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G:\Mi unidad\FREDDY\01.-DIPLOMADO_NIIF\Material Educativo\01 DIPLOMADO NIIF\Material 2025\Sesion 002 NIC 16 NIC23 NIIF 6\"/>
    </mc:Choice>
  </mc:AlternateContent>
  <xr:revisionPtr revIDLastSave="0" documentId="13_ncr:1_{22320F05-4FBC-434B-B86C-2B14C3074C4D}" xr6:coauthVersionLast="47" xr6:coauthVersionMax="47" xr10:uidLastSave="{00000000-0000-0000-0000-000000000000}"/>
  <bookViews>
    <workbookView xWindow="-120" yWindow="-120" windowWidth="29040" windowHeight="15720" tabRatio="772" firstSheet="1" activeTab="1" xr2:uid="{00000000-000D-0000-FFFF-FFFF00000000}"/>
  </bookViews>
  <sheets>
    <sheet name="Hoja9" sheetId="32" state="hidden" r:id="rId1"/>
    <sheet name="PPE" sheetId="2" r:id="rId2"/>
    <sheet name="1-" sheetId="3" r:id="rId3"/>
    <sheet name="-1.1-" sheetId="4" r:id="rId4"/>
    <sheet name="-1.2-" sheetId="5" r:id="rId5"/>
    <sheet name="-1.3.-" sheetId="6" r:id="rId6"/>
    <sheet name="-1.5-" sheetId="8" r:id="rId7"/>
    <sheet name="-1.4-" sheetId="7" r:id="rId8"/>
    <sheet name="Hoja12" sheetId="38" state="hidden" r:id="rId9"/>
    <sheet name="Hoja13" sheetId="39" state="hidden" r:id="rId10"/>
    <sheet name="Hoja14" sheetId="40" state="hidden" r:id="rId11"/>
    <sheet name="-1.4- (2)" sheetId="25" state="hidden" r:id="rId12"/>
    <sheet name="-2-" sheetId="9" r:id="rId13"/>
    <sheet name="-3-" sheetId="10" r:id="rId14"/>
    <sheet name="Hoja15" sheetId="41" state="hidden" r:id="rId15"/>
    <sheet name="-4-" sheetId="11" r:id="rId16"/>
    <sheet name="REVALUACION (2)" sheetId="13" state="hidden" r:id="rId17"/>
    <sheet name="-6-" sheetId="12" r:id="rId18"/>
    <sheet name="-7-" sheetId="14" r:id="rId19"/>
    <sheet name="Hoja10" sheetId="33" r:id="rId20"/>
    <sheet name="Hoja11" sheetId="37" r:id="rId21"/>
    <sheet name="Hoja8" sheetId="31" state="hidden" r:id="rId22"/>
    <sheet name="-8-" sheetId="26" state="hidden" r:id="rId23"/>
    <sheet name="-9-" sheetId="29" state="hidden" r:id="rId24"/>
    <sheet name="PARKING" sheetId="30" state="hidden" r:id="rId25"/>
    <sheet name="Hoja3" sheetId="27" state="hidden" r:id="rId26"/>
    <sheet name="Hoja7" sheetId="28" state="hidden" r:id="rId27"/>
    <sheet name="Hoja6" sheetId="16" state="hidden" r:id="rId28"/>
    <sheet name="Hoja5" sheetId="17" state="hidden" r:id="rId29"/>
    <sheet name="NIC12(1)" sheetId="18" state="hidden" r:id="rId30"/>
    <sheet name="NIC12 (2)" sheetId="19" state="hidden" r:id="rId31"/>
    <sheet name="NIC12 (3)" sheetId="20" state="hidden" r:id="rId32"/>
    <sheet name="NIC12 (4)" sheetId="21" state="hidden" r:id="rId33"/>
    <sheet name="Hoja4" sheetId="22" state="hidden" r:id="rId34"/>
    <sheet name="Hoja1" sheetId="23" state="hidden" r:id="rId35"/>
    <sheet name="Hoja2" sheetId="24" state="hidden" r:id="rId3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37" roundtripDataChecksum="qTN8vtEmKYLs2yERPCDOYX2ufI9c/LQAbnpTzBDyJKg="/>
    </ext>
  </extLst>
</workbook>
</file>

<file path=xl/calcChain.xml><?xml version="1.0" encoding="utf-8"?>
<calcChain xmlns="http://schemas.openxmlformats.org/spreadsheetml/2006/main">
  <c r="O29" i="5" l="1"/>
  <c r="F13" i="5"/>
  <c r="G66" i="6"/>
  <c r="G64" i="6"/>
  <c r="G61" i="6"/>
  <c r="I58" i="6"/>
  <c r="I57" i="6"/>
  <c r="I56" i="6"/>
  <c r="E107" i="9"/>
  <c r="E106" i="9"/>
  <c r="E105" i="9"/>
  <c r="E104" i="9"/>
  <c r="E103" i="9"/>
  <c r="H106" i="9"/>
  <c r="H105" i="9"/>
  <c r="H104" i="9"/>
  <c r="H107" i="9"/>
  <c r="G103" i="9"/>
  <c r="H98" i="9"/>
  <c r="H99" i="9" s="1"/>
  <c r="G94" i="9"/>
  <c r="E97" i="9"/>
  <c r="G97" i="9" s="1"/>
  <c r="E96" i="9"/>
  <c r="G96" i="9" s="1"/>
  <c r="E95" i="9"/>
  <c r="G95" i="9" s="1"/>
  <c r="L31" i="12"/>
  <c r="J116" i="12"/>
  <c r="J115" i="12"/>
  <c r="J114" i="12"/>
  <c r="J103" i="12"/>
  <c r="K79" i="12"/>
  <c r="K76" i="12"/>
  <c r="L43" i="12"/>
  <c r="L44" i="12" s="1"/>
  <c r="L40" i="12"/>
  <c r="J19" i="12"/>
  <c r="I18" i="12"/>
  <c r="J20" i="12"/>
  <c r="M26" i="12"/>
  <c r="I11" i="12"/>
  <c r="I14" i="12" s="1"/>
  <c r="J15" i="12" s="1"/>
  <c r="AI28" i="10"/>
  <c r="AI27" i="10"/>
  <c r="AI26" i="10"/>
  <c r="AI25" i="10"/>
  <c r="AI24" i="10"/>
  <c r="AI23" i="10"/>
  <c r="AF30" i="10"/>
  <c r="AI13" i="10"/>
  <c r="AL17" i="10"/>
  <c r="AM18" i="10"/>
  <c r="AM17" i="10"/>
  <c r="AM16" i="10"/>
  <c r="AM15" i="10"/>
  <c r="AM14" i="10"/>
  <c r="AM13" i="10"/>
  <c r="AM12" i="10"/>
  <c r="K245" i="9"/>
  <c r="J233" i="9"/>
  <c r="J234" i="9" s="1"/>
  <c r="J235" i="9" s="1"/>
  <c r="C23" i="37"/>
  <c r="H155" i="9"/>
  <c r="G89" i="9"/>
  <c r="F122" i="9"/>
  <c r="E4" i="37"/>
  <c r="D4" i="37"/>
  <c r="E8" i="37"/>
  <c r="D22" i="39"/>
  <c r="D16" i="39"/>
  <c r="C12" i="39"/>
  <c r="D13" i="39" s="1"/>
  <c r="C7" i="39"/>
  <c r="D8" i="39" s="1"/>
  <c r="C4" i="39"/>
  <c r="D5" i="39" s="1"/>
  <c r="F85" i="4"/>
  <c r="F84" i="4"/>
  <c r="T42" i="5"/>
  <c r="F45" i="5"/>
  <c r="F44" i="5"/>
  <c r="F43" i="5"/>
  <c r="F42" i="5"/>
  <c r="F41" i="5"/>
  <c r="F40" i="5"/>
  <c r="F39" i="5"/>
  <c r="F38" i="5"/>
  <c r="F37" i="5"/>
  <c r="F36" i="5"/>
  <c r="F35" i="5"/>
  <c r="F34" i="5"/>
  <c r="F33" i="5"/>
  <c r="F32" i="5"/>
  <c r="F31" i="5"/>
  <c r="F30" i="5"/>
  <c r="F29" i="5"/>
  <c r="F28" i="5"/>
  <c r="F27" i="5"/>
  <c r="F26" i="5"/>
  <c r="F25" i="5"/>
  <c r="F24" i="5"/>
  <c r="F23" i="5"/>
  <c r="F74" i="4"/>
  <c r="U24" i="7"/>
  <c r="U20" i="7"/>
  <c r="V21" i="7" s="1"/>
  <c r="U17" i="7"/>
  <c r="V18" i="7" s="1"/>
  <c r="V15" i="7"/>
  <c r="U14" i="7"/>
  <c r="U11" i="7"/>
  <c r="V12" i="7" s="1"/>
  <c r="V9" i="7"/>
  <c r="U8" i="7"/>
  <c r="U6" i="7"/>
  <c r="Z5" i="7"/>
  <c r="AA5" i="7" s="1"/>
  <c r="AB5" i="7" s="1"/>
  <c r="AC5" i="7" s="1"/>
  <c r="AD5" i="7" s="1"/>
  <c r="AE5" i="7" s="1"/>
  <c r="AF5" i="7" s="1"/>
  <c r="AG5" i="7" s="1"/>
  <c r="AH5" i="7" s="1"/>
  <c r="AI5" i="7" s="1"/>
  <c r="AJ5" i="7" s="1"/>
  <c r="E19" i="8"/>
  <c r="E16" i="8"/>
  <c r="F14" i="8"/>
  <c r="F12" i="8"/>
  <c r="E11" i="8"/>
  <c r="F8" i="8"/>
  <c r="O4" i="5"/>
  <c r="F22" i="5"/>
  <c r="E36" i="5"/>
  <c r="E35" i="5"/>
  <c r="E34" i="5"/>
  <c r="E33" i="5"/>
  <c r="E32" i="5"/>
  <c r="E31" i="5"/>
  <c r="E30" i="5"/>
  <c r="E29" i="5"/>
  <c r="E28" i="5"/>
  <c r="E27" i="5"/>
  <c r="E26" i="5"/>
  <c r="E25" i="5"/>
  <c r="E24" i="5"/>
  <c r="E23" i="5"/>
  <c r="E22" i="5"/>
  <c r="F16" i="5"/>
  <c r="L125" i="4"/>
  <c r="U96" i="4"/>
  <c r="U98" i="4"/>
  <c r="P50" i="7"/>
  <c r="P51" i="7"/>
  <c r="P52" i="7" s="1"/>
  <c r="P53" i="7" s="1"/>
  <c r="P54" i="7" s="1"/>
  <c r="P45" i="7"/>
  <c r="P46" i="7" s="1"/>
  <c r="P47" i="7" s="1"/>
  <c r="P48" i="7" s="1"/>
  <c r="P49" i="7" s="1"/>
  <c r="P40" i="7"/>
  <c r="P41" i="7" s="1"/>
  <c r="P42" i="7" s="1"/>
  <c r="P43" i="7" s="1"/>
  <c r="P44" i="7" s="1"/>
  <c r="P35" i="7"/>
  <c r="P36" i="7" s="1"/>
  <c r="P37" i="7" s="1"/>
  <c r="P38" i="7" s="1"/>
  <c r="P39" i="7" s="1"/>
  <c r="P30" i="7"/>
  <c r="P31" i="7" s="1"/>
  <c r="P32" i="7" s="1"/>
  <c r="P33" i="7" s="1"/>
  <c r="P34" i="7" s="1"/>
  <c r="P25" i="7"/>
  <c r="P26" i="7" s="1"/>
  <c r="P27" i="7" s="1"/>
  <c r="P28" i="7" s="1"/>
  <c r="P29" i="7" s="1"/>
  <c r="P20" i="7"/>
  <c r="P15" i="7"/>
  <c r="P16" i="7" s="1"/>
  <c r="P17" i="7" s="1"/>
  <c r="P18" i="7" s="1"/>
  <c r="P19" i="7" s="1"/>
  <c r="P10" i="7"/>
  <c r="P11" i="7" s="1"/>
  <c r="P12" i="7" s="1"/>
  <c r="P13" i="7" s="1"/>
  <c r="P14" i="7" s="1"/>
  <c r="P5" i="7"/>
  <c r="P6" i="7" s="1"/>
  <c r="P7" i="7" s="1"/>
  <c r="P8" i="7" s="1"/>
  <c r="P9" i="7" s="1"/>
  <c r="I59" i="6"/>
  <c r="F15" i="5"/>
  <c r="R4" i="4"/>
  <c r="U86" i="3"/>
  <c r="D42" i="3"/>
  <c r="J18" i="3"/>
  <c r="AA23" i="33"/>
  <c r="Z23" i="33"/>
  <c r="Y22" i="33"/>
  <c r="AC22" i="33" s="1"/>
  <c r="Y21" i="33"/>
  <c r="AC21" i="33" s="1"/>
  <c r="Y20" i="33"/>
  <c r="AC20" i="33" s="1"/>
  <c r="Y19" i="33"/>
  <c r="Y13" i="33"/>
  <c r="AC13" i="33" s="1"/>
  <c r="Y12" i="33"/>
  <c r="Y11" i="33"/>
  <c r="Y10" i="33"/>
  <c r="S22" i="33"/>
  <c r="T22" i="33" s="1"/>
  <c r="S21" i="33"/>
  <c r="T21" i="33" s="1"/>
  <c r="S20" i="33"/>
  <c r="S19" i="33"/>
  <c r="U18" i="33"/>
  <c r="S13" i="33"/>
  <c r="S12" i="33"/>
  <c r="S11" i="33"/>
  <c r="S10" i="33"/>
  <c r="U9" i="33"/>
  <c r="H108" i="9" l="1"/>
  <c r="G108" i="9"/>
  <c r="G99" i="9"/>
  <c r="J236" i="9"/>
  <c r="J237" i="9" s="1"/>
  <c r="J238" i="9" s="1"/>
  <c r="J239" i="9" s="1"/>
  <c r="J240" i="9" s="1"/>
  <c r="J241" i="9" s="1"/>
  <c r="J242" i="9" s="1"/>
  <c r="J243" i="9" s="1"/>
  <c r="J244" i="9" s="1"/>
  <c r="AC19" i="33"/>
  <c r="AC12" i="33"/>
  <c r="AC11" i="33"/>
  <c r="Z14" i="33"/>
  <c r="AA14" i="33"/>
  <c r="T20" i="33"/>
  <c r="U20" i="33" s="1"/>
  <c r="U21" i="33"/>
  <c r="U22" i="33"/>
  <c r="S23" i="33"/>
  <c r="Y9" i="33" s="1"/>
  <c r="T19" i="33"/>
  <c r="S14" i="33"/>
  <c r="T13" i="33"/>
  <c r="U13" i="33" s="1"/>
  <c r="T10" i="33"/>
  <c r="T11" i="33"/>
  <c r="U11" i="33" s="1"/>
  <c r="T12" i="33"/>
  <c r="U12" i="33" s="1"/>
  <c r="J245" i="9" l="1"/>
  <c r="Y14" i="33"/>
  <c r="AC10" i="33"/>
  <c r="T23" i="33"/>
  <c r="U19" i="33"/>
  <c r="T14" i="33"/>
  <c r="U10" i="33"/>
  <c r="U14" i="33" l="1"/>
  <c r="F15" i="33" s="1"/>
  <c r="AC18" i="33"/>
  <c r="AC9" i="33"/>
  <c r="AC14" i="33" s="1"/>
  <c r="U23" i="33"/>
  <c r="G15" i="33" s="1"/>
  <c r="Y18" i="33"/>
  <c r="AC23" i="33" l="1"/>
  <c r="Y23" i="33"/>
  <c r="Y24" i="33" s="1"/>
  <c r="Y25" i="33" s="1"/>
  <c r="AC24" i="33" l="1"/>
  <c r="AC25" i="33" s="1"/>
  <c r="AB37" i="10" l="1"/>
  <c r="AC38" i="10" s="1"/>
  <c r="AB34" i="10"/>
  <c r="AC35" i="10" s="1"/>
  <c r="AC32" i="10"/>
  <c r="AB31" i="10"/>
  <c r="AR14" i="10"/>
  <c r="AR12" i="10"/>
  <c r="AS18" i="10"/>
  <c r="AS17" i="10"/>
  <c r="AS16" i="10"/>
  <c r="AS15" i="10"/>
  <c r="AS14" i="10"/>
  <c r="AS13" i="10"/>
  <c r="AS12" i="10"/>
  <c r="E214" i="9"/>
  <c r="F214" i="9" s="1"/>
  <c r="G214" i="9" s="1"/>
  <c r="H214" i="9" s="1"/>
  <c r="I214" i="9" s="1"/>
  <c r="J214" i="9" s="1"/>
  <c r="K214" i="9" s="1"/>
  <c r="L214" i="9" s="1"/>
  <c r="F218" i="9"/>
  <c r="C217" i="9"/>
  <c r="G216" i="9"/>
  <c r="H216" i="9" s="1"/>
  <c r="I216" i="9" s="1"/>
  <c r="J216" i="9" s="1"/>
  <c r="K216" i="9" s="1"/>
  <c r="L216" i="9" s="1"/>
  <c r="F215" i="9"/>
  <c r="G215" i="9" s="1"/>
  <c r="H215" i="9" s="1"/>
  <c r="I215" i="9" s="1"/>
  <c r="J215" i="9" s="1"/>
  <c r="K215" i="9" s="1"/>
  <c r="L215" i="9" s="1"/>
  <c r="AI209" i="9"/>
  <c r="G166" i="9"/>
  <c r="L160" i="9"/>
  <c r="G159" i="9"/>
  <c r="Q55" i="9"/>
  <c r="Q62" i="9"/>
  <c r="L51" i="9"/>
  <c r="J19" i="9"/>
  <c r="P21" i="7"/>
  <c r="P22" i="7" s="1"/>
  <c r="P23" i="7" s="1"/>
  <c r="P24" i="7" s="1"/>
  <c r="U56" i="6"/>
  <c r="U55" i="6"/>
  <c r="U58" i="6" s="1"/>
  <c r="I5" i="5"/>
  <c r="C14" i="32"/>
  <c r="C15" i="32" s="1"/>
  <c r="C16" i="32" s="1"/>
  <c r="C17" i="32" s="1"/>
  <c r="C18" i="32" s="1"/>
  <c r="C19" i="32" s="1"/>
  <c r="C20" i="32" s="1"/>
  <c r="C21" i="32" s="1"/>
  <c r="C22" i="32" s="1"/>
  <c r="C23" i="32" s="1"/>
  <c r="C24" i="32" s="1"/>
  <c r="C25" i="32" s="1"/>
  <c r="C26" i="32" s="1"/>
  <c r="C27" i="32" s="1"/>
  <c r="C28" i="32" s="1"/>
  <c r="C29" i="32" s="1"/>
  <c r="C30" i="32" s="1"/>
  <c r="C31" i="32" s="1"/>
  <c r="C32" i="32" s="1"/>
  <c r="C33" i="32" s="1"/>
  <c r="C34" i="32" s="1"/>
  <c r="C35" i="32" s="1"/>
  <c r="C36" i="32" s="1"/>
  <c r="C37" i="32" s="1"/>
  <c r="C38" i="32" s="1"/>
  <c r="B8" i="32"/>
  <c r="B9" i="32" s="1"/>
  <c r="B10" i="32" s="1"/>
  <c r="B11" i="32" s="1"/>
  <c r="B12" i="32" s="1"/>
  <c r="B13" i="32" s="1"/>
  <c r="B14" i="32" s="1"/>
  <c r="B15" i="32" s="1"/>
  <c r="B16" i="32" s="1"/>
  <c r="B17" i="32" s="1"/>
  <c r="B18" i="32" s="1"/>
  <c r="B19" i="32" s="1"/>
  <c r="B20" i="32" s="1"/>
  <c r="B21" i="32" s="1"/>
  <c r="B22" i="32" s="1"/>
  <c r="B23" i="32" s="1"/>
  <c r="B24" i="32" s="1"/>
  <c r="B25" i="32" s="1"/>
  <c r="B26" i="32" s="1"/>
  <c r="B27" i="32" s="1"/>
  <c r="B28" i="32" s="1"/>
  <c r="B29" i="32" s="1"/>
  <c r="B30" i="32" s="1"/>
  <c r="B31" i="32" s="1"/>
  <c r="B32" i="32" s="1"/>
  <c r="G153" i="3"/>
  <c r="Q86" i="3"/>
  <c r="J163" i="12"/>
  <c r="D7" i="31"/>
  <c r="D3" i="31"/>
  <c r="T39" i="10"/>
  <c r="U28" i="10" s="1"/>
  <c r="E156" i="9"/>
  <c r="R109" i="4"/>
  <c r="AR19" i="10" l="1"/>
  <c r="U36" i="10"/>
  <c r="U29" i="10"/>
  <c r="U32" i="10"/>
  <c r="U30" i="10"/>
  <c r="U31" i="10"/>
  <c r="U33" i="10"/>
  <c r="U34" i="10"/>
  <c r="U35" i="10"/>
  <c r="U37" i="10"/>
  <c r="U26" i="10"/>
  <c r="U38" i="10"/>
  <c r="U27" i="10"/>
  <c r="K64" i="6"/>
  <c r="K66" i="6" s="1"/>
  <c r="BN21" i="5"/>
  <c r="BI20" i="5"/>
  <c r="BI16" i="5"/>
  <c r="BI9" i="5"/>
  <c r="BN7" i="5"/>
  <c r="R7" i="4"/>
  <c r="R6" i="4"/>
  <c r="R5" i="4"/>
  <c r="F10" i="5"/>
  <c r="AA10" i="4"/>
  <c r="AA8" i="4"/>
  <c r="AA6" i="4"/>
  <c r="AA4" i="4"/>
  <c r="C4" i="28"/>
  <c r="E49" i="3"/>
  <c r="D48" i="3" s="1"/>
  <c r="D17" i="3"/>
  <c r="D20" i="3" s="1"/>
  <c r="I18" i="27"/>
  <c r="D15" i="27"/>
  <c r="E15" i="27" s="1"/>
  <c r="F15" i="27" s="1"/>
  <c r="G15" i="27" s="1"/>
  <c r="H15" i="27" s="1"/>
  <c r="C15" i="27"/>
  <c r="G18" i="27"/>
  <c r="F18" i="27"/>
  <c r="E18" i="27"/>
  <c r="D18" i="27"/>
  <c r="C18" i="27"/>
  <c r="B18" i="27"/>
  <c r="H18" i="27"/>
  <c r="I17" i="27"/>
  <c r="H17" i="27"/>
  <c r="G17" i="27"/>
  <c r="F17" i="27"/>
  <c r="E17" i="27"/>
  <c r="D17" i="27"/>
  <c r="C17" i="27"/>
  <c r="B17" i="27"/>
  <c r="B7" i="27"/>
  <c r="B10" i="27" s="1"/>
  <c r="C2" i="27"/>
  <c r="D2" i="27" s="1"/>
  <c r="E2" i="27" s="1"/>
  <c r="F2" i="27" s="1"/>
  <c r="G2" i="27" s="1"/>
  <c r="H2" i="27" s="1"/>
  <c r="B5" i="27" s="1"/>
  <c r="C5" i="27" s="1"/>
  <c r="D5" i="27" s="1"/>
  <c r="E5" i="27" s="1"/>
  <c r="F5" i="27" s="1"/>
  <c r="G5" i="27" s="1"/>
  <c r="H5" i="27" s="1"/>
  <c r="M18" i="26"/>
  <c r="N18" i="26" s="1"/>
  <c r="O18" i="26" s="1"/>
  <c r="P18" i="26" s="1"/>
  <c r="Q18" i="26" s="1"/>
  <c r="R18" i="26" s="1"/>
  <c r="S18" i="26" s="1"/>
  <c r="T18" i="26" s="1"/>
  <c r="U18" i="26" s="1"/>
  <c r="V18" i="26" s="1"/>
  <c r="W13" i="26"/>
  <c r="N11" i="26"/>
  <c r="O11" i="26" s="1"/>
  <c r="O22" i="26" s="1"/>
  <c r="N22" i="26"/>
  <c r="M22" i="26"/>
  <c r="J16" i="26"/>
  <c r="J15" i="26"/>
  <c r="J14" i="26"/>
  <c r="J13" i="26"/>
  <c r="J12" i="26"/>
  <c r="J11" i="26"/>
  <c r="J10" i="26"/>
  <c r="J9" i="26"/>
  <c r="J8" i="26"/>
  <c r="J7" i="26"/>
  <c r="B12" i="26"/>
  <c r="M25" i="26" s="1"/>
  <c r="N25" i="26" s="1"/>
  <c r="O25" i="26" s="1"/>
  <c r="P25" i="26" s="1"/>
  <c r="B9" i="26"/>
  <c r="M24" i="26" s="1"/>
  <c r="E8" i="26"/>
  <c r="E9" i="26" s="1"/>
  <c r="E10" i="26" s="1"/>
  <c r="E11" i="26" s="1"/>
  <c r="E12" i="26" s="1"/>
  <c r="E13" i="26" s="1"/>
  <c r="E14" i="26" s="1"/>
  <c r="E15" i="26" s="1"/>
  <c r="E16" i="26" s="1"/>
  <c r="K110" i="12"/>
  <c r="K109" i="12"/>
  <c r="J111" i="12"/>
  <c r="K111" i="12" s="1"/>
  <c r="L24" i="12"/>
  <c r="L23" i="12"/>
  <c r="H189" i="9"/>
  <c r="H188" i="9"/>
  <c r="L188" i="9" s="1"/>
  <c r="L62" i="9"/>
  <c r="S108" i="4"/>
  <c r="S107" i="4"/>
  <c r="T107" i="4" s="1"/>
  <c r="U107" i="4" s="1"/>
  <c r="V107" i="4" s="1"/>
  <c r="S106" i="4"/>
  <c r="T106" i="4" s="1"/>
  <c r="U106" i="4" s="1"/>
  <c r="V106" i="4" s="1"/>
  <c r="S105" i="4"/>
  <c r="T105" i="4" s="1"/>
  <c r="U105" i="4" s="1"/>
  <c r="V105" i="4" s="1"/>
  <c r="M64" i="6"/>
  <c r="M66" i="6" s="1"/>
  <c r="T50" i="5"/>
  <c r="U51" i="5" s="1"/>
  <c r="N93" i="3"/>
  <c r="Q81" i="3"/>
  <c r="D12" i="3"/>
  <c r="L29" i="12" l="1"/>
  <c r="M189" i="9"/>
  <c r="L192" i="9" s="1"/>
  <c r="H190" i="9"/>
  <c r="E29" i="3"/>
  <c r="L38" i="12"/>
  <c r="U39" i="10"/>
  <c r="T108" i="4"/>
  <c r="U108" i="4" s="1"/>
  <c r="V108" i="4" s="1"/>
  <c r="V109" i="4" s="1"/>
  <c r="F11" i="26"/>
  <c r="H11" i="26" s="1"/>
  <c r="I11" i="26" s="1"/>
  <c r="F12" i="26"/>
  <c r="H12" i="26" s="1"/>
  <c r="I12" i="26" s="1"/>
  <c r="F13" i="26"/>
  <c r="H13" i="26" s="1"/>
  <c r="I13" i="26" s="1"/>
  <c r="F14" i="26"/>
  <c r="H14" i="26" s="1"/>
  <c r="I14" i="26" s="1"/>
  <c r="F15" i="26"/>
  <c r="H15" i="26" s="1"/>
  <c r="I15" i="26" s="1"/>
  <c r="F16" i="26"/>
  <c r="G7" i="26"/>
  <c r="G8" i="26"/>
  <c r="F7" i="26"/>
  <c r="H7" i="26" s="1"/>
  <c r="I7" i="26" s="1"/>
  <c r="G9" i="26"/>
  <c r="M36" i="26"/>
  <c r="F8" i="26"/>
  <c r="H8" i="26" s="1"/>
  <c r="G10" i="26"/>
  <c r="M37" i="26"/>
  <c r="F9" i="26"/>
  <c r="F10" i="26"/>
  <c r="D21" i="3"/>
  <c r="E18" i="3"/>
  <c r="B12" i="27"/>
  <c r="C10" i="27"/>
  <c r="M30" i="26"/>
  <c r="N24" i="26"/>
  <c r="P11" i="26"/>
  <c r="H16" i="26"/>
  <c r="I16" i="26" s="1"/>
  <c r="M111" i="12"/>
  <c r="AI14" i="10"/>
  <c r="AI15" i="10" s="1"/>
  <c r="AI16" i="10" s="1"/>
  <c r="AI17" i="10" s="1"/>
  <c r="AI18" i="10" s="1"/>
  <c r="L153" i="9"/>
  <c r="H164" i="9"/>
  <c r="I164" i="9" s="1"/>
  <c r="J164" i="9" s="1"/>
  <c r="K164" i="9" s="1"/>
  <c r="L164" i="9" s="1"/>
  <c r="G162" i="9"/>
  <c r="H157" i="9"/>
  <c r="I157" i="9" s="1"/>
  <c r="J157" i="9" s="1"/>
  <c r="K157" i="9" s="1"/>
  <c r="L157" i="9" s="1"/>
  <c r="D22" i="3" l="1"/>
  <c r="D23" i="3" s="1"/>
  <c r="D26" i="3" s="1"/>
  <c r="L39" i="12"/>
  <c r="T109" i="4"/>
  <c r="U109" i="4"/>
  <c r="H9" i="26"/>
  <c r="I9" i="26" s="1"/>
  <c r="O24" i="26"/>
  <c r="O37" i="26" s="1"/>
  <c r="N36" i="26"/>
  <c r="H10" i="26"/>
  <c r="I10" i="26" s="1"/>
  <c r="N37" i="26"/>
  <c r="N97" i="3"/>
  <c r="N95" i="3"/>
  <c r="N96" i="3"/>
  <c r="C13" i="27"/>
  <c r="B20" i="27" s="1"/>
  <c r="B21" i="27" s="1"/>
  <c r="B22" i="27" s="1"/>
  <c r="C20" i="27" s="1"/>
  <c r="B16" i="27"/>
  <c r="N30" i="26"/>
  <c r="N33" i="26" s="1"/>
  <c r="N12" i="26" s="1"/>
  <c r="N14" i="26" s="1"/>
  <c r="N16" i="26" s="1"/>
  <c r="I8" i="26"/>
  <c r="M33" i="26"/>
  <c r="O42" i="26" s="1"/>
  <c r="P43" i="26" s="1"/>
  <c r="P22" i="26"/>
  <c r="Q11" i="26"/>
  <c r="G169" i="9"/>
  <c r="N98" i="3"/>
  <c r="L167" i="9"/>
  <c r="H159" i="9"/>
  <c r="E27" i="3" l="1"/>
  <c r="E30" i="3"/>
  <c r="I159" i="9"/>
  <c r="H162" i="9"/>
  <c r="O30" i="26"/>
  <c r="O33" i="26" s="1"/>
  <c r="O12" i="26" s="1"/>
  <c r="O14" i="26" s="1"/>
  <c r="O16" i="26" s="1"/>
  <c r="P24" i="26"/>
  <c r="O36" i="26"/>
  <c r="C16" i="27"/>
  <c r="D16" i="27" s="1"/>
  <c r="E16" i="27" s="1"/>
  <c r="F16" i="27" s="1"/>
  <c r="G16" i="27" s="1"/>
  <c r="H16" i="27" s="1"/>
  <c r="C21" i="27"/>
  <c r="C22" i="27" s="1"/>
  <c r="D20" i="27" s="1"/>
  <c r="X14" i="26"/>
  <c r="M12" i="26"/>
  <c r="M14" i="26" s="1"/>
  <c r="Q22" i="26"/>
  <c r="R11" i="26"/>
  <c r="H166" i="9"/>
  <c r="H169" i="9" s="1"/>
  <c r="E31" i="3" l="1"/>
  <c r="D34" i="3" s="1"/>
  <c r="E35" i="3" s="1"/>
  <c r="J159" i="9"/>
  <c r="I162" i="9"/>
  <c r="Y14" i="26"/>
  <c r="Q24" i="26"/>
  <c r="Q37" i="26" s="1"/>
  <c r="P36" i="26"/>
  <c r="P37" i="26"/>
  <c r="P30" i="26"/>
  <c r="P33" i="26" s="1"/>
  <c r="P12" i="26" s="1"/>
  <c r="P14" i="26" s="1"/>
  <c r="D21" i="27"/>
  <c r="D22" i="27"/>
  <c r="E20" i="27" s="1"/>
  <c r="I16" i="27"/>
  <c r="M16" i="26"/>
  <c r="W14" i="26"/>
  <c r="R22" i="26"/>
  <c r="S11" i="26"/>
  <c r="I166" i="9"/>
  <c r="I169" i="9" s="1"/>
  <c r="K159" i="9" l="1"/>
  <c r="J162" i="9"/>
  <c r="P16" i="26"/>
  <c r="Z14" i="26"/>
  <c r="R24" i="26"/>
  <c r="R37" i="26" s="1"/>
  <c r="Q36" i="26"/>
  <c r="Q30" i="26"/>
  <c r="Q33" i="26" s="1"/>
  <c r="Q12" i="26" s="1"/>
  <c r="Q14" i="26" s="1"/>
  <c r="E21" i="27"/>
  <c r="E22" i="27" s="1"/>
  <c r="F20" i="27" s="1"/>
  <c r="S22" i="26"/>
  <c r="T11" i="26"/>
  <c r="J166" i="9"/>
  <c r="J169" i="9" s="1"/>
  <c r="L159" i="9" l="1"/>
  <c r="L162" i="9" s="1"/>
  <c r="K162" i="9"/>
  <c r="AA14" i="26"/>
  <c r="Q16" i="26"/>
  <c r="S24" i="26"/>
  <c r="R36" i="26"/>
  <c r="R30" i="26"/>
  <c r="R33" i="26" s="1"/>
  <c r="R12" i="26" s="1"/>
  <c r="R14" i="26" s="1"/>
  <c r="S30" i="26"/>
  <c r="S33" i="26" s="1"/>
  <c r="S12" i="26" s="1"/>
  <c r="S14" i="26" s="1"/>
  <c r="AC14" i="26" s="1"/>
  <c r="F21" i="27"/>
  <c r="F22" i="27" s="1"/>
  <c r="G20" i="27" s="1"/>
  <c r="U11" i="26"/>
  <c r="T22" i="26"/>
  <c r="K166" i="9"/>
  <c r="K169" i="9" s="1"/>
  <c r="S16" i="26" l="1"/>
  <c r="R16" i="26"/>
  <c r="AB14" i="26"/>
  <c r="T24" i="26"/>
  <c r="S36" i="26"/>
  <c r="S37" i="26"/>
  <c r="T37" i="26"/>
  <c r="T30" i="26"/>
  <c r="T33" i="26" s="1"/>
  <c r="T12" i="26" s="1"/>
  <c r="T14" i="26" s="1"/>
  <c r="T16" i="26" s="1"/>
  <c r="G21" i="27"/>
  <c r="G22" i="27" s="1"/>
  <c r="H20" i="27" s="1"/>
  <c r="V11" i="26"/>
  <c r="V22" i="26" s="1"/>
  <c r="U22" i="26"/>
  <c r="L166" i="9"/>
  <c r="U24" i="26" l="1"/>
  <c r="U37" i="26" s="1"/>
  <c r="T36" i="26"/>
  <c r="H21" i="27"/>
  <c r="H22" i="27" s="1"/>
  <c r="L154" i="9"/>
  <c r="L155" i="9" s="1"/>
  <c r="L168" i="9" s="1"/>
  <c r="L169" i="9" s="1"/>
  <c r="G6" i="25"/>
  <c r="G9" i="25" s="1"/>
  <c r="N6" i="25"/>
  <c r="N7" i="25" s="1"/>
  <c r="N8" i="25" s="1"/>
  <c r="N9" i="25" s="1"/>
  <c r="N10" i="25" s="1"/>
  <c r="N11" i="25" s="1"/>
  <c r="N12" i="25" s="1"/>
  <c r="N13" i="25" s="1"/>
  <c r="N14" i="25" s="1"/>
  <c r="N15" i="25" s="1"/>
  <c r="N16" i="25" s="1"/>
  <c r="N17" i="25" s="1"/>
  <c r="N18" i="25" s="1"/>
  <c r="N19" i="25" s="1"/>
  <c r="N20" i="25" s="1"/>
  <c r="N21" i="25" s="1"/>
  <c r="N22" i="25" s="1"/>
  <c r="N23" i="25" s="1"/>
  <c r="N24" i="25" s="1"/>
  <c r="N25" i="25" s="1"/>
  <c r="N26" i="25" s="1"/>
  <c r="N27" i="25" s="1"/>
  <c r="N28" i="25" s="1"/>
  <c r="N29" i="25" s="1"/>
  <c r="N30" i="25" s="1"/>
  <c r="N31" i="25" s="1"/>
  <c r="N32" i="25" s="1"/>
  <c r="N33" i="25" s="1"/>
  <c r="N34" i="25" s="1"/>
  <c r="N35" i="25" s="1"/>
  <c r="N36" i="25" s="1"/>
  <c r="N37" i="25" s="1"/>
  <c r="N38" i="25" s="1"/>
  <c r="N39" i="25" s="1"/>
  <c r="N40" i="25" s="1"/>
  <c r="N41" i="25" s="1"/>
  <c r="N42" i="25" s="1"/>
  <c r="N43" i="25" s="1"/>
  <c r="N44" i="25" s="1"/>
  <c r="N45" i="25" s="1"/>
  <c r="N46" i="25" s="1"/>
  <c r="N47" i="25" s="1"/>
  <c r="N48" i="25" s="1"/>
  <c r="N49" i="25" s="1"/>
  <c r="N50" i="25" s="1"/>
  <c r="N51" i="25" s="1"/>
  <c r="N52" i="25" s="1"/>
  <c r="N53" i="25" s="1"/>
  <c r="N5" i="25"/>
  <c r="P4" i="25"/>
  <c r="P5" i="25" s="1"/>
  <c r="P6" i="25" s="1"/>
  <c r="P7" i="25" s="1"/>
  <c r="P8" i="25" s="1"/>
  <c r="G7" i="7"/>
  <c r="G10" i="7" s="1"/>
  <c r="N6" i="7"/>
  <c r="N7" i="7" s="1"/>
  <c r="N8" i="7" s="1"/>
  <c r="N9" i="7" s="1"/>
  <c r="N10" i="7" s="1"/>
  <c r="N11" i="7" s="1"/>
  <c r="N12" i="7" s="1"/>
  <c r="N13" i="7" s="1"/>
  <c r="N14" i="7" s="1"/>
  <c r="N15" i="7" s="1"/>
  <c r="N16" i="7" s="1"/>
  <c r="N17" i="7" s="1"/>
  <c r="N18" i="7" s="1"/>
  <c r="N19" i="7" s="1"/>
  <c r="N20" i="7" s="1"/>
  <c r="N21" i="7" s="1"/>
  <c r="N22" i="7" s="1"/>
  <c r="N23" i="7" s="1"/>
  <c r="N24" i="7" s="1"/>
  <c r="N25" i="7" s="1"/>
  <c r="N26" i="7" s="1"/>
  <c r="N27" i="7" s="1"/>
  <c r="N28" i="7" s="1"/>
  <c r="N29" i="7" s="1"/>
  <c r="N30" i="7" s="1"/>
  <c r="N31" i="7" s="1"/>
  <c r="N32" i="7" s="1"/>
  <c r="N33" i="7" s="1"/>
  <c r="N34" i="7" s="1"/>
  <c r="N35" i="7" s="1"/>
  <c r="N36" i="7" s="1"/>
  <c r="N37" i="7" s="1"/>
  <c r="N38" i="7" s="1"/>
  <c r="N39" i="7" s="1"/>
  <c r="N40" i="7" s="1"/>
  <c r="N41" i="7" s="1"/>
  <c r="N42" i="7" s="1"/>
  <c r="N43" i="7" s="1"/>
  <c r="N44" i="7" s="1"/>
  <c r="N45" i="7" s="1"/>
  <c r="N46" i="7" s="1"/>
  <c r="N47" i="7" s="1"/>
  <c r="N48" i="7" s="1"/>
  <c r="N49" i="7" s="1"/>
  <c r="N50" i="7" s="1"/>
  <c r="N51" i="7" s="1"/>
  <c r="N52" i="7" s="1"/>
  <c r="N53" i="7" s="1"/>
  <c r="N54" i="7" s="1"/>
  <c r="R42" i="4"/>
  <c r="R35" i="4"/>
  <c r="R28" i="4"/>
  <c r="R18" i="4"/>
  <c r="L64" i="3"/>
  <c r="V24" i="26" l="1"/>
  <c r="U36" i="26"/>
  <c r="U30" i="26"/>
  <c r="U33" i="26" s="1"/>
  <c r="U12" i="26" s="1"/>
  <c r="U14" i="26" s="1"/>
  <c r="U16" i="26" s="1"/>
  <c r="G11" i="25"/>
  <c r="H14" i="25" s="1"/>
  <c r="H26" i="25"/>
  <c r="D32" i="24"/>
  <c r="D31" i="24"/>
  <c r="D20" i="24"/>
  <c r="C20" i="24"/>
  <c r="C21" i="24" s="1"/>
  <c r="H19" i="24"/>
  <c r="D19" i="24"/>
  <c r="C19" i="24"/>
  <c r="H18" i="24"/>
  <c r="L6" i="24" s="1"/>
  <c r="M6" i="24" s="1"/>
  <c r="D18" i="24"/>
  <c r="F13" i="24"/>
  <c r="D13" i="24"/>
  <c r="K12" i="24"/>
  <c r="L8" i="24"/>
  <c r="M8" i="24" s="1"/>
  <c r="N8" i="24" s="1"/>
  <c r="O8" i="24" s="1"/>
  <c r="P8" i="24" s="1"/>
  <c r="Q8" i="24" s="1"/>
  <c r="R8" i="24" s="1"/>
  <c r="S8" i="24" s="1"/>
  <c r="F8" i="24"/>
  <c r="F18" i="24" s="1"/>
  <c r="D8" i="24"/>
  <c r="K5" i="24"/>
  <c r="K4" i="24"/>
  <c r="K10" i="24" s="1"/>
  <c r="K11" i="24" s="1"/>
  <c r="U2" i="24"/>
  <c r="T2" i="24"/>
  <c r="M2" i="24"/>
  <c r="N2" i="24" s="1"/>
  <c r="O2" i="24" s="1"/>
  <c r="P2" i="24" s="1"/>
  <c r="Q2" i="24" s="1"/>
  <c r="R2" i="24" s="1"/>
  <c r="S2" i="24" s="1"/>
  <c r="AZ20228" i="22"/>
  <c r="BA20228" i="22" s="1"/>
  <c r="BB20228" i="22" s="1"/>
  <c r="AZ20227" i="22"/>
  <c r="AZ20226" i="22"/>
  <c r="BA20226" i="22" s="1"/>
  <c r="AZ20225" i="22"/>
  <c r="AZ20224" i="22"/>
  <c r="BA20224" i="22" s="1"/>
  <c r="BB20224" i="22" s="1"/>
  <c r="AZ20223" i="22"/>
  <c r="BA20223" i="22" s="1"/>
  <c r="AZ20222" i="22"/>
  <c r="AZ20221" i="22"/>
  <c r="AZ20220" i="22"/>
  <c r="AZ20219" i="22"/>
  <c r="BA20219" i="22" s="1"/>
  <c r="AZ20218" i="22"/>
  <c r="BA20218" i="22" s="1"/>
  <c r="AZ20217" i="22"/>
  <c r="BA20217" i="22" s="1"/>
  <c r="BB20217" i="22" s="1"/>
  <c r="AZ20216" i="22"/>
  <c r="AZ20215" i="22"/>
  <c r="BA20215" i="22" s="1"/>
  <c r="AZ20214" i="22"/>
  <c r="BA20214" i="22" s="1"/>
  <c r="AZ20213" i="22"/>
  <c r="BA20213" i="22" s="1"/>
  <c r="AZ20212" i="22"/>
  <c r="BA20212" i="22" s="1"/>
  <c r="BB20212" i="22" s="1"/>
  <c r="AZ20211" i="22"/>
  <c r="BA20211" i="22" s="1"/>
  <c r="AZ20210" i="22"/>
  <c r="BA20210" i="22" s="1"/>
  <c r="AZ20209" i="22"/>
  <c r="BA20209" i="22" s="1"/>
  <c r="AZ20208" i="22"/>
  <c r="BA20208" i="22" s="1"/>
  <c r="BB20208" i="22" s="1"/>
  <c r="AZ20207" i="22"/>
  <c r="BA20207" i="22" s="1"/>
  <c r="AZ20206" i="22"/>
  <c r="AZ20205" i="22"/>
  <c r="AZ20204" i="22"/>
  <c r="BA20204" i="22" s="1"/>
  <c r="AZ20203" i="22"/>
  <c r="AZ20202" i="22"/>
  <c r="BA20202" i="22" s="1"/>
  <c r="AZ20201" i="22"/>
  <c r="AZ20200" i="22"/>
  <c r="BA20200" i="22" s="1"/>
  <c r="BB20200" i="22" s="1"/>
  <c r="AZ20199" i="22"/>
  <c r="BA20199" i="22" s="1"/>
  <c r="AZ20198" i="22"/>
  <c r="AZ20197" i="22"/>
  <c r="AZ20196" i="22"/>
  <c r="AZ20195" i="22"/>
  <c r="BA20195" i="22" s="1"/>
  <c r="AZ20194" i="22"/>
  <c r="BA20194" i="22" s="1"/>
  <c r="AZ20193" i="22"/>
  <c r="AZ20192" i="22"/>
  <c r="BA20192" i="22" s="1"/>
  <c r="BB20192" i="22" s="1"/>
  <c r="AZ20191" i="22"/>
  <c r="BA20191" i="22" s="1"/>
  <c r="AZ20190" i="22"/>
  <c r="BA20190" i="22" s="1"/>
  <c r="AZ20189" i="22"/>
  <c r="BA20189" i="22" s="1"/>
  <c r="AZ20188" i="22"/>
  <c r="BA20188" i="22" s="1"/>
  <c r="BB20188" i="22" s="1"/>
  <c r="AZ20187" i="22"/>
  <c r="BA20187" i="22" s="1"/>
  <c r="AZ20186" i="22"/>
  <c r="BA20186" i="22" s="1"/>
  <c r="AZ20185" i="22"/>
  <c r="BA20185" i="22" s="1"/>
  <c r="BB20185" i="22" s="1"/>
  <c r="AZ20184" i="22"/>
  <c r="BA20184" i="22" s="1"/>
  <c r="BB20184" i="22" s="1"/>
  <c r="AZ20183" i="22"/>
  <c r="BA20183" i="22" s="1"/>
  <c r="AZ20182" i="22"/>
  <c r="AZ20181" i="22"/>
  <c r="AZ20180" i="22"/>
  <c r="BA20180" i="22" s="1"/>
  <c r="BB20180" i="22" s="1"/>
  <c r="AZ20179" i="22"/>
  <c r="BA20179" i="22" s="1"/>
  <c r="AZ20178" i="22"/>
  <c r="BA20178" i="22" s="1"/>
  <c r="AZ20177" i="22"/>
  <c r="BA20177" i="22" s="1"/>
  <c r="AZ20176" i="22"/>
  <c r="BA20176" i="22" s="1"/>
  <c r="BB20176" i="22" s="1"/>
  <c r="AZ20175" i="22"/>
  <c r="BA20175" i="22" s="1"/>
  <c r="AZ20174" i="22"/>
  <c r="AZ20173" i="22"/>
  <c r="BA20173" i="22" s="1"/>
  <c r="BB20173" i="22" s="1"/>
  <c r="AZ20172" i="22"/>
  <c r="AZ20171" i="22"/>
  <c r="BA20171" i="22" s="1"/>
  <c r="AZ20170" i="22"/>
  <c r="BA20170" i="22" s="1"/>
  <c r="AZ20169" i="22"/>
  <c r="AZ20168" i="22"/>
  <c r="AZ20167" i="22"/>
  <c r="BA20167" i="22" s="1"/>
  <c r="AZ20166" i="22"/>
  <c r="AZ20165" i="22"/>
  <c r="AZ20164" i="22"/>
  <c r="BA20164" i="22" s="1"/>
  <c r="BB20164" i="22" s="1"/>
  <c r="AZ20163" i="22"/>
  <c r="BA20163" i="22" s="1"/>
  <c r="AZ20162" i="22"/>
  <c r="BA20162" i="22" s="1"/>
  <c r="AZ20161" i="22"/>
  <c r="AZ20160" i="22"/>
  <c r="BA20160" i="22" s="1"/>
  <c r="BB20160" i="22" s="1"/>
  <c r="AZ20159" i="22"/>
  <c r="BA20159" i="22" s="1"/>
  <c r="AZ20158" i="22"/>
  <c r="AZ20157" i="22"/>
  <c r="AZ20156" i="22"/>
  <c r="BA20156" i="22" s="1"/>
  <c r="BB20156" i="22" s="1"/>
  <c r="AZ20155" i="22"/>
  <c r="BA20155" i="22" s="1"/>
  <c r="AZ20154" i="22"/>
  <c r="BA20154" i="22" s="1"/>
  <c r="AZ20153" i="22"/>
  <c r="BA20153" i="22" s="1"/>
  <c r="AZ20152" i="22"/>
  <c r="BA20152" i="22" s="1"/>
  <c r="BB20152" i="22" s="1"/>
  <c r="AZ20151" i="22"/>
  <c r="BA20151" i="22" s="1"/>
  <c r="AZ20150" i="22"/>
  <c r="AZ20149" i="22"/>
  <c r="BA20149" i="22" s="1"/>
  <c r="AZ20148" i="22"/>
  <c r="BA20148" i="22" s="1"/>
  <c r="BB20148" i="22" s="1"/>
  <c r="AZ20147" i="22"/>
  <c r="BA20147" i="22" s="1"/>
  <c r="AZ20146" i="22"/>
  <c r="BA20146" i="22" s="1"/>
  <c r="AZ20145" i="22"/>
  <c r="BA20145" i="22" s="1"/>
  <c r="BB20145" i="22" s="1"/>
  <c r="AZ20144" i="22"/>
  <c r="BA20144" i="22" s="1"/>
  <c r="BB20144" i="22" s="1"/>
  <c r="AZ20143" i="22"/>
  <c r="BA20143" i="22" s="1"/>
  <c r="AZ20142" i="22"/>
  <c r="AZ20141" i="22"/>
  <c r="BA20141" i="22" s="1"/>
  <c r="AZ20140" i="22"/>
  <c r="BA20140" i="22" s="1"/>
  <c r="AZ20139" i="22"/>
  <c r="AZ20138" i="22"/>
  <c r="BA20138" i="22" s="1"/>
  <c r="AZ20137" i="22"/>
  <c r="AZ20136" i="22"/>
  <c r="BA20136" i="22" s="1"/>
  <c r="BB20136" i="22" s="1"/>
  <c r="AZ20135" i="22"/>
  <c r="BA20135" i="22" s="1"/>
  <c r="AZ20134" i="22"/>
  <c r="AZ20133" i="22"/>
  <c r="AZ20132" i="22"/>
  <c r="BA20132" i="22" s="1"/>
  <c r="BB20132" i="22" s="1"/>
  <c r="AZ20131" i="22"/>
  <c r="BA20131" i="22" s="1"/>
  <c r="AZ20130" i="22"/>
  <c r="BA20130" i="22" s="1"/>
  <c r="AZ20129" i="22"/>
  <c r="BA20129" i="22" s="1"/>
  <c r="AZ20128" i="22"/>
  <c r="BA20128" i="22" s="1"/>
  <c r="BB20128" i="22" s="1"/>
  <c r="AZ20127" i="22"/>
  <c r="BA20127" i="22" s="1"/>
  <c r="AZ20126" i="22"/>
  <c r="BA20126" i="22" s="1"/>
  <c r="AZ20125" i="22"/>
  <c r="AZ20124" i="22"/>
  <c r="BA20124" i="22" s="1"/>
  <c r="BB20124" i="22" s="1"/>
  <c r="AZ20123" i="22"/>
  <c r="BA20123" i="22" s="1"/>
  <c r="AZ20122" i="22"/>
  <c r="BA20122" i="22" s="1"/>
  <c r="AZ20121" i="22"/>
  <c r="AZ20120" i="22"/>
  <c r="BA20120" i="22" s="1"/>
  <c r="BB20120" i="22" s="1"/>
  <c r="AZ20119" i="22"/>
  <c r="BA20119" i="22" s="1"/>
  <c r="AZ20118" i="22"/>
  <c r="BA20118" i="22" s="1"/>
  <c r="AZ20117" i="22"/>
  <c r="AZ20116" i="22"/>
  <c r="BA20116" i="22" s="1"/>
  <c r="BB20116" i="22" s="1"/>
  <c r="AZ20115" i="22"/>
  <c r="AZ20114" i="22"/>
  <c r="BA20114" i="22" s="1"/>
  <c r="AZ20113" i="22"/>
  <c r="BA20113" i="22" s="1"/>
  <c r="BB20113" i="22" s="1"/>
  <c r="AZ20112" i="22"/>
  <c r="BA20112" i="22" s="1"/>
  <c r="BB20112" i="22" s="1"/>
  <c r="AZ20111" i="22"/>
  <c r="BA20111" i="22" s="1"/>
  <c r="AZ20110" i="22"/>
  <c r="AZ20109" i="22"/>
  <c r="AZ20108" i="22"/>
  <c r="BA20108" i="22" s="1"/>
  <c r="BB20108" i="22" s="1"/>
  <c r="AZ20107" i="22"/>
  <c r="BA20107" i="22" s="1"/>
  <c r="AZ20106" i="22"/>
  <c r="BA20106" i="22" s="1"/>
  <c r="AZ20105" i="22"/>
  <c r="AZ20104" i="22"/>
  <c r="BA20104" i="22" s="1"/>
  <c r="BB20104" i="22" s="1"/>
  <c r="AZ20103" i="22"/>
  <c r="BA20103" i="22" s="1"/>
  <c r="AZ20102" i="22"/>
  <c r="BA20102" i="22" s="1"/>
  <c r="AZ20101" i="22"/>
  <c r="BA20101" i="22" s="1"/>
  <c r="BB20101" i="22" s="1"/>
  <c r="AZ20100" i="22"/>
  <c r="BA20100" i="22" s="1"/>
  <c r="BB20100" i="22" s="1"/>
  <c r="AZ20099" i="22"/>
  <c r="BA20099" i="22" s="1"/>
  <c r="AZ20098" i="22"/>
  <c r="BA20098" i="22" s="1"/>
  <c r="AZ20097" i="22"/>
  <c r="BA20097" i="22" s="1"/>
  <c r="AZ20096" i="22"/>
  <c r="AZ20095" i="22"/>
  <c r="BA20095" i="22" s="1"/>
  <c r="AZ20094" i="22"/>
  <c r="BA20094" i="22" s="1"/>
  <c r="AZ20093" i="22"/>
  <c r="AZ20092" i="22"/>
  <c r="BA20092" i="22" s="1"/>
  <c r="BB20092" i="22" s="1"/>
  <c r="AZ20091" i="22"/>
  <c r="AZ20090" i="22"/>
  <c r="AZ20089" i="22"/>
  <c r="BA20089" i="22" s="1"/>
  <c r="BB20089" i="22" s="1"/>
  <c r="AZ20088" i="22"/>
  <c r="BA20088" i="22" s="1"/>
  <c r="BB20088" i="22" s="1"/>
  <c r="AZ20087" i="22"/>
  <c r="BA20087" i="22" s="1"/>
  <c r="AZ20086" i="22"/>
  <c r="AZ20085" i="22"/>
  <c r="AZ20084" i="22"/>
  <c r="AZ20083" i="22"/>
  <c r="BA20083" i="22" s="1"/>
  <c r="AZ20082" i="22"/>
  <c r="BA20082" i="22" s="1"/>
  <c r="AZ20081" i="22"/>
  <c r="AZ20080" i="22"/>
  <c r="BA20080" i="22" s="1"/>
  <c r="BB20080" i="22" s="1"/>
  <c r="AZ20079" i="22"/>
  <c r="BA20079" i="22" s="1"/>
  <c r="AZ20078" i="22"/>
  <c r="AZ20077" i="22"/>
  <c r="AZ20076" i="22"/>
  <c r="BA20076" i="22" s="1"/>
  <c r="BB20076" i="22" s="1"/>
  <c r="AZ20075" i="22"/>
  <c r="BA20075" i="22" s="1"/>
  <c r="AZ20074" i="22"/>
  <c r="BA20074" i="22" s="1"/>
  <c r="AZ20073" i="22"/>
  <c r="AZ20072" i="22"/>
  <c r="BA20072" i="22" s="1"/>
  <c r="AZ20071" i="22"/>
  <c r="BA20071" i="22" s="1"/>
  <c r="AZ20070" i="22"/>
  <c r="BA20070" i="22" s="1"/>
  <c r="AZ20069" i="22"/>
  <c r="BA20069" i="22" s="1"/>
  <c r="AZ20068" i="22"/>
  <c r="BA20068" i="22" s="1"/>
  <c r="BB20068" i="22" s="1"/>
  <c r="AZ20067" i="22"/>
  <c r="BA20067" i="22" s="1"/>
  <c r="AZ20066" i="22"/>
  <c r="BA20066" i="22" s="1"/>
  <c r="AZ20065" i="22"/>
  <c r="BA20065" i="22" s="1"/>
  <c r="BB20065" i="22" s="1"/>
  <c r="AZ20064" i="22"/>
  <c r="BA20064" i="22" s="1"/>
  <c r="BB20064" i="22" s="1"/>
  <c r="AZ20063" i="22"/>
  <c r="BA20063" i="22" s="1"/>
  <c r="AZ20062" i="22"/>
  <c r="AZ20061" i="22"/>
  <c r="AZ20060" i="22"/>
  <c r="AZ20059" i="22"/>
  <c r="BA20059" i="22" s="1"/>
  <c r="AZ20058" i="22"/>
  <c r="BA20058" i="22" s="1"/>
  <c r="AZ20057" i="22"/>
  <c r="BA20057" i="22" s="1"/>
  <c r="AZ20056" i="22"/>
  <c r="BA20056" i="22" s="1"/>
  <c r="BB20056" i="22" s="1"/>
  <c r="AZ20055" i="22"/>
  <c r="BA20055" i="22" s="1"/>
  <c r="AZ20054" i="22"/>
  <c r="BA20054" i="22" s="1"/>
  <c r="AZ20053" i="22"/>
  <c r="BA20053" i="22" s="1"/>
  <c r="AZ20052" i="22"/>
  <c r="BA20052" i="22" s="1"/>
  <c r="BB20052" i="22" s="1"/>
  <c r="AZ20051" i="22"/>
  <c r="BA20051" i="22" s="1"/>
  <c r="AZ20050" i="22"/>
  <c r="BA20050" i="22" s="1"/>
  <c r="AZ20049" i="22"/>
  <c r="AZ20048" i="22"/>
  <c r="BA20048" i="22" s="1"/>
  <c r="BB20048" i="22" s="1"/>
  <c r="AZ20047" i="22"/>
  <c r="BA20047" i="22" s="1"/>
  <c r="AZ20046" i="22"/>
  <c r="BA20046" i="22" s="1"/>
  <c r="AZ20045" i="22"/>
  <c r="AZ20044" i="22"/>
  <c r="BA20044" i="22" s="1"/>
  <c r="BB20044" i="22" s="1"/>
  <c r="AZ20043" i="22"/>
  <c r="AZ20042" i="22"/>
  <c r="AZ20041" i="22"/>
  <c r="AZ20040" i="22"/>
  <c r="BA20040" i="22" s="1"/>
  <c r="BB20040" i="22" s="1"/>
  <c r="AZ20039" i="22"/>
  <c r="BA20039" i="22" s="1"/>
  <c r="AZ20038" i="22"/>
  <c r="AZ20037" i="22"/>
  <c r="AZ20036" i="22"/>
  <c r="BA20036" i="22" s="1"/>
  <c r="BB20036" i="22" s="1"/>
  <c r="AZ20035" i="22"/>
  <c r="AZ20034" i="22"/>
  <c r="BA20034" i="22" s="1"/>
  <c r="AZ20033" i="22"/>
  <c r="BA20033" i="22" s="1"/>
  <c r="BB20033" i="22" s="1"/>
  <c r="AZ20032" i="22"/>
  <c r="BA20032" i="22" s="1"/>
  <c r="BB20032" i="22" s="1"/>
  <c r="AZ20031" i="22"/>
  <c r="BA20031" i="22" s="1"/>
  <c r="AZ20030" i="22"/>
  <c r="AZ20029" i="22"/>
  <c r="BA20029" i="22" s="1"/>
  <c r="BB20029" i="22" s="1"/>
  <c r="AZ20028" i="22"/>
  <c r="BA20028" i="22" s="1"/>
  <c r="AZ20027" i="22"/>
  <c r="AZ20026" i="22"/>
  <c r="BA20026" i="22" s="1"/>
  <c r="AZ20025" i="22"/>
  <c r="AZ20024" i="22"/>
  <c r="AZ20023" i="22"/>
  <c r="AZ20022" i="22"/>
  <c r="AZ20021" i="22"/>
  <c r="BA20021" i="22" s="1"/>
  <c r="AZ20020" i="22"/>
  <c r="BA20020" i="22" s="1"/>
  <c r="BB20020" i="22" s="1"/>
  <c r="AZ20019" i="22"/>
  <c r="AZ20018" i="22"/>
  <c r="AZ20017" i="22"/>
  <c r="BA20017" i="22" s="1"/>
  <c r="BB20017" i="22" s="1"/>
  <c r="AZ20016" i="22"/>
  <c r="AZ20015" i="22"/>
  <c r="BA20015" i="22" s="1"/>
  <c r="AZ20014" i="22"/>
  <c r="AZ20013" i="22"/>
  <c r="AZ20012" i="22"/>
  <c r="BA20012" i="22" s="1"/>
  <c r="AZ20011" i="22"/>
  <c r="AZ20010" i="22"/>
  <c r="BA20010" i="22" s="1"/>
  <c r="AZ20009" i="22"/>
  <c r="BA20009" i="22" s="1"/>
  <c r="BB20009" i="22" s="1"/>
  <c r="AZ20008" i="22"/>
  <c r="AZ20007" i="22"/>
  <c r="BA20007" i="22" s="1"/>
  <c r="AZ20006" i="22"/>
  <c r="BA20006" i="22" s="1"/>
  <c r="AZ20005" i="22"/>
  <c r="AZ20004" i="22"/>
  <c r="BA20004" i="22" s="1"/>
  <c r="BB20004" i="22" s="1"/>
  <c r="AZ20003" i="22"/>
  <c r="AZ20002" i="22"/>
  <c r="BA20002" i="22" s="1"/>
  <c r="AZ20001" i="22"/>
  <c r="BA20001" i="22" s="1"/>
  <c r="BB20001" i="22" s="1"/>
  <c r="AZ20000" i="22"/>
  <c r="AZ19999" i="22"/>
  <c r="AZ19998" i="22"/>
  <c r="AZ19997" i="22"/>
  <c r="AZ19996" i="22"/>
  <c r="BA19996" i="22" s="1"/>
  <c r="BB19996" i="22" s="1"/>
  <c r="AZ19995" i="22"/>
  <c r="AZ19994" i="22"/>
  <c r="AZ19993" i="22"/>
  <c r="BA19993" i="22" s="1"/>
  <c r="AZ19992" i="22"/>
  <c r="AZ19991" i="22"/>
  <c r="BA19991" i="22" s="1"/>
  <c r="AZ19990" i="22"/>
  <c r="AZ19989" i="22"/>
  <c r="AZ19988" i="22"/>
  <c r="BA19988" i="22" s="1"/>
  <c r="BB19988" i="22" s="1"/>
  <c r="AZ19987" i="22"/>
  <c r="AZ19986" i="22"/>
  <c r="BA19986" i="22" s="1"/>
  <c r="AZ19985" i="22"/>
  <c r="BA19985" i="22" s="1"/>
  <c r="BB19985" i="22" s="1"/>
  <c r="AZ19984" i="22"/>
  <c r="AZ19983" i="22"/>
  <c r="BA19983" i="22" s="1"/>
  <c r="AZ19982" i="22"/>
  <c r="BA19982" i="22" s="1"/>
  <c r="AZ19981" i="22"/>
  <c r="AZ19980" i="22"/>
  <c r="BA19980" i="22" s="1"/>
  <c r="BB19980" i="22" s="1"/>
  <c r="AZ19979" i="22"/>
  <c r="BA19979" i="22" s="1"/>
  <c r="AZ19978" i="22"/>
  <c r="BA19978" i="22" s="1"/>
  <c r="AZ19977" i="22"/>
  <c r="AZ19976" i="22"/>
  <c r="AZ19975" i="22"/>
  <c r="AZ19974" i="22"/>
  <c r="BA19974" i="22" s="1"/>
  <c r="AZ19973" i="22"/>
  <c r="BA19973" i="22" s="1"/>
  <c r="AZ19972" i="22"/>
  <c r="BA19972" i="22" s="1"/>
  <c r="BB19972" i="22" s="1"/>
  <c r="AZ19971" i="22"/>
  <c r="AZ19970" i="22"/>
  <c r="AZ19969" i="22"/>
  <c r="AZ19968" i="22"/>
  <c r="BA19968" i="22" s="1"/>
  <c r="AZ19967" i="22"/>
  <c r="BA19967" i="22" s="1"/>
  <c r="AZ19966" i="22"/>
  <c r="AZ19965" i="22"/>
  <c r="AZ19964" i="22"/>
  <c r="BA19964" i="22" s="1"/>
  <c r="BB19964" i="22" s="1"/>
  <c r="AZ19963" i="22"/>
  <c r="BA19963" i="22" s="1"/>
  <c r="AZ19962" i="22"/>
  <c r="BA19962" i="22" s="1"/>
  <c r="AZ19961" i="22"/>
  <c r="BA19961" i="22" s="1"/>
  <c r="BB19961" i="22" s="1"/>
  <c r="AZ19960" i="22"/>
  <c r="BA19960" i="22" s="1"/>
  <c r="AZ19959" i="22"/>
  <c r="BA19959" i="22" s="1"/>
  <c r="AZ19958" i="22"/>
  <c r="BA19958" i="22" s="1"/>
  <c r="AZ19957" i="22"/>
  <c r="BA19957" i="22" s="1"/>
  <c r="BB19957" i="22" s="1"/>
  <c r="AZ19956" i="22"/>
  <c r="AZ19955" i="22"/>
  <c r="BA19955" i="22" s="1"/>
  <c r="AZ19954" i="22"/>
  <c r="BA19954" i="22" s="1"/>
  <c r="AZ19953" i="22"/>
  <c r="BA19953" i="22" s="1"/>
  <c r="BB19953" i="22" s="1"/>
  <c r="AZ19952" i="22"/>
  <c r="AZ19951" i="22"/>
  <c r="AZ19950" i="22"/>
  <c r="AZ19949" i="22"/>
  <c r="AZ19948" i="22"/>
  <c r="BA19948" i="22" s="1"/>
  <c r="AZ19947" i="22"/>
  <c r="BA19947" i="22" s="1"/>
  <c r="BB19947" i="22" s="1"/>
  <c r="AZ19946" i="22"/>
  <c r="BA19946" i="22" s="1"/>
  <c r="AZ19945" i="22"/>
  <c r="AZ19944" i="22"/>
  <c r="AZ19943" i="22"/>
  <c r="BA19943" i="22" s="1"/>
  <c r="BB19943" i="22" s="1"/>
  <c r="AZ19942" i="22"/>
  <c r="AZ19941" i="22"/>
  <c r="BA19941" i="22" s="1"/>
  <c r="BB19941" i="22" s="1"/>
  <c r="AZ19940" i="22"/>
  <c r="AZ19939" i="22"/>
  <c r="AZ19938" i="22"/>
  <c r="AZ19937" i="22"/>
  <c r="BA19937" i="22" s="1"/>
  <c r="BB19937" i="22" s="1"/>
  <c r="AZ19936" i="22"/>
  <c r="AZ19935" i="22"/>
  <c r="AZ19934" i="22"/>
  <c r="AZ19933" i="22"/>
  <c r="BA19933" i="22" s="1"/>
  <c r="BB19933" i="22" s="1"/>
  <c r="AZ19932" i="22"/>
  <c r="BA19932" i="22" s="1"/>
  <c r="AZ19931" i="22"/>
  <c r="AZ19930" i="22"/>
  <c r="AZ19929" i="22"/>
  <c r="BA19929" i="22" s="1"/>
  <c r="BB19929" i="22" s="1"/>
  <c r="AZ19928" i="22"/>
  <c r="AZ19927" i="22"/>
  <c r="AZ19926" i="22"/>
  <c r="AZ19925" i="22"/>
  <c r="BA19925" i="22" s="1"/>
  <c r="BB19925" i="22" s="1"/>
  <c r="AZ19924" i="22"/>
  <c r="AZ19923" i="22"/>
  <c r="AZ19922" i="22"/>
  <c r="AZ19921" i="22"/>
  <c r="BA19921" i="22" s="1"/>
  <c r="BB19921" i="22" s="1"/>
  <c r="AZ19920" i="22"/>
  <c r="BA19920" i="22" s="1"/>
  <c r="AZ19919" i="22"/>
  <c r="AZ19918" i="22"/>
  <c r="AZ19917" i="22"/>
  <c r="BA19917" i="22" s="1"/>
  <c r="BB19917" i="22" s="1"/>
  <c r="AZ19916" i="22"/>
  <c r="AZ19915" i="22"/>
  <c r="AZ19914" i="22"/>
  <c r="AZ19913" i="22"/>
  <c r="BA19913" i="22" s="1"/>
  <c r="BB19913" i="22" s="1"/>
  <c r="AZ19912" i="22"/>
  <c r="BA19912" i="22" s="1"/>
  <c r="AZ19911" i="22"/>
  <c r="AZ19910" i="22"/>
  <c r="AZ19909" i="22"/>
  <c r="BA19909" i="22" s="1"/>
  <c r="AZ19908" i="22"/>
  <c r="BA19908" i="22" s="1"/>
  <c r="AZ19907" i="22"/>
  <c r="AZ19906" i="22"/>
  <c r="AZ19905" i="22"/>
  <c r="BA19905" i="22" s="1"/>
  <c r="AZ19904" i="22"/>
  <c r="AZ19903" i="22"/>
  <c r="AZ19902" i="22"/>
  <c r="AZ19901" i="22"/>
  <c r="BA19901" i="22" s="1"/>
  <c r="BB19901" i="22" s="1"/>
  <c r="AZ19900" i="22"/>
  <c r="BA19900" i="22" s="1"/>
  <c r="AZ19899" i="22"/>
  <c r="AZ19898" i="22"/>
  <c r="BA19898" i="22" s="1"/>
  <c r="AZ19897" i="22"/>
  <c r="BA19897" i="22" s="1"/>
  <c r="AZ19896" i="22"/>
  <c r="AZ19895" i="22"/>
  <c r="AZ19894" i="22"/>
  <c r="BA19894" i="22" s="1"/>
  <c r="AZ19893" i="22"/>
  <c r="BA19893" i="22" s="1"/>
  <c r="AZ19892" i="22"/>
  <c r="BA19892" i="22" s="1"/>
  <c r="AZ19891" i="22"/>
  <c r="BA19891" i="22" s="1"/>
  <c r="AZ19890" i="22"/>
  <c r="AZ19889" i="22"/>
  <c r="AZ19888" i="22"/>
  <c r="AZ19887" i="22"/>
  <c r="BA19887" i="22" s="1"/>
  <c r="AZ19886" i="22"/>
  <c r="BA19886" i="22" s="1"/>
  <c r="AZ19885" i="22"/>
  <c r="AZ19884" i="22"/>
  <c r="AZ19883" i="22"/>
  <c r="AZ19882" i="22"/>
  <c r="BA19882" i="22" s="1"/>
  <c r="AZ19881" i="22"/>
  <c r="BA19881" i="22" s="1"/>
  <c r="BB19881" i="22" s="1"/>
  <c r="AZ19880" i="22"/>
  <c r="BA19880" i="22" s="1"/>
  <c r="AZ19879" i="22"/>
  <c r="AZ19878" i="22"/>
  <c r="AZ19877" i="22"/>
  <c r="AZ19876" i="22"/>
  <c r="AZ19875" i="22"/>
  <c r="AZ19874" i="22"/>
  <c r="BA19874" i="22" s="1"/>
  <c r="AZ19873" i="22"/>
  <c r="AZ19872" i="22"/>
  <c r="BA19872" i="22" s="1"/>
  <c r="AZ19871" i="22"/>
  <c r="BA19871" i="22" s="1"/>
  <c r="AZ19870" i="22"/>
  <c r="BA19870" i="22" s="1"/>
  <c r="AZ19869" i="22"/>
  <c r="BA19869" i="22" s="1"/>
  <c r="BB19869" i="22" s="1"/>
  <c r="AZ19868" i="22"/>
  <c r="AZ19867" i="22"/>
  <c r="BA19867" i="22" s="1"/>
  <c r="AZ19866" i="22"/>
  <c r="AZ19865" i="22"/>
  <c r="AZ19864" i="22"/>
  <c r="AZ19863" i="22"/>
  <c r="AZ19862" i="22"/>
  <c r="BA19862" i="22" s="1"/>
  <c r="AZ19861" i="22"/>
  <c r="AZ19860" i="22"/>
  <c r="AZ19859" i="22"/>
  <c r="AZ19858" i="22"/>
  <c r="BA19858" i="22" s="1"/>
  <c r="AZ19857" i="22"/>
  <c r="BA19857" i="22" s="1"/>
  <c r="BB19857" i="22" s="1"/>
  <c r="AZ19856" i="22"/>
  <c r="AZ19855" i="22"/>
  <c r="BA19855" i="22" s="1"/>
  <c r="BB19855" i="22" s="1"/>
  <c r="AZ19854" i="22"/>
  <c r="BA19854" i="22" s="1"/>
  <c r="AZ19853" i="22"/>
  <c r="AZ19852" i="22"/>
  <c r="AZ19851" i="22"/>
  <c r="BA19851" i="22" s="1"/>
  <c r="BB19851" i="22" s="1"/>
  <c r="AZ19850" i="22"/>
  <c r="AZ19849" i="22"/>
  <c r="AZ19848" i="22"/>
  <c r="BA19848" i="22" s="1"/>
  <c r="BB19848" i="22" s="1"/>
  <c r="AZ19847" i="22"/>
  <c r="BA19847" i="22" s="1"/>
  <c r="AZ19846" i="22"/>
  <c r="BA19846" i="22" s="1"/>
  <c r="AZ19845" i="22"/>
  <c r="BA19845" i="22" s="1"/>
  <c r="AZ19844" i="22"/>
  <c r="AZ19843" i="22"/>
  <c r="BA19843" i="22" s="1"/>
  <c r="AZ19842" i="22"/>
  <c r="BA19842" i="22" s="1"/>
  <c r="AZ19841" i="22"/>
  <c r="AZ19840" i="22"/>
  <c r="AZ19839" i="22"/>
  <c r="AZ19838" i="22"/>
  <c r="AZ19837" i="22"/>
  <c r="AZ19836" i="22"/>
  <c r="BA19836" i="22" s="1"/>
  <c r="AZ19835" i="22"/>
  <c r="AZ19834" i="22"/>
  <c r="AZ19833" i="22"/>
  <c r="BA19833" i="22" s="1"/>
  <c r="BB19833" i="22" s="1"/>
  <c r="AZ19832" i="22"/>
  <c r="BA19832" i="22" s="1"/>
  <c r="BB19832" i="22" s="1"/>
  <c r="AZ19831" i="22"/>
  <c r="BA19831" i="22" s="1"/>
  <c r="AZ19830" i="22"/>
  <c r="AZ19829" i="22"/>
  <c r="BA19829" i="22" s="1"/>
  <c r="BB19829" i="22" s="1"/>
  <c r="AZ19828" i="22"/>
  <c r="AZ19827" i="22"/>
  <c r="BA19827" i="22" s="1"/>
  <c r="AZ19826" i="22"/>
  <c r="AZ19825" i="22"/>
  <c r="AZ19824" i="22"/>
  <c r="AZ19823" i="22"/>
  <c r="BA19823" i="22" s="1"/>
  <c r="AZ19822" i="22"/>
  <c r="BA19822" i="22" s="1"/>
  <c r="AZ19821" i="22"/>
  <c r="BA19821" i="22" s="1"/>
  <c r="AZ19820" i="22"/>
  <c r="AZ19819" i="22"/>
  <c r="BA19819" i="22" s="1"/>
  <c r="BB19819" i="22" s="1"/>
  <c r="AZ19818" i="22"/>
  <c r="AZ19817" i="22"/>
  <c r="AZ19816" i="22"/>
  <c r="BA19816" i="22" s="1"/>
  <c r="BB19816" i="22" s="1"/>
  <c r="AZ19815" i="22"/>
  <c r="BA19815" i="22" s="1"/>
  <c r="AZ19814" i="22"/>
  <c r="AZ19813" i="22"/>
  <c r="BA19813" i="22" s="1"/>
  <c r="BB19813" i="22" s="1"/>
  <c r="AZ19812" i="22"/>
  <c r="BA19812" i="22" s="1"/>
  <c r="BB19812" i="22" s="1"/>
  <c r="AZ19811" i="22"/>
  <c r="AZ19810" i="22"/>
  <c r="BA19810" i="22" s="1"/>
  <c r="AZ19809" i="22"/>
  <c r="BA19809" i="22" s="1"/>
  <c r="AZ19808" i="22"/>
  <c r="BA19808" i="22" s="1"/>
  <c r="AZ19807" i="22"/>
  <c r="AZ19806" i="22"/>
  <c r="AZ19805" i="22"/>
  <c r="AZ19804" i="22"/>
  <c r="AZ19803" i="22"/>
  <c r="AZ19802" i="22"/>
  <c r="AZ19801" i="22"/>
  <c r="BA19801" i="22" s="1"/>
  <c r="AZ19800" i="22"/>
  <c r="BA19800" i="22" s="1"/>
  <c r="BB19800" i="22" s="1"/>
  <c r="AZ19799" i="22"/>
  <c r="AZ19798" i="22"/>
  <c r="BA19798" i="22" s="1"/>
  <c r="AZ19797" i="22"/>
  <c r="BA19797" i="22" s="1"/>
  <c r="BB19797" i="22" s="1"/>
  <c r="AZ19796" i="22"/>
  <c r="AZ19795" i="22"/>
  <c r="AZ19794" i="22"/>
  <c r="BA19794" i="22" s="1"/>
  <c r="AZ19793" i="22"/>
  <c r="BA19793" i="22" s="1"/>
  <c r="AZ19792" i="22"/>
  <c r="AZ19791" i="22"/>
  <c r="AZ19790" i="22"/>
  <c r="AZ19789" i="22"/>
  <c r="AZ19788" i="22"/>
  <c r="AZ19787" i="22"/>
  <c r="BA19787" i="22" s="1"/>
  <c r="AZ19786" i="22"/>
  <c r="AZ19785" i="22"/>
  <c r="BA19785" i="22" s="1"/>
  <c r="BB19785" i="22" s="1"/>
  <c r="AZ19784" i="22"/>
  <c r="BA19784" i="22" s="1"/>
  <c r="BB19784" i="22" s="1"/>
  <c r="AZ19783" i="22"/>
  <c r="BA19783" i="22" s="1"/>
  <c r="BB19783" i="22" s="1"/>
  <c r="AZ19782" i="22"/>
  <c r="AZ19781" i="22"/>
  <c r="BA19781" i="22" s="1"/>
  <c r="BB19781" i="22" s="1"/>
  <c r="AZ19780" i="22"/>
  <c r="BA19780" i="22" s="1"/>
  <c r="AZ19779" i="22"/>
  <c r="BA19779" i="22" s="1"/>
  <c r="AZ19778" i="22"/>
  <c r="AZ19777" i="22"/>
  <c r="BA19777" i="22" s="1"/>
  <c r="AZ19776" i="22"/>
  <c r="AZ19775" i="22"/>
  <c r="AZ19774" i="22"/>
  <c r="BA19774" i="22" s="1"/>
  <c r="AZ19773" i="22"/>
  <c r="AZ19772" i="22"/>
  <c r="BA19772" i="22" s="1"/>
  <c r="BB19772" i="22" s="1"/>
  <c r="AZ19771" i="22"/>
  <c r="AZ19770" i="22"/>
  <c r="AZ19769" i="22"/>
  <c r="AZ19768" i="22"/>
  <c r="AZ19767" i="22"/>
  <c r="BA19767" i="22" s="1"/>
  <c r="AZ19766" i="22"/>
  <c r="AZ19765" i="22"/>
  <c r="BA19765" i="22" s="1"/>
  <c r="BB19765" i="22" s="1"/>
  <c r="AZ19764" i="22"/>
  <c r="AZ19763" i="22"/>
  <c r="AZ19762" i="22"/>
  <c r="BA19762" i="22" s="1"/>
  <c r="AZ19761" i="22"/>
  <c r="BA19761" i="22" s="1"/>
  <c r="BB19761" i="22" s="1"/>
  <c r="AZ19760" i="22"/>
  <c r="AZ19759" i="22"/>
  <c r="BA19759" i="22" s="1"/>
  <c r="BB19759" i="22" s="1"/>
  <c r="AZ19758" i="22"/>
  <c r="AZ19757" i="22"/>
  <c r="BA19757" i="22" s="1"/>
  <c r="AZ19756" i="22"/>
  <c r="AZ19755" i="22"/>
  <c r="BA19755" i="22" s="1"/>
  <c r="BB19755" i="22" s="1"/>
  <c r="AZ19754" i="22"/>
  <c r="AZ19753" i="22"/>
  <c r="BA19753" i="22" s="1"/>
  <c r="BB19753" i="22" s="1"/>
  <c r="AZ19752" i="22"/>
  <c r="BA19752" i="22" s="1"/>
  <c r="BB19752" i="22" s="1"/>
  <c r="AZ19751" i="22"/>
  <c r="BA19751" i="22" s="1"/>
  <c r="BB19751" i="22" s="1"/>
  <c r="AZ19750" i="22"/>
  <c r="BA19750" i="22" s="1"/>
  <c r="AZ19749" i="22"/>
  <c r="BA19749" i="22" s="1"/>
  <c r="BB19749" i="22" s="1"/>
  <c r="AZ19748" i="22"/>
  <c r="BA19748" i="22" s="1"/>
  <c r="BB19748" i="22" s="1"/>
  <c r="AZ19747" i="22"/>
  <c r="AZ19746" i="22"/>
  <c r="BA19746" i="22" s="1"/>
  <c r="AZ19745" i="22"/>
  <c r="AZ19744" i="22"/>
  <c r="AZ19743" i="22"/>
  <c r="AZ19742" i="22"/>
  <c r="AZ19741" i="22"/>
  <c r="AZ19740" i="22"/>
  <c r="AZ19739" i="22"/>
  <c r="BA19739" i="22" s="1"/>
  <c r="AZ19738" i="22"/>
  <c r="AZ19737" i="22"/>
  <c r="BA19737" i="22" s="1"/>
  <c r="BB19737" i="22" s="1"/>
  <c r="AZ19736" i="22"/>
  <c r="AZ19735" i="22"/>
  <c r="BA19735" i="22" s="1"/>
  <c r="AZ19734" i="22"/>
  <c r="AZ19733" i="22"/>
  <c r="AZ19732" i="22"/>
  <c r="BA19732" i="22" s="1"/>
  <c r="BB19732" i="22" s="1"/>
  <c r="AZ19731" i="22"/>
  <c r="BA19731" i="22" s="1"/>
  <c r="BB19731" i="22" s="1"/>
  <c r="AZ19730" i="22"/>
  <c r="BA19730" i="22" s="1"/>
  <c r="AZ19729" i="22"/>
  <c r="BA19729" i="22" s="1"/>
  <c r="BB19729" i="22" s="1"/>
  <c r="AZ19728" i="22"/>
  <c r="BA19728" i="22" s="1"/>
  <c r="BB19728" i="22" s="1"/>
  <c r="AZ19727" i="22"/>
  <c r="BA19727" i="22" s="1"/>
  <c r="BB19727" i="22" s="1"/>
  <c r="AZ19726" i="22"/>
  <c r="AZ19725" i="22"/>
  <c r="BA19725" i="22" s="1"/>
  <c r="AZ19724" i="22"/>
  <c r="BA19724" i="22" s="1"/>
  <c r="BB19724" i="22" s="1"/>
  <c r="AZ19723" i="22"/>
  <c r="BA19723" i="22" s="1"/>
  <c r="BB19723" i="22" s="1"/>
  <c r="AZ19722" i="22"/>
  <c r="BA19722" i="22" s="1"/>
  <c r="AZ19721" i="22"/>
  <c r="BA19721" i="22" s="1"/>
  <c r="BB19721" i="22" s="1"/>
  <c r="AZ19720" i="22"/>
  <c r="AZ19719" i="22"/>
  <c r="BA19719" i="22" s="1"/>
  <c r="BB19719" i="22" s="1"/>
  <c r="AZ19718" i="22"/>
  <c r="BA19718" i="22" s="1"/>
  <c r="AZ19717" i="22"/>
  <c r="BA19717" i="22" s="1"/>
  <c r="AZ19716" i="22"/>
  <c r="BA19716" i="22" s="1"/>
  <c r="BB19716" i="22" s="1"/>
  <c r="AZ19715" i="22"/>
  <c r="BA19715" i="22" s="1"/>
  <c r="BB19715" i="22" s="1"/>
  <c r="AZ19714" i="22"/>
  <c r="BA19714" i="22" s="1"/>
  <c r="AZ19713" i="22"/>
  <c r="BA19713" i="22" s="1"/>
  <c r="BB19713" i="22" s="1"/>
  <c r="AZ19712" i="22"/>
  <c r="BA19712" i="22" s="1"/>
  <c r="BB19712" i="22" s="1"/>
  <c r="AZ19711" i="22"/>
  <c r="BA19711" i="22" s="1"/>
  <c r="BB19711" i="22" s="1"/>
  <c r="AZ19710" i="22"/>
  <c r="BA19710" i="22" s="1"/>
  <c r="AZ19709" i="22"/>
  <c r="BA19709" i="22" s="1"/>
  <c r="BB19709" i="22" s="1"/>
  <c r="AZ19708" i="22"/>
  <c r="AZ19707" i="22"/>
  <c r="BA19707" i="22" s="1"/>
  <c r="AZ19706" i="22"/>
  <c r="AZ19705" i="22"/>
  <c r="BA19705" i="22" s="1"/>
  <c r="AZ19704" i="22"/>
  <c r="BA19704" i="22" s="1"/>
  <c r="BB19704" i="22" s="1"/>
  <c r="AZ19703" i="22"/>
  <c r="AZ19702" i="22"/>
  <c r="AZ19701" i="22"/>
  <c r="BA19701" i="22" s="1"/>
  <c r="AZ19700" i="22"/>
  <c r="BA19700" i="22" s="1"/>
  <c r="BB19700" i="22" s="1"/>
  <c r="AZ19699" i="22"/>
  <c r="BA19699" i="22" s="1"/>
  <c r="BB19699" i="22" s="1"/>
  <c r="AZ19698" i="22"/>
  <c r="AZ19697" i="22"/>
  <c r="AZ19696" i="22"/>
  <c r="BA19696" i="22" s="1"/>
  <c r="BB19696" i="22" s="1"/>
  <c r="AZ19695" i="22"/>
  <c r="AZ19694" i="22"/>
  <c r="BA19694" i="22" s="1"/>
  <c r="AZ19693" i="22"/>
  <c r="BA19693" i="22" s="1"/>
  <c r="BB19693" i="22" s="1"/>
  <c r="AZ19692" i="22"/>
  <c r="BA19692" i="22" s="1"/>
  <c r="BB19692" i="22" s="1"/>
  <c r="AZ19691" i="22"/>
  <c r="BA19691" i="22" s="1"/>
  <c r="BB19691" i="22" s="1"/>
  <c r="AZ19690" i="22"/>
  <c r="AZ19689" i="22"/>
  <c r="AZ19688" i="22"/>
  <c r="AZ19687" i="22"/>
  <c r="AZ19686" i="22"/>
  <c r="AZ19685" i="22"/>
  <c r="BA19685" i="22" s="1"/>
  <c r="BB19685" i="22" s="1"/>
  <c r="AZ19684" i="22"/>
  <c r="BA19684" i="22" s="1"/>
  <c r="BB19684" i="22" s="1"/>
  <c r="AZ19683" i="22"/>
  <c r="BA19683" i="22" s="1"/>
  <c r="BB19683" i="22" s="1"/>
  <c r="AZ19682" i="22"/>
  <c r="BA19682" i="22" s="1"/>
  <c r="AZ19681" i="22"/>
  <c r="AZ19680" i="22"/>
  <c r="BA19680" i="22" s="1"/>
  <c r="BB19680" i="22" s="1"/>
  <c r="AZ19679" i="22"/>
  <c r="BA19679" i="22" s="1"/>
  <c r="BB19679" i="22" s="1"/>
  <c r="AZ19678" i="22"/>
  <c r="AZ19677" i="22"/>
  <c r="BA19677" i="22" s="1"/>
  <c r="AZ19676" i="22"/>
  <c r="BA19676" i="22" s="1"/>
  <c r="BB19676" i="22" s="1"/>
  <c r="AZ19675" i="22"/>
  <c r="AZ19674" i="22"/>
  <c r="BA19674" i="22" s="1"/>
  <c r="AZ19673" i="22"/>
  <c r="AZ19672" i="22"/>
  <c r="AZ19671" i="22"/>
  <c r="AZ19670" i="22"/>
  <c r="BA19670" i="22" s="1"/>
  <c r="AZ19669" i="22"/>
  <c r="AZ19668" i="22"/>
  <c r="BA19668" i="22" s="1"/>
  <c r="BB19668" i="22" s="1"/>
  <c r="AZ19667" i="22"/>
  <c r="BA19667" i="22" s="1"/>
  <c r="BB19667" i="22" s="1"/>
  <c r="AZ19666" i="22"/>
  <c r="BA19666" i="22" s="1"/>
  <c r="AZ19665" i="22"/>
  <c r="BA19665" i="22" s="1"/>
  <c r="AZ19664" i="22"/>
  <c r="AZ19663" i="22"/>
  <c r="BA19663" i="22" s="1"/>
  <c r="AZ19662" i="22"/>
  <c r="BA19662" i="22" s="1"/>
  <c r="AZ19661" i="22"/>
  <c r="AZ19660" i="22"/>
  <c r="BA19660" i="22" s="1"/>
  <c r="BB19660" i="22" s="1"/>
  <c r="AZ19659" i="22"/>
  <c r="BA19659" i="22" s="1"/>
  <c r="BB19659" i="22" s="1"/>
  <c r="AZ19658" i="22"/>
  <c r="AZ19657" i="22"/>
  <c r="AZ19656" i="22"/>
  <c r="AZ19655" i="22"/>
  <c r="BA19655" i="22" s="1"/>
  <c r="BB19655" i="22" s="1"/>
  <c r="AZ19654" i="22"/>
  <c r="AZ19653" i="22"/>
  <c r="AZ19652" i="22"/>
  <c r="BA19652" i="22" s="1"/>
  <c r="BB19652" i="22" s="1"/>
  <c r="AZ19651" i="22"/>
  <c r="BA19651" i="22" s="1"/>
  <c r="BB19651" i="22" s="1"/>
  <c r="AZ19650" i="22"/>
  <c r="BA19650" i="22" s="1"/>
  <c r="AZ19649" i="22"/>
  <c r="BA19649" i="22" s="1"/>
  <c r="BB19649" i="22" s="1"/>
  <c r="AZ19648" i="22"/>
  <c r="BA19648" i="22" s="1"/>
  <c r="BB19648" i="22" s="1"/>
  <c r="AZ19647" i="22"/>
  <c r="BA19647" i="22" s="1"/>
  <c r="BB19647" i="22" s="1"/>
  <c r="AZ19646" i="22"/>
  <c r="AZ19645" i="22"/>
  <c r="AZ19644" i="22"/>
  <c r="BA19644" i="22" s="1"/>
  <c r="BB19644" i="22" s="1"/>
  <c r="AZ19643" i="22"/>
  <c r="BA19643" i="22" s="1"/>
  <c r="BB19643" i="22" s="1"/>
  <c r="AZ19642" i="22"/>
  <c r="BA19642" i="22" s="1"/>
  <c r="AZ19641" i="22"/>
  <c r="BA19641" i="22" s="1"/>
  <c r="AZ19640" i="22"/>
  <c r="BA19640" i="22" s="1"/>
  <c r="BB19640" i="22" s="1"/>
  <c r="AZ19639" i="22"/>
  <c r="BA19639" i="22" s="1"/>
  <c r="BB19639" i="22" s="1"/>
  <c r="AZ19638" i="22"/>
  <c r="AZ19637" i="22"/>
  <c r="AZ19636" i="22"/>
  <c r="AZ19635" i="22"/>
  <c r="BA19635" i="22" s="1"/>
  <c r="BB19635" i="22" s="1"/>
  <c r="AZ19634" i="22"/>
  <c r="BA19634" i="22" s="1"/>
  <c r="AZ19633" i="22"/>
  <c r="BA19633" i="22" s="1"/>
  <c r="AZ19632" i="22"/>
  <c r="BA19632" i="22" s="1"/>
  <c r="AZ19631" i="22"/>
  <c r="AZ19630" i="22"/>
  <c r="BA19630" i="22" s="1"/>
  <c r="AZ19629" i="22"/>
  <c r="BA19629" i="22" s="1"/>
  <c r="AZ19628" i="22"/>
  <c r="BA19628" i="22" s="1"/>
  <c r="BB19628" i="22" s="1"/>
  <c r="AZ19627" i="22"/>
  <c r="BA19627" i="22" s="1"/>
  <c r="BB19627" i="22" s="1"/>
  <c r="AZ19626" i="22"/>
  <c r="BA19626" i="22" s="1"/>
  <c r="AZ19625" i="22"/>
  <c r="BA19625" i="22" s="1"/>
  <c r="BB19625" i="22" s="1"/>
  <c r="AZ19624" i="22"/>
  <c r="BA19624" i="22" s="1"/>
  <c r="BB19624" i="22" s="1"/>
  <c r="AZ19623" i="22"/>
  <c r="BA19623" i="22" s="1"/>
  <c r="AZ19622" i="22"/>
  <c r="AZ19621" i="22"/>
  <c r="BA19621" i="22" s="1"/>
  <c r="BB19621" i="22" s="1"/>
  <c r="AZ19620" i="22"/>
  <c r="AZ19619" i="22"/>
  <c r="BA19619" i="22" s="1"/>
  <c r="BB19619" i="22" s="1"/>
  <c r="AZ19618" i="22"/>
  <c r="AZ19617" i="22"/>
  <c r="BA19617" i="22" s="1"/>
  <c r="BB19617" i="22" s="1"/>
  <c r="AZ19616" i="22"/>
  <c r="BA19616" i="22" s="1"/>
  <c r="BB19616" i="22" s="1"/>
  <c r="AZ19615" i="22"/>
  <c r="BA19615" i="22" s="1"/>
  <c r="BB19615" i="22" s="1"/>
  <c r="AZ19614" i="22"/>
  <c r="AZ19613" i="22"/>
  <c r="BA19613" i="22" s="1"/>
  <c r="AZ19612" i="22"/>
  <c r="BA19612" i="22" s="1"/>
  <c r="AZ19611" i="22"/>
  <c r="AZ19610" i="22"/>
  <c r="BA19610" i="22" s="1"/>
  <c r="AZ19609" i="22"/>
  <c r="BA19609" i="22" s="1"/>
  <c r="BB19609" i="22" s="1"/>
  <c r="AZ19608" i="22"/>
  <c r="BA19608" i="22" s="1"/>
  <c r="BB19608" i="22" s="1"/>
  <c r="AZ19607" i="22"/>
  <c r="BA19607" i="22" s="1"/>
  <c r="BB19607" i="22" s="1"/>
  <c r="AZ19606" i="22"/>
  <c r="AZ19605" i="22"/>
  <c r="AZ19604" i="22"/>
  <c r="BA19604" i="22" s="1"/>
  <c r="BB19604" i="22" s="1"/>
  <c r="AZ19603" i="22"/>
  <c r="BA19603" i="22" s="1"/>
  <c r="BB19603" i="22" s="1"/>
  <c r="AZ19602" i="22"/>
  <c r="AZ19601" i="22"/>
  <c r="AZ19600" i="22"/>
  <c r="BA19600" i="22" s="1"/>
  <c r="BB19600" i="22" s="1"/>
  <c r="AZ19599" i="22"/>
  <c r="BA19599" i="22" s="1"/>
  <c r="BB19599" i="22" s="1"/>
  <c r="AZ19598" i="22"/>
  <c r="BA19598" i="22" s="1"/>
  <c r="AZ19597" i="22"/>
  <c r="AZ19596" i="22"/>
  <c r="BA19596" i="22" s="1"/>
  <c r="BB19596" i="22" s="1"/>
  <c r="AZ19595" i="22"/>
  <c r="BA19595" i="22" s="1"/>
  <c r="BB19595" i="22" s="1"/>
  <c r="AZ19594" i="22"/>
  <c r="AZ19593" i="22"/>
  <c r="AZ19592" i="22"/>
  <c r="BA19592" i="22" s="1"/>
  <c r="BB19592" i="22" s="1"/>
  <c r="AZ19591" i="22"/>
  <c r="BA19591" i="22" s="1"/>
  <c r="BB19591" i="22" s="1"/>
  <c r="AZ19590" i="22"/>
  <c r="BA19590" i="22" s="1"/>
  <c r="AZ19589" i="22"/>
  <c r="BA19589" i="22" s="1"/>
  <c r="BB19589" i="22" s="1"/>
  <c r="AZ19588" i="22"/>
  <c r="AZ19587" i="22"/>
  <c r="AZ19586" i="22"/>
  <c r="BA19586" i="22" s="1"/>
  <c r="AZ19585" i="22"/>
  <c r="BA19585" i="22" s="1"/>
  <c r="AZ19584" i="22"/>
  <c r="BA19584" i="22" s="1"/>
  <c r="BB19584" i="22" s="1"/>
  <c r="AZ19583" i="22"/>
  <c r="BA19583" i="22" s="1"/>
  <c r="BB19583" i="22" s="1"/>
  <c r="AZ19582" i="22"/>
  <c r="AZ19581" i="22"/>
  <c r="BA19581" i="22" s="1"/>
  <c r="BB19581" i="22" s="1"/>
  <c r="AZ19580" i="22"/>
  <c r="BA19580" i="22" s="1"/>
  <c r="BB19580" i="22" s="1"/>
  <c r="AZ19579" i="22"/>
  <c r="BA19579" i="22" s="1"/>
  <c r="BB19579" i="22" s="1"/>
  <c r="AZ19578" i="22"/>
  <c r="AZ19577" i="22"/>
  <c r="BA19577" i="22" s="1"/>
  <c r="BB19577" i="22" s="1"/>
  <c r="AZ19576" i="22"/>
  <c r="AZ19575" i="22"/>
  <c r="BA19575" i="22" s="1"/>
  <c r="BB19575" i="22" s="1"/>
  <c r="AZ19574" i="22"/>
  <c r="BA19574" i="22" s="1"/>
  <c r="AZ19573" i="22"/>
  <c r="BA19573" i="22" s="1"/>
  <c r="AZ19572" i="22"/>
  <c r="BA19572" i="22" s="1"/>
  <c r="BB19572" i="22" s="1"/>
  <c r="AZ19571" i="22"/>
  <c r="AZ19570" i="22"/>
  <c r="AZ19569" i="22"/>
  <c r="AZ19568" i="22"/>
  <c r="BA19568" i="22" s="1"/>
  <c r="BB19568" i="22" s="1"/>
  <c r="AZ19567" i="22"/>
  <c r="BA19567" i="22" s="1"/>
  <c r="BB19567" i="22" s="1"/>
  <c r="AZ19566" i="22"/>
  <c r="BA19566" i="22" s="1"/>
  <c r="AZ19565" i="22"/>
  <c r="BA19565" i="22" s="1"/>
  <c r="AZ19564" i="22"/>
  <c r="BA19564" i="22" s="1"/>
  <c r="BB19564" i="22" s="1"/>
  <c r="AZ19563" i="22"/>
  <c r="AZ19562" i="22"/>
  <c r="BA19562" i="22" s="1"/>
  <c r="AZ19561" i="22"/>
  <c r="AZ19560" i="22"/>
  <c r="AZ19559" i="22"/>
  <c r="BA19559" i="22" s="1"/>
  <c r="BB19559" i="22" s="1"/>
  <c r="AZ19558" i="22"/>
  <c r="AZ19557" i="22"/>
  <c r="BA19557" i="22" s="1"/>
  <c r="BB19557" i="22" s="1"/>
  <c r="AZ19556" i="22"/>
  <c r="BA19556" i="22" s="1"/>
  <c r="AZ19555" i="22"/>
  <c r="BA19555" i="22" s="1"/>
  <c r="AZ19554" i="22"/>
  <c r="BA19554" i="22" s="1"/>
  <c r="AZ19553" i="22"/>
  <c r="BA19553" i="22" s="1"/>
  <c r="BB19553" i="22" s="1"/>
  <c r="AZ19552" i="22"/>
  <c r="BA19552" i="22" s="1"/>
  <c r="AZ19551" i="22"/>
  <c r="AZ19550" i="22"/>
  <c r="BA19550" i="22" s="1"/>
  <c r="AZ19549" i="22"/>
  <c r="AZ19548" i="22"/>
  <c r="BA19548" i="22" s="1"/>
  <c r="BB19548" i="22" s="1"/>
  <c r="AZ19547" i="22"/>
  <c r="BA19547" i="22" s="1"/>
  <c r="AZ19546" i="22"/>
  <c r="BA19546" i="22" s="1"/>
  <c r="AZ19545" i="22"/>
  <c r="AZ19544" i="22"/>
  <c r="AZ19543" i="22"/>
  <c r="BA19543" i="22" s="1"/>
  <c r="BB19543" i="22" s="1"/>
  <c r="AZ19542" i="22"/>
  <c r="AZ19541" i="22"/>
  <c r="BA19541" i="22" s="1"/>
  <c r="BB19541" i="22" s="1"/>
  <c r="AZ19540" i="22"/>
  <c r="BA19540" i="22" s="1"/>
  <c r="BB19540" i="22" s="1"/>
  <c r="AZ19539" i="22"/>
  <c r="BA19539" i="22" s="1"/>
  <c r="BB19539" i="22" s="1"/>
  <c r="AZ19538" i="22"/>
  <c r="AZ19537" i="22"/>
  <c r="BA19537" i="22" s="1"/>
  <c r="BB19537" i="22" s="1"/>
  <c r="AZ19536" i="22"/>
  <c r="BA19536" i="22" s="1"/>
  <c r="BB19536" i="22" s="1"/>
  <c r="AZ19535" i="22"/>
  <c r="BA19535" i="22" s="1"/>
  <c r="BB19535" i="22" s="1"/>
  <c r="AZ19534" i="22"/>
  <c r="AZ19533" i="22"/>
  <c r="BA19533" i="22" s="1"/>
  <c r="AZ19532" i="22"/>
  <c r="BA19532" i="22" s="1"/>
  <c r="BB19532" i="22" s="1"/>
  <c r="AZ19531" i="22"/>
  <c r="BA19531" i="22" s="1"/>
  <c r="BB19531" i="22" s="1"/>
  <c r="AZ19530" i="22"/>
  <c r="BA19530" i="22" s="1"/>
  <c r="AZ19529" i="22"/>
  <c r="BA19529" i="22" s="1"/>
  <c r="BB19529" i="22" s="1"/>
  <c r="AZ19528" i="22"/>
  <c r="AZ19527" i="22"/>
  <c r="BA19527" i="22" s="1"/>
  <c r="BB19527" i="22" s="1"/>
  <c r="AZ19526" i="22"/>
  <c r="BA19526" i="22" s="1"/>
  <c r="AZ19525" i="22"/>
  <c r="BA19525" i="22" s="1"/>
  <c r="BB19525" i="22" s="1"/>
  <c r="AZ19524" i="22"/>
  <c r="BA19524" i="22" s="1"/>
  <c r="BB19524" i="22" s="1"/>
  <c r="AZ19523" i="22"/>
  <c r="BA19523" i="22" s="1"/>
  <c r="BB19523" i="22" s="1"/>
  <c r="AZ19522" i="22"/>
  <c r="AZ19521" i="22"/>
  <c r="AZ19520" i="22"/>
  <c r="BA19520" i="22" s="1"/>
  <c r="AZ19519" i="22"/>
  <c r="BA19519" i="22" s="1"/>
  <c r="BB19519" i="22" s="1"/>
  <c r="AZ19518" i="22"/>
  <c r="BA19518" i="22" s="1"/>
  <c r="AZ19517" i="22"/>
  <c r="BA19517" i="22" s="1"/>
  <c r="BB19517" i="22" s="1"/>
  <c r="AZ19516" i="22"/>
  <c r="AZ19515" i="22"/>
  <c r="BA19515" i="22" s="1"/>
  <c r="BB19515" i="22" s="1"/>
  <c r="AZ19514" i="22"/>
  <c r="AZ19513" i="22"/>
  <c r="BA19513" i="22" s="1"/>
  <c r="AZ19512" i="22"/>
  <c r="BA19512" i="22" s="1"/>
  <c r="BB19512" i="22" s="1"/>
  <c r="AZ19511" i="22"/>
  <c r="BA19511" i="22" s="1"/>
  <c r="BB19511" i="22" s="1"/>
  <c r="AZ19510" i="22"/>
  <c r="AZ19509" i="22"/>
  <c r="AZ19508" i="22"/>
  <c r="BA19508" i="22" s="1"/>
  <c r="BB19508" i="22" s="1"/>
  <c r="AZ19507" i="22"/>
  <c r="BA19507" i="22" s="1"/>
  <c r="BB19507" i="22" s="1"/>
  <c r="AZ19506" i="22"/>
  <c r="AZ19505" i="22"/>
  <c r="BA19505" i="22" s="1"/>
  <c r="BB19505" i="22" s="1"/>
  <c r="AZ19504" i="22"/>
  <c r="BA19504" i="22" s="1"/>
  <c r="BB19504" i="22" s="1"/>
  <c r="AZ19503" i="22"/>
  <c r="AZ19502" i="22"/>
  <c r="BA19502" i="22" s="1"/>
  <c r="AZ19501" i="22"/>
  <c r="AZ19500" i="22"/>
  <c r="BA19500" i="22" s="1"/>
  <c r="BB19500" i="22" s="1"/>
  <c r="AZ19499" i="22"/>
  <c r="BA19499" i="22" s="1"/>
  <c r="BB19499" i="22" s="1"/>
  <c r="AZ19498" i="22"/>
  <c r="BA19498" i="22" s="1"/>
  <c r="AZ19497" i="22"/>
  <c r="BA19497" i="22" s="1"/>
  <c r="AZ19496" i="22"/>
  <c r="BA19496" i="22" s="1"/>
  <c r="BB19496" i="22" s="1"/>
  <c r="AZ19495" i="22"/>
  <c r="BA19495" i="22" s="1"/>
  <c r="BB19495" i="22" s="1"/>
  <c r="AZ19494" i="22"/>
  <c r="BA19494" i="22" s="1"/>
  <c r="AZ19493" i="22"/>
  <c r="BA19493" i="22" s="1"/>
  <c r="BB19493" i="22" s="1"/>
  <c r="AZ19492" i="22"/>
  <c r="BA19492" i="22" s="1"/>
  <c r="BB19492" i="22" s="1"/>
  <c r="AZ19491" i="22"/>
  <c r="AZ19490" i="22"/>
  <c r="BA19490" i="22" s="1"/>
  <c r="AZ19489" i="22"/>
  <c r="BA19489" i="22" s="1"/>
  <c r="AZ19488" i="22"/>
  <c r="BA19488" i="22" s="1"/>
  <c r="BB19488" i="22" s="1"/>
  <c r="AZ19487" i="22"/>
  <c r="BA19487" i="22" s="1"/>
  <c r="BB19487" i="22" s="1"/>
  <c r="AZ19486" i="22"/>
  <c r="AZ19485" i="22"/>
  <c r="BA19485" i="22" s="1"/>
  <c r="BB19485" i="22" s="1"/>
  <c r="AZ19484" i="22"/>
  <c r="BA19484" i="22" s="1"/>
  <c r="BB19484" i="22" s="1"/>
  <c r="AZ19483" i="22"/>
  <c r="BA19483" i="22" s="1"/>
  <c r="BB19483" i="22" s="1"/>
  <c r="AZ19482" i="22"/>
  <c r="BA19482" i="22" s="1"/>
  <c r="AZ19481" i="22"/>
  <c r="BA19481" i="22" s="1"/>
  <c r="BB19481" i="22" s="1"/>
  <c r="AZ19480" i="22"/>
  <c r="BA19480" i="22" s="1"/>
  <c r="BB19480" i="22" s="1"/>
  <c r="AZ19479" i="22"/>
  <c r="BA19479" i="22" s="1"/>
  <c r="BB19479" i="22" s="1"/>
  <c r="AZ19478" i="22"/>
  <c r="AZ19477" i="22"/>
  <c r="BA19477" i="22" s="1"/>
  <c r="BB19477" i="22" s="1"/>
  <c r="AZ19476" i="22"/>
  <c r="BA19476" i="22" s="1"/>
  <c r="BB19476" i="22" s="1"/>
  <c r="AZ19475" i="22"/>
  <c r="BA19475" i="22" s="1"/>
  <c r="BB19475" i="22" s="1"/>
  <c r="AZ19474" i="22"/>
  <c r="BA19474" i="22" s="1"/>
  <c r="AZ19473" i="22"/>
  <c r="BA19473" i="22" s="1"/>
  <c r="BB19473" i="22" s="1"/>
  <c r="AZ19472" i="22"/>
  <c r="BA19472" i="22" s="1"/>
  <c r="BB19472" i="22" s="1"/>
  <c r="AZ19471" i="22"/>
  <c r="BA19471" i="22" s="1"/>
  <c r="BB19471" i="22" s="1"/>
  <c r="AZ19470" i="22"/>
  <c r="BA19470" i="22" s="1"/>
  <c r="AZ19469" i="22"/>
  <c r="BA19469" i="22" s="1"/>
  <c r="BB19469" i="22" s="1"/>
  <c r="AZ19468" i="22"/>
  <c r="BA19468" i="22" s="1"/>
  <c r="BB19468" i="22" s="1"/>
  <c r="AZ19467" i="22"/>
  <c r="BA19467" i="22" s="1"/>
  <c r="BB19467" i="22" s="1"/>
  <c r="AZ19466" i="22"/>
  <c r="AZ19465" i="22"/>
  <c r="BA19465" i="22" s="1"/>
  <c r="BB19465" i="22" s="1"/>
  <c r="AZ19464" i="22"/>
  <c r="BA19464" i="22" s="1"/>
  <c r="BB19464" i="22" s="1"/>
  <c r="AZ19463" i="22"/>
  <c r="BA19463" i="22" s="1"/>
  <c r="AZ19462" i="22"/>
  <c r="BA19462" i="22" s="1"/>
  <c r="AZ19461" i="22"/>
  <c r="BA19461" i="22" s="1"/>
  <c r="BB19461" i="22" s="1"/>
  <c r="AZ19460" i="22"/>
  <c r="AZ19459" i="22"/>
  <c r="BA19459" i="22" s="1"/>
  <c r="BB19459" i="22" s="1"/>
  <c r="AZ19458" i="22"/>
  <c r="AZ19457" i="22"/>
  <c r="BA19457" i="22" s="1"/>
  <c r="BB19457" i="22" s="1"/>
  <c r="AZ19456" i="22"/>
  <c r="BA19456" i="22" s="1"/>
  <c r="BB19456" i="22" s="1"/>
  <c r="AZ19455" i="22"/>
  <c r="BA19455" i="22" s="1"/>
  <c r="BB19455" i="22" s="1"/>
  <c r="AZ19454" i="22"/>
  <c r="BA19454" i="22" s="1"/>
  <c r="AZ19453" i="22"/>
  <c r="BA19453" i="22" s="1"/>
  <c r="BB19453" i="22" s="1"/>
  <c r="AZ19452" i="22"/>
  <c r="AZ19451" i="22"/>
  <c r="AZ19450" i="22"/>
  <c r="AZ19449" i="22"/>
  <c r="BA19449" i="22" s="1"/>
  <c r="AZ19448" i="22"/>
  <c r="BA19448" i="22" s="1"/>
  <c r="BB19448" i="22" s="1"/>
  <c r="AZ19447" i="22"/>
  <c r="BA19447" i="22" s="1"/>
  <c r="BB19447" i="22" s="1"/>
  <c r="AZ19446" i="22"/>
  <c r="AZ19445" i="22"/>
  <c r="AZ19444" i="22"/>
  <c r="BA19444" i="22" s="1"/>
  <c r="BB19444" i="22" s="1"/>
  <c r="AZ19443" i="22"/>
  <c r="BA19443" i="22" s="1"/>
  <c r="BB19443" i="22" s="1"/>
  <c r="AZ19442" i="22"/>
  <c r="AZ19441" i="22"/>
  <c r="AZ19440" i="22"/>
  <c r="AZ19439" i="22"/>
  <c r="BA19439" i="22" s="1"/>
  <c r="BB19439" i="22" s="1"/>
  <c r="AZ19438" i="22"/>
  <c r="BA19438" i="22" s="1"/>
  <c r="AZ19437" i="22"/>
  <c r="BA19437" i="22" s="1"/>
  <c r="BB19437" i="22" s="1"/>
  <c r="AZ19436" i="22"/>
  <c r="BA19436" i="22" s="1"/>
  <c r="BB19436" i="22" s="1"/>
  <c r="AZ19435" i="22"/>
  <c r="BA19435" i="22" s="1"/>
  <c r="BB19435" i="22" s="1"/>
  <c r="AZ19434" i="22"/>
  <c r="AZ19433" i="22"/>
  <c r="BA19433" i="22" s="1"/>
  <c r="BB19433" i="22" s="1"/>
  <c r="AZ19432" i="22"/>
  <c r="BA19432" i="22" s="1"/>
  <c r="BB19432" i="22" s="1"/>
  <c r="AZ19431" i="22"/>
  <c r="BA19431" i="22" s="1"/>
  <c r="BB19431" i="22" s="1"/>
  <c r="AZ19430" i="22"/>
  <c r="AZ19429" i="22"/>
  <c r="BA19429" i="22" s="1"/>
  <c r="AZ19428" i="22"/>
  <c r="BA19428" i="22" s="1"/>
  <c r="BB19428" i="22" s="1"/>
  <c r="AZ19427" i="22"/>
  <c r="BA19427" i="22" s="1"/>
  <c r="BB19427" i="22" s="1"/>
  <c r="AZ19426" i="22"/>
  <c r="BA19426" i="22" s="1"/>
  <c r="AZ19425" i="22"/>
  <c r="BA19425" i="22" s="1"/>
  <c r="BB19425" i="22" s="1"/>
  <c r="AZ19424" i="22"/>
  <c r="BA19424" i="22" s="1"/>
  <c r="BB19424" i="22" s="1"/>
  <c r="AZ19423" i="22"/>
  <c r="BA19423" i="22" s="1"/>
  <c r="BB19423" i="22" s="1"/>
  <c r="AZ19422" i="22"/>
  <c r="BA19422" i="22" s="1"/>
  <c r="AZ19421" i="22"/>
  <c r="BA19421" i="22" s="1"/>
  <c r="BB19421" i="22" s="1"/>
  <c r="AZ19420" i="22"/>
  <c r="BA19420" i="22" s="1"/>
  <c r="BB19420" i="22" s="1"/>
  <c r="AZ19419" i="22"/>
  <c r="BA19419" i="22" s="1"/>
  <c r="BB19419" i="22" s="1"/>
  <c r="AZ19418" i="22"/>
  <c r="AZ19417" i="22"/>
  <c r="AZ19416" i="22"/>
  <c r="BA19416" i="22" s="1"/>
  <c r="AZ19415" i="22"/>
  <c r="BA19415" i="22" s="1"/>
  <c r="BB19415" i="22" s="1"/>
  <c r="AZ19414" i="22"/>
  <c r="BA19414" i="22" s="1"/>
  <c r="AZ19413" i="22"/>
  <c r="BA19413" i="22" s="1"/>
  <c r="BB19413" i="22" s="1"/>
  <c r="AZ19412" i="22"/>
  <c r="BA19412" i="22" s="1"/>
  <c r="AZ19411" i="22"/>
  <c r="AZ19410" i="22"/>
  <c r="BA19410" i="22" s="1"/>
  <c r="AZ19409" i="22"/>
  <c r="AZ19408" i="22"/>
  <c r="BA19408" i="22" s="1"/>
  <c r="BB19408" i="22" s="1"/>
  <c r="AZ19407" i="22"/>
  <c r="BA19407" i="22" s="1"/>
  <c r="BB19407" i="22" s="1"/>
  <c r="AZ19406" i="22"/>
  <c r="BA19406" i="22" s="1"/>
  <c r="AZ19405" i="22"/>
  <c r="BA19405" i="22" s="1"/>
  <c r="BB19405" i="22" s="1"/>
  <c r="AZ19404" i="22"/>
  <c r="BA19404" i="22" s="1"/>
  <c r="BB19404" i="22" s="1"/>
  <c r="AZ19403" i="22"/>
  <c r="AZ19402" i="22"/>
  <c r="AZ19401" i="22"/>
  <c r="BA19401" i="22" s="1"/>
  <c r="BB19401" i="22" s="1"/>
  <c r="AZ19400" i="22"/>
  <c r="BA19400" i="22" s="1"/>
  <c r="BB19400" i="22" s="1"/>
  <c r="AZ19399" i="22"/>
  <c r="AZ19398" i="22"/>
  <c r="AZ19397" i="22"/>
  <c r="BA19397" i="22" s="1"/>
  <c r="AZ19396" i="22"/>
  <c r="BA19396" i="22" s="1"/>
  <c r="BB19396" i="22" s="1"/>
  <c r="AZ19395" i="22"/>
  <c r="BA19395" i="22" s="1"/>
  <c r="BB19395" i="22" s="1"/>
  <c r="AZ19394" i="22"/>
  <c r="AZ19393" i="22"/>
  <c r="BA19393" i="22" s="1"/>
  <c r="BB19393" i="22" s="1"/>
  <c r="AZ19392" i="22"/>
  <c r="BA19392" i="22" s="1"/>
  <c r="AZ19391" i="22"/>
  <c r="AZ19390" i="22"/>
  <c r="BA19390" i="22" s="1"/>
  <c r="AZ19389" i="22"/>
  <c r="BA19389" i="22" s="1"/>
  <c r="BB19389" i="22" s="1"/>
  <c r="AZ19388" i="22"/>
  <c r="BA19388" i="22" s="1"/>
  <c r="BB19388" i="22" s="1"/>
  <c r="AZ19387" i="22"/>
  <c r="BA19387" i="22" s="1"/>
  <c r="BB19387" i="22" s="1"/>
  <c r="AZ19386" i="22"/>
  <c r="AZ19385" i="22"/>
  <c r="BA19385" i="22" s="1"/>
  <c r="BB19385" i="22" s="1"/>
  <c r="AZ19384" i="22"/>
  <c r="BA19384" i="22" s="1"/>
  <c r="BB19384" i="22" s="1"/>
  <c r="AZ19383" i="22"/>
  <c r="AZ19382" i="22"/>
  <c r="AZ19381" i="22"/>
  <c r="AZ19380" i="22"/>
  <c r="BA19380" i="22" s="1"/>
  <c r="BB19380" i="22" s="1"/>
  <c r="AZ19379" i="22"/>
  <c r="BA19379" i="22" s="1"/>
  <c r="BB19379" i="22" s="1"/>
  <c r="AZ19378" i="22"/>
  <c r="BA19378" i="22" s="1"/>
  <c r="AZ19377" i="22"/>
  <c r="BA19377" i="22" s="1"/>
  <c r="AZ19376" i="22"/>
  <c r="BA19376" i="22" s="1"/>
  <c r="BB19376" i="22" s="1"/>
  <c r="AZ19375" i="22"/>
  <c r="BA19375" i="22" s="1"/>
  <c r="AZ19374" i="22"/>
  <c r="BA19374" i="22" s="1"/>
  <c r="AZ19373" i="22"/>
  <c r="BA19373" i="22" s="1"/>
  <c r="BB19373" i="22" s="1"/>
  <c r="AZ19372" i="22"/>
  <c r="BA19372" i="22" s="1"/>
  <c r="BB19372" i="22" s="1"/>
  <c r="AZ19371" i="22"/>
  <c r="BA19371" i="22" s="1"/>
  <c r="BB19371" i="22" s="1"/>
  <c r="AZ19370" i="22"/>
  <c r="BA19370" i="22" s="1"/>
  <c r="AZ19369" i="22"/>
  <c r="BA19369" i="22" s="1"/>
  <c r="BB19369" i="22" s="1"/>
  <c r="AZ19368" i="22"/>
  <c r="BA19368" i="22" s="1"/>
  <c r="AZ19367" i="22"/>
  <c r="AZ19366" i="22"/>
  <c r="AZ19365" i="22"/>
  <c r="BA19365" i="22" s="1"/>
  <c r="BB19365" i="22" s="1"/>
  <c r="AZ19364" i="22"/>
  <c r="BA19364" i="22" s="1"/>
  <c r="BB19364" i="22" s="1"/>
  <c r="AZ19363" i="22"/>
  <c r="BA19363" i="22" s="1"/>
  <c r="BB19363" i="22" s="1"/>
  <c r="AZ19362" i="22"/>
  <c r="BA19362" i="22" s="1"/>
  <c r="AZ19361" i="22"/>
  <c r="AZ19360" i="22"/>
  <c r="BA19360" i="22" s="1"/>
  <c r="BB19360" i="22" s="1"/>
  <c r="AZ19359" i="22"/>
  <c r="BA19359" i="22" s="1"/>
  <c r="BB19359" i="22" s="1"/>
  <c r="AZ19358" i="22"/>
  <c r="AZ19357" i="22"/>
  <c r="BA19357" i="22" s="1"/>
  <c r="BB19357" i="22" s="1"/>
  <c r="AZ19356" i="22"/>
  <c r="BA19356" i="22" s="1"/>
  <c r="AZ19355" i="22"/>
  <c r="BA19355" i="22" s="1"/>
  <c r="BB19355" i="22" s="1"/>
  <c r="AZ19354" i="22"/>
  <c r="AZ19353" i="22"/>
  <c r="BA19353" i="22" s="1"/>
  <c r="BB19353" i="22" s="1"/>
  <c r="AZ19352" i="22"/>
  <c r="BA19352" i="22" s="1"/>
  <c r="BB19352" i="22" s="1"/>
  <c r="AZ19351" i="22"/>
  <c r="BA19351" i="22" s="1"/>
  <c r="BB19351" i="22" s="1"/>
  <c r="AZ19350" i="22"/>
  <c r="AZ19349" i="22"/>
  <c r="AZ19348" i="22"/>
  <c r="BA19348" i="22" s="1"/>
  <c r="BB19348" i="22" s="1"/>
  <c r="AZ19347" i="22"/>
  <c r="BA19347" i="22" s="1"/>
  <c r="BB19347" i="22" s="1"/>
  <c r="AZ19346" i="22"/>
  <c r="AZ19345" i="22"/>
  <c r="BA19345" i="22" s="1"/>
  <c r="BB19345" i="22" s="1"/>
  <c r="AZ19344" i="22"/>
  <c r="BA19344" i="22" s="1"/>
  <c r="AZ19343" i="22"/>
  <c r="BA19343" i="22" s="1"/>
  <c r="AZ19342" i="22"/>
  <c r="BA19342" i="22" s="1"/>
  <c r="AZ19341" i="22"/>
  <c r="AZ19340" i="22"/>
  <c r="BA19340" i="22" s="1"/>
  <c r="BB19340" i="22" s="1"/>
  <c r="AZ19339" i="22"/>
  <c r="BA19339" i="22" s="1"/>
  <c r="BB19339" i="22" s="1"/>
  <c r="AZ19338" i="22"/>
  <c r="BA19338" i="22" s="1"/>
  <c r="AZ19337" i="22"/>
  <c r="BA19337" i="22" s="1"/>
  <c r="BB19337" i="22" s="1"/>
  <c r="AZ19336" i="22"/>
  <c r="BA19336" i="22" s="1"/>
  <c r="BB19336" i="22" s="1"/>
  <c r="AZ19335" i="22"/>
  <c r="AZ19334" i="22"/>
  <c r="AZ19333" i="22"/>
  <c r="AZ19332" i="22"/>
  <c r="BA19332" i="22" s="1"/>
  <c r="BB19332" i="22" s="1"/>
  <c r="AZ19331" i="22"/>
  <c r="BA19331" i="22" s="1"/>
  <c r="BB19331" i="22" s="1"/>
  <c r="AZ19330" i="22"/>
  <c r="BA19330" i="22" s="1"/>
  <c r="AZ19329" i="22"/>
  <c r="AZ19328" i="22"/>
  <c r="AZ19327" i="22"/>
  <c r="BA19327" i="22" s="1"/>
  <c r="BB19327" i="22" s="1"/>
  <c r="AZ19326" i="22"/>
  <c r="AZ19325" i="22"/>
  <c r="AZ19324" i="22"/>
  <c r="BA19324" i="22" s="1"/>
  <c r="BB19324" i="22" s="1"/>
  <c r="AZ19323" i="22"/>
  <c r="BA19323" i="22" s="1"/>
  <c r="AZ19322" i="22"/>
  <c r="BA19322" i="22" s="1"/>
  <c r="AZ19321" i="22"/>
  <c r="AZ19320" i="22"/>
  <c r="BA19320" i="22" s="1"/>
  <c r="AZ19319" i="22"/>
  <c r="AZ19318" i="22"/>
  <c r="AZ19317" i="22"/>
  <c r="AZ19316" i="22"/>
  <c r="BA19316" i="22" s="1"/>
  <c r="BB19316" i="22" s="1"/>
  <c r="AZ19315" i="22"/>
  <c r="BA19315" i="22" s="1"/>
  <c r="BB19315" i="22" s="1"/>
  <c r="AZ19314" i="22"/>
  <c r="BA19314" i="22" s="1"/>
  <c r="AZ19313" i="22"/>
  <c r="BA19313" i="22" s="1"/>
  <c r="BB19313" i="22" s="1"/>
  <c r="AZ19312" i="22"/>
  <c r="BA19312" i="22" s="1"/>
  <c r="BB19312" i="22" s="1"/>
  <c r="AZ19311" i="22"/>
  <c r="BA19311" i="22" s="1"/>
  <c r="BB19311" i="22" s="1"/>
  <c r="AZ19310" i="22"/>
  <c r="AZ19309" i="22"/>
  <c r="BA19309" i="22" s="1"/>
  <c r="BB19309" i="22" s="1"/>
  <c r="AZ19308" i="22"/>
  <c r="AZ19307" i="22"/>
  <c r="BA19307" i="22" s="1"/>
  <c r="BB19307" i="22" s="1"/>
  <c r="AZ19306" i="22"/>
  <c r="BA19306" i="22" s="1"/>
  <c r="AZ19305" i="22"/>
  <c r="AZ19304" i="22"/>
  <c r="BA19304" i="22" s="1"/>
  <c r="BB19304" i="22" s="1"/>
  <c r="AZ19303" i="22"/>
  <c r="BA19303" i="22" s="1"/>
  <c r="BB19303" i="22" s="1"/>
  <c r="AZ19302" i="22"/>
  <c r="AZ19301" i="22"/>
  <c r="AZ19300" i="22"/>
  <c r="BA19300" i="22" s="1"/>
  <c r="AZ19299" i="22"/>
  <c r="BA19299" i="22" s="1"/>
  <c r="BB19299" i="22" s="1"/>
  <c r="AZ19298" i="22"/>
  <c r="AZ19297" i="22"/>
  <c r="AZ19296" i="22"/>
  <c r="BA19296" i="22" s="1"/>
  <c r="BB19296" i="22" s="1"/>
  <c r="AZ19295" i="22"/>
  <c r="BA19295" i="22" s="1"/>
  <c r="BB19295" i="22" s="1"/>
  <c r="AZ19294" i="22"/>
  <c r="BA19294" i="22" s="1"/>
  <c r="AZ19293" i="22"/>
  <c r="AZ19292" i="22"/>
  <c r="BA19292" i="22" s="1"/>
  <c r="BB19292" i="22" s="1"/>
  <c r="AZ19291" i="22"/>
  <c r="BA19291" i="22" s="1"/>
  <c r="BB19291" i="22" s="1"/>
  <c r="AZ19290" i="22"/>
  <c r="AZ19289" i="22"/>
  <c r="AZ19288" i="22"/>
  <c r="BA19288" i="22" s="1"/>
  <c r="BB19288" i="22" s="1"/>
  <c r="AZ19287" i="22"/>
  <c r="BA19287" i="22" s="1"/>
  <c r="BB19287" i="22" s="1"/>
  <c r="AZ19286" i="22"/>
  <c r="AZ19285" i="22"/>
  <c r="BA19285" i="22" s="1"/>
  <c r="AZ19284" i="22"/>
  <c r="AZ19283" i="22"/>
  <c r="AZ19282" i="22"/>
  <c r="BA19282" i="22" s="1"/>
  <c r="AZ19281" i="22"/>
  <c r="BA19281" i="22" s="1"/>
  <c r="AZ19280" i="22"/>
  <c r="BA19280" i="22" s="1"/>
  <c r="BB19280" i="22" s="1"/>
  <c r="AZ19279" i="22"/>
  <c r="BA19279" i="22" s="1"/>
  <c r="BB19279" i="22" s="1"/>
  <c r="AZ19278" i="22"/>
  <c r="BA19278" i="22" s="1"/>
  <c r="AZ19277" i="22"/>
  <c r="BA19277" i="22" s="1"/>
  <c r="AZ19276" i="22"/>
  <c r="BA19276" i="22" s="1"/>
  <c r="BB19276" i="22" s="1"/>
  <c r="AZ19275" i="22"/>
  <c r="BA19275" i="22" s="1"/>
  <c r="BB19275" i="22" s="1"/>
  <c r="AZ19274" i="22"/>
  <c r="AZ19273" i="22"/>
  <c r="BA19273" i="22" s="1"/>
  <c r="AZ19272" i="22"/>
  <c r="BA19272" i="22" s="1"/>
  <c r="BB19272" i="22" s="1"/>
  <c r="AZ19271" i="22"/>
  <c r="AZ19270" i="22"/>
  <c r="BA19270" i="22" s="1"/>
  <c r="AZ19269" i="22"/>
  <c r="BA19269" i="22" s="1"/>
  <c r="BB19269" i="22" s="1"/>
  <c r="AZ19268" i="22"/>
  <c r="BA19268" i="22" s="1"/>
  <c r="BB19268" i="22" s="1"/>
  <c r="AZ19267" i="22"/>
  <c r="BA19267" i="22" s="1"/>
  <c r="BB19267" i="22" s="1"/>
  <c r="AZ19266" i="22"/>
  <c r="AZ19265" i="22"/>
  <c r="AZ19264" i="22"/>
  <c r="BA19264" i="22" s="1"/>
  <c r="BB19264" i="22" s="1"/>
  <c r="AZ19263" i="22"/>
  <c r="BA19263" i="22" s="1"/>
  <c r="BB19263" i="22" s="1"/>
  <c r="AZ19262" i="22"/>
  <c r="BA19262" i="22" s="1"/>
  <c r="AZ19261" i="22"/>
  <c r="BA19261" i="22" s="1"/>
  <c r="BB19261" i="22" s="1"/>
  <c r="AZ19260" i="22"/>
  <c r="BA19260" i="22" s="1"/>
  <c r="AZ19259" i="22"/>
  <c r="BA19259" i="22" s="1"/>
  <c r="AZ19258" i="22"/>
  <c r="AZ19257" i="22"/>
  <c r="AZ19256" i="22"/>
  <c r="BA19256" i="22" s="1"/>
  <c r="BB19256" i="22" s="1"/>
  <c r="AZ19255" i="22"/>
  <c r="AZ19254" i="22"/>
  <c r="AZ19253" i="22"/>
  <c r="BA19253" i="22" s="1"/>
  <c r="AZ19252" i="22"/>
  <c r="AZ19251" i="22"/>
  <c r="BA19251" i="22" s="1"/>
  <c r="BB19251" i="22" s="1"/>
  <c r="AZ19250" i="22"/>
  <c r="AZ19249" i="22"/>
  <c r="BA19249" i="22" s="1"/>
  <c r="BB19249" i="22" s="1"/>
  <c r="AZ19248" i="22"/>
  <c r="BA19248" i="22" s="1"/>
  <c r="BB19248" i="22" s="1"/>
  <c r="AZ19247" i="22"/>
  <c r="BA19247" i="22" s="1"/>
  <c r="BB19247" i="22" s="1"/>
  <c r="AZ19246" i="22"/>
  <c r="BA19246" i="22" s="1"/>
  <c r="BB19246" i="22" s="1"/>
  <c r="AZ19245" i="22"/>
  <c r="BA19245" i="22" s="1"/>
  <c r="BB19245" i="22" s="1"/>
  <c r="AZ19244" i="22"/>
  <c r="BA19244" i="22" s="1"/>
  <c r="BB19244" i="22" s="1"/>
  <c r="AZ19243" i="22"/>
  <c r="BA19243" i="22" s="1"/>
  <c r="BB19243" i="22" s="1"/>
  <c r="AZ19242" i="22"/>
  <c r="BA19242" i="22" s="1"/>
  <c r="BB19242" i="22" s="1"/>
  <c r="AZ19241" i="22"/>
  <c r="BA19241" i="22" s="1"/>
  <c r="BB19241" i="22" s="1"/>
  <c r="AZ19240" i="22"/>
  <c r="BA19240" i="22" s="1"/>
  <c r="BB19240" i="22" s="1"/>
  <c r="AZ19239" i="22"/>
  <c r="BA19239" i="22" s="1"/>
  <c r="BB19239" i="22" s="1"/>
  <c r="AZ19238" i="22"/>
  <c r="AZ19237" i="22"/>
  <c r="AZ19236" i="22"/>
  <c r="BA19236" i="22" s="1"/>
  <c r="AZ19235" i="22"/>
  <c r="BA19235" i="22" s="1"/>
  <c r="BB19235" i="22" s="1"/>
  <c r="AZ19234" i="22"/>
  <c r="AZ19233" i="22"/>
  <c r="BA19233" i="22" s="1"/>
  <c r="BB19233" i="22" s="1"/>
  <c r="AZ19232" i="22"/>
  <c r="BA19232" i="22" s="1"/>
  <c r="BB19232" i="22" s="1"/>
  <c r="AZ19231" i="22"/>
  <c r="BA19231" i="22" s="1"/>
  <c r="BB19231" i="22" s="1"/>
  <c r="AZ19230" i="22"/>
  <c r="BA19230" i="22" s="1"/>
  <c r="BB19230" i="22" s="1"/>
  <c r="AZ19229" i="22"/>
  <c r="AZ19228" i="22"/>
  <c r="AZ19227" i="22"/>
  <c r="BA19227" i="22" s="1"/>
  <c r="BB19227" i="22" s="1"/>
  <c r="AZ19226" i="22"/>
  <c r="BA19226" i="22" s="1"/>
  <c r="BB19226" i="22" s="1"/>
  <c r="AZ19225" i="22"/>
  <c r="AZ19224" i="22"/>
  <c r="BA19224" i="22" s="1"/>
  <c r="BB19224" i="22" s="1"/>
  <c r="AZ19223" i="22"/>
  <c r="BA19223" i="22" s="1"/>
  <c r="BB19223" i="22" s="1"/>
  <c r="AZ19222" i="22"/>
  <c r="AZ19221" i="22"/>
  <c r="BA19221" i="22" s="1"/>
  <c r="AZ19220" i="22"/>
  <c r="BA19220" i="22" s="1"/>
  <c r="BB19220" i="22" s="1"/>
  <c r="AZ19219" i="22"/>
  <c r="BA19219" i="22" s="1"/>
  <c r="BB19219" i="22" s="1"/>
  <c r="AZ19218" i="22"/>
  <c r="BA19218" i="22" s="1"/>
  <c r="AZ19217" i="22"/>
  <c r="AZ19216" i="22"/>
  <c r="BA19216" i="22" s="1"/>
  <c r="BB19216" i="22" s="1"/>
  <c r="AZ19215" i="22"/>
  <c r="BA19215" i="22" s="1"/>
  <c r="BB19215" i="22" s="1"/>
  <c r="AZ19214" i="22"/>
  <c r="BA19214" i="22" s="1"/>
  <c r="BB19214" i="22" s="1"/>
  <c r="AZ19213" i="22"/>
  <c r="BA19213" i="22" s="1"/>
  <c r="BB19213" i="22" s="1"/>
  <c r="AZ19212" i="22"/>
  <c r="BA19212" i="22" s="1"/>
  <c r="BB19212" i="22" s="1"/>
  <c r="AZ19211" i="22"/>
  <c r="BA19211" i="22" s="1"/>
  <c r="BB19211" i="22" s="1"/>
  <c r="AZ19210" i="22"/>
  <c r="BA19210" i="22" s="1"/>
  <c r="BB19210" i="22" s="1"/>
  <c r="AZ19209" i="22"/>
  <c r="AZ19208" i="22"/>
  <c r="BA19208" i="22" s="1"/>
  <c r="BB19208" i="22" s="1"/>
  <c r="AZ19207" i="22"/>
  <c r="BA19207" i="22" s="1"/>
  <c r="BB19207" i="22" s="1"/>
  <c r="AZ19206" i="22"/>
  <c r="BA19206" i="22" s="1"/>
  <c r="AZ19205" i="22"/>
  <c r="AZ19204" i="22"/>
  <c r="BA19204" i="22" s="1"/>
  <c r="BB19204" i="22" s="1"/>
  <c r="AZ19203" i="22"/>
  <c r="AZ19202" i="22"/>
  <c r="AZ19201" i="22"/>
  <c r="AZ19200" i="22"/>
  <c r="BA19200" i="22" s="1"/>
  <c r="BB19200" i="22" s="1"/>
  <c r="AZ19199" i="22"/>
  <c r="BA19199" i="22" s="1"/>
  <c r="BB19199" i="22" s="1"/>
  <c r="AZ19198" i="22"/>
  <c r="AZ19197" i="22"/>
  <c r="BA19197" i="22" s="1"/>
  <c r="BB19197" i="22" s="1"/>
  <c r="AZ19196" i="22"/>
  <c r="AZ19195" i="22"/>
  <c r="BA19195" i="22" s="1"/>
  <c r="BB19195" i="22" s="1"/>
  <c r="AZ19194" i="22"/>
  <c r="AZ19193" i="22"/>
  <c r="AZ19192" i="22"/>
  <c r="AZ19191" i="22"/>
  <c r="BA19191" i="22" s="1"/>
  <c r="BB19191" i="22" s="1"/>
  <c r="AZ19190" i="22"/>
  <c r="AZ19189" i="22"/>
  <c r="AZ19188" i="22"/>
  <c r="AZ19187" i="22"/>
  <c r="AZ19186" i="22"/>
  <c r="BA19186" i="22" s="1"/>
  <c r="BB19186" i="22" s="1"/>
  <c r="AZ19185" i="22"/>
  <c r="BA19185" i="22" s="1"/>
  <c r="BB19185" i="22" s="1"/>
  <c r="AZ19184" i="22"/>
  <c r="BA19184" i="22" s="1"/>
  <c r="BB19184" i="22" s="1"/>
  <c r="AZ19183" i="22"/>
  <c r="AZ19182" i="22"/>
  <c r="AZ19181" i="22"/>
  <c r="BA19181" i="22" s="1"/>
  <c r="BB19181" i="22" s="1"/>
  <c r="AZ19180" i="22"/>
  <c r="AZ19179" i="22"/>
  <c r="AZ19178" i="22"/>
  <c r="AZ19177" i="22"/>
  <c r="AZ19176" i="22"/>
  <c r="BA19176" i="22" s="1"/>
  <c r="AZ19175" i="22"/>
  <c r="AZ19174" i="22"/>
  <c r="BA19174" i="22" s="1"/>
  <c r="BB19174" i="22" s="1"/>
  <c r="AZ19173" i="22"/>
  <c r="AZ19172" i="22"/>
  <c r="AZ19171" i="22"/>
  <c r="AZ19170" i="22"/>
  <c r="BA19170" i="22" s="1"/>
  <c r="BB19170" i="22" s="1"/>
  <c r="AZ19169" i="22"/>
  <c r="BA19169" i="22" s="1"/>
  <c r="BB19169" i="22" s="1"/>
  <c r="AZ19168" i="22"/>
  <c r="BA19168" i="22" s="1"/>
  <c r="AZ19167" i="22"/>
  <c r="AZ19166" i="22"/>
  <c r="BA19166" i="22" s="1"/>
  <c r="BB19166" i="22" s="1"/>
  <c r="AZ19165" i="22"/>
  <c r="BA19165" i="22" s="1"/>
  <c r="BB19165" i="22" s="1"/>
  <c r="AZ19164" i="22"/>
  <c r="AZ19163" i="22"/>
  <c r="AZ19162" i="22"/>
  <c r="BA19162" i="22" s="1"/>
  <c r="BB19162" i="22" s="1"/>
  <c r="AZ19161" i="22"/>
  <c r="BA19161" i="22" s="1"/>
  <c r="AZ19160" i="22"/>
  <c r="BA19160" i="22" s="1"/>
  <c r="AZ19159" i="22"/>
  <c r="BA19159" i="22" s="1"/>
  <c r="BB19159" i="22" s="1"/>
  <c r="AZ19158" i="22"/>
  <c r="AZ19157" i="22"/>
  <c r="BA19157" i="22" s="1"/>
  <c r="AZ19156" i="22"/>
  <c r="AZ19155" i="22"/>
  <c r="BA19155" i="22" s="1"/>
  <c r="AZ19154" i="22"/>
  <c r="BA19154" i="22" s="1"/>
  <c r="BB19154" i="22" s="1"/>
  <c r="AZ19153" i="22"/>
  <c r="BA19153" i="22" s="1"/>
  <c r="AZ19152" i="22"/>
  <c r="BA19152" i="22" s="1"/>
  <c r="AZ19151" i="22"/>
  <c r="BA19151" i="22" s="1"/>
  <c r="BB19151" i="22" s="1"/>
  <c r="AZ19150" i="22"/>
  <c r="AZ19149" i="22"/>
  <c r="BA19149" i="22" s="1"/>
  <c r="AZ19148" i="22"/>
  <c r="BA19148" i="22" s="1"/>
  <c r="AZ19147" i="22"/>
  <c r="BA19147" i="22" s="1"/>
  <c r="BB19147" i="22" s="1"/>
  <c r="AZ19146" i="22"/>
  <c r="BA19146" i="22" s="1"/>
  <c r="AZ19145" i="22"/>
  <c r="BA19145" i="22" s="1"/>
  <c r="AZ19144" i="22"/>
  <c r="AZ19143" i="22"/>
  <c r="BA19143" i="22" s="1"/>
  <c r="BB19143" i="22" s="1"/>
  <c r="AZ19142" i="22"/>
  <c r="AZ19141" i="22"/>
  <c r="BA19141" i="22" s="1"/>
  <c r="AZ19140" i="22"/>
  <c r="BA19140" i="22" s="1"/>
  <c r="AZ19139" i="22"/>
  <c r="BA19139" i="22" s="1"/>
  <c r="AZ19138" i="22"/>
  <c r="AZ19137" i="22"/>
  <c r="AZ19136" i="22"/>
  <c r="BA19136" i="22" s="1"/>
  <c r="AZ19135" i="22"/>
  <c r="BA19135" i="22" s="1"/>
  <c r="AZ19134" i="22"/>
  <c r="AZ19133" i="22"/>
  <c r="BA19133" i="22" s="1"/>
  <c r="AZ19132" i="22"/>
  <c r="AZ19131" i="22"/>
  <c r="AZ19130" i="22"/>
  <c r="AZ19129" i="22"/>
  <c r="BA19129" i="22" s="1"/>
  <c r="AZ19128" i="22"/>
  <c r="AZ19127" i="22"/>
  <c r="AZ19126" i="22"/>
  <c r="BA19126" i="22" s="1"/>
  <c r="BB19126" i="22" s="1"/>
  <c r="AZ19125" i="22"/>
  <c r="BA19125" i="22" s="1"/>
  <c r="AZ19124" i="22"/>
  <c r="BA19124" i="22" s="1"/>
  <c r="BB19124" i="22" s="1"/>
  <c r="AZ19123" i="22"/>
  <c r="BA19123" i="22" s="1"/>
  <c r="BB19123" i="22" s="1"/>
  <c r="AZ19122" i="22"/>
  <c r="BA19122" i="22" s="1"/>
  <c r="AZ19121" i="22"/>
  <c r="AZ19120" i="22"/>
  <c r="AZ19119" i="22"/>
  <c r="BA19119" i="22" s="1"/>
  <c r="BB19119" i="22" s="1"/>
  <c r="AZ19118" i="22"/>
  <c r="BA19118" i="22" s="1"/>
  <c r="BB19118" i="22" s="1"/>
  <c r="AZ19117" i="22"/>
  <c r="BA19117" i="22" s="1"/>
  <c r="AZ19116" i="22"/>
  <c r="AZ19115" i="22"/>
  <c r="BA19115" i="22" s="1"/>
  <c r="BB19115" i="22" s="1"/>
  <c r="AZ19114" i="22"/>
  <c r="BA19114" i="22" s="1"/>
  <c r="AZ19113" i="22"/>
  <c r="AZ19112" i="22"/>
  <c r="AZ19111" i="22"/>
  <c r="BA19111" i="22" s="1"/>
  <c r="AZ19110" i="22"/>
  <c r="AZ19109" i="22"/>
  <c r="AZ19108" i="22"/>
  <c r="AZ19107" i="22"/>
  <c r="AZ19106" i="22"/>
  <c r="BA19106" i="22" s="1"/>
  <c r="BB19106" i="22" s="1"/>
  <c r="AZ19105" i="22"/>
  <c r="AZ19104" i="22"/>
  <c r="BA19104" i="22" s="1"/>
  <c r="BB19104" i="22" s="1"/>
  <c r="AZ19103" i="22"/>
  <c r="AZ19102" i="22"/>
  <c r="BA19102" i="22" s="1"/>
  <c r="BB19102" i="22" s="1"/>
  <c r="AZ19101" i="22"/>
  <c r="AZ19100" i="22"/>
  <c r="BA19100" i="22" s="1"/>
  <c r="BB19100" i="22" s="1"/>
  <c r="AZ19099" i="22"/>
  <c r="BA19099" i="22" s="1"/>
  <c r="BB19099" i="22" s="1"/>
  <c r="AZ19098" i="22"/>
  <c r="BA19098" i="22" s="1"/>
  <c r="BB19098" i="22" s="1"/>
  <c r="AZ19097" i="22"/>
  <c r="BA19097" i="22" s="1"/>
  <c r="AZ19096" i="22"/>
  <c r="AZ19095" i="22"/>
  <c r="BA19095" i="22" s="1"/>
  <c r="BB19095" i="22" s="1"/>
  <c r="AZ19094" i="22"/>
  <c r="BA19094" i="22" s="1"/>
  <c r="BB19094" i="22" s="1"/>
  <c r="AZ19093" i="22"/>
  <c r="AZ19092" i="22"/>
  <c r="AZ19091" i="22"/>
  <c r="AZ19090" i="22"/>
  <c r="BA19090" i="22" s="1"/>
  <c r="AZ19089" i="22"/>
  <c r="AZ19088" i="22"/>
  <c r="AZ19087" i="22"/>
  <c r="BA19087" i="22" s="1"/>
  <c r="BB19087" i="22" s="1"/>
  <c r="AZ19086" i="22"/>
  <c r="AZ19085" i="22"/>
  <c r="AZ19084" i="22"/>
  <c r="BA19084" i="22" s="1"/>
  <c r="AZ19083" i="22"/>
  <c r="AZ19082" i="22"/>
  <c r="AZ19081" i="22"/>
  <c r="AZ19080" i="22"/>
  <c r="AZ19079" i="22"/>
  <c r="BA19079" i="22" s="1"/>
  <c r="BB19079" i="22" s="1"/>
  <c r="AZ19078" i="22"/>
  <c r="BA19078" i="22" s="1"/>
  <c r="AZ19077" i="22"/>
  <c r="AZ19076" i="22"/>
  <c r="BA19076" i="22" s="1"/>
  <c r="BB19076" i="22" s="1"/>
  <c r="AZ19075" i="22"/>
  <c r="BA19075" i="22" s="1"/>
  <c r="BB19075" i="22" s="1"/>
  <c r="AZ19074" i="22"/>
  <c r="AZ19073" i="22"/>
  <c r="AZ19072" i="22"/>
  <c r="AZ19071" i="22"/>
  <c r="AZ19070" i="22"/>
  <c r="BA19070" i="22" s="1"/>
  <c r="BB19070" i="22" s="1"/>
  <c r="AZ19069" i="22"/>
  <c r="BA19069" i="22" s="1"/>
  <c r="AZ19068" i="22"/>
  <c r="AZ19067" i="22"/>
  <c r="BA19067" i="22" s="1"/>
  <c r="AZ19066" i="22"/>
  <c r="AZ19065" i="22"/>
  <c r="AZ19064" i="22"/>
  <c r="BA19064" i="22" s="1"/>
  <c r="AZ19063" i="22"/>
  <c r="BA19063" i="22" s="1"/>
  <c r="BB19063" i="22" s="1"/>
  <c r="AZ19062" i="22"/>
  <c r="AZ19061" i="22"/>
  <c r="AZ19060" i="22"/>
  <c r="AZ19059" i="22"/>
  <c r="BA19059" i="22" s="1"/>
  <c r="BB19059" i="22" s="1"/>
  <c r="AZ19058" i="22"/>
  <c r="AZ19057" i="22"/>
  <c r="BA19057" i="22" s="1"/>
  <c r="AZ19056" i="22"/>
  <c r="BA19056" i="22" s="1"/>
  <c r="BB19056" i="22" s="1"/>
  <c r="AZ19055" i="22"/>
  <c r="AZ19054" i="22"/>
  <c r="BA19054" i="22" s="1"/>
  <c r="AZ19053" i="22"/>
  <c r="BA19053" i="22" s="1"/>
  <c r="AZ19052" i="22"/>
  <c r="AZ19051" i="22"/>
  <c r="BA19051" i="22" s="1"/>
  <c r="BB19051" i="22" s="1"/>
  <c r="AZ19050" i="22"/>
  <c r="AZ19049" i="22"/>
  <c r="BA19049" i="22" s="1"/>
  <c r="AZ19048" i="22"/>
  <c r="AZ19047" i="22"/>
  <c r="BA19047" i="22" s="1"/>
  <c r="BB19047" i="22" s="1"/>
  <c r="AZ19046" i="22"/>
  <c r="BA19046" i="22" s="1"/>
  <c r="BB19046" i="22" s="1"/>
  <c r="AZ19045" i="22"/>
  <c r="AZ19044" i="22"/>
  <c r="AZ19043" i="22"/>
  <c r="BA19043" i="22" s="1"/>
  <c r="AZ19042" i="22"/>
  <c r="BA19042" i="22" s="1"/>
  <c r="BB19042" i="22" s="1"/>
  <c r="AZ19041" i="22"/>
  <c r="BA19041" i="22" s="1"/>
  <c r="AZ19040" i="22"/>
  <c r="AZ19039" i="22"/>
  <c r="BA19039" i="22" s="1"/>
  <c r="BB19039" i="22" s="1"/>
  <c r="AZ19038" i="22"/>
  <c r="BA19038" i="22" s="1"/>
  <c r="AZ19037" i="22"/>
  <c r="BA19037" i="22" s="1"/>
  <c r="AZ19036" i="22"/>
  <c r="AZ19035" i="22"/>
  <c r="BA19035" i="22" s="1"/>
  <c r="BB19035" i="22" s="1"/>
  <c r="AZ19034" i="22"/>
  <c r="AZ19033" i="22"/>
  <c r="BA19033" i="22" s="1"/>
  <c r="AZ19032" i="22"/>
  <c r="AZ19031" i="22"/>
  <c r="BA19031" i="22" s="1"/>
  <c r="BB19031" i="22" s="1"/>
  <c r="AZ19030" i="22"/>
  <c r="BA19030" i="22" s="1"/>
  <c r="BB19030" i="22" s="1"/>
  <c r="AZ19029" i="22"/>
  <c r="BA19029" i="22" s="1"/>
  <c r="AZ19028" i="22"/>
  <c r="AZ19027" i="22"/>
  <c r="BA19027" i="22" s="1"/>
  <c r="BB19027" i="22" s="1"/>
  <c r="AZ19026" i="22"/>
  <c r="BA19026" i="22" s="1"/>
  <c r="BB19026" i="22" s="1"/>
  <c r="AZ19025" i="22"/>
  <c r="AZ19024" i="22"/>
  <c r="AZ19023" i="22"/>
  <c r="BA19023" i="22" s="1"/>
  <c r="BB19023" i="22" s="1"/>
  <c r="AZ19022" i="22"/>
  <c r="BA19022" i="22" s="1"/>
  <c r="BB19022" i="22" s="1"/>
  <c r="AZ19021" i="22"/>
  <c r="BA19021" i="22" s="1"/>
  <c r="AZ19020" i="22"/>
  <c r="AZ19019" i="22"/>
  <c r="AZ19018" i="22"/>
  <c r="AZ19017" i="22"/>
  <c r="BA19017" i="22" s="1"/>
  <c r="AZ19016" i="22"/>
  <c r="AZ19015" i="22"/>
  <c r="AZ19014" i="22"/>
  <c r="BA19014" i="22" s="1"/>
  <c r="BB19014" i="22" s="1"/>
  <c r="AZ19013" i="22"/>
  <c r="AZ19012" i="22"/>
  <c r="AZ19011" i="22"/>
  <c r="BA19011" i="22" s="1"/>
  <c r="BB19011" i="22" s="1"/>
  <c r="AZ19010" i="22"/>
  <c r="AZ19009" i="22"/>
  <c r="BA19009" i="22" s="1"/>
  <c r="AZ19008" i="22"/>
  <c r="AZ19007" i="22"/>
  <c r="BA19007" i="22" s="1"/>
  <c r="BB19007" i="22" s="1"/>
  <c r="AZ19006" i="22"/>
  <c r="BA19006" i="22" s="1"/>
  <c r="AZ19005" i="22"/>
  <c r="AZ19004" i="22"/>
  <c r="AZ19003" i="22"/>
  <c r="BA19003" i="22" s="1"/>
  <c r="BB19003" i="22" s="1"/>
  <c r="AZ19002" i="22"/>
  <c r="BA19002" i="22" s="1"/>
  <c r="AZ19001" i="22"/>
  <c r="BA19001" i="22" s="1"/>
  <c r="AZ19000" i="22"/>
  <c r="BA19000" i="22" s="1"/>
  <c r="AZ18999" i="22"/>
  <c r="BA18999" i="22" s="1"/>
  <c r="BB18999" i="22" s="1"/>
  <c r="AZ18998" i="22"/>
  <c r="AZ18997" i="22"/>
  <c r="AZ18996" i="22"/>
  <c r="BA18996" i="22" s="1"/>
  <c r="BB18996" i="22" s="1"/>
  <c r="AZ18995" i="22"/>
  <c r="BA18995" i="22" s="1"/>
  <c r="BB18995" i="22" s="1"/>
  <c r="AZ18994" i="22"/>
  <c r="AZ18993" i="22"/>
  <c r="BA18993" i="22" s="1"/>
  <c r="AZ18992" i="22"/>
  <c r="AZ18991" i="22"/>
  <c r="BA18991" i="22" s="1"/>
  <c r="BB18991" i="22" s="1"/>
  <c r="AZ18990" i="22"/>
  <c r="AZ18989" i="22"/>
  <c r="AZ18988" i="22"/>
  <c r="BA18988" i="22" s="1"/>
  <c r="BB18988" i="22" s="1"/>
  <c r="AZ18987" i="22"/>
  <c r="BA18987" i="22" s="1"/>
  <c r="BB18987" i="22" s="1"/>
  <c r="AZ18986" i="22"/>
  <c r="AZ18985" i="22"/>
  <c r="BA18985" i="22" s="1"/>
  <c r="AZ18984" i="22"/>
  <c r="AZ18983" i="22"/>
  <c r="BA18983" i="22" s="1"/>
  <c r="BB18983" i="22" s="1"/>
  <c r="AZ18982" i="22"/>
  <c r="BA18982" i="22" s="1"/>
  <c r="BB18982" i="22" s="1"/>
  <c r="AZ18981" i="22"/>
  <c r="BA18981" i="22" s="1"/>
  <c r="AZ18980" i="22"/>
  <c r="BA18980" i="22" s="1"/>
  <c r="AZ18979" i="22"/>
  <c r="BA18979" i="22" s="1"/>
  <c r="BB18979" i="22" s="1"/>
  <c r="AZ18978" i="22"/>
  <c r="BA18978" i="22" s="1"/>
  <c r="BB18978" i="22" s="1"/>
  <c r="AZ18977" i="22"/>
  <c r="AZ18976" i="22"/>
  <c r="BA18976" i="22" s="1"/>
  <c r="BB18976" i="22" s="1"/>
  <c r="AZ18975" i="22"/>
  <c r="BA18975" i="22" s="1"/>
  <c r="BB18975" i="22" s="1"/>
  <c r="AZ18974" i="22"/>
  <c r="AZ18973" i="22"/>
  <c r="BA18973" i="22" s="1"/>
  <c r="AZ18972" i="22"/>
  <c r="BA18972" i="22" s="1"/>
  <c r="BB18972" i="22" s="1"/>
  <c r="AZ18971" i="22"/>
  <c r="BA18971" i="22" s="1"/>
  <c r="BB18971" i="22" s="1"/>
  <c r="AZ18970" i="22"/>
  <c r="AZ18969" i="22"/>
  <c r="AZ18968" i="22"/>
  <c r="AZ18967" i="22"/>
  <c r="BA18967" i="22" s="1"/>
  <c r="BB18967" i="22" s="1"/>
  <c r="AZ18966" i="22"/>
  <c r="AZ18965" i="22"/>
  <c r="BA18965" i="22" s="1"/>
  <c r="AZ18964" i="22"/>
  <c r="BA18964" i="22" s="1"/>
  <c r="BB18964" i="22" s="1"/>
  <c r="AZ18963" i="22"/>
  <c r="AZ18962" i="22"/>
  <c r="BA18962" i="22" s="1"/>
  <c r="BB18962" i="22" s="1"/>
  <c r="AZ18961" i="22"/>
  <c r="BA18961" i="22" s="1"/>
  <c r="AZ18960" i="22"/>
  <c r="BA18960" i="22" s="1"/>
  <c r="AZ18959" i="22"/>
  <c r="BA18959" i="22" s="1"/>
  <c r="BB18959" i="22" s="1"/>
  <c r="AZ18958" i="22"/>
  <c r="BA18958" i="22" s="1"/>
  <c r="BB18958" i="22" s="1"/>
  <c r="AZ18957" i="22"/>
  <c r="AZ18956" i="22"/>
  <c r="AZ18955" i="22"/>
  <c r="BA18955" i="22" s="1"/>
  <c r="BB18955" i="22" s="1"/>
  <c r="AZ18954" i="22"/>
  <c r="BA18954" i="22" s="1"/>
  <c r="BB18954" i="22" s="1"/>
  <c r="AZ18953" i="22"/>
  <c r="BA18953" i="22" s="1"/>
  <c r="AZ18952" i="22"/>
  <c r="AZ18951" i="22"/>
  <c r="BA18951" i="22" s="1"/>
  <c r="BB18951" i="22" s="1"/>
  <c r="AZ18950" i="22"/>
  <c r="BA18950" i="22" s="1"/>
  <c r="AZ18949" i="22"/>
  <c r="AZ18948" i="22"/>
  <c r="BA18948" i="22" s="1"/>
  <c r="BB18948" i="22" s="1"/>
  <c r="AZ18947" i="22"/>
  <c r="BA18947" i="22" s="1"/>
  <c r="AZ18946" i="22"/>
  <c r="BA18946" i="22" s="1"/>
  <c r="AZ18945" i="22"/>
  <c r="BA18945" i="22" s="1"/>
  <c r="AZ18944" i="22"/>
  <c r="BA18944" i="22" s="1"/>
  <c r="AZ18943" i="22"/>
  <c r="BA18943" i="22" s="1"/>
  <c r="BB18943" i="22" s="1"/>
  <c r="AZ18942" i="22"/>
  <c r="BA18942" i="22" s="1"/>
  <c r="AZ18941" i="22"/>
  <c r="BA18941" i="22" s="1"/>
  <c r="AZ18940" i="22"/>
  <c r="AZ18939" i="22"/>
  <c r="AZ18938" i="22"/>
  <c r="AZ18937" i="22"/>
  <c r="BA18937" i="22" s="1"/>
  <c r="AZ18936" i="22"/>
  <c r="BA18936" i="22" s="1"/>
  <c r="BB18936" i="22" s="1"/>
  <c r="AZ18935" i="22"/>
  <c r="AZ18934" i="22"/>
  <c r="BA18934" i="22" s="1"/>
  <c r="AZ18933" i="22"/>
  <c r="AZ18932" i="22"/>
  <c r="AZ18931" i="22"/>
  <c r="BA18931" i="22" s="1"/>
  <c r="BB18931" i="22" s="1"/>
  <c r="AZ18930" i="22"/>
  <c r="BA18930" i="22" s="1"/>
  <c r="BB18930" i="22" s="1"/>
  <c r="AZ18929" i="22"/>
  <c r="AZ18928" i="22"/>
  <c r="BA18928" i="22" s="1"/>
  <c r="BB18928" i="22" s="1"/>
  <c r="AZ18927" i="22"/>
  <c r="BA18927" i="22" s="1"/>
  <c r="BB18927" i="22" s="1"/>
  <c r="AZ18926" i="22"/>
  <c r="BA18926" i="22" s="1"/>
  <c r="AZ18925" i="22"/>
  <c r="BA18925" i="22" s="1"/>
  <c r="AZ18924" i="22"/>
  <c r="BA18924" i="22" s="1"/>
  <c r="BB18924" i="22" s="1"/>
  <c r="AZ18923" i="22"/>
  <c r="AZ18922" i="22"/>
  <c r="BA18922" i="22" s="1"/>
  <c r="BB18922" i="22" s="1"/>
  <c r="AZ18921" i="22"/>
  <c r="AZ18920" i="22"/>
  <c r="BA18920" i="22" s="1"/>
  <c r="AZ18919" i="22"/>
  <c r="BA18919" i="22" s="1"/>
  <c r="BB18919" i="22" s="1"/>
  <c r="AZ18918" i="22"/>
  <c r="BA18918" i="22" s="1"/>
  <c r="AZ18917" i="22"/>
  <c r="BA18917" i="22" s="1"/>
  <c r="AZ18916" i="22"/>
  <c r="BA18916" i="22" s="1"/>
  <c r="BB18916" i="22" s="1"/>
  <c r="AZ18915" i="22"/>
  <c r="AZ18914" i="22"/>
  <c r="BA18914" i="22" s="1"/>
  <c r="AZ18913" i="22"/>
  <c r="AZ18912" i="22"/>
  <c r="BA18912" i="22" s="1"/>
  <c r="BB18912" i="22" s="1"/>
  <c r="AZ18911" i="22"/>
  <c r="BA18911" i="22" s="1"/>
  <c r="BB18911" i="22" s="1"/>
  <c r="AZ18910" i="22"/>
  <c r="AZ18909" i="22"/>
  <c r="AZ18908" i="22"/>
  <c r="BA18908" i="22" s="1"/>
  <c r="BB18908" i="22" s="1"/>
  <c r="AZ18907" i="22"/>
  <c r="BA18907" i="22" s="1"/>
  <c r="BB18907" i="22" s="1"/>
  <c r="AZ18906" i="22"/>
  <c r="BA18906" i="22" s="1"/>
  <c r="BB18906" i="22" s="1"/>
  <c r="AZ18905" i="22"/>
  <c r="BA18905" i="22" s="1"/>
  <c r="AZ18904" i="22"/>
  <c r="BA18904" i="22" s="1"/>
  <c r="BB18904" i="22" s="1"/>
  <c r="AZ18903" i="22"/>
  <c r="BA18903" i="22" s="1"/>
  <c r="BB18903" i="22" s="1"/>
  <c r="AZ18902" i="22"/>
  <c r="AZ18901" i="22"/>
  <c r="BA18901" i="22" s="1"/>
  <c r="AZ18900" i="22"/>
  <c r="AZ18899" i="22"/>
  <c r="BA18899" i="22" s="1"/>
  <c r="BB18899" i="22" s="1"/>
  <c r="AZ18898" i="22"/>
  <c r="BA18898" i="22" s="1"/>
  <c r="BB18898" i="22" s="1"/>
  <c r="AZ18897" i="22"/>
  <c r="AZ18896" i="22"/>
  <c r="BA18896" i="22" s="1"/>
  <c r="BB18896" i="22" s="1"/>
  <c r="AZ18895" i="22"/>
  <c r="BA18895" i="22" s="1"/>
  <c r="BB18895" i="22" s="1"/>
  <c r="AZ18894" i="22"/>
  <c r="AZ18893" i="22"/>
  <c r="BA18893" i="22" s="1"/>
  <c r="AZ18892" i="22"/>
  <c r="BA18892" i="22" s="1"/>
  <c r="AZ18891" i="22"/>
  <c r="BA18891" i="22" s="1"/>
  <c r="AZ18890" i="22"/>
  <c r="AZ18889" i="22"/>
  <c r="BA18889" i="22" s="1"/>
  <c r="AZ18888" i="22"/>
  <c r="BA18888" i="22" s="1"/>
  <c r="AZ18887" i="22"/>
  <c r="BA18887" i="22" s="1"/>
  <c r="AZ18886" i="22"/>
  <c r="BA18886" i="22" s="1"/>
  <c r="BB18886" i="22" s="1"/>
  <c r="AZ18885" i="22"/>
  <c r="BA18885" i="22" s="1"/>
  <c r="AZ18884" i="22"/>
  <c r="BA18884" i="22" s="1"/>
  <c r="BB18884" i="22" s="1"/>
  <c r="AZ18883" i="22"/>
  <c r="BA18883" i="22" s="1"/>
  <c r="BB18883" i="22" s="1"/>
  <c r="AZ18882" i="22"/>
  <c r="BA18882" i="22" s="1"/>
  <c r="BB18882" i="22" s="1"/>
  <c r="AZ18881" i="22"/>
  <c r="AZ18880" i="22"/>
  <c r="BA18880" i="22" s="1"/>
  <c r="AZ18879" i="22"/>
  <c r="BA18879" i="22" s="1"/>
  <c r="BB18879" i="22" s="1"/>
  <c r="AZ18878" i="22"/>
  <c r="BA18878" i="22" s="1"/>
  <c r="BB18878" i="22" s="1"/>
  <c r="AZ18877" i="22"/>
  <c r="BA18877" i="22" s="1"/>
  <c r="AZ18876" i="22"/>
  <c r="AZ18875" i="22"/>
  <c r="BA18875" i="22" s="1"/>
  <c r="AZ18874" i="22"/>
  <c r="BA18874" i="22" s="1"/>
  <c r="BB18874" i="22" s="1"/>
  <c r="AZ18873" i="22"/>
  <c r="AZ18872" i="22"/>
  <c r="BA18872" i="22" s="1"/>
  <c r="BB18872" i="22" s="1"/>
  <c r="AZ18871" i="22"/>
  <c r="AZ18870" i="22"/>
  <c r="BA18870" i="22" s="1"/>
  <c r="AZ18869" i="22"/>
  <c r="BA18869" i="22" s="1"/>
  <c r="AZ18868" i="22"/>
  <c r="BA18868" i="22" s="1"/>
  <c r="BB18868" i="22" s="1"/>
  <c r="AZ18867" i="22"/>
  <c r="BA18867" i="22" s="1"/>
  <c r="BB18867" i="22" s="1"/>
  <c r="AZ18866" i="22"/>
  <c r="BA18866" i="22" s="1"/>
  <c r="BB18866" i="22" s="1"/>
  <c r="AZ18865" i="22"/>
  <c r="BA18865" i="22" s="1"/>
  <c r="AZ18864" i="22"/>
  <c r="BA18864" i="22" s="1"/>
  <c r="BB18864" i="22" s="1"/>
  <c r="AZ18863" i="22"/>
  <c r="BA18863" i="22" s="1"/>
  <c r="BB18863" i="22" s="1"/>
  <c r="AZ18862" i="22"/>
  <c r="AZ18861" i="22"/>
  <c r="AZ18860" i="22"/>
  <c r="BA18860" i="22" s="1"/>
  <c r="BB18860" i="22" s="1"/>
  <c r="AZ18859" i="22"/>
  <c r="BA18859" i="22" s="1"/>
  <c r="BB18859" i="22" s="1"/>
  <c r="AZ18858" i="22"/>
  <c r="AZ18857" i="22"/>
  <c r="AZ18856" i="22"/>
  <c r="BA18856" i="22" s="1"/>
  <c r="AZ18855" i="22"/>
  <c r="BA18855" i="22" s="1"/>
  <c r="BB18855" i="22" s="1"/>
  <c r="AZ18854" i="22"/>
  <c r="BA18854" i="22" s="1"/>
  <c r="BB18854" i="22" s="1"/>
  <c r="AZ18853" i="22"/>
  <c r="AZ18852" i="22"/>
  <c r="AZ18851" i="22"/>
  <c r="AZ18850" i="22"/>
  <c r="BA18850" i="22" s="1"/>
  <c r="BB18850" i="22" s="1"/>
  <c r="AZ18849" i="22"/>
  <c r="AZ18848" i="22"/>
  <c r="BA18848" i="22" s="1"/>
  <c r="BB18848" i="22" s="1"/>
  <c r="AZ18847" i="22"/>
  <c r="BA18847" i="22" s="1"/>
  <c r="BB18847" i="22" s="1"/>
  <c r="AZ18846" i="22"/>
  <c r="BA18846" i="22" s="1"/>
  <c r="AZ18845" i="22"/>
  <c r="AZ18844" i="22"/>
  <c r="BA18844" i="22" s="1"/>
  <c r="BB18844" i="22" s="1"/>
  <c r="AZ18843" i="22"/>
  <c r="BA18843" i="22" s="1"/>
  <c r="BB18843" i="22" s="1"/>
  <c r="AZ18842" i="22"/>
  <c r="AZ18841" i="22"/>
  <c r="BA18841" i="22" s="1"/>
  <c r="AZ18840" i="22"/>
  <c r="BA18840" i="22" s="1"/>
  <c r="BB18840" i="22" s="1"/>
  <c r="AZ18839" i="22"/>
  <c r="BA18839" i="22" s="1"/>
  <c r="BB18839" i="22" s="1"/>
  <c r="AZ18838" i="22"/>
  <c r="BA18838" i="22" s="1"/>
  <c r="BB18838" i="22" s="1"/>
  <c r="AZ18837" i="22"/>
  <c r="BA18837" i="22" s="1"/>
  <c r="AZ18836" i="22"/>
  <c r="BA18836" i="22" s="1"/>
  <c r="AZ18835" i="22"/>
  <c r="BA18835" i="22" s="1"/>
  <c r="BB18835" i="22" s="1"/>
  <c r="AZ18834" i="22"/>
  <c r="BA18834" i="22" s="1"/>
  <c r="BB18834" i="22" s="1"/>
  <c r="AZ18833" i="22"/>
  <c r="AZ18832" i="22"/>
  <c r="BA18832" i="22" s="1"/>
  <c r="BB18832" i="22" s="1"/>
  <c r="AZ18831" i="22"/>
  <c r="AZ18830" i="22"/>
  <c r="AZ18829" i="22"/>
  <c r="BA18829" i="22" s="1"/>
  <c r="AZ18828" i="22"/>
  <c r="AZ18827" i="22"/>
  <c r="AZ18826" i="22"/>
  <c r="BA18826" i="22" s="1"/>
  <c r="BB18826" i="22" s="1"/>
  <c r="AZ18825" i="22"/>
  <c r="BA18825" i="22" s="1"/>
  <c r="AZ18824" i="22"/>
  <c r="BA18824" i="22" s="1"/>
  <c r="BB18824" i="22" s="1"/>
  <c r="AZ18823" i="22"/>
  <c r="AZ18822" i="22"/>
  <c r="BA18822" i="22" s="1"/>
  <c r="BB18822" i="22" s="1"/>
  <c r="AZ18821" i="22"/>
  <c r="AZ18820" i="22"/>
  <c r="BA18820" i="22" s="1"/>
  <c r="BB18820" i="22" s="1"/>
  <c r="AZ18819" i="22"/>
  <c r="BA18819" i="22" s="1"/>
  <c r="AZ18818" i="22"/>
  <c r="BA18818" i="22" s="1"/>
  <c r="BB18818" i="22" s="1"/>
  <c r="AZ18817" i="22"/>
  <c r="BA18817" i="22" s="1"/>
  <c r="AZ18816" i="22"/>
  <c r="AZ18815" i="22"/>
  <c r="BA18815" i="22" s="1"/>
  <c r="BB18815" i="22" s="1"/>
  <c r="AZ18814" i="22"/>
  <c r="BA18814" i="22" s="1"/>
  <c r="BB18814" i="22" s="1"/>
  <c r="AZ18813" i="22"/>
  <c r="BA18813" i="22" s="1"/>
  <c r="AZ18812" i="22"/>
  <c r="BA18812" i="22" s="1"/>
  <c r="BB18812" i="22" s="1"/>
  <c r="AZ18811" i="22"/>
  <c r="BA18811" i="22" s="1"/>
  <c r="BB18811" i="22" s="1"/>
  <c r="AZ18810" i="22"/>
  <c r="AZ18809" i="22"/>
  <c r="BA18809" i="22" s="1"/>
  <c r="AZ18808" i="22"/>
  <c r="BA18808" i="22" s="1"/>
  <c r="BB18808" i="22" s="1"/>
  <c r="AZ18807" i="22"/>
  <c r="BA18807" i="22" s="1"/>
  <c r="BB18807" i="22" s="1"/>
  <c r="AZ18806" i="22"/>
  <c r="BA18806" i="22" s="1"/>
  <c r="AZ18805" i="22"/>
  <c r="AZ18804" i="22"/>
  <c r="BA18804" i="22" s="1"/>
  <c r="BB18804" i="22" s="1"/>
  <c r="AZ18803" i="22"/>
  <c r="BA18803" i="22" s="1"/>
  <c r="BB18803" i="22" s="1"/>
  <c r="AZ18802" i="22"/>
  <c r="AZ18801" i="22"/>
  <c r="BA18801" i="22" s="1"/>
  <c r="AZ18800" i="22"/>
  <c r="AZ18799" i="22"/>
  <c r="BA18799" i="22" s="1"/>
  <c r="BB18799" i="22" s="1"/>
  <c r="AZ18798" i="22"/>
  <c r="BA18798" i="22" s="1"/>
  <c r="AZ18797" i="22"/>
  <c r="AZ18796" i="22"/>
  <c r="BA18796" i="22" s="1"/>
  <c r="BB18796" i="22" s="1"/>
  <c r="AZ18795" i="22"/>
  <c r="AZ18794" i="22"/>
  <c r="BA18794" i="22" s="1"/>
  <c r="AZ18793" i="22"/>
  <c r="BA18793" i="22" s="1"/>
  <c r="AZ18792" i="22"/>
  <c r="BA18792" i="22" s="1"/>
  <c r="BB18792" i="22" s="1"/>
  <c r="AZ18791" i="22"/>
  <c r="BA18791" i="22" s="1"/>
  <c r="BB18791" i="22" s="1"/>
  <c r="AZ18790" i="22"/>
  <c r="AZ18789" i="22"/>
  <c r="AZ18788" i="22"/>
  <c r="AZ18787" i="22"/>
  <c r="BA18787" i="22" s="1"/>
  <c r="BB18787" i="22" s="1"/>
  <c r="AZ18786" i="22"/>
  <c r="BA18786" i="22" s="1"/>
  <c r="BB18786" i="22" s="1"/>
  <c r="AZ18785" i="22"/>
  <c r="BA18785" i="22" s="1"/>
  <c r="AZ18784" i="22"/>
  <c r="BA18784" i="22" s="1"/>
  <c r="BB18784" i="22" s="1"/>
  <c r="AZ18783" i="22"/>
  <c r="BA18783" i="22" s="1"/>
  <c r="BB18783" i="22" s="1"/>
  <c r="AZ18782" i="22"/>
  <c r="AZ18781" i="22"/>
  <c r="AZ18780" i="22"/>
  <c r="AZ18779" i="22"/>
  <c r="AZ18778" i="22"/>
  <c r="AZ18777" i="22"/>
  <c r="AZ18776" i="22"/>
  <c r="BA18776" i="22" s="1"/>
  <c r="BB18776" i="22" s="1"/>
  <c r="AZ18775" i="22"/>
  <c r="BA18775" i="22" s="1"/>
  <c r="BB18775" i="22" s="1"/>
  <c r="AZ18774" i="22"/>
  <c r="BA18774" i="22" s="1"/>
  <c r="AZ18773" i="22"/>
  <c r="AZ18772" i="22"/>
  <c r="BA18772" i="22" s="1"/>
  <c r="BB18772" i="22" s="1"/>
  <c r="AZ18771" i="22"/>
  <c r="BA18771" i="22" s="1"/>
  <c r="AZ18770" i="22"/>
  <c r="BA18770" i="22" s="1"/>
  <c r="BB18770" i="22" s="1"/>
  <c r="AZ18769" i="22"/>
  <c r="AZ18768" i="22"/>
  <c r="BA18768" i="22" s="1"/>
  <c r="BB18768" i="22" s="1"/>
  <c r="AZ18767" i="22"/>
  <c r="BA18767" i="22" s="1"/>
  <c r="BB18767" i="22" s="1"/>
  <c r="AZ18766" i="22"/>
  <c r="AZ18765" i="22"/>
  <c r="AZ18764" i="22"/>
  <c r="BA18764" i="22" s="1"/>
  <c r="BB18764" i="22" s="1"/>
  <c r="AZ18763" i="22"/>
  <c r="AZ18762" i="22"/>
  <c r="AZ18761" i="22"/>
  <c r="BA18761" i="22" s="1"/>
  <c r="AZ18760" i="22"/>
  <c r="AZ18759" i="22"/>
  <c r="BA18759" i="22" s="1"/>
  <c r="BB18759" i="22" s="1"/>
  <c r="AZ18758" i="22"/>
  <c r="AZ18757" i="22"/>
  <c r="AZ18756" i="22"/>
  <c r="BA18756" i="22" s="1"/>
  <c r="BB18756" i="22" s="1"/>
  <c r="AZ18755" i="22"/>
  <c r="BA18755" i="22" s="1"/>
  <c r="AZ18754" i="22"/>
  <c r="BA18754" i="22" s="1"/>
  <c r="BB18754" i="22" s="1"/>
  <c r="AZ18753" i="22"/>
  <c r="BA18753" i="22" s="1"/>
  <c r="AZ18752" i="22"/>
  <c r="AZ18751" i="22"/>
  <c r="BA18751" i="22" s="1"/>
  <c r="BB18751" i="22" s="1"/>
  <c r="AZ18750" i="22"/>
  <c r="BA18750" i="22" s="1"/>
  <c r="BB18750" i="22" s="1"/>
  <c r="AZ18749" i="22"/>
  <c r="BA18749" i="22" s="1"/>
  <c r="AZ18748" i="22"/>
  <c r="BA18748" i="22" s="1"/>
  <c r="BB18748" i="22" s="1"/>
  <c r="AZ18747" i="22"/>
  <c r="BA18747" i="22" s="1"/>
  <c r="BB18747" i="22" s="1"/>
  <c r="AZ18746" i="22"/>
  <c r="BA18746" i="22" s="1"/>
  <c r="AZ18745" i="22"/>
  <c r="BA18745" i="22" s="1"/>
  <c r="AZ18744" i="22"/>
  <c r="BA18744" i="22" s="1"/>
  <c r="BB18744" i="22" s="1"/>
  <c r="AZ18743" i="22"/>
  <c r="BA18743" i="22" s="1"/>
  <c r="AZ18742" i="22"/>
  <c r="BA18742" i="22" s="1"/>
  <c r="AZ18741" i="22"/>
  <c r="BA18741" i="22" s="1"/>
  <c r="BB18741" i="22" s="1"/>
  <c r="AZ18740" i="22"/>
  <c r="AZ18739" i="22"/>
  <c r="BA18739" i="22" s="1"/>
  <c r="BB18739" i="22" s="1"/>
  <c r="AZ18738" i="22"/>
  <c r="AZ18737" i="22"/>
  <c r="BA18737" i="22" s="1"/>
  <c r="AZ18736" i="22"/>
  <c r="BA18736" i="22" s="1"/>
  <c r="BB18736" i="22" s="1"/>
  <c r="AZ18735" i="22"/>
  <c r="BA18735" i="22" s="1"/>
  <c r="BB18735" i="22" s="1"/>
  <c r="AZ18734" i="22"/>
  <c r="BA18734" i="22" s="1"/>
  <c r="AZ18733" i="22"/>
  <c r="AZ18732" i="22"/>
  <c r="BA18732" i="22" s="1"/>
  <c r="AZ18731" i="22"/>
  <c r="BA18731" i="22" s="1"/>
  <c r="BB18731" i="22" s="1"/>
  <c r="AZ18730" i="22"/>
  <c r="BA18730" i="22" s="1"/>
  <c r="AZ18729" i="22"/>
  <c r="AZ18728" i="22"/>
  <c r="AZ18727" i="22"/>
  <c r="BA18727" i="22" s="1"/>
  <c r="BB18727" i="22" s="1"/>
  <c r="AZ18726" i="22"/>
  <c r="BA18726" i="22" s="1"/>
  <c r="AZ18725" i="22"/>
  <c r="AZ18724" i="22"/>
  <c r="BA18724" i="22" s="1"/>
  <c r="BB18724" i="22" s="1"/>
  <c r="AZ18723" i="22"/>
  <c r="BA18723" i="22" s="1"/>
  <c r="BB18723" i="22" s="1"/>
  <c r="AZ18722" i="22"/>
  <c r="AZ18721" i="22"/>
  <c r="BA18721" i="22" s="1"/>
  <c r="BB18721" i="22" s="1"/>
  <c r="AZ18720" i="22"/>
  <c r="BA18720" i="22" s="1"/>
  <c r="BB18720" i="22" s="1"/>
  <c r="AZ18719" i="22"/>
  <c r="BA18719" i="22" s="1"/>
  <c r="BB18719" i="22" s="1"/>
  <c r="AZ18718" i="22"/>
  <c r="BA18718" i="22" s="1"/>
  <c r="AZ18717" i="22"/>
  <c r="AZ18716" i="22"/>
  <c r="BA18716" i="22" s="1"/>
  <c r="BB18716" i="22" s="1"/>
  <c r="AZ18715" i="22"/>
  <c r="BA18715" i="22" s="1"/>
  <c r="BB18715" i="22" s="1"/>
  <c r="AZ18714" i="22"/>
  <c r="BA18714" i="22" s="1"/>
  <c r="AZ18713" i="22"/>
  <c r="AZ18712" i="22"/>
  <c r="AZ18711" i="22"/>
  <c r="BA18711" i="22" s="1"/>
  <c r="BB18711" i="22" s="1"/>
  <c r="AZ18710" i="22"/>
  <c r="AZ18709" i="22"/>
  <c r="AZ18708" i="22"/>
  <c r="BA18708" i="22" s="1"/>
  <c r="BB18708" i="22" s="1"/>
  <c r="AZ18707" i="22"/>
  <c r="BA18707" i="22" s="1"/>
  <c r="BB18707" i="22" s="1"/>
  <c r="AZ18706" i="22"/>
  <c r="BA18706" i="22" s="1"/>
  <c r="AZ18705" i="22"/>
  <c r="AZ18704" i="22"/>
  <c r="BA18704" i="22" s="1"/>
  <c r="AZ18703" i="22"/>
  <c r="BA18703" i="22" s="1"/>
  <c r="BB18703" i="22" s="1"/>
  <c r="AZ18702" i="22"/>
  <c r="AZ18701" i="22"/>
  <c r="AZ18700" i="22"/>
  <c r="AZ18699" i="22"/>
  <c r="BA18699" i="22" s="1"/>
  <c r="BB18699" i="22" s="1"/>
  <c r="AZ18698" i="22"/>
  <c r="AZ18697" i="22"/>
  <c r="BA18697" i="22" s="1"/>
  <c r="BB18697" i="22" s="1"/>
  <c r="AZ18696" i="22"/>
  <c r="AZ18695" i="22"/>
  <c r="AZ18694" i="22"/>
  <c r="BA18694" i="22" s="1"/>
  <c r="AZ18693" i="22"/>
  <c r="AZ18692" i="22"/>
  <c r="AZ18691" i="22"/>
  <c r="BA18691" i="22" s="1"/>
  <c r="BB18691" i="22" s="1"/>
  <c r="AZ18690" i="22"/>
  <c r="AZ18689" i="22"/>
  <c r="BA18689" i="22" s="1"/>
  <c r="AZ18688" i="22"/>
  <c r="AZ18687" i="22"/>
  <c r="BA18687" i="22" s="1"/>
  <c r="BB18687" i="22" s="1"/>
  <c r="AZ18686" i="22"/>
  <c r="BA18686" i="22" s="1"/>
  <c r="AZ18685" i="22"/>
  <c r="AZ18684" i="22"/>
  <c r="AZ18683" i="22"/>
  <c r="BA18683" i="22" s="1"/>
  <c r="BB18683" i="22" s="1"/>
  <c r="AZ18682" i="22"/>
  <c r="AZ18681" i="22"/>
  <c r="AZ18680" i="22"/>
  <c r="AZ18679" i="22"/>
  <c r="BA18679" i="22" s="1"/>
  <c r="BB18679" i="22" s="1"/>
  <c r="AZ18678" i="22"/>
  <c r="BA18678" i="22" s="1"/>
  <c r="AZ18677" i="22"/>
  <c r="AZ18676" i="22"/>
  <c r="AZ18675" i="22"/>
  <c r="AZ18674" i="22"/>
  <c r="AZ18673" i="22"/>
  <c r="BA18673" i="22" s="1"/>
  <c r="BB18673" i="22" s="1"/>
  <c r="AZ18672" i="22"/>
  <c r="BA18672" i="22" s="1"/>
  <c r="AZ18671" i="22"/>
  <c r="BA18671" i="22" s="1"/>
  <c r="BB18671" i="22" s="1"/>
  <c r="AZ18670" i="22"/>
  <c r="BA18670" i="22" s="1"/>
  <c r="AZ18669" i="22"/>
  <c r="BA18669" i="22" s="1"/>
  <c r="BB18669" i="22" s="1"/>
  <c r="AZ18668" i="22"/>
  <c r="BA18668" i="22" s="1"/>
  <c r="AZ18667" i="22"/>
  <c r="AZ18666" i="22"/>
  <c r="BA18666" i="22" s="1"/>
  <c r="AZ18665" i="22"/>
  <c r="BA18665" i="22" s="1"/>
  <c r="BB18665" i="22" s="1"/>
  <c r="AZ18664" i="22"/>
  <c r="AZ18663" i="22"/>
  <c r="BA18663" i="22" s="1"/>
  <c r="BB18663" i="22" s="1"/>
  <c r="AZ18662" i="22"/>
  <c r="AZ18661" i="22"/>
  <c r="BA18661" i="22" s="1"/>
  <c r="AZ18660" i="22"/>
  <c r="BA18660" i="22" s="1"/>
  <c r="AZ18659" i="22"/>
  <c r="AZ18658" i="22"/>
  <c r="BA18658" i="22" s="1"/>
  <c r="BB18658" i="22" s="1"/>
  <c r="AZ18657" i="22"/>
  <c r="AZ18656" i="22"/>
  <c r="BA18656" i="22" s="1"/>
  <c r="AZ18655" i="22"/>
  <c r="BA18655" i="22" s="1"/>
  <c r="BB18655" i="22" s="1"/>
  <c r="AZ18654" i="22"/>
  <c r="BA18654" i="22" s="1"/>
  <c r="BB18654" i="22" s="1"/>
  <c r="AZ18653" i="22"/>
  <c r="AZ18652" i="22"/>
  <c r="AZ18651" i="22"/>
  <c r="BA18651" i="22" s="1"/>
  <c r="BB18651" i="22" s="1"/>
  <c r="AZ18650" i="22"/>
  <c r="BA18650" i="22" s="1"/>
  <c r="BB18650" i="22" s="1"/>
  <c r="AZ18649" i="22"/>
  <c r="AZ18648" i="22"/>
  <c r="AZ18647" i="22"/>
  <c r="BA18647" i="22" s="1"/>
  <c r="AZ18646" i="22"/>
  <c r="AZ18645" i="22"/>
  <c r="BA18645" i="22" s="1"/>
  <c r="AZ18644" i="22"/>
  <c r="BA18644" i="22" s="1"/>
  <c r="AZ18643" i="22"/>
  <c r="BA18643" i="22" s="1"/>
  <c r="BB18643" i="22" s="1"/>
  <c r="AZ18642" i="22"/>
  <c r="AZ18641" i="22"/>
  <c r="BA18641" i="22" s="1"/>
  <c r="BB18641" i="22" s="1"/>
  <c r="AZ18640" i="22"/>
  <c r="BA18640" i="22" s="1"/>
  <c r="AZ18639" i="22"/>
  <c r="BA18639" i="22" s="1"/>
  <c r="BB18639" i="22" s="1"/>
  <c r="AZ18638" i="22"/>
  <c r="BA18638" i="22" s="1"/>
  <c r="AZ18637" i="22"/>
  <c r="BA18637" i="22" s="1"/>
  <c r="AZ18636" i="22"/>
  <c r="BA18636" i="22" s="1"/>
  <c r="AZ18635" i="22"/>
  <c r="BA18635" i="22" s="1"/>
  <c r="BB18635" i="22" s="1"/>
  <c r="AZ18634" i="22"/>
  <c r="BA18634" i="22" s="1"/>
  <c r="BB18634" i="22" s="1"/>
  <c r="AZ18633" i="22"/>
  <c r="BA18633" i="22" s="1"/>
  <c r="BB18633" i="22" s="1"/>
  <c r="AZ18632" i="22"/>
  <c r="BA18632" i="22" s="1"/>
  <c r="AZ18631" i="22"/>
  <c r="BA18631" i="22" s="1"/>
  <c r="BB18631" i="22" s="1"/>
  <c r="AZ18630" i="22"/>
  <c r="AZ18629" i="22"/>
  <c r="AZ18628" i="22"/>
  <c r="BA18628" i="22" s="1"/>
  <c r="AZ18627" i="22"/>
  <c r="BA18627" i="22" s="1"/>
  <c r="BB18627" i="22" s="1"/>
  <c r="AZ18626" i="22"/>
  <c r="BA18626" i="22" s="1"/>
  <c r="AZ18625" i="22"/>
  <c r="AZ18624" i="22"/>
  <c r="BA18624" i="22" s="1"/>
  <c r="BB18624" i="22" s="1"/>
  <c r="AZ18623" i="22"/>
  <c r="BA18623" i="22" s="1"/>
  <c r="AZ18622" i="22"/>
  <c r="AZ18621" i="22"/>
  <c r="AZ18620" i="22"/>
  <c r="AZ18619" i="22"/>
  <c r="BA18619" i="22" s="1"/>
  <c r="BB18619" i="22" s="1"/>
  <c r="AZ18618" i="22"/>
  <c r="AZ18617" i="22"/>
  <c r="AZ18616" i="22"/>
  <c r="AZ18615" i="22"/>
  <c r="AZ18614" i="22"/>
  <c r="BA18614" i="22" s="1"/>
  <c r="AZ18613" i="22"/>
  <c r="BA18613" i="22" s="1"/>
  <c r="AZ18612" i="22"/>
  <c r="BA18612" i="22" s="1"/>
  <c r="AZ18611" i="22"/>
  <c r="BA18611" i="22" s="1"/>
  <c r="BB18611" i="22" s="1"/>
  <c r="AZ18610" i="22"/>
  <c r="AZ18609" i="22"/>
  <c r="AZ18608" i="22"/>
  <c r="BA18608" i="22" s="1"/>
  <c r="AZ18607" i="22"/>
  <c r="AZ18606" i="22"/>
  <c r="BA18606" i="22" s="1"/>
  <c r="BB18606" i="22" s="1"/>
  <c r="AZ18605" i="22"/>
  <c r="AZ18604" i="22"/>
  <c r="BA18604" i="22" s="1"/>
  <c r="AZ18603" i="22"/>
  <c r="BA18603" i="22" s="1"/>
  <c r="AZ18602" i="22"/>
  <c r="BA18602" i="22" s="1"/>
  <c r="BB18602" i="22" s="1"/>
  <c r="AZ18601" i="22"/>
  <c r="AZ18600" i="22"/>
  <c r="AZ18599" i="22"/>
  <c r="BA18599" i="22" s="1"/>
  <c r="BB18599" i="22" s="1"/>
  <c r="AZ18598" i="22"/>
  <c r="BA18598" i="22" s="1"/>
  <c r="AZ18597" i="22"/>
  <c r="AZ18596" i="22"/>
  <c r="BA18596" i="22" s="1"/>
  <c r="AZ18595" i="22"/>
  <c r="BA18595" i="22" s="1"/>
  <c r="BB18595" i="22" s="1"/>
  <c r="AZ18594" i="22"/>
  <c r="AZ18593" i="22"/>
  <c r="BA18593" i="22" s="1"/>
  <c r="AZ18592" i="22"/>
  <c r="BA18592" i="22" s="1"/>
  <c r="AZ18591" i="22"/>
  <c r="BA18591" i="22" s="1"/>
  <c r="BB18591" i="22" s="1"/>
  <c r="AZ18590" i="22"/>
  <c r="AZ18589" i="22"/>
  <c r="AZ18588" i="22"/>
  <c r="BA18588" i="22" s="1"/>
  <c r="AZ18587" i="22"/>
  <c r="BA18587" i="22" s="1"/>
  <c r="BB18587" i="22" s="1"/>
  <c r="AZ18586" i="22"/>
  <c r="BA18586" i="22" s="1"/>
  <c r="BB18586" i="22" s="1"/>
  <c r="AZ18585" i="22"/>
  <c r="AZ18584" i="22"/>
  <c r="BA18584" i="22" s="1"/>
  <c r="AZ18583" i="22"/>
  <c r="BA18583" i="22" s="1"/>
  <c r="AZ18582" i="22"/>
  <c r="BA18582" i="22" s="1"/>
  <c r="AZ18581" i="22"/>
  <c r="BA18581" i="22" s="1"/>
  <c r="AZ18580" i="22"/>
  <c r="AZ18579" i="22"/>
  <c r="BA18579" i="22" s="1"/>
  <c r="BB18579" i="22" s="1"/>
  <c r="AZ18578" i="22"/>
  <c r="BA18578" i="22" s="1"/>
  <c r="AZ18577" i="22"/>
  <c r="BA18577" i="22" s="1"/>
  <c r="BB18577" i="22" s="1"/>
  <c r="AZ18576" i="22"/>
  <c r="AZ18575" i="22"/>
  <c r="BA18575" i="22" s="1"/>
  <c r="AZ18574" i="22"/>
  <c r="AZ18573" i="22"/>
  <c r="BA18573" i="22" s="1"/>
  <c r="AZ18572" i="22"/>
  <c r="AZ18571" i="22"/>
  <c r="AZ18570" i="22"/>
  <c r="AZ18569" i="22"/>
  <c r="AZ18568" i="22"/>
  <c r="AZ18567" i="22"/>
  <c r="BA18567" i="22" s="1"/>
  <c r="BB18567" i="22" s="1"/>
  <c r="AZ18566" i="22"/>
  <c r="AZ18565" i="22"/>
  <c r="BA18565" i="22" s="1"/>
  <c r="AZ18564" i="22"/>
  <c r="AZ18563" i="22"/>
  <c r="BA18563" i="22" s="1"/>
  <c r="BB18563" i="22" s="1"/>
  <c r="AZ18562" i="22"/>
  <c r="AZ18561" i="22"/>
  <c r="AZ18560" i="22"/>
  <c r="AZ18559" i="22"/>
  <c r="AZ18558" i="22"/>
  <c r="BA18558" i="22" s="1"/>
  <c r="BB18558" i="22" s="1"/>
  <c r="AZ18557" i="22"/>
  <c r="AZ18556" i="22"/>
  <c r="AZ18555" i="22"/>
  <c r="BA18555" i="22" s="1"/>
  <c r="BB18555" i="22" s="1"/>
  <c r="AZ18554" i="22"/>
  <c r="AZ18553" i="22"/>
  <c r="AZ18552" i="22"/>
  <c r="AZ18551" i="22"/>
  <c r="BA18551" i="22" s="1"/>
  <c r="AZ18550" i="22"/>
  <c r="BA18550" i="22" s="1"/>
  <c r="BB18550" i="22" s="1"/>
  <c r="AZ18549" i="22"/>
  <c r="BA18549" i="22" s="1"/>
  <c r="AZ18548" i="22"/>
  <c r="BA18548" i="22" s="1"/>
  <c r="AZ18547" i="22"/>
  <c r="BA18547" i="22" s="1"/>
  <c r="AZ18546" i="22"/>
  <c r="BA18546" i="22" s="1"/>
  <c r="AZ18545" i="22"/>
  <c r="BA18545" i="22" s="1"/>
  <c r="BB18545" i="22" s="1"/>
  <c r="AZ18544" i="22"/>
  <c r="AZ18543" i="22"/>
  <c r="BA18543" i="22" s="1"/>
  <c r="BB18543" i="22" s="1"/>
  <c r="AZ18542" i="22"/>
  <c r="AZ18541" i="22"/>
  <c r="BA18541" i="22" s="1"/>
  <c r="BB18541" i="22" s="1"/>
  <c r="AZ18540" i="22"/>
  <c r="BA18540" i="22" s="1"/>
  <c r="AZ18539" i="22"/>
  <c r="BA18539" i="22" s="1"/>
  <c r="BB18539" i="22" s="1"/>
  <c r="AZ18538" i="22"/>
  <c r="AZ18537" i="22"/>
  <c r="BA18537" i="22" s="1"/>
  <c r="BB18537" i="22" s="1"/>
  <c r="AZ18536" i="22"/>
  <c r="BA18536" i="22" s="1"/>
  <c r="AZ18535" i="22"/>
  <c r="BA18535" i="22" s="1"/>
  <c r="AZ18534" i="22"/>
  <c r="BA18534" i="22" s="1"/>
  <c r="AZ18533" i="22"/>
  <c r="BA18533" i="22" s="1"/>
  <c r="AZ18532" i="22"/>
  <c r="BA18532" i="22" s="1"/>
  <c r="AZ18531" i="22"/>
  <c r="BA18531" i="22" s="1"/>
  <c r="BB18531" i="22" s="1"/>
  <c r="AZ18530" i="22"/>
  <c r="BA18530" i="22" s="1"/>
  <c r="AZ18529" i="22"/>
  <c r="AZ18528" i="22"/>
  <c r="BA18528" i="22" s="1"/>
  <c r="BB18528" i="22" s="1"/>
  <c r="AZ18527" i="22"/>
  <c r="AZ18526" i="22"/>
  <c r="AZ18525" i="22"/>
  <c r="BA18525" i="22" s="1"/>
  <c r="BB18525" i="22" s="1"/>
  <c r="AZ18524" i="22"/>
  <c r="AZ18523" i="22"/>
  <c r="BA18523" i="22" s="1"/>
  <c r="BB18523" i="22" s="1"/>
  <c r="AZ18522" i="22"/>
  <c r="AZ18521" i="22"/>
  <c r="BA18521" i="22" s="1"/>
  <c r="AZ18520" i="22"/>
  <c r="BA18520" i="22" s="1"/>
  <c r="AZ18519" i="22"/>
  <c r="BA18519" i="22" s="1"/>
  <c r="BB18519" i="22" s="1"/>
  <c r="AZ18518" i="22"/>
  <c r="BA18518" i="22" s="1"/>
  <c r="AZ18517" i="22"/>
  <c r="AZ18516" i="22"/>
  <c r="AZ18515" i="22"/>
  <c r="BA18515" i="22" s="1"/>
  <c r="BB18515" i="22" s="1"/>
  <c r="AZ18514" i="22"/>
  <c r="BA18514" i="22" s="1"/>
  <c r="BB18514" i="22" s="1"/>
  <c r="AZ18513" i="22"/>
  <c r="AZ18512" i="22"/>
  <c r="AZ18511" i="22"/>
  <c r="BA18511" i="22" s="1"/>
  <c r="BB18511" i="22" s="1"/>
  <c r="AZ18510" i="22"/>
  <c r="BA18510" i="22" s="1"/>
  <c r="BB18510" i="22" s="1"/>
  <c r="AZ18509" i="22"/>
  <c r="AZ18508" i="22"/>
  <c r="AZ18507" i="22"/>
  <c r="BA18507" i="22" s="1"/>
  <c r="AZ18506" i="22"/>
  <c r="BA18506" i="22" s="1"/>
  <c r="AZ18505" i="22"/>
  <c r="BA18505" i="22" s="1"/>
  <c r="AZ18504" i="22"/>
  <c r="AZ18503" i="22"/>
  <c r="AZ18502" i="22"/>
  <c r="BA18502" i="22" s="1"/>
  <c r="AZ18501" i="22"/>
  <c r="BA18501" i="22" s="1"/>
  <c r="AZ18500" i="22"/>
  <c r="BA18500" i="22" s="1"/>
  <c r="AZ18499" i="22"/>
  <c r="BA18499" i="22" s="1"/>
  <c r="BB18499" i="22" s="1"/>
  <c r="AZ18498" i="22"/>
  <c r="AZ18497" i="22"/>
  <c r="BA18497" i="22" s="1"/>
  <c r="BB18497" i="22" s="1"/>
  <c r="AZ18496" i="22"/>
  <c r="BA18496" i="22" s="1"/>
  <c r="AZ18495" i="22"/>
  <c r="BA18495" i="22" s="1"/>
  <c r="AZ18494" i="22"/>
  <c r="BA18494" i="22" s="1"/>
  <c r="AZ18493" i="22"/>
  <c r="AZ18492" i="22"/>
  <c r="BA18492" i="22" s="1"/>
  <c r="AZ18491" i="22"/>
  <c r="AZ18490" i="22"/>
  <c r="AZ18489" i="22"/>
  <c r="BA18489" i="22" s="1"/>
  <c r="BB18489" i="22" s="1"/>
  <c r="AZ18488" i="22"/>
  <c r="AZ18487" i="22"/>
  <c r="AZ18486" i="22"/>
  <c r="BA18486" i="22" s="1"/>
  <c r="AZ18485" i="22"/>
  <c r="BA18485" i="22" s="1"/>
  <c r="BB18485" i="22" s="1"/>
  <c r="AZ18484" i="22"/>
  <c r="AZ18483" i="22"/>
  <c r="BA18483" i="22" s="1"/>
  <c r="AZ18482" i="22"/>
  <c r="AZ18481" i="22"/>
  <c r="BA18481" i="22" s="1"/>
  <c r="AZ18480" i="22"/>
  <c r="AZ18479" i="22"/>
  <c r="AZ18478" i="22"/>
  <c r="AZ18477" i="22"/>
  <c r="BA18477" i="22" s="1"/>
  <c r="BB18477" i="22" s="1"/>
  <c r="AZ18476" i="22"/>
  <c r="BA18476" i="22" s="1"/>
  <c r="AZ18475" i="22"/>
  <c r="BA18475" i="22" s="1"/>
  <c r="AZ18474" i="22"/>
  <c r="AZ18473" i="22"/>
  <c r="AZ18472" i="22"/>
  <c r="BA18472" i="22" s="1"/>
  <c r="AZ18471" i="22"/>
  <c r="AZ18470" i="22"/>
  <c r="BA18470" i="22" s="1"/>
  <c r="AZ18469" i="22"/>
  <c r="BA18469" i="22" s="1"/>
  <c r="AZ18468" i="22"/>
  <c r="AZ18467" i="22"/>
  <c r="BA18467" i="22" s="1"/>
  <c r="BB18467" i="22" s="1"/>
  <c r="AZ18466" i="22"/>
  <c r="BA18466" i="22" s="1"/>
  <c r="BB18466" i="22" s="1"/>
  <c r="AZ18465" i="22"/>
  <c r="AZ18464" i="22"/>
  <c r="AZ18463" i="22"/>
  <c r="BA18463" i="22" s="1"/>
  <c r="BB18463" i="22" s="1"/>
  <c r="AZ18462" i="22"/>
  <c r="AZ18461" i="22"/>
  <c r="AZ18460" i="22"/>
  <c r="AZ18459" i="22"/>
  <c r="AZ18458" i="22"/>
  <c r="BA18458" i="22" s="1"/>
  <c r="BB18458" i="22" s="1"/>
  <c r="AZ18457" i="22"/>
  <c r="AZ18456" i="22"/>
  <c r="AZ18455" i="22"/>
  <c r="AZ18454" i="22"/>
  <c r="BA18454" i="22" s="1"/>
  <c r="AZ18453" i="22"/>
  <c r="BA18453" i="22" s="1"/>
  <c r="AZ18452" i="22"/>
  <c r="BA18452" i="22" s="1"/>
  <c r="AZ18451" i="22"/>
  <c r="AZ18450" i="22"/>
  <c r="AZ18449" i="22"/>
  <c r="BA18449" i="22" s="1"/>
  <c r="BB18449" i="22" s="1"/>
  <c r="AZ18448" i="22"/>
  <c r="BA18448" i="22" s="1"/>
  <c r="AZ18447" i="22"/>
  <c r="AZ18446" i="22"/>
  <c r="BA18446" i="22" s="1"/>
  <c r="AZ18445" i="22"/>
  <c r="AZ18444" i="22"/>
  <c r="BA18444" i="22" s="1"/>
  <c r="AZ18443" i="22"/>
  <c r="AZ18442" i="22"/>
  <c r="BA18442" i="22" s="1"/>
  <c r="AZ18441" i="22"/>
  <c r="BA18441" i="22" s="1"/>
  <c r="AZ18440" i="22"/>
  <c r="AZ18439" i="22"/>
  <c r="AZ18438" i="22"/>
  <c r="BA18438" i="22" s="1"/>
  <c r="AZ18437" i="22"/>
  <c r="BA18437" i="22" s="1"/>
  <c r="BB18437" i="22" s="1"/>
  <c r="AZ18436" i="22"/>
  <c r="AZ18435" i="22"/>
  <c r="BA18435" i="22" s="1"/>
  <c r="AZ18434" i="22"/>
  <c r="AZ18433" i="22"/>
  <c r="BA18433" i="22" s="1"/>
  <c r="AZ18432" i="22"/>
  <c r="AZ18431" i="22"/>
  <c r="AZ18430" i="22"/>
  <c r="AZ18429" i="22"/>
  <c r="BA18429" i="22" s="1"/>
  <c r="BB18429" i="22" s="1"/>
  <c r="AZ18428" i="22"/>
  <c r="BA18428" i="22" s="1"/>
  <c r="AZ18427" i="22"/>
  <c r="AZ18426" i="22"/>
  <c r="AZ18425" i="22"/>
  <c r="AZ18424" i="22"/>
  <c r="BA18424" i="22" s="1"/>
  <c r="AZ18423" i="22"/>
  <c r="AZ18422" i="22"/>
  <c r="AZ18421" i="22"/>
  <c r="BA18421" i="22" s="1"/>
  <c r="AZ18420" i="22"/>
  <c r="AZ18419" i="22"/>
  <c r="BA18419" i="22" s="1"/>
  <c r="BB18419" i="22" s="1"/>
  <c r="AZ18418" i="22"/>
  <c r="BA18418" i="22" s="1"/>
  <c r="BB18418" i="22" s="1"/>
  <c r="AZ18417" i="22"/>
  <c r="AZ18416" i="22"/>
  <c r="AZ18415" i="22"/>
  <c r="BA18415" i="22" s="1"/>
  <c r="AZ18414" i="22"/>
  <c r="BA18414" i="22" s="1"/>
  <c r="BB18414" i="22" s="1"/>
  <c r="AZ18413" i="22"/>
  <c r="AZ18412" i="22"/>
  <c r="AZ18411" i="22"/>
  <c r="BA18411" i="22" s="1"/>
  <c r="AZ18410" i="22"/>
  <c r="BA18410" i="22" s="1"/>
  <c r="AZ18409" i="22"/>
  <c r="BA18409" i="22" s="1"/>
  <c r="AZ18408" i="22"/>
  <c r="AZ18407" i="22"/>
  <c r="AZ18406" i="22"/>
  <c r="BA18406" i="22" s="1"/>
  <c r="AZ18405" i="22"/>
  <c r="AZ18404" i="22"/>
  <c r="BA18404" i="22" s="1"/>
  <c r="AZ18403" i="22"/>
  <c r="BA18403" i="22" s="1"/>
  <c r="BB18403" i="22" s="1"/>
  <c r="AZ18402" i="22"/>
  <c r="AZ18401" i="22"/>
  <c r="BA18401" i="22" s="1"/>
  <c r="BB18401" i="22" s="1"/>
  <c r="AZ18400" i="22"/>
  <c r="AZ18399" i="22"/>
  <c r="BA18399" i="22" s="1"/>
  <c r="AZ18398" i="22"/>
  <c r="AZ18397" i="22"/>
  <c r="BA18397" i="22" s="1"/>
  <c r="AZ18396" i="22"/>
  <c r="BA18396" i="22" s="1"/>
  <c r="AZ18395" i="22"/>
  <c r="AZ18394" i="22"/>
  <c r="BA18394" i="22" s="1"/>
  <c r="BB18394" i="22" s="1"/>
  <c r="AZ18393" i="22"/>
  <c r="BA18393" i="22" s="1"/>
  <c r="BB18393" i="22" s="1"/>
  <c r="AZ18392" i="22"/>
  <c r="BA18392" i="22" s="1"/>
  <c r="AZ18391" i="22"/>
  <c r="AZ18390" i="22"/>
  <c r="BA18390" i="22" s="1"/>
  <c r="AZ18389" i="22"/>
  <c r="BA18389" i="22" s="1"/>
  <c r="AZ18388" i="22"/>
  <c r="AZ18387" i="22"/>
  <c r="AZ18386" i="22"/>
  <c r="AZ18385" i="22"/>
  <c r="BA18385" i="22" s="1"/>
  <c r="AZ18384" i="22"/>
  <c r="AZ18383" i="22"/>
  <c r="BA18383" i="22" s="1"/>
  <c r="BB18383" i="22" s="1"/>
  <c r="AZ18382" i="22"/>
  <c r="AZ18381" i="22"/>
  <c r="BA18381" i="22" s="1"/>
  <c r="BB18381" i="22" s="1"/>
  <c r="AZ18380" i="22"/>
  <c r="AZ18379" i="22"/>
  <c r="AZ18378" i="22"/>
  <c r="AZ18377" i="22"/>
  <c r="AZ18376" i="22"/>
  <c r="BA18376" i="22" s="1"/>
  <c r="AZ18375" i="22"/>
  <c r="BA18375" i="22" s="1"/>
  <c r="AZ18374" i="22"/>
  <c r="AZ18373" i="22"/>
  <c r="BA18373" i="22" s="1"/>
  <c r="AZ18372" i="22"/>
  <c r="AZ18371" i="22"/>
  <c r="BA18371" i="22" s="1"/>
  <c r="BB18371" i="22" s="1"/>
  <c r="AZ18370" i="22"/>
  <c r="BA18370" i="22" s="1"/>
  <c r="BB18370" i="22" s="1"/>
  <c r="AZ18369" i="22"/>
  <c r="AZ18368" i="22"/>
  <c r="AZ18367" i="22"/>
  <c r="AZ18366" i="22"/>
  <c r="BA18366" i="22" s="1"/>
  <c r="BB18366" i="22" s="1"/>
  <c r="AZ18365" i="22"/>
  <c r="AZ18364" i="22"/>
  <c r="AZ18363" i="22"/>
  <c r="BA18363" i="22" s="1"/>
  <c r="AZ18362" i="22"/>
  <c r="BA18362" i="22" s="1"/>
  <c r="AZ18361" i="22"/>
  <c r="AZ18360" i="22"/>
  <c r="AZ18359" i="22"/>
  <c r="AZ18358" i="22"/>
  <c r="BA18358" i="22" s="1"/>
  <c r="AZ18357" i="22"/>
  <c r="BA18357" i="22" s="1"/>
  <c r="AZ18356" i="22"/>
  <c r="BA18356" i="22" s="1"/>
  <c r="AZ18355" i="22"/>
  <c r="BA18355" i="22" s="1"/>
  <c r="BB18355" i="22" s="1"/>
  <c r="AZ18354" i="22"/>
  <c r="AZ18353" i="22"/>
  <c r="BA18353" i="22" s="1"/>
  <c r="BB18353" i="22" s="1"/>
  <c r="AZ18352" i="22"/>
  <c r="BA18352" i="22" s="1"/>
  <c r="AZ18351" i="22"/>
  <c r="AZ18350" i="22"/>
  <c r="AZ18349" i="22"/>
  <c r="AZ18348" i="22"/>
  <c r="BA18348" i="22" s="1"/>
  <c r="AZ18347" i="22"/>
  <c r="AZ18346" i="22"/>
  <c r="AZ18345" i="22"/>
  <c r="AZ18344" i="22"/>
  <c r="AZ18343" i="22"/>
  <c r="AZ18342" i="22"/>
  <c r="AZ18341" i="22"/>
  <c r="AZ18340" i="22"/>
  <c r="AZ18339" i="22"/>
  <c r="AZ18338" i="22"/>
  <c r="AZ18337" i="22"/>
  <c r="AZ18336" i="22"/>
  <c r="BA18336" i="22" s="1"/>
  <c r="AZ18335" i="22"/>
  <c r="AZ18334" i="22"/>
  <c r="AZ18333" i="22"/>
  <c r="BA18333" i="22" s="1"/>
  <c r="BB18333" i="22" s="1"/>
  <c r="AZ18332" i="22"/>
  <c r="AZ18331" i="22"/>
  <c r="BA18331" i="22" s="1"/>
  <c r="AZ18330" i="22"/>
  <c r="AZ18329" i="22"/>
  <c r="BA18329" i="22" s="1"/>
  <c r="BB18329" i="22" s="1"/>
  <c r="AZ18328" i="22"/>
  <c r="BA18328" i="22" s="1"/>
  <c r="AZ18327" i="22"/>
  <c r="AZ18326" i="22"/>
  <c r="BA18326" i="22" s="1"/>
  <c r="AZ18325" i="22"/>
  <c r="AZ18324" i="22"/>
  <c r="AZ18323" i="22"/>
  <c r="BA18323" i="22" s="1"/>
  <c r="BB18323" i="22" s="1"/>
  <c r="AZ18322" i="22"/>
  <c r="BA18322" i="22" s="1"/>
  <c r="BB18322" i="22" s="1"/>
  <c r="AZ18321" i="22"/>
  <c r="AZ18320" i="22"/>
  <c r="AZ18319" i="22"/>
  <c r="AZ18318" i="22"/>
  <c r="BA18318" i="22" s="1"/>
  <c r="BB18318" i="22" s="1"/>
  <c r="AZ18317" i="22"/>
  <c r="AZ18316" i="22"/>
  <c r="AZ18315" i="22"/>
  <c r="BA18315" i="22" s="1"/>
  <c r="AZ18314" i="22"/>
  <c r="BA18314" i="22" s="1"/>
  <c r="AZ18313" i="22"/>
  <c r="BA18313" i="22" s="1"/>
  <c r="AZ18312" i="22"/>
  <c r="AZ18311" i="22"/>
  <c r="AZ18310" i="22"/>
  <c r="AZ18309" i="22"/>
  <c r="BA18309" i="22" s="1"/>
  <c r="AZ18308" i="22"/>
  <c r="BA18308" i="22" s="1"/>
  <c r="AZ18307" i="22"/>
  <c r="BA18307" i="22" s="1"/>
  <c r="BB18307" i="22" s="1"/>
  <c r="AZ18306" i="22"/>
  <c r="AZ18305" i="22"/>
  <c r="BA18305" i="22" s="1"/>
  <c r="BB18305" i="22" s="1"/>
  <c r="AZ18304" i="22"/>
  <c r="AZ18303" i="22"/>
  <c r="AZ18302" i="22"/>
  <c r="AZ18301" i="22"/>
  <c r="AZ18300" i="22"/>
  <c r="BA18300" i="22" s="1"/>
  <c r="AZ18299" i="22"/>
  <c r="AZ18298" i="22"/>
  <c r="AZ18297" i="22"/>
  <c r="AZ18296" i="22"/>
  <c r="AZ18295" i="22"/>
  <c r="AZ18294" i="22"/>
  <c r="BA18294" i="22" s="1"/>
  <c r="AZ18293" i="22"/>
  <c r="AZ18292" i="22"/>
  <c r="AZ18291" i="22"/>
  <c r="BA18291" i="22" s="1"/>
  <c r="AZ18290" i="22"/>
  <c r="BA18290" i="22" s="1"/>
  <c r="AZ18289" i="22"/>
  <c r="AZ18288" i="22"/>
  <c r="AZ18287" i="22"/>
  <c r="BA18287" i="22" s="1"/>
  <c r="BB18287" i="22" s="1"/>
  <c r="AZ18286" i="22"/>
  <c r="AZ18285" i="22"/>
  <c r="BA18285" i="22" s="1"/>
  <c r="AZ18284" i="22"/>
  <c r="AZ18283" i="22"/>
  <c r="BA18283" i="22" s="1"/>
  <c r="BB18283" i="22" s="1"/>
  <c r="AZ18282" i="22"/>
  <c r="AZ18281" i="22"/>
  <c r="BA18281" i="22" s="1"/>
  <c r="AZ18280" i="22"/>
  <c r="AZ18279" i="22"/>
  <c r="BA18279" i="22" s="1"/>
  <c r="AZ18278" i="22"/>
  <c r="BA18278" i="22" s="1"/>
  <c r="AZ18277" i="22"/>
  <c r="AZ18276" i="22"/>
  <c r="BA18276" i="22" s="1"/>
  <c r="AZ18275" i="22"/>
  <c r="AZ18274" i="22"/>
  <c r="BA18274" i="22" s="1"/>
  <c r="BB18274" i="22" s="1"/>
  <c r="AZ18273" i="22"/>
  <c r="BA18273" i="22" s="1"/>
  <c r="AZ18272" i="22"/>
  <c r="BA18272" i="22" s="1"/>
  <c r="AZ18271" i="22"/>
  <c r="BA18271" i="22" s="1"/>
  <c r="AZ18270" i="22"/>
  <c r="BA18270" i="22" s="1"/>
  <c r="BB18270" i="22" s="1"/>
  <c r="AZ18269" i="22"/>
  <c r="AZ18268" i="22"/>
  <c r="AZ18267" i="22"/>
  <c r="BA18267" i="22" s="1"/>
  <c r="BB18267" i="22" s="1"/>
  <c r="AZ18266" i="22"/>
  <c r="BA18266" i="22" s="1"/>
  <c r="AZ18265" i="22"/>
  <c r="BA18265" i="22" s="1"/>
  <c r="AZ18264" i="22"/>
  <c r="AZ18263" i="22"/>
  <c r="BA18263" i="22" s="1"/>
  <c r="AZ18262" i="22"/>
  <c r="AZ18261" i="22"/>
  <c r="BA18261" i="22" s="1"/>
  <c r="BB18261" i="22" s="1"/>
  <c r="AZ18260" i="22"/>
  <c r="AZ18259" i="22"/>
  <c r="BA18259" i="22" s="1"/>
  <c r="AZ18258" i="22"/>
  <c r="BA18258" i="22" s="1"/>
  <c r="AZ18257" i="22"/>
  <c r="BA18257" i="22" s="1"/>
  <c r="BB18257" i="22" s="1"/>
  <c r="AZ18256" i="22"/>
  <c r="BA18256" i="22" s="1"/>
  <c r="AZ18255" i="22"/>
  <c r="BA18255" i="22" s="1"/>
  <c r="AZ18254" i="22"/>
  <c r="BA18254" i="22" s="1"/>
  <c r="AZ18253" i="22"/>
  <c r="AZ18252" i="22"/>
  <c r="AZ18251" i="22"/>
  <c r="AZ18250" i="22"/>
  <c r="BA18250" i="22" s="1"/>
  <c r="AZ18249" i="22"/>
  <c r="BA18249" i="22" s="1"/>
  <c r="BB18249" i="22" s="1"/>
  <c r="AZ18248" i="22"/>
  <c r="AZ18247" i="22"/>
  <c r="BA18247" i="22" s="1"/>
  <c r="AZ18246" i="22"/>
  <c r="BA18246" i="22" s="1"/>
  <c r="BB18246" i="22" s="1"/>
  <c r="AZ18245" i="22"/>
  <c r="AZ18244" i="22"/>
  <c r="AZ18243" i="22"/>
  <c r="BA18243" i="22" s="1"/>
  <c r="AZ18242" i="22"/>
  <c r="AZ18241" i="22"/>
  <c r="AZ18240" i="22"/>
  <c r="AZ18239" i="22"/>
  <c r="AZ18238" i="22"/>
  <c r="AZ18237" i="22"/>
  <c r="BA18237" i="22" s="1"/>
  <c r="BB18237" i="22" s="1"/>
  <c r="AZ18236" i="22"/>
  <c r="BA18236" i="22" s="1"/>
  <c r="AZ18235" i="22"/>
  <c r="AZ18234" i="22"/>
  <c r="AZ18233" i="22"/>
  <c r="AZ18232" i="22"/>
  <c r="AZ18231" i="22"/>
  <c r="AZ18230" i="22"/>
  <c r="BA18230" i="22" s="1"/>
  <c r="AZ18229" i="22"/>
  <c r="AZ18228" i="22"/>
  <c r="AZ18227" i="22"/>
  <c r="BA18227" i="22" s="1"/>
  <c r="BB18227" i="22" s="1"/>
  <c r="AZ18226" i="22"/>
  <c r="AZ18225" i="22"/>
  <c r="AZ18224" i="22"/>
  <c r="AZ18223" i="22"/>
  <c r="BA18223" i="22" s="1"/>
  <c r="AZ18222" i="22"/>
  <c r="BA18222" i="22" s="1"/>
  <c r="AZ18221" i="22"/>
  <c r="AZ18220" i="22"/>
  <c r="AZ18219" i="22"/>
  <c r="BA18219" i="22" s="1"/>
  <c r="AZ18218" i="22"/>
  <c r="BA18218" i="22" s="1"/>
  <c r="AZ18217" i="22"/>
  <c r="BA18217" i="22" s="1"/>
  <c r="AZ18216" i="22"/>
  <c r="AZ18215" i="22"/>
  <c r="AZ18214" i="22"/>
  <c r="AZ18213" i="22"/>
  <c r="AZ18212" i="22"/>
  <c r="AZ18211" i="22"/>
  <c r="AZ18210" i="22"/>
  <c r="BA18210" i="22" s="1"/>
  <c r="AZ18209" i="22"/>
  <c r="BA18209" i="22" s="1"/>
  <c r="BB18209" i="22" s="1"/>
  <c r="AZ18208" i="22"/>
  <c r="BA18208" i="22" s="1"/>
  <c r="AZ18207" i="22"/>
  <c r="BA18207" i="22" s="1"/>
  <c r="BB18207" i="22" s="1"/>
  <c r="AZ18206" i="22"/>
  <c r="AZ18205" i="22"/>
  <c r="BA18205" i="22" s="1"/>
  <c r="BB18205" i="22" s="1"/>
  <c r="AZ18204" i="22"/>
  <c r="AZ18203" i="22"/>
  <c r="BA18203" i="22" s="1"/>
  <c r="BB18203" i="22" s="1"/>
  <c r="AZ18202" i="22"/>
  <c r="BA18202" i="22" s="1"/>
  <c r="AZ18201" i="22"/>
  <c r="BA18201" i="22" s="1"/>
  <c r="AZ18200" i="22"/>
  <c r="AZ18199" i="22"/>
  <c r="AZ18198" i="22"/>
  <c r="AZ18197" i="22"/>
  <c r="BA18197" i="22" s="1"/>
  <c r="BB18197" i="22" s="1"/>
  <c r="AZ18196" i="22"/>
  <c r="AZ18195" i="22"/>
  <c r="AZ18194" i="22"/>
  <c r="BA18194" i="22" s="1"/>
  <c r="BB18194" i="22" s="1"/>
  <c r="AZ18193" i="22"/>
  <c r="AZ18192" i="22"/>
  <c r="AZ18191" i="22"/>
  <c r="BA18191" i="22" s="1"/>
  <c r="AZ18190" i="22"/>
  <c r="BA18190" i="22" s="1"/>
  <c r="AZ18189" i="22"/>
  <c r="BA18189" i="22" s="1"/>
  <c r="BB18189" i="22" s="1"/>
  <c r="AZ18188" i="22"/>
  <c r="BA18188" i="22" s="1"/>
  <c r="AZ18187" i="22"/>
  <c r="BA18187" i="22" s="1"/>
  <c r="AZ18186" i="22"/>
  <c r="BA18186" i="22" s="1"/>
  <c r="AZ18185" i="22"/>
  <c r="BA18185" i="22" s="1"/>
  <c r="BB18185" i="22" s="1"/>
  <c r="AZ18184" i="22"/>
  <c r="AZ18183" i="22"/>
  <c r="AZ18182" i="22"/>
  <c r="BA18182" i="22" s="1"/>
  <c r="BB18182" i="22" s="1"/>
  <c r="AZ18181" i="22"/>
  <c r="BA18181" i="22" s="1"/>
  <c r="BB18181" i="22" s="1"/>
  <c r="AZ18180" i="22"/>
  <c r="AZ18179" i="22"/>
  <c r="BA18179" i="22" s="1"/>
  <c r="AZ18178" i="22"/>
  <c r="AZ18177" i="22"/>
  <c r="AZ18176" i="22"/>
  <c r="AZ18175" i="22"/>
  <c r="BA18175" i="22" s="1"/>
  <c r="AZ18174" i="22"/>
  <c r="BA18174" i="22" s="1"/>
  <c r="BB18174" i="22" s="1"/>
  <c r="AZ18173" i="22"/>
  <c r="BA18173" i="22" s="1"/>
  <c r="BB18173" i="22" s="1"/>
  <c r="AZ18172" i="22"/>
  <c r="BA18172" i="22" s="1"/>
  <c r="AZ18171" i="22"/>
  <c r="BA18171" i="22" s="1"/>
  <c r="AZ18170" i="22"/>
  <c r="BA18170" i="22" s="1"/>
  <c r="AZ18169" i="22"/>
  <c r="BA18169" i="22" s="1"/>
  <c r="BB18169" i="22" s="1"/>
  <c r="AZ18168" i="22"/>
  <c r="BA18168" i="22" s="1"/>
  <c r="AZ18167" i="22"/>
  <c r="BA18167" i="22" s="1"/>
  <c r="AZ18166" i="22"/>
  <c r="BA18166" i="22" s="1"/>
  <c r="AZ18165" i="22"/>
  <c r="AZ18164" i="22"/>
  <c r="BA18164" i="22" s="1"/>
  <c r="AZ18163" i="22"/>
  <c r="AZ18162" i="22"/>
  <c r="AZ18161" i="22"/>
  <c r="AZ18160" i="22"/>
  <c r="AZ18159" i="22"/>
  <c r="BA18159" i="22" s="1"/>
  <c r="BB18159" i="22" s="1"/>
  <c r="AZ18158" i="22"/>
  <c r="AZ18157" i="22"/>
  <c r="BA18157" i="22" s="1"/>
  <c r="BB18157" i="22" s="1"/>
  <c r="AZ18156" i="22"/>
  <c r="AZ18155" i="22"/>
  <c r="AZ18154" i="22"/>
  <c r="BA18154" i="22" s="1"/>
  <c r="AZ18153" i="22"/>
  <c r="BA18153" i="22" s="1"/>
  <c r="BB18153" i="22" s="1"/>
  <c r="AZ18152" i="22"/>
  <c r="BA18152" i="22" s="1"/>
  <c r="AZ18151" i="22"/>
  <c r="BA18151" i="22" s="1"/>
  <c r="BB18151" i="22" s="1"/>
  <c r="AZ18150" i="22"/>
  <c r="AZ18149" i="22"/>
  <c r="BA18149" i="22" s="1"/>
  <c r="BB18149" i="22" s="1"/>
  <c r="AZ18148" i="22"/>
  <c r="AZ18147" i="22"/>
  <c r="AZ18146" i="22"/>
  <c r="BA18146" i="22" s="1"/>
  <c r="BB18146" i="22" s="1"/>
  <c r="AZ18145" i="22"/>
  <c r="AZ18144" i="22"/>
  <c r="AZ18143" i="22"/>
  <c r="BA18143" i="22" s="1"/>
  <c r="AZ18142" i="22"/>
  <c r="BA18142" i="22" s="1"/>
  <c r="AZ18141" i="22"/>
  <c r="BA18141" i="22" s="1"/>
  <c r="BB18141" i="22" s="1"/>
  <c r="AZ18140" i="22"/>
  <c r="AZ18139" i="22"/>
  <c r="AZ18138" i="22"/>
  <c r="BA18138" i="22" s="1"/>
  <c r="BB18138" i="22" s="1"/>
  <c r="AZ18137" i="22"/>
  <c r="AZ18136" i="22"/>
  <c r="AZ18135" i="22"/>
  <c r="AZ18134" i="22"/>
  <c r="BA18134" i="22" s="1"/>
  <c r="AZ18133" i="22"/>
  <c r="BA18133" i="22" s="1"/>
  <c r="BB18133" i="22" s="1"/>
  <c r="AZ18132" i="22"/>
  <c r="BA18132" i="22" s="1"/>
  <c r="AZ18131" i="22"/>
  <c r="BA18131" i="22" s="1"/>
  <c r="AZ18130" i="22"/>
  <c r="AZ18129" i="22"/>
  <c r="AZ18128" i="22"/>
  <c r="AZ18127" i="22"/>
  <c r="AZ18126" i="22"/>
  <c r="BA18126" i="22" s="1"/>
  <c r="AZ18125" i="22"/>
  <c r="AZ18124" i="22"/>
  <c r="AZ18123" i="22"/>
  <c r="AZ18122" i="22"/>
  <c r="BA18122" i="22" s="1"/>
  <c r="AZ18121" i="22"/>
  <c r="BA18121" i="22" s="1"/>
  <c r="AZ18120" i="22"/>
  <c r="BA18120" i="22" s="1"/>
  <c r="AZ18119" i="22"/>
  <c r="BA18119" i="22" s="1"/>
  <c r="AZ18118" i="22"/>
  <c r="BA18118" i="22" s="1"/>
  <c r="AZ18117" i="22"/>
  <c r="AZ18116" i="22"/>
  <c r="AZ18115" i="22"/>
  <c r="AZ18114" i="22"/>
  <c r="BA18114" i="22" s="1"/>
  <c r="AZ18113" i="22"/>
  <c r="AZ18112" i="22"/>
  <c r="AZ18111" i="22"/>
  <c r="BA18111" i="22" s="1"/>
  <c r="BB18111" i="22" s="1"/>
  <c r="AZ18110" i="22"/>
  <c r="AZ18109" i="22"/>
  <c r="BA18109" i="22" s="1"/>
  <c r="BB18109" i="22" s="1"/>
  <c r="AZ18108" i="22"/>
  <c r="BA18108" i="22" s="1"/>
  <c r="AZ18107" i="22"/>
  <c r="BA18107" i="22" s="1"/>
  <c r="AZ18106" i="22"/>
  <c r="AZ18105" i="22"/>
  <c r="BA18105" i="22" s="1"/>
  <c r="BB18105" i="22" s="1"/>
  <c r="AZ18104" i="22"/>
  <c r="BA18104" i="22" s="1"/>
  <c r="AZ18103" i="22"/>
  <c r="BA18103" i="22" s="1"/>
  <c r="BB18103" i="22" s="1"/>
  <c r="AZ18102" i="22"/>
  <c r="AZ18101" i="22"/>
  <c r="BA18101" i="22" s="1"/>
  <c r="BB18101" i="22" s="1"/>
  <c r="AZ18100" i="22"/>
  <c r="BA18100" i="22" s="1"/>
  <c r="AZ18099" i="22"/>
  <c r="BA18099" i="22" s="1"/>
  <c r="BB18099" i="22" s="1"/>
  <c r="AZ18098" i="22"/>
  <c r="BA18098" i="22" s="1"/>
  <c r="BB18098" i="22" s="1"/>
  <c r="AZ18097" i="22"/>
  <c r="BA18097" i="22" s="1"/>
  <c r="BB18097" i="22" s="1"/>
  <c r="AZ18096" i="22"/>
  <c r="AZ18095" i="22"/>
  <c r="BA18095" i="22" s="1"/>
  <c r="BB18095" i="22" s="1"/>
  <c r="AZ18094" i="22"/>
  <c r="AZ18093" i="22"/>
  <c r="BA18093" i="22" s="1"/>
  <c r="BB18093" i="22" s="1"/>
  <c r="AZ18092" i="22"/>
  <c r="BA18092" i="22" s="1"/>
  <c r="AZ18091" i="22"/>
  <c r="AZ18090" i="22"/>
  <c r="BA18090" i="22" s="1"/>
  <c r="BB18090" i="22" s="1"/>
  <c r="AZ18089" i="22"/>
  <c r="AZ18088" i="22"/>
  <c r="AZ18087" i="22"/>
  <c r="AZ18086" i="22"/>
  <c r="BA18086" i="22" s="1"/>
  <c r="BB18086" i="22" s="1"/>
  <c r="AZ18085" i="22"/>
  <c r="BA18085" i="22" s="1"/>
  <c r="BB18085" i="22" s="1"/>
  <c r="AZ18084" i="22"/>
  <c r="BA18084" i="22" s="1"/>
  <c r="AZ18083" i="22"/>
  <c r="AZ18082" i="22"/>
  <c r="BA18082" i="22" s="1"/>
  <c r="AZ18081" i="22"/>
  <c r="AZ18080" i="22"/>
  <c r="AZ18079" i="22"/>
  <c r="BA18079" i="22" s="1"/>
  <c r="AZ18078" i="22"/>
  <c r="AZ18077" i="22"/>
  <c r="BA18077" i="22" s="1"/>
  <c r="BB18077" i="22" s="1"/>
  <c r="AZ18076" i="22"/>
  <c r="BA18076" i="22" s="1"/>
  <c r="AZ18075" i="22"/>
  <c r="BA18075" i="22" s="1"/>
  <c r="AZ18074" i="22"/>
  <c r="AZ18073" i="22"/>
  <c r="BA18073" i="22" s="1"/>
  <c r="BB18073" i="22" s="1"/>
  <c r="AZ18072" i="22"/>
  <c r="BA18072" i="22" s="1"/>
  <c r="AZ18071" i="22"/>
  <c r="AZ18070" i="22"/>
  <c r="BA18070" i="22" s="1"/>
  <c r="BB18070" i="22" s="1"/>
  <c r="AZ18069" i="22"/>
  <c r="AZ18068" i="22"/>
  <c r="BA18068" i="22" s="1"/>
  <c r="AZ18067" i="22"/>
  <c r="AZ18066" i="22"/>
  <c r="AZ18065" i="22"/>
  <c r="AZ18064" i="22"/>
  <c r="BA18064" i="22" s="1"/>
  <c r="AZ18063" i="22"/>
  <c r="BA18063" i="22" s="1"/>
  <c r="BB18063" i="22" s="1"/>
  <c r="AZ18062" i="22"/>
  <c r="AZ18061" i="22"/>
  <c r="BA18061" i="22" s="1"/>
  <c r="BB18061" i="22" s="1"/>
  <c r="AZ18060" i="22"/>
  <c r="AZ18059" i="22"/>
  <c r="BA18059" i="22" s="1"/>
  <c r="BB18059" i="22" s="1"/>
  <c r="AZ18058" i="22"/>
  <c r="BA18058" i="22" s="1"/>
  <c r="AZ18057" i="22"/>
  <c r="BA18057" i="22" s="1"/>
  <c r="BB18057" i="22" s="1"/>
  <c r="AZ18056" i="22"/>
  <c r="AZ18055" i="22"/>
  <c r="BA18055" i="22" s="1"/>
  <c r="BB18055" i="22" s="1"/>
  <c r="AZ18054" i="22"/>
  <c r="AZ18053" i="22"/>
  <c r="BA18053" i="22" s="1"/>
  <c r="BB18053" i="22" s="1"/>
  <c r="AZ18052" i="22"/>
  <c r="BA18052" i="22" s="1"/>
  <c r="AZ18051" i="22"/>
  <c r="AZ18050" i="22"/>
  <c r="BA18050" i="22" s="1"/>
  <c r="BB18050" i="22" s="1"/>
  <c r="AZ18049" i="22"/>
  <c r="AZ18048" i="22"/>
  <c r="AZ18047" i="22"/>
  <c r="BA18047" i="22" s="1"/>
  <c r="BB18047" i="22" s="1"/>
  <c r="AZ18046" i="22"/>
  <c r="AZ18045" i="22"/>
  <c r="BA18045" i="22" s="1"/>
  <c r="BB18045" i="22" s="1"/>
  <c r="AZ18044" i="22"/>
  <c r="AZ18043" i="22"/>
  <c r="AZ18042" i="22"/>
  <c r="BA18042" i="22" s="1"/>
  <c r="AZ18041" i="22"/>
  <c r="BA18041" i="22" s="1"/>
  <c r="BB18041" i="22" s="1"/>
  <c r="AZ18040" i="22"/>
  <c r="AZ18039" i="22"/>
  <c r="AZ18038" i="22"/>
  <c r="AZ18037" i="22"/>
  <c r="BA18037" i="22" s="1"/>
  <c r="BB18037" i="22" s="1"/>
  <c r="AZ18036" i="22"/>
  <c r="AZ18035" i="22"/>
  <c r="BA18035" i="22" s="1"/>
  <c r="BB18035" i="22" s="1"/>
  <c r="AZ18034" i="22"/>
  <c r="AZ18033" i="22"/>
  <c r="BA18033" i="22" s="1"/>
  <c r="BB18033" i="22" s="1"/>
  <c r="AZ18032" i="22"/>
  <c r="AZ18031" i="22"/>
  <c r="BA18031" i="22" s="1"/>
  <c r="AZ18030" i="22"/>
  <c r="AZ18029" i="22"/>
  <c r="BA18029" i="22" s="1"/>
  <c r="BB18029" i="22" s="1"/>
  <c r="AZ18028" i="22"/>
  <c r="AZ18027" i="22"/>
  <c r="BA18027" i="22" s="1"/>
  <c r="AZ18026" i="22"/>
  <c r="AZ18025" i="22"/>
  <c r="BA18025" i="22" s="1"/>
  <c r="BB18025" i="22" s="1"/>
  <c r="AZ18024" i="22"/>
  <c r="BA18024" i="22" s="1"/>
  <c r="AZ18023" i="22"/>
  <c r="BA18023" i="22" s="1"/>
  <c r="AZ18022" i="22"/>
  <c r="AZ18021" i="22"/>
  <c r="BA18021" i="22" s="1"/>
  <c r="AZ18020" i="22"/>
  <c r="AZ18019" i="22"/>
  <c r="AZ18018" i="22"/>
  <c r="BA18018" i="22" s="1"/>
  <c r="AZ18017" i="22"/>
  <c r="BA18017" i="22" s="1"/>
  <c r="AZ18016" i="22"/>
  <c r="AZ18015" i="22"/>
  <c r="BA18015" i="22" s="1"/>
  <c r="BB18015" i="22" s="1"/>
  <c r="AZ18014" i="22"/>
  <c r="AZ18013" i="22"/>
  <c r="AZ18012" i="22"/>
  <c r="AZ18011" i="22"/>
  <c r="BA18011" i="22" s="1"/>
  <c r="AZ18010" i="22"/>
  <c r="BA18010" i="22" s="1"/>
  <c r="AZ18009" i="22"/>
  <c r="BA18009" i="22" s="1"/>
  <c r="BB18009" i="22" s="1"/>
  <c r="AZ18008" i="22"/>
  <c r="BA18008" i="22" s="1"/>
  <c r="AZ18007" i="22"/>
  <c r="BA18007" i="22" s="1"/>
  <c r="BB18007" i="22" s="1"/>
  <c r="AZ18006" i="22"/>
  <c r="AZ18005" i="22"/>
  <c r="BA18005" i="22" s="1"/>
  <c r="BB18005" i="22" s="1"/>
  <c r="AZ18004" i="22"/>
  <c r="AZ18003" i="22"/>
  <c r="AZ18002" i="22"/>
  <c r="BA18002" i="22" s="1"/>
  <c r="BB18002" i="22" s="1"/>
  <c r="AZ18001" i="22"/>
  <c r="AZ18000" i="22"/>
  <c r="AZ17999" i="22"/>
  <c r="BA17999" i="22" s="1"/>
  <c r="AZ17998" i="22"/>
  <c r="BA17998" i="22" s="1"/>
  <c r="BB17998" i="22" s="1"/>
  <c r="AZ17997" i="22"/>
  <c r="BA17997" i="22" s="1"/>
  <c r="BB17997" i="22" s="1"/>
  <c r="AZ17996" i="22"/>
  <c r="AZ17995" i="22"/>
  <c r="AZ17994" i="22"/>
  <c r="BA17994" i="22" s="1"/>
  <c r="BB17994" i="22" s="1"/>
  <c r="AZ17993" i="22"/>
  <c r="AZ17992" i="22"/>
  <c r="AZ17991" i="22"/>
  <c r="BA17991" i="22" s="1"/>
  <c r="AZ17990" i="22"/>
  <c r="BA17990" i="22" s="1"/>
  <c r="AZ17989" i="22"/>
  <c r="BA17989" i="22" s="1"/>
  <c r="BB17989" i="22" s="1"/>
  <c r="AZ17988" i="22"/>
  <c r="BA17988" i="22" s="1"/>
  <c r="AZ17987" i="22"/>
  <c r="BA17987" i="22" s="1"/>
  <c r="BB17987" i="22" s="1"/>
  <c r="AZ17986" i="22"/>
  <c r="AZ17985" i="22"/>
  <c r="BA17985" i="22" s="1"/>
  <c r="BB17985" i="22" s="1"/>
  <c r="AZ17984" i="22"/>
  <c r="AZ17983" i="22"/>
  <c r="AZ17982" i="22"/>
  <c r="BA17982" i="22" s="1"/>
  <c r="BB17982" i="22" s="1"/>
  <c r="AZ17981" i="22"/>
  <c r="BA17981" i="22" s="1"/>
  <c r="BB17981" i="22" s="1"/>
  <c r="AZ17980" i="22"/>
  <c r="AZ17979" i="22"/>
  <c r="AZ17978" i="22"/>
  <c r="BA17978" i="22" s="1"/>
  <c r="BB17978" i="22" s="1"/>
  <c r="AZ17977" i="22"/>
  <c r="BA17977" i="22" s="1"/>
  <c r="AZ17976" i="22"/>
  <c r="BA17976" i="22" s="1"/>
  <c r="AZ17975" i="22"/>
  <c r="AZ17974" i="22"/>
  <c r="AZ17973" i="22"/>
  <c r="BA17973" i="22" s="1"/>
  <c r="BB17973" i="22" s="1"/>
  <c r="AZ17972" i="22"/>
  <c r="AZ17971" i="22"/>
  <c r="AZ17970" i="22"/>
  <c r="BA17970" i="22" s="1"/>
  <c r="AZ17969" i="22"/>
  <c r="BA17969" i="22" s="1"/>
  <c r="AZ17968" i="22"/>
  <c r="AZ17967" i="22"/>
  <c r="BA17967" i="22" s="1"/>
  <c r="BB17967" i="22" s="1"/>
  <c r="AZ17966" i="22"/>
  <c r="AZ17965" i="22"/>
  <c r="AZ17964" i="22"/>
  <c r="AZ17963" i="22"/>
  <c r="BA17963" i="22" s="1"/>
  <c r="BB17963" i="22" s="1"/>
  <c r="AZ17962" i="22"/>
  <c r="BA17962" i="22" s="1"/>
  <c r="AZ17961" i="22"/>
  <c r="BA17961" i="22" s="1"/>
  <c r="BB17961" i="22" s="1"/>
  <c r="AZ17960" i="22"/>
  <c r="BA17960" i="22" s="1"/>
  <c r="AZ17959" i="22"/>
  <c r="BA17959" i="22" s="1"/>
  <c r="BB17959" i="22" s="1"/>
  <c r="AZ17958" i="22"/>
  <c r="AZ17957" i="22"/>
  <c r="BA17957" i="22" s="1"/>
  <c r="BB17957" i="22" s="1"/>
  <c r="AZ17956" i="22"/>
  <c r="BA17956" i="22" s="1"/>
  <c r="AZ17955" i="22"/>
  <c r="AZ17954" i="22"/>
  <c r="BA17954" i="22" s="1"/>
  <c r="BB17954" i="22" s="1"/>
  <c r="AZ17953" i="22"/>
  <c r="BA17953" i="22" s="1"/>
  <c r="AZ17952" i="22"/>
  <c r="AZ17951" i="22"/>
  <c r="BA17951" i="22" s="1"/>
  <c r="BB17951" i="22" s="1"/>
  <c r="AZ17950" i="22"/>
  <c r="BA17950" i="22" s="1"/>
  <c r="AZ17949" i="22"/>
  <c r="BA17949" i="22" s="1"/>
  <c r="BB17949" i="22" s="1"/>
  <c r="AZ17948" i="22"/>
  <c r="BA17948" i="22" s="1"/>
  <c r="BB17948" i="22" s="1"/>
  <c r="AZ17947" i="22"/>
  <c r="AZ17946" i="22"/>
  <c r="BA17946" i="22" s="1"/>
  <c r="BB17946" i="22" s="1"/>
  <c r="AZ17945" i="22"/>
  <c r="AZ17944" i="22"/>
  <c r="AZ17943" i="22"/>
  <c r="BA17943" i="22" s="1"/>
  <c r="BB17943" i="22" s="1"/>
  <c r="AZ17942" i="22"/>
  <c r="AZ17941" i="22"/>
  <c r="BA17941" i="22" s="1"/>
  <c r="BB17941" i="22" s="1"/>
  <c r="AZ17940" i="22"/>
  <c r="BA17940" i="22" s="1"/>
  <c r="AZ17939" i="22"/>
  <c r="AZ17938" i="22"/>
  <c r="AZ17937" i="22"/>
  <c r="BA17937" i="22" s="1"/>
  <c r="AZ17936" i="22"/>
  <c r="AZ17935" i="22"/>
  <c r="BA17935" i="22" s="1"/>
  <c r="AZ17934" i="22"/>
  <c r="AZ17933" i="22"/>
  <c r="BA17933" i="22" s="1"/>
  <c r="BB17933" i="22" s="1"/>
  <c r="AZ17932" i="22"/>
  <c r="AZ17931" i="22"/>
  <c r="AZ17930" i="22"/>
  <c r="AZ17929" i="22"/>
  <c r="BA17929" i="22" s="1"/>
  <c r="BB17929" i="22" s="1"/>
  <c r="AZ17928" i="22"/>
  <c r="BA17928" i="22" s="1"/>
  <c r="AZ17927" i="22"/>
  <c r="BA17927" i="22" s="1"/>
  <c r="AZ17926" i="22"/>
  <c r="BA17926" i="22" s="1"/>
  <c r="BB17926" i="22" s="1"/>
  <c r="AZ17925" i="22"/>
  <c r="AZ17924" i="22"/>
  <c r="BA17924" i="22" s="1"/>
  <c r="AZ17923" i="22"/>
  <c r="AZ17922" i="22"/>
  <c r="AZ17921" i="22"/>
  <c r="BA17921" i="22" s="1"/>
  <c r="AZ17920" i="22"/>
  <c r="AZ17919" i="22"/>
  <c r="BA17919" i="22" s="1"/>
  <c r="BB17919" i="22" s="1"/>
  <c r="AZ17918" i="22"/>
  <c r="AZ17917" i="22"/>
  <c r="BA17917" i="22" s="1"/>
  <c r="BB17917" i="22" s="1"/>
  <c r="AZ17916" i="22"/>
  <c r="AZ17915" i="22"/>
  <c r="BA17915" i="22" s="1"/>
  <c r="BB17915" i="22" s="1"/>
  <c r="AZ17914" i="22"/>
  <c r="BA17914" i="22" s="1"/>
  <c r="AZ17913" i="22"/>
  <c r="AZ17912" i="22"/>
  <c r="AZ17911" i="22"/>
  <c r="BA17911" i="22" s="1"/>
  <c r="AZ17910" i="22"/>
  <c r="AZ17909" i="22"/>
  <c r="BA17909" i="22" s="1"/>
  <c r="BB17909" i="22" s="1"/>
  <c r="AZ17908" i="22"/>
  <c r="AZ17907" i="22"/>
  <c r="AZ17906" i="22"/>
  <c r="BA17906" i="22" s="1"/>
  <c r="BB17906" i="22" s="1"/>
  <c r="AZ17905" i="22"/>
  <c r="AZ17904" i="22"/>
  <c r="AZ17903" i="22"/>
  <c r="AZ17902" i="22"/>
  <c r="BA17902" i="22" s="1"/>
  <c r="AZ17901" i="22"/>
  <c r="BA17901" i="22" s="1"/>
  <c r="BB17901" i="22" s="1"/>
  <c r="AZ17900" i="22"/>
  <c r="AZ17899" i="22"/>
  <c r="BA17899" i="22" s="1"/>
  <c r="AZ17898" i="22"/>
  <c r="BA17898" i="22" s="1"/>
  <c r="AZ17897" i="22"/>
  <c r="BA17897" i="22" s="1"/>
  <c r="AZ17896" i="22"/>
  <c r="AZ17895" i="22"/>
  <c r="AZ17894" i="22"/>
  <c r="BA17894" i="22" s="1"/>
  <c r="BB17894" i="22" s="1"/>
  <c r="AZ17893" i="22"/>
  <c r="BA17893" i="22" s="1"/>
  <c r="BB17893" i="22" s="1"/>
  <c r="AZ17892" i="22"/>
  <c r="AZ17891" i="22"/>
  <c r="AZ17890" i="22"/>
  <c r="AZ17889" i="22"/>
  <c r="AZ17888" i="22"/>
  <c r="AZ17887" i="22"/>
  <c r="BA17887" i="22" s="1"/>
  <c r="AZ17886" i="22"/>
  <c r="BA17886" i="22" s="1"/>
  <c r="AZ17885" i="22"/>
  <c r="BA17885" i="22" s="1"/>
  <c r="BB17885" i="22" s="1"/>
  <c r="AZ17884" i="22"/>
  <c r="AZ17883" i="22"/>
  <c r="BA17883" i="22" s="1"/>
  <c r="AZ17882" i="22"/>
  <c r="AZ17881" i="22"/>
  <c r="BA17881" i="22" s="1"/>
  <c r="BB17881" i="22" s="1"/>
  <c r="AZ17880" i="22"/>
  <c r="BA17880" i="22" s="1"/>
  <c r="AZ17879" i="22"/>
  <c r="AZ17878" i="22"/>
  <c r="BA17878" i="22" s="1"/>
  <c r="BB17878" i="22" s="1"/>
  <c r="AZ17877" i="22"/>
  <c r="AZ17876" i="22"/>
  <c r="BA17876" i="22" s="1"/>
  <c r="AZ17875" i="22"/>
  <c r="AZ17874" i="22"/>
  <c r="AZ17873" i="22"/>
  <c r="AZ17872" i="22"/>
  <c r="AZ17871" i="22"/>
  <c r="BA17871" i="22" s="1"/>
  <c r="BB17871" i="22" s="1"/>
  <c r="AZ17870" i="22"/>
  <c r="AZ17869" i="22"/>
  <c r="BA17869" i="22" s="1"/>
  <c r="BB17869" i="22" s="1"/>
  <c r="AZ17868" i="22"/>
  <c r="BA17868" i="22" s="1"/>
  <c r="AZ17867" i="22"/>
  <c r="BA17867" i="22" s="1"/>
  <c r="AZ17866" i="22"/>
  <c r="BA17866" i="22" s="1"/>
  <c r="AZ17865" i="22"/>
  <c r="BA17865" i="22" s="1"/>
  <c r="BB17865" i="22" s="1"/>
  <c r="AZ17864" i="22"/>
  <c r="AZ17863" i="22"/>
  <c r="BA17863" i="22" s="1"/>
  <c r="BB17863" i="22" s="1"/>
  <c r="AZ17862" i="22"/>
  <c r="AZ17861" i="22"/>
  <c r="BA17861" i="22" s="1"/>
  <c r="BB17861" i="22" s="1"/>
  <c r="AZ17860" i="22"/>
  <c r="AZ17859" i="22"/>
  <c r="BA17859" i="22" s="1"/>
  <c r="BB17859" i="22" s="1"/>
  <c r="AZ17858" i="22"/>
  <c r="BA17858" i="22" s="1"/>
  <c r="BB17858" i="22" s="1"/>
  <c r="AZ17857" i="22"/>
  <c r="BA17857" i="22" s="1"/>
  <c r="AZ17856" i="22"/>
  <c r="AZ17855" i="22"/>
  <c r="BA17855" i="22" s="1"/>
  <c r="AZ17854" i="22"/>
  <c r="BA17854" i="22" s="1"/>
  <c r="BB17854" i="22" s="1"/>
  <c r="AZ17853" i="22"/>
  <c r="BA17853" i="22" s="1"/>
  <c r="BB17853" i="22" s="1"/>
  <c r="AZ17852" i="22"/>
  <c r="BA17852" i="22" s="1"/>
  <c r="AZ17851" i="22"/>
  <c r="AZ17850" i="22"/>
  <c r="BA17850" i="22" s="1"/>
  <c r="BB17850" i="22" s="1"/>
  <c r="AZ17849" i="22"/>
  <c r="BA17849" i="22" s="1"/>
  <c r="AZ17848" i="22"/>
  <c r="AZ17847" i="22"/>
  <c r="BA17847" i="22" s="1"/>
  <c r="AZ17846" i="22"/>
  <c r="AZ17845" i="22"/>
  <c r="BA17845" i="22" s="1"/>
  <c r="BB17845" i="22" s="1"/>
  <c r="AZ17844" i="22"/>
  <c r="AZ17843" i="22"/>
  <c r="AZ17842" i="22"/>
  <c r="AZ17841" i="22"/>
  <c r="BA17841" i="22" s="1"/>
  <c r="AZ17840" i="22"/>
  <c r="AZ17839" i="22"/>
  <c r="AZ17838" i="22"/>
  <c r="BA17838" i="22" s="1"/>
  <c r="BB17838" i="22" s="1"/>
  <c r="AZ17837" i="22"/>
  <c r="BA17837" i="22" s="1"/>
  <c r="BB17837" i="22" s="1"/>
  <c r="AZ17836" i="22"/>
  <c r="BA17836" i="22" s="1"/>
  <c r="AZ17835" i="22"/>
  <c r="AZ17834" i="22"/>
  <c r="AZ17833" i="22"/>
  <c r="BA17833" i="22" s="1"/>
  <c r="BB17833" i="22" s="1"/>
  <c r="AZ17832" i="22"/>
  <c r="BA17832" i="22" s="1"/>
  <c r="AZ17831" i="22"/>
  <c r="AZ17830" i="22"/>
  <c r="AZ17829" i="22"/>
  <c r="AZ17828" i="22"/>
  <c r="AZ17827" i="22"/>
  <c r="AZ17826" i="22"/>
  <c r="BA17826" i="22" s="1"/>
  <c r="AZ17825" i="22"/>
  <c r="AZ17824" i="22"/>
  <c r="BA17824" i="22" s="1"/>
  <c r="AZ17823" i="22"/>
  <c r="BA17823" i="22" s="1"/>
  <c r="BB17823" i="22" s="1"/>
  <c r="AZ17822" i="22"/>
  <c r="BA17822" i="22" s="1"/>
  <c r="AZ17821" i="22"/>
  <c r="BA17821" i="22" s="1"/>
  <c r="BB17821" i="22" s="1"/>
  <c r="AZ17820" i="22"/>
  <c r="AZ17819" i="22"/>
  <c r="BA17819" i="22" s="1"/>
  <c r="BB17819" i="22" s="1"/>
  <c r="AZ17818" i="22"/>
  <c r="BA17818" i="22" s="1"/>
  <c r="AZ17817" i="22"/>
  <c r="AZ17816" i="22"/>
  <c r="AZ17815" i="22"/>
  <c r="BA17815" i="22" s="1"/>
  <c r="BB17815" i="22" s="1"/>
  <c r="AZ17814" i="22"/>
  <c r="AZ17813" i="22"/>
  <c r="BA17813" i="22" s="1"/>
  <c r="BB17813" i="22" s="1"/>
  <c r="AZ17812" i="22"/>
  <c r="AZ17811" i="22"/>
  <c r="BA17811" i="22" s="1"/>
  <c r="AZ17810" i="22"/>
  <c r="BA17810" i="22" s="1"/>
  <c r="BB17810" i="22" s="1"/>
  <c r="AZ17809" i="22"/>
  <c r="BA17809" i="22" s="1"/>
  <c r="BB17809" i="22" s="1"/>
  <c r="AZ17808" i="22"/>
  <c r="BA17808" i="22" s="1"/>
  <c r="AZ17807" i="22"/>
  <c r="AZ17806" i="22"/>
  <c r="BA17806" i="22" s="1"/>
  <c r="AZ17805" i="22"/>
  <c r="BA17805" i="22" s="1"/>
  <c r="BB17805" i="22" s="1"/>
  <c r="AZ17804" i="22"/>
  <c r="AZ17803" i="22"/>
  <c r="AZ17802" i="22"/>
  <c r="BA17802" i="22" s="1"/>
  <c r="BB17802" i="22" s="1"/>
  <c r="AZ17801" i="22"/>
  <c r="BA17801" i="22" s="1"/>
  <c r="BB17801" i="22" s="1"/>
  <c r="AZ17800" i="22"/>
  <c r="AZ17799" i="22"/>
  <c r="AZ17798" i="22"/>
  <c r="BA17798" i="22" s="1"/>
  <c r="AZ17797" i="22"/>
  <c r="BA17797" i="22" s="1"/>
  <c r="BB17797" i="22" s="1"/>
  <c r="AZ17796" i="22"/>
  <c r="BA17796" i="22" s="1"/>
  <c r="AZ17795" i="22"/>
  <c r="AZ17794" i="22"/>
  <c r="AZ17793" i="22"/>
  <c r="BA17793" i="22" s="1"/>
  <c r="AZ17792" i="22"/>
  <c r="AZ17791" i="22"/>
  <c r="BA17791" i="22" s="1"/>
  <c r="AZ17790" i="22"/>
  <c r="AZ17789" i="22"/>
  <c r="BA17789" i="22" s="1"/>
  <c r="BB17789" i="22" s="1"/>
  <c r="AZ17788" i="22"/>
  <c r="AZ17787" i="22"/>
  <c r="AZ17786" i="22"/>
  <c r="AZ17785" i="22"/>
  <c r="BA17785" i="22" s="1"/>
  <c r="BB17785" i="22" s="1"/>
  <c r="AZ17784" i="22"/>
  <c r="BA17784" i="22" s="1"/>
  <c r="AZ17783" i="22"/>
  <c r="BA17783" i="22" s="1"/>
  <c r="AZ17782" i="22"/>
  <c r="AZ17781" i="22"/>
  <c r="BA17781" i="22" s="1"/>
  <c r="AZ17780" i="22"/>
  <c r="AZ17779" i="22"/>
  <c r="AZ17778" i="22"/>
  <c r="BA17778" i="22" s="1"/>
  <c r="AZ17777" i="22"/>
  <c r="AZ17776" i="22"/>
  <c r="AZ17775" i="22"/>
  <c r="BA17775" i="22" s="1"/>
  <c r="BB17775" i="22" s="1"/>
  <c r="AZ17774" i="22"/>
  <c r="AZ17773" i="22"/>
  <c r="BA17773" i="22" s="1"/>
  <c r="BB17773" i="22" s="1"/>
  <c r="AZ17772" i="22"/>
  <c r="AZ17771" i="22"/>
  <c r="AZ17770" i="22"/>
  <c r="BA17770" i="22" s="1"/>
  <c r="AZ17769" i="22"/>
  <c r="AZ17768" i="22"/>
  <c r="AZ17767" i="22"/>
  <c r="BA17767" i="22" s="1"/>
  <c r="BB17767" i="22" s="1"/>
  <c r="AZ17766" i="22"/>
  <c r="AZ17765" i="22"/>
  <c r="BA17765" i="22" s="1"/>
  <c r="BB17765" i="22" s="1"/>
  <c r="AZ17764" i="22"/>
  <c r="AZ17763" i="22"/>
  <c r="BA17763" i="22" s="1"/>
  <c r="AZ17762" i="22"/>
  <c r="BA17762" i="22" s="1"/>
  <c r="BB17762" i="22" s="1"/>
  <c r="AZ17761" i="22"/>
  <c r="AZ17760" i="22"/>
  <c r="AZ17759" i="22"/>
  <c r="BA17759" i="22" s="1"/>
  <c r="AZ17758" i="22"/>
  <c r="AZ17757" i="22"/>
  <c r="BA17757" i="22" s="1"/>
  <c r="BB17757" i="22" s="1"/>
  <c r="AZ17756" i="22"/>
  <c r="BA17756" i="22" s="1"/>
  <c r="AZ17755" i="22"/>
  <c r="AZ17754" i="22"/>
  <c r="BA17754" i="22" s="1"/>
  <c r="AZ17753" i="22"/>
  <c r="AZ17752" i="22"/>
  <c r="AZ17751" i="22"/>
  <c r="AZ17750" i="22"/>
  <c r="BA17750" i="22" s="1"/>
  <c r="BB17750" i="22" s="1"/>
  <c r="AZ17749" i="22"/>
  <c r="BA17749" i="22" s="1"/>
  <c r="BB17749" i="22" s="1"/>
  <c r="AZ17748" i="22"/>
  <c r="AZ17747" i="22"/>
  <c r="BA17747" i="22" s="1"/>
  <c r="AZ17746" i="22"/>
  <c r="BA17746" i="22" s="1"/>
  <c r="AZ17745" i="22"/>
  <c r="AZ17744" i="22"/>
  <c r="AZ17743" i="22"/>
  <c r="BA17743" i="22" s="1"/>
  <c r="AZ17742" i="22"/>
  <c r="BA17742" i="22" s="1"/>
  <c r="AZ17741" i="22"/>
  <c r="BA17741" i="22" s="1"/>
  <c r="BB17741" i="22" s="1"/>
  <c r="AZ17740" i="22"/>
  <c r="AZ17739" i="22"/>
  <c r="BA17739" i="22" s="1"/>
  <c r="AZ17738" i="22"/>
  <c r="BA17738" i="22" s="1"/>
  <c r="AZ17737" i="22"/>
  <c r="BA17737" i="22" s="1"/>
  <c r="BB17737" i="22" s="1"/>
  <c r="AZ17736" i="22"/>
  <c r="BA17736" i="22" s="1"/>
  <c r="AZ17735" i="22"/>
  <c r="BA17735" i="22" s="1"/>
  <c r="AZ17734" i="22"/>
  <c r="AZ17733" i="22"/>
  <c r="AZ17732" i="22"/>
  <c r="AZ17731" i="22"/>
  <c r="AZ17730" i="22"/>
  <c r="BA17730" i="22" s="1"/>
  <c r="AZ17729" i="22"/>
  <c r="BA17729" i="22" s="1"/>
  <c r="BB17729" i="22" s="1"/>
  <c r="AZ17728" i="22"/>
  <c r="AZ17727" i="22"/>
  <c r="BA17727" i="22" s="1"/>
  <c r="BB17727" i="22" s="1"/>
  <c r="AZ17726" i="22"/>
  <c r="AZ17725" i="22"/>
  <c r="AZ17724" i="22"/>
  <c r="BA17724" i="22" s="1"/>
  <c r="AZ17723" i="22"/>
  <c r="BA17723" i="22" s="1"/>
  <c r="AZ17722" i="22"/>
  <c r="BA17722" i="22" s="1"/>
  <c r="AZ17721" i="22"/>
  <c r="AZ17720" i="22"/>
  <c r="BA17720" i="22" s="1"/>
  <c r="AZ17719" i="22"/>
  <c r="BA17719" i="22" s="1"/>
  <c r="BB17719" i="22" s="1"/>
  <c r="AZ17718" i="22"/>
  <c r="AZ17717" i="22"/>
  <c r="BA17717" i="22" s="1"/>
  <c r="BB17717" i="22" s="1"/>
  <c r="AZ17716" i="22"/>
  <c r="AZ17715" i="22"/>
  <c r="BA17715" i="22" s="1"/>
  <c r="AZ17714" i="22"/>
  <c r="BA17714" i="22" s="1"/>
  <c r="BB17714" i="22" s="1"/>
  <c r="AZ17713" i="22"/>
  <c r="AZ17712" i="22"/>
  <c r="AZ17711" i="22"/>
  <c r="AZ17710" i="22"/>
  <c r="BA17710" i="22" s="1"/>
  <c r="BB17710" i="22" s="1"/>
  <c r="AZ17709" i="22"/>
  <c r="BA17709" i="22" s="1"/>
  <c r="BB17709" i="22" s="1"/>
  <c r="AZ17708" i="22"/>
  <c r="AZ17707" i="22"/>
  <c r="AZ17706" i="22"/>
  <c r="BA17706" i="22" s="1"/>
  <c r="BB17706" i="22" s="1"/>
  <c r="AZ17705" i="22"/>
  <c r="AZ17704" i="22"/>
  <c r="AZ17703" i="22"/>
  <c r="BA17703" i="22" s="1"/>
  <c r="AZ17702" i="22"/>
  <c r="AZ17701" i="22"/>
  <c r="BA17701" i="22" s="1"/>
  <c r="BB17701" i="22" s="1"/>
  <c r="AZ17700" i="22"/>
  <c r="AZ17699" i="22"/>
  <c r="AZ17698" i="22"/>
  <c r="BA17698" i="22" s="1"/>
  <c r="BB17698" i="22" s="1"/>
  <c r="AZ17697" i="22"/>
  <c r="BA17697" i="22" s="1"/>
  <c r="BB17697" i="22" s="1"/>
  <c r="AZ17696" i="22"/>
  <c r="AZ17695" i="22"/>
  <c r="BA17695" i="22" s="1"/>
  <c r="AZ17694" i="22"/>
  <c r="AZ17693" i="22"/>
  <c r="AZ17692" i="22"/>
  <c r="AZ17691" i="22"/>
  <c r="AZ17690" i="22"/>
  <c r="BA17690" i="22" s="1"/>
  <c r="BB17690" i="22" s="1"/>
  <c r="AZ17689" i="22"/>
  <c r="BA17689" i="22" s="1"/>
  <c r="BB17689" i="22" s="1"/>
  <c r="AZ17688" i="22"/>
  <c r="BA17688" i="22" s="1"/>
  <c r="AZ17687" i="22"/>
  <c r="AZ17686" i="22"/>
  <c r="BA17686" i="22" s="1"/>
  <c r="AZ17685" i="22"/>
  <c r="BA17685" i="22" s="1"/>
  <c r="AZ17684" i="22"/>
  <c r="AZ17683" i="22"/>
  <c r="AZ17682" i="22"/>
  <c r="BA17682" i="22" s="1"/>
  <c r="AZ17681" i="22"/>
  <c r="AZ17680" i="22"/>
  <c r="AZ17679" i="22"/>
  <c r="BA17679" i="22" s="1"/>
  <c r="BB17679" i="22" s="1"/>
  <c r="AZ17678" i="22"/>
  <c r="AZ17677" i="22"/>
  <c r="BA17677" i="22" s="1"/>
  <c r="BB17677" i="22" s="1"/>
  <c r="AZ17676" i="22"/>
  <c r="AZ17675" i="22"/>
  <c r="BA17675" i="22" s="1"/>
  <c r="AZ17674" i="22"/>
  <c r="BA17674" i="22" s="1"/>
  <c r="AZ17673" i="22"/>
  <c r="AZ17672" i="22"/>
  <c r="AZ17671" i="22"/>
  <c r="BA17671" i="22" s="1"/>
  <c r="BB17671" i="22" s="1"/>
  <c r="AZ17670" i="22"/>
  <c r="AZ17669" i="22"/>
  <c r="BA17669" i="22" s="1"/>
  <c r="BB17669" i="22" s="1"/>
  <c r="AZ17668" i="22"/>
  <c r="AZ17667" i="22"/>
  <c r="BA17667" i="22" s="1"/>
  <c r="AZ17666" i="22"/>
  <c r="BA17666" i="22" s="1"/>
  <c r="BB17666" i="22" s="1"/>
  <c r="AZ17665" i="22"/>
  <c r="AZ17664" i="22"/>
  <c r="BA17664" i="22" s="1"/>
  <c r="AZ17663" i="22"/>
  <c r="AZ17662" i="22"/>
  <c r="AZ17661" i="22"/>
  <c r="BA17661" i="22" s="1"/>
  <c r="BB17661" i="22" s="1"/>
  <c r="AZ17660" i="22"/>
  <c r="BA17660" i="22" s="1"/>
  <c r="AZ17659" i="22"/>
  <c r="BA17659" i="22" s="1"/>
  <c r="BB17659" i="22" s="1"/>
  <c r="AZ17658" i="22"/>
  <c r="BA17658" i="22" s="1"/>
  <c r="BB17658" i="22" s="1"/>
  <c r="AZ17657" i="22"/>
  <c r="AZ17656" i="22"/>
  <c r="AZ17655" i="22"/>
  <c r="AZ17654" i="22"/>
  <c r="BA17654" i="22" s="1"/>
  <c r="BB17654" i="22" s="1"/>
  <c r="AZ17653" i="22"/>
  <c r="BA17653" i="22" s="1"/>
  <c r="BB17653" i="22" s="1"/>
  <c r="AZ17652" i="22"/>
  <c r="BA17652" i="22" s="1"/>
  <c r="AZ17651" i="22"/>
  <c r="AZ17650" i="22"/>
  <c r="BA17650" i="22" s="1"/>
  <c r="AZ17649" i="22"/>
  <c r="BA17649" i="22" s="1"/>
  <c r="AZ17648" i="22"/>
  <c r="AZ17647" i="22"/>
  <c r="BA17647" i="22" s="1"/>
  <c r="AZ17646" i="22"/>
  <c r="AZ17645" i="22"/>
  <c r="BA17645" i="22" s="1"/>
  <c r="BB17645" i="22" s="1"/>
  <c r="AZ17644" i="22"/>
  <c r="BA17644" i="22" s="1"/>
  <c r="AZ17643" i="22"/>
  <c r="AZ17642" i="22"/>
  <c r="AZ17641" i="22"/>
  <c r="BA17641" i="22" s="1"/>
  <c r="BB17641" i="22" s="1"/>
  <c r="AZ17640" i="22"/>
  <c r="BA17640" i="22" s="1"/>
  <c r="AZ17639" i="22"/>
  <c r="BA17639" i="22" s="1"/>
  <c r="AZ17638" i="22"/>
  <c r="AZ17637" i="22"/>
  <c r="AZ17636" i="22"/>
  <c r="AZ17635" i="22"/>
  <c r="AZ17634" i="22"/>
  <c r="AZ17633" i="22"/>
  <c r="BA17633" i="22" s="1"/>
  <c r="BB17633" i="22" s="1"/>
  <c r="AZ17632" i="22"/>
  <c r="BA17632" i="22" s="1"/>
  <c r="AZ17631" i="22"/>
  <c r="BA17631" i="22" s="1"/>
  <c r="BB17631" i="22" s="1"/>
  <c r="AZ17630" i="22"/>
  <c r="AZ17629" i="22"/>
  <c r="BA17629" i="22" s="1"/>
  <c r="BB17629" i="22" s="1"/>
  <c r="AZ17628" i="22"/>
  <c r="AZ17627" i="22"/>
  <c r="BA17627" i="22" s="1"/>
  <c r="BB17627" i="22" s="1"/>
  <c r="AZ17626" i="22"/>
  <c r="BA17626" i="22" s="1"/>
  <c r="AZ17625" i="22"/>
  <c r="AZ17624" i="22"/>
  <c r="AZ17623" i="22"/>
  <c r="BA17623" i="22" s="1"/>
  <c r="BB17623" i="22" s="1"/>
  <c r="AZ17622" i="22"/>
  <c r="AZ17621" i="22"/>
  <c r="BA17621" i="22" s="1"/>
  <c r="BB17621" i="22" s="1"/>
  <c r="AZ17620" i="22"/>
  <c r="BA17620" i="22" s="1"/>
  <c r="AZ17619" i="22"/>
  <c r="BA17619" i="22" s="1"/>
  <c r="AZ17618" i="22"/>
  <c r="BA17618" i="22" s="1"/>
  <c r="BB17618" i="22" s="1"/>
  <c r="AZ17617" i="22"/>
  <c r="AZ17616" i="22"/>
  <c r="AZ17615" i="22"/>
  <c r="BA17615" i="22" s="1"/>
  <c r="AZ17614" i="22"/>
  <c r="BA17614" i="22" s="1"/>
  <c r="AZ17613" i="22"/>
  <c r="BA17613" i="22" s="1"/>
  <c r="BB17613" i="22" s="1"/>
  <c r="AZ17612" i="22"/>
  <c r="AZ17611" i="22"/>
  <c r="AZ17610" i="22"/>
  <c r="AZ17609" i="22"/>
  <c r="AZ17608" i="22"/>
  <c r="AZ17607" i="22"/>
  <c r="BA17607" i="22" s="1"/>
  <c r="BB17607" i="22" s="1"/>
  <c r="AZ17606" i="22"/>
  <c r="AZ17605" i="22"/>
  <c r="BA17605" i="22" s="1"/>
  <c r="BB17605" i="22" s="1"/>
  <c r="AZ17604" i="22"/>
  <c r="BA17604" i="22" s="1"/>
  <c r="AZ17603" i="22"/>
  <c r="BA17603" i="22" s="1"/>
  <c r="AZ17602" i="22"/>
  <c r="AZ17601" i="22"/>
  <c r="AZ17600" i="22"/>
  <c r="AZ17599" i="22"/>
  <c r="BA17599" i="22" s="1"/>
  <c r="AZ17598" i="22"/>
  <c r="BA17598" i="22" s="1"/>
  <c r="AZ17597" i="22"/>
  <c r="AZ17596" i="22"/>
  <c r="BA17596" i="22" s="1"/>
  <c r="AZ17595" i="22"/>
  <c r="BA17595" i="22" s="1"/>
  <c r="AZ17594" i="22"/>
  <c r="BA17594" i="22" s="1"/>
  <c r="AZ17593" i="22"/>
  <c r="BA17593" i="22" s="1"/>
  <c r="AZ17592" i="22"/>
  <c r="BA17592" i="22" s="1"/>
  <c r="AZ17591" i="22"/>
  <c r="BA17591" i="22" s="1"/>
  <c r="AZ17590" i="22"/>
  <c r="BA17590" i="22" s="1"/>
  <c r="BB17590" i="22" s="1"/>
  <c r="AZ17589" i="22"/>
  <c r="BA17589" i="22" s="1"/>
  <c r="AZ17588" i="22"/>
  <c r="AZ17587" i="22"/>
  <c r="AZ17586" i="22"/>
  <c r="BA17586" i="22" s="1"/>
  <c r="AZ17585" i="22"/>
  <c r="AZ17584" i="22"/>
  <c r="AZ17583" i="22"/>
  <c r="BA17583" i="22" s="1"/>
  <c r="BB17583" i="22" s="1"/>
  <c r="AZ17582" i="22"/>
  <c r="AZ17581" i="22"/>
  <c r="BA17581" i="22" s="1"/>
  <c r="AZ17580" i="22"/>
  <c r="BA17580" i="22" s="1"/>
  <c r="AZ17579" i="22"/>
  <c r="AZ17578" i="22"/>
  <c r="BA17578" i="22" s="1"/>
  <c r="AZ17577" i="22"/>
  <c r="BA17577" i="22" s="1"/>
  <c r="AZ17576" i="22"/>
  <c r="AZ17575" i="22"/>
  <c r="BA17575" i="22" s="1"/>
  <c r="BB17575" i="22" s="1"/>
  <c r="AZ17574" i="22"/>
  <c r="AZ17573" i="22"/>
  <c r="BA17573" i="22" s="1"/>
  <c r="BB17573" i="22" s="1"/>
  <c r="AZ17572" i="22"/>
  <c r="AZ17571" i="22"/>
  <c r="AZ17570" i="22"/>
  <c r="BA17570" i="22" s="1"/>
  <c r="BB17570" i="22" s="1"/>
  <c r="AZ17569" i="22"/>
  <c r="BA17569" i="22" s="1"/>
  <c r="AZ17568" i="22"/>
  <c r="AZ17567" i="22"/>
  <c r="AZ17566" i="22"/>
  <c r="BA17566" i="22" s="1"/>
  <c r="AZ17565" i="22"/>
  <c r="BA17565" i="22" s="1"/>
  <c r="BB17565" i="22" s="1"/>
  <c r="AZ17564" i="22"/>
  <c r="BA17564" i="22" s="1"/>
  <c r="AZ17563" i="22"/>
  <c r="AZ17562" i="22"/>
  <c r="BA17562" i="22" s="1"/>
  <c r="BB17562" i="22" s="1"/>
  <c r="AZ17561" i="22"/>
  <c r="BA17561" i="22" s="1"/>
  <c r="BB17561" i="22" s="1"/>
  <c r="AZ17560" i="22"/>
  <c r="AZ17559" i="22"/>
  <c r="BA17559" i="22" s="1"/>
  <c r="BB17559" i="22" s="1"/>
  <c r="AZ17558" i="22"/>
  <c r="AZ17557" i="22"/>
  <c r="BA17557" i="22" s="1"/>
  <c r="BB17557" i="22" s="1"/>
  <c r="AZ17556" i="22"/>
  <c r="AZ17555" i="22"/>
  <c r="BA17555" i="22" s="1"/>
  <c r="AZ17554" i="22"/>
  <c r="AZ17553" i="22"/>
  <c r="BA17553" i="22" s="1"/>
  <c r="BB17553" i="22" s="1"/>
  <c r="AZ17552" i="22"/>
  <c r="AZ17551" i="22"/>
  <c r="BA17551" i="22" s="1"/>
  <c r="AZ17550" i="22"/>
  <c r="AZ17549" i="22"/>
  <c r="BA17549" i="22" s="1"/>
  <c r="BB17549" i="22" s="1"/>
  <c r="AZ17548" i="22"/>
  <c r="AZ17547" i="22"/>
  <c r="AZ17546" i="22"/>
  <c r="BA17546" i="22" s="1"/>
  <c r="AZ17545" i="22"/>
  <c r="BA17545" i="22" s="1"/>
  <c r="BB17545" i="22" s="1"/>
  <c r="AZ17544" i="22"/>
  <c r="BA17544" i="22" s="1"/>
  <c r="AZ17543" i="22"/>
  <c r="AZ17542" i="22"/>
  <c r="BA17542" i="22" s="1"/>
  <c r="AZ17541" i="22"/>
  <c r="BA17541" i="22" s="1"/>
  <c r="BB17541" i="22" s="1"/>
  <c r="AZ17540" i="22"/>
  <c r="BA17540" i="22" s="1"/>
  <c r="AZ17539" i="22"/>
  <c r="AZ17538" i="22"/>
  <c r="BA17538" i="22" s="1"/>
  <c r="AZ17537" i="22"/>
  <c r="AZ17536" i="22"/>
  <c r="AZ17535" i="22"/>
  <c r="BA17535" i="22" s="1"/>
  <c r="BB17535" i="22" s="1"/>
  <c r="AZ17534" i="22"/>
  <c r="AZ17533" i="22"/>
  <c r="AZ17532" i="22"/>
  <c r="AZ17531" i="22"/>
  <c r="BA17531" i="22" s="1"/>
  <c r="BB17531" i="22" s="1"/>
  <c r="AZ17530" i="22"/>
  <c r="AZ17529" i="22"/>
  <c r="BA17529" i="22" s="1"/>
  <c r="BB17529" i="22" s="1"/>
  <c r="AZ17528" i="22"/>
  <c r="BA17528" i="22" s="1"/>
  <c r="AZ17527" i="22"/>
  <c r="BA17527" i="22" s="1"/>
  <c r="BB17527" i="22" s="1"/>
  <c r="AZ17526" i="22"/>
  <c r="AZ17525" i="22"/>
  <c r="BA17525" i="22" s="1"/>
  <c r="BB17525" i="22" s="1"/>
  <c r="AZ17524" i="22"/>
  <c r="BA17524" i="22" s="1"/>
  <c r="AZ17523" i="22"/>
  <c r="BA17523" i="22" s="1"/>
  <c r="BB17523" i="22" s="1"/>
  <c r="AZ17522" i="22"/>
  <c r="BA17522" i="22" s="1"/>
  <c r="BB17522" i="22" s="1"/>
  <c r="AZ17521" i="22"/>
  <c r="AZ17520" i="22"/>
  <c r="AZ17519" i="22"/>
  <c r="AZ17518" i="22"/>
  <c r="AZ17517" i="22"/>
  <c r="BA17517" i="22" s="1"/>
  <c r="BB17517" i="22" s="1"/>
  <c r="AZ17516" i="22"/>
  <c r="AZ17515" i="22"/>
  <c r="BA17515" i="22" s="1"/>
  <c r="AZ17514" i="22"/>
  <c r="BA17514" i="22" s="1"/>
  <c r="BB17514" i="22" s="1"/>
  <c r="AZ17513" i="22"/>
  <c r="AZ17512" i="22"/>
  <c r="AZ17511" i="22"/>
  <c r="AZ17510" i="22"/>
  <c r="AZ17509" i="22"/>
  <c r="BA17509" i="22" s="1"/>
  <c r="BB17509" i="22" s="1"/>
  <c r="AZ17508" i="22"/>
  <c r="BA17508" i="22" s="1"/>
  <c r="AZ17507" i="22"/>
  <c r="AZ17506" i="22"/>
  <c r="BA17506" i="22" s="1"/>
  <c r="AZ17505" i="22"/>
  <c r="BA17505" i="22" s="1"/>
  <c r="BB17505" i="22" s="1"/>
  <c r="AZ17504" i="22"/>
  <c r="AZ17503" i="22"/>
  <c r="BA17503" i="22" s="1"/>
  <c r="AZ17502" i="22"/>
  <c r="AZ17501" i="22"/>
  <c r="BA17501" i="22" s="1"/>
  <c r="BB17501" i="22" s="1"/>
  <c r="AZ17500" i="22"/>
  <c r="AZ17499" i="22"/>
  <c r="AZ17498" i="22"/>
  <c r="BA17498" i="22" s="1"/>
  <c r="BB17498" i="22" s="1"/>
  <c r="AZ17497" i="22"/>
  <c r="BA17497" i="22" s="1"/>
  <c r="BB17497" i="22" s="1"/>
  <c r="AZ17496" i="22"/>
  <c r="BA17496" i="22" s="1"/>
  <c r="AZ17495" i="22"/>
  <c r="BA17495" i="22" s="1"/>
  <c r="AZ17494" i="22"/>
  <c r="AZ17493" i="22"/>
  <c r="BA17493" i="22" s="1"/>
  <c r="BB17493" i="22" s="1"/>
  <c r="AZ17492" i="22"/>
  <c r="AZ17491" i="22"/>
  <c r="AZ17490" i="22"/>
  <c r="BA17490" i="22" s="1"/>
  <c r="AZ17489" i="22"/>
  <c r="BA17489" i="22" s="1"/>
  <c r="BB17489" i="22" s="1"/>
  <c r="AZ17488" i="22"/>
  <c r="BA17488" i="22" s="1"/>
  <c r="AZ17487" i="22"/>
  <c r="BA17487" i="22" s="1"/>
  <c r="BB17487" i="22" s="1"/>
  <c r="AZ17486" i="22"/>
  <c r="AZ17485" i="22"/>
  <c r="BA17485" i="22" s="1"/>
  <c r="BB17485" i="22" s="1"/>
  <c r="AZ17484" i="22"/>
  <c r="BA17484" i="22" s="1"/>
  <c r="AZ17483" i="22"/>
  <c r="BA17483" i="22" s="1"/>
  <c r="BB17483" i="22" s="1"/>
  <c r="AZ17482" i="22"/>
  <c r="BA17482" i="22" s="1"/>
  <c r="AZ17481" i="22"/>
  <c r="BA17481" i="22" s="1"/>
  <c r="BB17481" i="22" s="1"/>
  <c r="AZ17480" i="22"/>
  <c r="AZ17479" i="22"/>
  <c r="BA17479" i="22" s="1"/>
  <c r="BB17479" i="22" s="1"/>
  <c r="AZ17478" i="22"/>
  <c r="AZ17477" i="22"/>
  <c r="BA17477" i="22" s="1"/>
  <c r="BB17477" i="22" s="1"/>
  <c r="AZ17476" i="22"/>
  <c r="AZ17475" i="22"/>
  <c r="AZ17474" i="22"/>
  <c r="BA17474" i="22" s="1"/>
  <c r="BB17474" i="22" s="1"/>
  <c r="AZ17473" i="22"/>
  <c r="AZ17472" i="22"/>
  <c r="AZ17471" i="22"/>
  <c r="AZ17470" i="22"/>
  <c r="BA17470" i="22" s="1"/>
  <c r="AZ17469" i="22"/>
  <c r="BA17469" i="22" s="1"/>
  <c r="BB17469" i="22" s="1"/>
  <c r="AZ17468" i="22"/>
  <c r="BA17468" i="22" s="1"/>
  <c r="AZ17467" i="22"/>
  <c r="BA17467" i="22" s="1"/>
  <c r="AZ17466" i="22"/>
  <c r="BA17466" i="22" s="1"/>
  <c r="BB17466" i="22" s="1"/>
  <c r="AZ17465" i="22"/>
  <c r="BA17465" i="22" s="1"/>
  <c r="BB17465" i="22" s="1"/>
  <c r="AZ17464" i="22"/>
  <c r="AZ17463" i="22"/>
  <c r="BA17463" i="22" s="1"/>
  <c r="BB17463" i="22" s="1"/>
  <c r="AZ17462" i="22"/>
  <c r="BA17462" i="22" s="1"/>
  <c r="BB17462" i="22" s="1"/>
  <c r="AZ17461" i="22"/>
  <c r="BA17461" i="22" s="1"/>
  <c r="BB17461" i="22" s="1"/>
  <c r="AZ17460" i="22"/>
  <c r="BA17460" i="22" s="1"/>
  <c r="AZ17459" i="22"/>
  <c r="AZ17458" i="22"/>
  <c r="AZ17457" i="22"/>
  <c r="BA17457" i="22" s="1"/>
  <c r="BB17457" i="22" s="1"/>
  <c r="AZ17456" i="22"/>
  <c r="AZ17455" i="22"/>
  <c r="BA17455" i="22" s="1"/>
  <c r="AZ17454" i="22"/>
  <c r="AZ17453" i="22"/>
  <c r="BA17453" i="22" s="1"/>
  <c r="BB17453" i="22" s="1"/>
  <c r="AZ17452" i="22"/>
  <c r="AZ17451" i="22"/>
  <c r="AZ17450" i="22"/>
  <c r="AZ17449" i="22"/>
  <c r="BA17449" i="22" s="1"/>
  <c r="AZ17448" i="22"/>
  <c r="BA17448" i="22" s="1"/>
  <c r="AZ17447" i="22"/>
  <c r="BA17447" i="22" s="1"/>
  <c r="AZ17446" i="22"/>
  <c r="BA17446" i="22" s="1"/>
  <c r="BB17446" i="22" s="1"/>
  <c r="AZ17445" i="22"/>
  <c r="AZ17444" i="22"/>
  <c r="AZ17443" i="22"/>
  <c r="AZ17442" i="22"/>
  <c r="BA17442" i="22" s="1"/>
  <c r="AZ17441" i="22"/>
  <c r="BA17441" i="22" s="1"/>
  <c r="AZ17440" i="22"/>
  <c r="AZ17439" i="22"/>
  <c r="BA17439" i="22" s="1"/>
  <c r="BB17439" i="22" s="1"/>
  <c r="AZ17438" i="22"/>
  <c r="AZ17437" i="22"/>
  <c r="AZ17436" i="22"/>
  <c r="AZ17435" i="22"/>
  <c r="AZ17434" i="22"/>
  <c r="BA17434" i="22" s="1"/>
  <c r="AZ17433" i="22"/>
  <c r="BA17433" i="22" s="1"/>
  <c r="BB17433" i="22" s="1"/>
  <c r="AZ17432" i="22"/>
  <c r="BA17432" i="22" s="1"/>
  <c r="AZ17431" i="22"/>
  <c r="BA17431" i="22" s="1"/>
  <c r="BB17431" i="22" s="1"/>
  <c r="AZ17430" i="22"/>
  <c r="AZ17429" i="22"/>
  <c r="BA17429" i="22" s="1"/>
  <c r="BB17429" i="22" s="1"/>
  <c r="AZ17428" i="22"/>
  <c r="AZ17427" i="22"/>
  <c r="BA17427" i="22" s="1"/>
  <c r="AZ17426" i="22"/>
  <c r="BA17426" i="22" s="1"/>
  <c r="BB17426" i="22" s="1"/>
  <c r="AZ17425" i="22"/>
  <c r="AZ17424" i="22"/>
  <c r="BA17424" i="22" s="1"/>
  <c r="AZ17423" i="22"/>
  <c r="AZ17422" i="22"/>
  <c r="AZ17421" i="22"/>
  <c r="BA17421" i="22" s="1"/>
  <c r="AZ17420" i="22"/>
  <c r="AZ17419" i="22"/>
  <c r="BA17419" i="22" s="1"/>
  <c r="BB17419" i="22" s="1"/>
  <c r="AZ17418" i="22"/>
  <c r="AZ17417" i="22"/>
  <c r="AZ17416" i="22"/>
  <c r="AZ17415" i="22"/>
  <c r="BA17415" i="22" s="1"/>
  <c r="AZ17414" i="22"/>
  <c r="BA17414" i="22" s="1"/>
  <c r="AZ17413" i="22"/>
  <c r="BA17413" i="22" s="1"/>
  <c r="BB17413" i="22" s="1"/>
  <c r="AZ17412" i="22"/>
  <c r="BA17412" i="22" s="1"/>
  <c r="AZ17411" i="22"/>
  <c r="AZ17410" i="22"/>
  <c r="BA17410" i="22" s="1"/>
  <c r="AZ17409" i="22"/>
  <c r="AZ17408" i="22"/>
  <c r="AZ17407" i="22"/>
  <c r="BA17407" i="22" s="1"/>
  <c r="AZ17406" i="22"/>
  <c r="AZ17405" i="22"/>
  <c r="BA17405" i="22" s="1"/>
  <c r="BB17405" i="22" s="1"/>
  <c r="AZ17404" i="22"/>
  <c r="BA17404" i="22" s="1"/>
  <c r="AZ17403" i="22"/>
  <c r="BA17403" i="22" s="1"/>
  <c r="AZ17402" i="22"/>
  <c r="BA17402" i="22" s="1"/>
  <c r="AZ17401" i="22"/>
  <c r="BA17401" i="22" s="1"/>
  <c r="AZ17400" i="22"/>
  <c r="BA17400" i="22" s="1"/>
  <c r="AZ17399" i="22"/>
  <c r="BA17399" i="22" s="1"/>
  <c r="AZ17398" i="22"/>
  <c r="BA17398" i="22" s="1"/>
  <c r="BB17398" i="22" s="1"/>
  <c r="AZ17397" i="22"/>
  <c r="AZ17396" i="22"/>
  <c r="BA17396" i="22" s="1"/>
  <c r="AZ17395" i="22"/>
  <c r="AZ17394" i="22"/>
  <c r="AZ17393" i="22"/>
  <c r="BA17393" i="22" s="1"/>
  <c r="AZ17392" i="22"/>
  <c r="AZ17391" i="22"/>
  <c r="BA17391" i="22" s="1"/>
  <c r="BB17391" i="22" s="1"/>
  <c r="AZ17390" i="22"/>
  <c r="AZ17389" i="22"/>
  <c r="BA17389" i="22" s="1"/>
  <c r="BB17389" i="22" s="1"/>
  <c r="AZ17388" i="22"/>
  <c r="BA17388" i="22" s="1"/>
  <c r="AZ17387" i="22"/>
  <c r="AZ17386" i="22"/>
  <c r="BA17386" i="22" s="1"/>
  <c r="AZ17385" i="22"/>
  <c r="BA17385" i="22" s="1"/>
  <c r="AZ17384" i="22"/>
  <c r="AZ17383" i="22"/>
  <c r="BA17383" i="22" s="1"/>
  <c r="BB17383" i="22" s="1"/>
  <c r="AZ17382" i="22"/>
  <c r="AZ17381" i="22"/>
  <c r="AZ17380" i="22"/>
  <c r="AZ17379" i="22"/>
  <c r="AZ17378" i="22"/>
  <c r="BA17378" i="22" s="1"/>
  <c r="BB17378" i="22" s="1"/>
  <c r="AZ17377" i="22"/>
  <c r="BA17377" i="22" s="1"/>
  <c r="AZ17376" i="22"/>
  <c r="AZ17375" i="22"/>
  <c r="BA17375" i="22" s="1"/>
  <c r="AZ17374" i="22"/>
  <c r="BA17374" i="22" s="1"/>
  <c r="BB17374" i="22" s="1"/>
  <c r="AZ17373" i="22"/>
  <c r="AZ17372" i="22"/>
  <c r="BA17372" i="22" s="1"/>
  <c r="AZ17371" i="22"/>
  <c r="AZ17370" i="22"/>
  <c r="AZ17369" i="22"/>
  <c r="AZ17368" i="22"/>
  <c r="AZ17367" i="22"/>
  <c r="BA17367" i="22" s="1"/>
  <c r="AZ17366" i="22"/>
  <c r="BA17366" i="22" s="1"/>
  <c r="BB17366" i="22" s="1"/>
  <c r="AZ17365" i="22"/>
  <c r="BA17365" i="22" s="1"/>
  <c r="BB17365" i="22" s="1"/>
  <c r="AZ17364" i="22"/>
  <c r="BA17364" i="22" s="1"/>
  <c r="AZ17363" i="22"/>
  <c r="BA17363" i="22" s="1"/>
  <c r="BB17363" i="22" s="1"/>
  <c r="AZ17362" i="22"/>
  <c r="AZ17361" i="22"/>
  <c r="BA17361" i="22" s="1"/>
  <c r="AZ17360" i="22"/>
  <c r="AZ17359" i="22"/>
  <c r="BA17359" i="22" s="1"/>
  <c r="AZ17358" i="22"/>
  <c r="AZ17357" i="22"/>
  <c r="BA17357" i="22" s="1"/>
  <c r="BB17357" i="22" s="1"/>
  <c r="AZ17356" i="22"/>
  <c r="BA17356" i="22" s="1"/>
  <c r="AZ17355" i="22"/>
  <c r="AZ17354" i="22"/>
  <c r="AZ17353" i="22"/>
  <c r="BA17353" i="22" s="1"/>
  <c r="BB17353" i="22" s="1"/>
  <c r="AZ17352" i="22"/>
  <c r="BA17352" i="22" s="1"/>
  <c r="AZ17351" i="22"/>
  <c r="BA17351" i="22" s="1"/>
  <c r="AZ17350" i="22"/>
  <c r="AZ17349" i="22"/>
  <c r="BA17349" i="22" s="1"/>
  <c r="AZ17348" i="22"/>
  <c r="AZ17347" i="22"/>
  <c r="AZ17346" i="22"/>
  <c r="BA17346" i="22" s="1"/>
  <c r="AZ17345" i="22"/>
  <c r="BA17345" i="22" s="1"/>
  <c r="BB17345" i="22" s="1"/>
  <c r="AZ17344" i="22"/>
  <c r="AZ17343" i="22"/>
  <c r="BA17343" i="22" s="1"/>
  <c r="BB17343" i="22" s="1"/>
  <c r="AZ17342" i="22"/>
  <c r="AZ17341" i="22"/>
  <c r="BA17341" i="22" s="1"/>
  <c r="BB17341" i="22" s="1"/>
  <c r="AZ17340" i="22"/>
  <c r="AZ17339" i="22"/>
  <c r="AZ17338" i="22"/>
  <c r="BA17338" i="22" s="1"/>
  <c r="AZ17337" i="22"/>
  <c r="AZ17336" i="22"/>
  <c r="AZ17335" i="22"/>
  <c r="BA17335" i="22" s="1"/>
  <c r="AZ17334" i="22"/>
  <c r="AZ17333" i="22"/>
  <c r="AZ17332" i="22"/>
  <c r="AZ17331" i="22"/>
  <c r="BA17331" i="22" s="1"/>
  <c r="AZ17330" i="22"/>
  <c r="BA17330" i="22" s="1"/>
  <c r="BB17330" i="22" s="1"/>
  <c r="AZ17329" i="22"/>
  <c r="AZ17328" i="22"/>
  <c r="AZ17327" i="22"/>
  <c r="BA17327" i="22" s="1"/>
  <c r="AZ17326" i="22"/>
  <c r="BA17326" i="22" s="1"/>
  <c r="AZ17325" i="22"/>
  <c r="BA17325" i="22" s="1"/>
  <c r="AZ17324" i="22"/>
  <c r="AZ17323" i="22"/>
  <c r="AZ17322" i="22"/>
  <c r="BA17322" i="22" s="1"/>
  <c r="AZ17321" i="22"/>
  <c r="AZ17320" i="22"/>
  <c r="AZ17319" i="22"/>
  <c r="AZ17318" i="22"/>
  <c r="BA17318" i="22" s="1"/>
  <c r="BB17318" i="22" s="1"/>
  <c r="AZ17317" i="22"/>
  <c r="BA17317" i="22" s="1"/>
  <c r="BB17317" i="22" s="1"/>
  <c r="AZ17316" i="22"/>
  <c r="AZ17315" i="22"/>
  <c r="AZ17314" i="22"/>
  <c r="BA17314" i="22" s="1"/>
  <c r="AZ17313" i="22"/>
  <c r="BA17313" i="22" s="1"/>
  <c r="AZ17312" i="22"/>
  <c r="AZ17311" i="22"/>
  <c r="BA17311" i="22" s="1"/>
  <c r="AZ17310" i="22"/>
  <c r="AZ17309" i="22"/>
  <c r="BA17309" i="22" s="1"/>
  <c r="BB17309" i="22" s="1"/>
  <c r="AZ17308" i="22"/>
  <c r="BA17308" i="22" s="1"/>
  <c r="AZ17307" i="22"/>
  <c r="BA17307" i="22" s="1"/>
  <c r="AZ17306" i="22"/>
  <c r="AZ17305" i="22"/>
  <c r="AZ17304" i="22"/>
  <c r="BA17304" i="22" s="1"/>
  <c r="AZ17303" i="22"/>
  <c r="BA17303" i="22" s="1"/>
  <c r="AZ17302" i="22"/>
  <c r="AZ17301" i="22"/>
  <c r="AZ17300" i="22"/>
  <c r="AZ17299" i="22"/>
  <c r="AZ17298" i="22"/>
  <c r="AZ17297" i="22"/>
  <c r="BA17297" i="22" s="1"/>
  <c r="AZ17296" i="22"/>
  <c r="AZ17295" i="22"/>
  <c r="BA17295" i="22" s="1"/>
  <c r="BB17295" i="22" s="1"/>
  <c r="AZ17294" i="22"/>
  <c r="BA17294" i="22" s="1"/>
  <c r="AZ17293" i="22"/>
  <c r="BA17293" i="22" s="1"/>
  <c r="BB17293" i="22" s="1"/>
  <c r="AZ17292" i="22"/>
  <c r="AZ17291" i="22"/>
  <c r="BA17291" i="22" s="1"/>
  <c r="AZ17290" i="22"/>
  <c r="BA17290" i="22" s="1"/>
  <c r="AZ17289" i="22"/>
  <c r="BA17289" i="22" s="1"/>
  <c r="AZ17288" i="22"/>
  <c r="BA17288" i="22" s="1"/>
  <c r="AZ17287" i="22"/>
  <c r="BA17287" i="22" s="1"/>
  <c r="BB17287" i="22" s="1"/>
  <c r="AZ17286" i="22"/>
  <c r="AZ17285" i="22"/>
  <c r="AZ17284" i="22"/>
  <c r="AZ17283" i="22"/>
  <c r="AZ17282" i="22"/>
  <c r="BA17282" i="22" s="1"/>
  <c r="BB17282" i="22" s="1"/>
  <c r="AZ17281" i="22"/>
  <c r="BA17281" i="22" s="1"/>
  <c r="AZ17280" i="22"/>
  <c r="AZ17279" i="22"/>
  <c r="BA17279" i="22" s="1"/>
  <c r="AZ17278" i="22"/>
  <c r="BA17278" i="22" s="1"/>
  <c r="BB17278" i="22" s="1"/>
  <c r="AZ17277" i="22"/>
  <c r="BA17277" i="22" s="1"/>
  <c r="AZ17276" i="22"/>
  <c r="AZ17275" i="22"/>
  <c r="BA17275" i="22" s="1"/>
  <c r="AZ17274" i="22"/>
  <c r="AZ17273" i="22"/>
  <c r="AZ17272" i="22"/>
  <c r="AZ17271" i="22"/>
  <c r="BA17271" i="22" s="1"/>
  <c r="AZ17270" i="22"/>
  <c r="BA17270" i="22" s="1"/>
  <c r="AZ17269" i="22"/>
  <c r="BA17269" i="22" s="1"/>
  <c r="BB17269" i="22" s="1"/>
  <c r="AZ17268" i="22"/>
  <c r="AZ17267" i="22"/>
  <c r="BA17267" i="22" s="1"/>
  <c r="BB17267" i="22" s="1"/>
  <c r="AZ17266" i="22"/>
  <c r="BA17266" i="22" s="1"/>
  <c r="AZ17265" i="22"/>
  <c r="AZ17264" i="22"/>
  <c r="AZ17263" i="22"/>
  <c r="BA17263" i="22" s="1"/>
  <c r="AZ17262" i="22"/>
  <c r="BA17262" i="22" s="1"/>
  <c r="BB17262" i="22" s="1"/>
  <c r="AZ17261" i="22"/>
  <c r="BA17261" i="22" s="1"/>
  <c r="BB17261" i="22" s="1"/>
  <c r="AZ17260" i="22"/>
  <c r="AZ17259" i="22"/>
  <c r="BA17259" i="22" s="1"/>
  <c r="AZ17258" i="22"/>
  <c r="AZ17257" i="22"/>
  <c r="BA17257" i="22" s="1"/>
  <c r="BB17257" i="22" s="1"/>
  <c r="AZ17256" i="22"/>
  <c r="AZ17255" i="22"/>
  <c r="AZ17254" i="22"/>
  <c r="BA17254" i="22" s="1"/>
  <c r="BB17254" i="22" s="1"/>
  <c r="AZ17253" i="22"/>
  <c r="BA17253" i="22" s="1"/>
  <c r="BB17253" i="22" s="1"/>
  <c r="AZ17252" i="22"/>
  <c r="AZ17251" i="22"/>
  <c r="BA17251" i="22" s="1"/>
  <c r="AZ17250" i="22"/>
  <c r="BA17250" i="22" s="1"/>
  <c r="BB17250" i="22" s="1"/>
  <c r="AZ17249" i="22"/>
  <c r="BA17249" i="22" s="1"/>
  <c r="AZ17248" i="22"/>
  <c r="AZ17247" i="22"/>
  <c r="BA17247" i="22" s="1"/>
  <c r="AZ17246" i="22"/>
  <c r="BA17246" i="22" s="1"/>
  <c r="BB17246" i="22" s="1"/>
  <c r="AZ17245" i="22"/>
  <c r="BA17245" i="22" s="1"/>
  <c r="AZ17244" i="22"/>
  <c r="AZ17243" i="22"/>
  <c r="BA17243" i="22" s="1"/>
  <c r="AZ17242" i="22"/>
  <c r="BA17242" i="22" s="1"/>
  <c r="AZ17241" i="22"/>
  <c r="BA17241" i="22" s="1"/>
  <c r="BB17241" i="22" s="1"/>
  <c r="AZ17240" i="22"/>
  <c r="AZ17239" i="22"/>
  <c r="AZ17238" i="22"/>
  <c r="BA17238" i="22" s="1"/>
  <c r="AZ17237" i="22"/>
  <c r="BA17237" i="22" s="1"/>
  <c r="BB17237" i="22" s="1"/>
  <c r="AZ17236" i="22"/>
  <c r="AZ17235" i="22"/>
  <c r="AZ17234" i="22"/>
  <c r="BA17234" i="22" s="1"/>
  <c r="AZ17233" i="22"/>
  <c r="AZ17232" i="22"/>
  <c r="AZ17231" i="22"/>
  <c r="AZ17230" i="22"/>
  <c r="BA17230" i="22" s="1"/>
  <c r="AZ17229" i="22"/>
  <c r="BA17229" i="22" s="1"/>
  <c r="BB17229" i="22" s="1"/>
  <c r="AZ17228" i="22"/>
  <c r="BA17228" i="22" s="1"/>
  <c r="BB17228" i="22" s="1"/>
  <c r="AZ17227" i="22"/>
  <c r="AZ17226" i="22"/>
  <c r="BA17226" i="22" s="1"/>
  <c r="AZ17225" i="22"/>
  <c r="BA17225" i="22" s="1"/>
  <c r="BB17225" i="22" s="1"/>
  <c r="AZ17224" i="22"/>
  <c r="AZ17223" i="22"/>
  <c r="BA17223" i="22" s="1"/>
  <c r="AZ17222" i="22"/>
  <c r="BA17222" i="22" s="1"/>
  <c r="AZ17221" i="22"/>
  <c r="BA17221" i="22" s="1"/>
  <c r="BB17221" i="22" s="1"/>
  <c r="AZ17220" i="22"/>
  <c r="AZ17219" i="22"/>
  <c r="AZ17218" i="22"/>
  <c r="BA17218" i="22" s="1"/>
  <c r="BB17218" i="22" s="1"/>
  <c r="AZ17217" i="22"/>
  <c r="BA17217" i="22" s="1"/>
  <c r="BB17217" i="22" s="1"/>
  <c r="AZ17216" i="22"/>
  <c r="AZ17215" i="22"/>
  <c r="BA17215" i="22" s="1"/>
  <c r="AZ17214" i="22"/>
  <c r="BA17214" i="22" s="1"/>
  <c r="BB17214" i="22" s="1"/>
  <c r="AZ17213" i="22"/>
  <c r="BA17213" i="22" s="1"/>
  <c r="AZ17212" i="22"/>
  <c r="AZ17211" i="22"/>
  <c r="AZ17210" i="22"/>
  <c r="AZ17209" i="22"/>
  <c r="AZ17208" i="22"/>
  <c r="AZ17207" i="22"/>
  <c r="AZ17206" i="22"/>
  <c r="BA17206" i="22" s="1"/>
  <c r="BB17206" i="22" s="1"/>
  <c r="AZ17205" i="22"/>
  <c r="AZ17204" i="22"/>
  <c r="AZ17203" i="22"/>
  <c r="AZ17202" i="22"/>
  <c r="AZ17201" i="22"/>
  <c r="BA17201" i="22" s="1"/>
  <c r="AZ17200" i="22"/>
  <c r="AZ17199" i="22"/>
  <c r="BA17199" i="22" s="1"/>
  <c r="AZ17198" i="22"/>
  <c r="BA17198" i="22" s="1"/>
  <c r="AZ17197" i="22"/>
  <c r="AZ17196" i="22"/>
  <c r="BA17196" i="22" s="1"/>
  <c r="AZ17195" i="22"/>
  <c r="BA17195" i="22" s="1"/>
  <c r="AZ17194" i="22"/>
  <c r="AZ17193" i="22"/>
  <c r="BA17193" i="22" s="1"/>
  <c r="AZ17192" i="22"/>
  <c r="AZ17191" i="22"/>
  <c r="BA17191" i="22" s="1"/>
  <c r="AZ17190" i="22"/>
  <c r="AZ17189" i="22"/>
  <c r="AZ17188" i="22"/>
  <c r="AZ17187" i="22"/>
  <c r="BA17187" i="22" s="1"/>
  <c r="AZ17186" i="22"/>
  <c r="BA17186" i="22" s="1"/>
  <c r="AZ17185" i="22"/>
  <c r="BA17185" i="22" s="1"/>
  <c r="AZ17184" i="22"/>
  <c r="AZ17183" i="22"/>
  <c r="AZ17182" i="22"/>
  <c r="AZ17181" i="22"/>
  <c r="AZ17180" i="22"/>
  <c r="AZ17179" i="22"/>
  <c r="AZ17178" i="22"/>
  <c r="AZ17177" i="22"/>
  <c r="BA17177" i="22" s="1"/>
  <c r="AZ17176" i="22"/>
  <c r="BA17176" i="22" s="1"/>
  <c r="AZ17175" i="22"/>
  <c r="BA17175" i="22" s="1"/>
  <c r="AZ17174" i="22"/>
  <c r="BA17174" i="22" s="1"/>
  <c r="AZ17173" i="22"/>
  <c r="BA17173" i="22" s="1"/>
  <c r="BB17173" i="22" s="1"/>
  <c r="AZ17172" i="22"/>
  <c r="AZ17171" i="22"/>
  <c r="AZ17170" i="22"/>
  <c r="BA17170" i="22" s="1"/>
  <c r="AZ17169" i="22"/>
  <c r="AZ17168" i="22"/>
  <c r="BA17168" i="22" s="1"/>
  <c r="AZ17167" i="22"/>
  <c r="AZ17166" i="22"/>
  <c r="BA17166" i="22" s="1"/>
  <c r="BB17166" i="22" s="1"/>
  <c r="AZ17165" i="22"/>
  <c r="BA17165" i="22" s="1"/>
  <c r="BB17165" i="22" s="1"/>
  <c r="AZ17164" i="22"/>
  <c r="AZ17163" i="22"/>
  <c r="AZ17162" i="22"/>
  <c r="BA17162" i="22" s="1"/>
  <c r="AZ17161" i="22"/>
  <c r="AZ17160" i="22"/>
  <c r="AZ17159" i="22"/>
  <c r="AZ17158" i="22"/>
  <c r="BA17158" i="22" s="1"/>
  <c r="BB17158" i="22" s="1"/>
  <c r="AZ17157" i="22"/>
  <c r="BA17157" i="22" s="1"/>
  <c r="BB17157" i="22" s="1"/>
  <c r="AZ17156" i="22"/>
  <c r="AZ17155" i="22"/>
  <c r="AZ17154" i="22"/>
  <c r="BA17154" i="22" s="1"/>
  <c r="AZ17153" i="22"/>
  <c r="AZ17152" i="22"/>
  <c r="AZ17151" i="22"/>
  <c r="BA17151" i="22" s="1"/>
  <c r="AZ17150" i="22"/>
  <c r="BA17150" i="22" s="1"/>
  <c r="AZ17149" i="22"/>
  <c r="BA17149" i="22" s="1"/>
  <c r="BB17149" i="22" s="1"/>
  <c r="AZ17148" i="22"/>
  <c r="AZ17147" i="22"/>
  <c r="BA17147" i="22" s="1"/>
  <c r="AZ17146" i="22"/>
  <c r="AZ17145" i="22"/>
  <c r="AZ17144" i="22"/>
  <c r="AZ17143" i="22"/>
  <c r="BA17143" i="22" s="1"/>
  <c r="AZ17142" i="22"/>
  <c r="AZ17141" i="22"/>
  <c r="AZ17140" i="22"/>
  <c r="AZ17139" i="22"/>
  <c r="BA17139" i="22" s="1"/>
  <c r="AZ17138" i="22"/>
  <c r="AZ17137" i="22"/>
  <c r="BA17137" i="22" s="1"/>
  <c r="AZ17136" i="22"/>
  <c r="AZ17135" i="22"/>
  <c r="AZ17134" i="22"/>
  <c r="BA17134" i="22" s="1"/>
  <c r="AZ17133" i="22"/>
  <c r="AZ17132" i="22"/>
  <c r="BA17132" i="22" s="1"/>
  <c r="AZ17131" i="22"/>
  <c r="AZ17130" i="22"/>
  <c r="BA17130" i="22" s="1"/>
  <c r="AZ17129" i="22"/>
  <c r="BA17129" i="22" s="1"/>
  <c r="AZ17128" i="22"/>
  <c r="AZ17127" i="22"/>
  <c r="AZ17126" i="22"/>
  <c r="AZ17125" i="22"/>
  <c r="BA17125" i="22" s="1"/>
  <c r="BB17125" i="22" s="1"/>
  <c r="AZ17124" i="22"/>
  <c r="AZ17123" i="22"/>
  <c r="AZ17122" i="22"/>
  <c r="BA17122" i="22" s="1"/>
  <c r="AZ17121" i="22"/>
  <c r="AZ17120" i="22"/>
  <c r="AZ17119" i="22"/>
  <c r="BA17119" i="22" s="1"/>
  <c r="BB17119" i="22" s="1"/>
  <c r="AZ17118" i="22"/>
  <c r="AZ17117" i="22"/>
  <c r="AZ17116" i="22"/>
  <c r="BA17116" i="22" s="1"/>
  <c r="AZ17115" i="22"/>
  <c r="AZ17114" i="22"/>
  <c r="BA17114" i="22" s="1"/>
  <c r="BB17114" i="22" s="1"/>
  <c r="AZ17113" i="22"/>
  <c r="BA17113" i="22" s="1"/>
  <c r="AZ17112" i="22"/>
  <c r="AZ17111" i="22"/>
  <c r="AZ17110" i="22"/>
  <c r="BA17110" i="22" s="1"/>
  <c r="AZ17109" i="22"/>
  <c r="BA17109" i="22" s="1"/>
  <c r="AZ17108" i="22"/>
  <c r="AZ17107" i="22"/>
  <c r="BA17107" i="22" s="1"/>
  <c r="AZ17106" i="22"/>
  <c r="AZ17105" i="22"/>
  <c r="AZ17104" i="22"/>
  <c r="AZ17103" i="22"/>
  <c r="BA17103" i="22" s="1"/>
  <c r="BB17103" i="22" s="1"/>
  <c r="AZ17102" i="22"/>
  <c r="AZ17101" i="22"/>
  <c r="AZ17100" i="22"/>
  <c r="AZ17099" i="22"/>
  <c r="AZ17098" i="22"/>
  <c r="BA17098" i="22" s="1"/>
  <c r="BB17098" i="22" s="1"/>
  <c r="AZ17097" i="22"/>
  <c r="BA17097" i="22" s="1"/>
  <c r="BB17097" i="22" s="1"/>
  <c r="AZ17096" i="22"/>
  <c r="AZ17095" i="22"/>
  <c r="BA17095" i="22" s="1"/>
  <c r="AZ17094" i="22"/>
  <c r="BA17094" i="22" s="1"/>
  <c r="AZ17093" i="22"/>
  <c r="BA17093" i="22" s="1"/>
  <c r="BB17093" i="22" s="1"/>
  <c r="AZ17092" i="22"/>
  <c r="BA17092" i="22" s="1"/>
  <c r="AZ17091" i="22"/>
  <c r="BA17091" i="22" s="1"/>
  <c r="AZ17090" i="22"/>
  <c r="BA17090" i="22" s="1"/>
  <c r="BB17090" i="22" s="1"/>
  <c r="AZ17089" i="22"/>
  <c r="AZ17088" i="22"/>
  <c r="AZ17087" i="22"/>
  <c r="BA17087" i="22" s="1"/>
  <c r="AZ17086" i="22"/>
  <c r="BA17086" i="22" s="1"/>
  <c r="BB17086" i="22" s="1"/>
  <c r="AZ17085" i="22"/>
  <c r="BA17085" i="22" s="1"/>
  <c r="AZ17084" i="22"/>
  <c r="AZ17083" i="22"/>
  <c r="AZ17082" i="22"/>
  <c r="AZ17081" i="22"/>
  <c r="BA17081" i="22" s="1"/>
  <c r="AZ17080" i="22"/>
  <c r="BA17080" i="22" s="1"/>
  <c r="AZ17079" i="22"/>
  <c r="AZ17078" i="22"/>
  <c r="AZ17077" i="22"/>
  <c r="BA17077" i="22" s="1"/>
  <c r="AZ17076" i="22"/>
  <c r="AZ17075" i="22"/>
  <c r="BA17075" i="22" s="1"/>
  <c r="BB17075" i="22" s="1"/>
  <c r="AZ17074" i="22"/>
  <c r="AZ17073" i="22"/>
  <c r="AZ17072" i="22"/>
  <c r="AZ17071" i="22"/>
  <c r="BA17071" i="22" s="1"/>
  <c r="AZ17070" i="22"/>
  <c r="AZ17069" i="22"/>
  <c r="AZ17068" i="22"/>
  <c r="AZ17067" i="22"/>
  <c r="AZ17066" i="22"/>
  <c r="BA17066" i="22" s="1"/>
  <c r="BB17066" i="22" s="1"/>
  <c r="AZ17065" i="22"/>
  <c r="BA17065" i="22" s="1"/>
  <c r="AZ17064" i="22"/>
  <c r="AZ17063" i="22"/>
  <c r="BA17063" i="22" s="1"/>
  <c r="BB17063" i="22" s="1"/>
  <c r="AZ17062" i="22"/>
  <c r="BA17062" i="22" s="1"/>
  <c r="BB17062" i="22" s="1"/>
  <c r="AZ17061" i="22"/>
  <c r="BA17061" i="22" s="1"/>
  <c r="AZ17060" i="22"/>
  <c r="BA17060" i="22" s="1"/>
  <c r="AZ17059" i="22"/>
  <c r="AZ17058" i="22"/>
  <c r="BA17058" i="22" s="1"/>
  <c r="BB17058" i="22" s="1"/>
  <c r="AZ17057" i="22"/>
  <c r="AZ17056" i="22"/>
  <c r="AZ17055" i="22"/>
  <c r="AZ17054" i="22"/>
  <c r="BA17054" i="22" s="1"/>
  <c r="AZ17053" i="22"/>
  <c r="AZ17052" i="22"/>
  <c r="AZ17051" i="22"/>
  <c r="BA17051" i="22" s="1"/>
  <c r="BB17051" i="22" s="1"/>
  <c r="AZ17050" i="22"/>
  <c r="BA17050" i="22" s="1"/>
  <c r="BB17050" i="22" s="1"/>
  <c r="AZ17049" i="22"/>
  <c r="BA17049" i="22" s="1"/>
  <c r="BB17049" i="22" s="1"/>
  <c r="AZ17048" i="22"/>
  <c r="AZ17047" i="22"/>
  <c r="AZ17046" i="22"/>
  <c r="BA17046" i="22" s="1"/>
  <c r="AZ17045" i="22"/>
  <c r="AZ17044" i="22"/>
  <c r="AZ17043" i="22"/>
  <c r="AZ17042" i="22"/>
  <c r="AZ17041" i="22"/>
  <c r="BA17041" i="22" s="1"/>
  <c r="AZ17040" i="22"/>
  <c r="AZ17039" i="22"/>
  <c r="BA17039" i="22" s="1"/>
  <c r="AZ17038" i="22"/>
  <c r="BA17038" i="22" s="1"/>
  <c r="AZ17037" i="22"/>
  <c r="BA17037" i="22" s="1"/>
  <c r="BB17037" i="22" s="1"/>
  <c r="AZ17036" i="22"/>
  <c r="BA17036" i="22" s="1"/>
  <c r="AZ17035" i="22"/>
  <c r="AZ17034" i="22"/>
  <c r="AZ17033" i="22"/>
  <c r="AZ17032" i="22"/>
  <c r="AZ17031" i="22"/>
  <c r="AZ17030" i="22"/>
  <c r="AZ17029" i="22"/>
  <c r="BA17029" i="22" s="1"/>
  <c r="AZ17028" i="22"/>
  <c r="AZ17027" i="22"/>
  <c r="BA17027" i="22" s="1"/>
  <c r="BB17027" i="22" s="1"/>
  <c r="AZ17026" i="22"/>
  <c r="BA17026" i="22" s="1"/>
  <c r="AZ17025" i="22"/>
  <c r="AZ17024" i="22"/>
  <c r="AZ17023" i="22"/>
  <c r="BA17023" i="22" s="1"/>
  <c r="BB17023" i="22" s="1"/>
  <c r="AZ17022" i="22"/>
  <c r="AZ17021" i="22"/>
  <c r="AZ17020" i="22"/>
  <c r="BA17020" i="22" s="1"/>
  <c r="AZ17019" i="22"/>
  <c r="AZ17018" i="22"/>
  <c r="BA17018" i="22" s="1"/>
  <c r="BB17018" i="22" s="1"/>
  <c r="AZ17017" i="22"/>
  <c r="AZ17016" i="22"/>
  <c r="BA17016" i="22" s="1"/>
  <c r="AZ17015" i="22"/>
  <c r="BA17015" i="22" s="1"/>
  <c r="AZ17014" i="22"/>
  <c r="BA17014" i="22" s="1"/>
  <c r="AZ17013" i="22"/>
  <c r="BA17013" i="22" s="1"/>
  <c r="AZ17012" i="22"/>
  <c r="AZ17011" i="22"/>
  <c r="AZ17010" i="22"/>
  <c r="BA17010" i="22" s="1"/>
  <c r="BB17010" i="22" s="1"/>
  <c r="AZ17009" i="22"/>
  <c r="AZ17008" i="22"/>
  <c r="AZ17007" i="22"/>
  <c r="BA17007" i="22" s="1"/>
  <c r="BB17007" i="22" s="1"/>
  <c r="AZ17006" i="22"/>
  <c r="BA17006" i="22" s="1"/>
  <c r="AZ17005" i="22"/>
  <c r="AZ17004" i="22"/>
  <c r="AZ17003" i="22"/>
  <c r="BA17003" i="22" s="1"/>
  <c r="BB17003" i="22" s="1"/>
  <c r="AZ17002" i="22"/>
  <c r="AZ17001" i="22"/>
  <c r="AZ17000" i="22"/>
  <c r="AZ16999" i="22"/>
  <c r="AZ16998" i="22"/>
  <c r="AZ16997" i="22"/>
  <c r="BA16997" i="22" s="1"/>
  <c r="AZ16996" i="22"/>
  <c r="AZ16995" i="22"/>
  <c r="AZ16994" i="22"/>
  <c r="AZ16993" i="22"/>
  <c r="AZ16992" i="22"/>
  <c r="AZ16991" i="22"/>
  <c r="AZ16990" i="22"/>
  <c r="BA16990" i="22" s="1"/>
  <c r="AZ16989" i="22"/>
  <c r="BA16989" i="22" s="1"/>
  <c r="AZ16988" i="22"/>
  <c r="BA16988" i="22" s="1"/>
  <c r="AZ16987" i="22"/>
  <c r="AZ16986" i="22"/>
  <c r="AZ16985" i="22"/>
  <c r="BA16985" i="22" s="1"/>
  <c r="BB16985" i="22" s="1"/>
  <c r="AZ16984" i="22"/>
  <c r="AZ16983" i="22"/>
  <c r="AZ16982" i="22"/>
  <c r="AZ16981" i="22"/>
  <c r="AZ16980" i="22"/>
  <c r="BA16980" i="22" s="1"/>
  <c r="AZ16979" i="22"/>
  <c r="AZ16978" i="22"/>
  <c r="BA16978" i="22" s="1"/>
  <c r="AZ16977" i="22"/>
  <c r="BA16977" i="22" s="1"/>
  <c r="AZ16976" i="22"/>
  <c r="AZ16975" i="22"/>
  <c r="BA16975" i="22" s="1"/>
  <c r="BB16975" i="22" s="1"/>
  <c r="AZ16974" i="22"/>
  <c r="AZ16973" i="22"/>
  <c r="AZ16972" i="22"/>
  <c r="AZ16971" i="22"/>
  <c r="AZ16970" i="22"/>
  <c r="BA16970" i="22" s="1"/>
  <c r="AZ16969" i="22"/>
  <c r="AZ16968" i="22"/>
  <c r="BA16968" i="22" s="1"/>
  <c r="AZ16967" i="22"/>
  <c r="AZ16966" i="22"/>
  <c r="BA16966" i="22" s="1"/>
  <c r="AZ16965" i="22"/>
  <c r="BA16965" i="22" s="1"/>
  <c r="AZ16964" i="22"/>
  <c r="AZ16963" i="22"/>
  <c r="BA16963" i="22" s="1"/>
  <c r="AZ16962" i="22"/>
  <c r="BA16962" i="22" s="1"/>
  <c r="BB16962" i="22" s="1"/>
  <c r="AZ16961" i="22"/>
  <c r="AZ16960" i="22"/>
  <c r="AZ16959" i="22"/>
  <c r="BA16959" i="22" s="1"/>
  <c r="AZ16958" i="22"/>
  <c r="BA16958" i="22" s="1"/>
  <c r="AZ16957" i="22"/>
  <c r="BA16957" i="22" s="1"/>
  <c r="AZ16956" i="22"/>
  <c r="AZ16955" i="22"/>
  <c r="AZ16954" i="22"/>
  <c r="BA16954" i="22" s="1"/>
  <c r="BB16954" i="22" s="1"/>
  <c r="AZ16953" i="22"/>
  <c r="BA16953" i="22" s="1"/>
  <c r="BB16953" i="22" s="1"/>
  <c r="AZ16952" i="22"/>
  <c r="AZ16951" i="22"/>
  <c r="BA16951" i="22" s="1"/>
  <c r="AZ16950" i="22"/>
  <c r="AZ16949" i="22"/>
  <c r="BA16949" i="22" s="1"/>
  <c r="BB16949" i="22" s="1"/>
  <c r="AZ16948" i="22"/>
  <c r="AZ16947" i="22"/>
  <c r="AZ16946" i="22"/>
  <c r="BA16946" i="22" s="1"/>
  <c r="BB16946" i="22" s="1"/>
  <c r="AZ16945" i="22"/>
  <c r="AZ16944" i="22"/>
  <c r="BA16944" i="22" s="1"/>
  <c r="AZ16943" i="22"/>
  <c r="BA16943" i="22" s="1"/>
  <c r="AZ16942" i="22"/>
  <c r="BA16942" i="22" s="1"/>
  <c r="AZ16941" i="22"/>
  <c r="BA16941" i="22" s="1"/>
  <c r="BB16941" i="22" s="1"/>
  <c r="AZ16940" i="22"/>
  <c r="BA16940" i="22" s="1"/>
  <c r="AZ16939" i="22"/>
  <c r="AZ16938" i="22"/>
  <c r="AZ16937" i="22"/>
  <c r="BA16937" i="22" s="1"/>
  <c r="BB16937" i="22" s="1"/>
  <c r="AZ16936" i="22"/>
  <c r="AZ16935" i="22"/>
  <c r="BA16935" i="22" s="1"/>
  <c r="BB16935" i="22" s="1"/>
  <c r="AZ16934" i="22"/>
  <c r="BA16934" i="22" s="1"/>
  <c r="AZ16933" i="22"/>
  <c r="AZ16932" i="22"/>
  <c r="BA16932" i="22" s="1"/>
  <c r="AZ16931" i="22"/>
  <c r="AZ16930" i="22"/>
  <c r="AZ16929" i="22"/>
  <c r="BA16929" i="22" s="1"/>
  <c r="BB16929" i="22" s="1"/>
  <c r="AZ16928" i="22"/>
  <c r="BA16928" i="22" s="1"/>
  <c r="AZ16927" i="22"/>
  <c r="AZ16926" i="22"/>
  <c r="AZ16925" i="22"/>
  <c r="BA16925" i="22" s="1"/>
  <c r="AZ16924" i="22"/>
  <c r="BA16924" i="22" s="1"/>
  <c r="AZ16923" i="22"/>
  <c r="BA16923" i="22" s="1"/>
  <c r="AZ16922" i="22"/>
  <c r="BA16922" i="22" s="1"/>
  <c r="AZ16921" i="22"/>
  <c r="BA16921" i="22" s="1"/>
  <c r="AZ16920" i="22"/>
  <c r="AZ16919" i="22"/>
  <c r="BA16919" i="22" s="1"/>
  <c r="AZ16918" i="22"/>
  <c r="BA16918" i="22" s="1"/>
  <c r="AZ16917" i="22"/>
  <c r="BA16917" i="22" s="1"/>
  <c r="AZ16916" i="22"/>
  <c r="BA16916" i="22" s="1"/>
  <c r="AZ16915" i="22"/>
  <c r="AZ16914" i="22"/>
  <c r="AZ16913" i="22"/>
  <c r="AZ16912" i="22"/>
  <c r="AZ16911" i="22"/>
  <c r="BA16911" i="22" s="1"/>
  <c r="AZ16910" i="22"/>
  <c r="AZ16909" i="22"/>
  <c r="BA16909" i="22" s="1"/>
  <c r="BB16909" i="22" s="1"/>
  <c r="AZ16908" i="22"/>
  <c r="AZ16907" i="22"/>
  <c r="BA16907" i="22" s="1"/>
  <c r="BB16907" i="22" s="1"/>
  <c r="AZ16906" i="22"/>
  <c r="BA16906" i="22" s="1"/>
  <c r="BB16906" i="22" s="1"/>
  <c r="AZ16905" i="22"/>
  <c r="AZ16904" i="22"/>
  <c r="AZ16903" i="22"/>
  <c r="AZ16902" i="22"/>
  <c r="BA16902" i="22" s="1"/>
  <c r="AZ16901" i="22"/>
  <c r="BA16901" i="22" s="1"/>
  <c r="BB16901" i="22" s="1"/>
  <c r="AZ16900" i="22"/>
  <c r="BA16900" i="22" s="1"/>
  <c r="AZ16899" i="22"/>
  <c r="AZ16898" i="22"/>
  <c r="AZ16897" i="22"/>
  <c r="AZ16896" i="22"/>
  <c r="AZ16895" i="22"/>
  <c r="AZ16894" i="22"/>
  <c r="BA16894" i="22" s="1"/>
  <c r="BB16894" i="22" s="1"/>
  <c r="AZ16893" i="22"/>
  <c r="BA16893" i="22" s="1"/>
  <c r="BB16893" i="22" s="1"/>
  <c r="AZ16892" i="22"/>
  <c r="AZ16891" i="22"/>
  <c r="AZ16890" i="22"/>
  <c r="BA16890" i="22" s="1"/>
  <c r="AZ16889" i="22"/>
  <c r="AZ16888" i="22"/>
  <c r="AZ16887" i="22"/>
  <c r="BA16887" i="22" s="1"/>
  <c r="BB16887" i="22" s="1"/>
  <c r="AZ16886" i="22"/>
  <c r="AZ16885" i="22"/>
  <c r="AZ16884" i="22"/>
  <c r="BA16884" i="22" s="1"/>
  <c r="AZ16883" i="22"/>
  <c r="AZ16882" i="22"/>
  <c r="BA16882" i="22" s="1"/>
  <c r="AZ16881" i="22"/>
  <c r="BA16881" i="22" s="1"/>
  <c r="BB16881" i="22" s="1"/>
  <c r="AZ16880" i="22"/>
  <c r="AZ16879" i="22"/>
  <c r="AZ16878" i="22"/>
  <c r="AZ16877" i="22"/>
  <c r="AZ16876" i="22"/>
  <c r="AZ16875" i="22"/>
  <c r="AZ16874" i="22"/>
  <c r="BA16874" i="22" s="1"/>
  <c r="BB16874" i="22" s="1"/>
  <c r="AZ16873" i="22"/>
  <c r="AZ16872" i="22"/>
  <c r="BA16872" i="22" s="1"/>
  <c r="AZ16871" i="22"/>
  <c r="AZ16870" i="22"/>
  <c r="BA16870" i="22" s="1"/>
  <c r="BB16870" i="22" s="1"/>
  <c r="AZ16869" i="22"/>
  <c r="AZ16868" i="22"/>
  <c r="AZ16867" i="22"/>
  <c r="AZ16866" i="22"/>
  <c r="BA16866" i="22" s="1"/>
  <c r="BB16866" i="22" s="1"/>
  <c r="AZ16865" i="22"/>
  <c r="AZ16864" i="22"/>
  <c r="AZ16863" i="22"/>
  <c r="BA16863" i="22" s="1"/>
  <c r="BB16863" i="22" s="1"/>
  <c r="AZ16862" i="22"/>
  <c r="BA16862" i="22" s="1"/>
  <c r="BB16862" i="22" s="1"/>
  <c r="AZ16861" i="22"/>
  <c r="BA16861" i="22" s="1"/>
  <c r="BB16861" i="22" s="1"/>
  <c r="AZ16860" i="22"/>
  <c r="AZ16859" i="22"/>
  <c r="AZ16858" i="22"/>
  <c r="AZ16857" i="22"/>
  <c r="AZ16856" i="22"/>
  <c r="AZ16855" i="22"/>
  <c r="BA16855" i="22" s="1"/>
  <c r="AZ16854" i="22"/>
  <c r="AZ16853" i="22"/>
  <c r="BA16853" i="22" s="1"/>
  <c r="BB16853" i="22" s="1"/>
  <c r="AZ16852" i="22"/>
  <c r="AZ16851" i="22"/>
  <c r="BA16851" i="22" s="1"/>
  <c r="AZ16850" i="22"/>
  <c r="AZ16849" i="22"/>
  <c r="BA16849" i="22" s="1"/>
  <c r="BB16849" i="22" s="1"/>
  <c r="AZ16848" i="22"/>
  <c r="BA16848" i="22" s="1"/>
  <c r="AZ16847" i="22"/>
  <c r="BA16847" i="22" s="1"/>
  <c r="AZ16846" i="22"/>
  <c r="BA16846" i="22" s="1"/>
  <c r="AZ16845" i="22"/>
  <c r="AZ16844" i="22"/>
  <c r="AZ16843" i="22"/>
  <c r="AZ16842" i="22"/>
  <c r="AZ16841" i="22"/>
  <c r="AZ16840" i="22"/>
  <c r="AZ16839" i="22"/>
  <c r="BA16839" i="22" s="1"/>
  <c r="AZ16838" i="22"/>
  <c r="AZ16837" i="22"/>
  <c r="BA16837" i="22" s="1"/>
  <c r="BB16837" i="22" s="1"/>
  <c r="AZ16836" i="22"/>
  <c r="BA16836" i="22" s="1"/>
  <c r="AZ16835" i="22"/>
  <c r="BA16835" i="22" s="1"/>
  <c r="BB16835" i="22" s="1"/>
  <c r="AZ16834" i="22"/>
  <c r="AZ16833" i="22"/>
  <c r="AZ16832" i="22"/>
  <c r="BA16832" i="22" s="1"/>
  <c r="AZ16831" i="22"/>
  <c r="BA16831" i="22" s="1"/>
  <c r="AZ16830" i="22"/>
  <c r="AZ16829" i="22"/>
  <c r="BA16829" i="22" s="1"/>
  <c r="AZ16828" i="22"/>
  <c r="BA16828" i="22" s="1"/>
  <c r="AZ16827" i="22"/>
  <c r="AZ16826" i="22"/>
  <c r="AZ16825" i="22"/>
  <c r="BA16825" i="22" s="1"/>
  <c r="AZ16824" i="22"/>
  <c r="BA16824" i="22" s="1"/>
  <c r="AZ16823" i="22"/>
  <c r="BA16823" i="22" s="1"/>
  <c r="AZ16822" i="22"/>
  <c r="BA16822" i="22" s="1"/>
  <c r="AZ16821" i="22"/>
  <c r="BA16821" i="22" s="1"/>
  <c r="AZ16820" i="22"/>
  <c r="AZ16819" i="22"/>
  <c r="BA16819" i="22" s="1"/>
  <c r="BB16819" i="22" s="1"/>
  <c r="AZ16818" i="22"/>
  <c r="BA16818" i="22" s="1"/>
  <c r="BB16818" i="22" s="1"/>
  <c r="AZ16817" i="22"/>
  <c r="AZ16816" i="22"/>
  <c r="AZ16815" i="22"/>
  <c r="BA16815" i="22" s="1"/>
  <c r="BB16815" i="22" s="1"/>
  <c r="AZ16814" i="22"/>
  <c r="BA16814" i="22" s="1"/>
  <c r="AZ16813" i="22"/>
  <c r="BA16813" i="22" s="1"/>
  <c r="AZ16812" i="22"/>
  <c r="AZ16811" i="22"/>
  <c r="AZ16810" i="22"/>
  <c r="AZ16809" i="22"/>
  <c r="BA16809" i="22" s="1"/>
  <c r="BB16809" i="22" s="1"/>
  <c r="AZ16808" i="22"/>
  <c r="AZ16807" i="22"/>
  <c r="AZ16806" i="22"/>
  <c r="BA16806" i="22" s="1"/>
  <c r="AZ16805" i="22"/>
  <c r="BA16805" i="22" s="1"/>
  <c r="BB16805" i="22" s="1"/>
  <c r="AZ16804" i="22"/>
  <c r="BA16804" i="22" s="1"/>
  <c r="AZ16803" i="22"/>
  <c r="AZ16802" i="22"/>
  <c r="BA16802" i="22" s="1"/>
  <c r="BB16802" i="22" s="1"/>
  <c r="AZ16801" i="22"/>
  <c r="BA16801" i="22" s="1"/>
  <c r="BB16801" i="22" s="1"/>
  <c r="AZ16800" i="22"/>
  <c r="BA16800" i="22" s="1"/>
  <c r="AZ16799" i="22"/>
  <c r="BA16799" i="22" s="1"/>
  <c r="AZ16798" i="22"/>
  <c r="AZ16797" i="22"/>
  <c r="AZ16796" i="22"/>
  <c r="BA16796" i="22" s="1"/>
  <c r="AZ16795" i="22"/>
  <c r="AZ16794" i="22"/>
  <c r="AZ16793" i="22"/>
  <c r="BA16793" i="22" s="1"/>
  <c r="AZ16792" i="22"/>
  <c r="BA16792" i="22" s="1"/>
  <c r="AZ16791" i="22"/>
  <c r="BA16791" i="22" s="1"/>
  <c r="AZ16790" i="22"/>
  <c r="AZ16789" i="22"/>
  <c r="BA16789" i="22" s="1"/>
  <c r="AZ16788" i="22"/>
  <c r="AZ16787" i="22"/>
  <c r="BA16787" i="22" s="1"/>
  <c r="BB16787" i="22" s="1"/>
  <c r="AZ16786" i="22"/>
  <c r="BA16786" i="22" s="1"/>
  <c r="AZ16785" i="22"/>
  <c r="AZ16784" i="22"/>
  <c r="BA16784" i="22" s="1"/>
  <c r="AZ16783" i="22"/>
  <c r="BA16783" i="22" s="1"/>
  <c r="BB16783" i="22" s="1"/>
  <c r="AZ16782" i="22"/>
  <c r="AZ16781" i="22"/>
  <c r="AZ16780" i="22"/>
  <c r="AZ16779" i="22"/>
  <c r="BA16779" i="22" s="1"/>
  <c r="AZ16778" i="22"/>
  <c r="AZ16777" i="22"/>
  <c r="AZ16776" i="22"/>
  <c r="AZ16775" i="22"/>
  <c r="BA16775" i="22" s="1"/>
  <c r="BB16775" i="22" s="1"/>
  <c r="AZ16774" i="22"/>
  <c r="AZ16773" i="22"/>
  <c r="AZ16772" i="22"/>
  <c r="BA16772" i="22" s="1"/>
  <c r="AZ16771" i="22"/>
  <c r="BA16771" i="22" s="1"/>
  <c r="AZ16770" i="22"/>
  <c r="AZ16769" i="22"/>
  <c r="AZ16768" i="22"/>
  <c r="AZ16767" i="22"/>
  <c r="AZ16766" i="22"/>
  <c r="BA16766" i="22" s="1"/>
  <c r="AZ16765" i="22"/>
  <c r="BA16765" i="22" s="1"/>
  <c r="AZ16764" i="22"/>
  <c r="AZ16763" i="22"/>
  <c r="BA16763" i="22" s="1"/>
  <c r="AZ16762" i="22"/>
  <c r="BA16762" i="22" s="1"/>
  <c r="BB16762" i="22" s="1"/>
  <c r="AZ16761" i="22"/>
  <c r="AZ16760" i="22"/>
  <c r="AZ16759" i="22"/>
  <c r="AZ16758" i="22"/>
  <c r="BA16758" i="22" s="1"/>
  <c r="AZ16757" i="22"/>
  <c r="BA16757" i="22" s="1"/>
  <c r="AZ16756" i="22"/>
  <c r="BA16756" i="22" s="1"/>
  <c r="AZ16755" i="22"/>
  <c r="BA16755" i="22" s="1"/>
  <c r="AZ16754" i="22"/>
  <c r="AZ16753" i="22"/>
  <c r="AZ16752" i="22"/>
  <c r="BA16752" i="22" s="1"/>
  <c r="AZ16751" i="22"/>
  <c r="AZ16750" i="22"/>
  <c r="AZ16749" i="22"/>
  <c r="AZ16748" i="22"/>
  <c r="BA16748" i="22" s="1"/>
  <c r="AZ16747" i="22"/>
  <c r="AZ16746" i="22"/>
  <c r="AZ16745" i="22"/>
  <c r="AZ16744" i="22"/>
  <c r="BA16744" i="22" s="1"/>
  <c r="AZ16743" i="22"/>
  <c r="AZ16742" i="22"/>
  <c r="AZ16741" i="22"/>
  <c r="AZ16740" i="22"/>
  <c r="BA16740" i="22" s="1"/>
  <c r="AZ16739" i="22"/>
  <c r="AZ16738" i="22"/>
  <c r="BA16738" i="22" s="1"/>
  <c r="AZ16737" i="22"/>
  <c r="BA16737" i="22" s="1"/>
  <c r="BB16737" i="22" s="1"/>
  <c r="AZ16736" i="22"/>
  <c r="BA16736" i="22" s="1"/>
  <c r="AZ16735" i="22"/>
  <c r="AZ16734" i="22"/>
  <c r="AZ16733" i="22"/>
  <c r="BA16733" i="22" s="1"/>
  <c r="AZ16732" i="22"/>
  <c r="BA16732" i="22" s="1"/>
  <c r="AZ16731" i="22"/>
  <c r="AZ16730" i="22"/>
  <c r="AZ16729" i="22"/>
  <c r="AZ16728" i="22"/>
  <c r="BA16728" i="22" s="1"/>
  <c r="AZ16727" i="22"/>
  <c r="AZ16726" i="22"/>
  <c r="BA16726" i="22" s="1"/>
  <c r="AZ16725" i="22"/>
  <c r="BA16725" i="22" s="1"/>
  <c r="AZ16724" i="22"/>
  <c r="BA16724" i="22" s="1"/>
  <c r="AZ16723" i="22"/>
  <c r="BA16723" i="22" s="1"/>
  <c r="BB16723" i="22" s="1"/>
  <c r="AZ16722" i="22"/>
  <c r="BA16722" i="22" s="1"/>
  <c r="BB16722" i="22" s="1"/>
  <c r="AZ16721" i="22"/>
  <c r="AZ16720" i="22"/>
  <c r="AZ16719" i="22"/>
  <c r="AZ16718" i="22"/>
  <c r="AZ16717" i="22"/>
  <c r="AZ16716" i="22"/>
  <c r="AZ16715" i="22"/>
  <c r="BA16715" i="22" s="1"/>
  <c r="BB16715" i="22" s="1"/>
  <c r="AZ16714" i="22"/>
  <c r="AZ16713" i="22"/>
  <c r="AZ16712" i="22"/>
  <c r="AZ16711" i="22"/>
  <c r="AZ16710" i="22"/>
  <c r="AZ16709" i="22"/>
  <c r="AZ16708" i="22"/>
  <c r="BA16708" i="22" s="1"/>
  <c r="AZ16707" i="22"/>
  <c r="BA16707" i="22" s="1"/>
  <c r="AZ16706" i="22"/>
  <c r="AZ16705" i="22"/>
  <c r="AZ16704" i="22"/>
  <c r="BA16704" i="22" s="1"/>
  <c r="AZ16703" i="22"/>
  <c r="BA16703" i="22" s="1"/>
  <c r="AZ16702" i="22"/>
  <c r="BA16702" i="22" s="1"/>
  <c r="BB16702" i="22" s="1"/>
  <c r="AZ16701" i="22"/>
  <c r="BA16701" i="22" s="1"/>
  <c r="BB16701" i="22" s="1"/>
  <c r="AZ16700" i="22"/>
  <c r="BA16700" i="22" s="1"/>
  <c r="AZ16699" i="22"/>
  <c r="AZ16698" i="22"/>
  <c r="BA16698" i="22" s="1"/>
  <c r="AZ16697" i="22"/>
  <c r="AZ16696" i="22"/>
  <c r="AZ16695" i="22"/>
  <c r="AZ16694" i="22"/>
  <c r="BA16694" i="22" s="1"/>
  <c r="AZ16693" i="22"/>
  <c r="AZ16692" i="22"/>
  <c r="BA16692" i="22" s="1"/>
  <c r="AZ16691" i="22"/>
  <c r="AZ16690" i="22"/>
  <c r="BA16690" i="22" s="1"/>
  <c r="AZ16689" i="22"/>
  <c r="BA16689" i="22" s="1"/>
  <c r="AZ16688" i="22"/>
  <c r="AZ16687" i="22"/>
  <c r="BA16687" i="22" s="1"/>
  <c r="BB16687" i="22" s="1"/>
  <c r="AZ16686" i="22"/>
  <c r="AZ16685" i="22"/>
  <c r="BA16685" i="22" s="1"/>
  <c r="AZ16684" i="22"/>
  <c r="AZ16683" i="22"/>
  <c r="AZ16682" i="22"/>
  <c r="BA16682" i="22" s="1"/>
  <c r="BB16682" i="22" s="1"/>
  <c r="AZ16681" i="22"/>
  <c r="AZ16680" i="22"/>
  <c r="BA16680" i="22" s="1"/>
  <c r="BB16680" i="22" s="1"/>
  <c r="AZ16679" i="22"/>
  <c r="BA16679" i="22" s="1"/>
  <c r="AZ16678" i="22"/>
  <c r="BA16678" i="22" s="1"/>
  <c r="BB16678" i="22" s="1"/>
  <c r="AZ16677" i="22"/>
  <c r="AZ16676" i="22"/>
  <c r="AZ16675" i="22"/>
  <c r="BA16675" i="22" s="1"/>
  <c r="AZ16674" i="22"/>
  <c r="BA16674" i="22" s="1"/>
  <c r="BB16674" i="22" s="1"/>
  <c r="AZ16673" i="22"/>
  <c r="AZ16672" i="22"/>
  <c r="AZ16671" i="22"/>
  <c r="AZ16670" i="22"/>
  <c r="AZ16669" i="22"/>
  <c r="BA16669" i="22" s="1"/>
  <c r="BB16669" i="22" s="1"/>
  <c r="AZ16668" i="22"/>
  <c r="AZ16667" i="22"/>
  <c r="AZ16666" i="22"/>
  <c r="AZ16665" i="22"/>
  <c r="BA16665" i="22" s="1"/>
  <c r="AZ16664" i="22"/>
  <c r="AZ16663" i="22"/>
  <c r="BA16663" i="22" s="1"/>
  <c r="AZ16662" i="22"/>
  <c r="AZ16661" i="22"/>
  <c r="BA16661" i="22" s="1"/>
  <c r="BB16661" i="22" s="1"/>
  <c r="AZ16660" i="22"/>
  <c r="AZ16659" i="22"/>
  <c r="BA16659" i="22" s="1"/>
  <c r="AZ16658" i="22"/>
  <c r="BA16658" i="22" s="1"/>
  <c r="BB16658" i="22" s="1"/>
  <c r="AZ16657" i="22"/>
  <c r="BA16657" i="22" s="1"/>
  <c r="BB16657" i="22" s="1"/>
  <c r="AZ16656" i="22"/>
  <c r="AZ16655" i="22"/>
  <c r="BA16655" i="22" s="1"/>
  <c r="AZ16654" i="22"/>
  <c r="BA16654" i="22" s="1"/>
  <c r="AZ16653" i="22"/>
  <c r="BA16653" i="22" s="1"/>
  <c r="BB16653" i="22" s="1"/>
  <c r="AZ16652" i="22"/>
  <c r="BA16652" i="22" s="1"/>
  <c r="AZ16651" i="22"/>
  <c r="AZ16650" i="22"/>
  <c r="BA16650" i="22" s="1"/>
  <c r="AZ16649" i="22"/>
  <c r="AZ16648" i="22"/>
  <c r="AZ16647" i="22"/>
  <c r="BA16647" i="22" s="1"/>
  <c r="AZ16646" i="22"/>
  <c r="AZ16645" i="22"/>
  <c r="AZ16644" i="22"/>
  <c r="BA16644" i="22" s="1"/>
  <c r="AZ16643" i="22"/>
  <c r="AZ16642" i="22"/>
  <c r="BA16642" i="22" s="1"/>
  <c r="AZ16641" i="22"/>
  <c r="AZ16640" i="22"/>
  <c r="BA16640" i="22" s="1"/>
  <c r="AZ16639" i="22"/>
  <c r="AZ16638" i="22"/>
  <c r="AZ16637" i="22"/>
  <c r="BA16637" i="22" s="1"/>
  <c r="AZ16636" i="22"/>
  <c r="BA16636" i="22" s="1"/>
  <c r="AZ16635" i="22"/>
  <c r="BA16635" i="22" s="1"/>
  <c r="BB16635" i="22" s="1"/>
  <c r="AZ16634" i="22"/>
  <c r="AZ16633" i="22"/>
  <c r="AZ16632" i="22"/>
  <c r="AZ16631" i="22"/>
  <c r="AZ16630" i="22"/>
  <c r="AZ16629" i="22"/>
  <c r="BA16629" i="22" s="1"/>
  <c r="AZ16628" i="22"/>
  <c r="BA16628" i="22" s="1"/>
  <c r="AZ16627" i="22"/>
  <c r="BA16627" i="22" s="1"/>
  <c r="AZ16626" i="22"/>
  <c r="BA16626" i="22" s="1"/>
  <c r="BB16626" i="22" s="1"/>
  <c r="AZ16625" i="22"/>
  <c r="AZ16624" i="22"/>
  <c r="AZ16623" i="22"/>
  <c r="AZ16622" i="22"/>
  <c r="BA16622" i="22" s="1"/>
  <c r="BB16622" i="22" s="1"/>
  <c r="AZ16621" i="22"/>
  <c r="BA16621" i="22" s="1"/>
  <c r="AZ16620" i="22"/>
  <c r="AZ16619" i="22"/>
  <c r="AZ16618" i="22"/>
  <c r="BA16618" i="22" s="1"/>
  <c r="AZ16617" i="22"/>
  <c r="AZ16616" i="22"/>
  <c r="AZ16615" i="22"/>
  <c r="BA16615" i="22" s="1"/>
  <c r="AZ16614" i="22"/>
  <c r="AZ16613" i="22"/>
  <c r="BA16613" i="22" s="1"/>
  <c r="BB16613" i="22" s="1"/>
  <c r="AZ16612" i="22"/>
  <c r="AZ16611" i="22"/>
  <c r="AZ16610" i="22"/>
  <c r="AZ16609" i="22"/>
  <c r="AZ16608" i="22"/>
  <c r="BA16608" i="22" s="1"/>
  <c r="AZ16607" i="22"/>
  <c r="BA16607" i="22" s="1"/>
  <c r="AZ16606" i="22"/>
  <c r="BA16606" i="22" s="1"/>
  <c r="AZ16605" i="22"/>
  <c r="AZ16604" i="22"/>
  <c r="BA16604" i="22" s="1"/>
  <c r="AZ16603" i="22"/>
  <c r="AZ16602" i="22"/>
  <c r="AZ16601" i="22"/>
  <c r="BA16601" i="22" s="1"/>
  <c r="AZ16600" i="22"/>
  <c r="AZ16599" i="22"/>
  <c r="BA16599" i="22" s="1"/>
  <c r="BB16599" i="22" s="1"/>
  <c r="AZ16598" i="22"/>
  <c r="BA16598" i="22" s="1"/>
  <c r="AZ16597" i="22"/>
  <c r="BA16597" i="22" s="1"/>
  <c r="AZ16596" i="22"/>
  <c r="AZ16595" i="22"/>
  <c r="AZ16594" i="22"/>
  <c r="BA16594" i="22" s="1"/>
  <c r="AZ16593" i="22"/>
  <c r="AZ16592" i="22"/>
  <c r="AZ16591" i="22"/>
  <c r="BA16591" i="22" s="1"/>
  <c r="BB16591" i="22" s="1"/>
  <c r="AZ16590" i="22"/>
  <c r="AZ16589" i="22"/>
  <c r="AZ16588" i="22"/>
  <c r="BA16588" i="22" s="1"/>
  <c r="AZ16587" i="22"/>
  <c r="AZ16586" i="22"/>
  <c r="AZ16585" i="22"/>
  <c r="AZ16584" i="22"/>
  <c r="AZ16583" i="22"/>
  <c r="BA16583" i="22" s="1"/>
  <c r="AZ16582" i="22"/>
  <c r="AZ16581" i="22"/>
  <c r="AZ16580" i="22"/>
  <c r="AZ16579" i="22"/>
  <c r="AZ16578" i="22"/>
  <c r="BA16578" i="22" s="1"/>
  <c r="BB16578" i="22" s="1"/>
  <c r="AZ16577" i="22"/>
  <c r="AZ16576" i="22"/>
  <c r="AZ16575" i="22"/>
  <c r="AZ16574" i="22"/>
  <c r="AZ16573" i="22"/>
  <c r="BA16573" i="22" s="1"/>
  <c r="BB16573" i="22" s="1"/>
  <c r="AZ16572" i="22"/>
  <c r="BA16572" i="22" s="1"/>
  <c r="AZ16571" i="22"/>
  <c r="AZ16570" i="22"/>
  <c r="BA16570" i="22" s="1"/>
  <c r="AZ16569" i="22"/>
  <c r="BA16569" i="22" s="1"/>
  <c r="AZ16568" i="22"/>
  <c r="AZ16567" i="22"/>
  <c r="AZ16566" i="22"/>
  <c r="BA16566" i="22" s="1"/>
  <c r="AZ16565" i="22"/>
  <c r="AZ16564" i="22"/>
  <c r="AZ16563" i="22"/>
  <c r="AZ16562" i="22"/>
  <c r="AZ16561" i="22"/>
  <c r="BA16561" i="22" s="1"/>
  <c r="AZ16560" i="22"/>
  <c r="AZ16559" i="22"/>
  <c r="AZ16558" i="22"/>
  <c r="BA16558" i="22" s="1"/>
  <c r="BB16558" i="22" s="1"/>
  <c r="AZ16557" i="22"/>
  <c r="BA16557" i="22" s="1"/>
  <c r="BB16557" i="22" s="1"/>
  <c r="AZ16556" i="22"/>
  <c r="BA16556" i="22" s="1"/>
  <c r="AZ16555" i="22"/>
  <c r="AZ16554" i="22"/>
  <c r="AZ16553" i="22"/>
  <c r="AZ16552" i="22"/>
  <c r="BA16552" i="22" s="1"/>
  <c r="AZ16551" i="22"/>
  <c r="AZ16550" i="22"/>
  <c r="AZ16549" i="22"/>
  <c r="BA16549" i="22" s="1"/>
  <c r="AZ16548" i="22"/>
  <c r="BA16548" i="22" s="1"/>
  <c r="AZ16547" i="22"/>
  <c r="AZ16546" i="22"/>
  <c r="AZ16545" i="22"/>
  <c r="BA16545" i="22" s="1"/>
  <c r="AZ16544" i="22"/>
  <c r="BA16544" i="22" s="1"/>
  <c r="AZ16543" i="22"/>
  <c r="BA16543" i="22" s="1"/>
  <c r="BB16543" i="22" s="1"/>
  <c r="AZ16542" i="22"/>
  <c r="AZ16541" i="22"/>
  <c r="BA16541" i="22" s="1"/>
  <c r="AZ16540" i="22"/>
  <c r="BA16540" i="22" s="1"/>
  <c r="AZ16539" i="22"/>
  <c r="AZ16538" i="22"/>
  <c r="AZ16537" i="22"/>
  <c r="BA16537" i="22" s="1"/>
  <c r="AZ16536" i="22"/>
  <c r="BA16536" i="22" s="1"/>
  <c r="AZ16535" i="22"/>
  <c r="BA16535" i="22" s="1"/>
  <c r="BB16535" i="22" s="1"/>
  <c r="AZ16534" i="22"/>
  <c r="AZ16533" i="22"/>
  <c r="BA16533" i="22" s="1"/>
  <c r="AZ16532" i="22"/>
  <c r="BA16532" i="22" s="1"/>
  <c r="AZ16531" i="22"/>
  <c r="AZ16530" i="22"/>
  <c r="BA16530" i="22" s="1"/>
  <c r="BB16530" i="22" s="1"/>
  <c r="AZ16529" i="22"/>
  <c r="AZ16528" i="22"/>
  <c r="AZ16527" i="22"/>
  <c r="BA16527" i="22" s="1"/>
  <c r="BB16527" i="22" s="1"/>
  <c r="AZ16526" i="22"/>
  <c r="AZ16525" i="22"/>
  <c r="BA16525" i="22" s="1"/>
  <c r="AZ16524" i="22"/>
  <c r="BA16524" i="22" s="1"/>
  <c r="AZ16523" i="22"/>
  <c r="AZ16522" i="22"/>
  <c r="BA16522" i="22" s="1"/>
  <c r="BB16522" i="22" s="1"/>
  <c r="AZ16521" i="22"/>
  <c r="AZ16520" i="22"/>
  <c r="AZ16519" i="22"/>
  <c r="AZ16518" i="22"/>
  <c r="AZ16517" i="22"/>
  <c r="AZ16516" i="22"/>
  <c r="BA16516" i="22" s="1"/>
  <c r="AZ16515" i="22"/>
  <c r="BA16515" i="22" s="1"/>
  <c r="AZ16514" i="22"/>
  <c r="AZ16513" i="22"/>
  <c r="AZ16512" i="22"/>
  <c r="BA16512" i="22" s="1"/>
  <c r="AZ16511" i="22"/>
  <c r="AZ16510" i="22"/>
  <c r="AZ16509" i="22"/>
  <c r="AZ16508" i="22"/>
  <c r="BA16508" i="22" s="1"/>
  <c r="AZ16507" i="22"/>
  <c r="AZ16506" i="22"/>
  <c r="BA16506" i="22" s="1"/>
  <c r="AZ16505" i="22"/>
  <c r="BA16505" i="22" s="1"/>
  <c r="BB16505" i="22" s="1"/>
  <c r="AZ16504" i="22"/>
  <c r="AZ16503" i="22"/>
  <c r="AZ16502" i="22"/>
  <c r="AZ16501" i="22"/>
  <c r="AZ16500" i="22"/>
  <c r="BA16500" i="22" s="1"/>
  <c r="AZ16499" i="22"/>
  <c r="AZ16498" i="22"/>
  <c r="AZ16497" i="22"/>
  <c r="BA16497" i="22" s="1"/>
  <c r="AZ16496" i="22"/>
  <c r="AZ16495" i="22"/>
  <c r="AZ16494" i="22"/>
  <c r="AZ16493" i="22"/>
  <c r="BA16493" i="22" s="1"/>
  <c r="AZ16492" i="22"/>
  <c r="BA16492" i="22" s="1"/>
  <c r="AZ16491" i="22"/>
  <c r="BA16491" i="22" s="1"/>
  <c r="BB16491" i="22" s="1"/>
  <c r="AZ16490" i="22"/>
  <c r="AZ16489" i="22"/>
  <c r="AZ16488" i="22"/>
  <c r="BA16488" i="22" s="1"/>
  <c r="AZ16487" i="22"/>
  <c r="AZ16486" i="22"/>
  <c r="BA16486" i="22" s="1"/>
  <c r="BB16486" i="22" s="1"/>
  <c r="AZ16485" i="22"/>
  <c r="BA16485" i="22" s="1"/>
  <c r="AZ16484" i="22"/>
  <c r="AZ16483" i="22"/>
  <c r="BA16483" i="22" s="1"/>
  <c r="AZ16482" i="22"/>
  <c r="AZ16481" i="22"/>
  <c r="AZ16480" i="22"/>
  <c r="AZ16479" i="22"/>
  <c r="BA16479" i="22" s="1"/>
  <c r="AZ16478" i="22"/>
  <c r="BA16478" i="22" s="1"/>
  <c r="AZ16477" i="22"/>
  <c r="BA16477" i="22" s="1"/>
  <c r="BB16477" i="22" s="1"/>
  <c r="AZ16476" i="22"/>
  <c r="BA16476" i="22" s="1"/>
  <c r="AZ16475" i="22"/>
  <c r="BA16475" i="22" s="1"/>
  <c r="BB16475" i="22" s="1"/>
  <c r="AZ16474" i="22"/>
  <c r="AZ16473" i="22"/>
  <c r="BA16473" i="22" s="1"/>
  <c r="BB16473" i="22" s="1"/>
  <c r="AZ16472" i="22"/>
  <c r="AZ16471" i="22"/>
  <c r="BA16471" i="22" s="1"/>
  <c r="AZ16470" i="22"/>
  <c r="BA16470" i="22" s="1"/>
  <c r="BB16470" i="22" s="1"/>
  <c r="AZ16469" i="22"/>
  <c r="AZ16468" i="22"/>
  <c r="AZ16467" i="22"/>
  <c r="BA16467" i="22" s="1"/>
  <c r="AZ16466" i="22"/>
  <c r="BA16466" i="22" s="1"/>
  <c r="AZ16465" i="22"/>
  <c r="BA16465" i="22" s="1"/>
  <c r="BB16465" i="22" s="1"/>
  <c r="AZ16464" i="22"/>
  <c r="BA16464" i="22" s="1"/>
  <c r="AZ16463" i="22"/>
  <c r="BA16463" i="22" s="1"/>
  <c r="AZ16462" i="22"/>
  <c r="BA16462" i="22" s="1"/>
  <c r="AZ16461" i="22"/>
  <c r="AZ16460" i="22"/>
  <c r="BA16460" i="22" s="1"/>
  <c r="AZ16459" i="22"/>
  <c r="AZ16458" i="22"/>
  <c r="AZ16457" i="22"/>
  <c r="AZ16456" i="22"/>
  <c r="BA16456" i="22" s="1"/>
  <c r="AZ16455" i="22"/>
  <c r="AZ16454" i="22"/>
  <c r="AZ16453" i="22"/>
  <c r="BA16453" i="22" s="1"/>
  <c r="AZ16452" i="22"/>
  <c r="BA16452" i="22" s="1"/>
  <c r="AZ16451" i="22"/>
  <c r="BA16451" i="22" s="1"/>
  <c r="BB16451" i="22" s="1"/>
  <c r="AZ16450" i="22"/>
  <c r="BA16450" i="22" s="1"/>
  <c r="AZ16449" i="22"/>
  <c r="AZ16448" i="22"/>
  <c r="AZ16447" i="22"/>
  <c r="BA16447" i="22" s="1"/>
  <c r="BB16447" i="22" s="1"/>
  <c r="AZ16446" i="22"/>
  <c r="AZ16445" i="22"/>
  <c r="AZ16444" i="22"/>
  <c r="AZ16443" i="22"/>
  <c r="AZ16442" i="22"/>
  <c r="BA16442" i="22" s="1"/>
  <c r="BB16442" i="22" s="1"/>
  <c r="AZ16441" i="22"/>
  <c r="BA16441" i="22" s="1"/>
  <c r="AZ16440" i="22"/>
  <c r="BA16440" i="22" s="1"/>
  <c r="AZ16439" i="22"/>
  <c r="AZ16438" i="22"/>
  <c r="BA16438" i="22" s="1"/>
  <c r="BB16438" i="22" s="1"/>
  <c r="AZ16437" i="22"/>
  <c r="AZ16436" i="22"/>
  <c r="AZ16435" i="22"/>
  <c r="BA16435" i="22" s="1"/>
  <c r="BB16435" i="22" s="1"/>
  <c r="AZ16434" i="22"/>
  <c r="BA16434" i="22" s="1"/>
  <c r="AZ16433" i="22"/>
  <c r="AZ16432" i="22"/>
  <c r="AZ16431" i="22"/>
  <c r="BA16431" i="22" s="1"/>
  <c r="AZ16430" i="22"/>
  <c r="BA16430" i="22" s="1"/>
  <c r="AZ16429" i="22"/>
  <c r="AZ16428" i="22"/>
  <c r="AZ16427" i="22"/>
  <c r="AZ16426" i="22"/>
  <c r="BA16426" i="22" s="1"/>
  <c r="AZ16425" i="22"/>
  <c r="AZ16424" i="22"/>
  <c r="AZ16423" i="22"/>
  <c r="BA16423" i="22" s="1"/>
  <c r="AZ16422" i="22"/>
  <c r="AZ16421" i="22"/>
  <c r="AZ16420" i="22"/>
  <c r="BA16420" i="22" s="1"/>
  <c r="AZ16419" i="22"/>
  <c r="AZ16418" i="22"/>
  <c r="BA16418" i="22" s="1"/>
  <c r="BB16418" i="22" s="1"/>
  <c r="AZ16417" i="22"/>
  <c r="AZ16416" i="22"/>
  <c r="BA16416" i="22" s="1"/>
  <c r="AZ16415" i="22"/>
  <c r="BA16415" i="22" s="1"/>
  <c r="AZ16414" i="22"/>
  <c r="AZ16413" i="22"/>
  <c r="AZ16412" i="22"/>
  <c r="AZ16411" i="22"/>
  <c r="AZ16410" i="22"/>
  <c r="AZ16409" i="22"/>
  <c r="AZ16408" i="22"/>
  <c r="AZ16407" i="22"/>
  <c r="BA16407" i="22" s="1"/>
  <c r="BB16407" i="22" s="1"/>
  <c r="AZ16406" i="22"/>
  <c r="AZ16405" i="22"/>
  <c r="BA16405" i="22" s="1"/>
  <c r="BB16405" i="22" s="1"/>
  <c r="AZ16404" i="22"/>
  <c r="AZ16403" i="22"/>
  <c r="AZ16402" i="22"/>
  <c r="BA16402" i="22" s="1"/>
  <c r="AZ16401" i="22"/>
  <c r="BA16401" i="22" s="1"/>
  <c r="AZ16400" i="22"/>
  <c r="BA16400" i="22" s="1"/>
  <c r="AZ16399" i="22"/>
  <c r="AZ16398" i="22"/>
  <c r="AZ16397" i="22"/>
  <c r="AZ16396" i="22"/>
  <c r="AZ16395" i="22"/>
  <c r="BA16395" i="22" s="1"/>
  <c r="AZ16394" i="22"/>
  <c r="BA16394" i="22" s="1"/>
  <c r="BB16394" i="22" s="1"/>
  <c r="AZ16393" i="22"/>
  <c r="BA16393" i="22" s="1"/>
  <c r="AZ16392" i="22"/>
  <c r="AZ16391" i="22"/>
  <c r="AZ16390" i="22"/>
  <c r="BA16390" i="22" s="1"/>
  <c r="BB16390" i="22" s="1"/>
  <c r="AZ16389" i="22"/>
  <c r="BA16389" i="22" s="1"/>
  <c r="AZ16388" i="22"/>
  <c r="BA16388" i="22" s="1"/>
  <c r="AZ16387" i="22"/>
  <c r="AZ16386" i="22"/>
  <c r="BA16386" i="22" s="1"/>
  <c r="AZ16385" i="22"/>
  <c r="BA16385" i="22" s="1"/>
  <c r="AZ16384" i="22"/>
  <c r="AZ16383" i="22"/>
  <c r="BA16383" i="22" s="1"/>
  <c r="AZ16382" i="22"/>
  <c r="AZ16381" i="22"/>
  <c r="BA16381" i="22" s="1"/>
  <c r="BB16381" i="22" s="1"/>
  <c r="AZ16380" i="22"/>
  <c r="AZ16379" i="22"/>
  <c r="BA16379" i="22" s="1"/>
  <c r="AZ16378" i="22"/>
  <c r="AZ16377" i="22"/>
  <c r="BA16377" i="22" s="1"/>
  <c r="BB16377" i="22" s="1"/>
  <c r="AZ16376" i="22"/>
  <c r="AZ16375" i="22"/>
  <c r="BA16375" i="22" s="1"/>
  <c r="AZ16374" i="22"/>
  <c r="AZ16373" i="22"/>
  <c r="AZ16372" i="22"/>
  <c r="BA16372" i="22" s="1"/>
  <c r="AZ16371" i="22"/>
  <c r="BA16371" i="22" s="1"/>
  <c r="BB16371" i="22" s="1"/>
  <c r="AZ16370" i="22"/>
  <c r="AZ16369" i="22"/>
  <c r="BA16369" i="22" s="1"/>
  <c r="BB16369" i="22" s="1"/>
  <c r="AZ16368" i="22"/>
  <c r="BA16368" i="22" s="1"/>
  <c r="AZ16367" i="22"/>
  <c r="AZ16366" i="22"/>
  <c r="AZ16365" i="22"/>
  <c r="BA16365" i="22" s="1"/>
  <c r="AZ16364" i="22"/>
  <c r="AZ16363" i="22"/>
  <c r="BA16363" i="22" s="1"/>
  <c r="AZ16362" i="22"/>
  <c r="AZ16361" i="22"/>
  <c r="AZ16360" i="22"/>
  <c r="BA16360" i="22" s="1"/>
  <c r="AZ16359" i="22"/>
  <c r="BA16359" i="22" s="1"/>
  <c r="BB16359" i="22" s="1"/>
  <c r="AZ16358" i="22"/>
  <c r="AZ16357" i="22"/>
  <c r="BA16357" i="22" s="1"/>
  <c r="AZ16356" i="22"/>
  <c r="BA16356" i="22" s="1"/>
  <c r="AZ16355" i="22"/>
  <c r="BA16355" i="22" s="1"/>
  <c r="AZ16354" i="22"/>
  <c r="BA16354" i="22" s="1"/>
  <c r="AZ16353" i="22"/>
  <c r="BA16353" i="22" s="1"/>
  <c r="AZ16352" i="22"/>
  <c r="BA16352" i="22" s="1"/>
  <c r="AZ16351" i="22"/>
  <c r="BA16351" i="22" s="1"/>
  <c r="AZ16350" i="22"/>
  <c r="AZ16349" i="22"/>
  <c r="BA16349" i="22" s="1"/>
  <c r="BB16349" i="22" s="1"/>
  <c r="AZ16348" i="22"/>
  <c r="BA16348" i="22" s="1"/>
  <c r="AZ16347" i="22"/>
  <c r="AZ16346" i="22"/>
  <c r="BA16346" i="22" s="1"/>
  <c r="BB16346" i="22" s="1"/>
  <c r="AZ16345" i="22"/>
  <c r="AZ16344" i="22"/>
  <c r="AZ16343" i="22"/>
  <c r="BA16343" i="22" s="1"/>
  <c r="BB16343" i="22" s="1"/>
  <c r="AZ16342" i="22"/>
  <c r="AZ16341" i="22"/>
  <c r="AZ16340" i="22"/>
  <c r="AZ16339" i="22"/>
  <c r="AZ16338" i="22"/>
  <c r="AZ16337" i="22"/>
  <c r="BA16337" i="22" s="1"/>
  <c r="AZ16336" i="22"/>
  <c r="BA16336" i="22" s="1"/>
  <c r="AZ16335" i="22"/>
  <c r="BA16335" i="22" s="1"/>
  <c r="BB16335" i="22" s="1"/>
  <c r="AZ16334" i="22"/>
  <c r="BA16334" i="22" s="1"/>
  <c r="BB16334" i="22" s="1"/>
  <c r="AZ16333" i="22"/>
  <c r="BA16333" i="22" s="1"/>
  <c r="BB16333" i="22" s="1"/>
  <c r="AZ16332" i="22"/>
  <c r="BA16332" i="22" s="1"/>
  <c r="AZ16331" i="22"/>
  <c r="AZ16330" i="22"/>
  <c r="AZ16329" i="22"/>
  <c r="AZ16328" i="22"/>
  <c r="AZ16327" i="22"/>
  <c r="AZ16326" i="22"/>
  <c r="BA16326" i="22" s="1"/>
  <c r="BB16326" i="22" s="1"/>
  <c r="AZ16325" i="22"/>
  <c r="BA16325" i="22" s="1"/>
  <c r="BB16325" i="22" s="1"/>
  <c r="AZ16324" i="22"/>
  <c r="AZ16323" i="22"/>
  <c r="AZ16322" i="22"/>
  <c r="AZ16321" i="22"/>
  <c r="AZ16320" i="22"/>
  <c r="BA16320" i="22" s="1"/>
  <c r="AZ16319" i="22"/>
  <c r="AZ16318" i="22"/>
  <c r="AZ16317" i="22"/>
  <c r="BA16317" i="22" s="1"/>
  <c r="BB16317" i="22" s="1"/>
  <c r="AZ16316" i="22"/>
  <c r="BA16316" i="22" s="1"/>
  <c r="AZ16315" i="22"/>
  <c r="AZ16314" i="22"/>
  <c r="BA16314" i="22" s="1"/>
  <c r="BB16314" i="22" s="1"/>
  <c r="AZ16313" i="22"/>
  <c r="AZ16312" i="22"/>
  <c r="BA16312" i="22" s="1"/>
  <c r="AZ16311" i="22"/>
  <c r="BA16311" i="22" s="1"/>
  <c r="BB16311" i="22" s="1"/>
  <c r="AZ16310" i="22"/>
  <c r="AZ16309" i="22"/>
  <c r="BA16309" i="22" s="1"/>
  <c r="BB16309" i="22" s="1"/>
  <c r="AZ16308" i="22"/>
  <c r="BA16308" i="22" s="1"/>
  <c r="AZ16307" i="22"/>
  <c r="BA16307" i="22" s="1"/>
  <c r="AZ16306" i="22"/>
  <c r="BA16306" i="22" s="1"/>
  <c r="AZ16305" i="22"/>
  <c r="AZ16304" i="22"/>
  <c r="BA16304" i="22" s="1"/>
  <c r="AZ16303" i="22"/>
  <c r="AZ16302" i="22"/>
  <c r="AZ16301" i="22"/>
  <c r="AZ16300" i="22"/>
  <c r="BA16300" i="22" s="1"/>
  <c r="AZ16299" i="22"/>
  <c r="BA16299" i="22" s="1"/>
  <c r="AZ16298" i="22"/>
  <c r="BA16298" i="22" s="1"/>
  <c r="BB16298" i="22" s="1"/>
  <c r="AZ16297" i="22"/>
  <c r="BA16297" i="22" s="1"/>
  <c r="BB16297" i="22" s="1"/>
  <c r="AZ16296" i="22"/>
  <c r="BA16296" i="22" s="1"/>
  <c r="AZ16295" i="22"/>
  <c r="AZ16294" i="22"/>
  <c r="BA16294" i="22" s="1"/>
  <c r="BB16294" i="22" s="1"/>
  <c r="AZ16293" i="22"/>
  <c r="AZ16292" i="22"/>
  <c r="BA16292" i="22" s="1"/>
  <c r="AZ16291" i="22"/>
  <c r="AZ16290" i="22"/>
  <c r="BA16290" i="22" s="1"/>
  <c r="AZ16289" i="22"/>
  <c r="AZ16288" i="22"/>
  <c r="AZ16287" i="22"/>
  <c r="AZ16286" i="22"/>
  <c r="BA16286" i="22" s="1"/>
  <c r="BB16286" i="22" s="1"/>
  <c r="AZ16285" i="22"/>
  <c r="BA16285" i="22" s="1"/>
  <c r="BB16285" i="22" s="1"/>
  <c r="AZ16284" i="22"/>
  <c r="AZ16283" i="22"/>
  <c r="AZ16282" i="22"/>
  <c r="AZ16281" i="22"/>
  <c r="AZ16280" i="22"/>
  <c r="AZ16279" i="22"/>
  <c r="AZ16278" i="22"/>
  <c r="AZ16277" i="22"/>
  <c r="AZ16276" i="22"/>
  <c r="AZ16275" i="22"/>
  <c r="BA16275" i="22" s="1"/>
  <c r="AZ16274" i="22"/>
  <c r="BA16274" i="22" s="1"/>
  <c r="BB16274" i="22" s="1"/>
  <c r="AZ16273" i="22"/>
  <c r="BA16273" i="22" s="1"/>
  <c r="AZ16272" i="22"/>
  <c r="BA16272" i="22" s="1"/>
  <c r="AZ16271" i="22"/>
  <c r="AZ16270" i="22"/>
  <c r="AZ16269" i="22"/>
  <c r="AZ16268" i="22"/>
  <c r="AZ16267" i="22"/>
  <c r="BA16267" i="22" s="1"/>
  <c r="AZ16266" i="22"/>
  <c r="BA16266" i="22" s="1"/>
  <c r="BB16266" i="22" s="1"/>
  <c r="AZ16265" i="22"/>
  <c r="BA16265" i="22" s="1"/>
  <c r="BB16265" i="22" s="1"/>
  <c r="AZ16264" i="22"/>
  <c r="AZ16263" i="22"/>
  <c r="BA16263" i="22" s="1"/>
  <c r="BB16263" i="22" s="1"/>
  <c r="AZ16262" i="22"/>
  <c r="AZ16261" i="22"/>
  <c r="AZ16260" i="22"/>
  <c r="BA16260" i="22" s="1"/>
  <c r="AZ16259" i="22"/>
  <c r="AZ16258" i="22"/>
  <c r="AZ16257" i="22"/>
  <c r="BA16257" i="22" s="1"/>
  <c r="AZ16256" i="22"/>
  <c r="AZ16255" i="22"/>
  <c r="AZ16254" i="22"/>
  <c r="BA16254" i="22" s="1"/>
  <c r="AZ16253" i="22"/>
  <c r="BA16253" i="22" s="1"/>
  <c r="AZ16252" i="22"/>
  <c r="AZ16251" i="22"/>
  <c r="BA16251" i="22" s="1"/>
  <c r="AZ16250" i="22"/>
  <c r="BA16250" i="22" s="1"/>
  <c r="BB16250" i="22" s="1"/>
  <c r="AZ16249" i="22"/>
  <c r="BA16249" i="22" s="1"/>
  <c r="BB16249" i="22" s="1"/>
  <c r="AZ16248" i="22"/>
  <c r="AZ16247" i="22"/>
  <c r="AZ16246" i="22"/>
  <c r="AZ16245" i="22"/>
  <c r="BA16245" i="22" s="1"/>
  <c r="AZ16244" i="22"/>
  <c r="BA16244" i="22" s="1"/>
  <c r="AZ16243" i="22"/>
  <c r="BA16243" i="22" s="1"/>
  <c r="BB16243" i="22" s="1"/>
  <c r="AZ16242" i="22"/>
  <c r="BA16242" i="22" s="1"/>
  <c r="AZ16241" i="22"/>
  <c r="AZ16240" i="22"/>
  <c r="AZ16239" i="22"/>
  <c r="AZ16238" i="22"/>
  <c r="BA16238" i="22" s="1"/>
  <c r="AZ16237" i="22"/>
  <c r="BA16237" i="22" s="1"/>
  <c r="AZ16236" i="22"/>
  <c r="BA16236" i="22" s="1"/>
  <c r="AZ16235" i="22"/>
  <c r="BA16235" i="22" s="1"/>
  <c r="BB16235" i="22" s="1"/>
  <c r="AZ16234" i="22"/>
  <c r="BA16234" i="22" s="1"/>
  <c r="BB16234" i="22" s="1"/>
  <c r="AZ16233" i="22"/>
  <c r="BA16233" i="22" s="1"/>
  <c r="BB16233" i="22" s="1"/>
  <c r="AZ16232" i="22"/>
  <c r="AZ16231" i="22"/>
  <c r="AZ16230" i="22"/>
  <c r="AZ16229" i="22"/>
  <c r="AZ16228" i="22"/>
  <c r="BA16228" i="22" s="1"/>
  <c r="AZ16227" i="22"/>
  <c r="BA16227" i="22" s="1"/>
  <c r="AZ16226" i="22"/>
  <c r="AZ16225" i="22"/>
  <c r="BA16225" i="22" s="1"/>
  <c r="AZ16224" i="22"/>
  <c r="BA16224" i="22" s="1"/>
  <c r="BB16224" i="22" s="1"/>
  <c r="AZ16223" i="22"/>
  <c r="BA16223" i="22" s="1"/>
  <c r="AZ16222" i="22"/>
  <c r="BA16222" i="22" s="1"/>
  <c r="AZ16221" i="22"/>
  <c r="AZ16220" i="22"/>
  <c r="AZ16219" i="22"/>
  <c r="AZ16218" i="22"/>
  <c r="AZ16217" i="22"/>
  <c r="AZ16216" i="22"/>
  <c r="BA16216" i="22" s="1"/>
  <c r="AZ16215" i="22"/>
  <c r="BA16215" i="22" s="1"/>
  <c r="BB16215" i="22" s="1"/>
  <c r="AZ16214" i="22"/>
  <c r="BA16214" i="22" s="1"/>
  <c r="AZ16213" i="22"/>
  <c r="AZ16212" i="22"/>
  <c r="BA16212" i="22" s="1"/>
  <c r="AZ16211" i="22"/>
  <c r="AZ16210" i="22"/>
  <c r="AZ16209" i="22"/>
  <c r="AZ16208" i="22"/>
  <c r="BA16208" i="22" s="1"/>
  <c r="AZ16207" i="22"/>
  <c r="BA16207" i="22" s="1"/>
  <c r="AZ16206" i="22"/>
  <c r="AZ16205" i="22"/>
  <c r="BA16205" i="22" s="1"/>
  <c r="AZ16204" i="22"/>
  <c r="AZ16203" i="22"/>
  <c r="BA16203" i="22" s="1"/>
  <c r="BB16203" i="22" s="1"/>
  <c r="AZ16202" i="22"/>
  <c r="BA16202" i="22" s="1"/>
  <c r="BB16202" i="22" s="1"/>
  <c r="AZ16201" i="22"/>
  <c r="AZ16200" i="22"/>
  <c r="AZ16199" i="22"/>
  <c r="BA16199" i="22" s="1"/>
  <c r="BB16199" i="22" s="1"/>
  <c r="AZ16198" i="22"/>
  <c r="BA16198" i="22" s="1"/>
  <c r="BB16198" i="22" s="1"/>
  <c r="AZ16197" i="22"/>
  <c r="BA16197" i="22" s="1"/>
  <c r="AZ16196" i="22"/>
  <c r="BA16196" i="22" s="1"/>
  <c r="AZ16195" i="22"/>
  <c r="AZ16194" i="22"/>
  <c r="AZ16193" i="22"/>
  <c r="BA16193" i="22" s="1"/>
  <c r="AZ16192" i="22"/>
  <c r="AZ16191" i="22"/>
  <c r="BA16191" i="22" s="1"/>
  <c r="AZ16190" i="22"/>
  <c r="AZ16189" i="22"/>
  <c r="BA16189" i="22" s="1"/>
  <c r="BB16189" i="22" s="1"/>
  <c r="AZ16188" i="22"/>
  <c r="AZ16187" i="22"/>
  <c r="AZ16186" i="22"/>
  <c r="AZ16185" i="22"/>
  <c r="BA16185" i="22" s="1"/>
  <c r="BB16185" i="22" s="1"/>
  <c r="AZ16184" i="22"/>
  <c r="AZ16183" i="22"/>
  <c r="BA16183" i="22" s="1"/>
  <c r="AZ16182" i="22"/>
  <c r="AZ16181" i="22"/>
  <c r="AZ16180" i="22"/>
  <c r="BA16180" i="22" s="1"/>
  <c r="AZ16179" i="22"/>
  <c r="BA16179" i="22" s="1"/>
  <c r="AZ16178" i="22"/>
  <c r="BA16178" i="22" s="1"/>
  <c r="AZ16177" i="22"/>
  <c r="AZ16176" i="22"/>
  <c r="AZ16175" i="22"/>
  <c r="AZ16174" i="22"/>
  <c r="BA16174" i="22" s="1"/>
  <c r="BB16174" i="22" s="1"/>
  <c r="AZ16173" i="22"/>
  <c r="BA16173" i="22" s="1"/>
  <c r="BB16173" i="22" s="1"/>
  <c r="AZ16172" i="22"/>
  <c r="AZ16171" i="22"/>
  <c r="AZ16170" i="22"/>
  <c r="AZ16169" i="22"/>
  <c r="BA16169" i="22" s="1"/>
  <c r="AZ16168" i="22"/>
  <c r="BA16168" i="22" s="1"/>
  <c r="AZ16167" i="22"/>
  <c r="BA16167" i="22" s="1"/>
  <c r="BB16167" i="22" s="1"/>
  <c r="AZ16166" i="22"/>
  <c r="AZ16165" i="22"/>
  <c r="BA16165" i="22" s="1"/>
  <c r="BB16165" i="22" s="1"/>
  <c r="AZ16164" i="22"/>
  <c r="BA16164" i="22" s="1"/>
  <c r="AZ16163" i="22"/>
  <c r="AZ16162" i="22"/>
  <c r="AZ16161" i="22"/>
  <c r="BA16161" i="22" s="1"/>
  <c r="BB16161" i="22" s="1"/>
  <c r="AZ16160" i="22"/>
  <c r="BA16160" i="22" s="1"/>
  <c r="AZ16159" i="22"/>
  <c r="BA16159" i="22" s="1"/>
  <c r="BB16159" i="22" s="1"/>
  <c r="AZ16158" i="22"/>
  <c r="AZ16157" i="22"/>
  <c r="AZ16156" i="22"/>
  <c r="AZ16155" i="22"/>
  <c r="BA16155" i="22" s="1"/>
  <c r="AZ16154" i="22"/>
  <c r="AZ16153" i="22"/>
  <c r="AZ16152" i="22"/>
  <c r="BA16152" i="22" s="1"/>
  <c r="AZ16151" i="22"/>
  <c r="BA16151" i="22" s="1"/>
  <c r="BB16151" i="22" s="1"/>
  <c r="AZ16150" i="22"/>
  <c r="BA16150" i="22" s="1"/>
  <c r="BB16150" i="22" s="1"/>
  <c r="AZ16149" i="22"/>
  <c r="AZ16148" i="22"/>
  <c r="AZ16147" i="22"/>
  <c r="AZ16146" i="22"/>
  <c r="AZ16145" i="22"/>
  <c r="AZ16144" i="22"/>
  <c r="AZ16143" i="22"/>
  <c r="BA16143" i="22" s="1"/>
  <c r="AZ16142" i="22"/>
  <c r="BA16142" i="22" s="1"/>
  <c r="BB16142" i="22" s="1"/>
  <c r="AZ16141" i="22"/>
  <c r="BA16141" i="22" s="1"/>
  <c r="BB16141" i="22" s="1"/>
  <c r="AZ16140" i="22"/>
  <c r="AZ16139" i="22"/>
  <c r="BA16139" i="22" s="1"/>
  <c r="BB16139" i="22" s="1"/>
  <c r="AZ16138" i="22"/>
  <c r="AZ16137" i="22"/>
  <c r="BA16137" i="22" s="1"/>
  <c r="AZ16136" i="22"/>
  <c r="AZ16135" i="22"/>
  <c r="AZ16134" i="22"/>
  <c r="AZ16133" i="22"/>
  <c r="AZ16132" i="22"/>
  <c r="AZ16131" i="22"/>
  <c r="AZ16130" i="22"/>
  <c r="BA16130" i="22" s="1"/>
  <c r="AZ16129" i="22"/>
  <c r="BA16129" i="22" s="1"/>
  <c r="BB16129" i="22" s="1"/>
  <c r="AZ16128" i="22"/>
  <c r="BA16128" i="22" s="1"/>
  <c r="AZ16127" i="22"/>
  <c r="BA16127" i="22" s="1"/>
  <c r="AZ16126" i="22"/>
  <c r="AZ16125" i="22"/>
  <c r="AZ16124" i="22"/>
  <c r="AZ16123" i="22"/>
  <c r="AZ16122" i="22"/>
  <c r="AZ16121" i="22"/>
  <c r="AZ16120" i="22"/>
  <c r="AZ16119" i="22"/>
  <c r="AZ16118" i="22"/>
  <c r="AZ16117" i="22"/>
  <c r="AZ16116" i="22"/>
  <c r="BA16116" i="22" s="1"/>
  <c r="AZ16115" i="22"/>
  <c r="AZ16114" i="22"/>
  <c r="BA16114" i="22" s="1"/>
  <c r="AZ16113" i="22"/>
  <c r="BA16113" i="22" s="1"/>
  <c r="BB16113" i="22" s="1"/>
  <c r="AZ16112" i="22"/>
  <c r="AZ16111" i="22"/>
  <c r="BA16111" i="22" s="1"/>
  <c r="BB16111" i="22" s="1"/>
  <c r="AZ16110" i="22"/>
  <c r="AZ16109" i="22"/>
  <c r="BA16109" i="22" s="1"/>
  <c r="AZ16108" i="22"/>
  <c r="AZ16107" i="22"/>
  <c r="BA16107" i="22" s="1"/>
  <c r="AZ16106" i="22"/>
  <c r="BA16106" i="22" s="1"/>
  <c r="BB16106" i="22" s="1"/>
  <c r="AZ16105" i="22"/>
  <c r="AZ16104" i="22"/>
  <c r="AZ16103" i="22"/>
  <c r="AZ16102" i="22"/>
  <c r="BA16102" i="22" s="1"/>
  <c r="BB16102" i="22" s="1"/>
  <c r="AZ16101" i="22"/>
  <c r="AZ16100" i="22"/>
  <c r="BA16100" i="22" s="1"/>
  <c r="AZ16099" i="22"/>
  <c r="BA16099" i="22" s="1"/>
  <c r="AZ16098" i="22"/>
  <c r="AZ16097" i="22"/>
  <c r="AZ16096" i="22"/>
  <c r="BA16096" i="22" s="1"/>
  <c r="AZ16095" i="22"/>
  <c r="BA16095" i="22" s="1"/>
  <c r="AZ16094" i="22"/>
  <c r="BA16094" i="22" s="1"/>
  <c r="AZ16093" i="22"/>
  <c r="BA16093" i="22" s="1"/>
  <c r="BB16093" i="22" s="1"/>
  <c r="AZ16092" i="22"/>
  <c r="AZ16091" i="22"/>
  <c r="BA16091" i="22" s="1"/>
  <c r="BB16091" i="22" s="1"/>
  <c r="AZ16090" i="22"/>
  <c r="BA16090" i="22" s="1"/>
  <c r="BB16090" i="22" s="1"/>
  <c r="AZ16089" i="22"/>
  <c r="BA16089" i="22" s="1"/>
  <c r="AZ16088" i="22"/>
  <c r="AZ16087" i="22"/>
  <c r="AZ16086" i="22"/>
  <c r="BA16086" i="22" s="1"/>
  <c r="AZ16085" i="22"/>
  <c r="AZ16084" i="22"/>
  <c r="BA16084" i="22" s="1"/>
  <c r="AZ16083" i="22"/>
  <c r="BA16083" i="22" s="1"/>
  <c r="BB16083" i="22" s="1"/>
  <c r="AZ16082" i="22"/>
  <c r="BA16082" i="22" s="1"/>
  <c r="AZ16081" i="22"/>
  <c r="BA16081" i="22" s="1"/>
  <c r="BB16081" i="22" s="1"/>
  <c r="AZ16080" i="22"/>
  <c r="AZ16079" i="22"/>
  <c r="BA16079" i="22" s="1"/>
  <c r="AZ16078" i="22"/>
  <c r="AZ16077" i="22"/>
  <c r="BA16077" i="22" s="1"/>
  <c r="AZ16076" i="22"/>
  <c r="BA16076" i="22" s="1"/>
  <c r="AZ16075" i="22"/>
  <c r="AZ16074" i="22"/>
  <c r="AZ16073" i="22"/>
  <c r="AZ16072" i="22"/>
  <c r="AZ16071" i="22"/>
  <c r="AZ16070" i="22"/>
  <c r="BA16070" i="22" s="1"/>
  <c r="AZ16069" i="22"/>
  <c r="BA16069" i="22" s="1"/>
  <c r="BB16069" i="22" s="1"/>
  <c r="AZ16068" i="22"/>
  <c r="AZ16067" i="22"/>
  <c r="BA16067" i="22" s="1"/>
  <c r="BB16067" i="22" s="1"/>
  <c r="AZ16066" i="22"/>
  <c r="AZ16065" i="22"/>
  <c r="AZ16064" i="22"/>
  <c r="AZ16063" i="22"/>
  <c r="BA16063" i="22" s="1"/>
  <c r="AZ16062" i="22"/>
  <c r="AZ16061" i="22"/>
  <c r="BA16061" i="22" s="1"/>
  <c r="AZ16060" i="22"/>
  <c r="BA16060" i="22" s="1"/>
  <c r="AZ16059" i="22"/>
  <c r="AZ16058" i="22"/>
  <c r="BA16058" i="22" s="1"/>
  <c r="BB16058" i="22" s="1"/>
  <c r="AZ16057" i="22"/>
  <c r="AZ16056" i="22"/>
  <c r="BA16056" i="22" s="1"/>
  <c r="AZ16055" i="22"/>
  <c r="BA16055" i="22" s="1"/>
  <c r="AZ16054" i="22"/>
  <c r="AZ16053" i="22"/>
  <c r="BA16053" i="22" s="1"/>
  <c r="AZ16052" i="22"/>
  <c r="AZ16051" i="22"/>
  <c r="AZ16050" i="22"/>
  <c r="BA16050" i="22" s="1"/>
  <c r="BB16050" i="22" s="1"/>
  <c r="AZ16049" i="22"/>
  <c r="AZ16048" i="22"/>
  <c r="AZ16047" i="22"/>
  <c r="BA16047" i="22" s="1"/>
  <c r="AZ16046" i="22"/>
  <c r="BA16046" i="22" s="1"/>
  <c r="AZ16045" i="22"/>
  <c r="BA16045" i="22" s="1"/>
  <c r="BB16045" i="22" s="1"/>
  <c r="AZ16044" i="22"/>
  <c r="AZ16043" i="22"/>
  <c r="AZ16042" i="22"/>
  <c r="BA16042" i="22" s="1"/>
  <c r="AZ16041" i="22"/>
  <c r="BA16041" i="22" s="1"/>
  <c r="AZ16040" i="22"/>
  <c r="AZ16039" i="22"/>
  <c r="AZ16038" i="22"/>
  <c r="AZ16037" i="22"/>
  <c r="BA16037" i="22" s="1"/>
  <c r="BB16037" i="22" s="1"/>
  <c r="AZ16036" i="22"/>
  <c r="BA16036" i="22" s="1"/>
  <c r="AZ16035" i="22"/>
  <c r="AZ16034" i="22"/>
  <c r="AZ16033" i="22"/>
  <c r="BA16033" i="22" s="1"/>
  <c r="BB16033" i="22" s="1"/>
  <c r="AZ16032" i="22"/>
  <c r="AZ16031" i="22"/>
  <c r="BA16031" i="22" s="1"/>
  <c r="AZ16030" i="22"/>
  <c r="AZ16029" i="22"/>
  <c r="AZ16028" i="22"/>
  <c r="AZ16027" i="22"/>
  <c r="BA16027" i="22" s="1"/>
  <c r="AZ16026" i="22"/>
  <c r="BA16026" i="22" s="1"/>
  <c r="AZ16025" i="22"/>
  <c r="BA16025" i="22" s="1"/>
  <c r="BB16025" i="22" s="1"/>
  <c r="AZ16024" i="22"/>
  <c r="AZ16023" i="22"/>
  <c r="BA16023" i="22" s="1"/>
  <c r="BB16023" i="22" s="1"/>
  <c r="AZ16022" i="22"/>
  <c r="BA16022" i="22" s="1"/>
  <c r="BB16022" i="22" s="1"/>
  <c r="AZ16021" i="22"/>
  <c r="AZ16020" i="22"/>
  <c r="AZ16019" i="22"/>
  <c r="AZ16018" i="22"/>
  <c r="AZ16017" i="22"/>
  <c r="BA16017" i="22" s="1"/>
  <c r="AZ16016" i="22"/>
  <c r="AZ16015" i="22"/>
  <c r="BA16015" i="22" s="1"/>
  <c r="AZ16014" i="22"/>
  <c r="AZ16013" i="22"/>
  <c r="AZ16012" i="22"/>
  <c r="AZ16011" i="22"/>
  <c r="BA16011" i="22" s="1"/>
  <c r="BB16011" i="22" s="1"/>
  <c r="AZ16010" i="22"/>
  <c r="BA16010" i="22" s="1"/>
  <c r="BB16010" i="22" s="1"/>
  <c r="AZ16009" i="22"/>
  <c r="BA16009" i="22" s="1"/>
  <c r="AZ16008" i="22"/>
  <c r="AZ16007" i="22"/>
  <c r="BA16007" i="22" s="1"/>
  <c r="AZ16006" i="22"/>
  <c r="AZ16005" i="22"/>
  <c r="AZ16004" i="22"/>
  <c r="BA16004" i="22" s="1"/>
  <c r="AZ16003" i="22"/>
  <c r="AZ16002" i="22"/>
  <c r="BA16002" i="22" s="1"/>
  <c r="AZ16001" i="22"/>
  <c r="AZ16000" i="22"/>
  <c r="BA16000" i="22" s="1"/>
  <c r="AZ15999" i="22"/>
  <c r="AZ15998" i="22"/>
  <c r="AZ15997" i="22"/>
  <c r="BA15997" i="22" s="1"/>
  <c r="AZ15996" i="22"/>
  <c r="AZ15995" i="22"/>
  <c r="BA15995" i="22" s="1"/>
  <c r="AZ15994" i="22"/>
  <c r="BA15994" i="22" s="1"/>
  <c r="AZ15993" i="22"/>
  <c r="BA15993" i="22" s="1"/>
  <c r="BB15993" i="22" s="1"/>
  <c r="AZ15992" i="22"/>
  <c r="AZ15991" i="22"/>
  <c r="AZ15990" i="22"/>
  <c r="BA15990" i="22" s="1"/>
  <c r="AZ15989" i="22"/>
  <c r="AZ15988" i="22"/>
  <c r="BA15988" i="22" s="1"/>
  <c r="AZ15987" i="22"/>
  <c r="AZ15986" i="22"/>
  <c r="AZ15985" i="22"/>
  <c r="AZ15984" i="22"/>
  <c r="AZ15983" i="22"/>
  <c r="AZ15982" i="22"/>
  <c r="AZ15981" i="22"/>
  <c r="AZ15980" i="22"/>
  <c r="AZ15979" i="22"/>
  <c r="BA15979" i="22" s="1"/>
  <c r="AZ15978" i="22"/>
  <c r="AZ15977" i="22"/>
  <c r="BA15977" i="22" s="1"/>
  <c r="AZ15976" i="22"/>
  <c r="BA15976" i="22" s="1"/>
  <c r="AZ15975" i="22"/>
  <c r="BA15975" i="22" s="1"/>
  <c r="BB15975" i="22" s="1"/>
  <c r="AZ15974" i="22"/>
  <c r="BA15974" i="22" s="1"/>
  <c r="AZ15973" i="22"/>
  <c r="AZ15972" i="22"/>
  <c r="AZ15971" i="22"/>
  <c r="BA15971" i="22" s="1"/>
  <c r="AZ15970" i="22"/>
  <c r="AZ15969" i="22"/>
  <c r="AZ15968" i="22"/>
  <c r="AZ15967" i="22"/>
  <c r="AZ15966" i="22"/>
  <c r="AZ15965" i="22"/>
  <c r="AZ15964" i="22"/>
  <c r="AZ15963" i="22"/>
  <c r="AZ15962" i="22"/>
  <c r="BA15962" i="22" s="1"/>
  <c r="BB15962" i="22" s="1"/>
  <c r="AZ15961" i="22"/>
  <c r="AZ15960" i="22"/>
  <c r="AZ15959" i="22"/>
  <c r="BA15959" i="22" s="1"/>
  <c r="AZ15958" i="22"/>
  <c r="AZ15957" i="22"/>
  <c r="AZ15956" i="22"/>
  <c r="BA15956" i="22" s="1"/>
  <c r="AZ15955" i="22"/>
  <c r="BA15955" i="22" s="1"/>
  <c r="AZ15954" i="22"/>
  <c r="AZ15953" i="22"/>
  <c r="AZ15952" i="22"/>
  <c r="AZ15951" i="22"/>
  <c r="BA15951" i="22" s="1"/>
  <c r="BB15951" i="22" s="1"/>
  <c r="AZ15950" i="22"/>
  <c r="BA15950" i="22" s="1"/>
  <c r="AZ15949" i="22"/>
  <c r="BA15949" i="22" s="1"/>
  <c r="BB15949" i="22" s="1"/>
  <c r="AZ15948" i="22"/>
  <c r="BA15948" i="22" s="1"/>
  <c r="AZ15947" i="22"/>
  <c r="BA15947" i="22" s="1"/>
  <c r="BB15947" i="22" s="1"/>
  <c r="AZ15946" i="22"/>
  <c r="AZ15945" i="22"/>
  <c r="BA15945" i="22" s="1"/>
  <c r="BB15945" i="22" s="1"/>
  <c r="AZ15944" i="22"/>
  <c r="AZ15943" i="22"/>
  <c r="AZ15942" i="22"/>
  <c r="AZ15941" i="22"/>
  <c r="BA15941" i="22" s="1"/>
  <c r="BB15941" i="22" s="1"/>
  <c r="AZ15940" i="22"/>
  <c r="BA15940" i="22" s="1"/>
  <c r="AZ15939" i="22"/>
  <c r="BA15939" i="22" s="1"/>
  <c r="BB15939" i="22" s="1"/>
  <c r="AZ15938" i="22"/>
  <c r="AZ15937" i="22"/>
  <c r="BA15937" i="22" s="1"/>
  <c r="AZ15936" i="22"/>
  <c r="AZ15935" i="22"/>
  <c r="BA15935" i="22" s="1"/>
  <c r="AZ15934" i="22"/>
  <c r="BA15934" i="22" s="1"/>
  <c r="AZ15933" i="22"/>
  <c r="BA15933" i="22" s="1"/>
  <c r="BB15933" i="22" s="1"/>
  <c r="AZ15932" i="22"/>
  <c r="BA15932" i="22" s="1"/>
  <c r="AZ15931" i="22"/>
  <c r="BA15931" i="22" s="1"/>
  <c r="AZ15930" i="22"/>
  <c r="BA15930" i="22" s="1"/>
  <c r="AZ15929" i="22"/>
  <c r="AZ15928" i="22"/>
  <c r="BA15928" i="22" s="1"/>
  <c r="AZ15927" i="22"/>
  <c r="BA15927" i="22" s="1"/>
  <c r="AZ15926" i="22"/>
  <c r="BA15926" i="22" s="1"/>
  <c r="AZ15925" i="22"/>
  <c r="AZ15924" i="22"/>
  <c r="BA15924" i="22" s="1"/>
  <c r="AZ15923" i="22"/>
  <c r="AZ15922" i="22"/>
  <c r="AZ15921" i="22"/>
  <c r="AZ15920" i="22"/>
  <c r="AZ15919" i="22"/>
  <c r="BA15919" i="22" s="1"/>
  <c r="BB15919" i="22" s="1"/>
  <c r="AZ15918" i="22"/>
  <c r="AZ15917" i="22"/>
  <c r="AZ15916" i="22"/>
  <c r="BA15916" i="22" s="1"/>
  <c r="AZ15915" i="22"/>
  <c r="AZ15914" i="22"/>
  <c r="BA15914" i="22" s="1"/>
  <c r="BB15914" i="22" s="1"/>
  <c r="AZ15913" i="22"/>
  <c r="AZ15912" i="22"/>
  <c r="BA15912" i="22" s="1"/>
  <c r="AZ15911" i="22"/>
  <c r="AZ15910" i="22"/>
  <c r="BA15910" i="22" s="1"/>
  <c r="BB15910" i="22" s="1"/>
  <c r="AZ15909" i="22"/>
  <c r="BA15909" i="22" s="1"/>
  <c r="AZ15908" i="22"/>
  <c r="AZ15907" i="22"/>
  <c r="BA15907" i="22" s="1"/>
  <c r="AZ15906" i="22"/>
  <c r="BA15906" i="22" s="1"/>
  <c r="AZ15905" i="22"/>
  <c r="BA15905" i="22" s="1"/>
  <c r="AZ15904" i="22"/>
  <c r="BA15904" i="22" s="1"/>
  <c r="AZ15903" i="22"/>
  <c r="AZ15902" i="22"/>
  <c r="BA15902" i="22" s="1"/>
  <c r="BB15902" i="22" s="1"/>
  <c r="AZ15901" i="22"/>
  <c r="AZ15900" i="22"/>
  <c r="AZ15899" i="22"/>
  <c r="BA15899" i="22" s="1"/>
  <c r="AZ15898" i="22"/>
  <c r="BA15898" i="22" s="1"/>
  <c r="AZ15897" i="22"/>
  <c r="AZ15896" i="22"/>
  <c r="AZ15895" i="22"/>
  <c r="BA15895" i="22" s="1"/>
  <c r="AZ15894" i="22"/>
  <c r="AZ15893" i="22"/>
  <c r="BA15893" i="22" s="1"/>
  <c r="BB15893" i="22" s="1"/>
  <c r="AZ15892" i="22"/>
  <c r="BA15892" i="22" s="1"/>
  <c r="AZ15891" i="22"/>
  <c r="AZ15890" i="22"/>
  <c r="BA15890" i="22" s="1"/>
  <c r="BB15890" i="22" s="1"/>
  <c r="AZ15889" i="22"/>
  <c r="BA15889" i="22" s="1"/>
  <c r="BB15889" i="22" s="1"/>
  <c r="AZ15888" i="22"/>
  <c r="AZ15887" i="22"/>
  <c r="BA15887" i="22" s="1"/>
  <c r="AZ15886" i="22"/>
  <c r="AZ15885" i="22"/>
  <c r="BA15885" i="22" s="1"/>
  <c r="AZ15884" i="22"/>
  <c r="BA15884" i="22" s="1"/>
  <c r="AZ15883" i="22"/>
  <c r="AZ15882" i="22"/>
  <c r="BA15882" i="22" s="1"/>
  <c r="BB15882" i="22" s="1"/>
  <c r="AZ15881" i="22"/>
  <c r="BA15881" i="22" s="1"/>
  <c r="AZ15880" i="22"/>
  <c r="BA15880" i="22" s="1"/>
  <c r="AZ15879" i="22"/>
  <c r="BA15879" i="22" s="1"/>
  <c r="AZ15878" i="22"/>
  <c r="BA15878" i="22" s="1"/>
  <c r="AZ15877" i="22"/>
  <c r="BA15877" i="22" s="1"/>
  <c r="AZ15876" i="22"/>
  <c r="BA15876" i="22" s="1"/>
  <c r="AZ15875" i="22"/>
  <c r="BA15875" i="22" s="1"/>
  <c r="BB15875" i="22" s="1"/>
  <c r="AZ15874" i="22"/>
  <c r="AZ15873" i="22"/>
  <c r="BA15873" i="22" s="1"/>
  <c r="BB15873" i="22" s="1"/>
  <c r="AZ15872" i="22"/>
  <c r="AZ15871" i="22"/>
  <c r="AZ15870" i="22"/>
  <c r="BA15870" i="22" s="1"/>
  <c r="AZ15869" i="22"/>
  <c r="BA15869" i="22" s="1"/>
  <c r="AZ15868" i="22"/>
  <c r="BA15868" i="22" s="1"/>
  <c r="AZ15867" i="22"/>
  <c r="AZ15866" i="22"/>
  <c r="BA15866" i="22" s="1"/>
  <c r="BB15866" i="22" s="1"/>
  <c r="AZ15865" i="22"/>
  <c r="AZ15864" i="22"/>
  <c r="AZ15863" i="22"/>
  <c r="BA15863" i="22" s="1"/>
  <c r="AZ15862" i="22"/>
  <c r="AZ15861" i="22"/>
  <c r="BA15861" i="22" s="1"/>
  <c r="AZ15860" i="22"/>
  <c r="AZ15859" i="22"/>
  <c r="BA15859" i="22" s="1"/>
  <c r="BB15859" i="22" s="1"/>
  <c r="AZ15858" i="22"/>
  <c r="AZ15857" i="22"/>
  <c r="BA15857" i="22" s="1"/>
  <c r="AZ15856" i="22"/>
  <c r="AZ15855" i="22"/>
  <c r="BA15855" i="22" s="1"/>
  <c r="AZ15854" i="22"/>
  <c r="AZ15853" i="22"/>
  <c r="BA15853" i="22" s="1"/>
  <c r="BB15853" i="22" s="1"/>
  <c r="AZ15852" i="22"/>
  <c r="AZ15851" i="22"/>
  <c r="AZ15850" i="22"/>
  <c r="BA15850" i="22" s="1"/>
  <c r="BB15850" i="22" s="1"/>
  <c r="AZ15849" i="22"/>
  <c r="AZ15848" i="22"/>
  <c r="AZ15847" i="22"/>
  <c r="BA15847" i="22" s="1"/>
  <c r="BB15847" i="22" s="1"/>
  <c r="AZ15846" i="22"/>
  <c r="AZ15845" i="22"/>
  <c r="BA15845" i="22" s="1"/>
  <c r="AZ15844" i="22"/>
  <c r="AZ15843" i="22"/>
  <c r="BA15843" i="22" s="1"/>
  <c r="AZ15842" i="22"/>
  <c r="AZ15841" i="22"/>
  <c r="BA15841" i="22" s="1"/>
  <c r="BB15841" i="22" s="1"/>
  <c r="AZ15840" i="22"/>
  <c r="BA15840" i="22" s="1"/>
  <c r="AZ15839" i="22"/>
  <c r="AZ15838" i="22"/>
  <c r="BA15838" i="22" s="1"/>
  <c r="BB15838" i="22" s="1"/>
  <c r="AZ15837" i="22"/>
  <c r="AZ15836" i="22"/>
  <c r="BA15836" i="22" s="1"/>
  <c r="BB15836" i="22" s="1"/>
  <c r="AZ15835" i="22"/>
  <c r="BA15835" i="22" s="1"/>
  <c r="AZ15834" i="22"/>
  <c r="AZ15833" i="22"/>
  <c r="BA15833" i="22" s="1"/>
  <c r="BB15833" i="22" s="1"/>
  <c r="AZ15832" i="22"/>
  <c r="BA15832" i="22" s="1"/>
  <c r="AZ15831" i="22"/>
  <c r="BA15831" i="22" s="1"/>
  <c r="BB15831" i="22" s="1"/>
  <c r="AZ15830" i="22"/>
  <c r="BA15830" i="22" s="1"/>
  <c r="BB15830" i="22" s="1"/>
  <c r="AZ15829" i="22"/>
  <c r="AZ15828" i="22"/>
  <c r="AZ15827" i="22"/>
  <c r="BA15827" i="22" s="1"/>
  <c r="BB15827" i="22" s="1"/>
  <c r="AZ15826" i="22"/>
  <c r="AZ15825" i="22"/>
  <c r="AZ15824" i="22"/>
  <c r="BA15824" i="22" s="1"/>
  <c r="AZ15823" i="22"/>
  <c r="AZ15822" i="22"/>
  <c r="BA15822" i="22" s="1"/>
  <c r="AZ15821" i="22"/>
  <c r="AZ15820" i="22"/>
  <c r="AZ15819" i="22"/>
  <c r="BA15819" i="22" s="1"/>
  <c r="BB15819" i="22" s="1"/>
  <c r="AZ15818" i="22"/>
  <c r="BA15818" i="22" s="1"/>
  <c r="BB15818" i="22" s="1"/>
  <c r="AZ15817" i="22"/>
  <c r="AZ15816" i="22"/>
  <c r="BA15816" i="22" s="1"/>
  <c r="AZ15815" i="22"/>
  <c r="BA15815" i="22" s="1"/>
  <c r="AZ15814" i="22"/>
  <c r="AZ15813" i="22"/>
  <c r="BA15813" i="22" s="1"/>
  <c r="AZ15812" i="22"/>
  <c r="AZ15811" i="22"/>
  <c r="BA15811" i="22" s="1"/>
  <c r="AZ15810" i="22"/>
  <c r="BA15810" i="22" s="1"/>
  <c r="AZ15809" i="22"/>
  <c r="AZ15808" i="22"/>
  <c r="BA15808" i="22" s="1"/>
  <c r="AZ15807" i="22"/>
  <c r="AZ15806" i="22"/>
  <c r="BA15806" i="22" s="1"/>
  <c r="BB15806" i="22" s="1"/>
  <c r="AZ15805" i="22"/>
  <c r="AZ15804" i="22"/>
  <c r="AZ15803" i="22"/>
  <c r="BA15803" i="22" s="1"/>
  <c r="BB15803" i="22" s="1"/>
  <c r="AZ15802" i="22"/>
  <c r="AZ15801" i="22"/>
  <c r="BA15801" i="22" s="1"/>
  <c r="BB15801" i="22" s="1"/>
  <c r="AZ15800" i="22"/>
  <c r="AZ15799" i="22"/>
  <c r="BA15799" i="22" s="1"/>
  <c r="AZ15798" i="22"/>
  <c r="AZ15797" i="22"/>
  <c r="BA15797" i="22" s="1"/>
  <c r="BB15797" i="22" s="1"/>
  <c r="AZ15796" i="22"/>
  <c r="BA15796" i="22" s="1"/>
  <c r="AZ15795" i="22"/>
  <c r="AZ15794" i="22"/>
  <c r="BA15794" i="22" s="1"/>
  <c r="BB15794" i="22" s="1"/>
  <c r="AZ15793" i="22"/>
  <c r="AZ15792" i="22"/>
  <c r="BA15792" i="22" s="1"/>
  <c r="BB15792" i="22" s="1"/>
  <c r="AZ15791" i="22"/>
  <c r="AZ15790" i="22"/>
  <c r="BA15790" i="22" s="1"/>
  <c r="AZ15789" i="22"/>
  <c r="AZ15788" i="22"/>
  <c r="BA15788" i="22" s="1"/>
  <c r="AZ15787" i="22"/>
  <c r="BA15787" i="22" s="1"/>
  <c r="AZ15786" i="22"/>
  <c r="AZ15785" i="22"/>
  <c r="AZ15784" i="22"/>
  <c r="AZ15783" i="22"/>
  <c r="AZ15782" i="22"/>
  <c r="BA15782" i="22" s="1"/>
  <c r="AZ15781" i="22"/>
  <c r="BA15781" i="22" s="1"/>
  <c r="BB15781" i="22" s="1"/>
  <c r="AZ15780" i="22"/>
  <c r="BA15780" i="22" s="1"/>
  <c r="BB15780" i="22" s="1"/>
  <c r="AZ15779" i="22"/>
  <c r="AZ15778" i="22"/>
  <c r="AZ15777" i="22"/>
  <c r="BA15777" i="22" s="1"/>
  <c r="BB15777" i="22" s="1"/>
  <c r="AZ15776" i="22"/>
  <c r="BA15776" i="22" s="1"/>
  <c r="AZ15775" i="22"/>
  <c r="BA15775" i="22" s="1"/>
  <c r="AZ15774" i="22"/>
  <c r="BA15774" i="22" s="1"/>
  <c r="BB15774" i="22" s="1"/>
  <c r="AZ15773" i="22"/>
  <c r="AZ15772" i="22"/>
  <c r="BA15772" i="22" s="1"/>
  <c r="BB15772" i="22" s="1"/>
  <c r="AZ15771" i="22"/>
  <c r="AZ15770" i="22"/>
  <c r="AZ15769" i="22"/>
  <c r="BA15769" i="22" s="1"/>
  <c r="AZ15768" i="22"/>
  <c r="BA15768" i="22" s="1"/>
  <c r="AZ15767" i="22"/>
  <c r="BA15767" i="22" s="1"/>
  <c r="AZ15766" i="22"/>
  <c r="AZ15765" i="22"/>
  <c r="AZ15764" i="22"/>
  <c r="BA15764" i="22" s="1"/>
  <c r="AZ15763" i="22"/>
  <c r="BA15763" i="22" s="1"/>
  <c r="AZ15762" i="22"/>
  <c r="AZ15761" i="22"/>
  <c r="AZ15760" i="22"/>
  <c r="BA15760" i="22" s="1"/>
  <c r="AZ15759" i="22"/>
  <c r="AZ15758" i="22"/>
  <c r="BA15758" i="22" s="1"/>
  <c r="AZ15757" i="22"/>
  <c r="BA15757" i="22" s="1"/>
  <c r="BB15757" i="22" s="1"/>
  <c r="AZ15756" i="22"/>
  <c r="AZ15755" i="22"/>
  <c r="BA15755" i="22" s="1"/>
  <c r="AZ15754" i="22"/>
  <c r="AZ15753" i="22"/>
  <c r="AZ15752" i="22"/>
  <c r="BA15752" i="22" s="1"/>
  <c r="AZ15751" i="22"/>
  <c r="AZ15750" i="22"/>
  <c r="BA15750" i="22" s="1"/>
  <c r="BB15750" i="22" s="1"/>
  <c r="AZ15749" i="22"/>
  <c r="AZ15748" i="22"/>
  <c r="BA15748" i="22" s="1"/>
  <c r="BB15748" i="22" s="1"/>
  <c r="AZ15747" i="22"/>
  <c r="AZ15746" i="22"/>
  <c r="AZ15745" i="22"/>
  <c r="BA15745" i="22" s="1"/>
  <c r="AZ15744" i="22"/>
  <c r="BA15744" i="22" s="1"/>
  <c r="AZ15743" i="22"/>
  <c r="AZ15742" i="22"/>
  <c r="AZ15741" i="22"/>
  <c r="BA15741" i="22" s="1"/>
  <c r="AZ15740" i="22"/>
  <c r="AZ15739" i="22"/>
  <c r="BA15739" i="22" s="1"/>
  <c r="AZ15738" i="22"/>
  <c r="AZ15737" i="22"/>
  <c r="BA15737" i="22" s="1"/>
  <c r="AZ15736" i="22"/>
  <c r="AZ15735" i="22"/>
  <c r="BA15735" i="22" s="1"/>
  <c r="AZ15734" i="22"/>
  <c r="BA15734" i="22" s="1"/>
  <c r="AZ15733" i="22"/>
  <c r="AZ15732" i="22"/>
  <c r="BA15732" i="22" s="1"/>
  <c r="AZ15731" i="22"/>
  <c r="BA15731" i="22" s="1"/>
  <c r="AZ15730" i="22"/>
  <c r="AZ15729" i="22"/>
  <c r="AZ15728" i="22"/>
  <c r="AZ15727" i="22"/>
  <c r="AZ15726" i="22"/>
  <c r="BA15726" i="22" s="1"/>
  <c r="BB15726" i="22" s="1"/>
  <c r="AZ15725" i="22"/>
  <c r="AZ15724" i="22"/>
  <c r="AZ15723" i="22"/>
  <c r="BA15723" i="22" s="1"/>
  <c r="AZ15722" i="22"/>
  <c r="AZ15721" i="22"/>
  <c r="AZ15720" i="22"/>
  <c r="AZ15719" i="22"/>
  <c r="AZ15718" i="22"/>
  <c r="BA15718" i="22" s="1"/>
  <c r="AZ15717" i="22"/>
  <c r="BA15717" i="22" s="1"/>
  <c r="AZ15716" i="22"/>
  <c r="BA15716" i="22" s="1"/>
  <c r="BB15716" i="22" s="1"/>
  <c r="AZ15715" i="22"/>
  <c r="BA15715" i="22" s="1"/>
  <c r="AZ15714" i="22"/>
  <c r="AZ15713" i="22"/>
  <c r="BA15713" i="22" s="1"/>
  <c r="BB15713" i="22" s="1"/>
  <c r="AZ15712" i="22"/>
  <c r="BA15712" i="22" s="1"/>
  <c r="AZ15711" i="22"/>
  <c r="AZ15710" i="22"/>
  <c r="AZ15709" i="22"/>
  <c r="AZ15708" i="22"/>
  <c r="AZ15707" i="22"/>
  <c r="AZ15706" i="22"/>
  <c r="BA15706" i="22" s="1"/>
  <c r="BB15706" i="22" s="1"/>
  <c r="AZ15705" i="22"/>
  <c r="AZ15704" i="22"/>
  <c r="AZ15703" i="22"/>
  <c r="BA15703" i="22" s="1"/>
  <c r="AZ15702" i="22"/>
  <c r="AZ15701" i="22"/>
  <c r="BA15701" i="22" s="1"/>
  <c r="BB15701" i="22" s="1"/>
  <c r="AZ15700" i="22"/>
  <c r="BA15700" i="22" s="1"/>
  <c r="BB15700" i="22" s="1"/>
  <c r="AZ15699" i="22"/>
  <c r="AZ15698" i="22"/>
  <c r="BA15698" i="22" s="1"/>
  <c r="BB15698" i="22" s="1"/>
  <c r="AZ15697" i="22"/>
  <c r="BA15697" i="22" s="1"/>
  <c r="BB15697" i="22" s="1"/>
  <c r="AZ15696" i="22"/>
  <c r="AZ15695" i="22"/>
  <c r="AZ15694" i="22"/>
  <c r="BA15694" i="22" s="1"/>
  <c r="AZ15693" i="22"/>
  <c r="BA15693" i="22" s="1"/>
  <c r="BB15693" i="22" s="1"/>
  <c r="AZ15692" i="22"/>
  <c r="BA15692" i="22" s="1"/>
  <c r="BB15692" i="22" s="1"/>
  <c r="AZ15691" i="22"/>
  <c r="BA15691" i="22" s="1"/>
  <c r="AZ15690" i="22"/>
  <c r="BA15690" i="22" s="1"/>
  <c r="AZ15689" i="22"/>
  <c r="AZ15688" i="22"/>
  <c r="BA15688" i="22" s="1"/>
  <c r="BB15688" i="22" s="1"/>
  <c r="AZ15687" i="22"/>
  <c r="AZ15686" i="22"/>
  <c r="AZ15685" i="22"/>
  <c r="BA15685" i="22" s="1"/>
  <c r="BB15685" i="22" s="1"/>
  <c r="AZ15684" i="22"/>
  <c r="AZ15683" i="22"/>
  <c r="BA15683" i="22" s="1"/>
  <c r="AZ15682" i="22"/>
  <c r="AZ15681" i="22"/>
  <c r="AZ15680" i="22"/>
  <c r="BA15680" i="22" s="1"/>
  <c r="BB15680" i="22" s="1"/>
  <c r="AZ15679" i="22"/>
  <c r="BA15679" i="22" s="1"/>
  <c r="AZ15678" i="22"/>
  <c r="AZ15677" i="22"/>
  <c r="BA15677" i="22" s="1"/>
  <c r="AZ15676" i="22"/>
  <c r="AZ15675" i="22"/>
  <c r="AZ15674" i="22"/>
  <c r="BA15674" i="22" s="1"/>
  <c r="BB15674" i="22" s="1"/>
  <c r="AZ15673" i="22"/>
  <c r="AZ15672" i="22"/>
  <c r="BA15672" i="22" s="1"/>
  <c r="AZ15671" i="22"/>
  <c r="BA15671" i="22" s="1"/>
  <c r="AZ15670" i="22"/>
  <c r="BA15670" i="22" s="1"/>
  <c r="AZ15669" i="22"/>
  <c r="AZ15668" i="22"/>
  <c r="AZ15667" i="22"/>
  <c r="AZ15666" i="22"/>
  <c r="BA15666" i="22" s="1"/>
  <c r="AZ15665" i="22"/>
  <c r="BA15665" i="22" s="1"/>
  <c r="BB15665" i="22" s="1"/>
  <c r="AZ15664" i="22"/>
  <c r="AZ15663" i="22"/>
  <c r="BA15663" i="22" s="1"/>
  <c r="AZ15662" i="22"/>
  <c r="AZ15661" i="22"/>
  <c r="BA15661" i="22" s="1"/>
  <c r="AZ15660" i="22"/>
  <c r="BA15660" i="22" s="1"/>
  <c r="AZ15659" i="22"/>
  <c r="AZ15658" i="22"/>
  <c r="BA15658" i="22" s="1"/>
  <c r="BB15658" i="22" s="1"/>
  <c r="AZ15657" i="22"/>
  <c r="AZ15656" i="22"/>
  <c r="AZ15655" i="22"/>
  <c r="BA15655" i="22" s="1"/>
  <c r="AZ15654" i="22"/>
  <c r="BA15654" i="22" s="1"/>
  <c r="AZ15653" i="22"/>
  <c r="BA15653" i="22" s="1"/>
  <c r="BB15653" i="22" s="1"/>
  <c r="AZ15652" i="22"/>
  <c r="AZ15651" i="22"/>
  <c r="AZ15650" i="22"/>
  <c r="AZ15649" i="22"/>
  <c r="AZ15648" i="22"/>
  <c r="BA15648" i="22" s="1"/>
  <c r="BB15648" i="22" s="1"/>
  <c r="AZ15647" i="22"/>
  <c r="AZ15646" i="22"/>
  <c r="BA15646" i="22" s="1"/>
  <c r="BB15646" i="22" s="1"/>
  <c r="AZ15645" i="22"/>
  <c r="BA15645" i="22" s="1"/>
  <c r="AZ15644" i="22"/>
  <c r="BA15644" i="22" s="1"/>
  <c r="AZ15643" i="22"/>
  <c r="BA15643" i="22" s="1"/>
  <c r="AZ15642" i="22"/>
  <c r="AZ15641" i="22"/>
  <c r="AZ15640" i="22"/>
  <c r="AZ15639" i="22"/>
  <c r="BA15639" i="22" s="1"/>
  <c r="AZ15638" i="22"/>
  <c r="AZ15637" i="22"/>
  <c r="AZ15636" i="22"/>
  <c r="AZ15635" i="22"/>
  <c r="AZ15634" i="22"/>
  <c r="AZ15633" i="22"/>
  <c r="AZ15632" i="22"/>
  <c r="BA15632" i="22" s="1"/>
  <c r="AZ15631" i="22"/>
  <c r="BA15631" i="22" s="1"/>
  <c r="AZ15630" i="22"/>
  <c r="AZ15629" i="22"/>
  <c r="BA15629" i="22" s="1"/>
  <c r="AZ15628" i="22"/>
  <c r="BA15628" i="22" s="1"/>
  <c r="BB15628" i="22" s="1"/>
  <c r="AZ15627" i="22"/>
  <c r="AZ15626" i="22"/>
  <c r="AZ15625" i="22"/>
  <c r="AZ15624" i="22"/>
  <c r="AZ15623" i="22"/>
  <c r="BA15623" i="22" s="1"/>
  <c r="AZ15622" i="22"/>
  <c r="BA15622" i="22" s="1"/>
  <c r="AZ15621" i="22"/>
  <c r="AZ15620" i="22"/>
  <c r="AZ15619" i="22"/>
  <c r="BA15619" i="22" s="1"/>
  <c r="AZ15618" i="22"/>
  <c r="BA15618" i="22" s="1"/>
  <c r="BB15618" i="22" s="1"/>
  <c r="AZ15617" i="22"/>
  <c r="BA15617" i="22" s="1"/>
  <c r="BB15617" i="22" s="1"/>
  <c r="AZ15616" i="22"/>
  <c r="AZ15615" i="22"/>
  <c r="AZ15614" i="22"/>
  <c r="AZ15613" i="22"/>
  <c r="BA15613" i="22" s="1"/>
  <c r="AZ15612" i="22"/>
  <c r="BA15612" i="22" s="1"/>
  <c r="AZ15611" i="22"/>
  <c r="BA15611" i="22" s="1"/>
  <c r="AZ15610" i="22"/>
  <c r="AZ15609" i="22"/>
  <c r="BA15609" i="22" s="1"/>
  <c r="AZ15608" i="22"/>
  <c r="BA15608" i="22" s="1"/>
  <c r="AZ15607" i="22"/>
  <c r="BA15607" i="22" s="1"/>
  <c r="AZ15606" i="22"/>
  <c r="AZ15605" i="22"/>
  <c r="AZ15604" i="22"/>
  <c r="BA15604" i="22" s="1"/>
  <c r="BB15604" i="22" s="1"/>
  <c r="AZ15603" i="22"/>
  <c r="AZ15602" i="22"/>
  <c r="BA15602" i="22" s="1"/>
  <c r="BB15602" i="22" s="1"/>
  <c r="AZ15601" i="22"/>
  <c r="AZ15600" i="22"/>
  <c r="BA15600" i="22" s="1"/>
  <c r="BB15600" i="22" s="1"/>
  <c r="AZ15599" i="22"/>
  <c r="AZ15598" i="22"/>
  <c r="AZ15597" i="22"/>
  <c r="AZ15596" i="22"/>
  <c r="AZ15595" i="22"/>
  <c r="BA15595" i="22" s="1"/>
  <c r="AZ15594" i="22"/>
  <c r="AZ15593" i="22"/>
  <c r="AZ15592" i="22"/>
  <c r="AZ15591" i="22"/>
  <c r="BA15591" i="22" s="1"/>
  <c r="AZ15590" i="22"/>
  <c r="AZ15589" i="22"/>
  <c r="BA15589" i="22" s="1"/>
  <c r="BB15589" i="22" s="1"/>
  <c r="AZ15588" i="22"/>
  <c r="AZ15587" i="22"/>
  <c r="AZ15586" i="22"/>
  <c r="BA15586" i="22" s="1"/>
  <c r="AZ15585" i="22"/>
  <c r="AZ15584" i="22"/>
  <c r="AZ15583" i="22"/>
  <c r="AZ15582" i="22"/>
  <c r="AZ15581" i="22"/>
  <c r="AZ15580" i="22"/>
  <c r="BA15580" i="22" s="1"/>
  <c r="AZ15579" i="22"/>
  <c r="AZ15578" i="22"/>
  <c r="AZ15577" i="22"/>
  <c r="BA15577" i="22" s="1"/>
  <c r="AZ15576" i="22"/>
  <c r="BA15576" i="22" s="1"/>
  <c r="AZ15575" i="22"/>
  <c r="BA15575" i="22" s="1"/>
  <c r="AZ15574" i="22"/>
  <c r="AZ15573" i="22"/>
  <c r="AZ15572" i="22"/>
  <c r="BA15572" i="22" s="1"/>
  <c r="BB15572" i="22" s="1"/>
  <c r="AZ15571" i="22"/>
  <c r="AZ15570" i="22"/>
  <c r="BA15570" i="22" s="1"/>
  <c r="AZ15569" i="22"/>
  <c r="BA15569" i="22" s="1"/>
  <c r="BB15569" i="22" s="1"/>
  <c r="AZ15568" i="22"/>
  <c r="BA15568" i="22" s="1"/>
  <c r="BB15568" i="22" s="1"/>
  <c r="AZ15567" i="22"/>
  <c r="AZ15566" i="22"/>
  <c r="AZ15565" i="22"/>
  <c r="AZ15564" i="22"/>
  <c r="BA15564" i="22" s="1"/>
  <c r="AZ15563" i="22"/>
  <c r="BA15563" i="22" s="1"/>
  <c r="AZ15562" i="22"/>
  <c r="AZ15561" i="22"/>
  <c r="AZ15560" i="22"/>
  <c r="BA15560" i="22" s="1"/>
  <c r="AZ15559" i="22"/>
  <c r="BA15559" i="22" s="1"/>
  <c r="AZ15558" i="22"/>
  <c r="BA15558" i="22" s="1"/>
  <c r="BB15558" i="22" s="1"/>
  <c r="AZ15557" i="22"/>
  <c r="BA15557" i="22" s="1"/>
  <c r="AZ15556" i="22"/>
  <c r="BA15556" i="22" s="1"/>
  <c r="BB15556" i="22" s="1"/>
  <c r="AZ15555" i="22"/>
  <c r="BA15555" i="22" s="1"/>
  <c r="AZ15554" i="22"/>
  <c r="BA15554" i="22" s="1"/>
  <c r="BB15554" i="22" s="1"/>
  <c r="AZ15553" i="22"/>
  <c r="BA15553" i="22" s="1"/>
  <c r="AZ15552" i="22"/>
  <c r="BA15552" i="22" s="1"/>
  <c r="BB15552" i="22" s="1"/>
  <c r="AZ15551" i="22"/>
  <c r="AZ15550" i="22"/>
  <c r="AZ15549" i="22"/>
  <c r="BA15549" i="22" s="1"/>
  <c r="BB15549" i="22" s="1"/>
  <c r="AZ15548" i="22"/>
  <c r="AZ15547" i="22"/>
  <c r="BA15547" i="22" s="1"/>
  <c r="AZ15546" i="22"/>
  <c r="AZ15545" i="22"/>
  <c r="AZ15544" i="22"/>
  <c r="AZ15543" i="22"/>
  <c r="BA15543" i="22" s="1"/>
  <c r="AZ15542" i="22"/>
  <c r="BA15542" i="22" s="1"/>
  <c r="AZ15541" i="22"/>
  <c r="BA15541" i="22" s="1"/>
  <c r="AZ15540" i="22"/>
  <c r="BA15540" i="22" s="1"/>
  <c r="AZ15539" i="22"/>
  <c r="AZ15538" i="22"/>
  <c r="BA15538" i="22" s="1"/>
  <c r="AZ15537" i="22"/>
  <c r="AZ15536" i="22"/>
  <c r="BA15536" i="22" s="1"/>
  <c r="AZ15535" i="22"/>
  <c r="AZ15534" i="22"/>
  <c r="BA15534" i="22" s="1"/>
  <c r="BB15534" i="22" s="1"/>
  <c r="AZ15533" i="22"/>
  <c r="BA15533" i="22" s="1"/>
  <c r="BB15533" i="22" s="1"/>
  <c r="AZ15532" i="22"/>
  <c r="BA15532" i="22" s="1"/>
  <c r="BB15532" i="22" s="1"/>
  <c r="AZ15531" i="22"/>
  <c r="BA15531" i="22" s="1"/>
  <c r="AZ15530" i="22"/>
  <c r="AZ15529" i="22"/>
  <c r="BA15529" i="22" s="1"/>
  <c r="AZ15528" i="22"/>
  <c r="BA15528" i="22" s="1"/>
  <c r="BB15528" i="22" s="1"/>
  <c r="AZ15527" i="22"/>
  <c r="BA15527" i="22" s="1"/>
  <c r="AZ15526" i="22"/>
  <c r="BA15526" i="22" s="1"/>
  <c r="AZ15525" i="22"/>
  <c r="BA15525" i="22" s="1"/>
  <c r="AZ15524" i="22"/>
  <c r="BA15524" i="22" s="1"/>
  <c r="AZ15523" i="22"/>
  <c r="BA15523" i="22" s="1"/>
  <c r="AZ15522" i="22"/>
  <c r="BA15522" i="22" s="1"/>
  <c r="BB15522" i="22" s="1"/>
  <c r="AZ15521" i="22"/>
  <c r="BA15521" i="22" s="1"/>
  <c r="BB15521" i="22" s="1"/>
  <c r="AZ15520" i="22"/>
  <c r="BA15520" i="22" s="1"/>
  <c r="AZ15519" i="22"/>
  <c r="AZ15518" i="22"/>
  <c r="AZ15517" i="22"/>
  <c r="BA15517" i="22" s="1"/>
  <c r="AZ15516" i="22"/>
  <c r="BA15516" i="22" s="1"/>
  <c r="AZ15515" i="22"/>
  <c r="BA15515" i="22" s="1"/>
  <c r="AZ15514" i="22"/>
  <c r="AZ15513" i="22"/>
  <c r="AZ15512" i="22"/>
  <c r="AZ15511" i="22"/>
  <c r="AZ15510" i="22"/>
  <c r="BA15510" i="22" s="1"/>
  <c r="AZ15509" i="22"/>
  <c r="AZ15508" i="22"/>
  <c r="BA15508" i="22" s="1"/>
  <c r="BB15508" i="22" s="1"/>
  <c r="AZ15507" i="22"/>
  <c r="BA15507" i="22" s="1"/>
  <c r="AZ15506" i="22"/>
  <c r="AZ15505" i="22"/>
  <c r="AZ15504" i="22"/>
  <c r="AZ15503" i="22"/>
  <c r="AZ15502" i="22"/>
  <c r="BA15502" i="22" s="1"/>
  <c r="BB15502" i="22" s="1"/>
  <c r="AZ15501" i="22"/>
  <c r="AZ15500" i="22"/>
  <c r="AZ15499" i="22"/>
  <c r="BA15499" i="22" s="1"/>
  <c r="AZ15498" i="22"/>
  <c r="BA15498" i="22" s="1"/>
  <c r="AZ15497" i="22"/>
  <c r="AZ15496" i="22"/>
  <c r="BA15496" i="22" s="1"/>
  <c r="AZ15495" i="22"/>
  <c r="AZ15494" i="22"/>
  <c r="BA15494" i="22" s="1"/>
  <c r="AZ15493" i="22"/>
  <c r="AZ15492" i="22"/>
  <c r="AZ15491" i="22"/>
  <c r="AZ15490" i="22"/>
  <c r="BA15490" i="22" s="1"/>
  <c r="AZ15489" i="22"/>
  <c r="BA15489" i="22" s="1"/>
  <c r="AZ15488" i="22"/>
  <c r="BA15488" i="22" s="1"/>
  <c r="AZ15487" i="22"/>
  <c r="BA15487" i="22" s="1"/>
  <c r="AZ15486" i="22"/>
  <c r="BA15486" i="22" s="1"/>
  <c r="BB15486" i="22" s="1"/>
  <c r="AZ15485" i="22"/>
  <c r="AZ15484" i="22"/>
  <c r="BA15484" i="22" s="1"/>
  <c r="BB15484" i="22" s="1"/>
  <c r="AZ15483" i="22"/>
  <c r="AZ15482" i="22"/>
  <c r="BA15482" i="22" s="1"/>
  <c r="AZ15481" i="22"/>
  <c r="BA15481" i="22" s="1"/>
  <c r="AZ15480" i="22"/>
  <c r="AZ15479" i="22"/>
  <c r="AZ15478" i="22"/>
  <c r="BA15478" i="22" s="1"/>
  <c r="BB15478" i="22" s="1"/>
  <c r="AZ15477" i="22"/>
  <c r="AZ15476" i="22"/>
  <c r="AZ15475" i="22"/>
  <c r="AZ15474" i="22"/>
  <c r="BA15474" i="22" s="1"/>
  <c r="AZ15473" i="22"/>
  <c r="AZ15472" i="22"/>
  <c r="BA15472" i="22" s="1"/>
  <c r="AZ15471" i="22"/>
  <c r="BA15471" i="22" s="1"/>
  <c r="AZ15470" i="22"/>
  <c r="AZ15469" i="22"/>
  <c r="BA15469" i="22" s="1"/>
  <c r="BB15469" i="22" s="1"/>
  <c r="AZ15468" i="22"/>
  <c r="BA15468" i="22" s="1"/>
  <c r="AZ15467" i="22"/>
  <c r="BA15467" i="22" s="1"/>
  <c r="AZ15466" i="22"/>
  <c r="BA15466" i="22" s="1"/>
  <c r="AZ15465" i="22"/>
  <c r="AZ15464" i="22"/>
  <c r="AZ15463" i="22"/>
  <c r="AZ15462" i="22"/>
  <c r="BA15462" i="22" s="1"/>
  <c r="AZ15461" i="22"/>
  <c r="BA15461" i="22" s="1"/>
  <c r="AZ15460" i="22"/>
  <c r="BA15460" i="22" s="1"/>
  <c r="BB15460" i="22" s="1"/>
  <c r="AZ15459" i="22"/>
  <c r="AZ15458" i="22"/>
  <c r="BA15458" i="22" s="1"/>
  <c r="AZ15457" i="22"/>
  <c r="BA15457" i="22" s="1"/>
  <c r="AZ15456" i="22"/>
  <c r="BA15456" i="22" s="1"/>
  <c r="AZ15455" i="22"/>
  <c r="AZ15454" i="22"/>
  <c r="BA15454" i="22" s="1"/>
  <c r="AZ15453" i="22"/>
  <c r="BA15453" i="22" s="1"/>
  <c r="AZ15452" i="22"/>
  <c r="BA15452" i="22" s="1"/>
  <c r="AZ15451" i="22"/>
  <c r="BA15451" i="22" s="1"/>
  <c r="AZ15450" i="22"/>
  <c r="BA15450" i="22" s="1"/>
  <c r="BB15450" i="22" s="1"/>
  <c r="AZ15449" i="22"/>
  <c r="BA15449" i="22" s="1"/>
  <c r="BB15449" i="22" s="1"/>
  <c r="AZ15448" i="22"/>
  <c r="AZ15447" i="22"/>
  <c r="BA15447" i="22" s="1"/>
  <c r="AZ15446" i="22"/>
  <c r="AZ15445" i="22"/>
  <c r="AZ15444" i="22"/>
  <c r="AZ15443" i="22"/>
  <c r="BA15443" i="22" s="1"/>
  <c r="AZ15442" i="22"/>
  <c r="BA15442" i="22" s="1"/>
  <c r="AZ15441" i="22"/>
  <c r="AZ15440" i="22"/>
  <c r="AZ15439" i="22"/>
  <c r="BA15439" i="22" s="1"/>
  <c r="AZ15438" i="22"/>
  <c r="AZ15437" i="22"/>
  <c r="AZ15436" i="22"/>
  <c r="BA15436" i="22" s="1"/>
  <c r="AZ15435" i="22"/>
  <c r="AZ15434" i="22"/>
  <c r="AZ15433" i="22"/>
  <c r="BA15433" i="22" s="1"/>
  <c r="AZ15432" i="22"/>
  <c r="BA15432" i="22" s="1"/>
  <c r="BB15432" i="22" s="1"/>
  <c r="AZ15431" i="22"/>
  <c r="AZ15430" i="22"/>
  <c r="AZ15429" i="22"/>
  <c r="BA15429" i="22" s="1"/>
  <c r="AZ15428" i="22"/>
  <c r="BA15428" i="22" s="1"/>
  <c r="AZ15427" i="22"/>
  <c r="AZ15426" i="22"/>
  <c r="BA15426" i="22" s="1"/>
  <c r="BB15426" i="22" s="1"/>
  <c r="AZ15425" i="22"/>
  <c r="BA15425" i="22" s="1"/>
  <c r="BB15425" i="22" s="1"/>
  <c r="AZ15424" i="22"/>
  <c r="AZ15423" i="22"/>
  <c r="BA15423" i="22" s="1"/>
  <c r="AZ15422" i="22"/>
  <c r="AZ15421" i="22"/>
  <c r="BA15421" i="22" s="1"/>
  <c r="AZ15420" i="22"/>
  <c r="BA15420" i="22" s="1"/>
  <c r="AZ15419" i="22"/>
  <c r="BA15419" i="22" s="1"/>
  <c r="AZ15418" i="22"/>
  <c r="AZ15417" i="22"/>
  <c r="BA15417" i="22" s="1"/>
  <c r="AZ15416" i="22"/>
  <c r="BA15416" i="22" s="1"/>
  <c r="AZ15415" i="22"/>
  <c r="BA15415" i="22" s="1"/>
  <c r="AZ15414" i="22"/>
  <c r="BA15414" i="22" s="1"/>
  <c r="BB15414" i="22" s="1"/>
  <c r="AZ15413" i="22"/>
  <c r="AZ15412" i="22"/>
  <c r="BA15412" i="22" s="1"/>
  <c r="AZ15411" i="22"/>
  <c r="AZ15410" i="22"/>
  <c r="BA15410" i="22" s="1"/>
  <c r="AZ15409" i="22"/>
  <c r="BA15409" i="22" s="1"/>
  <c r="AZ15408" i="22"/>
  <c r="AZ15407" i="22"/>
  <c r="AZ15406" i="22"/>
  <c r="BA15406" i="22" s="1"/>
  <c r="AZ15405" i="22"/>
  <c r="AZ15404" i="22"/>
  <c r="BA15404" i="22" s="1"/>
  <c r="BB15404" i="22" s="1"/>
  <c r="AZ15403" i="22"/>
  <c r="BA15403" i="22" s="1"/>
  <c r="AZ15402" i="22"/>
  <c r="AZ15401" i="22"/>
  <c r="BA15401" i="22" s="1"/>
  <c r="AZ15400" i="22"/>
  <c r="AZ15399" i="22"/>
  <c r="AZ15398" i="22"/>
  <c r="AZ15397" i="22"/>
  <c r="AZ15396" i="22"/>
  <c r="AZ15395" i="22"/>
  <c r="BA15395" i="22" s="1"/>
  <c r="AZ15394" i="22"/>
  <c r="AZ15393" i="22"/>
  <c r="BA15393" i="22" s="1"/>
  <c r="AZ15392" i="22"/>
  <c r="BA15392" i="22" s="1"/>
  <c r="AZ15391" i="22"/>
  <c r="BA15391" i="22" s="1"/>
  <c r="AZ15390" i="22"/>
  <c r="BA15390" i="22" s="1"/>
  <c r="BB15390" i="22" s="1"/>
  <c r="AZ15389" i="22"/>
  <c r="BA15389" i="22" s="1"/>
  <c r="AZ15388" i="22"/>
  <c r="AZ15387" i="22"/>
  <c r="BA15387" i="22" s="1"/>
  <c r="AZ15386" i="22"/>
  <c r="AZ15385" i="22"/>
  <c r="BA15385" i="22" s="1"/>
  <c r="AZ15384" i="22"/>
  <c r="AZ15383" i="22"/>
  <c r="BA15383" i="22" s="1"/>
  <c r="AZ15382" i="22"/>
  <c r="AZ15381" i="22"/>
  <c r="BA15381" i="22" s="1"/>
  <c r="AZ15380" i="22"/>
  <c r="BA15380" i="22" s="1"/>
  <c r="BB15380" i="22" s="1"/>
  <c r="AZ15379" i="22"/>
  <c r="BA15379" i="22" s="1"/>
  <c r="AZ15378" i="22"/>
  <c r="BA15378" i="22" s="1"/>
  <c r="AZ15377" i="22"/>
  <c r="BA15377" i="22" s="1"/>
  <c r="BB15377" i="22" s="1"/>
  <c r="AZ15376" i="22"/>
  <c r="AZ15375" i="22"/>
  <c r="AZ15374" i="22"/>
  <c r="AZ15373" i="22"/>
  <c r="BA15373" i="22" s="1"/>
  <c r="BB15373" i="22" s="1"/>
  <c r="AZ15372" i="22"/>
  <c r="AZ15371" i="22"/>
  <c r="AZ15370" i="22"/>
  <c r="BA15370" i="22" s="1"/>
  <c r="AZ15369" i="22"/>
  <c r="AZ15368" i="22"/>
  <c r="BA15368" i="22" s="1"/>
  <c r="AZ15367" i="22"/>
  <c r="AZ15366" i="22"/>
  <c r="BA15366" i="22" s="1"/>
  <c r="BB15366" i="22" s="1"/>
  <c r="AZ15365" i="22"/>
  <c r="AZ15364" i="22"/>
  <c r="BA15364" i="22" s="1"/>
  <c r="BB15364" i="22" s="1"/>
  <c r="AZ15363" i="22"/>
  <c r="AZ15362" i="22"/>
  <c r="AZ15361" i="22"/>
  <c r="BA15361" i="22" s="1"/>
  <c r="AZ15360" i="22"/>
  <c r="BA15360" i="22" s="1"/>
  <c r="AZ15359" i="22"/>
  <c r="AZ15358" i="22"/>
  <c r="AZ15357" i="22"/>
  <c r="BA15357" i="22" s="1"/>
  <c r="BB15357" i="22" s="1"/>
  <c r="AZ15356" i="22"/>
  <c r="AZ15355" i="22"/>
  <c r="BA15355" i="22" s="1"/>
  <c r="AZ15354" i="22"/>
  <c r="AZ15353" i="22"/>
  <c r="AZ15352" i="22"/>
  <c r="BA15352" i="22" s="1"/>
  <c r="AZ15351" i="22"/>
  <c r="BA15351" i="22" s="1"/>
  <c r="AZ15350" i="22"/>
  <c r="BA15350" i="22" s="1"/>
  <c r="AZ15349" i="22"/>
  <c r="AZ15348" i="22"/>
  <c r="BA15348" i="22" s="1"/>
  <c r="AZ15347" i="22"/>
  <c r="BA15347" i="22" s="1"/>
  <c r="AZ15346" i="22"/>
  <c r="BA15346" i="22" s="1"/>
  <c r="AZ15345" i="22"/>
  <c r="BA15345" i="22" s="1"/>
  <c r="AZ15344" i="22"/>
  <c r="AZ15343" i="22"/>
  <c r="BA15343" i="22" s="1"/>
  <c r="AZ15342" i="22"/>
  <c r="BA15342" i="22" s="1"/>
  <c r="AZ15341" i="22"/>
  <c r="AZ15340" i="22"/>
  <c r="AZ15339" i="22"/>
  <c r="AZ15338" i="22"/>
  <c r="AZ15337" i="22"/>
  <c r="BA15337" i="22" s="1"/>
  <c r="AZ15336" i="22"/>
  <c r="AZ15335" i="22"/>
  <c r="BA15335" i="22" s="1"/>
  <c r="AZ15334" i="22"/>
  <c r="BA15334" i="22" s="1"/>
  <c r="BB15334" i="22" s="1"/>
  <c r="AZ15333" i="22"/>
  <c r="BA15333" i="22" s="1"/>
  <c r="AZ15332" i="22"/>
  <c r="BA15332" i="22" s="1"/>
  <c r="AZ15331" i="22"/>
  <c r="BA15331" i="22" s="1"/>
  <c r="AZ15330" i="22"/>
  <c r="AZ15329" i="22"/>
  <c r="BA15329" i="22" s="1"/>
  <c r="AZ15328" i="22"/>
  <c r="AZ15327" i="22"/>
  <c r="BA15327" i="22" s="1"/>
  <c r="AZ15326" i="22"/>
  <c r="BA15326" i="22" s="1"/>
  <c r="AZ15325" i="22"/>
  <c r="BA15325" i="22" s="1"/>
  <c r="BB15325" i="22" s="1"/>
  <c r="AZ15324" i="22"/>
  <c r="BA15324" i="22" s="1"/>
  <c r="AZ15323" i="22"/>
  <c r="BA15323" i="22" s="1"/>
  <c r="AZ15322" i="22"/>
  <c r="AZ15321" i="22"/>
  <c r="AZ15320" i="22"/>
  <c r="AZ15319" i="22"/>
  <c r="BA15319" i="22" s="1"/>
  <c r="AZ15318" i="22"/>
  <c r="AZ15317" i="22"/>
  <c r="BA15317" i="22" s="1"/>
  <c r="AZ15316" i="22"/>
  <c r="BA15316" i="22" s="1"/>
  <c r="AZ15315" i="22"/>
  <c r="AZ15314" i="22"/>
  <c r="AZ15313" i="22"/>
  <c r="AZ15312" i="22"/>
  <c r="BA15312" i="22" s="1"/>
  <c r="BB15312" i="22" s="1"/>
  <c r="AZ15311" i="22"/>
  <c r="AZ15310" i="22"/>
  <c r="BA15310" i="22" s="1"/>
  <c r="AZ15309" i="22"/>
  <c r="BA15309" i="22" s="1"/>
  <c r="AZ15308" i="22"/>
  <c r="AZ15307" i="22"/>
  <c r="BA15307" i="22" s="1"/>
  <c r="AZ15306" i="22"/>
  <c r="BA15306" i="22" s="1"/>
  <c r="AZ15305" i="22"/>
  <c r="AZ15304" i="22"/>
  <c r="BA15304" i="22" s="1"/>
  <c r="BB15304" i="22" s="1"/>
  <c r="AZ15303" i="22"/>
  <c r="AZ15302" i="22"/>
  <c r="AZ15301" i="22"/>
  <c r="AZ15300" i="22"/>
  <c r="AZ15299" i="22"/>
  <c r="BA15299" i="22" s="1"/>
  <c r="AZ15298" i="22"/>
  <c r="BA15298" i="22" s="1"/>
  <c r="AZ15297" i="22"/>
  <c r="BA15297" i="22" s="1"/>
  <c r="BB15297" i="22" s="1"/>
  <c r="AZ15296" i="22"/>
  <c r="AZ15295" i="22"/>
  <c r="AZ15294" i="22"/>
  <c r="AZ15293" i="22"/>
  <c r="AZ15292" i="22"/>
  <c r="AZ15291" i="22"/>
  <c r="BA15291" i="22" s="1"/>
  <c r="AZ15290" i="22"/>
  <c r="AZ15289" i="22"/>
  <c r="BA15289" i="22" s="1"/>
  <c r="AZ15288" i="22"/>
  <c r="BA15288" i="22" s="1"/>
  <c r="AZ15287" i="22"/>
  <c r="BA15287" i="22" s="1"/>
  <c r="AZ15286" i="22"/>
  <c r="BA15286" i="22" s="1"/>
  <c r="AZ15285" i="22"/>
  <c r="BA15285" i="22" s="1"/>
  <c r="AZ15284" i="22"/>
  <c r="BA15284" i="22" s="1"/>
  <c r="BB15284" i="22" s="1"/>
  <c r="AZ15283" i="22"/>
  <c r="BA15283" i="22" s="1"/>
  <c r="AZ15282" i="22"/>
  <c r="AZ15281" i="22"/>
  <c r="BA15281" i="22" s="1"/>
  <c r="BB15281" i="22" s="1"/>
  <c r="AZ15280" i="22"/>
  <c r="AZ15279" i="22"/>
  <c r="AZ15278" i="22"/>
  <c r="AZ15277" i="22"/>
  <c r="AZ15276" i="22"/>
  <c r="BA15276" i="22" s="1"/>
  <c r="AZ15275" i="22"/>
  <c r="AZ15274" i="22"/>
  <c r="BA15274" i="22" s="1"/>
  <c r="BB15274" i="22" s="1"/>
  <c r="AZ15273" i="22"/>
  <c r="AZ15272" i="22"/>
  <c r="AZ15271" i="22"/>
  <c r="AZ15270" i="22"/>
  <c r="AZ15269" i="22"/>
  <c r="BA15269" i="22" s="1"/>
  <c r="BB15269" i="22" s="1"/>
  <c r="AZ15268" i="22"/>
  <c r="BA15268" i="22" s="1"/>
  <c r="BB15268" i="22" s="1"/>
  <c r="AZ15267" i="22"/>
  <c r="BA15267" i="22" s="1"/>
  <c r="AZ15266" i="22"/>
  <c r="BA15266" i="22" s="1"/>
  <c r="BB15266" i="22" s="1"/>
  <c r="AZ15265" i="22"/>
  <c r="BA15265" i="22" s="1"/>
  <c r="BB15265" i="22" s="1"/>
  <c r="AZ15264" i="22"/>
  <c r="AZ15263" i="22"/>
  <c r="AZ15262" i="22"/>
  <c r="BA15262" i="22" s="1"/>
  <c r="AZ15261" i="22"/>
  <c r="AZ15260" i="22"/>
  <c r="BA15260" i="22" s="1"/>
  <c r="BB15260" i="22" s="1"/>
  <c r="AZ15259" i="22"/>
  <c r="BA15259" i="22" s="1"/>
  <c r="AZ15258" i="22"/>
  <c r="AZ15257" i="22"/>
  <c r="AZ15256" i="22"/>
  <c r="BA15256" i="22" s="1"/>
  <c r="BB15256" i="22" s="1"/>
  <c r="AZ15255" i="22"/>
  <c r="BA15255" i="22" s="1"/>
  <c r="AZ15254" i="22"/>
  <c r="BA15254" i="22" s="1"/>
  <c r="AZ15253" i="22"/>
  <c r="AZ15252" i="22"/>
  <c r="AZ15251" i="22"/>
  <c r="BA15251" i="22" s="1"/>
  <c r="AZ15250" i="22"/>
  <c r="BA15250" i="22" s="1"/>
  <c r="AZ15249" i="22"/>
  <c r="BA15249" i="22" s="1"/>
  <c r="AZ15248" i="22"/>
  <c r="AZ15247" i="22"/>
  <c r="BA15247" i="22" s="1"/>
  <c r="AZ15246" i="22"/>
  <c r="BA15246" i="22" s="1"/>
  <c r="AZ15245" i="22"/>
  <c r="BA15245" i="22" s="1"/>
  <c r="AZ15244" i="22"/>
  <c r="BA15244" i="22" s="1"/>
  <c r="AZ15243" i="22"/>
  <c r="BA15243" i="22" s="1"/>
  <c r="AZ15242" i="22"/>
  <c r="BA15242" i="22" s="1"/>
  <c r="BB15242" i="22" s="1"/>
  <c r="AZ15241" i="22"/>
  <c r="BA15241" i="22" s="1"/>
  <c r="AZ15240" i="22"/>
  <c r="AZ15239" i="22"/>
  <c r="BA15239" i="22" s="1"/>
  <c r="AZ15238" i="22"/>
  <c r="AZ15237" i="22"/>
  <c r="BA15237" i="22" s="1"/>
  <c r="AZ15236" i="22"/>
  <c r="AZ15235" i="22"/>
  <c r="AZ15234" i="22"/>
  <c r="AZ15233" i="22"/>
  <c r="BA15233" i="22" s="1"/>
  <c r="BB15233" i="22" s="1"/>
  <c r="AZ15232" i="22"/>
  <c r="AZ15231" i="22"/>
  <c r="BA15231" i="22" s="1"/>
  <c r="AZ15230" i="22"/>
  <c r="BA15230" i="22" s="1"/>
  <c r="AZ15229" i="22"/>
  <c r="AZ15228" i="22"/>
  <c r="BA15228" i="22" s="1"/>
  <c r="AZ15227" i="22"/>
  <c r="BA15227" i="22" s="1"/>
  <c r="AZ15226" i="22"/>
  <c r="BA15226" i="22" s="1"/>
  <c r="AZ15225" i="22"/>
  <c r="BA15225" i="22" s="1"/>
  <c r="AZ15224" i="22"/>
  <c r="AZ15223" i="22"/>
  <c r="BA15223" i="22" s="1"/>
  <c r="AZ15222" i="22"/>
  <c r="AZ15221" i="22"/>
  <c r="AZ15220" i="22"/>
  <c r="BA15220" i="22" s="1"/>
  <c r="BB15220" i="22" s="1"/>
  <c r="AZ15219" i="22"/>
  <c r="AZ15218" i="22"/>
  <c r="AZ15217" i="22"/>
  <c r="BA15217" i="22" s="1"/>
  <c r="AZ15216" i="22"/>
  <c r="AZ15215" i="22"/>
  <c r="AZ15214" i="22"/>
  <c r="BA15214" i="22" s="1"/>
  <c r="BB15214" i="22" s="1"/>
  <c r="AZ15213" i="22"/>
  <c r="AZ15212" i="22"/>
  <c r="AZ15211" i="22"/>
  <c r="BA15211" i="22" s="1"/>
  <c r="AZ15210" i="22"/>
  <c r="AZ15209" i="22"/>
  <c r="AZ15208" i="22"/>
  <c r="BA15208" i="22" s="1"/>
  <c r="AZ15207" i="22"/>
  <c r="BA15207" i="22" s="1"/>
  <c r="AZ15206" i="22"/>
  <c r="AZ15205" i="22"/>
  <c r="BA15205" i="22" s="1"/>
  <c r="BB15205" i="22" s="1"/>
  <c r="AZ15204" i="22"/>
  <c r="AZ15203" i="22"/>
  <c r="AZ15202" i="22"/>
  <c r="AZ15201" i="22"/>
  <c r="BA15201" i="22" s="1"/>
  <c r="BB15201" i="22" s="1"/>
  <c r="AZ15200" i="22"/>
  <c r="BA15200" i="22" s="1"/>
  <c r="BB15200" i="22" s="1"/>
  <c r="AZ15199" i="22"/>
  <c r="AZ15198" i="22"/>
  <c r="BA15198" i="22" s="1"/>
  <c r="BB15198" i="22" s="1"/>
  <c r="AZ15197" i="22"/>
  <c r="AZ15196" i="22"/>
  <c r="AZ15195" i="22"/>
  <c r="BA15195" i="22" s="1"/>
  <c r="AZ15194" i="22"/>
  <c r="BA15194" i="22" s="1"/>
  <c r="AZ15193" i="22"/>
  <c r="AZ15192" i="22"/>
  <c r="BA15192" i="22" s="1"/>
  <c r="AZ15191" i="22"/>
  <c r="BA15191" i="22" s="1"/>
  <c r="AZ15190" i="22"/>
  <c r="AZ15189" i="22"/>
  <c r="AZ15188" i="22"/>
  <c r="BA15188" i="22" s="1"/>
  <c r="AZ15187" i="22"/>
  <c r="AZ15186" i="22"/>
  <c r="BA15186" i="22" s="1"/>
  <c r="BB15186" i="22" s="1"/>
  <c r="AZ15185" i="22"/>
  <c r="BA15185" i="22" s="1"/>
  <c r="BB15185" i="22" s="1"/>
  <c r="AZ15184" i="22"/>
  <c r="AZ15183" i="22"/>
  <c r="BA15183" i="22" s="1"/>
  <c r="AZ15182" i="22"/>
  <c r="BA15182" i="22" s="1"/>
  <c r="BB15182" i="22" s="1"/>
  <c r="AZ15181" i="22"/>
  <c r="AZ15180" i="22"/>
  <c r="AZ15179" i="22"/>
  <c r="AZ15178" i="22"/>
  <c r="AZ15177" i="22"/>
  <c r="BA15177" i="22" s="1"/>
  <c r="BB15177" i="22" s="1"/>
  <c r="AZ15176" i="22"/>
  <c r="AZ15175" i="22"/>
  <c r="AZ15174" i="22"/>
  <c r="AZ15173" i="22"/>
  <c r="BA15173" i="22" s="1"/>
  <c r="AZ15172" i="22"/>
  <c r="BA15172" i="22" s="1"/>
  <c r="BB15172" i="22" s="1"/>
  <c r="AZ15171" i="22"/>
  <c r="BA15171" i="22" s="1"/>
  <c r="AZ15170" i="22"/>
  <c r="AZ15169" i="22"/>
  <c r="AZ15168" i="22"/>
  <c r="AZ15167" i="22"/>
  <c r="AZ15166" i="22"/>
  <c r="BA15166" i="22" s="1"/>
  <c r="AZ15165" i="22"/>
  <c r="BA15165" i="22" s="1"/>
  <c r="BB15165" i="22" s="1"/>
  <c r="AZ15164" i="22"/>
  <c r="AZ15163" i="22"/>
  <c r="BA15163" i="22" s="1"/>
  <c r="AZ15162" i="22"/>
  <c r="AZ15161" i="22"/>
  <c r="AZ15160" i="22"/>
  <c r="AZ15159" i="22"/>
  <c r="BA15159" i="22" s="1"/>
  <c r="AZ15158" i="22"/>
  <c r="BA15158" i="22" s="1"/>
  <c r="AZ15157" i="22"/>
  <c r="AZ15156" i="22"/>
  <c r="AZ15155" i="22"/>
  <c r="AZ15154" i="22"/>
  <c r="BA15154" i="22" s="1"/>
  <c r="AZ15153" i="22"/>
  <c r="AZ15152" i="22"/>
  <c r="AZ15151" i="22"/>
  <c r="BA15151" i="22" s="1"/>
  <c r="AZ15150" i="22"/>
  <c r="BA15150" i="22" s="1"/>
  <c r="BB15150" i="22" s="1"/>
  <c r="AZ15149" i="22"/>
  <c r="BA15149" i="22" s="1"/>
  <c r="AZ15148" i="22"/>
  <c r="BA15148" i="22" s="1"/>
  <c r="AZ15147" i="22"/>
  <c r="AZ15146" i="22"/>
  <c r="BA15146" i="22" s="1"/>
  <c r="AZ15145" i="22"/>
  <c r="BA15145" i="22" s="1"/>
  <c r="AZ15144" i="22"/>
  <c r="AZ15143" i="22"/>
  <c r="AZ15142" i="22"/>
  <c r="AZ15141" i="22"/>
  <c r="BA15141" i="22" s="1"/>
  <c r="AZ15140" i="22"/>
  <c r="BA15140" i="22" s="1"/>
  <c r="BB15140" i="22" s="1"/>
  <c r="AZ15139" i="22"/>
  <c r="AZ15138" i="22"/>
  <c r="BA15138" i="22" s="1"/>
  <c r="AZ15137" i="22"/>
  <c r="BA15137" i="22" s="1"/>
  <c r="AZ15136" i="22"/>
  <c r="BA15136" i="22" s="1"/>
  <c r="BB15136" i="22" s="1"/>
  <c r="AZ15135" i="22"/>
  <c r="BA15135" i="22" s="1"/>
  <c r="AZ15134" i="22"/>
  <c r="BA15134" i="22" s="1"/>
  <c r="AZ15133" i="22"/>
  <c r="BA15133" i="22" s="1"/>
  <c r="AZ15132" i="22"/>
  <c r="AZ15131" i="22"/>
  <c r="BA15131" i="22" s="1"/>
  <c r="AZ15130" i="22"/>
  <c r="AZ15129" i="22"/>
  <c r="BA15129" i="22" s="1"/>
  <c r="AZ15128" i="22"/>
  <c r="BA15128" i="22" s="1"/>
  <c r="AZ15127" i="22"/>
  <c r="AZ15126" i="22"/>
  <c r="BA15126" i="22" s="1"/>
  <c r="AZ15125" i="22"/>
  <c r="BA15125" i="22" s="1"/>
  <c r="AZ15124" i="22"/>
  <c r="BA15124" i="22" s="1"/>
  <c r="BB15124" i="22" s="1"/>
  <c r="AZ15123" i="22"/>
  <c r="AZ15122" i="22"/>
  <c r="BA15122" i="22" s="1"/>
  <c r="BB15122" i="22" s="1"/>
  <c r="AZ15121" i="22"/>
  <c r="AZ15120" i="22"/>
  <c r="AZ15119" i="22"/>
  <c r="AZ15118" i="22"/>
  <c r="AZ15117" i="22"/>
  <c r="AZ15116" i="22"/>
  <c r="AZ15115" i="22"/>
  <c r="BA15115" i="22" s="1"/>
  <c r="AZ15114" i="22"/>
  <c r="AZ15113" i="22"/>
  <c r="BA15113" i="22" s="1"/>
  <c r="BB15113" i="22" s="1"/>
  <c r="AZ15112" i="22"/>
  <c r="AZ15111" i="22"/>
  <c r="AZ15110" i="22"/>
  <c r="AZ15109" i="22"/>
  <c r="AZ15108" i="22"/>
  <c r="BA15108" i="22" s="1"/>
  <c r="BB15108" i="22" s="1"/>
  <c r="AZ15107" i="22"/>
  <c r="AZ15106" i="22"/>
  <c r="AZ15105" i="22"/>
  <c r="BA15105" i="22" s="1"/>
  <c r="BB15105" i="22" s="1"/>
  <c r="AZ15104" i="22"/>
  <c r="AZ15103" i="22"/>
  <c r="AZ15102" i="22"/>
  <c r="BA15102" i="22" s="1"/>
  <c r="BB15102" i="22" s="1"/>
  <c r="AZ15101" i="22"/>
  <c r="AZ15100" i="22"/>
  <c r="AZ15099" i="22"/>
  <c r="BA15099" i="22" s="1"/>
  <c r="AZ15098" i="22"/>
  <c r="AZ15097" i="22"/>
  <c r="AZ15096" i="22"/>
  <c r="AZ15095" i="22"/>
  <c r="AZ15094" i="22"/>
  <c r="BA15094" i="22" s="1"/>
  <c r="AZ15093" i="22"/>
  <c r="AZ15092" i="22"/>
  <c r="AZ15091" i="22"/>
  <c r="AZ15090" i="22"/>
  <c r="AZ15089" i="22"/>
  <c r="BA15089" i="22" s="1"/>
  <c r="BB15089" i="22" s="1"/>
  <c r="AZ15088" i="22"/>
  <c r="AZ15087" i="22"/>
  <c r="BA15087" i="22" s="1"/>
  <c r="AZ15086" i="22"/>
  <c r="AZ15085" i="22"/>
  <c r="BA15085" i="22" s="1"/>
  <c r="BB15085" i="22" s="1"/>
  <c r="AZ15084" i="22"/>
  <c r="AZ15083" i="22"/>
  <c r="AZ15082" i="22"/>
  <c r="BA15082" i="22" s="1"/>
  <c r="AZ15081" i="22"/>
  <c r="AZ15080" i="22"/>
  <c r="BA15080" i="22" s="1"/>
  <c r="AZ15079" i="22"/>
  <c r="AZ15078" i="22"/>
  <c r="AZ15077" i="22"/>
  <c r="AZ15076" i="22"/>
  <c r="BA15076" i="22" s="1"/>
  <c r="BB15076" i="22" s="1"/>
  <c r="AZ15075" i="22"/>
  <c r="BA15075" i="22" s="1"/>
  <c r="AZ15074" i="22"/>
  <c r="AZ15073" i="22"/>
  <c r="AZ15072" i="22"/>
  <c r="BA15072" i="22" s="1"/>
  <c r="AZ15071" i="22"/>
  <c r="AZ15070" i="22"/>
  <c r="AZ15069" i="22"/>
  <c r="BA15069" i="22" s="1"/>
  <c r="AZ15068" i="22"/>
  <c r="BA15068" i="22" s="1"/>
  <c r="BB15068" i="22" s="1"/>
  <c r="AZ15067" i="22"/>
  <c r="BA15067" i="22" s="1"/>
  <c r="AZ15066" i="22"/>
  <c r="BA15066" i="22" s="1"/>
  <c r="AZ15065" i="22"/>
  <c r="BA15065" i="22" s="1"/>
  <c r="AZ15064" i="22"/>
  <c r="BA15064" i="22" s="1"/>
  <c r="BB15064" i="22" s="1"/>
  <c r="AZ15063" i="22"/>
  <c r="AZ15062" i="22"/>
  <c r="BA15062" i="22" s="1"/>
  <c r="AZ15061" i="22"/>
  <c r="AZ15060" i="22"/>
  <c r="AZ15059" i="22"/>
  <c r="BA15059" i="22" s="1"/>
  <c r="AZ15058" i="22"/>
  <c r="BA15058" i="22" s="1"/>
  <c r="AZ15057" i="22"/>
  <c r="BA15057" i="22" s="1"/>
  <c r="AZ15056" i="22"/>
  <c r="BA15056" i="22" s="1"/>
  <c r="AZ15055" i="22"/>
  <c r="AZ15054" i="22"/>
  <c r="BA15054" i="22" s="1"/>
  <c r="BB15054" i="22" s="1"/>
  <c r="AZ15053" i="22"/>
  <c r="BA15053" i="22" s="1"/>
  <c r="BB15053" i="22" s="1"/>
  <c r="AZ15052" i="22"/>
  <c r="AZ15051" i="22"/>
  <c r="AZ15050" i="22"/>
  <c r="BA15050" i="22" s="1"/>
  <c r="AZ15049" i="22"/>
  <c r="AZ15048" i="22"/>
  <c r="BA15048" i="22" s="1"/>
  <c r="BB15048" i="22" s="1"/>
  <c r="AZ15047" i="22"/>
  <c r="AZ15046" i="22"/>
  <c r="BA15046" i="22" s="1"/>
  <c r="AZ15045" i="22"/>
  <c r="AZ15044" i="22"/>
  <c r="BA15044" i="22" s="1"/>
  <c r="BB15044" i="22" s="1"/>
  <c r="AZ15043" i="22"/>
  <c r="AZ15042" i="22"/>
  <c r="AZ15041" i="22"/>
  <c r="BA15041" i="22" s="1"/>
  <c r="BB15041" i="22" s="1"/>
  <c r="AZ15040" i="22"/>
  <c r="AZ15039" i="22"/>
  <c r="BA15039" i="22" s="1"/>
  <c r="AZ15038" i="22"/>
  <c r="AZ15037" i="22"/>
  <c r="AZ15036" i="22"/>
  <c r="BA15036" i="22" s="1"/>
  <c r="AZ15035" i="22"/>
  <c r="AZ15034" i="22"/>
  <c r="BA15034" i="22" s="1"/>
  <c r="BB15034" i="22" s="1"/>
  <c r="AZ15033" i="22"/>
  <c r="BA15033" i="22" s="1"/>
  <c r="AZ15032" i="22"/>
  <c r="BA15032" i="22" s="1"/>
  <c r="AZ15031" i="22"/>
  <c r="AZ15030" i="22"/>
  <c r="BA15030" i="22" s="1"/>
  <c r="BB15030" i="22" s="1"/>
  <c r="AZ15029" i="22"/>
  <c r="AZ15028" i="22"/>
  <c r="AZ15027" i="22"/>
  <c r="AZ15026" i="22"/>
  <c r="AZ15025" i="22"/>
  <c r="BA15025" i="22" s="1"/>
  <c r="BB15025" i="22" s="1"/>
  <c r="AZ15024" i="22"/>
  <c r="AZ15023" i="22"/>
  <c r="AZ15022" i="22"/>
  <c r="BA15022" i="22" s="1"/>
  <c r="BB15022" i="22" s="1"/>
  <c r="AZ15021" i="22"/>
  <c r="AZ15020" i="22"/>
  <c r="AZ15019" i="22"/>
  <c r="BA15019" i="22" s="1"/>
  <c r="AZ15018" i="22"/>
  <c r="AZ15017" i="22"/>
  <c r="AZ15016" i="22"/>
  <c r="BA15016" i="22" s="1"/>
  <c r="BB15016" i="22" s="1"/>
  <c r="AZ15015" i="22"/>
  <c r="AZ15014" i="22"/>
  <c r="AZ15013" i="22"/>
  <c r="BA15013" i="22" s="1"/>
  <c r="BB15013" i="22" s="1"/>
  <c r="AZ15012" i="22"/>
  <c r="AZ15011" i="22"/>
  <c r="AZ15010" i="22"/>
  <c r="AZ15009" i="22"/>
  <c r="AZ15008" i="22"/>
  <c r="AZ15007" i="22"/>
  <c r="BA15007" i="22" s="1"/>
  <c r="AZ15006" i="22"/>
  <c r="BA15006" i="22" s="1"/>
  <c r="BB15006" i="22" s="1"/>
  <c r="AZ15005" i="22"/>
  <c r="BA15005" i="22" s="1"/>
  <c r="AZ15004" i="22"/>
  <c r="AZ15003" i="22"/>
  <c r="BA15003" i="22" s="1"/>
  <c r="AZ15002" i="22"/>
  <c r="BA15002" i="22" s="1"/>
  <c r="BB15002" i="22" s="1"/>
  <c r="AZ15001" i="22"/>
  <c r="AZ15000" i="22"/>
  <c r="BA15000" i="22" s="1"/>
  <c r="AZ14999" i="22"/>
  <c r="BA14999" i="22" s="1"/>
  <c r="AZ14998" i="22"/>
  <c r="AZ14997" i="22"/>
  <c r="BA14997" i="22" s="1"/>
  <c r="AZ14996" i="22"/>
  <c r="BA14996" i="22" s="1"/>
  <c r="AZ14995" i="22"/>
  <c r="AZ14994" i="22"/>
  <c r="BA14994" i="22" s="1"/>
  <c r="AZ14993" i="22"/>
  <c r="BA14993" i="22" s="1"/>
  <c r="BB14993" i="22" s="1"/>
  <c r="AZ14992" i="22"/>
  <c r="AZ14991" i="22"/>
  <c r="AZ14990" i="22"/>
  <c r="BA14990" i="22" s="1"/>
  <c r="BB14990" i="22" s="1"/>
  <c r="AZ14989" i="22"/>
  <c r="AZ14988" i="22"/>
  <c r="AZ14987" i="22"/>
  <c r="AZ14986" i="22"/>
  <c r="AZ14985" i="22"/>
  <c r="BA14985" i="22" s="1"/>
  <c r="AZ14984" i="22"/>
  <c r="BA14984" i="22" s="1"/>
  <c r="AZ14983" i="22"/>
  <c r="AZ14982" i="22"/>
  <c r="BA14982" i="22" s="1"/>
  <c r="AZ14981" i="22"/>
  <c r="AZ14980" i="22"/>
  <c r="BA14980" i="22" s="1"/>
  <c r="BB14980" i="22" s="1"/>
  <c r="AZ14979" i="22"/>
  <c r="BA14979" i="22" s="1"/>
  <c r="AZ14978" i="22"/>
  <c r="AZ14977" i="22"/>
  <c r="AZ14976" i="22"/>
  <c r="AZ14975" i="22"/>
  <c r="AZ14974" i="22"/>
  <c r="BA14974" i="22" s="1"/>
  <c r="BB14974" i="22" s="1"/>
  <c r="AZ14973" i="22"/>
  <c r="AZ14972" i="22"/>
  <c r="AZ14971" i="22"/>
  <c r="BA14971" i="22" s="1"/>
  <c r="AZ14970" i="22"/>
  <c r="AZ14969" i="22"/>
  <c r="AZ14968" i="22"/>
  <c r="AZ14967" i="22"/>
  <c r="AZ14966" i="22"/>
  <c r="BA14966" i="22" s="1"/>
  <c r="AZ14965" i="22"/>
  <c r="BA14965" i="22" s="1"/>
  <c r="BB14965" i="22" s="1"/>
  <c r="AZ14964" i="22"/>
  <c r="BA14964" i="22" s="1"/>
  <c r="AZ14963" i="22"/>
  <c r="AZ14962" i="22"/>
  <c r="AZ14961" i="22"/>
  <c r="BA14961" i="22" s="1"/>
  <c r="AZ14960" i="22"/>
  <c r="BA14960" i="22" s="1"/>
  <c r="AZ14959" i="22"/>
  <c r="BA14959" i="22" s="1"/>
  <c r="AZ14958" i="22"/>
  <c r="BA14958" i="22" s="1"/>
  <c r="BB14958" i="22" s="1"/>
  <c r="AZ14957" i="22"/>
  <c r="BA14957" i="22" s="1"/>
  <c r="AZ14956" i="22"/>
  <c r="BA14956" i="22" s="1"/>
  <c r="BB14956" i="22" s="1"/>
  <c r="AZ14955" i="22"/>
  <c r="AZ14954" i="22"/>
  <c r="AZ14953" i="22"/>
  <c r="BA14953" i="22" s="1"/>
  <c r="AZ14952" i="22"/>
  <c r="AZ14951" i="22"/>
  <c r="AZ14950" i="22"/>
  <c r="BA14950" i="22" s="1"/>
  <c r="AZ14949" i="22"/>
  <c r="BA14949" i="22" s="1"/>
  <c r="BB14949" i="22" s="1"/>
  <c r="AZ14948" i="22"/>
  <c r="BA14948" i="22" s="1"/>
  <c r="AZ14947" i="22"/>
  <c r="AZ14946" i="22"/>
  <c r="AZ14945" i="22"/>
  <c r="BA14945" i="22" s="1"/>
  <c r="AZ14944" i="22"/>
  <c r="AZ14943" i="22"/>
  <c r="BA14943" i="22" s="1"/>
  <c r="AZ14942" i="22"/>
  <c r="BA14942" i="22" s="1"/>
  <c r="BB14942" i="22" s="1"/>
  <c r="AZ14941" i="22"/>
  <c r="AZ14940" i="22"/>
  <c r="BA14940" i="22" s="1"/>
  <c r="AZ14939" i="22"/>
  <c r="AZ14938" i="22"/>
  <c r="BA14938" i="22" s="1"/>
  <c r="AZ14937" i="22"/>
  <c r="AZ14936" i="22"/>
  <c r="AZ14935" i="22"/>
  <c r="AZ14934" i="22"/>
  <c r="BA14934" i="22" s="1"/>
  <c r="BB14934" i="22" s="1"/>
  <c r="AZ14933" i="22"/>
  <c r="BA14933" i="22" s="1"/>
  <c r="BB14933" i="22" s="1"/>
  <c r="AZ14932" i="22"/>
  <c r="AZ14931" i="22"/>
  <c r="AZ14930" i="22"/>
  <c r="AZ14929" i="22"/>
  <c r="AZ14928" i="22"/>
  <c r="AZ14927" i="22"/>
  <c r="BA14927" i="22" s="1"/>
  <c r="AZ14926" i="22"/>
  <c r="BA14926" i="22" s="1"/>
  <c r="AZ14925" i="22"/>
  <c r="AZ14924" i="22"/>
  <c r="AZ14923" i="22"/>
  <c r="AZ14922" i="22"/>
  <c r="AZ14921" i="22"/>
  <c r="AZ14920" i="22"/>
  <c r="BA14920" i="22" s="1"/>
  <c r="BB14920" i="22" s="1"/>
  <c r="AZ14919" i="22"/>
  <c r="BA14919" i="22" s="1"/>
  <c r="AZ14918" i="22"/>
  <c r="BA14918" i="22" s="1"/>
  <c r="AZ14917" i="22"/>
  <c r="AZ14916" i="22"/>
  <c r="BA14916" i="22" s="1"/>
  <c r="AZ14915" i="22"/>
  <c r="AZ14914" i="22"/>
  <c r="AZ14913" i="22"/>
  <c r="AZ14912" i="22"/>
  <c r="AZ14911" i="22"/>
  <c r="BA14911" i="22" s="1"/>
  <c r="AZ14910" i="22"/>
  <c r="AZ14909" i="22"/>
  <c r="AZ14908" i="22"/>
  <c r="BA14908" i="22" s="1"/>
  <c r="BB14908" i="22" s="1"/>
  <c r="AZ14907" i="22"/>
  <c r="AZ14906" i="22"/>
  <c r="AZ14905" i="22"/>
  <c r="BA14905" i="22" s="1"/>
  <c r="AZ14904" i="22"/>
  <c r="AZ14903" i="22"/>
  <c r="AZ14902" i="22"/>
  <c r="BA14902" i="22" s="1"/>
  <c r="BB14902" i="22" s="1"/>
  <c r="AZ14901" i="22"/>
  <c r="BA14901" i="22" s="1"/>
  <c r="AZ14900" i="22"/>
  <c r="BA14900" i="22" s="1"/>
  <c r="BB14900" i="22" s="1"/>
  <c r="AZ14899" i="22"/>
  <c r="AZ14898" i="22"/>
  <c r="BA14898" i="22" s="1"/>
  <c r="BB14898" i="22" s="1"/>
  <c r="AZ14897" i="22"/>
  <c r="AZ14896" i="22"/>
  <c r="AZ14895" i="22"/>
  <c r="AZ14894" i="22"/>
  <c r="BA14894" i="22" s="1"/>
  <c r="BB14894" i="22" s="1"/>
  <c r="AZ14893" i="22"/>
  <c r="AZ14892" i="22"/>
  <c r="BA14892" i="22" s="1"/>
  <c r="AZ14891" i="22"/>
  <c r="BA14891" i="22" s="1"/>
  <c r="AZ14890" i="22"/>
  <c r="AZ14889" i="22"/>
  <c r="AZ14888" i="22"/>
  <c r="AZ14887" i="22"/>
  <c r="AZ14886" i="22"/>
  <c r="AZ14885" i="22"/>
  <c r="BA14885" i="22" s="1"/>
  <c r="BB14885" i="22" s="1"/>
  <c r="AZ14884" i="22"/>
  <c r="AZ14883" i="22"/>
  <c r="AZ14882" i="22"/>
  <c r="AZ14881" i="22"/>
  <c r="BA14881" i="22" s="1"/>
  <c r="AZ14880" i="22"/>
  <c r="AZ14879" i="22"/>
  <c r="BA14879" i="22" s="1"/>
  <c r="AZ14878" i="22"/>
  <c r="BA14878" i="22" s="1"/>
  <c r="BB14878" i="22" s="1"/>
  <c r="AZ14877" i="22"/>
  <c r="AZ14876" i="22"/>
  <c r="BA14876" i="22" s="1"/>
  <c r="AZ14875" i="22"/>
  <c r="AZ14874" i="22"/>
  <c r="AZ14873" i="22"/>
  <c r="BA14873" i="22" s="1"/>
  <c r="AZ14872" i="22"/>
  <c r="BA14872" i="22" s="1"/>
  <c r="BB14872" i="22" s="1"/>
  <c r="AZ14871" i="22"/>
  <c r="BA14871" i="22" s="1"/>
  <c r="AZ14870" i="22"/>
  <c r="BA14870" i="22" s="1"/>
  <c r="AZ14869" i="22"/>
  <c r="AZ14868" i="22"/>
  <c r="BA14868" i="22" s="1"/>
  <c r="AZ14867" i="22"/>
  <c r="AZ14866" i="22"/>
  <c r="BA14866" i="22" s="1"/>
  <c r="AZ14865" i="22"/>
  <c r="AZ14864" i="22"/>
  <c r="AZ14863" i="22"/>
  <c r="BA14863" i="22" s="1"/>
  <c r="AZ14862" i="22"/>
  <c r="AZ14861" i="22"/>
  <c r="AZ14860" i="22"/>
  <c r="AZ14859" i="22"/>
  <c r="AZ14858" i="22"/>
  <c r="AZ14857" i="22"/>
  <c r="BA14857" i="22" s="1"/>
  <c r="AZ14856" i="22"/>
  <c r="AZ14855" i="22"/>
  <c r="BA14855" i="22" s="1"/>
  <c r="AZ14854" i="22"/>
  <c r="BA14854" i="22" s="1"/>
  <c r="BB14854" i="22" s="1"/>
  <c r="AZ14853" i="22"/>
  <c r="BA14853" i="22" s="1"/>
  <c r="AZ14852" i="22"/>
  <c r="AZ14851" i="22"/>
  <c r="AZ14850" i="22"/>
  <c r="BA14850" i="22" s="1"/>
  <c r="BB14850" i="22" s="1"/>
  <c r="AZ14849" i="22"/>
  <c r="AZ14848" i="22"/>
  <c r="BA14848" i="22" s="1"/>
  <c r="AZ14847" i="22"/>
  <c r="AZ14846" i="22"/>
  <c r="BA14846" i="22" s="1"/>
  <c r="BB14846" i="22" s="1"/>
  <c r="AZ14845" i="22"/>
  <c r="BA14845" i="22" s="1"/>
  <c r="AZ14844" i="22"/>
  <c r="BA14844" i="22" s="1"/>
  <c r="AZ14843" i="22"/>
  <c r="BA14843" i="22" s="1"/>
  <c r="AZ14842" i="22"/>
  <c r="BA14842" i="22" s="1"/>
  <c r="AZ14841" i="22"/>
  <c r="AZ14840" i="22"/>
  <c r="BA14840" i="22" s="1"/>
  <c r="AZ14839" i="22"/>
  <c r="AZ14838" i="22"/>
  <c r="AZ14837" i="22"/>
  <c r="BA14837" i="22" s="1"/>
  <c r="AZ14836" i="22"/>
  <c r="AZ14835" i="22"/>
  <c r="AZ14834" i="22"/>
  <c r="AZ14833" i="22"/>
  <c r="BA14833" i="22" s="1"/>
  <c r="AZ14832" i="22"/>
  <c r="AZ14831" i="22"/>
  <c r="BA14831" i="22" s="1"/>
  <c r="AZ14830" i="22"/>
  <c r="BA14830" i="22" s="1"/>
  <c r="AZ14829" i="22"/>
  <c r="AZ14828" i="22"/>
  <c r="BA14828" i="22" s="1"/>
  <c r="AZ14827" i="22"/>
  <c r="AZ14826" i="22"/>
  <c r="AZ14825" i="22"/>
  <c r="BA14825" i="22" s="1"/>
  <c r="AZ14824" i="22"/>
  <c r="BA14824" i="22" s="1"/>
  <c r="BB14824" i="22" s="1"/>
  <c r="AZ14823" i="22"/>
  <c r="BA14823" i="22" s="1"/>
  <c r="AZ14822" i="22"/>
  <c r="AZ14821" i="22"/>
  <c r="BA14821" i="22" s="1"/>
  <c r="AZ14820" i="22"/>
  <c r="BA14820" i="22" s="1"/>
  <c r="BB14820" i="22" s="1"/>
  <c r="AZ14819" i="22"/>
  <c r="AZ14818" i="22"/>
  <c r="BA14818" i="22" s="1"/>
  <c r="AZ14817" i="22"/>
  <c r="AZ14816" i="22"/>
  <c r="BA14816" i="22" s="1"/>
  <c r="BB14816" i="22" s="1"/>
  <c r="AZ14815" i="22"/>
  <c r="BA14815" i="22" s="1"/>
  <c r="AZ14814" i="22"/>
  <c r="AZ14813" i="22"/>
  <c r="AZ14812" i="22"/>
  <c r="AZ14811" i="22"/>
  <c r="AZ14810" i="22"/>
  <c r="AZ14809" i="22"/>
  <c r="BA14809" i="22" s="1"/>
  <c r="AZ14808" i="22"/>
  <c r="AZ14807" i="22"/>
  <c r="BA14807" i="22" s="1"/>
  <c r="AZ14806" i="22"/>
  <c r="BA14806" i="22" s="1"/>
  <c r="BB14806" i="22" s="1"/>
  <c r="AZ14805" i="22"/>
  <c r="AZ14804" i="22"/>
  <c r="BA14804" i="22" s="1"/>
  <c r="BB14804" i="22" s="1"/>
  <c r="AZ14803" i="22"/>
  <c r="AZ14802" i="22"/>
  <c r="BA14802" i="22" s="1"/>
  <c r="BB14802" i="22" s="1"/>
  <c r="AZ14801" i="22"/>
  <c r="AZ14800" i="22"/>
  <c r="BA14800" i="22" s="1"/>
  <c r="AZ14799" i="22"/>
  <c r="BA14799" i="22" s="1"/>
  <c r="AZ14798" i="22"/>
  <c r="BA14798" i="22" s="1"/>
  <c r="BB14798" i="22" s="1"/>
  <c r="AZ14797" i="22"/>
  <c r="AZ14796" i="22"/>
  <c r="AZ14795" i="22"/>
  <c r="AZ14794" i="22"/>
  <c r="BA14794" i="22" s="1"/>
  <c r="BB14794" i="22" s="1"/>
  <c r="AZ14793" i="22"/>
  <c r="BA14793" i="22" s="1"/>
  <c r="AZ14792" i="22"/>
  <c r="AZ14791" i="22"/>
  <c r="AZ14790" i="22"/>
  <c r="AZ14789" i="22"/>
  <c r="AZ14788" i="22"/>
  <c r="AZ14787" i="22"/>
  <c r="AZ14786" i="22"/>
  <c r="AZ14785" i="22"/>
  <c r="AZ14784" i="22"/>
  <c r="AZ14783" i="22"/>
  <c r="BA14783" i="22" s="1"/>
  <c r="AZ14782" i="22"/>
  <c r="AZ14781" i="22"/>
  <c r="AZ14780" i="22"/>
  <c r="BA14780" i="22" s="1"/>
  <c r="BB14780" i="22" s="1"/>
  <c r="AZ14779" i="22"/>
  <c r="AZ14778" i="22"/>
  <c r="BA14778" i="22" s="1"/>
  <c r="AZ14777" i="22"/>
  <c r="BA14777" i="22" s="1"/>
  <c r="BB14777" i="22" s="1"/>
  <c r="AZ14776" i="22"/>
  <c r="BA14776" i="22" s="1"/>
  <c r="BB14776" i="22" s="1"/>
  <c r="AZ14775" i="22"/>
  <c r="BA14775" i="22" s="1"/>
  <c r="AZ14774" i="22"/>
  <c r="BA14774" i="22" s="1"/>
  <c r="AZ14773" i="22"/>
  <c r="BA14773" i="22" s="1"/>
  <c r="BB14773" i="22" s="1"/>
  <c r="AZ14772" i="22"/>
  <c r="BA14772" i="22" s="1"/>
  <c r="BB14772" i="22" s="1"/>
  <c r="AZ14771" i="22"/>
  <c r="AZ14770" i="22"/>
  <c r="AZ14769" i="22"/>
  <c r="BA14769" i="22" s="1"/>
  <c r="BB14769" i="22" s="1"/>
  <c r="AZ14768" i="22"/>
  <c r="AZ14767" i="22"/>
  <c r="BA14767" i="22" s="1"/>
  <c r="AZ14766" i="22"/>
  <c r="AZ14765" i="22"/>
  <c r="AZ14764" i="22"/>
  <c r="AZ14763" i="22"/>
  <c r="BA14763" i="22" s="1"/>
  <c r="AZ14762" i="22"/>
  <c r="BA14762" i="22" s="1"/>
  <c r="AZ14761" i="22"/>
  <c r="AZ14760" i="22"/>
  <c r="BA14760" i="22" s="1"/>
  <c r="AZ14759" i="22"/>
  <c r="AZ14758" i="22"/>
  <c r="BA14758" i="22" s="1"/>
  <c r="AZ14757" i="22"/>
  <c r="BA14757" i="22" s="1"/>
  <c r="AZ14756" i="22"/>
  <c r="AZ14755" i="22"/>
  <c r="AZ14754" i="22"/>
  <c r="AZ14753" i="22"/>
  <c r="AZ14752" i="22"/>
  <c r="BA14752" i="22" s="1"/>
  <c r="BB14752" i="22" s="1"/>
  <c r="AZ14751" i="22"/>
  <c r="AZ14750" i="22"/>
  <c r="BA14750" i="22" s="1"/>
  <c r="AZ14749" i="22"/>
  <c r="AZ14748" i="22"/>
  <c r="BA14748" i="22" s="1"/>
  <c r="BB14748" i="22" s="1"/>
  <c r="AZ14747" i="22"/>
  <c r="BA14747" i="22" s="1"/>
  <c r="AZ14746" i="22"/>
  <c r="AZ14745" i="22"/>
  <c r="BA14745" i="22" s="1"/>
  <c r="AZ14744" i="22"/>
  <c r="BA14744" i="22" s="1"/>
  <c r="AZ14743" i="22"/>
  <c r="AZ14742" i="22"/>
  <c r="BA14742" i="22" s="1"/>
  <c r="AZ14741" i="22"/>
  <c r="BA14741" i="22" s="1"/>
  <c r="BB14741" i="22" s="1"/>
  <c r="AZ14740" i="22"/>
  <c r="BA14740" i="22" s="1"/>
  <c r="AZ14739" i="22"/>
  <c r="AZ14738" i="22"/>
  <c r="AZ14737" i="22"/>
  <c r="BA14737" i="22" s="1"/>
  <c r="BB14737" i="22" s="1"/>
  <c r="AZ14736" i="22"/>
  <c r="AZ14735" i="22"/>
  <c r="AZ14734" i="22"/>
  <c r="AZ14733" i="22"/>
  <c r="AZ14732" i="22"/>
  <c r="BA14732" i="22" s="1"/>
  <c r="AZ14731" i="22"/>
  <c r="AZ14730" i="22"/>
  <c r="AZ14729" i="22"/>
  <c r="AZ14728" i="22"/>
  <c r="BA14728" i="22" s="1"/>
  <c r="BB14728" i="22" s="1"/>
  <c r="AZ14727" i="22"/>
  <c r="BA14727" i="22" s="1"/>
  <c r="AZ14726" i="22"/>
  <c r="AZ14725" i="22"/>
  <c r="BA14725" i="22" s="1"/>
  <c r="AZ14724" i="22"/>
  <c r="AZ14723" i="22"/>
  <c r="AZ14722" i="22"/>
  <c r="AZ14721" i="22"/>
  <c r="AZ14720" i="22"/>
  <c r="BA14720" i="22" s="1"/>
  <c r="AZ14719" i="22"/>
  <c r="BA14719" i="22" s="1"/>
  <c r="AZ14718" i="22"/>
  <c r="BA14718" i="22" s="1"/>
  <c r="AZ14717" i="22"/>
  <c r="AZ14716" i="22"/>
  <c r="AZ14715" i="22"/>
  <c r="BA14715" i="22" s="1"/>
  <c r="AZ14714" i="22"/>
  <c r="AZ14713" i="22"/>
  <c r="BA14713" i="22" s="1"/>
  <c r="BB14713" i="22" s="1"/>
  <c r="AZ14712" i="22"/>
  <c r="AZ14711" i="22"/>
  <c r="BA14711" i="22" s="1"/>
  <c r="AZ14710" i="22"/>
  <c r="BA14710" i="22" s="1"/>
  <c r="AZ14709" i="22"/>
  <c r="BA14709" i="22" s="1"/>
  <c r="AZ14708" i="22"/>
  <c r="BA14708" i="22" s="1"/>
  <c r="BB14708" i="22" s="1"/>
  <c r="AZ14707" i="22"/>
  <c r="AZ14706" i="22"/>
  <c r="BA14706" i="22" s="1"/>
  <c r="BB14706" i="22" s="1"/>
  <c r="AZ14705" i="22"/>
  <c r="BA14705" i="22" s="1"/>
  <c r="AZ14704" i="22"/>
  <c r="BA14704" i="22" s="1"/>
  <c r="AZ14703" i="22"/>
  <c r="BA14703" i="22" s="1"/>
  <c r="AZ14702" i="22"/>
  <c r="AZ14701" i="22"/>
  <c r="BA14701" i="22" s="1"/>
  <c r="AZ14700" i="22"/>
  <c r="BA14700" i="22" s="1"/>
  <c r="AZ14699" i="22"/>
  <c r="AZ14698" i="22"/>
  <c r="BA14698" i="22" s="1"/>
  <c r="BB14698" i="22" s="1"/>
  <c r="AZ14697" i="22"/>
  <c r="BA14697" i="22" s="1"/>
  <c r="AZ14696" i="22"/>
  <c r="AZ14695" i="22"/>
  <c r="AZ14694" i="22"/>
  <c r="BA14694" i="22" s="1"/>
  <c r="AZ14693" i="22"/>
  <c r="BA14693" i="22" s="1"/>
  <c r="BB14693" i="22" s="1"/>
  <c r="AZ14692" i="22"/>
  <c r="BA14692" i="22" s="1"/>
  <c r="AZ14691" i="22"/>
  <c r="AZ14690" i="22"/>
  <c r="AZ14689" i="22"/>
  <c r="BA14689" i="22" s="1"/>
  <c r="AZ14688" i="22"/>
  <c r="AZ14687" i="22"/>
  <c r="AZ14686" i="22"/>
  <c r="BA14686" i="22" s="1"/>
  <c r="BB14686" i="22" s="1"/>
  <c r="AZ14685" i="22"/>
  <c r="AZ14684" i="22"/>
  <c r="AZ14683" i="22"/>
  <c r="AZ14682" i="22"/>
  <c r="AZ14681" i="22"/>
  <c r="BA14681" i="22" s="1"/>
  <c r="BB14681" i="22" s="1"/>
  <c r="AZ14680" i="22"/>
  <c r="BA14680" i="22" s="1"/>
  <c r="BB14680" i="22" s="1"/>
  <c r="AZ14679" i="22"/>
  <c r="BA14679" i="22" s="1"/>
  <c r="AZ14678" i="22"/>
  <c r="AZ14677" i="22"/>
  <c r="AZ14676" i="22"/>
  <c r="AZ14675" i="22"/>
  <c r="AZ14674" i="22"/>
  <c r="AZ14673" i="22"/>
  <c r="AZ14672" i="22"/>
  <c r="BA14672" i="22" s="1"/>
  <c r="AZ14671" i="22"/>
  <c r="BA14671" i="22" s="1"/>
  <c r="AZ14670" i="22"/>
  <c r="AZ14669" i="22"/>
  <c r="AZ14668" i="22"/>
  <c r="AZ14667" i="22"/>
  <c r="BA14667" i="22" s="1"/>
  <c r="AZ14666" i="22"/>
  <c r="AZ14665" i="22"/>
  <c r="AZ14664" i="22"/>
  <c r="AZ14663" i="22"/>
  <c r="AZ14662" i="22"/>
  <c r="AZ14661" i="22"/>
  <c r="AZ14660" i="22"/>
  <c r="AZ14659" i="22"/>
  <c r="BA14659" i="22" s="1"/>
  <c r="AZ14658" i="22"/>
  <c r="BA14658" i="22" s="1"/>
  <c r="BB14658" i="22" s="1"/>
  <c r="AZ14657" i="22"/>
  <c r="BA14657" i="22" s="1"/>
  <c r="AZ14656" i="22"/>
  <c r="AZ14655" i="22"/>
  <c r="AZ14654" i="22"/>
  <c r="AZ14653" i="22"/>
  <c r="AZ14652" i="22"/>
  <c r="BA14652" i="22" s="1"/>
  <c r="BB14652" i="22" s="1"/>
  <c r="AZ14651" i="22"/>
  <c r="AZ14650" i="22"/>
  <c r="AZ14649" i="22"/>
  <c r="BA14649" i="22" s="1"/>
  <c r="AZ14648" i="22"/>
  <c r="AZ14647" i="22"/>
  <c r="BA14647" i="22" s="1"/>
  <c r="AZ14646" i="22"/>
  <c r="BA14646" i="22" s="1"/>
  <c r="BB14646" i="22" s="1"/>
  <c r="AZ14645" i="22"/>
  <c r="BA14645" i="22" s="1"/>
  <c r="BB14645" i="22" s="1"/>
  <c r="AZ14644" i="22"/>
  <c r="BA14644" i="22" s="1"/>
  <c r="AZ14643" i="22"/>
  <c r="AZ14642" i="22"/>
  <c r="BA14642" i="22" s="1"/>
  <c r="BB14642" i="22" s="1"/>
  <c r="AZ14641" i="22"/>
  <c r="BA14641" i="22" s="1"/>
  <c r="BB14641" i="22" s="1"/>
  <c r="AZ14640" i="22"/>
  <c r="BA14640" i="22" s="1"/>
  <c r="AZ14639" i="22"/>
  <c r="AZ14638" i="22"/>
  <c r="BA14638" i="22" s="1"/>
  <c r="AZ14637" i="22"/>
  <c r="BA14637" i="22" s="1"/>
  <c r="AZ14636" i="22"/>
  <c r="BA14636" i="22" s="1"/>
  <c r="AZ14635" i="22"/>
  <c r="AZ14634" i="22"/>
  <c r="BA14634" i="22" s="1"/>
  <c r="BB14634" i="22" s="1"/>
  <c r="AZ14633" i="22"/>
  <c r="BA14633" i="22" s="1"/>
  <c r="AZ14632" i="22"/>
  <c r="BA14632" i="22" s="1"/>
  <c r="BB14632" i="22" s="1"/>
  <c r="AZ14631" i="22"/>
  <c r="BA14631" i="22" s="1"/>
  <c r="AZ14630" i="22"/>
  <c r="AZ14629" i="22"/>
  <c r="AZ14628" i="22"/>
  <c r="AZ14627" i="22"/>
  <c r="AZ14626" i="22"/>
  <c r="AZ14625" i="22"/>
  <c r="BA14625" i="22" s="1"/>
  <c r="BB14625" i="22" s="1"/>
  <c r="AZ14624" i="22"/>
  <c r="AZ14623" i="22"/>
  <c r="BA14623" i="22" s="1"/>
  <c r="AZ14622" i="22"/>
  <c r="AZ14621" i="22"/>
  <c r="BA14621" i="22" s="1"/>
  <c r="BB14621" i="22" s="1"/>
  <c r="AZ14620" i="22"/>
  <c r="BA14620" i="22" s="1"/>
  <c r="BB14620" i="22" s="1"/>
  <c r="AZ14619" i="22"/>
  <c r="AZ14618" i="22"/>
  <c r="BA14618" i="22" s="1"/>
  <c r="AZ14617" i="22"/>
  <c r="BA14617" i="22" s="1"/>
  <c r="AZ14616" i="22"/>
  <c r="AZ14615" i="22"/>
  <c r="AZ14614" i="22"/>
  <c r="AZ14613" i="22"/>
  <c r="AZ14612" i="22"/>
  <c r="AZ14611" i="22"/>
  <c r="AZ14610" i="22"/>
  <c r="AZ14609" i="22"/>
  <c r="AZ14608" i="22"/>
  <c r="BA14608" i="22" s="1"/>
  <c r="BB14608" i="22" s="1"/>
  <c r="AZ14607" i="22"/>
  <c r="AZ14606" i="22"/>
  <c r="BA14606" i="22" s="1"/>
  <c r="AZ14605" i="22"/>
  <c r="BA14605" i="22" s="1"/>
  <c r="AZ14604" i="22"/>
  <c r="BA14604" i="22" s="1"/>
  <c r="AZ14603" i="22"/>
  <c r="BA14603" i="22" s="1"/>
  <c r="AZ14602" i="22"/>
  <c r="AZ14601" i="22"/>
  <c r="BA14601" i="22" s="1"/>
  <c r="AZ14600" i="22"/>
  <c r="AZ14599" i="22"/>
  <c r="AZ14598" i="22"/>
  <c r="BA14598" i="22" s="1"/>
  <c r="BB14598" i="22" s="1"/>
  <c r="AZ14597" i="22"/>
  <c r="BA14597" i="22" s="1"/>
  <c r="BB14597" i="22" s="1"/>
  <c r="AZ14596" i="22"/>
  <c r="AZ14595" i="22"/>
  <c r="AZ14594" i="22"/>
  <c r="AZ14593" i="22"/>
  <c r="BA14593" i="22" s="1"/>
  <c r="AZ14592" i="22"/>
  <c r="AZ14591" i="22"/>
  <c r="BA14591" i="22" s="1"/>
  <c r="AZ14590" i="22"/>
  <c r="AZ14589" i="22"/>
  <c r="BA14589" i="22" s="1"/>
  <c r="BB14589" i="22" s="1"/>
  <c r="AZ14588" i="22"/>
  <c r="AZ14587" i="22"/>
  <c r="AZ14586" i="22"/>
  <c r="AZ14585" i="22"/>
  <c r="AZ14584" i="22"/>
  <c r="BA14584" i="22" s="1"/>
  <c r="BB14584" i="22" s="1"/>
  <c r="AZ14583" i="22"/>
  <c r="BA14583" i="22" s="1"/>
  <c r="AZ14582" i="22"/>
  <c r="AZ14581" i="22"/>
  <c r="BA14581" i="22" s="1"/>
  <c r="AZ14580" i="22"/>
  <c r="BA14580" i="22" s="1"/>
  <c r="BB14580" i="22" s="1"/>
  <c r="AZ14579" i="22"/>
  <c r="AZ14578" i="22"/>
  <c r="AZ14577" i="22"/>
  <c r="AZ14576" i="22"/>
  <c r="BA14576" i="22" s="1"/>
  <c r="BB14576" i="22" s="1"/>
  <c r="AZ14575" i="22"/>
  <c r="BA14575" i="22" s="1"/>
  <c r="AZ14574" i="22"/>
  <c r="BA14574" i="22" s="1"/>
  <c r="AZ14573" i="22"/>
  <c r="BA14573" i="22" s="1"/>
  <c r="AZ14572" i="22"/>
  <c r="AZ14571" i="22"/>
  <c r="AZ14570" i="22"/>
  <c r="BA14570" i="22" s="1"/>
  <c r="AZ14569" i="22"/>
  <c r="AZ14568" i="22"/>
  <c r="AZ14567" i="22"/>
  <c r="AZ14566" i="22"/>
  <c r="BA14566" i="22" s="1"/>
  <c r="AZ14565" i="22"/>
  <c r="AZ14564" i="22"/>
  <c r="BA14564" i="22" s="1"/>
  <c r="AZ14563" i="22"/>
  <c r="AZ14562" i="22"/>
  <c r="BA14562" i="22" s="1"/>
  <c r="BB14562" i="22" s="1"/>
  <c r="AZ14561" i="22"/>
  <c r="BA14561" i="22" s="1"/>
  <c r="AZ14560" i="22"/>
  <c r="BA14560" i="22" s="1"/>
  <c r="AZ14559" i="22"/>
  <c r="AZ14558" i="22"/>
  <c r="AZ14557" i="22"/>
  <c r="BA14557" i="22" s="1"/>
  <c r="AZ14556" i="22"/>
  <c r="AZ14555" i="22"/>
  <c r="AZ14554" i="22"/>
  <c r="AZ14553" i="22"/>
  <c r="BA14553" i="22" s="1"/>
  <c r="AZ14552" i="22"/>
  <c r="BA14552" i="22" s="1"/>
  <c r="AZ14551" i="22"/>
  <c r="AZ14550" i="22"/>
  <c r="BA14550" i="22" s="1"/>
  <c r="AZ14549" i="22"/>
  <c r="BA14549" i="22" s="1"/>
  <c r="BB14549" i="22" s="1"/>
  <c r="AZ14548" i="22"/>
  <c r="AZ14547" i="22"/>
  <c r="BA14547" i="22" s="1"/>
  <c r="AZ14546" i="22"/>
  <c r="AZ14545" i="22"/>
  <c r="AZ14544" i="22"/>
  <c r="BA14544" i="22" s="1"/>
  <c r="AZ14543" i="22"/>
  <c r="AZ14542" i="22"/>
  <c r="BA14542" i="22" s="1"/>
  <c r="BB14542" i="22" s="1"/>
  <c r="AZ14541" i="22"/>
  <c r="BA14541" i="22" s="1"/>
  <c r="AZ14540" i="22"/>
  <c r="BA14540" i="22" s="1"/>
  <c r="AZ14539" i="22"/>
  <c r="AZ14538" i="22"/>
  <c r="AZ14537" i="22"/>
  <c r="BA14537" i="22" s="1"/>
  <c r="BB14537" i="22" s="1"/>
  <c r="AZ14536" i="22"/>
  <c r="BA14536" i="22" s="1"/>
  <c r="BB14536" i="22" s="1"/>
  <c r="AZ14535" i="22"/>
  <c r="BA14535" i="22" s="1"/>
  <c r="AZ14534" i="22"/>
  <c r="BA14534" i="22" s="1"/>
  <c r="AZ14533" i="22"/>
  <c r="AZ14532" i="22"/>
  <c r="AZ14531" i="22"/>
  <c r="AZ14530" i="22"/>
  <c r="AZ14529" i="22"/>
  <c r="BA14529" i="22" s="1"/>
  <c r="AZ14528" i="22"/>
  <c r="AZ14527" i="22"/>
  <c r="BA14527" i="22" s="1"/>
  <c r="AZ14526" i="22"/>
  <c r="AZ14525" i="22"/>
  <c r="AZ14524" i="22"/>
  <c r="AZ14523" i="22"/>
  <c r="AZ14522" i="22"/>
  <c r="AZ14521" i="22"/>
  <c r="BA14521" i="22" s="1"/>
  <c r="AZ14520" i="22"/>
  <c r="AZ14519" i="22"/>
  <c r="BA14519" i="22" s="1"/>
  <c r="AZ14518" i="22"/>
  <c r="AZ14517" i="22"/>
  <c r="AZ14516" i="22"/>
  <c r="AZ14515" i="22"/>
  <c r="BA14515" i="22" s="1"/>
  <c r="AZ14514" i="22"/>
  <c r="BA14514" i="22" s="1"/>
  <c r="BB14514" i="22" s="1"/>
  <c r="AZ14513" i="22"/>
  <c r="BA14513" i="22" s="1"/>
  <c r="AZ14512" i="22"/>
  <c r="AZ14511" i="22"/>
  <c r="BA14511" i="22" s="1"/>
  <c r="AZ14510" i="22"/>
  <c r="AZ14509" i="22"/>
  <c r="AZ14508" i="22"/>
  <c r="BA14508" i="22" s="1"/>
  <c r="BB14508" i="22" s="1"/>
  <c r="AZ14507" i="22"/>
  <c r="AZ14506" i="22"/>
  <c r="AZ14505" i="22"/>
  <c r="AZ14504" i="22"/>
  <c r="AZ14503" i="22"/>
  <c r="AZ14502" i="22"/>
  <c r="AZ14501" i="22"/>
  <c r="BA14501" i="22" s="1"/>
  <c r="BB14501" i="22" s="1"/>
  <c r="AZ14500" i="22"/>
  <c r="BA14500" i="22" s="1"/>
  <c r="AZ14499" i="22"/>
  <c r="AZ14498" i="22"/>
  <c r="BA14498" i="22" s="1"/>
  <c r="BB14498" i="22" s="1"/>
  <c r="AZ14497" i="22"/>
  <c r="BA14497" i="22" s="1"/>
  <c r="AZ14496" i="22"/>
  <c r="BA14496" i="22" s="1"/>
  <c r="AZ14495" i="22"/>
  <c r="AZ14494" i="22"/>
  <c r="AZ14493" i="22"/>
  <c r="BA14493" i="22" s="1"/>
  <c r="AZ14492" i="22"/>
  <c r="BA14492" i="22" s="1"/>
  <c r="AZ14491" i="22"/>
  <c r="AZ14490" i="22"/>
  <c r="AZ14489" i="22"/>
  <c r="BA14489" i="22" s="1"/>
  <c r="AZ14488" i="22"/>
  <c r="AZ14487" i="22"/>
  <c r="BA14487" i="22" s="1"/>
  <c r="AZ14486" i="22"/>
  <c r="BA14486" i="22" s="1"/>
  <c r="AZ14485" i="22"/>
  <c r="AZ14484" i="22"/>
  <c r="BA14484" i="22" s="1"/>
  <c r="BB14484" i="22" s="1"/>
  <c r="AZ14483" i="22"/>
  <c r="AZ14482" i="22"/>
  <c r="AZ14481" i="22"/>
  <c r="BA14481" i="22" s="1"/>
  <c r="BB14481" i="22" s="1"/>
  <c r="AZ14480" i="22"/>
  <c r="AZ14479" i="22"/>
  <c r="BA14479" i="22" s="1"/>
  <c r="AZ14478" i="22"/>
  <c r="BA14478" i="22" s="1"/>
  <c r="AZ14477" i="22"/>
  <c r="BA14477" i="22" s="1"/>
  <c r="AZ14476" i="22"/>
  <c r="BA14476" i="22" s="1"/>
  <c r="BB14476" i="22" s="1"/>
  <c r="AZ14475" i="22"/>
  <c r="AZ14474" i="22"/>
  <c r="BA14474" i="22" s="1"/>
  <c r="AZ14473" i="22"/>
  <c r="AZ14472" i="22"/>
  <c r="AZ14471" i="22"/>
  <c r="BA14471" i="22" s="1"/>
  <c r="AZ14470" i="22"/>
  <c r="BA14470" i="22" s="1"/>
  <c r="AZ14469" i="22"/>
  <c r="AZ14468" i="22"/>
  <c r="AZ14467" i="22"/>
  <c r="AZ14466" i="22"/>
  <c r="AZ14465" i="22"/>
  <c r="AZ14464" i="22"/>
  <c r="BA14464" i="22" s="1"/>
  <c r="BB14464" i="22" s="1"/>
  <c r="AZ14463" i="22"/>
  <c r="AZ14462" i="22"/>
  <c r="BA14462" i="22" s="1"/>
  <c r="AZ14461" i="22"/>
  <c r="BA14461" i="22" s="1"/>
  <c r="AZ14460" i="22"/>
  <c r="AZ14459" i="22"/>
  <c r="BA14459" i="22" s="1"/>
  <c r="AZ14458" i="22"/>
  <c r="AZ14457" i="22"/>
  <c r="AZ14456" i="22"/>
  <c r="AZ14455" i="22"/>
  <c r="AZ14454" i="22"/>
  <c r="BA14454" i="22" s="1"/>
  <c r="BB14454" i="22" s="1"/>
  <c r="AZ14453" i="22"/>
  <c r="BA14453" i="22" s="1"/>
  <c r="BB14453" i="22" s="1"/>
  <c r="AZ14452" i="22"/>
  <c r="BA14452" i="22" s="1"/>
  <c r="AZ14451" i="22"/>
  <c r="AZ14450" i="22"/>
  <c r="BA14450" i="22" s="1"/>
  <c r="BB14450" i="22" s="1"/>
  <c r="AZ14449" i="22"/>
  <c r="BA14449" i="22" s="1"/>
  <c r="AZ14448" i="22"/>
  <c r="BA14448" i="22" s="1"/>
  <c r="AZ14447" i="22"/>
  <c r="AZ14446" i="22"/>
  <c r="BA14446" i="22" s="1"/>
  <c r="AZ14445" i="22"/>
  <c r="AZ14444" i="22"/>
  <c r="BA14444" i="22" s="1"/>
  <c r="AZ14443" i="22"/>
  <c r="AZ14442" i="22"/>
  <c r="AZ14441" i="22"/>
  <c r="BA14441" i="22" s="1"/>
  <c r="AZ14440" i="22"/>
  <c r="BA14440" i="22" s="1"/>
  <c r="BB14440" i="22" s="1"/>
  <c r="AZ14439" i="22"/>
  <c r="BA14439" i="22" s="1"/>
  <c r="AZ14438" i="22"/>
  <c r="AZ14437" i="22"/>
  <c r="AZ14436" i="22"/>
  <c r="BA14436" i="22" s="1"/>
  <c r="AZ14435" i="22"/>
  <c r="AZ14434" i="22"/>
  <c r="AZ14433" i="22"/>
  <c r="BA14433" i="22" s="1"/>
  <c r="BB14433" i="22" s="1"/>
  <c r="AZ14432" i="22"/>
  <c r="BA14432" i="22" s="1"/>
  <c r="AZ14431" i="22"/>
  <c r="BA14431" i="22" s="1"/>
  <c r="AZ14430" i="22"/>
  <c r="BA14430" i="22" s="1"/>
  <c r="AZ14429" i="22"/>
  <c r="AZ14428" i="22"/>
  <c r="AZ14427" i="22"/>
  <c r="AZ14426" i="22"/>
  <c r="BA14426" i="22" s="1"/>
  <c r="AZ14425" i="22"/>
  <c r="AZ14424" i="22"/>
  <c r="BA14424" i="22" s="1"/>
  <c r="AZ14423" i="22"/>
  <c r="AZ14422" i="22"/>
  <c r="BA14422" i="22" s="1"/>
  <c r="BB14422" i="22" s="1"/>
  <c r="AZ14421" i="22"/>
  <c r="AZ14420" i="22"/>
  <c r="BA14420" i="22" s="1"/>
  <c r="AZ14419" i="22"/>
  <c r="AZ14418" i="22"/>
  <c r="BA14418" i="22" s="1"/>
  <c r="BB14418" i="22" s="1"/>
  <c r="AZ14417" i="22"/>
  <c r="AZ14416" i="22"/>
  <c r="AZ14415" i="22"/>
  <c r="BA14415" i="22" s="1"/>
  <c r="AZ14414" i="22"/>
  <c r="AZ14413" i="22"/>
  <c r="BA14413" i="22" s="1"/>
  <c r="AZ14412" i="22"/>
  <c r="AZ14411" i="22"/>
  <c r="AZ14410" i="22"/>
  <c r="BA14410" i="22" s="1"/>
  <c r="BB14410" i="22" s="1"/>
  <c r="AZ14409" i="22"/>
  <c r="BA14409" i="22" s="1"/>
  <c r="AZ14408" i="22"/>
  <c r="AZ14407" i="22"/>
  <c r="BA14407" i="22" s="1"/>
  <c r="AZ14406" i="22"/>
  <c r="AZ14405" i="22"/>
  <c r="AZ14404" i="22"/>
  <c r="BA14404" i="22" s="1"/>
  <c r="AZ14403" i="22"/>
  <c r="AZ14402" i="22"/>
  <c r="BA14402" i="22" s="1"/>
  <c r="BB14402" i="22" s="1"/>
  <c r="AZ14401" i="22"/>
  <c r="BA14401" i="22" s="1"/>
  <c r="BB14401" i="22" s="1"/>
  <c r="AZ14400" i="22"/>
  <c r="BA14400" i="22" s="1"/>
  <c r="AZ14399" i="22"/>
  <c r="BA14399" i="22" s="1"/>
  <c r="AZ14398" i="22"/>
  <c r="BA14398" i="22" s="1"/>
  <c r="AZ14397" i="22"/>
  <c r="BA14397" i="22" s="1"/>
  <c r="BB14397" i="22" s="1"/>
  <c r="AZ14396" i="22"/>
  <c r="BA14396" i="22" s="1"/>
  <c r="AZ14395" i="22"/>
  <c r="AZ14394" i="22"/>
  <c r="BA14394" i="22" s="1"/>
  <c r="AZ14393" i="22"/>
  <c r="BA14393" i="22" s="1"/>
  <c r="AZ14392" i="22"/>
  <c r="BA14392" i="22" s="1"/>
  <c r="BB14392" i="22" s="1"/>
  <c r="AZ14391" i="22"/>
  <c r="BA14391" i="22" s="1"/>
  <c r="AZ14390" i="22"/>
  <c r="AZ14389" i="22"/>
  <c r="BA14389" i="22" s="1"/>
  <c r="AZ14388" i="22"/>
  <c r="AZ14387" i="22"/>
  <c r="AZ14386" i="22"/>
  <c r="BA14386" i="22" s="1"/>
  <c r="AZ14385" i="22"/>
  <c r="AZ14384" i="22"/>
  <c r="AZ14383" i="22"/>
  <c r="BA14383" i="22" s="1"/>
  <c r="AZ14382" i="22"/>
  <c r="AZ14381" i="22"/>
  <c r="AZ14380" i="22"/>
  <c r="AZ14379" i="22"/>
  <c r="AZ14378" i="22"/>
  <c r="BA14378" i="22" s="1"/>
  <c r="AZ14377" i="22"/>
  <c r="BA14377" i="22" s="1"/>
  <c r="AZ14376" i="22"/>
  <c r="AZ14375" i="22"/>
  <c r="BA14375" i="22" s="1"/>
  <c r="AZ14374" i="22"/>
  <c r="AZ14373" i="22"/>
  <c r="BA14373" i="22" s="1"/>
  <c r="BB14373" i="22" s="1"/>
  <c r="AZ14372" i="22"/>
  <c r="BA14372" i="22" s="1"/>
  <c r="BB14372" i="22" s="1"/>
  <c r="AZ14371" i="22"/>
  <c r="BA14371" i="22" s="1"/>
  <c r="AZ14370" i="22"/>
  <c r="BA14370" i="22" s="1"/>
  <c r="AZ14369" i="22"/>
  <c r="AZ14368" i="22"/>
  <c r="BA14368" i="22" s="1"/>
  <c r="AZ14367" i="22"/>
  <c r="AZ14366" i="22"/>
  <c r="BA14366" i="22" s="1"/>
  <c r="AZ14365" i="22"/>
  <c r="AZ14364" i="22"/>
  <c r="AZ14363" i="22"/>
  <c r="AZ14362" i="22"/>
  <c r="BA14362" i="22" s="1"/>
  <c r="AZ14361" i="22"/>
  <c r="BA14361" i="22" s="1"/>
  <c r="BB14361" i="22" s="1"/>
  <c r="AZ14360" i="22"/>
  <c r="BA14360" i="22" s="1"/>
  <c r="BB14360" i="22" s="1"/>
  <c r="AZ14359" i="22"/>
  <c r="BA14359" i="22" s="1"/>
  <c r="BB14359" i="22" s="1"/>
  <c r="AZ14358" i="22"/>
  <c r="AZ14357" i="22"/>
  <c r="BA14357" i="22" s="1"/>
  <c r="AZ14356" i="22"/>
  <c r="BA14356" i="22" s="1"/>
  <c r="BB14356" i="22" s="1"/>
  <c r="AZ14355" i="22"/>
  <c r="AZ14354" i="22"/>
  <c r="BA14354" i="22" s="1"/>
  <c r="AZ14353" i="22"/>
  <c r="BA14353" i="22" s="1"/>
  <c r="AZ14352" i="22"/>
  <c r="AZ14351" i="22"/>
  <c r="BA14351" i="22" s="1"/>
  <c r="BB14351" i="22" s="1"/>
  <c r="AZ14350" i="22"/>
  <c r="BA14350" i="22" s="1"/>
  <c r="AZ14349" i="22"/>
  <c r="BA14349" i="22" s="1"/>
  <c r="AZ14348" i="22"/>
  <c r="AZ14347" i="22"/>
  <c r="AZ14346" i="22"/>
  <c r="BA14346" i="22" s="1"/>
  <c r="AZ14345" i="22"/>
  <c r="AZ14344" i="22"/>
  <c r="BA14344" i="22" s="1"/>
  <c r="AZ14343" i="22"/>
  <c r="AZ14342" i="22"/>
  <c r="BA14342" i="22" s="1"/>
  <c r="AZ14341" i="22"/>
  <c r="BA14341" i="22" s="1"/>
  <c r="AZ14340" i="22"/>
  <c r="AZ14339" i="22"/>
  <c r="AZ14338" i="22"/>
  <c r="BA14338" i="22" s="1"/>
  <c r="AZ14337" i="22"/>
  <c r="AZ14336" i="22"/>
  <c r="AZ14335" i="22"/>
  <c r="BA14335" i="22" s="1"/>
  <c r="AZ14334" i="22"/>
  <c r="BA14334" i="22" s="1"/>
  <c r="AZ14333" i="22"/>
  <c r="AZ14332" i="22"/>
  <c r="AZ14331" i="22"/>
  <c r="BA14331" i="22" s="1"/>
  <c r="AZ14330" i="22"/>
  <c r="BA14330" i="22" s="1"/>
  <c r="AZ14329" i="22"/>
  <c r="AZ14328" i="22"/>
  <c r="BA14328" i="22" s="1"/>
  <c r="AZ14327" i="22"/>
  <c r="AZ14326" i="22"/>
  <c r="BA14326" i="22" s="1"/>
  <c r="AZ14325" i="22"/>
  <c r="AZ14324" i="22"/>
  <c r="BA14324" i="22" s="1"/>
  <c r="BB14324" i="22" s="1"/>
  <c r="AZ14323" i="22"/>
  <c r="AZ14322" i="22"/>
  <c r="BA14322" i="22" s="1"/>
  <c r="AZ14321" i="22"/>
  <c r="AZ14320" i="22"/>
  <c r="AZ14319" i="22"/>
  <c r="AZ14318" i="22"/>
  <c r="BA14318" i="22" s="1"/>
  <c r="AZ14317" i="22"/>
  <c r="AZ14316" i="22"/>
  <c r="AZ14315" i="22"/>
  <c r="AZ14314" i="22"/>
  <c r="BA14314" i="22" s="1"/>
  <c r="AZ14313" i="22"/>
  <c r="AZ14312" i="22"/>
  <c r="BA14312" i="22" s="1"/>
  <c r="BB14312" i="22" s="1"/>
  <c r="AZ14311" i="22"/>
  <c r="BA14311" i="22" s="1"/>
  <c r="BB14311" i="22" s="1"/>
  <c r="AZ14310" i="22"/>
  <c r="AZ14309" i="22"/>
  <c r="AZ14308" i="22"/>
  <c r="AZ14307" i="22"/>
  <c r="AZ14306" i="22"/>
  <c r="BA14306" i="22" s="1"/>
  <c r="AZ14305" i="22"/>
  <c r="AZ14304" i="22"/>
  <c r="BA14304" i="22" s="1"/>
  <c r="AZ14303" i="22"/>
  <c r="BA14303" i="22" s="1"/>
  <c r="BB14303" i="22" s="1"/>
  <c r="AZ14302" i="22"/>
  <c r="BA14302" i="22" s="1"/>
  <c r="AZ14301" i="22"/>
  <c r="BA14301" i="22" s="1"/>
  <c r="AZ14300" i="22"/>
  <c r="BA14300" i="22" s="1"/>
  <c r="BB14300" i="22" s="1"/>
  <c r="AZ14299" i="22"/>
  <c r="BA14299" i="22" s="1"/>
  <c r="AZ14298" i="22"/>
  <c r="BA14298" i="22" s="1"/>
  <c r="AZ14297" i="22"/>
  <c r="AZ14296" i="22"/>
  <c r="BA14296" i="22" s="1"/>
  <c r="BB14296" i="22" s="1"/>
  <c r="AZ14295" i="22"/>
  <c r="BA14295" i="22" s="1"/>
  <c r="BB14295" i="22" s="1"/>
  <c r="AZ14294" i="22"/>
  <c r="BA14294" i="22" s="1"/>
  <c r="AZ14293" i="22"/>
  <c r="AZ14292" i="22"/>
  <c r="AZ14291" i="22"/>
  <c r="BA14291" i="22" s="1"/>
  <c r="AZ14290" i="22"/>
  <c r="AZ14289" i="22"/>
  <c r="BA14289" i="22" s="1"/>
  <c r="BB14289" i="22" s="1"/>
  <c r="AZ14288" i="22"/>
  <c r="AZ14287" i="22"/>
  <c r="AZ14286" i="22"/>
  <c r="BA14286" i="22" s="1"/>
  <c r="AZ14285" i="22"/>
  <c r="AZ14284" i="22"/>
  <c r="AZ14283" i="22"/>
  <c r="AZ14282" i="22"/>
  <c r="BA14282" i="22" s="1"/>
  <c r="AZ14281" i="22"/>
  <c r="AZ14280" i="22"/>
  <c r="AZ14279" i="22"/>
  <c r="BA14279" i="22" s="1"/>
  <c r="AZ14278" i="22"/>
  <c r="AZ14277" i="22"/>
  <c r="BA14277" i="22" s="1"/>
  <c r="AZ14276" i="22"/>
  <c r="BA14276" i="22" s="1"/>
  <c r="BB14276" i="22" s="1"/>
  <c r="AZ14275" i="22"/>
  <c r="AZ14274" i="22"/>
  <c r="BA14274" i="22" s="1"/>
  <c r="AZ14273" i="22"/>
  <c r="AZ14272" i="22"/>
  <c r="BA14272" i="22" s="1"/>
  <c r="BB14272" i="22" s="1"/>
  <c r="AZ14271" i="22"/>
  <c r="AZ14270" i="22"/>
  <c r="BA14270" i="22" s="1"/>
  <c r="AZ14269" i="22"/>
  <c r="AZ14268" i="22"/>
  <c r="AZ14267" i="22"/>
  <c r="BA14267" i="22" s="1"/>
  <c r="AZ14266" i="22"/>
  <c r="BA14266" i="22" s="1"/>
  <c r="AZ14265" i="22"/>
  <c r="AZ14264" i="22"/>
  <c r="BA14264" i="22" s="1"/>
  <c r="BB14264" i="22" s="1"/>
  <c r="AZ14263" i="22"/>
  <c r="BA14263" i="22" s="1"/>
  <c r="BB14263" i="22" s="1"/>
  <c r="AZ14262" i="22"/>
  <c r="BA14262" i="22" s="1"/>
  <c r="AZ14261" i="22"/>
  <c r="BA14261" i="22" s="1"/>
  <c r="AZ14260" i="22"/>
  <c r="BA14260" i="22" s="1"/>
  <c r="BB14260" i="22" s="1"/>
  <c r="AZ14259" i="22"/>
  <c r="AZ14258" i="22"/>
  <c r="BA14258" i="22" s="1"/>
  <c r="AZ14257" i="22"/>
  <c r="AZ14256" i="22"/>
  <c r="BA14256" i="22" s="1"/>
  <c r="BB14256" i="22" s="1"/>
  <c r="AZ14255" i="22"/>
  <c r="BA14255" i="22" s="1"/>
  <c r="BB14255" i="22" s="1"/>
  <c r="AZ14254" i="22"/>
  <c r="BA14254" i="22" s="1"/>
  <c r="AZ14253" i="22"/>
  <c r="BA14253" i="22" s="1"/>
  <c r="AZ14252" i="22"/>
  <c r="BA14252" i="22" s="1"/>
  <c r="BB14252" i="22" s="1"/>
  <c r="AZ14251" i="22"/>
  <c r="BA14251" i="22" s="1"/>
  <c r="BB14251" i="22" s="1"/>
  <c r="AZ14250" i="22"/>
  <c r="BA14250" i="22" s="1"/>
  <c r="AZ14249" i="22"/>
  <c r="AZ14248" i="22"/>
  <c r="BA14248" i="22" s="1"/>
  <c r="BB14248" i="22" s="1"/>
  <c r="AZ14247" i="22"/>
  <c r="AZ14246" i="22"/>
  <c r="BA14246" i="22" s="1"/>
  <c r="AZ14245" i="22"/>
  <c r="BA14245" i="22" s="1"/>
  <c r="AZ14244" i="22"/>
  <c r="AZ14243" i="22"/>
  <c r="AZ14242" i="22"/>
  <c r="BA14242" i="22" s="1"/>
  <c r="AZ14241" i="22"/>
  <c r="AZ14240" i="22"/>
  <c r="AZ14239" i="22"/>
  <c r="AZ14238" i="22"/>
  <c r="AZ14237" i="22"/>
  <c r="AZ14236" i="22"/>
  <c r="AZ14235" i="22"/>
  <c r="BA14235" i="22" s="1"/>
  <c r="BB14235" i="22" s="1"/>
  <c r="AZ14234" i="22"/>
  <c r="BA14234" i="22" s="1"/>
  <c r="AZ14233" i="22"/>
  <c r="BA14233" i="22" s="1"/>
  <c r="AZ14232" i="22"/>
  <c r="AZ14231" i="22"/>
  <c r="AZ14230" i="22"/>
  <c r="BA14230" i="22" s="1"/>
  <c r="AZ14229" i="22"/>
  <c r="BA14229" i="22" s="1"/>
  <c r="BB14229" i="22" s="1"/>
  <c r="AZ14228" i="22"/>
  <c r="BA14228" i="22" s="1"/>
  <c r="BB14228" i="22" s="1"/>
  <c r="AZ14227" i="22"/>
  <c r="BA14227" i="22" s="1"/>
  <c r="AZ14226" i="22"/>
  <c r="BA14226" i="22" s="1"/>
  <c r="AZ14225" i="22"/>
  <c r="AZ14224" i="22"/>
  <c r="BA14224" i="22" s="1"/>
  <c r="BB14224" i="22" s="1"/>
  <c r="AZ14223" i="22"/>
  <c r="AZ14222" i="22"/>
  <c r="BA14222" i="22" s="1"/>
  <c r="AZ14221" i="22"/>
  <c r="BA14221" i="22" s="1"/>
  <c r="BB14221" i="22" s="1"/>
  <c r="AZ14220" i="22"/>
  <c r="AZ14219" i="22"/>
  <c r="BA14219" i="22" s="1"/>
  <c r="AZ14218" i="22"/>
  <c r="AZ14217" i="22"/>
  <c r="AZ14216" i="22"/>
  <c r="BA14216" i="22" s="1"/>
  <c r="BB14216" i="22" s="1"/>
  <c r="AZ14215" i="22"/>
  <c r="BA14215" i="22" s="1"/>
  <c r="BB14215" i="22" s="1"/>
  <c r="AZ14214" i="22"/>
  <c r="AZ14213" i="22"/>
  <c r="AZ14212" i="22"/>
  <c r="BA14212" i="22" s="1"/>
  <c r="AZ14211" i="22"/>
  <c r="AZ14210" i="22"/>
  <c r="AZ14209" i="22"/>
  <c r="BA14209" i="22" s="1"/>
  <c r="AZ14208" i="22"/>
  <c r="AZ14207" i="22"/>
  <c r="AZ14206" i="22"/>
  <c r="BA14206" i="22" s="1"/>
  <c r="AZ14205" i="22"/>
  <c r="BA14205" i="22" s="1"/>
  <c r="AZ14204" i="22"/>
  <c r="AZ14203" i="22"/>
  <c r="BA14203" i="22" s="1"/>
  <c r="BB14203" i="22" s="1"/>
  <c r="AZ14202" i="22"/>
  <c r="BA14202" i="22" s="1"/>
  <c r="AZ14201" i="22"/>
  <c r="AZ14200" i="22"/>
  <c r="BA14200" i="22" s="1"/>
  <c r="BB14200" i="22" s="1"/>
  <c r="AZ14199" i="22"/>
  <c r="BA14199" i="22" s="1"/>
  <c r="AZ14198" i="22"/>
  <c r="AZ14197" i="22"/>
  <c r="BA14197" i="22" s="1"/>
  <c r="AZ14196" i="22"/>
  <c r="AZ14195" i="22"/>
  <c r="BA14195" i="22" s="1"/>
  <c r="AZ14194" i="22"/>
  <c r="BA14194" i="22" s="1"/>
  <c r="AZ14193" i="22"/>
  <c r="BA14193" i="22" s="1"/>
  <c r="BB14193" i="22" s="1"/>
  <c r="AZ14192" i="22"/>
  <c r="AZ14191" i="22"/>
  <c r="AZ14190" i="22"/>
  <c r="AZ14189" i="22"/>
  <c r="BA14189" i="22" s="1"/>
  <c r="BB14189" i="22" s="1"/>
  <c r="AZ14188" i="22"/>
  <c r="AZ14187" i="22"/>
  <c r="BA14187" i="22" s="1"/>
  <c r="BB14187" i="22" s="1"/>
  <c r="AZ14186" i="22"/>
  <c r="BA14186" i="22" s="1"/>
  <c r="AZ14185" i="22"/>
  <c r="AZ14184" i="22"/>
  <c r="AZ14183" i="22"/>
  <c r="BA14183" i="22" s="1"/>
  <c r="BB14183" i="22" s="1"/>
  <c r="AZ14182" i="22"/>
  <c r="AZ14181" i="22"/>
  <c r="BA14181" i="22" s="1"/>
  <c r="AZ14180" i="22"/>
  <c r="BA14180" i="22" s="1"/>
  <c r="BB14180" i="22" s="1"/>
  <c r="AZ14179" i="22"/>
  <c r="BA14179" i="22" s="1"/>
  <c r="AZ14178" i="22"/>
  <c r="AZ14177" i="22"/>
  <c r="AZ14176" i="22"/>
  <c r="BA14176" i="22" s="1"/>
  <c r="BB14176" i="22" s="1"/>
  <c r="AZ14175" i="22"/>
  <c r="AZ14174" i="22"/>
  <c r="BA14174" i="22" s="1"/>
  <c r="AZ14173" i="22"/>
  <c r="BA14173" i="22" s="1"/>
  <c r="AZ14172" i="22"/>
  <c r="AZ14171" i="22"/>
  <c r="BA14171" i="22" s="1"/>
  <c r="AZ14170" i="22"/>
  <c r="BA14170" i="22" s="1"/>
  <c r="AZ14169" i="22"/>
  <c r="AZ14168" i="22"/>
  <c r="BA14168" i="22" s="1"/>
  <c r="AZ14167" i="22"/>
  <c r="BA14167" i="22" s="1"/>
  <c r="BB14167" i="22" s="1"/>
  <c r="AZ14166" i="22"/>
  <c r="AZ14165" i="22"/>
  <c r="BA14165" i="22" s="1"/>
  <c r="AZ14164" i="22"/>
  <c r="BA14164" i="22" s="1"/>
  <c r="AZ14163" i="22"/>
  <c r="AZ14162" i="22"/>
  <c r="AZ14161" i="22"/>
  <c r="AZ14160" i="22"/>
  <c r="AZ14159" i="22"/>
  <c r="AZ14158" i="22"/>
  <c r="BA14158" i="22" s="1"/>
  <c r="AZ14157" i="22"/>
  <c r="BA14157" i="22" s="1"/>
  <c r="AZ14156" i="22"/>
  <c r="AZ14155" i="22"/>
  <c r="AZ14154" i="22"/>
  <c r="AZ14153" i="22"/>
  <c r="AZ14152" i="22"/>
  <c r="AZ14151" i="22"/>
  <c r="AZ14150" i="22"/>
  <c r="AZ14149" i="22"/>
  <c r="BA14149" i="22" s="1"/>
  <c r="AZ14148" i="22"/>
  <c r="AZ14147" i="22"/>
  <c r="AZ14146" i="22"/>
  <c r="BA14146" i="22" s="1"/>
  <c r="AZ14145" i="22"/>
  <c r="BA14145" i="22" s="1"/>
  <c r="BB14145" i="22" s="1"/>
  <c r="AZ14144" i="22"/>
  <c r="AZ14143" i="22"/>
  <c r="AZ14142" i="22"/>
  <c r="AZ14141" i="22"/>
  <c r="BA14141" i="22" s="1"/>
  <c r="AZ14140" i="22"/>
  <c r="AZ14139" i="22"/>
  <c r="BA14139" i="22" s="1"/>
  <c r="AZ14138" i="22"/>
  <c r="BA14138" i="22" s="1"/>
  <c r="AZ14137" i="22"/>
  <c r="BA14137" i="22" s="1"/>
  <c r="AZ14136" i="22"/>
  <c r="BA14136" i="22" s="1"/>
  <c r="AZ14135" i="22"/>
  <c r="BA14135" i="22" s="1"/>
  <c r="AZ14134" i="22"/>
  <c r="AZ14133" i="22"/>
  <c r="AZ14132" i="22"/>
  <c r="BA14132" i="22" s="1"/>
  <c r="BB14132" i="22" s="1"/>
  <c r="AZ14131" i="22"/>
  <c r="BA14131" i="22" s="1"/>
  <c r="AZ14130" i="22"/>
  <c r="BA14130" i="22" s="1"/>
  <c r="AZ14129" i="22"/>
  <c r="AZ14128" i="22"/>
  <c r="BA14128" i="22" s="1"/>
  <c r="AZ14127" i="22"/>
  <c r="AZ14126" i="22"/>
  <c r="BA14126" i="22" s="1"/>
  <c r="AZ14125" i="22"/>
  <c r="BA14125" i="22" s="1"/>
  <c r="BB14125" i="22" s="1"/>
  <c r="AZ14124" i="22"/>
  <c r="BA14124" i="22" s="1"/>
  <c r="AZ14123" i="22"/>
  <c r="BA14123" i="22" s="1"/>
  <c r="BB14123" i="22" s="1"/>
  <c r="AZ14122" i="22"/>
  <c r="BA14122" i="22" s="1"/>
  <c r="AZ14121" i="22"/>
  <c r="BA14121" i="22" s="1"/>
  <c r="AZ14120" i="22"/>
  <c r="BA14120" i="22" s="1"/>
  <c r="BB14120" i="22" s="1"/>
  <c r="AZ14119" i="22"/>
  <c r="BA14119" i="22" s="1"/>
  <c r="BB14119" i="22" s="1"/>
  <c r="AZ14118" i="22"/>
  <c r="BA14118" i="22" s="1"/>
  <c r="AZ14117" i="22"/>
  <c r="BA14117" i="22" s="1"/>
  <c r="AZ14116" i="22"/>
  <c r="AZ14115" i="22"/>
  <c r="AZ14114" i="22"/>
  <c r="AZ14113" i="22"/>
  <c r="BA14113" i="22" s="1"/>
  <c r="AZ14112" i="22"/>
  <c r="AZ14111" i="22"/>
  <c r="BA14111" i="22" s="1"/>
  <c r="AZ14110" i="22"/>
  <c r="BA14110" i="22" s="1"/>
  <c r="AZ14109" i="22"/>
  <c r="BA14109" i="22" s="1"/>
  <c r="AZ14108" i="22"/>
  <c r="BA14108" i="22" s="1"/>
  <c r="BB14108" i="22" s="1"/>
  <c r="AZ14107" i="22"/>
  <c r="AZ14106" i="22"/>
  <c r="BA14106" i="22" s="1"/>
  <c r="AZ14105" i="22"/>
  <c r="AZ14104" i="22"/>
  <c r="BA14104" i="22" s="1"/>
  <c r="BB14104" i="22" s="1"/>
  <c r="AZ14103" i="22"/>
  <c r="BA14103" i="22" s="1"/>
  <c r="BB14103" i="22" s="1"/>
  <c r="AZ14102" i="22"/>
  <c r="AZ14101" i="22"/>
  <c r="BA14101" i="22" s="1"/>
  <c r="AZ14100" i="22"/>
  <c r="BA14100" i="22" s="1"/>
  <c r="BB14100" i="22" s="1"/>
  <c r="AZ14099" i="22"/>
  <c r="BA14099" i="22" s="1"/>
  <c r="AZ14098" i="22"/>
  <c r="AZ14097" i="22"/>
  <c r="BA14097" i="22" s="1"/>
  <c r="BB14097" i="22" s="1"/>
  <c r="AZ14096" i="22"/>
  <c r="AZ14095" i="22"/>
  <c r="BA14095" i="22" s="1"/>
  <c r="AZ14094" i="22"/>
  <c r="BA14094" i="22" s="1"/>
  <c r="AZ14093" i="22"/>
  <c r="AZ14092" i="22"/>
  <c r="AZ14091" i="22"/>
  <c r="BA14091" i="22" s="1"/>
  <c r="AZ14090" i="22"/>
  <c r="BA14090" i="22" s="1"/>
  <c r="AZ14089" i="22"/>
  <c r="AZ14088" i="22"/>
  <c r="BA14088" i="22" s="1"/>
  <c r="BB14088" i="22" s="1"/>
  <c r="AZ14087" i="22"/>
  <c r="AZ14086" i="22"/>
  <c r="BA14086" i="22" s="1"/>
  <c r="AZ14085" i="22"/>
  <c r="AZ14084" i="22"/>
  <c r="BA14084" i="22" s="1"/>
  <c r="BB14084" i="22" s="1"/>
  <c r="AZ14083" i="22"/>
  <c r="AZ14082" i="22"/>
  <c r="AZ14081" i="22"/>
  <c r="BA14081" i="22" s="1"/>
  <c r="AZ14080" i="22"/>
  <c r="BA14080" i="22" s="1"/>
  <c r="AZ14079" i="22"/>
  <c r="AZ14078" i="22"/>
  <c r="BA14078" i="22" s="1"/>
  <c r="AZ14077" i="22"/>
  <c r="BA14077" i="22" s="1"/>
  <c r="AZ14076" i="22"/>
  <c r="AZ14075" i="22"/>
  <c r="BA14075" i="22" s="1"/>
  <c r="BB14075" i="22" s="1"/>
  <c r="AZ14074" i="22"/>
  <c r="BA14074" i="22" s="1"/>
  <c r="AZ14073" i="22"/>
  <c r="AZ14072" i="22"/>
  <c r="BA14072" i="22" s="1"/>
  <c r="BB14072" i="22" s="1"/>
  <c r="AZ14071" i="22"/>
  <c r="BA14071" i="22" s="1"/>
  <c r="BB14071" i="22" s="1"/>
  <c r="AZ14070" i="22"/>
  <c r="BA14070" i="22" s="1"/>
  <c r="AZ14069" i="22"/>
  <c r="BA14069" i="22" s="1"/>
  <c r="AZ14068" i="22"/>
  <c r="BA14068" i="22" s="1"/>
  <c r="AZ14067" i="22"/>
  <c r="AZ14066" i="22"/>
  <c r="BA14066" i="22" s="1"/>
  <c r="AZ14065" i="22"/>
  <c r="BA14065" i="22" s="1"/>
  <c r="AZ14064" i="22"/>
  <c r="AZ14063" i="22"/>
  <c r="BA14063" i="22" s="1"/>
  <c r="AZ14062" i="22"/>
  <c r="BA14062" i="22" s="1"/>
  <c r="AZ14061" i="22"/>
  <c r="AZ14060" i="22"/>
  <c r="AZ14059" i="22"/>
  <c r="AZ14058" i="22"/>
  <c r="BA14058" i="22" s="1"/>
  <c r="AZ14057" i="22"/>
  <c r="AZ14056" i="22"/>
  <c r="AZ14055" i="22"/>
  <c r="BA14055" i="22" s="1"/>
  <c r="AZ14054" i="22"/>
  <c r="BA14054" i="22" s="1"/>
  <c r="AZ14053" i="22"/>
  <c r="AZ14052" i="22"/>
  <c r="AZ14051" i="22"/>
  <c r="BA14051" i="22" s="1"/>
  <c r="BB14051" i="22" s="1"/>
  <c r="AZ14050" i="22"/>
  <c r="AZ14049" i="22"/>
  <c r="BA14049" i="22" s="1"/>
  <c r="BB14049" i="22" s="1"/>
  <c r="AZ14048" i="22"/>
  <c r="AZ14047" i="22"/>
  <c r="BA14047" i="22" s="1"/>
  <c r="AZ14046" i="22"/>
  <c r="AZ14045" i="22"/>
  <c r="BA14045" i="22" s="1"/>
  <c r="AZ14044" i="22"/>
  <c r="AZ14043" i="22"/>
  <c r="BA14043" i="22" s="1"/>
  <c r="AZ14042" i="22"/>
  <c r="BA14042" i="22" s="1"/>
  <c r="AZ14041" i="22"/>
  <c r="BA14041" i="22" s="1"/>
  <c r="BB14041" i="22" s="1"/>
  <c r="AZ14040" i="22"/>
  <c r="AZ14039" i="22"/>
  <c r="BA14039" i="22" s="1"/>
  <c r="AZ14038" i="22"/>
  <c r="BA14038" i="22" s="1"/>
  <c r="AZ14037" i="22"/>
  <c r="BA14037" i="22" s="1"/>
  <c r="BB14037" i="22" s="1"/>
  <c r="AZ14036" i="22"/>
  <c r="BA14036" i="22" s="1"/>
  <c r="BB14036" i="22" s="1"/>
  <c r="AZ14035" i="22"/>
  <c r="AZ14034" i="22"/>
  <c r="BA14034" i="22" s="1"/>
  <c r="AZ14033" i="22"/>
  <c r="AZ14032" i="22"/>
  <c r="BA14032" i="22" s="1"/>
  <c r="AZ14031" i="22"/>
  <c r="AZ14030" i="22"/>
  <c r="BA14030" i="22" s="1"/>
  <c r="AZ14029" i="22"/>
  <c r="AZ14028" i="22"/>
  <c r="AZ14027" i="22"/>
  <c r="AZ14026" i="22"/>
  <c r="AZ14025" i="22"/>
  <c r="AZ14024" i="22"/>
  <c r="BA14024" i="22" s="1"/>
  <c r="BB14024" i="22" s="1"/>
  <c r="AZ14023" i="22"/>
  <c r="BA14023" i="22" s="1"/>
  <c r="BB14023" i="22" s="1"/>
  <c r="AZ14022" i="22"/>
  <c r="BA14022" i="22" s="1"/>
  <c r="AZ14021" i="22"/>
  <c r="BA14021" i="22" s="1"/>
  <c r="BB14021" i="22" s="1"/>
  <c r="AZ14020" i="22"/>
  <c r="AZ14019" i="22"/>
  <c r="BA14019" i="22" s="1"/>
  <c r="AZ14018" i="22"/>
  <c r="BA14018" i="22" s="1"/>
  <c r="AZ14017" i="22"/>
  <c r="AZ14016" i="22"/>
  <c r="AZ14015" i="22"/>
  <c r="AZ14014" i="22"/>
  <c r="BA14014" i="22" s="1"/>
  <c r="AZ14013" i="22"/>
  <c r="BA14013" i="22" s="1"/>
  <c r="AZ14012" i="22"/>
  <c r="AZ14011" i="22"/>
  <c r="AZ14010" i="22"/>
  <c r="AZ14009" i="22"/>
  <c r="AZ14008" i="22"/>
  <c r="AZ14007" i="22"/>
  <c r="AZ14006" i="22"/>
  <c r="AZ14005" i="22"/>
  <c r="BA14005" i="22" s="1"/>
  <c r="AZ14004" i="22"/>
  <c r="AZ14003" i="22"/>
  <c r="AZ14002" i="22"/>
  <c r="AZ14001" i="22"/>
  <c r="BA14001" i="22" s="1"/>
  <c r="BB14001" i="22" s="1"/>
  <c r="AZ14000" i="22"/>
  <c r="AZ13999" i="22"/>
  <c r="AZ13998" i="22"/>
  <c r="BA13998" i="22" s="1"/>
  <c r="AZ13997" i="22"/>
  <c r="BA13997" i="22" s="1"/>
  <c r="BB13997" i="22" s="1"/>
  <c r="AZ13996" i="22"/>
  <c r="AZ13995" i="22"/>
  <c r="AZ13994" i="22"/>
  <c r="AZ13993" i="22"/>
  <c r="AZ13992" i="22"/>
  <c r="BA13992" i="22" s="1"/>
  <c r="AZ13991" i="22"/>
  <c r="BA13991" i="22" s="1"/>
  <c r="AZ13990" i="22"/>
  <c r="AZ13989" i="22"/>
  <c r="BA13989" i="22" s="1"/>
  <c r="AZ13988" i="22"/>
  <c r="BA13988" i="22" s="1"/>
  <c r="BB13988" i="22" s="1"/>
  <c r="AZ13987" i="22"/>
  <c r="BA13987" i="22" s="1"/>
  <c r="AZ13986" i="22"/>
  <c r="BA13986" i="22" s="1"/>
  <c r="AZ13985" i="22"/>
  <c r="AZ13984" i="22"/>
  <c r="AZ13983" i="22"/>
  <c r="AZ13982" i="22"/>
  <c r="BA13982" i="22" s="1"/>
  <c r="AZ13981" i="22"/>
  <c r="BA13981" i="22" s="1"/>
  <c r="BB13981" i="22" s="1"/>
  <c r="AZ13980" i="22"/>
  <c r="BA13980" i="22" s="1"/>
  <c r="AZ13979" i="22"/>
  <c r="BA13979" i="22" s="1"/>
  <c r="AZ13978" i="22"/>
  <c r="BA13978" i="22" s="1"/>
  <c r="AZ13977" i="22"/>
  <c r="BA13977" i="22" s="1"/>
  <c r="AZ13976" i="22"/>
  <c r="BA13976" i="22" s="1"/>
  <c r="BB13976" i="22" s="1"/>
  <c r="AZ13975" i="22"/>
  <c r="AZ13974" i="22"/>
  <c r="AZ13973" i="22"/>
  <c r="BA13973" i="22" s="1"/>
  <c r="AZ13972" i="22"/>
  <c r="BA13972" i="22" s="1"/>
  <c r="BB13972" i="22" s="1"/>
  <c r="AZ13971" i="22"/>
  <c r="BA13971" i="22" s="1"/>
  <c r="AZ13970" i="22"/>
  <c r="AZ13969" i="22"/>
  <c r="AZ13968" i="22"/>
  <c r="AZ13967" i="22"/>
  <c r="BA13967" i="22" s="1"/>
  <c r="AZ13966" i="22"/>
  <c r="BA13966" i="22" s="1"/>
  <c r="AZ13965" i="22"/>
  <c r="AZ13964" i="22"/>
  <c r="AZ13963" i="22"/>
  <c r="AZ13962" i="22"/>
  <c r="BA13962" i="22" s="1"/>
  <c r="AZ13961" i="22"/>
  <c r="AZ13960" i="22"/>
  <c r="AZ13959" i="22"/>
  <c r="BA13959" i="22" s="1"/>
  <c r="AZ13958" i="22"/>
  <c r="BA13958" i="22" s="1"/>
  <c r="AZ13957" i="22"/>
  <c r="BA13957" i="22" s="1"/>
  <c r="AZ13956" i="22"/>
  <c r="BA13956" i="22" s="1"/>
  <c r="AZ13955" i="22"/>
  <c r="BA13955" i="22" s="1"/>
  <c r="BB13955" i="22" s="1"/>
  <c r="AZ13954" i="22"/>
  <c r="AZ13953" i="22"/>
  <c r="BA13953" i="22" s="1"/>
  <c r="AZ13952" i="22"/>
  <c r="AZ13951" i="22"/>
  <c r="BA13951" i="22" s="1"/>
  <c r="AZ13950" i="22"/>
  <c r="AZ13949" i="22"/>
  <c r="BA13949" i="22" s="1"/>
  <c r="AZ13948" i="22"/>
  <c r="AZ13947" i="22"/>
  <c r="AZ13946" i="22"/>
  <c r="BA13946" i="22" s="1"/>
  <c r="AZ13945" i="22"/>
  <c r="BA13945" i="22" s="1"/>
  <c r="BB13945" i="22" s="1"/>
  <c r="AZ13944" i="22"/>
  <c r="BA13944" i="22" s="1"/>
  <c r="AZ13943" i="22"/>
  <c r="BA13943" i="22" s="1"/>
  <c r="AZ13942" i="22"/>
  <c r="AZ13941" i="22"/>
  <c r="BA13941" i="22" s="1"/>
  <c r="AZ13940" i="22"/>
  <c r="AZ13939" i="22"/>
  <c r="AZ13938" i="22"/>
  <c r="BA13938" i="22" s="1"/>
  <c r="AZ13937" i="22"/>
  <c r="BA13937" i="22" s="1"/>
  <c r="AZ13936" i="22"/>
  <c r="AZ13935" i="22"/>
  <c r="AZ13934" i="22"/>
  <c r="AZ13933" i="22"/>
  <c r="BA13933" i="22" s="1"/>
  <c r="AZ13932" i="22"/>
  <c r="BA13932" i="22" s="1"/>
  <c r="AZ13931" i="22"/>
  <c r="BA13931" i="22" s="1"/>
  <c r="AZ13930" i="22"/>
  <c r="AZ13929" i="22"/>
  <c r="AZ13928" i="22"/>
  <c r="BA13928" i="22" s="1"/>
  <c r="BB13928" i="22" s="1"/>
  <c r="AZ13927" i="22"/>
  <c r="BA13927" i="22" s="1"/>
  <c r="BB13927" i="22" s="1"/>
  <c r="AZ13926" i="22"/>
  <c r="AZ13925" i="22"/>
  <c r="BA13925" i="22" s="1"/>
  <c r="BB13925" i="22" s="1"/>
  <c r="AZ13924" i="22"/>
  <c r="AZ13923" i="22"/>
  <c r="AZ13922" i="22"/>
  <c r="AZ13921" i="22"/>
  <c r="BA13921" i="22" s="1"/>
  <c r="AZ13920" i="22"/>
  <c r="AZ13919" i="22"/>
  <c r="AZ13918" i="22"/>
  <c r="BA13918" i="22" s="1"/>
  <c r="AZ13917" i="22"/>
  <c r="AZ13916" i="22"/>
  <c r="BA13916" i="22" s="1"/>
  <c r="AZ13915" i="22"/>
  <c r="AZ13914" i="22"/>
  <c r="AZ13913" i="22"/>
  <c r="AZ13912" i="22"/>
  <c r="AZ13911" i="22"/>
  <c r="AZ13910" i="22"/>
  <c r="BA13910" i="22" s="1"/>
  <c r="AZ13909" i="22"/>
  <c r="BA13909" i="22" s="1"/>
  <c r="AZ13908" i="22"/>
  <c r="BA13908" i="22" s="1"/>
  <c r="BB13908" i="22" s="1"/>
  <c r="AZ13907" i="22"/>
  <c r="BA13907" i="22" s="1"/>
  <c r="AZ13906" i="22"/>
  <c r="AZ13905" i="22"/>
  <c r="BA13905" i="22" s="1"/>
  <c r="BB13905" i="22" s="1"/>
  <c r="AZ13904" i="22"/>
  <c r="AZ13903" i="22"/>
  <c r="BA13903" i="22" s="1"/>
  <c r="BB13903" i="22" s="1"/>
  <c r="AZ13902" i="22"/>
  <c r="BA13902" i="22" s="1"/>
  <c r="AZ13901" i="22"/>
  <c r="AZ13900" i="22"/>
  <c r="AZ13899" i="22"/>
  <c r="AZ13898" i="22"/>
  <c r="AZ13897" i="22"/>
  <c r="BA13897" i="22" s="1"/>
  <c r="BB13897" i="22" s="1"/>
  <c r="AZ13896" i="22"/>
  <c r="BA13896" i="22" s="1"/>
  <c r="AZ13895" i="22"/>
  <c r="BA13895" i="22" s="1"/>
  <c r="AZ13894" i="22"/>
  <c r="AZ13893" i="22"/>
  <c r="AZ13892" i="22"/>
  <c r="AZ13891" i="22"/>
  <c r="BA13891" i="22" s="1"/>
  <c r="AZ13890" i="22"/>
  <c r="AZ13889" i="22"/>
  <c r="AZ13888" i="22"/>
  <c r="AZ13887" i="22"/>
  <c r="AZ13886" i="22"/>
  <c r="BA13886" i="22" s="1"/>
  <c r="AZ13885" i="22"/>
  <c r="BA13885" i="22" s="1"/>
  <c r="AZ13884" i="22"/>
  <c r="BA13884" i="22" s="1"/>
  <c r="AZ13883" i="22"/>
  <c r="AZ13882" i="22"/>
  <c r="BA13882" i="22" s="1"/>
  <c r="AZ13881" i="22"/>
  <c r="AZ13880" i="22"/>
  <c r="BA13880" i="22" s="1"/>
  <c r="AZ13879" i="22"/>
  <c r="AZ13878" i="22"/>
  <c r="BA13878" i="22" s="1"/>
  <c r="AZ13877" i="22"/>
  <c r="AZ13876" i="22"/>
  <c r="BA13876" i="22" s="1"/>
  <c r="BB13876" i="22" s="1"/>
  <c r="AZ13875" i="22"/>
  <c r="BA13875" i="22" s="1"/>
  <c r="AZ13874" i="22"/>
  <c r="BA13874" i="22" s="1"/>
  <c r="AZ13873" i="22"/>
  <c r="BA13873" i="22" s="1"/>
  <c r="AZ13872" i="22"/>
  <c r="BA13872" i="22" s="1"/>
  <c r="AZ13871" i="22"/>
  <c r="BA13871" i="22" s="1"/>
  <c r="AZ13870" i="22"/>
  <c r="BA13870" i="22" s="1"/>
  <c r="AZ13869" i="22"/>
  <c r="AZ13868" i="22"/>
  <c r="BA13868" i="22" s="1"/>
  <c r="AZ13867" i="22"/>
  <c r="AZ13866" i="22"/>
  <c r="BA13866" i="22" s="1"/>
  <c r="AZ13865" i="22"/>
  <c r="AZ13864" i="22"/>
  <c r="BA13864" i="22" s="1"/>
  <c r="AZ13863" i="22"/>
  <c r="BA13863" i="22" s="1"/>
  <c r="AZ13862" i="22"/>
  <c r="BA13862" i="22" s="1"/>
  <c r="AZ13861" i="22"/>
  <c r="BA13861" i="22" s="1"/>
  <c r="AZ13860" i="22"/>
  <c r="AZ13859" i="22"/>
  <c r="BA13859" i="22" s="1"/>
  <c r="BB13859" i="22" s="1"/>
  <c r="AZ13858" i="22"/>
  <c r="BA13858" i="22" s="1"/>
  <c r="AZ13857" i="22"/>
  <c r="AZ13856" i="22"/>
  <c r="AZ13855" i="22"/>
  <c r="BA13855" i="22" s="1"/>
  <c r="AZ13854" i="22"/>
  <c r="AZ13853" i="22"/>
  <c r="BA13853" i="22" s="1"/>
  <c r="AZ13852" i="22"/>
  <c r="AZ13851" i="22"/>
  <c r="BA13851" i="22" s="1"/>
  <c r="AZ13850" i="22"/>
  <c r="BA13850" i="22" s="1"/>
  <c r="AZ13849" i="22"/>
  <c r="BA13849" i="22" s="1"/>
  <c r="BB13849" i="22" s="1"/>
  <c r="AZ13848" i="22"/>
  <c r="AZ13847" i="22"/>
  <c r="AZ13846" i="22"/>
  <c r="BA13846" i="22" s="1"/>
  <c r="AZ13845" i="22"/>
  <c r="BA13845" i="22" s="1"/>
  <c r="AZ13844" i="22"/>
  <c r="AZ13843" i="22"/>
  <c r="AZ13842" i="22"/>
  <c r="AZ13841" i="22"/>
  <c r="BA13841" i="22" s="1"/>
  <c r="AZ13840" i="22"/>
  <c r="BA13840" i="22" s="1"/>
  <c r="AZ13839" i="22"/>
  <c r="AZ13838" i="22"/>
  <c r="BA13838" i="22" s="1"/>
  <c r="AZ13837" i="22"/>
  <c r="BA13837" i="22" s="1"/>
  <c r="AZ13836" i="22"/>
  <c r="AZ13835" i="22"/>
  <c r="BA13835" i="22" s="1"/>
  <c r="AZ13834" i="22"/>
  <c r="BA13834" i="22" s="1"/>
  <c r="AZ13833" i="22"/>
  <c r="BA13833" i="22" s="1"/>
  <c r="BB13833" i="22" s="1"/>
  <c r="AZ13832" i="22"/>
  <c r="BA13832" i="22" s="1"/>
  <c r="BB13832" i="22" s="1"/>
  <c r="AZ13831" i="22"/>
  <c r="AZ13830" i="22"/>
  <c r="AZ13829" i="22"/>
  <c r="BA13829" i="22" s="1"/>
  <c r="AZ13828" i="22"/>
  <c r="BA13828" i="22" s="1"/>
  <c r="AZ13827" i="22"/>
  <c r="AZ13826" i="22"/>
  <c r="AZ13825" i="22"/>
  <c r="AZ13824" i="22"/>
  <c r="BA13824" i="22" s="1"/>
  <c r="AZ13823" i="22"/>
  <c r="AZ13822" i="22"/>
  <c r="BA13822" i="22" s="1"/>
  <c r="AZ13821" i="22"/>
  <c r="AZ13820" i="22"/>
  <c r="AZ13819" i="22"/>
  <c r="AZ13818" i="22"/>
  <c r="AZ13817" i="22"/>
  <c r="AZ13816" i="22"/>
  <c r="AZ13815" i="22"/>
  <c r="AZ13814" i="22"/>
  <c r="AZ13813" i="22"/>
  <c r="BA13813" i="22" s="1"/>
  <c r="AZ13812" i="22"/>
  <c r="BA13812" i="22" s="1"/>
  <c r="AZ13811" i="22"/>
  <c r="AZ13810" i="22"/>
  <c r="AZ13809" i="22"/>
  <c r="BA13809" i="22" s="1"/>
  <c r="BB13809" i="22" s="1"/>
  <c r="AZ13808" i="22"/>
  <c r="AZ13807" i="22"/>
  <c r="AZ13806" i="22"/>
  <c r="BA13806" i="22" s="1"/>
  <c r="AZ13805" i="22"/>
  <c r="AZ13804" i="22"/>
  <c r="AZ13803" i="22"/>
  <c r="AZ13802" i="22"/>
  <c r="AZ13801" i="22"/>
  <c r="BA13801" i="22" s="1"/>
  <c r="BB13801" i="22" s="1"/>
  <c r="AZ13800" i="22"/>
  <c r="BA13800" i="22" s="1"/>
  <c r="BB13800" i="22" s="1"/>
  <c r="AZ13799" i="22"/>
  <c r="AZ13798" i="22"/>
  <c r="AZ13797" i="22"/>
  <c r="AZ13796" i="22"/>
  <c r="AZ13795" i="22"/>
  <c r="BA13795" i="22" s="1"/>
  <c r="AZ13794" i="22"/>
  <c r="AZ13793" i="22"/>
  <c r="BA13793" i="22" s="1"/>
  <c r="AZ13792" i="22"/>
  <c r="AZ13791" i="22"/>
  <c r="AZ13790" i="22"/>
  <c r="BA13790" i="22" s="1"/>
  <c r="AZ13789" i="22"/>
  <c r="AZ13788" i="22"/>
  <c r="AZ13787" i="22"/>
  <c r="BA13787" i="22" s="1"/>
  <c r="AZ13786" i="22"/>
  <c r="BA13786" i="22" s="1"/>
  <c r="AZ13785" i="22"/>
  <c r="BA13785" i="22" s="1"/>
  <c r="AZ13784" i="22"/>
  <c r="AZ13783" i="22"/>
  <c r="BA13783" i="22" s="1"/>
  <c r="BB13783" i="22" s="1"/>
  <c r="AZ13782" i="22"/>
  <c r="BA13782" i="22" s="1"/>
  <c r="AZ13781" i="22"/>
  <c r="AZ13780" i="22"/>
  <c r="BA13780" i="22" s="1"/>
  <c r="BB13780" i="22" s="1"/>
  <c r="AZ13779" i="22"/>
  <c r="BA13779" i="22" s="1"/>
  <c r="AZ13778" i="22"/>
  <c r="AZ13777" i="22"/>
  <c r="BA13777" i="22" s="1"/>
  <c r="AZ13776" i="22"/>
  <c r="AZ13775" i="22"/>
  <c r="BA13775" i="22" s="1"/>
  <c r="AZ13774" i="22"/>
  <c r="BA13774" i="22" s="1"/>
  <c r="AZ13773" i="22"/>
  <c r="AZ13772" i="22"/>
  <c r="AZ13771" i="22"/>
  <c r="AZ13770" i="22"/>
  <c r="AZ13769" i="22"/>
  <c r="AZ13768" i="22"/>
  <c r="BA13768" i="22" s="1"/>
  <c r="BB13768" i="22" s="1"/>
  <c r="AZ13767" i="22"/>
  <c r="AZ13766" i="22"/>
  <c r="BA13766" i="22" s="1"/>
  <c r="AZ13765" i="22"/>
  <c r="AZ13764" i="22"/>
  <c r="BA13764" i="22" s="1"/>
  <c r="AZ13763" i="22"/>
  <c r="AZ13762" i="22"/>
  <c r="AZ13761" i="22"/>
  <c r="BA13761" i="22" s="1"/>
  <c r="BB13761" i="22" s="1"/>
  <c r="AZ13760" i="22"/>
  <c r="AZ13759" i="22"/>
  <c r="AZ13758" i="22"/>
  <c r="BA13758" i="22" s="1"/>
  <c r="AZ13757" i="22"/>
  <c r="BA13757" i="22" s="1"/>
  <c r="AZ13756" i="22"/>
  <c r="AZ13755" i="22"/>
  <c r="BA13755" i="22" s="1"/>
  <c r="AZ13754" i="22"/>
  <c r="BA13754" i="22" s="1"/>
  <c r="AZ13753" i="22"/>
  <c r="BA13753" i="22" s="1"/>
  <c r="AZ13752" i="22"/>
  <c r="BA13752" i="22" s="1"/>
  <c r="AZ13751" i="22"/>
  <c r="BA13751" i="22" s="1"/>
  <c r="AZ13750" i="22"/>
  <c r="AZ13749" i="22"/>
  <c r="BA13749" i="22" s="1"/>
  <c r="AZ13748" i="22"/>
  <c r="BA13748" i="22" s="1"/>
  <c r="BB13748" i="22" s="1"/>
  <c r="AZ13747" i="22"/>
  <c r="AZ13746" i="22"/>
  <c r="AZ13745" i="22"/>
  <c r="BA13745" i="22" s="1"/>
  <c r="AZ13744" i="22"/>
  <c r="BA13744" i="22" s="1"/>
  <c r="AZ13743" i="22"/>
  <c r="AZ13742" i="22"/>
  <c r="BA13742" i="22" s="1"/>
  <c r="AZ13741" i="22"/>
  <c r="BA13741" i="22" s="1"/>
  <c r="AZ13740" i="22"/>
  <c r="BA13740" i="22" s="1"/>
  <c r="AZ13739" i="22"/>
  <c r="BA13739" i="22" s="1"/>
  <c r="BB13739" i="22" s="1"/>
  <c r="AZ13738" i="22"/>
  <c r="AZ13737" i="22"/>
  <c r="BA13737" i="22" s="1"/>
  <c r="AZ13736" i="22"/>
  <c r="BA13736" i="22" s="1"/>
  <c r="BB13736" i="22" s="1"/>
  <c r="AZ13735" i="22"/>
  <c r="BA13735" i="22" s="1"/>
  <c r="BB13735" i="22" s="1"/>
  <c r="AZ13734" i="22"/>
  <c r="BA13734" i="22" s="1"/>
  <c r="AZ13733" i="22"/>
  <c r="AZ13732" i="22"/>
  <c r="AZ13731" i="22"/>
  <c r="AZ13730" i="22"/>
  <c r="BA13730" i="22" s="1"/>
  <c r="AZ13729" i="22"/>
  <c r="BA13729" i="22" s="1"/>
  <c r="AZ13728" i="22"/>
  <c r="BA13728" i="22" s="1"/>
  <c r="BB13728" i="22" s="1"/>
  <c r="AZ13727" i="22"/>
  <c r="AZ13726" i="22"/>
  <c r="BA13726" i="22" s="1"/>
  <c r="AZ13725" i="22"/>
  <c r="AZ13724" i="22"/>
  <c r="BA13724" i="22" s="1"/>
  <c r="AZ13723" i="22"/>
  <c r="AZ13722" i="22"/>
  <c r="BA13722" i="22" s="1"/>
  <c r="AZ13721" i="22"/>
  <c r="AZ13720" i="22"/>
  <c r="AZ13719" i="22"/>
  <c r="AZ13718" i="22"/>
  <c r="BA13718" i="22" s="1"/>
  <c r="AZ13717" i="22"/>
  <c r="AZ13716" i="22"/>
  <c r="AZ13715" i="22"/>
  <c r="BA13715" i="22" s="1"/>
  <c r="BB13715" i="22" s="1"/>
  <c r="AZ13714" i="22"/>
  <c r="BA13714" i="22" s="1"/>
  <c r="AZ13713" i="22"/>
  <c r="BA13713" i="22" s="1"/>
  <c r="AZ13712" i="22"/>
  <c r="AZ13711" i="22"/>
  <c r="AZ13710" i="22"/>
  <c r="BA13710" i="22" s="1"/>
  <c r="AZ13709" i="22"/>
  <c r="AZ13708" i="22"/>
  <c r="AZ13707" i="22"/>
  <c r="AZ13706" i="22"/>
  <c r="BA13706" i="22" s="1"/>
  <c r="AZ13705" i="22"/>
  <c r="AZ13704" i="22"/>
  <c r="AZ13703" i="22"/>
  <c r="AZ13702" i="22"/>
  <c r="AZ13701" i="22"/>
  <c r="AZ13700" i="22"/>
  <c r="BA13700" i="22" s="1"/>
  <c r="BB13700" i="22" s="1"/>
  <c r="AZ13699" i="22"/>
  <c r="BA13699" i="22" s="1"/>
  <c r="AZ13698" i="22"/>
  <c r="BA13698" i="22" s="1"/>
  <c r="AZ13697" i="22"/>
  <c r="AZ13696" i="22"/>
  <c r="BA13696" i="22" s="1"/>
  <c r="AZ13695" i="22"/>
  <c r="AZ13694" i="22"/>
  <c r="BA13694" i="22" s="1"/>
  <c r="AZ13693" i="22"/>
  <c r="BA13693" i="22" s="1"/>
  <c r="AZ13692" i="22"/>
  <c r="BA13692" i="22" s="1"/>
  <c r="AZ13691" i="22"/>
  <c r="BA13691" i="22" s="1"/>
  <c r="AZ13690" i="22"/>
  <c r="BA13690" i="22" s="1"/>
  <c r="AZ13689" i="22"/>
  <c r="AZ13688" i="22"/>
  <c r="BA13688" i="22" s="1"/>
  <c r="AZ13687" i="22"/>
  <c r="BA13687" i="22" s="1"/>
  <c r="BB13687" i="22" s="1"/>
  <c r="AZ13686" i="22"/>
  <c r="BA13686" i="22" s="1"/>
  <c r="AZ13685" i="22"/>
  <c r="AZ13684" i="22"/>
  <c r="AZ13683" i="22"/>
  <c r="AZ13682" i="22"/>
  <c r="BA13682" i="22" s="1"/>
  <c r="AZ13681" i="22"/>
  <c r="BA13681" i="22" s="1"/>
  <c r="AZ13680" i="22"/>
  <c r="AZ13679" i="22"/>
  <c r="BA13679" i="22" s="1"/>
  <c r="AZ13678" i="22"/>
  <c r="BA13678" i="22" s="1"/>
  <c r="AZ13677" i="22"/>
  <c r="BA13677" i="22" s="1"/>
  <c r="AZ13676" i="22"/>
  <c r="AZ13675" i="22"/>
  <c r="AZ13674" i="22"/>
  <c r="AZ13673" i="22"/>
  <c r="AZ13672" i="22"/>
  <c r="AZ13671" i="22"/>
  <c r="BA13671" i="22" s="1"/>
  <c r="AZ13670" i="22"/>
  <c r="BA13670" i="22" s="1"/>
  <c r="AZ13669" i="22"/>
  <c r="AZ13668" i="22"/>
  <c r="AZ13667" i="22"/>
  <c r="BA13667" i="22" s="1"/>
  <c r="BB13667" i="22" s="1"/>
  <c r="AZ13666" i="22"/>
  <c r="BA13666" i="22" s="1"/>
  <c r="AZ13665" i="22"/>
  <c r="BA13665" i="22" s="1"/>
  <c r="BB13665" i="22" s="1"/>
  <c r="AZ13664" i="22"/>
  <c r="AZ13663" i="22"/>
  <c r="AZ13662" i="22"/>
  <c r="BA13662" i="22" s="1"/>
  <c r="AZ13661" i="22"/>
  <c r="AZ13660" i="22"/>
  <c r="AZ13659" i="22"/>
  <c r="BA13659" i="22" s="1"/>
  <c r="AZ13658" i="22"/>
  <c r="BA13658" i="22" s="1"/>
  <c r="AZ13657" i="22"/>
  <c r="AZ13656" i="22"/>
  <c r="AZ13655" i="22"/>
  <c r="AZ13654" i="22"/>
  <c r="AZ13653" i="22"/>
  <c r="BA13653" i="22" s="1"/>
  <c r="BB13653" i="22" s="1"/>
  <c r="AZ13652" i="22"/>
  <c r="BA13652" i="22" s="1"/>
  <c r="BB13652" i="22" s="1"/>
  <c r="AZ13651" i="22"/>
  <c r="AZ13650" i="22"/>
  <c r="AZ13649" i="22"/>
  <c r="AZ13648" i="22"/>
  <c r="AZ13647" i="22"/>
  <c r="AZ13646" i="22"/>
  <c r="BA13646" i="22" s="1"/>
  <c r="AZ13645" i="22"/>
  <c r="AZ13644" i="22"/>
  <c r="BA13644" i="22" s="1"/>
  <c r="AZ13643" i="22"/>
  <c r="BA13643" i="22" s="1"/>
  <c r="BB13643" i="22" s="1"/>
  <c r="AZ13642" i="22"/>
  <c r="AZ13641" i="22"/>
  <c r="AZ13640" i="22"/>
  <c r="BA13640" i="22" s="1"/>
  <c r="BB13640" i="22" s="1"/>
  <c r="AZ13639" i="22"/>
  <c r="BA13639" i="22" s="1"/>
  <c r="BB13639" i="22" s="1"/>
  <c r="AZ13638" i="22"/>
  <c r="AZ13637" i="22"/>
  <c r="AZ13636" i="22"/>
  <c r="BA13636" i="22" s="1"/>
  <c r="AZ13635" i="22"/>
  <c r="AZ13634" i="22"/>
  <c r="AZ13633" i="22"/>
  <c r="BA13633" i="22" s="1"/>
  <c r="AZ13632" i="22"/>
  <c r="BA13632" i="22" s="1"/>
  <c r="AZ13631" i="22"/>
  <c r="AZ13630" i="22"/>
  <c r="BA13630" i="22" s="1"/>
  <c r="AZ13629" i="22"/>
  <c r="AZ13628" i="22"/>
  <c r="BA13628" i="22" s="1"/>
  <c r="AZ13627" i="22"/>
  <c r="AZ13626" i="22"/>
  <c r="BA13626" i="22" s="1"/>
  <c r="AZ13625" i="22"/>
  <c r="AZ13624" i="22"/>
  <c r="BA13624" i="22" s="1"/>
  <c r="BB13624" i="22" s="1"/>
  <c r="AZ13623" i="22"/>
  <c r="AZ13622" i="22"/>
  <c r="BA13622" i="22" s="1"/>
  <c r="AZ13621" i="22"/>
  <c r="BA13621" i="22" s="1"/>
  <c r="BB13621" i="22" s="1"/>
  <c r="AZ13620" i="22"/>
  <c r="BA13620" i="22" s="1"/>
  <c r="BB13620" i="22" s="1"/>
  <c r="AZ13619" i="22"/>
  <c r="BA13619" i="22" s="1"/>
  <c r="AZ13618" i="22"/>
  <c r="AZ13617" i="22"/>
  <c r="BA13617" i="22" s="1"/>
  <c r="BB13617" i="22" s="1"/>
  <c r="AZ13616" i="22"/>
  <c r="AZ13615" i="22"/>
  <c r="BA13615" i="22" s="1"/>
  <c r="BB13615" i="22" s="1"/>
  <c r="AZ13614" i="22"/>
  <c r="BA13614" i="22" s="1"/>
  <c r="AZ13613" i="22"/>
  <c r="AZ13612" i="22"/>
  <c r="AZ13611" i="22"/>
  <c r="BA13611" i="22" s="1"/>
  <c r="AZ13610" i="22"/>
  <c r="BA13610" i="22" s="1"/>
  <c r="AZ13609" i="22"/>
  <c r="BA13609" i="22" s="1"/>
  <c r="AZ13608" i="22"/>
  <c r="AZ13607" i="22"/>
  <c r="AZ13606" i="22"/>
  <c r="AZ13605" i="22"/>
  <c r="AZ13604" i="22"/>
  <c r="BA13604" i="22" s="1"/>
  <c r="BB13604" i="22" s="1"/>
  <c r="AZ13603" i="22"/>
  <c r="BA13603" i="22" s="1"/>
  <c r="AZ13602" i="22"/>
  <c r="BA13602" i="22" s="1"/>
  <c r="AZ13601" i="22"/>
  <c r="BA13601" i="22" s="1"/>
  <c r="AZ13600" i="22"/>
  <c r="BA13600" i="22" s="1"/>
  <c r="AZ13599" i="22"/>
  <c r="AZ13598" i="22"/>
  <c r="BA13598" i="22" s="1"/>
  <c r="AZ13597" i="22"/>
  <c r="BA13597" i="22" s="1"/>
  <c r="AZ13596" i="22"/>
  <c r="AZ13595" i="22"/>
  <c r="AZ13594" i="22"/>
  <c r="AZ13593" i="22"/>
  <c r="AZ13592" i="22"/>
  <c r="AZ13591" i="22"/>
  <c r="BA13591" i="22" s="1"/>
  <c r="BB13591" i="22" s="1"/>
  <c r="AZ13590" i="22"/>
  <c r="BA13590" i="22" s="1"/>
  <c r="AZ13589" i="22"/>
  <c r="BA13589" i="22" s="1"/>
  <c r="AZ13588" i="22"/>
  <c r="BA13588" i="22" s="1"/>
  <c r="BB13588" i="22" s="1"/>
  <c r="AZ13587" i="22"/>
  <c r="AZ13586" i="22"/>
  <c r="AZ13585" i="22"/>
  <c r="AZ13584" i="22"/>
  <c r="BA13584" i="22" s="1"/>
  <c r="BB13584" i="22" s="1"/>
  <c r="AZ13583" i="22"/>
  <c r="BA13583" i="22" s="1"/>
  <c r="AZ13582" i="22"/>
  <c r="BA13582" i="22" s="1"/>
  <c r="AZ13581" i="22"/>
  <c r="AZ13580" i="22"/>
  <c r="AZ13579" i="22"/>
  <c r="BA13579" i="22" s="1"/>
  <c r="BB13579" i="22" s="1"/>
  <c r="AZ13578" i="22"/>
  <c r="AZ13577" i="22"/>
  <c r="AZ13576" i="22"/>
  <c r="AZ13575" i="22"/>
  <c r="BA13575" i="22" s="1"/>
  <c r="AZ13574" i="22"/>
  <c r="AZ13573" i="22"/>
  <c r="BA13573" i="22" s="1"/>
  <c r="AZ13572" i="22"/>
  <c r="AZ13571" i="22"/>
  <c r="AZ13570" i="22"/>
  <c r="AZ13569" i="22"/>
  <c r="BA13569" i="22" s="1"/>
  <c r="BB13569" i="22" s="1"/>
  <c r="AZ13568" i="22"/>
  <c r="AZ13567" i="22"/>
  <c r="AZ13566" i="22"/>
  <c r="AZ13565" i="22"/>
  <c r="BA13565" i="22" s="1"/>
  <c r="AZ13564" i="22"/>
  <c r="AZ13563" i="22"/>
  <c r="BA13563" i="22" s="1"/>
  <c r="AZ13562" i="22"/>
  <c r="BA13562" i="22" s="1"/>
  <c r="AZ13561" i="22"/>
  <c r="BA13561" i="22" s="1"/>
  <c r="BB13561" i="22" s="1"/>
  <c r="AZ13560" i="22"/>
  <c r="BA13560" i="22" s="1"/>
  <c r="AZ13559" i="22"/>
  <c r="AZ13558" i="22"/>
  <c r="AZ13557" i="22"/>
  <c r="AZ13556" i="22"/>
  <c r="AZ13555" i="22"/>
  <c r="AZ13554" i="22"/>
  <c r="BA13554" i="22" s="1"/>
  <c r="AZ13553" i="22"/>
  <c r="AZ13552" i="22"/>
  <c r="AZ13551" i="22"/>
  <c r="AZ13550" i="22"/>
  <c r="AZ13549" i="22"/>
  <c r="AZ13548" i="22"/>
  <c r="AZ13547" i="22"/>
  <c r="AZ13546" i="22"/>
  <c r="BA13546" i="22" s="1"/>
  <c r="AZ13545" i="22"/>
  <c r="AZ13544" i="22"/>
  <c r="BA13544" i="22" s="1"/>
  <c r="BB13544" i="22" s="1"/>
  <c r="AZ13543" i="22"/>
  <c r="AZ13542" i="22"/>
  <c r="BA13542" i="22" s="1"/>
  <c r="AZ13541" i="22"/>
  <c r="BA13541" i="22" s="1"/>
  <c r="AZ13540" i="22"/>
  <c r="BA13540" i="22" s="1"/>
  <c r="AZ13539" i="22"/>
  <c r="BA13539" i="22" s="1"/>
  <c r="AZ13538" i="22"/>
  <c r="AZ13537" i="22"/>
  <c r="BA13537" i="22" s="1"/>
  <c r="AZ13536" i="22"/>
  <c r="AZ13535" i="22"/>
  <c r="AZ13534" i="22"/>
  <c r="BA13534" i="22" s="1"/>
  <c r="AZ13533" i="22"/>
  <c r="BA13533" i="22" s="1"/>
  <c r="AZ13532" i="22"/>
  <c r="BA13532" i="22" s="1"/>
  <c r="BB13532" i="22" s="1"/>
  <c r="AZ13531" i="22"/>
  <c r="AZ13530" i="22"/>
  <c r="AZ13529" i="22"/>
  <c r="AZ13528" i="22"/>
  <c r="AZ13527" i="22"/>
  <c r="BA13527" i="22" s="1"/>
  <c r="AZ13526" i="22"/>
  <c r="AZ13525" i="22"/>
  <c r="BA13525" i="22" s="1"/>
  <c r="AZ13524" i="22"/>
  <c r="BA13524" i="22" s="1"/>
  <c r="BB13524" i="22" s="1"/>
  <c r="AZ13523" i="22"/>
  <c r="AZ13522" i="22"/>
  <c r="AZ13521" i="22"/>
  <c r="BA13521" i="22" s="1"/>
  <c r="BB13521" i="22" s="1"/>
  <c r="AZ13520" i="22"/>
  <c r="AZ13519" i="22"/>
  <c r="BA13519" i="22" s="1"/>
  <c r="BB13519" i="22" s="1"/>
  <c r="AZ13518" i="22"/>
  <c r="BA13518" i="22" s="1"/>
  <c r="AZ13517" i="22"/>
  <c r="AZ13516" i="22"/>
  <c r="AZ13515" i="22"/>
  <c r="AZ13514" i="22"/>
  <c r="AZ13513" i="22"/>
  <c r="BA13513" i="22" s="1"/>
  <c r="AZ13512" i="22"/>
  <c r="BA13512" i="22" s="1"/>
  <c r="BB13512" i="22" s="1"/>
  <c r="AZ13511" i="22"/>
  <c r="BA13511" i="22" s="1"/>
  <c r="AZ13510" i="22"/>
  <c r="BA13510" i="22" s="1"/>
  <c r="AZ13509" i="22"/>
  <c r="BA13509" i="22" s="1"/>
  <c r="AZ13508" i="22"/>
  <c r="BA13508" i="22" s="1"/>
  <c r="BB13508" i="22" s="1"/>
  <c r="AZ13507" i="22"/>
  <c r="BA13507" i="22" s="1"/>
  <c r="AZ13506" i="22"/>
  <c r="AZ13505" i="22"/>
  <c r="AZ13504" i="22"/>
  <c r="AZ13503" i="22"/>
  <c r="AZ13502" i="22"/>
  <c r="AZ13501" i="22"/>
  <c r="AZ13500" i="22"/>
  <c r="AZ13499" i="22"/>
  <c r="BA13499" i="22" s="1"/>
  <c r="BB13499" i="22" s="1"/>
  <c r="AZ13498" i="22"/>
  <c r="BA13498" i="22" s="1"/>
  <c r="AZ13497" i="22"/>
  <c r="AZ13496" i="22"/>
  <c r="AZ13495" i="22"/>
  <c r="BA13495" i="22" s="1"/>
  <c r="BB13495" i="22" s="1"/>
  <c r="AZ13494" i="22"/>
  <c r="AZ13493" i="22"/>
  <c r="BA13493" i="22" s="1"/>
  <c r="AZ13492" i="22"/>
  <c r="BA13492" i="22" s="1"/>
  <c r="BB13492" i="22" s="1"/>
  <c r="AZ13491" i="22"/>
  <c r="AZ13490" i="22"/>
  <c r="AZ13489" i="22"/>
  <c r="AZ13488" i="22"/>
  <c r="BA13488" i="22" s="1"/>
  <c r="AZ13487" i="22"/>
  <c r="AZ13486" i="22"/>
  <c r="BA13486" i="22" s="1"/>
  <c r="AZ13485" i="22"/>
  <c r="BA13485" i="22" s="1"/>
  <c r="AZ13484" i="22"/>
  <c r="BA13484" i="22" s="1"/>
  <c r="AZ13483" i="22"/>
  <c r="AZ13482" i="22"/>
  <c r="BA13482" i="22" s="1"/>
  <c r="AZ13481" i="22"/>
  <c r="AZ13480" i="22"/>
  <c r="AZ13479" i="22"/>
  <c r="AZ13478" i="22"/>
  <c r="AZ13477" i="22"/>
  <c r="BA13477" i="22" s="1"/>
  <c r="AZ13476" i="22"/>
  <c r="BA13476" i="22" s="1"/>
  <c r="AZ13475" i="22"/>
  <c r="BA13475" i="22" s="1"/>
  <c r="BB13475" i="22" s="1"/>
  <c r="AZ13474" i="22"/>
  <c r="BA13474" i="22" s="1"/>
  <c r="AZ13473" i="22"/>
  <c r="AZ13472" i="22"/>
  <c r="AZ13471" i="22"/>
  <c r="BA13471" i="22" s="1"/>
  <c r="AZ13470" i="22"/>
  <c r="BA13470" i="22" s="1"/>
  <c r="AZ13469" i="22"/>
  <c r="AZ13468" i="22"/>
  <c r="AZ13467" i="22"/>
  <c r="AZ13466" i="22"/>
  <c r="BA13466" i="22" s="1"/>
  <c r="AZ13465" i="22"/>
  <c r="BA13465" i="22" s="1"/>
  <c r="AZ13464" i="22"/>
  <c r="BA13464" i="22" s="1"/>
  <c r="BB13464" i="22" s="1"/>
  <c r="AZ13463" i="22"/>
  <c r="AZ13462" i="22"/>
  <c r="BA13462" i="22" s="1"/>
  <c r="AZ13461" i="22"/>
  <c r="BA13461" i="22" s="1"/>
  <c r="AZ13460" i="22"/>
  <c r="BA13460" i="22" s="1"/>
  <c r="BB13460" i="22" s="1"/>
  <c r="AZ13459" i="22"/>
  <c r="AZ13458" i="22"/>
  <c r="BA13458" i="22" s="1"/>
  <c r="AZ13457" i="22"/>
  <c r="BA13457" i="22" s="1"/>
  <c r="AZ13456" i="22"/>
  <c r="BA13456" i="22" s="1"/>
  <c r="AZ13455" i="22"/>
  <c r="AZ13454" i="22"/>
  <c r="BA13454" i="22" s="1"/>
  <c r="AZ13453" i="22"/>
  <c r="BA13453" i="22" s="1"/>
  <c r="AZ13452" i="22"/>
  <c r="AZ13451" i="22"/>
  <c r="BA13451" i="22" s="1"/>
  <c r="BB13451" i="22" s="1"/>
  <c r="AZ13450" i="22"/>
  <c r="AZ13449" i="22"/>
  <c r="BA13449" i="22" s="1"/>
  <c r="BB13449" i="22" s="1"/>
  <c r="AZ13448" i="22"/>
  <c r="BA13448" i="22" s="1"/>
  <c r="BB13448" i="22" s="1"/>
  <c r="AZ13447" i="22"/>
  <c r="AZ13446" i="22"/>
  <c r="AZ13445" i="22"/>
  <c r="BA13445" i="22" s="1"/>
  <c r="BB13445" i="22" s="1"/>
  <c r="AZ13444" i="22"/>
  <c r="BA13444" i="22" s="1"/>
  <c r="AZ13443" i="22"/>
  <c r="AZ13442" i="22"/>
  <c r="AZ13441" i="22"/>
  <c r="BA13441" i="22" s="1"/>
  <c r="AZ13440" i="22"/>
  <c r="BA13440" i="22" s="1"/>
  <c r="AZ13439" i="22"/>
  <c r="AZ13438" i="22"/>
  <c r="BA13438" i="22" s="1"/>
  <c r="AZ13437" i="22"/>
  <c r="AZ13436" i="22"/>
  <c r="AZ13435" i="22"/>
  <c r="AZ13434" i="22"/>
  <c r="BA13434" i="22" s="1"/>
  <c r="AZ13433" i="22"/>
  <c r="AZ13432" i="22"/>
  <c r="BA13432" i="22" s="1"/>
  <c r="AZ13431" i="22"/>
  <c r="AZ13430" i="22"/>
  <c r="AZ13429" i="22"/>
  <c r="AZ13428" i="22"/>
  <c r="BA13428" i="22" s="1"/>
  <c r="BB13428" i="22" s="1"/>
  <c r="AZ13427" i="22"/>
  <c r="BA13427" i="22" s="1"/>
  <c r="AZ13426" i="22"/>
  <c r="BA13426" i="22" s="1"/>
  <c r="AZ13425" i="22"/>
  <c r="BA13425" i="22" s="1"/>
  <c r="BB13425" i="22" s="1"/>
  <c r="AZ13424" i="22"/>
  <c r="AZ13423" i="22"/>
  <c r="BA13423" i="22" s="1"/>
  <c r="AZ13422" i="22"/>
  <c r="BA13422" i="22" s="1"/>
  <c r="AZ13421" i="22"/>
  <c r="AZ13420" i="22"/>
  <c r="AZ13419" i="22"/>
  <c r="AZ13418" i="22"/>
  <c r="BA13418" i="22" s="1"/>
  <c r="AZ13417" i="22"/>
  <c r="BA13417" i="22" s="1"/>
  <c r="AZ13416" i="22"/>
  <c r="BA13416" i="22" s="1"/>
  <c r="BB13416" i="22" s="1"/>
  <c r="AZ13415" i="22"/>
  <c r="AZ13414" i="22"/>
  <c r="AZ13413" i="22"/>
  <c r="AZ13412" i="22"/>
  <c r="AZ13411" i="22"/>
  <c r="BA13411" i="22" s="1"/>
  <c r="AZ13410" i="22"/>
  <c r="BA13410" i="22" s="1"/>
  <c r="AZ13409" i="22"/>
  <c r="BA13409" i="22" s="1"/>
  <c r="AZ13408" i="22"/>
  <c r="AZ13407" i="22"/>
  <c r="AZ13406" i="22"/>
  <c r="AZ13405" i="22"/>
  <c r="BA13405" i="22" s="1"/>
  <c r="AZ13404" i="22"/>
  <c r="AZ13403" i="22"/>
  <c r="BA13403" i="22" s="1"/>
  <c r="BB13403" i="22" s="1"/>
  <c r="AZ13402" i="22"/>
  <c r="BA13402" i="22" s="1"/>
  <c r="AZ13401" i="22"/>
  <c r="AZ13400" i="22"/>
  <c r="BA13400" i="22" s="1"/>
  <c r="BB13400" i="22" s="1"/>
  <c r="AZ13399" i="22"/>
  <c r="BA13399" i="22" s="1"/>
  <c r="BB13399" i="22" s="1"/>
  <c r="AZ13398" i="22"/>
  <c r="BA13398" i="22" s="1"/>
  <c r="AZ13397" i="22"/>
  <c r="AZ13396" i="22"/>
  <c r="AZ13395" i="22"/>
  <c r="BA13395" i="22" s="1"/>
  <c r="AZ13394" i="22"/>
  <c r="AZ13393" i="22"/>
  <c r="BA13393" i="22" s="1"/>
  <c r="AZ13392" i="22"/>
  <c r="AZ13391" i="22"/>
  <c r="BA13391" i="22" s="1"/>
  <c r="AZ13390" i="22"/>
  <c r="BA13390" i="22" s="1"/>
  <c r="AZ13389" i="22"/>
  <c r="AZ13388" i="22"/>
  <c r="AZ13387" i="22"/>
  <c r="AZ13386" i="22"/>
  <c r="BA13386" i="22" s="1"/>
  <c r="AZ13385" i="22"/>
  <c r="AZ13384" i="22"/>
  <c r="BA13384" i="22" s="1"/>
  <c r="BB13384" i="22" s="1"/>
  <c r="AZ13383" i="22"/>
  <c r="BA13383" i="22" s="1"/>
  <c r="AZ13382" i="22"/>
  <c r="BA13382" i="22" s="1"/>
  <c r="AZ13381" i="22"/>
  <c r="AZ13380" i="22"/>
  <c r="AZ13379" i="22"/>
  <c r="BA13379" i="22" s="1"/>
  <c r="AZ13378" i="22"/>
  <c r="BA13378" i="22" s="1"/>
  <c r="AZ13377" i="22"/>
  <c r="BA13377" i="22" s="1"/>
  <c r="BB13377" i="22" s="1"/>
  <c r="AZ13376" i="22"/>
  <c r="AZ13375" i="22"/>
  <c r="BA13375" i="22" s="1"/>
  <c r="AZ13374" i="22"/>
  <c r="BA13374" i="22" s="1"/>
  <c r="AZ13373" i="22"/>
  <c r="BA13373" i="22" s="1"/>
  <c r="AZ13372" i="22"/>
  <c r="AZ13371" i="22"/>
  <c r="AZ13370" i="22"/>
  <c r="BA13370" i="22" s="1"/>
  <c r="AZ13369" i="22"/>
  <c r="BA13369" i="22" s="1"/>
  <c r="AZ13368" i="22"/>
  <c r="AZ13367" i="22"/>
  <c r="BA13367" i="22" s="1"/>
  <c r="BB13367" i="22" s="1"/>
  <c r="AZ13366" i="22"/>
  <c r="BA13366" i="22" s="1"/>
  <c r="AZ13365" i="22"/>
  <c r="BA13365" i="22" s="1"/>
  <c r="AZ13364" i="22"/>
  <c r="BA13364" i="22" s="1"/>
  <c r="BB13364" i="22" s="1"/>
  <c r="AZ13363" i="22"/>
  <c r="AZ13362" i="22"/>
  <c r="BA13362" i="22" s="1"/>
  <c r="AZ13361" i="22"/>
  <c r="BA13361" i="22" s="1"/>
  <c r="AZ13360" i="22"/>
  <c r="BA13360" i="22" s="1"/>
  <c r="AZ13359" i="22"/>
  <c r="AZ13358" i="22"/>
  <c r="BA13358" i="22" s="1"/>
  <c r="AZ13357" i="22"/>
  <c r="AZ13356" i="22"/>
  <c r="BA13356" i="22" s="1"/>
  <c r="AZ13355" i="22"/>
  <c r="BA13355" i="22" s="1"/>
  <c r="BB13355" i="22" s="1"/>
  <c r="AZ13354" i="22"/>
  <c r="AZ13353" i="22"/>
  <c r="BA13353" i="22" s="1"/>
  <c r="AZ13352" i="22"/>
  <c r="BA13352" i="22" s="1"/>
  <c r="BB13352" i="22" s="1"/>
  <c r="AZ13351" i="22"/>
  <c r="BA13351" i="22" s="1"/>
  <c r="BB13351" i="22" s="1"/>
  <c r="AZ13350" i="22"/>
  <c r="AZ13349" i="22"/>
  <c r="BA13349" i="22" s="1"/>
  <c r="AZ13348" i="22"/>
  <c r="AZ13347" i="22"/>
  <c r="AZ13346" i="22"/>
  <c r="BA13346" i="22" s="1"/>
  <c r="AZ13345" i="22"/>
  <c r="AZ13344" i="22"/>
  <c r="BA13344" i="22" s="1"/>
  <c r="AZ13343" i="22"/>
  <c r="AZ13342" i="22"/>
  <c r="BA13342" i="22" s="1"/>
  <c r="AZ13341" i="22"/>
  <c r="AZ13340" i="22"/>
  <c r="BA13340" i="22" s="1"/>
  <c r="BB13340" i="22" s="1"/>
  <c r="AZ13339" i="22"/>
  <c r="BA13339" i="22" s="1"/>
  <c r="BB13339" i="22" s="1"/>
  <c r="AZ13338" i="22"/>
  <c r="BA13338" i="22" s="1"/>
  <c r="AZ13337" i="22"/>
  <c r="AZ13336" i="22"/>
  <c r="BA13336" i="22" s="1"/>
  <c r="AZ13335" i="22"/>
  <c r="AZ13334" i="22"/>
  <c r="BA13334" i="22" s="1"/>
  <c r="AZ13333" i="22"/>
  <c r="AZ13332" i="22"/>
  <c r="BA13332" i="22" s="1"/>
  <c r="AZ13331" i="22"/>
  <c r="BA13331" i="22" s="1"/>
  <c r="AZ13330" i="22"/>
  <c r="BA13330" i="22" s="1"/>
  <c r="AZ13329" i="22"/>
  <c r="AZ13328" i="22"/>
  <c r="AZ13327" i="22"/>
  <c r="BA13327" i="22" s="1"/>
  <c r="AZ13326" i="22"/>
  <c r="BA13326" i="22" s="1"/>
  <c r="AZ13325" i="22"/>
  <c r="AZ13324" i="22"/>
  <c r="AZ13323" i="22"/>
  <c r="BA13323" i="22" s="1"/>
  <c r="AZ13322" i="22"/>
  <c r="BA13322" i="22" s="1"/>
  <c r="AZ13321" i="22"/>
  <c r="BA13321" i="22" s="1"/>
  <c r="AZ13320" i="22"/>
  <c r="AZ13319" i="22"/>
  <c r="AZ13318" i="22"/>
  <c r="AZ13317" i="22"/>
  <c r="AZ13316" i="22"/>
  <c r="AZ13315" i="22"/>
  <c r="BA13315" i="22" s="1"/>
  <c r="AZ13314" i="22"/>
  <c r="BA13314" i="22" s="1"/>
  <c r="AZ13313" i="22"/>
  <c r="BA13313" i="22" s="1"/>
  <c r="AZ13312" i="22"/>
  <c r="AZ13311" i="22"/>
  <c r="AZ13310" i="22"/>
  <c r="BA13310" i="22" s="1"/>
  <c r="AZ13309" i="22"/>
  <c r="BA13309" i="22" s="1"/>
  <c r="AZ13308" i="22"/>
  <c r="BA13308" i="22" s="1"/>
  <c r="AZ13307" i="22"/>
  <c r="BA13307" i="22" s="1"/>
  <c r="AZ13306" i="22"/>
  <c r="BA13306" i="22" s="1"/>
  <c r="AZ13305" i="22"/>
  <c r="AZ13304" i="22"/>
  <c r="BA13304" i="22" s="1"/>
  <c r="AZ13303" i="22"/>
  <c r="BA13303" i="22" s="1"/>
  <c r="BB13303" i="22" s="1"/>
  <c r="AZ13302" i="22"/>
  <c r="BA13302" i="22" s="1"/>
  <c r="AZ13301" i="22"/>
  <c r="AZ13300" i="22"/>
  <c r="AZ13299" i="22"/>
  <c r="AZ13298" i="22"/>
  <c r="AZ13297" i="22"/>
  <c r="AZ13296" i="22"/>
  <c r="AZ13295" i="22"/>
  <c r="AZ13294" i="22"/>
  <c r="BA13294" i="22" s="1"/>
  <c r="AZ13293" i="22"/>
  <c r="BA13293" i="22" s="1"/>
  <c r="AZ13292" i="22"/>
  <c r="AZ13291" i="22"/>
  <c r="BA13291" i="22" s="1"/>
  <c r="BB13291" i="22" s="1"/>
  <c r="AZ13290" i="22"/>
  <c r="BA13290" i="22" s="1"/>
  <c r="AZ13289" i="22"/>
  <c r="AZ13288" i="22"/>
  <c r="AZ13287" i="22"/>
  <c r="BA13287" i="22" s="1"/>
  <c r="AZ13286" i="22"/>
  <c r="BA13286" i="22" s="1"/>
  <c r="AZ13285" i="22"/>
  <c r="BA13285" i="22" s="1"/>
  <c r="AZ13284" i="22"/>
  <c r="BA13284" i="22" s="1"/>
  <c r="AZ13283" i="22"/>
  <c r="BA13283" i="22" s="1"/>
  <c r="BB13283" i="22" s="1"/>
  <c r="AZ13282" i="22"/>
  <c r="BA13282" i="22" s="1"/>
  <c r="AZ13281" i="22"/>
  <c r="BA13281" i="22" s="1"/>
  <c r="BB13281" i="22" s="1"/>
  <c r="AZ13280" i="22"/>
  <c r="AZ13279" i="22"/>
  <c r="AZ13278" i="22"/>
  <c r="BA13278" i="22" s="1"/>
  <c r="AZ13277" i="22"/>
  <c r="BA13277" i="22" s="1"/>
  <c r="AZ13276" i="22"/>
  <c r="AZ13275" i="22"/>
  <c r="BA13275" i="22" s="1"/>
  <c r="BB13275" i="22" s="1"/>
  <c r="AZ13274" i="22"/>
  <c r="BA13274" i="22" s="1"/>
  <c r="AZ13273" i="22"/>
  <c r="BA13273" i="22" s="1"/>
  <c r="BB13273" i="22" s="1"/>
  <c r="AZ13272" i="22"/>
  <c r="AZ13271" i="22"/>
  <c r="AZ13270" i="22"/>
  <c r="AZ13269" i="22"/>
  <c r="BA13269" i="22" s="1"/>
  <c r="AZ13268" i="22"/>
  <c r="BA13268" i="22" s="1"/>
  <c r="BB13268" i="22" s="1"/>
  <c r="AZ13267" i="22"/>
  <c r="AZ13266" i="22"/>
  <c r="AZ13265" i="22"/>
  <c r="AZ13264" i="22"/>
  <c r="AZ13263" i="22"/>
  <c r="AZ13262" i="22"/>
  <c r="AZ13261" i="22"/>
  <c r="AZ13260" i="22"/>
  <c r="BA13260" i="22" s="1"/>
  <c r="AZ13259" i="22"/>
  <c r="BA13259" i="22" s="1"/>
  <c r="AZ13258" i="22"/>
  <c r="BA13258" i="22" s="1"/>
  <c r="AZ13257" i="22"/>
  <c r="AZ13256" i="22"/>
  <c r="BA13256" i="22" s="1"/>
  <c r="BB13256" i="22" s="1"/>
  <c r="AZ13255" i="22"/>
  <c r="BA13255" i="22" s="1"/>
  <c r="BB13255" i="22" s="1"/>
  <c r="AZ13254" i="22"/>
  <c r="BA13254" i="22" s="1"/>
  <c r="AZ13253" i="22"/>
  <c r="BA13253" i="22" s="1"/>
  <c r="BB13253" i="22" s="1"/>
  <c r="AZ13252" i="22"/>
  <c r="BA13252" i="22" s="1"/>
  <c r="AZ13251" i="22"/>
  <c r="AZ13250" i="22"/>
  <c r="AZ13249" i="22"/>
  <c r="BA13249" i="22" s="1"/>
  <c r="AZ13248" i="22"/>
  <c r="BA13248" i="22" s="1"/>
  <c r="AZ13247" i="22"/>
  <c r="AZ13246" i="22"/>
  <c r="BA13246" i="22" s="1"/>
  <c r="AZ13245" i="22"/>
  <c r="AZ13244" i="22"/>
  <c r="BA13244" i="22" s="1"/>
  <c r="AZ13243" i="22"/>
  <c r="BA13243" i="22" s="1"/>
  <c r="AZ13242" i="22"/>
  <c r="AZ13241" i="22"/>
  <c r="AZ13240" i="22"/>
  <c r="BA13240" i="22" s="1"/>
  <c r="BB13240" i="22" s="1"/>
  <c r="AZ13239" i="22"/>
  <c r="BA13239" i="22" s="1"/>
  <c r="AZ13238" i="22"/>
  <c r="BA13238" i="22" s="1"/>
  <c r="AZ13237" i="22"/>
  <c r="BA13237" i="22" s="1"/>
  <c r="AZ13236" i="22"/>
  <c r="BA13236" i="22" s="1"/>
  <c r="AZ13235" i="22"/>
  <c r="BA13235" i="22" s="1"/>
  <c r="BB13235" i="22" s="1"/>
  <c r="AZ13234" i="22"/>
  <c r="AZ13233" i="22"/>
  <c r="BA13233" i="22" s="1"/>
  <c r="BB13233" i="22" s="1"/>
  <c r="AZ13232" i="22"/>
  <c r="AZ13231" i="22"/>
  <c r="BA13231" i="22" s="1"/>
  <c r="AZ13230" i="22"/>
  <c r="AZ13229" i="22"/>
  <c r="AZ13228" i="22"/>
  <c r="AZ13227" i="22"/>
  <c r="AZ13226" i="22"/>
  <c r="AZ13225" i="22"/>
  <c r="AZ13224" i="22"/>
  <c r="BA13224" i="22" s="1"/>
  <c r="AZ13223" i="22"/>
  <c r="BA13223" i="22" s="1"/>
  <c r="AZ13222" i="22"/>
  <c r="AZ13221" i="22"/>
  <c r="AZ13220" i="22"/>
  <c r="AZ13219" i="22"/>
  <c r="AZ13218" i="22"/>
  <c r="AZ13217" i="22"/>
  <c r="AZ13216" i="22"/>
  <c r="BA13216" i="22" s="1"/>
  <c r="AZ13215" i="22"/>
  <c r="AZ13214" i="22"/>
  <c r="AZ13213" i="22"/>
  <c r="BA13213" i="22" s="1"/>
  <c r="BB13213" i="22" s="1"/>
  <c r="AZ13212" i="22"/>
  <c r="BA13212" i="22" s="1"/>
  <c r="AZ13211" i="22"/>
  <c r="BA13211" i="22" s="1"/>
  <c r="BB13211" i="22" s="1"/>
  <c r="AZ13210" i="22"/>
  <c r="AZ13209" i="22"/>
  <c r="AZ13208" i="22"/>
  <c r="BA13208" i="22" s="1"/>
  <c r="BB13208" i="22" s="1"/>
  <c r="AZ13207" i="22"/>
  <c r="BA13207" i="22" s="1"/>
  <c r="BB13207" i="22" s="1"/>
  <c r="AZ13206" i="22"/>
  <c r="AZ13205" i="22"/>
  <c r="AZ13204" i="22"/>
  <c r="AZ13203" i="22"/>
  <c r="BA13203" i="22" s="1"/>
  <c r="AZ13202" i="22"/>
  <c r="AZ13201" i="22"/>
  <c r="AZ13200" i="22"/>
  <c r="AZ13199" i="22"/>
  <c r="AZ13198" i="22"/>
  <c r="BA13198" i="22" s="1"/>
  <c r="AZ13197" i="22"/>
  <c r="AZ13196" i="22"/>
  <c r="BA13196" i="22" s="1"/>
  <c r="BB13196" i="22" s="1"/>
  <c r="AZ13195" i="22"/>
  <c r="BA13195" i="22" s="1"/>
  <c r="AZ13194" i="22"/>
  <c r="AZ13193" i="22"/>
  <c r="AZ13192" i="22"/>
  <c r="BA13192" i="22" s="1"/>
  <c r="AZ13191" i="22"/>
  <c r="BA13191" i="22" s="1"/>
  <c r="BB13191" i="22" s="1"/>
  <c r="AZ13190" i="22"/>
  <c r="BA13190" i="22" s="1"/>
  <c r="AZ13189" i="22"/>
  <c r="BA13189" i="22" s="1"/>
  <c r="AZ13188" i="22"/>
  <c r="AZ13187" i="22"/>
  <c r="BA13187" i="22" s="1"/>
  <c r="AZ13186" i="22"/>
  <c r="AZ13185" i="22"/>
  <c r="BA13185" i="22" s="1"/>
  <c r="BB13185" i="22" s="1"/>
  <c r="AZ13184" i="22"/>
  <c r="BA13184" i="22" s="1"/>
  <c r="AZ13183" i="22"/>
  <c r="AZ13182" i="22"/>
  <c r="AZ13181" i="22"/>
  <c r="BA13181" i="22" s="1"/>
  <c r="AZ13180" i="22"/>
  <c r="AZ13179" i="22"/>
  <c r="AZ13178" i="22"/>
  <c r="AZ13177" i="22"/>
  <c r="BA13177" i="22" s="1"/>
  <c r="BB13177" i="22" s="1"/>
  <c r="AZ13176" i="22"/>
  <c r="BA13176" i="22" s="1"/>
  <c r="BB13176" i="22" s="1"/>
  <c r="AZ13175" i="22"/>
  <c r="BA13175" i="22" s="1"/>
  <c r="BB13175" i="22" s="1"/>
  <c r="AZ13174" i="22"/>
  <c r="BA13174" i="22" s="1"/>
  <c r="AZ13173" i="22"/>
  <c r="BA13173" i="22" s="1"/>
  <c r="AZ13172" i="22"/>
  <c r="BA13172" i="22" s="1"/>
  <c r="BB13172" i="22" s="1"/>
  <c r="AZ13171" i="22"/>
  <c r="AZ13170" i="22"/>
  <c r="BA13170" i="22" s="1"/>
  <c r="AZ13169" i="22"/>
  <c r="BA13169" i="22" s="1"/>
  <c r="BB13169" i="22" s="1"/>
  <c r="AZ13168" i="22"/>
  <c r="BA13168" i="22" s="1"/>
  <c r="AZ13167" i="22"/>
  <c r="AZ13166" i="22"/>
  <c r="AZ13165" i="22"/>
  <c r="AZ13164" i="22"/>
  <c r="BA13164" i="22" s="1"/>
  <c r="BB13164" i="22" s="1"/>
  <c r="AZ13163" i="22"/>
  <c r="BA13163" i="22" s="1"/>
  <c r="BB13163" i="22" s="1"/>
  <c r="AZ13162" i="22"/>
  <c r="AZ13161" i="22"/>
  <c r="BA13161" i="22" s="1"/>
  <c r="AZ13160" i="22"/>
  <c r="BA13160" i="22" s="1"/>
  <c r="BB13160" i="22" s="1"/>
  <c r="AZ13159" i="22"/>
  <c r="BA13159" i="22" s="1"/>
  <c r="BB13159" i="22" s="1"/>
  <c r="AZ13158" i="22"/>
  <c r="AZ13157" i="22"/>
  <c r="BA13157" i="22" s="1"/>
  <c r="AZ13156" i="22"/>
  <c r="AZ13155" i="22"/>
  <c r="BA13155" i="22" s="1"/>
  <c r="AZ13154" i="22"/>
  <c r="AZ13153" i="22"/>
  <c r="BA13153" i="22" s="1"/>
  <c r="BB13153" i="22" s="1"/>
  <c r="AZ13152" i="22"/>
  <c r="BA13152" i="22" s="1"/>
  <c r="AZ13151" i="22"/>
  <c r="BA13151" i="22" s="1"/>
  <c r="BB13151" i="22" s="1"/>
  <c r="AZ13150" i="22"/>
  <c r="BA13150" i="22" s="1"/>
  <c r="AZ13149" i="22"/>
  <c r="AZ13148" i="22"/>
  <c r="AZ13147" i="22"/>
  <c r="BA13147" i="22" s="1"/>
  <c r="AZ13146" i="22"/>
  <c r="AZ13145" i="22"/>
  <c r="AZ13144" i="22"/>
  <c r="AZ13143" i="22"/>
  <c r="BA13143" i="22" s="1"/>
  <c r="AZ13142" i="22"/>
  <c r="BA13142" i="22" s="1"/>
  <c r="AZ13141" i="22"/>
  <c r="BA13141" i="22" s="1"/>
  <c r="BB13141" i="22" s="1"/>
  <c r="AZ13140" i="22"/>
  <c r="BA13140" i="22" s="1"/>
  <c r="AZ13139" i="22"/>
  <c r="AZ13138" i="22"/>
  <c r="BA13138" i="22" s="1"/>
  <c r="AZ13137" i="22"/>
  <c r="BA13137" i="22" s="1"/>
  <c r="BB13137" i="22" s="1"/>
  <c r="AZ13136" i="22"/>
  <c r="AZ13135" i="22"/>
  <c r="AZ13134" i="22"/>
  <c r="AZ13133" i="22"/>
  <c r="BA13133" i="22" s="1"/>
  <c r="AZ13132" i="22"/>
  <c r="AZ13131" i="22"/>
  <c r="BA13131" i="22" s="1"/>
  <c r="AZ13130" i="22"/>
  <c r="BA13130" i="22" s="1"/>
  <c r="AZ13129" i="22"/>
  <c r="BA13129" i="22" s="1"/>
  <c r="AZ13128" i="22"/>
  <c r="BA13128" i="22" s="1"/>
  <c r="AZ13127" i="22"/>
  <c r="BA13127" i="22" s="1"/>
  <c r="AZ13126" i="22"/>
  <c r="AZ13125" i="22"/>
  <c r="BA13125" i="22" s="1"/>
  <c r="AZ13124" i="22"/>
  <c r="BA13124" i="22" s="1"/>
  <c r="BB13124" i="22" s="1"/>
  <c r="AZ13123" i="22"/>
  <c r="AZ13122" i="22"/>
  <c r="BA13122" i="22" s="1"/>
  <c r="AZ13121" i="22"/>
  <c r="BA13121" i="22" s="1"/>
  <c r="BB13121" i="22" s="1"/>
  <c r="AZ13120" i="22"/>
  <c r="AZ13119" i="22"/>
  <c r="AZ13118" i="22"/>
  <c r="AZ13117" i="22"/>
  <c r="AZ13116" i="22"/>
  <c r="AZ13115" i="22"/>
  <c r="BA13115" i="22" s="1"/>
  <c r="AZ13114" i="22"/>
  <c r="BA13114" i="22" s="1"/>
  <c r="AZ13113" i="22"/>
  <c r="BA13113" i="22" s="1"/>
  <c r="BB13113" i="22" s="1"/>
  <c r="AZ13112" i="22"/>
  <c r="BA13112" i="22" s="1"/>
  <c r="AZ13111" i="22"/>
  <c r="BA13111" i="22" s="1"/>
  <c r="BB13111" i="22" s="1"/>
  <c r="AZ13110" i="22"/>
  <c r="BA13110" i="22" s="1"/>
  <c r="AZ13109" i="22"/>
  <c r="AZ13108" i="22"/>
  <c r="BA13108" i="22" s="1"/>
  <c r="AZ13107" i="22"/>
  <c r="AZ13106" i="22"/>
  <c r="AZ13105" i="22"/>
  <c r="BA13105" i="22" s="1"/>
  <c r="AZ13104" i="22"/>
  <c r="AZ13103" i="22"/>
  <c r="BA13103" i="22" s="1"/>
  <c r="AZ13102" i="22"/>
  <c r="BA13102" i="22" s="1"/>
  <c r="AZ13101" i="22"/>
  <c r="BA13101" i="22" s="1"/>
  <c r="AZ13100" i="22"/>
  <c r="AZ13099" i="22"/>
  <c r="AZ13098" i="22"/>
  <c r="BA13098" i="22" s="1"/>
  <c r="AZ13097" i="22"/>
  <c r="AZ13096" i="22"/>
  <c r="BA13096" i="22" s="1"/>
  <c r="BB13096" i="22" s="1"/>
  <c r="AZ13095" i="22"/>
  <c r="AZ13094" i="22"/>
  <c r="BA13094" i="22" s="1"/>
  <c r="AZ13093" i="22"/>
  <c r="BA13093" i="22" s="1"/>
  <c r="AZ13092" i="22"/>
  <c r="BA13092" i="22" s="1"/>
  <c r="AZ13091" i="22"/>
  <c r="BA13091" i="22" s="1"/>
  <c r="AZ13090" i="22"/>
  <c r="AZ13089" i="22"/>
  <c r="BA13089" i="22" s="1"/>
  <c r="AZ13088" i="22"/>
  <c r="AZ13087" i="22"/>
  <c r="BA13087" i="22" s="1"/>
  <c r="AZ13086" i="22"/>
  <c r="AZ13085" i="22"/>
  <c r="BA13085" i="22" s="1"/>
  <c r="BB13085" i="22" s="1"/>
  <c r="AZ13084" i="22"/>
  <c r="BA13084" i="22" s="1"/>
  <c r="AZ13083" i="22"/>
  <c r="BA13083" i="22" s="1"/>
  <c r="AZ13082" i="22"/>
  <c r="AZ13081" i="22"/>
  <c r="AZ13080" i="22"/>
  <c r="AZ13079" i="22"/>
  <c r="BA13079" i="22" s="1"/>
  <c r="AZ13078" i="22"/>
  <c r="AZ13077" i="22"/>
  <c r="AZ13076" i="22"/>
  <c r="BA13076" i="22" s="1"/>
  <c r="BB13076" i="22" s="1"/>
  <c r="AZ13075" i="22"/>
  <c r="BA13075" i="22" s="1"/>
  <c r="BB13075" i="22" s="1"/>
  <c r="AZ13074" i="22"/>
  <c r="BA13074" i="22" s="1"/>
  <c r="AZ13073" i="22"/>
  <c r="AZ13072" i="22"/>
  <c r="BA13072" i="22" s="1"/>
  <c r="AZ13071" i="22"/>
  <c r="BA13071" i="22" s="1"/>
  <c r="AZ13070" i="22"/>
  <c r="BA13070" i="22" s="1"/>
  <c r="AZ13069" i="22"/>
  <c r="AZ13068" i="22"/>
  <c r="AZ13067" i="22"/>
  <c r="AZ13066" i="22"/>
  <c r="BA13066" i="22" s="1"/>
  <c r="AZ13065" i="22"/>
  <c r="BA13065" i="22" s="1"/>
  <c r="AZ13064" i="22"/>
  <c r="BA13064" i="22" s="1"/>
  <c r="AZ13063" i="22"/>
  <c r="BA13063" i="22" s="1"/>
  <c r="BB13063" i="22" s="1"/>
  <c r="AZ13062" i="22"/>
  <c r="AZ13061" i="22"/>
  <c r="BA13061" i="22" s="1"/>
  <c r="BB13061" i="22" s="1"/>
  <c r="AZ13060" i="22"/>
  <c r="BA13060" i="22" s="1"/>
  <c r="BB13060" i="22" s="1"/>
  <c r="AZ13059" i="22"/>
  <c r="BA13059" i="22" s="1"/>
  <c r="AZ13058" i="22"/>
  <c r="AZ13057" i="22"/>
  <c r="BA13057" i="22" s="1"/>
  <c r="AZ13056" i="22"/>
  <c r="BA13056" i="22" s="1"/>
  <c r="AZ13055" i="22"/>
  <c r="BA13055" i="22" s="1"/>
  <c r="AZ13054" i="22"/>
  <c r="BA13054" i="22" s="1"/>
  <c r="AZ13053" i="22"/>
  <c r="BA13053" i="22" s="1"/>
  <c r="AZ13052" i="22"/>
  <c r="BA13052" i="22" s="1"/>
  <c r="AZ13051" i="22"/>
  <c r="AZ13050" i="22"/>
  <c r="AZ13049" i="22"/>
  <c r="BA13049" i="22" s="1"/>
  <c r="AZ13048" i="22"/>
  <c r="AZ13047" i="22"/>
  <c r="AZ13046" i="22"/>
  <c r="AZ13045" i="22"/>
  <c r="AZ13044" i="22"/>
  <c r="BA13044" i="22" s="1"/>
  <c r="BB13044" i="22" s="1"/>
  <c r="AZ13043" i="22"/>
  <c r="BA13043" i="22" s="1"/>
  <c r="AZ13042" i="22"/>
  <c r="AZ13041" i="22"/>
  <c r="BA13041" i="22" s="1"/>
  <c r="AZ13040" i="22"/>
  <c r="AZ13039" i="22"/>
  <c r="AZ13038" i="22"/>
  <c r="BA13038" i="22" s="1"/>
  <c r="AZ13037" i="22"/>
  <c r="AZ13036" i="22"/>
  <c r="BA13036" i="22" s="1"/>
  <c r="AZ13035" i="22"/>
  <c r="BA13035" i="22" s="1"/>
  <c r="AZ13034" i="22"/>
  <c r="AZ13033" i="22"/>
  <c r="AZ13032" i="22"/>
  <c r="BA13032" i="22" s="1"/>
  <c r="AZ13031" i="22"/>
  <c r="AZ13030" i="22"/>
  <c r="AZ13029" i="22"/>
  <c r="BA13029" i="22" s="1"/>
  <c r="AZ13028" i="22"/>
  <c r="BA13028" i="22" s="1"/>
  <c r="BB13028" i="22" s="1"/>
  <c r="AZ13027" i="22"/>
  <c r="BA13027" i="22" s="1"/>
  <c r="BB13027" i="22" s="1"/>
  <c r="AZ13026" i="22"/>
  <c r="BA13026" i="22" s="1"/>
  <c r="AZ13025" i="22"/>
  <c r="BA13025" i="22" s="1"/>
  <c r="AZ13024" i="22"/>
  <c r="AZ13023" i="22"/>
  <c r="AZ13022" i="22"/>
  <c r="AZ13021" i="22"/>
  <c r="BA13021" i="22" s="1"/>
  <c r="BB13021" i="22" s="1"/>
  <c r="AZ13020" i="22"/>
  <c r="BA13020" i="22" s="1"/>
  <c r="AZ13019" i="22"/>
  <c r="AZ13018" i="22"/>
  <c r="BA13018" i="22" s="1"/>
  <c r="AZ13017" i="22"/>
  <c r="AZ13016" i="22"/>
  <c r="AZ13015" i="22"/>
  <c r="BA13015" i="22" s="1"/>
  <c r="BB13015" i="22" s="1"/>
  <c r="AZ13014" i="22"/>
  <c r="AZ13013" i="22"/>
  <c r="BA13013" i="22" s="1"/>
  <c r="AZ13012" i="22"/>
  <c r="BA13012" i="22" s="1"/>
  <c r="BB13012" i="22" s="1"/>
  <c r="AZ13011" i="22"/>
  <c r="BA13011" i="22" s="1"/>
  <c r="AZ13010" i="22"/>
  <c r="AZ13009" i="22"/>
  <c r="BA13009" i="22" s="1"/>
  <c r="BB13009" i="22" s="1"/>
  <c r="AZ13008" i="22"/>
  <c r="AZ13007" i="22"/>
  <c r="BA13007" i="22" s="1"/>
  <c r="AZ13006" i="22"/>
  <c r="BA13006" i="22" s="1"/>
  <c r="AZ13005" i="22"/>
  <c r="BA13005" i="22" s="1"/>
  <c r="AZ13004" i="22"/>
  <c r="BA13004" i="22" s="1"/>
  <c r="AZ13003" i="22"/>
  <c r="AZ13002" i="22"/>
  <c r="BA13002" i="22" s="1"/>
  <c r="AZ13001" i="22"/>
  <c r="BA13001" i="22" s="1"/>
  <c r="AZ13000" i="22"/>
  <c r="BA13000" i="22" s="1"/>
  <c r="BB13000" i="22" s="1"/>
  <c r="AZ12999" i="22"/>
  <c r="AZ12998" i="22"/>
  <c r="BA12998" i="22" s="1"/>
  <c r="AZ12997" i="22"/>
  <c r="AZ12996" i="22"/>
  <c r="AZ12995" i="22"/>
  <c r="BA12995" i="22" s="1"/>
  <c r="BB12995" i="22" s="1"/>
  <c r="AZ12994" i="22"/>
  <c r="AZ12993" i="22"/>
  <c r="BA12993" i="22" s="1"/>
  <c r="BB12993" i="22" s="1"/>
  <c r="AZ12992" i="22"/>
  <c r="BA12992" i="22" s="1"/>
  <c r="AZ12991" i="22"/>
  <c r="BA12991" i="22" s="1"/>
  <c r="BB12991" i="22" s="1"/>
  <c r="AZ12990" i="22"/>
  <c r="BA12990" i="22" s="1"/>
  <c r="AZ12989" i="22"/>
  <c r="BA12989" i="22" s="1"/>
  <c r="AZ12988" i="22"/>
  <c r="AZ12987" i="22"/>
  <c r="BA12987" i="22" s="1"/>
  <c r="AZ12986" i="22"/>
  <c r="AZ12985" i="22"/>
  <c r="BA12985" i="22" s="1"/>
  <c r="BB12985" i="22" s="1"/>
  <c r="AZ12984" i="22"/>
  <c r="BA12984" i="22" s="1"/>
  <c r="AZ12983" i="22"/>
  <c r="AZ12982" i="22"/>
  <c r="BA12982" i="22" s="1"/>
  <c r="AZ12981" i="22"/>
  <c r="AZ12980" i="22"/>
  <c r="BA12980" i="22" s="1"/>
  <c r="BB12980" i="22" s="1"/>
  <c r="AZ12979" i="22"/>
  <c r="AZ12978" i="22"/>
  <c r="BA12978" i="22" s="1"/>
  <c r="AZ12977" i="22"/>
  <c r="AZ12976" i="22"/>
  <c r="BA12976" i="22" s="1"/>
  <c r="BB12976" i="22" s="1"/>
  <c r="AZ12975" i="22"/>
  <c r="AZ12974" i="22"/>
  <c r="AZ12973" i="22"/>
  <c r="BA12973" i="22" s="1"/>
  <c r="BB12973" i="22" s="1"/>
  <c r="AZ12972" i="22"/>
  <c r="AZ12971" i="22"/>
  <c r="AZ12970" i="22"/>
  <c r="AZ12969" i="22"/>
  <c r="BA12969" i="22" s="1"/>
  <c r="AZ12968" i="22"/>
  <c r="AZ12967" i="22"/>
  <c r="BA12967" i="22" s="1"/>
  <c r="BB12967" i="22" s="1"/>
  <c r="AZ12966" i="22"/>
  <c r="AZ12965" i="22"/>
  <c r="BA12965" i="22" s="1"/>
  <c r="BB12965" i="22" s="1"/>
  <c r="AZ12964" i="22"/>
  <c r="BA12964" i="22" s="1"/>
  <c r="BB12964" i="22" s="1"/>
  <c r="AZ12963" i="22"/>
  <c r="AZ12962" i="22"/>
  <c r="AZ12961" i="22"/>
  <c r="BA12961" i="22" s="1"/>
  <c r="AZ12960" i="22"/>
  <c r="BA12960" i="22" s="1"/>
  <c r="AZ12959" i="22"/>
  <c r="BA12959" i="22" s="1"/>
  <c r="AZ12958" i="22"/>
  <c r="BA12958" i="22" s="1"/>
  <c r="AZ12957" i="22"/>
  <c r="BA12957" i="22" s="1"/>
  <c r="AZ12956" i="22"/>
  <c r="AZ12955" i="22"/>
  <c r="BA12955" i="22" s="1"/>
  <c r="BB12955" i="22" s="1"/>
  <c r="AZ12954" i="22"/>
  <c r="AZ12953" i="22"/>
  <c r="AZ12952" i="22"/>
  <c r="BA12952" i="22" s="1"/>
  <c r="AZ12951" i="22"/>
  <c r="AZ12950" i="22"/>
  <c r="BA12950" i="22" s="1"/>
  <c r="AZ12949" i="22"/>
  <c r="BA12949" i="22" s="1"/>
  <c r="AZ12948" i="22"/>
  <c r="BA12948" i="22" s="1"/>
  <c r="AZ12947" i="22"/>
  <c r="AZ12946" i="22"/>
  <c r="AZ12945" i="22"/>
  <c r="BA12945" i="22" s="1"/>
  <c r="AZ12944" i="22"/>
  <c r="AZ12943" i="22"/>
  <c r="BA12943" i="22" s="1"/>
  <c r="AZ12942" i="22"/>
  <c r="AZ12941" i="22"/>
  <c r="AZ12940" i="22"/>
  <c r="AZ12939" i="22"/>
  <c r="BA12939" i="22" s="1"/>
  <c r="BB12939" i="22" s="1"/>
  <c r="AZ12938" i="22"/>
  <c r="BA12938" i="22" s="1"/>
  <c r="AZ12937" i="22"/>
  <c r="AZ12936" i="22"/>
  <c r="AZ12935" i="22"/>
  <c r="BA12935" i="22" s="1"/>
  <c r="BB12935" i="22" s="1"/>
  <c r="AZ12934" i="22"/>
  <c r="BA12934" i="22" s="1"/>
  <c r="AZ12933" i="22"/>
  <c r="AZ12932" i="22"/>
  <c r="BA12932" i="22" s="1"/>
  <c r="AZ12931" i="22"/>
  <c r="BA12931" i="22" s="1"/>
  <c r="AZ12930" i="22"/>
  <c r="BA12930" i="22" s="1"/>
  <c r="AZ12929" i="22"/>
  <c r="BA12929" i="22" s="1"/>
  <c r="AZ12928" i="22"/>
  <c r="AZ12927" i="22"/>
  <c r="BA12927" i="22" s="1"/>
  <c r="AZ12926" i="22"/>
  <c r="BA12926" i="22" s="1"/>
  <c r="AZ12925" i="22"/>
  <c r="BA12925" i="22" s="1"/>
  <c r="BB12925" i="22" s="1"/>
  <c r="AZ12924" i="22"/>
  <c r="AZ12923" i="22"/>
  <c r="AZ12922" i="22"/>
  <c r="BA12922" i="22" s="1"/>
  <c r="AZ12921" i="22"/>
  <c r="BA12921" i="22" s="1"/>
  <c r="BB12921" i="22" s="1"/>
  <c r="AZ12920" i="22"/>
  <c r="BA12920" i="22" s="1"/>
  <c r="AZ12919" i="22"/>
  <c r="BA12919" i="22" s="1"/>
  <c r="BB12919" i="22" s="1"/>
  <c r="AZ12918" i="22"/>
  <c r="BA12918" i="22" s="1"/>
  <c r="AZ12917" i="22"/>
  <c r="AZ12916" i="22"/>
  <c r="BA12916" i="22" s="1"/>
  <c r="BB12916" i="22" s="1"/>
  <c r="AZ12915" i="22"/>
  <c r="BA12915" i="22" s="1"/>
  <c r="AZ12914" i="22"/>
  <c r="AZ12913" i="22"/>
  <c r="BA12913" i="22" s="1"/>
  <c r="BB12913" i="22" s="1"/>
  <c r="AZ12912" i="22"/>
  <c r="AZ12911" i="22"/>
  <c r="BA12911" i="22" s="1"/>
  <c r="AZ12910" i="22"/>
  <c r="BA12910" i="22" s="1"/>
  <c r="AZ12909" i="22"/>
  <c r="AZ12908" i="22"/>
  <c r="BA12908" i="22" s="1"/>
  <c r="AZ12907" i="22"/>
  <c r="BA12907" i="22" s="1"/>
  <c r="BB12907" i="22" s="1"/>
  <c r="AZ12906" i="22"/>
  <c r="AZ12905" i="22"/>
  <c r="BA12905" i="22" s="1"/>
  <c r="AZ12904" i="22"/>
  <c r="BA12904" i="22" s="1"/>
  <c r="BB12904" i="22" s="1"/>
  <c r="AZ12903" i="22"/>
  <c r="AZ12902" i="22"/>
  <c r="BA12902" i="22" s="1"/>
  <c r="AZ12901" i="22"/>
  <c r="BA12901" i="22" s="1"/>
  <c r="BB12901" i="22" s="1"/>
  <c r="AZ12900" i="22"/>
  <c r="BA12900" i="22" s="1"/>
  <c r="BB12900" i="22" s="1"/>
  <c r="AZ12899" i="22"/>
  <c r="AZ12898" i="22"/>
  <c r="BA12898" i="22" s="1"/>
  <c r="AZ12897" i="22"/>
  <c r="BA12897" i="22" s="1"/>
  <c r="BB12897" i="22" s="1"/>
  <c r="AZ12896" i="22"/>
  <c r="AZ12895" i="22"/>
  <c r="BA12895" i="22" s="1"/>
  <c r="BB12895" i="22" s="1"/>
  <c r="AZ12894" i="22"/>
  <c r="BA12894" i="22" s="1"/>
  <c r="AZ12893" i="22"/>
  <c r="BA12893" i="22" s="1"/>
  <c r="BB12893" i="22" s="1"/>
  <c r="AZ12892" i="22"/>
  <c r="BA12892" i="22" s="1"/>
  <c r="AZ12891" i="22"/>
  <c r="BA12891" i="22" s="1"/>
  <c r="BB12891" i="22" s="1"/>
  <c r="AZ12890" i="22"/>
  <c r="BA12890" i="22" s="1"/>
  <c r="AZ12889" i="22"/>
  <c r="AZ12888" i="22"/>
  <c r="AZ12887" i="22"/>
  <c r="AZ12886" i="22"/>
  <c r="BA12886" i="22" s="1"/>
  <c r="AZ12885" i="22"/>
  <c r="BA12885" i="22" s="1"/>
  <c r="AZ12884" i="22"/>
  <c r="BA12884" i="22" s="1"/>
  <c r="AZ12883" i="22"/>
  <c r="BA12883" i="22" s="1"/>
  <c r="AZ12882" i="22"/>
  <c r="BA12882" i="22" s="1"/>
  <c r="AZ12881" i="22"/>
  <c r="BA12881" i="22" s="1"/>
  <c r="BB12881" i="22" s="1"/>
  <c r="AZ12880" i="22"/>
  <c r="AZ12879" i="22"/>
  <c r="BA12879" i="22" s="1"/>
  <c r="AZ12878" i="22"/>
  <c r="BA12878" i="22" s="1"/>
  <c r="AZ12877" i="22"/>
  <c r="BA12877" i="22" s="1"/>
  <c r="BB12877" i="22" s="1"/>
  <c r="AZ12876" i="22"/>
  <c r="BA12876" i="22" s="1"/>
  <c r="AZ12875" i="22"/>
  <c r="BA12875" i="22" s="1"/>
  <c r="AZ12874" i="22"/>
  <c r="BA12874" i="22" s="1"/>
  <c r="AZ12873" i="22"/>
  <c r="AZ12872" i="22"/>
  <c r="AZ12871" i="22"/>
  <c r="BA12871" i="22" s="1"/>
  <c r="BB12871" i="22" s="1"/>
  <c r="AZ12870" i="22"/>
  <c r="BA12870" i="22" s="1"/>
  <c r="AZ12869" i="22"/>
  <c r="BA12869" i="22" s="1"/>
  <c r="AZ12868" i="22"/>
  <c r="AZ12867" i="22"/>
  <c r="AZ12866" i="22"/>
  <c r="AZ12865" i="22"/>
  <c r="BA12865" i="22" s="1"/>
  <c r="BB12865" i="22" s="1"/>
  <c r="AZ12864" i="22"/>
  <c r="BA12864" i="22" s="1"/>
  <c r="AZ12863" i="22"/>
  <c r="AZ12862" i="22"/>
  <c r="BA12862" i="22" s="1"/>
  <c r="AZ12861" i="22"/>
  <c r="BA12861" i="22" s="1"/>
  <c r="BB12861" i="22" s="1"/>
  <c r="AZ12860" i="22"/>
  <c r="BA12860" i="22" s="1"/>
  <c r="AZ12859" i="22"/>
  <c r="AZ12858" i="22"/>
  <c r="BA12858" i="22" s="1"/>
  <c r="AZ12857" i="22"/>
  <c r="BA12857" i="22" s="1"/>
  <c r="AZ12856" i="22"/>
  <c r="BA12856" i="22" s="1"/>
  <c r="BB12856" i="22" s="1"/>
  <c r="AZ12855" i="22"/>
  <c r="AZ12854" i="22"/>
  <c r="BA12854" i="22" s="1"/>
  <c r="AZ12853" i="22"/>
  <c r="AZ12852" i="22"/>
  <c r="AZ12851" i="22"/>
  <c r="AZ12850" i="22"/>
  <c r="AZ12849" i="22"/>
  <c r="BA12849" i="22" s="1"/>
  <c r="BB12849" i="22" s="1"/>
  <c r="AZ12848" i="22"/>
  <c r="AZ12847" i="22"/>
  <c r="BA12847" i="22" s="1"/>
  <c r="BB12847" i="22" s="1"/>
  <c r="AZ12846" i="22"/>
  <c r="BA12846" i="22" s="1"/>
  <c r="AZ12845" i="22"/>
  <c r="AZ12844" i="22"/>
  <c r="BA12844" i="22" s="1"/>
  <c r="AZ12843" i="22"/>
  <c r="AZ12842" i="22"/>
  <c r="BA12842" i="22" s="1"/>
  <c r="AZ12841" i="22"/>
  <c r="BA12841" i="22" s="1"/>
  <c r="BB12841" i="22" s="1"/>
  <c r="AZ12840" i="22"/>
  <c r="AZ12839" i="22"/>
  <c r="AZ12838" i="22"/>
  <c r="AZ12837" i="22"/>
  <c r="AZ12836" i="22"/>
  <c r="BA12836" i="22" s="1"/>
  <c r="BB12836" i="22" s="1"/>
  <c r="AZ12835" i="22"/>
  <c r="BA12835" i="22" s="1"/>
  <c r="BB12835" i="22" s="1"/>
  <c r="AZ12834" i="22"/>
  <c r="BA12834" i="22" s="1"/>
  <c r="AZ12833" i="22"/>
  <c r="BA12833" i="22" s="1"/>
  <c r="BB12833" i="22" s="1"/>
  <c r="AZ12832" i="22"/>
  <c r="AZ12831" i="22"/>
  <c r="AZ12830" i="22"/>
  <c r="BA12830" i="22" s="1"/>
  <c r="AZ12829" i="22"/>
  <c r="AZ12828" i="22"/>
  <c r="BA12828" i="22" s="1"/>
  <c r="AZ12827" i="22"/>
  <c r="BA12827" i="22" s="1"/>
  <c r="AZ12826" i="22"/>
  <c r="BA12826" i="22" s="1"/>
  <c r="AZ12825" i="22"/>
  <c r="BA12825" i="22" s="1"/>
  <c r="BB12825" i="22" s="1"/>
  <c r="AZ12824" i="22"/>
  <c r="AZ12823" i="22"/>
  <c r="BA12823" i="22" s="1"/>
  <c r="BB12823" i="22" s="1"/>
  <c r="AZ12822" i="22"/>
  <c r="AZ12821" i="22"/>
  <c r="BA12821" i="22" s="1"/>
  <c r="BB12821" i="22" s="1"/>
  <c r="AZ12820" i="22"/>
  <c r="AZ12819" i="22"/>
  <c r="BA12819" i="22" s="1"/>
  <c r="AZ12818" i="22"/>
  <c r="AZ12817" i="22"/>
  <c r="BA12817" i="22" s="1"/>
  <c r="AZ12816" i="22"/>
  <c r="AZ12815" i="22"/>
  <c r="AZ12814" i="22"/>
  <c r="BA12814" i="22" s="1"/>
  <c r="AZ12813" i="22"/>
  <c r="BA12813" i="22" s="1"/>
  <c r="AZ12812" i="22"/>
  <c r="BA12812" i="22" s="1"/>
  <c r="BB12812" i="22" s="1"/>
  <c r="AZ12811" i="22"/>
  <c r="BA12811" i="22" s="1"/>
  <c r="BB12811" i="22" s="1"/>
  <c r="AZ12810" i="22"/>
  <c r="BA12810" i="22" s="1"/>
  <c r="AZ12809" i="22"/>
  <c r="BA12809" i="22" s="1"/>
  <c r="AZ12808" i="22"/>
  <c r="BA12808" i="22" s="1"/>
  <c r="AZ12807" i="22"/>
  <c r="BA12807" i="22" s="1"/>
  <c r="AZ12806" i="22"/>
  <c r="BA12806" i="22" s="1"/>
  <c r="AZ12805" i="22"/>
  <c r="BA12805" i="22" s="1"/>
  <c r="AZ12804" i="22"/>
  <c r="AZ12803" i="22"/>
  <c r="AZ12802" i="22"/>
  <c r="AZ12801" i="22"/>
  <c r="BA12801" i="22" s="1"/>
  <c r="AZ12800" i="22"/>
  <c r="AZ12799" i="22"/>
  <c r="BA12799" i="22" s="1"/>
  <c r="BB12799" i="22" s="1"/>
  <c r="AZ12798" i="22"/>
  <c r="BA12798" i="22" s="1"/>
  <c r="AZ12797" i="22"/>
  <c r="AZ12796" i="22"/>
  <c r="BA12796" i="22" s="1"/>
  <c r="AZ12795" i="22"/>
  <c r="AZ12794" i="22"/>
  <c r="AZ12793" i="22"/>
  <c r="AZ12792" i="22"/>
  <c r="BA12792" i="22" s="1"/>
  <c r="AZ12791" i="22"/>
  <c r="BA12791" i="22" s="1"/>
  <c r="BB12791" i="22" s="1"/>
  <c r="AZ12790" i="22"/>
  <c r="AZ12789" i="22"/>
  <c r="AZ12788" i="22"/>
  <c r="AZ12787" i="22"/>
  <c r="AZ12786" i="22"/>
  <c r="BA12786" i="22" s="1"/>
  <c r="AZ12785" i="22"/>
  <c r="BA12785" i="22" s="1"/>
  <c r="BB12785" i="22" s="1"/>
  <c r="AZ12784" i="22"/>
  <c r="AZ12783" i="22"/>
  <c r="AZ12782" i="22"/>
  <c r="BA12782" i="22" s="1"/>
  <c r="AZ12781" i="22"/>
  <c r="BA12781" i="22" s="1"/>
  <c r="BB12781" i="22" s="1"/>
  <c r="AZ12780" i="22"/>
  <c r="BA12780" i="22" s="1"/>
  <c r="AZ12779" i="22"/>
  <c r="AZ12778" i="22"/>
  <c r="AZ12777" i="22"/>
  <c r="BA12777" i="22" s="1"/>
  <c r="BB12777" i="22" s="1"/>
  <c r="AZ12776" i="22"/>
  <c r="BA12776" i="22" s="1"/>
  <c r="AZ12775" i="22"/>
  <c r="AZ12774" i="22"/>
  <c r="BA12774" i="22" s="1"/>
  <c r="AZ12773" i="22"/>
  <c r="AZ12772" i="22"/>
  <c r="BA12772" i="22" s="1"/>
  <c r="AZ12771" i="22"/>
  <c r="AZ12770" i="22"/>
  <c r="BA12770" i="22" s="1"/>
  <c r="AZ12769" i="22"/>
  <c r="BA12769" i="22" s="1"/>
  <c r="AZ12768" i="22"/>
  <c r="AZ12767" i="22"/>
  <c r="BA12767" i="22" s="1"/>
  <c r="BB12767" i="22" s="1"/>
  <c r="AZ12766" i="22"/>
  <c r="AZ12765" i="22"/>
  <c r="AZ12764" i="22"/>
  <c r="BA12764" i="22" s="1"/>
  <c r="AZ12763" i="22"/>
  <c r="AZ12762" i="22"/>
  <c r="BA12762" i="22" s="1"/>
  <c r="AZ12761" i="22"/>
  <c r="BA12761" i="22" s="1"/>
  <c r="AZ12760" i="22"/>
  <c r="AZ12759" i="22"/>
  <c r="BA12759" i="22" s="1"/>
  <c r="BB12759" i="22" s="1"/>
  <c r="AZ12758" i="22"/>
  <c r="AZ12757" i="22"/>
  <c r="BA12757" i="22" s="1"/>
  <c r="AZ12756" i="22"/>
  <c r="BA12756" i="22" s="1"/>
  <c r="AZ12755" i="22"/>
  <c r="AZ12754" i="22"/>
  <c r="AZ12753" i="22"/>
  <c r="BA12753" i="22" s="1"/>
  <c r="BB12753" i="22" s="1"/>
  <c r="AZ12752" i="22"/>
  <c r="BA12752" i="22" s="1"/>
  <c r="AZ12751" i="22"/>
  <c r="BA12751" i="22" s="1"/>
  <c r="BB12751" i="22" s="1"/>
  <c r="AZ12750" i="22"/>
  <c r="AZ12749" i="22"/>
  <c r="AZ12748" i="22"/>
  <c r="BA12748" i="22" s="1"/>
  <c r="AZ12747" i="22"/>
  <c r="AZ12746" i="22"/>
  <c r="AZ12745" i="22"/>
  <c r="BA12745" i="22" s="1"/>
  <c r="AZ12744" i="22"/>
  <c r="AZ12743" i="22"/>
  <c r="BA12743" i="22" s="1"/>
  <c r="AZ12742" i="22"/>
  <c r="AZ12741" i="22"/>
  <c r="AZ12740" i="22"/>
  <c r="BA12740" i="22" s="1"/>
  <c r="AZ12739" i="22"/>
  <c r="AZ12738" i="22"/>
  <c r="BA12738" i="22" s="1"/>
  <c r="AZ12737" i="22"/>
  <c r="BA12737" i="22" s="1"/>
  <c r="AZ12736" i="22"/>
  <c r="AZ12735" i="22"/>
  <c r="BA12735" i="22" s="1"/>
  <c r="BB12735" i="22" s="1"/>
  <c r="AZ12734" i="22"/>
  <c r="BA12734" i="22" s="1"/>
  <c r="BB12734" i="22" s="1"/>
  <c r="AZ12733" i="22"/>
  <c r="BA12733" i="22" s="1"/>
  <c r="AZ12732" i="22"/>
  <c r="BA12732" i="22" s="1"/>
  <c r="AZ12731" i="22"/>
  <c r="BA12731" i="22" s="1"/>
  <c r="AZ12730" i="22"/>
  <c r="AZ12729" i="22"/>
  <c r="BA12729" i="22" s="1"/>
  <c r="BB12729" i="22" s="1"/>
  <c r="AZ12728" i="22"/>
  <c r="BA12728" i="22" s="1"/>
  <c r="AZ12727" i="22"/>
  <c r="BA12727" i="22" s="1"/>
  <c r="AZ12726" i="22"/>
  <c r="BA12726" i="22" s="1"/>
  <c r="AZ12725" i="22"/>
  <c r="AZ12724" i="22"/>
  <c r="BA12724" i="22" s="1"/>
  <c r="AZ12723" i="22"/>
  <c r="AZ12722" i="22"/>
  <c r="BA12722" i="22" s="1"/>
  <c r="AZ12721" i="22"/>
  <c r="AZ12720" i="22"/>
  <c r="AZ12719" i="22"/>
  <c r="BA12719" i="22" s="1"/>
  <c r="BB12719" i="22" s="1"/>
  <c r="AZ12718" i="22"/>
  <c r="AZ12717" i="22"/>
  <c r="AZ12716" i="22"/>
  <c r="BA12716" i="22" s="1"/>
  <c r="AZ12715" i="22"/>
  <c r="AZ12714" i="22"/>
  <c r="BA12714" i="22" s="1"/>
  <c r="AZ12713" i="22"/>
  <c r="AZ12712" i="22"/>
  <c r="AZ12711" i="22"/>
  <c r="AZ12710" i="22"/>
  <c r="BA12710" i="22" s="1"/>
  <c r="AZ12709" i="22"/>
  <c r="BA12709" i="22" s="1"/>
  <c r="AZ12708" i="22"/>
  <c r="BA12708" i="22" s="1"/>
  <c r="AZ12707" i="22"/>
  <c r="AZ12706" i="22"/>
  <c r="BA12706" i="22" s="1"/>
  <c r="AZ12705" i="22"/>
  <c r="BA12705" i="22" s="1"/>
  <c r="BB12705" i="22" s="1"/>
  <c r="AZ12704" i="22"/>
  <c r="BA12704" i="22" s="1"/>
  <c r="AZ12703" i="22"/>
  <c r="BA12703" i="22" s="1"/>
  <c r="BB12703" i="22" s="1"/>
  <c r="AZ12702" i="22"/>
  <c r="BA12702" i="22" s="1"/>
  <c r="AZ12701" i="22"/>
  <c r="BA12701" i="22" s="1"/>
  <c r="AZ12700" i="22"/>
  <c r="BA12700" i="22" s="1"/>
  <c r="AZ12699" i="22"/>
  <c r="AZ12698" i="22"/>
  <c r="AZ12697" i="22"/>
  <c r="BA12697" i="22" s="1"/>
  <c r="AZ12696" i="22"/>
  <c r="BA12696" i="22" s="1"/>
  <c r="AZ12695" i="22"/>
  <c r="AZ12694" i="22"/>
  <c r="AZ12693" i="22"/>
  <c r="AZ12692" i="22"/>
  <c r="AZ12691" i="22"/>
  <c r="AZ12690" i="22"/>
  <c r="BA12690" i="22" s="1"/>
  <c r="AZ12689" i="22"/>
  <c r="AZ12688" i="22"/>
  <c r="AZ12687" i="22"/>
  <c r="AZ12686" i="22"/>
  <c r="BA12686" i="22" s="1"/>
  <c r="AZ12685" i="22"/>
  <c r="BA12685" i="22" s="1"/>
  <c r="AZ12684" i="22"/>
  <c r="BA12684" i="22" s="1"/>
  <c r="AZ12683" i="22"/>
  <c r="AZ12682" i="22"/>
  <c r="AZ12681" i="22"/>
  <c r="BA12681" i="22" s="1"/>
  <c r="AZ12680" i="22"/>
  <c r="BA12680" i="22" s="1"/>
  <c r="AZ12679" i="22"/>
  <c r="BA12679" i="22" s="1"/>
  <c r="BB12679" i="22" s="1"/>
  <c r="AZ12678" i="22"/>
  <c r="BA12678" i="22" s="1"/>
  <c r="AZ12677" i="22"/>
  <c r="BA12677" i="22" s="1"/>
  <c r="AZ12676" i="22"/>
  <c r="BA12676" i="22" s="1"/>
  <c r="AZ12675" i="22"/>
  <c r="AZ12674" i="22"/>
  <c r="AZ12673" i="22"/>
  <c r="AZ12672" i="22"/>
  <c r="BA12672" i="22" s="1"/>
  <c r="AZ12671" i="22"/>
  <c r="BA12671" i="22" s="1"/>
  <c r="BB12671" i="22" s="1"/>
  <c r="AZ12670" i="22"/>
  <c r="AZ12669" i="22"/>
  <c r="AZ12668" i="22"/>
  <c r="AZ12667" i="22"/>
  <c r="AZ12666" i="22"/>
  <c r="BA12666" i="22" s="1"/>
  <c r="AZ12665" i="22"/>
  <c r="BA12665" i="22" s="1"/>
  <c r="AZ12664" i="22"/>
  <c r="AZ12663" i="22"/>
  <c r="BA12663" i="22" s="1"/>
  <c r="BB12663" i="22" s="1"/>
  <c r="AZ12662" i="22"/>
  <c r="BA12662" i="22" s="1"/>
  <c r="AZ12661" i="22"/>
  <c r="AZ12660" i="22"/>
  <c r="BA12660" i="22" s="1"/>
  <c r="AZ12659" i="22"/>
  <c r="BA12659" i="22" s="1"/>
  <c r="AZ12658" i="22"/>
  <c r="AZ12657" i="22"/>
  <c r="AZ12656" i="22"/>
  <c r="BA12656" i="22" s="1"/>
  <c r="AZ12655" i="22"/>
  <c r="BA12655" i="22" s="1"/>
  <c r="AZ12654" i="22"/>
  <c r="BA12654" i="22" s="1"/>
  <c r="AZ12653" i="22"/>
  <c r="BA12653" i="22" s="1"/>
  <c r="BB12653" i="22" s="1"/>
  <c r="AZ12652" i="22"/>
  <c r="BA12652" i="22" s="1"/>
  <c r="AZ12651" i="22"/>
  <c r="AZ12650" i="22"/>
  <c r="BA12650" i="22" s="1"/>
  <c r="AZ12649" i="22"/>
  <c r="BA12649" i="22" s="1"/>
  <c r="AZ12648" i="22"/>
  <c r="AZ12647" i="22"/>
  <c r="AZ12646" i="22"/>
  <c r="AZ12645" i="22"/>
  <c r="AZ12644" i="22"/>
  <c r="BA12644" i="22" s="1"/>
  <c r="AZ12643" i="22"/>
  <c r="AZ12642" i="22"/>
  <c r="BA12642" i="22" s="1"/>
  <c r="AZ12641" i="22"/>
  <c r="BA12641" i="22" s="1"/>
  <c r="AZ12640" i="22"/>
  <c r="AZ12639" i="22"/>
  <c r="AZ12638" i="22"/>
  <c r="AZ12637" i="22"/>
  <c r="AZ12636" i="22"/>
  <c r="BA12636" i="22" s="1"/>
  <c r="AZ12635" i="22"/>
  <c r="BA12635" i="22" s="1"/>
  <c r="AZ12634" i="22"/>
  <c r="AZ12633" i="22"/>
  <c r="BA12633" i="22" s="1"/>
  <c r="BB12633" i="22" s="1"/>
  <c r="AZ12632" i="22"/>
  <c r="BA12632" i="22" s="1"/>
  <c r="AZ12631" i="22"/>
  <c r="BA12631" i="22" s="1"/>
  <c r="BB12631" i="22" s="1"/>
  <c r="AZ12630" i="22"/>
  <c r="AZ12629" i="22"/>
  <c r="BA12629" i="22" s="1"/>
  <c r="BB12629" i="22" s="1"/>
  <c r="AZ12628" i="22"/>
  <c r="BA12628" i="22" s="1"/>
  <c r="AZ12627" i="22"/>
  <c r="AZ12626" i="22"/>
  <c r="AZ12625" i="22"/>
  <c r="BA12625" i="22" s="1"/>
  <c r="BB12625" i="22" s="1"/>
  <c r="AZ12624" i="22"/>
  <c r="BA12624" i="22" s="1"/>
  <c r="AZ12623" i="22"/>
  <c r="BA12623" i="22" s="1"/>
  <c r="AZ12622" i="22"/>
  <c r="AZ12621" i="22"/>
  <c r="AZ12620" i="22"/>
  <c r="AZ12619" i="22"/>
  <c r="BA12619" i="22" s="1"/>
  <c r="BB12619" i="22" s="1"/>
  <c r="AZ12618" i="22"/>
  <c r="BA12618" i="22" s="1"/>
  <c r="AZ12617" i="22"/>
  <c r="AZ12616" i="22"/>
  <c r="AZ12615" i="22"/>
  <c r="AZ12614" i="22"/>
  <c r="AZ12613" i="22"/>
  <c r="AZ12612" i="22"/>
  <c r="BA12612" i="22" s="1"/>
  <c r="AZ12611" i="22"/>
  <c r="BA12611" i="22" s="1"/>
  <c r="AZ12610" i="22"/>
  <c r="AZ12609" i="22"/>
  <c r="BA12609" i="22" s="1"/>
  <c r="BB12609" i="22" s="1"/>
  <c r="AZ12608" i="22"/>
  <c r="BA12608" i="22" s="1"/>
  <c r="AZ12607" i="22"/>
  <c r="AZ12606" i="22"/>
  <c r="AZ12605" i="22"/>
  <c r="AZ12604" i="22"/>
  <c r="BA12604" i="22" s="1"/>
  <c r="AZ12603" i="22"/>
  <c r="AZ12602" i="22"/>
  <c r="BA12602" i="22" s="1"/>
  <c r="AZ12601" i="22"/>
  <c r="AZ12600" i="22"/>
  <c r="BA12600" i="22" s="1"/>
  <c r="AZ12599" i="22"/>
  <c r="BA12599" i="22" s="1"/>
  <c r="BB12599" i="22" s="1"/>
  <c r="AZ12598" i="22"/>
  <c r="AZ12597" i="22"/>
  <c r="AZ12596" i="22"/>
  <c r="AZ12595" i="22"/>
  <c r="AZ12594" i="22"/>
  <c r="BA12594" i="22" s="1"/>
  <c r="AZ12593" i="22"/>
  <c r="BA12593" i="22" s="1"/>
  <c r="AZ12592" i="22"/>
  <c r="AZ12591" i="22"/>
  <c r="BA12591" i="22" s="1"/>
  <c r="BB12591" i="22" s="1"/>
  <c r="AZ12590" i="22"/>
  <c r="BA12590" i="22" s="1"/>
  <c r="AZ12589" i="22"/>
  <c r="BA12589" i="22" s="1"/>
  <c r="AZ12588" i="22"/>
  <c r="BA12588" i="22" s="1"/>
  <c r="AZ12587" i="22"/>
  <c r="BA12587" i="22" s="1"/>
  <c r="AZ12586" i="22"/>
  <c r="BA12586" i="22" s="1"/>
  <c r="AZ12585" i="22"/>
  <c r="BA12585" i="22" s="1"/>
  <c r="AZ12584" i="22"/>
  <c r="BA12584" i="22" s="1"/>
  <c r="AZ12583" i="22"/>
  <c r="BA12583" i="22" s="1"/>
  <c r="AZ12582" i="22"/>
  <c r="AZ12581" i="22"/>
  <c r="AZ12580" i="22"/>
  <c r="BA12580" i="22" s="1"/>
  <c r="AZ12579" i="22"/>
  <c r="AZ12578" i="22"/>
  <c r="AZ12577" i="22"/>
  <c r="BA12577" i="22" s="1"/>
  <c r="AZ12576" i="22"/>
  <c r="BA12576" i="22" s="1"/>
  <c r="AZ12575" i="22"/>
  <c r="BA12575" i="22" s="1"/>
  <c r="BB12575" i="22" s="1"/>
  <c r="AZ12574" i="22"/>
  <c r="AZ12573" i="22"/>
  <c r="AZ12572" i="22"/>
  <c r="AZ12571" i="22"/>
  <c r="BA12571" i="22" s="1"/>
  <c r="BB12571" i="22" s="1"/>
  <c r="AZ12570" i="22"/>
  <c r="BA12570" i="22" s="1"/>
  <c r="AZ12569" i="22"/>
  <c r="BA12569" i="22" s="1"/>
  <c r="AZ12568" i="22"/>
  <c r="AZ12567" i="22"/>
  <c r="AZ12566" i="22"/>
  <c r="AZ12565" i="22"/>
  <c r="AZ12564" i="22"/>
  <c r="BA12564" i="22" s="1"/>
  <c r="AZ12563" i="22"/>
  <c r="BA12563" i="22" s="1"/>
  <c r="AZ12562" i="22"/>
  <c r="BA12562" i="22" s="1"/>
  <c r="AZ12561" i="22"/>
  <c r="BA12561" i="22" s="1"/>
  <c r="BB12561" i="22" s="1"/>
  <c r="AZ12560" i="22"/>
  <c r="BA12560" i="22" s="1"/>
  <c r="AZ12559" i="22"/>
  <c r="BA12559" i="22" s="1"/>
  <c r="BB12559" i="22" s="1"/>
  <c r="AZ12558" i="22"/>
  <c r="BA12558" i="22" s="1"/>
  <c r="AZ12557" i="22"/>
  <c r="BA12557" i="22" s="1"/>
  <c r="BB12557" i="22" s="1"/>
  <c r="AZ12556" i="22"/>
  <c r="BA12556" i="22" s="1"/>
  <c r="AZ12555" i="22"/>
  <c r="AZ12554" i="22"/>
  <c r="BA12554" i="22" s="1"/>
  <c r="AZ12553" i="22"/>
  <c r="BA12553" i="22" s="1"/>
  <c r="AZ12552" i="22"/>
  <c r="AZ12551" i="22"/>
  <c r="BA12551" i="22" s="1"/>
  <c r="AZ12550" i="22"/>
  <c r="AZ12549" i="22"/>
  <c r="AZ12548" i="22"/>
  <c r="AZ12547" i="22"/>
  <c r="AZ12546" i="22"/>
  <c r="BA12546" i="22" s="1"/>
  <c r="AZ12545" i="22"/>
  <c r="AZ12544" i="22"/>
  <c r="AZ12543" i="22"/>
  <c r="AZ12542" i="22"/>
  <c r="AZ12541" i="22"/>
  <c r="AZ12540" i="22"/>
  <c r="BA12540" i="22" s="1"/>
  <c r="AZ12539" i="22"/>
  <c r="AZ12538" i="22"/>
  <c r="BA12538" i="22" s="1"/>
  <c r="AZ12537" i="22"/>
  <c r="BA12537" i="22" s="1"/>
  <c r="BB12537" i="22" s="1"/>
  <c r="AZ12536" i="22"/>
  <c r="BA12536" i="22" s="1"/>
  <c r="AZ12535" i="22"/>
  <c r="BA12535" i="22" s="1"/>
  <c r="BB12535" i="22" s="1"/>
  <c r="AZ12534" i="22"/>
  <c r="BA12534" i="22" s="1"/>
  <c r="AZ12533" i="22"/>
  <c r="AZ12532" i="22"/>
  <c r="BA12532" i="22" s="1"/>
  <c r="AZ12531" i="22"/>
  <c r="AZ12530" i="22"/>
  <c r="BA12530" i="22" s="1"/>
  <c r="AZ12529" i="22"/>
  <c r="BA12529" i="22" s="1"/>
  <c r="AZ12528" i="22"/>
  <c r="AZ12527" i="22"/>
  <c r="BA12527" i="22" s="1"/>
  <c r="BB12527" i="22" s="1"/>
  <c r="AZ12526" i="22"/>
  <c r="AZ12525" i="22"/>
  <c r="AZ12524" i="22"/>
  <c r="AZ12523" i="22"/>
  <c r="BA12523" i="22" s="1"/>
  <c r="BB12523" i="22" s="1"/>
  <c r="AZ12522" i="22"/>
  <c r="BA12522" i="22" s="1"/>
  <c r="AZ12521" i="22"/>
  <c r="AZ12520" i="22"/>
  <c r="AZ12519" i="22"/>
  <c r="BA12519" i="22" s="1"/>
  <c r="BB12519" i="22" s="1"/>
  <c r="AZ12518" i="22"/>
  <c r="AZ12517" i="22"/>
  <c r="BA12517" i="22" s="1"/>
  <c r="AZ12516" i="22"/>
  <c r="BA12516" i="22" s="1"/>
  <c r="AZ12515" i="22"/>
  <c r="AZ12514" i="22"/>
  <c r="AZ12513" i="22"/>
  <c r="BA12513" i="22" s="1"/>
  <c r="BB12513" i="22" s="1"/>
  <c r="AZ12512" i="22"/>
  <c r="BA12512" i="22" s="1"/>
  <c r="AZ12511" i="22"/>
  <c r="BA12511" i="22" s="1"/>
  <c r="BB12511" i="22" s="1"/>
  <c r="AZ12510" i="22"/>
  <c r="BA12510" i="22" s="1"/>
  <c r="AZ12509" i="22"/>
  <c r="BA12509" i="22" s="1"/>
  <c r="AZ12508" i="22"/>
  <c r="BA12508" i="22" s="1"/>
  <c r="AZ12507" i="22"/>
  <c r="AZ12506" i="22"/>
  <c r="AZ12505" i="22"/>
  <c r="AZ12504" i="22"/>
  <c r="BA12504" i="22" s="1"/>
  <c r="AZ12503" i="22"/>
  <c r="BA12503" i="22" s="1"/>
  <c r="BB12503" i="22" s="1"/>
  <c r="AZ12502" i="22"/>
  <c r="AZ12501" i="22"/>
  <c r="AZ12500" i="22"/>
  <c r="AZ12499" i="22"/>
  <c r="BA12499" i="22" s="1"/>
  <c r="BB12499" i="22" s="1"/>
  <c r="AZ12498" i="22"/>
  <c r="BA12498" i="22" s="1"/>
  <c r="AZ12497" i="22"/>
  <c r="BA12497" i="22" s="1"/>
  <c r="AZ12496" i="22"/>
  <c r="AZ12495" i="22"/>
  <c r="BA12495" i="22" s="1"/>
  <c r="BB12495" i="22" s="1"/>
  <c r="AZ12494" i="22"/>
  <c r="AZ12493" i="22"/>
  <c r="AZ12492" i="22"/>
  <c r="BA12492" i="22" s="1"/>
  <c r="AZ12491" i="22"/>
  <c r="BA12491" i="22" s="1"/>
  <c r="AZ12490" i="22"/>
  <c r="AZ12489" i="22"/>
  <c r="AZ12488" i="22"/>
  <c r="BA12488" i="22" s="1"/>
  <c r="AZ12487" i="22"/>
  <c r="AZ12486" i="22"/>
  <c r="BA12486" i="22" s="1"/>
  <c r="AZ12485" i="22"/>
  <c r="BA12485" i="22" s="1"/>
  <c r="AZ12484" i="22"/>
  <c r="BA12484" i="22" s="1"/>
  <c r="AZ12483" i="22"/>
  <c r="AZ12482" i="22"/>
  <c r="AZ12481" i="22"/>
  <c r="AZ12480" i="22"/>
  <c r="AZ12479" i="22"/>
  <c r="BA12479" i="22" s="1"/>
  <c r="AZ12478" i="22"/>
  <c r="AZ12477" i="22"/>
  <c r="BA12477" i="22" s="1"/>
  <c r="AZ12476" i="22"/>
  <c r="AZ12475" i="22"/>
  <c r="BA12475" i="22" s="1"/>
  <c r="BB12475" i="22" s="1"/>
  <c r="AZ12474" i="22"/>
  <c r="AZ12473" i="22"/>
  <c r="AZ12472" i="22"/>
  <c r="BA12472" i="22" s="1"/>
  <c r="BB12472" i="22" s="1"/>
  <c r="AZ12471" i="22"/>
  <c r="BA12471" i="22" s="1"/>
  <c r="BB12471" i="22" s="1"/>
  <c r="AZ12470" i="22"/>
  <c r="BA12470" i="22" s="1"/>
  <c r="AZ12469" i="22"/>
  <c r="BA12469" i="22" s="1"/>
  <c r="AZ12468" i="22"/>
  <c r="AZ12467" i="22"/>
  <c r="BA12467" i="22" s="1"/>
  <c r="BB12467" i="22" s="1"/>
  <c r="AZ12466" i="22"/>
  <c r="BA12466" i="22" s="1"/>
  <c r="AZ12465" i="22"/>
  <c r="BA12465" i="22" s="1"/>
  <c r="AZ12464" i="22"/>
  <c r="AZ12463" i="22"/>
  <c r="BA12463" i="22" s="1"/>
  <c r="BB12463" i="22" s="1"/>
  <c r="AZ12462" i="22"/>
  <c r="BA12462" i="22" s="1"/>
  <c r="AZ12461" i="22"/>
  <c r="AZ12460" i="22"/>
  <c r="AZ12459" i="22"/>
  <c r="AZ12458" i="22"/>
  <c r="AZ12457" i="22"/>
  <c r="BA12457" i="22" s="1"/>
  <c r="AZ12456" i="22"/>
  <c r="AZ12455" i="22"/>
  <c r="AZ12454" i="22"/>
  <c r="BA12454" i="22" s="1"/>
  <c r="AZ12453" i="22"/>
  <c r="BA12453" i="22" s="1"/>
  <c r="BB12453" i="22" s="1"/>
  <c r="AZ12452" i="22"/>
  <c r="BA12452" i="22" s="1"/>
  <c r="AZ12451" i="22"/>
  <c r="AZ12450" i="22"/>
  <c r="AZ12449" i="22"/>
  <c r="BA12449" i="22" s="1"/>
  <c r="AZ12448" i="22"/>
  <c r="AZ12447" i="22"/>
  <c r="AZ12446" i="22"/>
  <c r="AZ12445" i="22"/>
  <c r="AZ12444" i="22"/>
  <c r="BA12444" i="22" s="1"/>
  <c r="AZ12443" i="22"/>
  <c r="BA12443" i="22" s="1"/>
  <c r="BB12443" i="22" s="1"/>
  <c r="AZ12442" i="22"/>
  <c r="AZ12441" i="22"/>
  <c r="BA12441" i="22" s="1"/>
  <c r="AZ12440" i="22"/>
  <c r="BA12440" i="22" s="1"/>
  <c r="BB12440" i="22" s="1"/>
  <c r="AZ12439" i="22"/>
  <c r="BA12439" i="22" s="1"/>
  <c r="AZ12438" i="22"/>
  <c r="AZ12437" i="22"/>
  <c r="AZ12436" i="22"/>
  <c r="BA12436" i="22" s="1"/>
  <c r="BB12436" i="22" s="1"/>
  <c r="AZ12435" i="22"/>
  <c r="AZ12434" i="22"/>
  <c r="AZ12433" i="22"/>
  <c r="BA12433" i="22" s="1"/>
  <c r="BB12433" i="22" s="1"/>
  <c r="AZ12432" i="22"/>
  <c r="AZ12431" i="22"/>
  <c r="BA12431" i="22" s="1"/>
  <c r="AZ12430" i="22"/>
  <c r="AZ12429" i="22"/>
  <c r="BA12429" i="22" s="1"/>
  <c r="AZ12428" i="22"/>
  <c r="BA12428" i="22" s="1"/>
  <c r="BB12428" i="22" s="1"/>
  <c r="AZ12427" i="22"/>
  <c r="BA12427" i="22" s="1"/>
  <c r="BB12427" i="22" s="1"/>
  <c r="AZ12426" i="22"/>
  <c r="AZ12425" i="22"/>
  <c r="AZ12424" i="22"/>
  <c r="BA12424" i="22" s="1"/>
  <c r="BB12424" i="22" s="1"/>
  <c r="AZ12423" i="22"/>
  <c r="BA12423" i="22" s="1"/>
  <c r="AZ12422" i="22"/>
  <c r="AZ12421" i="22"/>
  <c r="AZ12420" i="22"/>
  <c r="AZ12419" i="22"/>
  <c r="AZ12418" i="22"/>
  <c r="BA12418" i="22" s="1"/>
  <c r="AZ12417" i="22"/>
  <c r="BA12417" i="22" s="1"/>
  <c r="AZ12416" i="22"/>
  <c r="AZ12415" i="22"/>
  <c r="AZ12414" i="22"/>
  <c r="BA12414" i="22" s="1"/>
  <c r="AZ12413" i="22"/>
  <c r="AZ12412" i="22"/>
  <c r="AZ12411" i="22"/>
  <c r="BA12411" i="22" s="1"/>
  <c r="BB12411" i="22" s="1"/>
  <c r="AZ12410" i="22"/>
  <c r="BA12410" i="22" s="1"/>
  <c r="AZ12409" i="22"/>
  <c r="AZ12408" i="22"/>
  <c r="AZ12407" i="22"/>
  <c r="AZ12406" i="22"/>
  <c r="AZ12405" i="22"/>
  <c r="BA12405" i="22" s="1"/>
  <c r="BB12405" i="22" s="1"/>
  <c r="AZ12404" i="22"/>
  <c r="BA12404" i="22" s="1"/>
  <c r="AZ12403" i="22"/>
  <c r="AZ12402" i="22"/>
  <c r="BA12402" i="22" s="1"/>
  <c r="AZ12401" i="22"/>
  <c r="AZ12400" i="22"/>
  <c r="AZ12399" i="22"/>
  <c r="AZ12398" i="22"/>
  <c r="BA12398" i="22" s="1"/>
  <c r="AZ12397" i="22"/>
  <c r="BA12397" i="22" s="1"/>
  <c r="AZ12396" i="22"/>
  <c r="BA12396" i="22" s="1"/>
  <c r="AZ12395" i="22"/>
  <c r="AZ12394" i="22"/>
  <c r="AZ12393" i="22"/>
  <c r="BA12393" i="22" s="1"/>
  <c r="AZ12392" i="22"/>
  <c r="BA12392" i="22" s="1"/>
  <c r="BB12392" i="22" s="1"/>
  <c r="AZ12391" i="22"/>
  <c r="AZ12390" i="22"/>
  <c r="AZ12389" i="22"/>
  <c r="AZ12388" i="22"/>
  <c r="BA12388" i="22" s="1"/>
  <c r="BB12388" i="22" s="1"/>
  <c r="AZ12387" i="22"/>
  <c r="AZ12386" i="22"/>
  <c r="BA12386" i="22" s="1"/>
  <c r="AZ12385" i="22"/>
  <c r="AZ12384" i="22"/>
  <c r="AZ12383" i="22"/>
  <c r="AZ12382" i="22"/>
  <c r="BA12382" i="22" s="1"/>
  <c r="AZ12381" i="22"/>
  <c r="BA12381" i="22" s="1"/>
  <c r="AZ12380" i="22"/>
  <c r="BA12380" i="22" s="1"/>
  <c r="BB12380" i="22" s="1"/>
  <c r="AZ12379" i="22"/>
  <c r="BA12379" i="22" s="1"/>
  <c r="BB12379" i="22" s="1"/>
  <c r="AZ12378" i="22"/>
  <c r="AZ12377" i="22"/>
  <c r="AZ12376" i="22"/>
  <c r="BA12376" i="22" s="1"/>
  <c r="AZ12375" i="22"/>
  <c r="BA12375" i="22" s="1"/>
  <c r="BB12375" i="22" s="1"/>
  <c r="AZ12374" i="22"/>
  <c r="BA12374" i="22" s="1"/>
  <c r="AZ12373" i="22"/>
  <c r="AZ12372" i="22"/>
  <c r="AZ12371" i="22"/>
  <c r="BA12371" i="22" s="1"/>
  <c r="AZ12370" i="22"/>
  <c r="BA12370" i="22" s="1"/>
  <c r="AZ12369" i="22"/>
  <c r="BA12369" i="22" s="1"/>
  <c r="AZ12368" i="22"/>
  <c r="BA12368" i="22" s="1"/>
  <c r="AZ12367" i="22"/>
  <c r="AZ12366" i="22"/>
  <c r="AZ12365" i="22"/>
  <c r="AZ12364" i="22"/>
  <c r="AZ12363" i="22"/>
  <c r="AZ12362" i="22"/>
  <c r="BA12362" i="22" s="1"/>
  <c r="AZ12361" i="22"/>
  <c r="BA12361" i="22" s="1"/>
  <c r="AZ12360" i="22"/>
  <c r="AZ12359" i="22"/>
  <c r="AZ12358" i="22"/>
  <c r="AZ12357" i="22"/>
  <c r="BA12357" i="22" s="1"/>
  <c r="AZ12356" i="22"/>
  <c r="BA12356" i="22" s="1"/>
  <c r="AZ12355" i="22"/>
  <c r="AZ12354" i="22"/>
  <c r="AZ12353" i="22"/>
  <c r="AZ12352" i="22"/>
  <c r="AZ12351" i="22"/>
  <c r="AZ12350" i="22"/>
  <c r="AZ12349" i="22"/>
  <c r="AZ12348" i="22"/>
  <c r="BA12348" i="22" s="1"/>
  <c r="AZ12347" i="22"/>
  <c r="BA12347" i="22" s="1"/>
  <c r="AZ12346" i="22"/>
  <c r="AZ12345" i="22"/>
  <c r="BA12345" i="22" s="1"/>
  <c r="AZ12344" i="22"/>
  <c r="BA12344" i="22" s="1"/>
  <c r="BB12344" i="22" s="1"/>
  <c r="AZ12343" i="22"/>
  <c r="AZ12342" i="22"/>
  <c r="AZ12341" i="22"/>
  <c r="AZ12340" i="22"/>
  <c r="AZ12339" i="22"/>
  <c r="AZ12338" i="22"/>
  <c r="AZ12337" i="22"/>
  <c r="AZ12336" i="22"/>
  <c r="AZ12335" i="22"/>
  <c r="BA12335" i="22" s="1"/>
  <c r="AZ12334" i="22"/>
  <c r="AZ12333" i="22"/>
  <c r="AZ12332" i="22"/>
  <c r="BA12332" i="22" s="1"/>
  <c r="AZ12331" i="22"/>
  <c r="BA12331" i="22" s="1"/>
  <c r="BB12331" i="22" s="1"/>
  <c r="AZ12330" i="22"/>
  <c r="AZ12329" i="22"/>
  <c r="AZ12328" i="22"/>
  <c r="AZ12327" i="22"/>
  <c r="BA12327" i="22" s="1"/>
  <c r="BB12327" i="22" s="1"/>
  <c r="AZ12326" i="22"/>
  <c r="BA12326" i="22" s="1"/>
  <c r="AZ12325" i="22"/>
  <c r="BA12325" i="22" s="1"/>
  <c r="AZ12324" i="22"/>
  <c r="BA12324" i="22" s="1"/>
  <c r="BB12324" i="22" s="1"/>
  <c r="AZ12323" i="22"/>
  <c r="AZ12322" i="22"/>
  <c r="BA12322" i="22" s="1"/>
  <c r="AZ12321" i="22"/>
  <c r="AZ12320" i="22"/>
  <c r="AZ12319" i="22"/>
  <c r="AZ12318" i="22"/>
  <c r="AZ12317" i="22"/>
  <c r="AZ12316" i="22"/>
  <c r="AZ12315" i="22"/>
  <c r="BA12315" i="22" s="1"/>
  <c r="AZ12314" i="22"/>
  <c r="AZ12313" i="22"/>
  <c r="BA12313" i="22" s="1"/>
  <c r="AZ12312" i="22"/>
  <c r="BA12312" i="22" s="1"/>
  <c r="BB12312" i="22" s="1"/>
  <c r="AZ12311" i="22"/>
  <c r="BA12311" i="22" s="1"/>
  <c r="BB12311" i="22" s="1"/>
  <c r="AZ12310" i="22"/>
  <c r="AZ12309" i="22"/>
  <c r="BA12309" i="22" s="1"/>
  <c r="BB12309" i="22" s="1"/>
  <c r="AZ12308" i="22"/>
  <c r="AZ12307" i="22"/>
  <c r="BA12307" i="22" s="1"/>
  <c r="AZ12306" i="22"/>
  <c r="BA12306" i="22" s="1"/>
  <c r="AZ12305" i="22"/>
  <c r="BA12305" i="22" s="1"/>
  <c r="BB12305" i="22" s="1"/>
  <c r="AZ12304" i="22"/>
  <c r="AZ12303" i="22"/>
  <c r="BA12303" i="22" s="1"/>
  <c r="AZ12302" i="22"/>
  <c r="BA12302" i="22" s="1"/>
  <c r="AZ12301" i="22"/>
  <c r="AZ12300" i="22"/>
  <c r="AZ12299" i="22"/>
  <c r="BA12299" i="22" s="1"/>
  <c r="BB12299" i="22" s="1"/>
  <c r="AZ12298" i="22"/>
  <c r="AZ12297" i="22"/>
  <c r="BA12297" i="22" s="1"/>
  <c r="AZ12296" i="22"/>
  <c r="BA12296" i="22" s="1"/>
  <c r="AZ12295" i="22"/>
  <c r="AZ12294" i="22"/>
  <c r="AZ12293" i="22"/>
  <c r="BA12293" i="22" s="1"/>
  <c r="AZ12292" i="22"/>
  <c r="AZ12291" i="22"/>
  <c r="AZ12290" i="22"/>
  <c r="AZ12289" i="22"/>
  <c r="BA12289" i="22" s="1"/>
  <c r="BB12289" i="22" s="1"/>
  <c r="AZ12288" i="22"/>
  <c r="BA12288" i="22" s="1"/>
  <c r="BB12288" i="22" s="1"/>
  <c r="AZ12287" i="22"/>
  <c r="BA12287" i="22" s="1"/>
  <c r="AZ12286" i="22"/>
  <c r="BA12286" i="22" s="1"/>
  <c r="AZ12285" i="22"/>
  <c r="BA12285" i="22" s="1"/>
  <c r="AZ12284" i="22"/>
  <c r="BA12284" i="22" s="1"/>
  <c r="BB12284" i="22" s="1"/>
  <c r="AZ12283" i="22"/>
  <c r="AZ12282" i="22"/>
  <c r="AZ12281" i="22"/>
  <c r="BA12281" i="22" s="1"/>
  <c r="AZ12280" i="22"/>
  <c r="BA12280" i="22" s="1"/>
  <c r="BB12280" i="22" s="1"/>
  <c r="AZ12279" i="22"/>
  <c r="BA12279" i="22" s="1"/>
  <c r="BB12279" i="22" s="1"/>
  <c r="AZ12278" i="22"/>
  <c r="AZ12277" i="22"/>
  <c r="BA12277" i="22" s="1"/>
  <c r="BB12277" i="22" s="1"/>
  <c r="AZ12276" i="22"/>
  <c r="AZ12275" i="22"/>
  <c r="AZ12274" i="22"/>
  <c r="BA12274" i="22" s="1"/>
  <c r="AZ12273" i="22"/>
  <c r="AZ12272" i="22"/>
  <c r="BA12272" i="22" s="1"/>
  <c r="AZ12271" i="22"/>
  <c r="BA12271" i="22" s="1"/>
  <c r="BB12271" i="22" s="1"/>
  <c r="AZ12270" i="22"/>
  <c r="BA12270" i="22" s="1"/>
  <c r="AZ12269" i="22"/>
  <c r="AZ12268" i="22"/>
  <c r="BA12268" i="22" s="1"/>
  <c r="AZ12267" i="22"/>
  <c r="BA12267" i="22" s="1"/>
  <c r="AZ12266" i="22"/>
  <c r="BA12266" i="22" s="1"/>
  <c r="AZ12265" i="22"/>
  <c r="AZ12264" i="22"/>
  <c r="AZ12263" i="22"/>
  <c r="BA12263" i="22" s="1"/>
  <c r="BB12263" i="22" s="1"/>
  <c r="AZ12262" i="22"/>
  <c r="AZ12261" i="22"/>
  <c r="BA12261" i="22" s="1"/>
  <c r="BB12261" i="22" s="1"/>
  <c r="AZ12260" i="22"/>
  <c r="AZ12259" i="22"/>
  <c r="BA12259" i="22" s="1"/>
  <c r="AZ12258" i="22"/>
  <c r="BA12258" i="22" s="1"/>
  <c r="AZ12257" i="22"/>
  <c r="AZ12256" i="22"/>
  <c r="AZ12255" i="22"/>
  <c r="BA12255" i="22" s="1"/>
  <c r="AZ12254" i="22"/>
  <c r="BA12254" i="22" s="1"/>
  <c r="AZ12253" i="22"/>
  <c r="AZ12252" i="22"/>
  <c r="BA12252" i="22" s="1"/>
  <c r="AZ12251" i="22"/>
  <c r="BA12251" i="22" s="1"/>
  <c r="BB12251" i="22" s="1"/>
  <c r="AZ12250" i="22"/>
  <c r="BA12250" i="22" s="1"/>
  <c r="AZ12249" i="22"/>
  <c r="AZ12248" i="22"/>
  <c r="BA12248" i="22" s="1"/>
  <c r="AZ12247" i="22"/>
  <c r="AZ12246" i="22"/>
  <c r="AZ12245" i="22"/>
  <c r="AZ12244" i="22"/>
  <c r="AZ12243" i="22"/>
  <c r="AZ12242" i="22"/>
  <c r="BA12242" i="22" s="1"/>
  <c r="AZ12241" i="22"/>
  <c r="BA12241" i="22" s="1"/>
  <c r="BB12241" i="22" s="1"/>
  <c r="AZ12240" i="22"/>
  <c r="BA12240" i="22" s="1"/>
  <c r="BB12240" i="22" s="1"/>
  <c r="AZ12239" i="22"/>
  <c r="AZ12238" i="22"/>
  <c r="BA12238" i="22" s="1"/>
  <c r="AZ12237" i="22"/>
  <c r="BA12237" i="22" s="1"/>
  <c r="AZ12236" i="22"/>
  <c r="BA12236" i="22" s="1"/>
  <c r="BB12236" i="22" s="1"/>
  <c r="AZ12235" i="22"/>
  <c r="BA12235" i="22" s="1"/>
  <c r="AZ12234" i="22"/>
  <c r="AZ12233" i="22"/>
  <c r="BA12233" i="22" s="1"/>
  <c r="AZ12232" i="22"/>
  <c r="AZ12231" i="22"/>
  <c r="BA12231" i="22" s="1"/>
  <c r="BB12231" i="22" s="1"/>
  <c r="AZ12230" i="22"/>
  <c r="AZ12229" i="22"/>
  <c r="AZ12228" i="22"/>
  <c r="AZ12227" i="22"/>
  <c r="AZ12226" i="22"/>
  <c r="BA12226" i="22" s="1"/>
  <c r="AZ12225" i="22"/>
  <c r="AZ12224" i="22"/>
  <c r="AZ12223" i="22"/>
  <c r="AZ12222" i="22"/>
  <c r="BA12222" i="22" s="1"/>
  <c r="AZ12221" i="22"/>
  <c r="BA12221" i="22" s="1"/>
  <c r="AZ12220" i="22"/>
  <c r="AZ12219" i="22"/>
  <c r="AZ12218" i="22"/>
  <c r="BA12218" i="22" s="1"/>
  <c r="AZ12217" i="22"/>
  <c r="BA12217" i="22" s="1"/>
  <c r="AZ12216" i="22"/>
  <c r="AZ12215" i="22"/>
  <c r="AZ12214" i="22"/>
  <c r="AZ12213" i="22"/>
  <c r="BA12213" i="22" s="1"/>
  <c r="AZ12212" i="22"/>
  <c r="BA12212" i="22" s="1"/>
  <c r="AZ12211" i="22"/>
  <c r="BA12211" i="22" s="1"/>
  <c r="AZ12210" i="22"/>
  <c r="BA12210" i="22" s="1"/>
  <c r="AZ12209" i="22"/>
  <c r="BA12209" i="22" s="1"/>
  <c r="BB12209" i="22" s="1"/>
  <c r="AZ12208" i="22"/>
  <c r="AZ12207" i="22"/>
  <c r="AZ12206" i="22"/>
  <c r="AZ12205" i="22"/>
  <c r="AZ12204" i="22"/>
  <c r="AZ12203" i="22"/>
  <c r="AZ12202" i="22"/>
  <c r="BA12202" i="22" s="1"/>
  <c r="AZ12201" i="22"/>
  <c r="BA12201" i="22" s="1"/>
  <c r="BB12201" i="22" s="1"/>
  <c r="AZ12200" i="22"/>
  <c r="BA12200" i="22" s="1"/>
  <c r="AZ12199" i="22"/>
  <c r="AZ12198" i="22"/>
  <c r="AZ12197" i="22"/>
  <c r="BA12197" i="22" s="1"/>
  <c r="BB12197" i="22" s="1"/>
  <c r="AZ12196" i="22"/>
  <c r="BA12196" i="22" s="1"/>
  <c r="BB12196" i="22" s="1"/>
  <c r="AZ12195" i="22"/>
  <c r="BA12195" i="22" s="1"/>
  <c r="AZ12194" i="22"/>
  <c r="BA12194" i="22" s="1"/>
  <c r="AZ12193" i="22"/>
  <c r="AZ12192" i="22"/>
  <c r="BA12192" i="22" s="1"/>
  <c r="BB12192" i="22" s="1"/>
  <c r="AZ12191" i="22"/>
  <c r="BA12191" i="22" s="1"/>
  <c r="AZ12190" i="22"/>
  <c r="BA12190" i="22" s="1"/>
  <c r="AZ12189" i="22"/>
  <c r="BA12189" i="22" s="1"/>
  <c r="AZ12188" i="22"/>
  <c r="BA12188" i="22" s="1"/>
  <c r="BB12188" i="22" s="1"/>
  <c r="AZ12187" i="22"/>
  <c r="BA12187" i="22" s="1"/>
  <c r="AZ12186" i="22"/>
  <c r="BA12186" i="22" s="1"/>
  <c r="AZ12185" i="22"/>
  <c r="BA12185" i="22" s="1"/>
  <c r="BB12185" i="22" s="1"/>
  <c r="AZ12184" i="22"/>
  <c r="BA12184" i="22" s="1"/>
  <c r="BB12184" i="22" s="1"/>
  <c r="AZ12183" i="22"/>
  <c r="BA12183" i="22" s="1"/>
  <c r="BB12183" i="22" s="1"/>
  <c r="AZ12182" i="22"/>
  <c r="AZ12181" i="22"/>
  <c r="BA12181" i="22" s="1"/>
  <c r="BB12181" i="22" s="1"/>
  <c r="AZ12180" i="22"/>
  <c r="AZ12179" i="22"/>
  <c r="BA12179" i="22" s="1"/>
  <c r="AZ12178" i="22"/>
  <c r="AZ12177" i="22"/>
  <c r="BA12177" i="22" s="1"/>
  <c r="BB12177" i="22" s="1"/>
  <c r="AZ12176" i="22"/>
  <c r="BA12176" i="22" s="1"/>
  <c r="AZ12175" i="22"/>
  <c r="AZ12174" i="22"/>
  <c r="AZ12173" i="22"/>
  <c r="BA12173" i="22" s="1"/>
  <c r="AZ12172" i="22"/>
  <c r="AZ12171" i="22"/>
  <c r="BA12171" i="22" s="1"/>
  <c r="BB12171" i="22" s="1"/>
  <c r="AZ12170" i="22"/>
  <c r="BA12170" i="22" s="1"/>
  <c r="AZ12169" i="22"/>
  <c r="AZ12168" i="22"/>
  <c r="BA12168" i="22" s="1"/>
  <c r="AZ12167" i="22"/>
  <c r="BA12167" i="22" s="1"/>
  <c r="AZ12166" i="22"/>
  <c r="BA12166" i="22" s="1"/>
  <c r="BB12166" i="22" s="1"/>
  <c r="AZ12165" i="22"/>
  <c r="BA12165" i="22" s="1"/>
  <c r="AZ12164" i="22"/>
  <c r="BA12164" i="22" s="1"/>
  <c r="AZ12163" i="22"/>
  <c r="AZ12162" i="22"/>
  <c r="BA12162" i="22" s="1"/>
  <c r="AZ12161" i="22"/>
  <c r="AZ12160" i="22"/>
  <c r="BA12160" i="22" s="1"/>
  <c r="BB12160" i="22" s="1"/>
  <c r="AZ12159" i="22"/>
  <c r="BA12159" i="22" s="1"/>
  <c r="AZ12158" i="22"/>
  <c r="AZ12157" i="22"/>
  <c r="BA12157" i="22" s="1"/>
  <c r="BB12157" i="22" s="1"/>
  <c r="AZ12156" i="22"/>
  <c r="BA12156" i="22" s="1"/>
  <c r="AZ12155" i="22"/>
  <c r="BA12155" i="22" s="1"/>
  <c r="BB12155" i="22" s="1"/>
  <c r="AZ12154" i="22"/>
  <c r="BA12154" i="22" s="1"/>
  <c r="AZ12153" i="22"/>
  <c r="AZ12152" i="22"/>
  <c r="AZ12151" i="22"/>
  <c r="AZ12150" i="22"/>
  <c r="AZ12149" i="22"/>
  <c r="BA12149" i="22" s="1"/>
  <c r="AZ12148" i="22"/>
  <c r="BA12148" i="22" s="1"/>
  <c r="BB12148" i="22" s="1"/>
  <c r="AZ12147" i="22"/>
  <c r="BA12147" i="22" s="1"/>
  <c r="BB12147" i="22" s="1"/>
  <c r="AZ12146" i="22"/>
  <c r="AZ12145" i="22"/>
  <c r="AZ12144" i="22"/>
  <c r="AZ12143" i="22"/>
  <c r="BA12143" i="22" s="1"/>
  <c r="AZ12142" i="22"/>
  <c r="AZ12141" i="22"/>
  <c r="AZ12140" i="22"/>
  <c r="AZ12139" i="22"/>
  <c r="AZ12138" i="22"/>
  <c r="BA12138" i="22" s="1"/>
  <c r="AZ12137" i="22"/>
  <c r="BA12137" i="22" s="1"/>
  <c r="AZ12136" i="22"/>
  <c r="AZ12135" i="22"/>
  <c r="AZ12134" i="22"/>
  <c r="BA12134" i="22" s="1"/>
  <c r="BB12134" i="22" s="1"/>
  <c r="AZ12133" i="22"/>
  <c r="BA12133" i="22" s="1"/>
  <c r="AZ12132" i="22"/>
  <c r="AZ12131" i="22"/>
  <c r="BA12131" i="22" s="1"/>
  <c r="AZ12130" i="22"/>
  <c r="AZ12129" i="22"/>
  <c r="BA12129" i="22" s="1"/>
  <c r="AZ12128" i="22"/>
  <c r="AZ12127" i="22"/>
  <c r="AZ12126" i="22"/>
  <c r="BA12126" i="22" s="1"/>
  <c r="BB12126" i="22" s="1"/>
  <c r="AZ12125" i="22"/>
  <c r="AZ12124" i="22"/>
  <c r="AZ12123" i="22"/>
  <c r="BA12123" i="22" s="1"/>
  <c r="AZ12122" i="22"/>
  <c r="AZ12121" i="22"/>
  <c r="BA12121" i="22" s="1"/>
  <c r="AZ12120" i="22"/>
  <c r="BA12120" i="22" s="1"/>
  <c r="BB12120" i="22" s="1"/>
  <c r="AZ12119" i="22"/>
  <c r="BA12119" i="22" s="1"/>
  <c r="AZ12118" i="22"/>
  <c r="BA12118" i="22" s="1"/>
  <c r="BB12118" i="22" s="1"/>
  <c r="AZ12117" i="22"/>
  <c r="AZ12116" i="22"/>
  <c r="AZ12115" i="22"/>
  <c r="BA12115" i="22" s="1"/>
  <c r="AZ12114" i="22"/>
  <c r="BA12114" i="22" s="1"/>
  <c r="BB12114" i="22" s="1"/>
  <c r="AZ12113" i="22"/>
  <c r="BA12113" i="22" s="1"/>
  <c r="AZ12112" i="22"/>
  <c r="AZ12111" i="22"/>
  <c r="AZ12110" i="22"/>
  <c r="BA12110" i="22" s="1"/>
  <c r="BB12110" i="22" s="1"/>
  <c r="AZ12109" i="22"/>
  <c r="AZ12108" i="22"/>
  <c r="BA12108" i="22" s="1"/>
  <c r="AZ12107" i="22"/>
  <c r="BA12107" i="22" s="1"/>
  <c r="AZ12106" i="22"/>
  <c r="AZ12105" i="22"/>
  <c r="BA12105" i="22" s="1"/>
  <c r="AZ12104" i="22"/>
  <c r="BA12104" i="22" s="1"/>
  <c r="BB12104" i="22" s="1"/>
  <c r="AZ12103" i="22"/>
  <c r="AZ12102" i="22"/>
  <c r="BA12102" i="22" s="1"/>
  <c r="BB12102" i="22" s="1"/>
  <c r="AZ12101" i="22"/>
  <c r="AZ12100" i="22"/>
  <c r="BA12100" i="22" s="1"/>
  <c r="BB12100" i="22" s="1"/>
  <c r="AZ12099" i="22"/>
  <c r="BA12099" i="22" s="1"/>
  <c r="AZ12098" i="22"/>
  <c r="AZ12097" i="22"/>
  <c r="BA12097" i="22" s="1"/>
  <c r="AZ12096" i="22"/>
  <c r="AZ12095" i="22"/>
  <c r="AZ12094" i="22"/>
  <c r="BA12094" i="22" s="1"/>
  <c r="BB12094" i="22" s="1"/>
  <c r="AZ12093" i="22"/>
  <c r="AZ12092" i="22"/>
  <c r="AZ12091" i="22"/>
  <c r="AZ12090" i="22"/>
  <c r="AZ12089" i="22"/>
  <c r="BA12089" i="22" s="1"/>
  <c r="AZ12088" i="22"/>
  <c r="AZ12087" i="22"/>
  <c r="AZ12086" i="22"/>
  <c r="BA12086" i="22" s="1"/>
  <c r="BB12086" i="22" s="1"/>
  <c r="AZ12085" i="22"/>
  <c r="AZ12084" i="22"/>
  <c r="BA12084" i="22" s="1"/>
  <c r="AZ12083" i="22"/>
  <c r="BA12083" i="22" s="1"/>
  <c r="AZ12082" i="22"/>
  <c r="AZ12081" i="22"/>
  <c r="AZ12080" i="22"/>
  <c r="BA12080" i="22" s="1"/>
  <c r="BB12080" i="22" s="1"/>
  <c r="AZ12079" i="22"/>
  <c r="BA12079" i="22" s="1"/>
  <c r="AZ12078" i="22"/>
  <c r="BA12078" i="22" s="1"/>
  <c r="BB12078" i="22" s="1"/>
  <c r="AZ12077" i="22"/>
  <c r="BA12077" i="22" s="1"/>
  <c r="AZ12076" i="22"/>
  <c r="BA12076" i="22" s="1"/>
  <c r="BB12076" i="22" s="1"/>
  <c r="AZ12075" i="22"/>
  <c r="AZ12074" i="22"/>
  <c r="AZ12073" i="22"/>
  <c r="BA12073" i="22" s="1"/>
  <c r="AZ12072" i="22"/>
  <c r="BA12072" i="22" s="1"/>
  <c r="AZ12071" i="22"/>
  <c r="AZ12070" i="22"/>
  <c r="BA12070" i="22" s="1"/>
  <c r="BB12070" i="22" s="1"/>
  <c r="AZ12069" i="22"/>
  <c r="AZ12068" i="22"/>
  <c r="AZ12067" i="22"/>
  <c r="BA12067" i="22" s="1"/>
  <c r="AZ12066" i="22"/>
  <c r="AZ12065" i="22"/>
  <c r="BA12065" i="22" s="1"/>
  <c r="AZ12064" i="22"/>
  <c r="AZ12063" i="22"/>
  <c r="AZ12062" i="22"/>
  <c r="AZ12061" i="22"/>
  <c r="BA12061" i="22" s="1"/>
  <c r="AZ12060" i="22"/>
  <c r="AZ12059" i="22"/>
  <c r="BA12059" i="22" s="1"/>
  <c r="AZ12058" i="22"/>
  <c r="BA12058" i="22" s="1"/>
  <c r="AZ12057" i="22"/>
  <c r="AZ12056" i="22"/>
  <c r="AZ12055" i="22"/>
  <c r="AZ12054" i="22"/>
  <c r="BA12054" i="22" s="1"/>
  <c r="BB12054" i="22" s="1"/>
  <c r="AZ12053" i="22"/>
  <c r="BA12053" i="22" s="1"/>
  <c r="AZ12052" i="22"/>
  <c r="AZ12051" i="22"/>
  <c r="BA12051" i="22" s="1"/>
  <c r="AZ12050" i="22"/>
  <c r="AZ12049" i="22"/>
  <c r="BA12049" i="22" s="1"/>
  <c r="AZ12048" i="22"/>
  <c r="AZ12047" i="22"/>
  <c r="AZ12046" i="22"/>
  <c r="BA12046" i="22" s="1"/>
  <c r="BB12046" i="22" s="1"/>
  <c r="AZ12045" i="22"/>
  <c r="AZ12044" i="22"/>
  <c r="AZ12043" i="22"/>
  <c r="BA12043" i="22" s="1"/>
  <c r="AZ12042" i="22"/>
  <c r="AZ12041" i="22"/>
  <c r="BA12041" i="22" s="1"/>
  <c r="AZ12040" i="22"/>
  <c r="AZ12039" i="22"/>
  <c r="AZ12038" i="22"/>
  <c r="AZ12037" i="22"/>
  <c r="BA12037" i="22" s="1"/>
  <c r="AZ12036" i="22"/>
  <c r="BA12036" i="22" s="1"/>
  <c r="AZ12035" i="22"/>
  <c r="BA12035" i="22" s="1"/>
  <c r="AZ12034" i="22"/>
  <c r="AZ12033" i="22"/>
  <c r="BA12033" i="22" s="1"/>
  <c r="AZ12032" i="22"/>
  <c r="AZ12031" i="22"/>
  <c r="BA12031" i="22" s="1"/>
  <c r="AZ12030" i="22"/>
  <c r="BA12030" i="22" s="1"/>
  <c r="BB12030" i="22" s="1"/>
  <c r="AZ12029" i="22"/>
  <c r="AZ12028" i="22"/>
  <c r="BA12028" i="22" s="1"/>
  <c r="BB12028" i="22" s="1"/>
  <c r="AZ12027" i="22"/>
  <c r="AZ12026" i="22"/>
  <c r="AZ12025" i="22"/>
  <c r="BA12025" i="22" s="1"/>
  <c r="AZ12024" i="22"/>
  <c r="BA12024" i="22" s="1"/>
  <c r="BB12024" i="22" s="1"/>
  <c r="AZ12023" i="22"/>
  <c r="AZ12022" i="22"/>
  <c r="BA12022" i="22" s="1"/>
  <c r="BB12022" i="22" s="1"/>
  <c r="AZ12021" i="22"/>
  <c r="AZ12020" i="22"/>
  <c r="AZ12019" i="22"/>
  <c r="AZ12018" i="22"/>
  <c r="AZ12017" i="22"/>
  <c r="BA12017" i="22" s="1"/>
  <c r="AZ12016" i="22"/>
  <c r="AZ12015" i="22"/>
  <c r="AZ12014" i="22"/>
  <c r="BA12014" i="22" s="1"/>
  <c r="AZ12013" i="22"/>
  <c r="AZ12012" i="22"/>
  <c r="BA12012" i="22" s="1"/>
  <c r="AZ12011" i="22"/>
  <c r="BA12011" i="22" s="1"/>
  <c r="AZ12010" i="22"/>
  <c r="BA12010" i="22" s="1"/>
  <c r="AZ12009" i="22"/>
  <c r="AZ12008" i="22"/>
  <c r="BA12008" i="22" s="1"/>
  <c r="AZ12007" i="22"/>
  <c r="AZ12006" i="22"/>
  <c r="BA12006" i="22" s="1"/>
  <c r="BB12006" i="22" s="1"/>
  <c r="AZ12005" i="22"/>
  <c r="AZ12004" i="22"/>
  <c r="BA12004" i="22" s="1"/>
  <c r="AZ12003" i="22"/>
  <c r="AZ12002" i="22"/>
  <c r="AZ12001" i="22"/>
  <c r="BA12001" i="22" s="1"/>
  <c r="AZ12000" i="22"/>
  <c r="BA12000" i="22" s="1"/>
  <c r="BB12000" i="22" s="1"/>
  <c r="AZ11999" i="22"/>
  <c r="BA11999" i="22" s="1"/>
  <c r="AZ11998" i="22"/>
  <c r="BA11998" i="22" s="1"/>
  <c r="BB11998" i="22" s="1"/>
  <c r="AZ11997" i="22"/>
  <c r="AZ11996" i="22"/>
  <c r="AZ11995" i="22"/>
  <c r="AZ11994" i="22"/>
  <c r="AZ11993" i="22"/>
  <c r="BA11993" i="22" s="1"/>
  <c r="AZ11992" i="22"/>
  <c r="AZ11991" i="22"/>
  <c r="AZ11990" i="22"/>
  <c r="BA11990" i="22" s="1"/>
  <c r="AZ11989" i="22"/>
  <c r="BA11989" i="22" s="1"/>
  <c r="AZ11988" i="22"/>
  <c r="BA11988" i="22" s="1"/>
  <c r="AZ11987" i="22"/>
  <c r="BA11987" i="22" s="1"/>
  <c r="AZ11986" i="22"/>
  <c r="BA11986" i="22" s="1"/>
  <c r="AZ11985" i="22"/>
  <c r="AZ11984" i="22"/>
  <c r="AZ11983" i="22"/>
  <c r="AZ11982" i="22"/>
  <c r="BA11982" i="22" s="1"/>
  <c r="BB11982" i="22" s="1"/>
  <c r="AZ11981" i="22"/>
  <c r="AZ11980" i="22"/>
  <c r="AZ11979" i="22"/>
  <c r="AZ11978" i="22"/>
  <c r="AZ11977" i="22"/>
  <c r="BA11977" i="22" s="1"/>
  <c r="AZ11976" i="22"/>
  <c r="BA11976" i="22" s="1"/>
  <c r="AZ11975" i="22"/>
  <c r="BA11975" i="22" s="1"/>
  <c r="AZ11974" i="22"/>
  <c r="BA11974" i="22" s="1"/>
  <c r="BB11974" i="22" s="1"/>
  <c r="AZ11973" i="22"/>
  <c r="AZ11972" i="22"/>
  <c r="AZ11971" i="22"/>
  <c r="AZ11970" i="22"/>
  <c r="AZ11969" i="22"/>
  <c r="BA11969" i="22" s="1"/>
  <c r="AZ11968" i="22"/>
  <c r="AZ11967" i="22"/>
  <c r="AZ11966" i="22"/>
  <c r="AZ11965" i="22"/>
  <c r="BA11965" i="22" s="1"/>
  <c r="AZ11964" i="22"/>
  <c r="BA11964" i="22" s="1"/>
  <c r="AZ11963" i="22"/>
  <c r="BA11963" i="22" s="1"/>
  <c r="AZ11962" i="22"/>
  <c r="AZ11961" i="22"/>
  <c r="BA11961" i="22" s="1"/>
  <c r="AZ11960" i="22"/>
  <c r="BA11960" i="22" s="1"/>
  <c r="AZ11959" i="22"/>
  <c r="BA11959" i="22" s="1"/>
  <c r="AZ11958" i="22"/>
  <c r="BA11958" i="22" s="1"/>
  <c r="BB11958" i="22" s="1"/>
  <c r="AZ11957" i="22"/>
  <c r="BA11957" i="22" s="1"/>
  <c r="AZ11956" i="22"/>
  <c r="BA11956" i="22" s="1"/>
  <c r="AZ11955" i="22"/>
  <c r="AZ11954" i="22"/>
  <c r="AZ11953" i="22"/>
  <c r="BA11953" i="22" s="1"/>
  <c r="AZ11952" i="22"/>
  <c r="AZ11951" i="22"/>
  <c r="BA11951" i="22" s="1"/>
  <c r="AZ11950" i="22"/>
  <c r="BA11950" i="22" s="1"/>
  <c r="BB11950" i="22" s="1"/>
  <c r="AZ11949" i="22"/>
  <c r="AZ11948" i="22"/>
  <c r="AZ11947" i="22"/>
  <c r="AZ11946" i="22"/>
  <c r="BA11946" i="22" s="1"/>
  <c r="AZ11945" i="22"/>
  <c r="BA11945" i="22" s="1"/>
  <c r="AZ11944" i="22"/>
  <c r="AZ11943" i="22"/>
  <c r="AZ11942" i="22"/>
  <c r="AZ11941" i="22"/>
  <c r="AZ11940" i="22"/>
  <c r="BA11940" i="22" s="1"/>
  <c r="BB11940" i="22" s="1"/>
  <c r="AZ11939" i="22"/>
  <c r="BA11939" i="22" s="1"/>
  <c r="AZ11938" i="22"/>
  <c r="AZ11937" i="22"/>
  <c r="BA11937" i="22" s="1"/>
  <c r="AZ11936" i="22"/>
  <c r="AZ11935" i="22"/>
  <c r="AZ11934" i="22"/>
  <c r="BA11934" i="22" s="1"/>
  <c r="BB11934" i="22" s="1"/>
  <c r="AZ11933" i="22"/>
  <c r="AZ11932" i="22"/>
  <c r="AZ11931" i="22"/>
  <c r="AZ11930" i="22"/>
  <c r="AZ11929" i="22"/>
  <c r="BA11929" i="22" s="1"/>
  <c r="AZ11928" i="22"/>
  <c r="BA11928" i="22" s="1"/>
  <c r="BB11928" i="22" s="1"/>
  <c r="AZ11927" i="22"/>
  <c r="AZ11926" i="22"/>
  <c r="BA11926" i="22" s="1"/>
  <c r="BB11926" i="22" s="1"/>
  <c r="AZ11925" i="22"/>
  <c r="AZ11924" i="22"/>
  <c r="AZ11923" i="22"/>
  <c r="AZ11922" i="22"/>
  <c r="BA11922" i="22" s="1"/>
  <c r="BB11922" i="22" s="1"/>
  <c r="AZ11921" i="22"/>
  <c r="BA11921" i="22" s="1"/>
  <c r="AZ11920" i="22"/>
  <c r="AZ11919" i="22"/>
  <c r="AZ11918" i="22"/>
  <c r="BA11918" i="22" s="1"/>
  <c r="BB11918" i="22" s="1"/>
  <c r="AZ11917" i="22"/>
  <c r="AZ11916" i="22"/>
  <c r="BA11916" i="22" s="1"/>
  <c r="BB11916" i="22" s="1"/>
  <c r="AZ11915" i="22"/>
  <c r="BA11915" i="22" s="1"/>
  <c r="AZ11914" i="22"/>
  <c r="BA11914" i="22" s="1"/>
  <c r="AZ11913" i="22"/>
  <c r="AZ11912" i="22"/>
  <c r="BA11912" i="22" s="1"/>
  <c r="BB11912" i="22" s="1"/>
  <c r="AZ11911" i="22"/>
  <c r="AZ11910" i="22"/>
  <c r="BA11910" i="22" s="1"/>
  <c r="BB11910" i="22" s="1"/>
  <c r="AZ11909" i="22"/>
  <c r="AZ11908" i="22"/>
  <c r="AZ11907" i="22"/>
  <c r="BA11907" i="22" s="1"/>
  <c r="AZ11906" i="22"/>
  <c r="AZ11905" i="22"/>
  <c r="BA11905" i="22" s="1"/>
  <c r="AZ11904" i="22"/>
  <c r="BA11904" i="22" s="1"/>
  <c r="BB11904" i="22" s="1"/>
  <c r="AZ11903" i="22"/>
  <c r="AZ11902" i="22"/>
  <c r="BA11902" i="22" s="1"/>
  <c r="BB11902" i="22" s="1"/>
  <c r="AZ11901" i="22"/>
  <c r="AZ11900" i="22"/>
  <c r="AZ11899" i="22"/>
  <c r="AZ11898" i="22"/>
  <c r="BA11898" i="22" s="1"/>
  <c r="BB11898" i="22" s="1"/>
  <c r="AZ11897" i="22"/>
  <c r="BA11897" i="22" s="1"/>
  <c r="AZ11896" i="22"/>
  <c r="AZ11895" i="22"/>
  <c r="AZ11894" i="22"/>
  <c r="AZ11893" i="22"/>
  <c r="BA11893" i="22" s="1"/>
  <c r="AZ11892" i="22"/>
  <c r="AZ11891" i="22"/>
  <c r="BA11891" i="22" s="1"/>
  <c r="AZ11890" i="22"/>
  <c r="BA11890" i="22" s="1"/>
  <c r="AZ11889" i="22"/>
  <c r="AZ11888" i="22"/>
  <c r="AZ11887" i="22"/>
  <c r="AZ11886" i="22"/>
  <c r="BA11886" i="22" s="1"/>
  <c r="BB11886" i="22" s="1"/>
  <c r="AZ11885" i="22"/>
  <c r="BA11885" i="22" s="1"/>
  <c r="AZ11884" i="22"/>
  <c r="BA11884" i="22" s="1"/>
  <c r="AZ11883" i="22"/>
  <c r="BA11883" i="22" s="1"/>
  <c r="AZ11882" i="22"/>
  <c r="AZ11881" i="22"/>
  <c r="BA11881" i="22" s="1"/>
  <c r="AZ11880" i="22"/>
  <c r="AZ11879" i="22"/>
  <c r="AZ11878" i="22"/>
  <c r="BA11878" i="22" s="1"/>
  <c r="BB11878" i="22" s="1"/>
  <c r="AZ11877" i="22"/>
  <c r="AZ11876" i="22"/>
  <c r="AZ11875" i="22"/>
  <c r="BA11875" i="22" s="1"/>
  <c r="AZ11874" i="22"/>
  <c r="AZ11873" i="22"/>
  <c r="BA11873" i="22" s="1"/>
  <c r="AZ11872" i="22"/>
  <c r="AZ11871" i="22"/>
  <c r="AZ11870" i="22"/>
  <c r="AZ11869" i="22"/>
  <c r="AZ11868" i="22"/>
  <c r="BA11868" i="22" s="1"/>
  <c r="AZ11867" i="22"/>
  <c r="BA11867" i="22" s="1"/>
  <c r="AZ11866" i="22"/>
  <c r="AZ11865" i="22"/>
  <c r="AZ11864" i="22"/>
  <c r="AZ11863" i="22"/>
  <c r="BA11863" i="22" s="1"/>
  <c r="AZ11862" i="22"/>
  <c r="BA11862" i="22" s="1"/>
  <c r="BB11862" i="22" s="1"/>
  <c r="AZ11861" i="22"/>
  <c r="BA11861" i="22" s="1"/>
  <c r="AZ11860" i="22"/>
  <c r="AZ11859" i="22"/>
  <c r="BA11859" i="22" s="1"/>
  <c r="AZ11858" i="22"/>
  <c r="AZ11857" i="22"/>
  <c r="BA11857" i="22" s="1"/>
  <c r="AZ11856" i="22"/>
  <c r="BA11856" i="22" s="1"/>
  <c r="AZ11855" i="22"/>
  <c r="AZ11854" i="22"/>
  <c r="BA11854" i="22" s="1"/>
  <c r="BB11854" i="22" s="1"/>
  <c r="AZ11853" i="22"/>
  <c r="AZ11852" i="22"/>
  <c r="AZ11851" i="22"/>
  <c r="BA11851" i="22" s="1"/>
  <c r="AZ11850" i="22"/>
  <c r="BA11850" i="22" s="1"/>
  <c r="AZ11849" i="22"/>
  <c r="BA11849" i="22" s="1"/>
  <c r="AZ11848" i="22"/>
  <c r="AZ11847" i="22"/>
  <c r="AZ11846" i="22"/>
  <c r="AZ11845" i="22"/>
  <c r="BA11845" i="22" s="1"/>
  <c r="AZ11844" i="22"/>
  <c r="AZ11843" i="22"/>
  <c r="BA11843" i="22" s="1"/>
  <c r="AZ11842" i="22"/>
  <c r="AZ11841" i="22"/>
  <c r="BA11841" i="22" s="1"/>
  <c r="AZ11840" i="22"/>
  <c r="BA11840" i="22" s="1"/>
  <c r="BB11840" i="22" s="1"/>
  <c r="AZ11839" i="22"/>
  <c r="BA11839" i="22" s="1"/>
  <c r="AZ11838" i="22"/>
  <c r="BA11838" i="22" s="1"/>
  <c r="BB11838" i="22" s="1"/>
  <c r="AZ11837" i="22"/>
  <c r="BA11837" i="22" s="1"/>
  <c r="AZ11836" i="22"/>
  <c r="AZ11835" i="22"/>
  <c r="BA11835" i="22" s="1"/>
  <c r="AZ11834" i="22"/>
  <c r="AZ11833" i="22"/>
  <c r="BA11833" i="22" s="1"/>
  <c r="AZ11832" i="22"/>
  <c r="BA11832" i="22" s="1"/>
  <c r="AZ11831" i="22"/>
  <c r="AZ11830" i="22"/>
  <c r="BA11830" i="22" s="1"/>
  <c r="AZ11829" i="22"/>
  <c r="AZ11828" i="22"/>
  <c r="AZ11827" i="22"/>
  <c r="BA11827" i="22" s="1"/>
  <c r="AZ11826" i="22"/>
  <c r="BA11826" i="22" s="1"/>
  <c r="AZ11825" i="22"/>
  <c r="BA11825" i="22" s="1"/>
  <c r="AZ11824" i="22"/>
  <c r="AZ11823" i="22"/>
  <c r="AZ11822" i="22"/>
  <c r="AZ11821" i="22"/>
  <c r="BA11821" i="22" s="1"/>
  <c r="AZ11820" i="22"/>
  <c r="BA11820" i="22" s="1"/>
  <c r="BB11820" i="22" s="1"/>
  <c r="AZ11819" i="22"/>
  <c r="BA11819" i="22" s="1"/>
  <c r="AZ11818" i="22"/>
  <c r="AZ11817" i="22"/>
  <c r="BA11817" i="22" s="1"/>
  <c r="AZ11816" i="22"/>
  <c r="AZ11815" i="22"/>
  <c r="BA11815" i="22" s="1"/>
  <c r="AZ11814" i="22"/>
  <c r="BA11814" i="22" s="1"/>
  <c r="BB11814" i="22" s="1"/>
  <c r="AZ11813" i="22"/>
  <c r="BA11813" i="22" s="1"/>
  <c r="AZ11812" i="22"/>
  <c r="AZ11811" i="22"/>
  <c r="AZ11810" i="22"/>
  <c r="AZ11809" i="22"/>
  <c r="BA11809" i="22" s="1"/>
  <c r="AZ11808" i="22"/>
  <c r="AZ11807" i="22"/>
  <c r="AZ11806" i="22"/>
  <c r="BA11806" i="22" s="1"/>
  <c r="BB11806" i="22" s="1"/>
  <c r="AZ11805" i="22"/>
  <c r="AZ11804" i="22"/>
  <c r="AZ11803" i="22"/>
  <c r="AZ11802" i="22"/>
  <c r="AZ11801" i="22"/>
  <c r="BA11801" i="22" s="1"/>
  <c r="AZ11800" i="22"/>
  <c r="AZ11799" i="22"/>
  <c r="AZ11798" i="22"/>
  <c r="BA11798" i="22" s="1"/>
  <c r="BB11798" i="22" s="1"/>
  <c r="AZ11797" i="22"/>
  <c r="AZ11796" i="22"/>
  <c r="BA11796" i="22" s="1"/>
  <c r="BB11796" i="22" s="1"/>
  <c r="AZ11795" i="22"/>
  <c r="BA11795" i="22" s="1"/>
  <c r="AZ11794" i="22"/>
  <c r="BA11794" i="22" s="1"/>
  <c r="AZ11793" i="22"/>
  <c r="BA11793" i="22" s="1"/>
  <c r="AZ11792" i="22"/>
  <c r="AZ11791" i="22"/>
  <c r="BA11791" i="22" s="1"/>
  <c r="AZ11790" i="22"/>
  <c r="BA11790" i="22" s="1"/>
  <c r="BB11790" i="22" s="1"/>
  <c r="AZ11789" i="22"/>
  <c r="AZ11788" i="22"/>
  <c r="AZ11787" i="22"/>
  <c r="BA11787" i="22" s="1"/>
  <c r="AZ11786" i="22"/>
  <c r="AZ11785" i="22"/>
  <c r="BA11785" i="22" s="1"/>
  <c r="AZ11784" i="22"/>
  <c r="BA11784" i="22" s="1"/>
  <c r="BB11784" i="22" s="1"/>
  <c r="AZ11783" i="22"/>
  <c r="BA11783" i="22" s="1"/>
  <c r="AZ11782" i="22"/>
  <c r="BA11782" i="22" s="1"/>
  <c r="BB11782" i="22" s="1"/>
  <c r="AZ11781" i="22"/>
  <c r="AZ11780" i="22"/>
  <c r="AZ11779" i="22"/>
  <c r="BA11779" i="22" s="1"/>
  <c r="AZ11778" i="22"/>
  <c r="AZ11777" i="22"/>
  <c r="BA11777" i="22" s="1"/>
  <c r="AZ11776" i="22"/>
  <c r="AZ11775" i="22"/>
  <c r="AZ11774" i="22"/>
  <c r="AZ11773" i="22"/>
  <c r="BA11773" i="22" s="1"/>
  <c r="AZ11772" i="22"/>
  <c r="BA11772" i="22" s="1"/>
  <c r="AZ11771" i="22"/>
  <c r="BA11771" i="22" s="1"/>
  <c r="AZ11770" i="22"/>
  <c r="BA11770" i="22" s="1"/>
  <c r="AZ11769" i="22"/>
  <c r="AZ11768" i="22"/>
  <c r="BA11768" i="22" s="1"/>
  <c r="AZ11767" i="22"/>
  <c r="BA11767" i="22" s="1"/>
  <c r="AZ11766" i="22"/>
  <c r="BA11766" i="22" s="1"/>
  <c r="BB11766" i="22" s="1"/>
  <c r="AZ11765" i="22"/>
  <c r="AZ11764" i="22"/>
  <c r="BA11764" i="22" s="1"/>
  <c r="AZ11763" i="22"/>
  <c r="BA11763" i="22" s="1"/>
  <c r="AZ11762" i="22"/>
  <c r="AZ11761" i="22"/>
  <c r="BA11761" i="22" s="1"/>
  <c r="AZ11760" i="22"/>
  <c r="BA11760" i="22" s="1"/>
  <c r="BB11760" i="22" s="1"/>
  <c r="AZ11759" i="22"/>
  <c r="AZ11758" i="22"/>
  <c r="BA11758" i="22" s="1"/>
  <c r="BB11758" i="22" s="1"/>
  <c r="AZ11757" i="22"/>
  <c r="AZ11756" i="22"/>
  <c r="AZ11755" i="22"/>
  <c r="AZ11754" i="22"/>
  <c r="BA11754" i="22" s="1"/>
  <c r="BB11754" i="22" s="1"/>
  <c r="AZ11753" i="22"/>
  <c r="BA11753" i="22" s="1"/>
  <c r="AZ11752" i="22"/>
  <c r="AZ11751" i="22"/>
  <c r="AZ11750" i="22"/>
  <c r="BA11750" i="22" s="1"/>
  <c r="BB11750" i="22" s="1"/>
  <c r="AZ11749" i="22"/>
  <c r="AZ11748" i="22"/>
  <c r="BA11748" i="22" s="1"/>
  <c r="BB11748" i="22" s="1"/>
  <c r="AZ11747" i="22"/>
  <c r="BA11747" i="22" s="1"/>
  <c r="AZ11746" i="22"/>
  <c r="BA11746" i="22" s="1"/>
  <c r="AZ11745" i="22"/>
  <c r="AZ11744" i="22"/>
  <c r="BA11744" i="22" s="1"/>
  <c r="BB11744" i="22" s="1"/>
  <c r="AZ11743" i="22"/>
  <c r="BA11743" i="22" s="1"/>
  <c r="BB11743" i="22" s="1"/>
  <c r="AZ11742" i="22"/>
  <c r="BA11742" i="22" s="1"/>
  <c r="BB11742" i="22" s="1"/>
  <c r="AZ11741" i="22"/>
  <c r="AZ11740" i="22"/>
  <c r="AZ11739" i="22"/>
  <c r="BA11739" i="22" s="1"/>
  <c r="AZ11738" i="22"/>
  <c r="AZ11737" i="22"/>
  <c r="BA11737" i="22" s="1"/>
  <c r="AZ11736" i="22"/>
  <c r="BA11736" i="22" s="1"/>
  <c r="BB11736" i="22" s="1"/>
  <c r="AZ11735" i="22"/>
  <c r="AZ11734" i="22"/>
  <c r="BA11734" i="22" s="1"/>
  <c r="BB11734" i="22" s="1"/>
  <c r="AZ11733" i="22"/>
  <c r="AZ11732" i="22"/>
  <c r="AZ11731" i="22"/>
  <c r="AZ11730" i="22"/>
  <c r="BA11730" i="22" s="1"/>
  <c r="BB11730" i="22" s="1"/>
  <c r="AZ11729" i="22"/>
  <c r="BA11729" i="22" s="1"/>
  <c r="AZ11728" i="22"/>
  <c r="AZ11727" i="22"/>
  <c r="AZ11726" i="22"/>
  <c r="BA11726" i="22" s="1"/>
  <c r="BB11726" i="22" s="1"/>
  <c r="AZ11725" i="22"/>
  <c r="AZ11724" i="22"/>
  <c r="AZ11723" i="22"/>
  <c r="BA11723" i="22" s="1"/>
  <c r="AZ11722" i="22"/>
  <c r="BA11722" i="22" s="1"/>
  <c r="AZ11721" i="22"/>
  <c r="AZ11720" i="22"/>
  <c r="AZ11719" i="22"/>
  <c r="BA11719" i="22" s="1"/>
  <c r="BB11719" i="22" s="1"/>
  <c r="AZ11718" i="22"/>
  <c r="BA11718" i="22" s="1"/>
  <c r="BB11718" i="22" s="1"/>
  <c r="AZ11717" i="22"/>
  <c r="AZ11716" i="22"/>
  <c r="BA11716" i="22" s="1"/>
  <c r="AZ11715" i="22"/>
  <c r="AZ11714" i="22"/>
  <c r="AZ11713" i="22"/>
  <c r="BA11713" i="22" s="1"/>
  <c r="AZ11712" i="22"/>
  <c r="BA11712" i="22" s="1"/>
  <c r="BB11712" i="22" s="1"/>
  <c r="AZ11711" i="22"/>
  <c r="AZ11710" i="22"/>
  <c r="BA11710" i="22" s="1"/>
  <c r="AZ11709" i="22"/>
  <c r="AZ11708" i="22"/>
  <c r="AZ11707" i="22"/>
  <c r="AZ11706" i="22"/>
  <c r="BA11706" i="22" s="1"/>
  <c r="BB11706" i="22" s="1"/>
  <c r="AZ11705" i="22"/>
  <c r="BA11705" i="22" s="1"/>
  <c r="AZ11704" i="22"/>
  <c r="AZ11703" i="22"/>
  <c r="AZ11702" i="22"/>
  <c r="BA11702" i="22" s="1"/>
  <c r="BB11702" i="22" s="1"/>
  <c r="AZ11701" i="22"/>
  <c r="AZ11700" i="22"/>
  <c r="AZ11699" i="22"/>
  <c r="BA11699" i="22" s="1"/>
  <c r="AZ11698" i="22"/>
  <c r="BA11698" i="22" s="1"/>
  <c r="AZ11697" i="22"/>
  <c r="AZ11696" i="22"/>
  <c r="BA11696" i="22" s="1"/>
  <c r="BB11696" i="22" s="1"/>
  <c r="AZ11695" i="22"/>
  <c r="AZ11694" i="22"/>
  <c r="BA11694" i="22" s="1"/>
  <c r="BB11694" i="22" s="1"/>
  <c r="AZ11693" i="22"/>
  <c r="AZ11692" i="22"/>
  <c r="AZ11691" i="22"/>
  <c r="AZ11690" i="22"/>
  <c r="AZ11689" i="22"/>
  <c r="BA11689" i="22" s="1"/>
  <c r="AZ11688" i="22"/>
  <c r="BA11688" i="22" s="1"/>
  <c r="BB11688" i="22" s="1"/>
  <c r="AZ11687" i="22"/>
  <c r="BA11687" i="22" s="1"/>
  <c r="AZ11686" i="22"/>
  <c r="BA11686" i="22" s="1"/>
  <c r="BB11686" i="22" s="1"/>
  <c r="AZ11685" i="22"/>
  <c r="AZ11684" i="22"/>
  <c r="AZ11683" i="22"/>
  <c r="AZ11682" i="22"/>
  <c r="AZ11681" i="22"/>
  <c r="BA11681" i="22" s="1"/>
  <c r="AZ11680" i="22"/>
  <c r="AZ11679" i="22"/>
  <c r="AZ11678" i="22"/>
  <c r="BA11678" i="22" s="1"/>
  <c r="BB11678" i="22" s="1"/>
  <c r="AZ11677" i="22"/>
  <c r="AZ11676" i="22"/>
  <c r="AZ11675" i="22"/>
  <c r="BA11675" i="22" s="1"/>
  <c r="AZ11674" i="22"/>
  <c r="BA11674" i="22" s="1"/>
  <c r="AZ11673" i="22"/>
  <c r="AZ11672" i="22"/>
  <c r="BA11672" i="22" s="1"/>
  <c r="BB11672" i="22" s="1"/>
  <c r="AZ11671" i="22"/>
  <c r="BA11671" i="22" s="1"/>
  <c r="AZ11670" i="22"/>
  <c r="BA11670" i="22" s="1"/>
  <c r="BB11670" i="22" s="1"/>
  <c r="AZ11669" i="22"/>
  <c r="AZ11668" i="22"/>
  <c r="AZ11667" i="22"/>
  <c r="BA11667" i="22" s="1"/>
  <c r="AZ11666" i="22"/>
  <c r="AZ11665" i="22"/>
  <c r="BA11665" i="22" s="1"/>
  <c r="AZ11664" i="22"/>
  <c r="BA11664" i="22" s="1"/>
  <c r="BB11664" i="22" s="1"/>
  <c r="AZ11663" i="22"/>
  <c r="BA11663" i="22" s="1"/>
  <c r="AZ11662" i="22"/>
  <c r="BA11662" i="22" s="1"/>
  <c r="BB11662" i="22" s="1"/>
  <c r="AZ11661" i="22"/>
  <c r="AZ11660" i="22"/>
  <c r="AZ11659" i="22"/>
  <c r="BA11659" i="22" s="1"/>
  <c r="AZ11658" i="22"/>
  <c r="BA11658" i="22" s="1"/>
  <c r="BB11658" i="22" s="1"/>
  <c r="AZ11657" i="22"/>
  <c r="BA11657" i="22" s="1"/>
  <c r="AZ11656" i="22"/>
  <c r="AZ11655" i="22"/>
  <c r="AZ11654" i="22"/>
  <c r="AZ11653" i="22"/>
  <c r="AZ11652" i="22"/>
  <c r="AZ11651" i="22"/>
  <c r="BA11651" i="22" s="1"/>
  <c r="AZ11650" i="22"/>
  <c r="BA11650" i="22" s="1"/>
  <c r="AZ11649" i="22"/>
  <c r="AZ11648" i="22"/>
  <c r="BA11648" i="22" s="1"/>
  <c r="AZ11647" i="22"/>
  <c r="BA11647" i="22" s="1"/>
  <c r="AZ11646" i="22"/>
  <c r="BA11646" i="22" s="1"/>
  <c r="BB11646" i="22" s="1"/>
  <c r="AZ11645" i="22"/>
  <c r="AZ11644" i="22"/>
  <c r="BA11644" i="22" s="1"/>
  <c r="AZ11643" i="22"/>
  <c r="AZ11642" i="22"/>
  <c r="AZ11641" i="22"/>
  <c r="BA11641" i="22" s="1"/>
  <c r="AZ11640" i="22"/>
  <c r="BA11640" i="22" s="1"/>
  <c r="BB11640" i="22" s="1"/>
  <c r="AZ11639" i="22"/>
  <c r="AZ11638" i="22"/>
  <c r="BA11638" i="22" s="1"/>
  <c r="AZ11637" i="22"/>
  <c r="AZ11636" i="22"/>
  <c r="AZ11635" i="22"/>
  <c r="AZ11634" i="22"/>
  <c r="BA11634" i="22" s="1"/>
  <c r="BB11634" i="22" s="1"/>
  <c r="AZ11633" i="22"/>
  <c r="BA11633" i="22" s="1"/>
  <c r="AZ11632" i="22"/>
  <c r="AZ11631" i="22"/>
  <c r="AZ11630" i="22"/>
  <c r="AZ11629" i="22"/>
  <c r="AZ11628" i="22"/>
  <c r="BA11628" i="22" s="1"/>
  <c r="BB11628" i="22" s="1"/>
  <c r="AZ11627" i="22"/>
  <c r="BA11627" i="22" s="1"/>
  <c r="AZ11626" i="22"/>
  <c r="AZ11625" i="22"/>
  <c r="BA11625" i="22" s="1"/>
  <c r="AZ11624" i="22"/>
  <c r="AZ11623" i="22"/>
  <c r="BA11623" i="22" s="1"/>
  <c r="AZ11622" i="22"/>
  <c r="BA11622" i="22" s="1"/>
  <c r="BB11622" i="22" s="1"/>
  <c r="AZ11621" i="22"/>
  <c r="BA11621" i="22" s="1"/>
  <c r="AZ11620" i="22"/>
  <c r="BA11620" i="22" s="1"/>
  <c r="AZ11619" i="22"/>
  <c r="AZ11618" i="22"/>
  <c r="AZ11617" i="22"/>
  <c r="BA11617" i="22" s="1"/>
  <c r="AZ11616" i="22"/>
  <c r="BA11616" i="22" s="1"/>
  <c r="AZ11615" i="22"/>
  <c r="BA11615" i="22" s="1"/>
  <c r="AZ11614" i="22"/>
  <c r="BA11614" i="22" s="1"/>
  <c r="BB11614" i="22" s="1"/>
  <c r="AZ11613" i="22"/>
  <c r="AZ11612" i="22"/>
  <c r="AZ11611" i="22"/>
  <c r="AZ11610" i="22"/>
  <c r="AZ11609" i="22"/>
  <c r="BA11609" i="22" s="1"/>
  <c r="AZ11608" i="22"/>
  <c r="AZ11607" i="22"/>
  <c r="AZ11606" i="22"/>
  <c r="BA11606" i="22" s="1"/>
  <c r="AZ11605" i="22"/>
  <c r="AZ11604" i="22"/>
  <c r="AZ11603" i="22"/>
  <c r="BA11603" i="22" s="1"/>
  <c r="AZ11602" i="22"/>
  <c r="AZ11601" i="22"/>
  <c r="BA11601" i="22" s="1"/>
  <c r="AZ11600" i="22"/>
  <c r="BA11600" i="22" s="1"/>
  <c r="AZ11599" i="22"/>
  <c r="BA11599" i="22" s="1"/>
  <c r="BB11599" i="22" s="1"/>
  <c r="AZ11598" i="22"/>
  <c r="BA11598" i="22" s="1"/>
  <c r="BB11598" i="22" s="1"/>
  <c r="AZ11597" i="22"/>
  <c r="AZ11596" i="22"/>
  <c r="AZ11595" i="22"/>
  <c r="AZ11594" i="22"/>
  <c r="AZ11593" i="22"/>
  <c r="BA11593" i="22" s="1"/>
  <c r="AZ11592" i="22"/>
  <c r="AZ11591" i="22"/>
  <c r="AZ11590" i="22"/>
  <c r="BA11590" i="22" s="1"/>
  <c r="BB11590" i="22" s="1"/>
  <c r="AZ11589" i="22"/>
  <c r="AZ11588" i="22"/>
  <c r="AZ11587" i="22"/>
  <c r="AZ11586" i="22"/>
  <c r="AZ11585" i="22"/>
  <c r="BA11585" i="22" s="1"/>
  <c r="AZ11584" i="22"/>
  <c r="AZ11583" i="22"/>
  <c r="AZ11582" i="22"/>
  <c r="AZ11581" i="22"/>
  <c r="AZ11580" i="22"/>
  <c r="AZ11579" i="22"/>
  <c r="BA11579" i="22" s="1"/>
  <c r="AZ11578" i="22"/>
  <c r="AZ11577" i="22"/>
  <c r="BA11577" i="22" s="1"/>
  <c r="AZ11576" i="22"/>
  <c r="AZ11575" i="22"/>
  <c r="BA11575" i="22" s="1"/>
  <c r="BB11575" i="22" s="1"/>
  <c r="AZ11574" i="22"/>
  <c r="BA11574" i="22" s="1"/>
  <c r="BB11574" i="22" s="1"/>
  <c r="AZ11573" i="22"/>
  <c r="BA11573" i="22" s="1"/>
  <c r="AZ11572" i="22"/>
  <c r="AZ11571" i="22"/>
  <c r="BA11571" i="22" s="1"/>
  <c r="AZ11570" i="22"/>
  <c r="AZ11569" i="22"/>
  <c r="BA11569" i="22" s="1"/>
  <c r="AZ11568" i="22"/>
  <c r="AZ11567" i="22"/>
  <c r="BA11567" i="22" s="1"/>
  <c r="AZ11566" i="22"/>
  <c r="BA11566" i="22" s="1"/>
  <c r="BB11566" i="22" s="1"/>
  <c r="AZ11565" i="22"/>
  <c r="AZ11564" i="22"/>
  <c r="AZ11563" i="22"/>
  <c r="BA11563" i="22" s="1"/>
  <c r="AZ11562" i="22"/>
  <c r="BA11562" i="22" s="1"/>
  <c r="BB11562" i="22" s="1"/>
  <c r="AZ11561" i="22"/>
  <c r="BA11561" i="22" s="1"/>
  <c r="AZ11560" i="22"/>
  <c r="AZ11559" i="22"/>
  <c r="AZ11558" i="22"/>
  <c r="AZ11557" i="22"/>
  <c r="BA11557" i="22" s="1"/>
  <c r="AZ11556" i="22"/>
  <c r="AZ11555" i="22"/>
  <c r="BA11555" i="22" s="1"/>
  <c r="AZ11554" i="22"/>
  <c r="AZ11553" i="22"/>
  <c r="BA11553" i="22" s="1"/>
  <c r="AZ11552" i="22"/>
  <c r="AZ11551" i="22"/>
  <c r="AZ11550" i="22"/>
  <c r="BA11550" i="22" s="1"/>
  <c r="BB11550" i="22" s="1"/>
  <c r="AZ11549" i="22"/>
  <c r="BA11549" i="22" s="1"/>
  <c r="AZ11548" i="22"/>
  <c r="BA11548" i="22" s="1"/>
  <c r="AZ11547" i="22"/>
  <c r="AZ11546" i="22"/>
  <c r="AZ11545" i="22"/>
  <c r="BA11545" i="22" s="1"/>
  <c r="AZ11544" i="22"/>
  <c r="BA11544" i="22" s="1"/>
  <c r="AZ11543" i="22"/>
  <c r="BA11543" i="22" s="1"/>
  <c r="AZ11542" i="22"/>
  <c r="AZ11541" i="22"/>
  <c r="AZ11540" i="22"/>
  <c r="AZ11539" i="22"/>
  <c r="BA11539" i="22" s="1"/>
  <c r="AZ11538" i="22"/>
  <c r="BA11538" i="22" s="1"/>
  <c r="BB11538" i="22" s="1"/>
  <c r="AZ11537" i="22"/>
  <c r="BA11537" i="22" s="1"/>
  <c r="AZ11536" i="22"/>
  <c r="AZ11535" i="22"/>
  <c r="AZ11534" i="22"/>
  <c r="BA11534" i="22" s="1"/>
  <c r="AZ11533" i="22"/>
  <c r="AZ11532" i="22"/>
  <c r="BA11532" i="22" s="1"/>
  <c r="BB11532" i="22" s="1"/>
  <c r="AZ11531" i="22"/>
  <c r="BA11531" i="22" s="1"/>
  <c r="AZ11530" i="22"/>
  <c r="AZ11529" i="22"/>
  <c r="BA11529" i="22" s="1"/>
  <c r="AZ11528" i="22"/>
  <c r="AZ11527" i="22"/>
  <c r="BA11527" i="22" s="1"/>
  <c r="AZ11526" i="22"/>
  <c r="BA11526" i="22" s="1"/>
  <c r="BB11526" i="22" s="1"/>
  <c r="AZ11525" i="22"/>
  <c r="BA11525" i="22" s="1"/>
  <c r="AZ11524" i="22"/>
  <c r="AZ11523" i="22"/>
  <c r="BA11523" i="22" s="1"/>
  <c r="AZ11522" i="22"/>
  <c r="AZ11521" i="22"/>
  <c r="BA11521" i="22" s="1"/>
  <c r="AZ11520" i="22"/>
  <c r="BA11520" i="22" s="1"/>
  <c r="BB11520" i="22" s="1"/>
  <c r="AZ11519" i="22"/>
  <c r="AZ11518" i="22"/>
  <c r="BA11518" i="22" s="1"/>
  <c r="BB11518" i="22" s="1"/>
  <c r="AZ11517" i="22"/>
  <c r="AZ11516" i="22"/>
  <c r="AZ11515" i="22"/>
  <c r="AZ11514" i="22"/>
  <c r="AZ11513" i="22"/>
  <c r="BA11513" i="22" s="1"/>
  <c r="AZ11512" i="22"/>
  <c r="AZ11511" i="22"/>
  <c r="AZ11510" i="22"/>
  <c r="AZ11509" i="22"/>
  <c r="BA11509" i="22" s="1"/>
  <c r="AZ11508" i="22"/>
  <c r="BA11508" i="22" s="1"/>
  <c r="BB11508" i="22" s="1"/>
  <c r="AZ11507" i="22"/>
  <c r="BA11507" i="22" s="1"/>
  <c r="AZ11506" i="22"/>
  <c r="AZ11505" i="22"/>
  <c r="BA11505" i="22" s="1"/>
  <c r="AZ11504" i="22"/>
  <c r="AZ11503" i="22"/>
  <c r="BA11503" i="22" s="1"/>
  <c r="AZ11502" i="22"/>
  <c r="BA11502" i="22" s="1"/>
  <c r="BB11502" i="22" s="1"/>
  <c r="AZ11501" i="22"/>
  <c r="BA11501" i="22" s="1"/>
  <c r="AZ11500" i="22"/>
  <c r="AZ11499" i="22"/>
  <c r="AZ11498" i="22"/>
  <c r="AZ11497" i="22"/>
  <c r="BA11497" i="22" s="1"/>
  <c r="AZ11496" i="22"/>
  <c r="AZ11495" i="22"/>
  <c r="BA11495" i="22" s="1"/>
  <c r="AZ11494" i="22"/>
  <c r="AZ11493" i="22"/>
  <c r="AZ11492" i="22"/>
  <c r="AZ11491" i="22"/>
  <c r="AZ11490" i="22"/>
  <c r="AZ11489" i="22"/>
  <c r="BA11489" i="22" s="1"/>
  <c r="AZ11488" i="22"/>
  <c r="AZ11487" i="22"/>
  <c r="AZ11486" i="22"/>
  <c r="AZ11485" i="22"/>
  <c r="AZ11484" i="22"/>
  <c r="AZ11483" i="22"/>
  <c r="BA11483" i="22" s="1"/>
  <c r="AZ11482" i="22"/>
  <c r="AZ11481" i="22"/>
  <c r="BA11481" i="22" s="1"/>
  <c r="AZ11480" i="22"/>
  <c r="AZ11479" i="22"/>
  <c r="AZ11478" i="22"/>
  <c r="BA11478" i="22" s="1"/>
  <c r="BB11478" i="22" s="1"/>
  <c r="AZ11477" i="22"/>
  <c r="AZ11476" i="22"/>
  <c r="AZ11475" i="22"/>
  <c r="BA11475" i="22" s="1"/>
  <c r="AZ11474" i="22"/>
  <c r="AZ11473" i="22"/>
  <c r="BA11473" i="22" s="1"/>
  <c r="AZ11472" i="22"/>
  <c r="BA11472" i="22" s="1"/>
  <c r="BB11472" i="22" s="1"/>
  <c r="AZ11471" i="22"/>
  <c r="AZ11470" i="22"/>
  <c r="AZ11469" i="22"/>
  <c r="AZ11468" i="22"/>
  <c r="AZ11467" i="22"/>
  <c r="AZ11466" i="22"/>
  <c r="BA11466" i="22" s="1"/>
  <c r="BB11466" i="22" s="1"/>
  <c r="AZ11465" i="22"/>
  <c r="BA11465" i="22" s="1"/>
  <c r="AZ11464" i="22"/>
  <c r="AZ11463" i="22"/>
  <c r="AZ11462" i="22"/>
  <c r="BA11462" i="22" s="1"/>
  <c r="BB11462" i="22" s="1"/>
  <c r="AZ11461" i="22"/>
  <c r="AZ11460" i="22"/>
  <c r="AZ11459" i="22"/>
  <c r="BA11459" i="22" s="1"/>
  <c r="AZ11458" i="22"/>
  <c r="BA11458" i="22" s="1"/>
  <c r="AZ11457" i="22"/>
  <c r="AZ11456" i="22"/>
  <c r="BA11456" i="22" s="1"/>
  <c r="AZ11455" i="22"/>
  <c r="BA11455" i="22" s="1"/>
  <c r="AZ11454" i="22"/>
  <c r="BA11454" i="22" s="1"/>
  <c r="BB11454" i="22" s="1"/>
  <c r="AZ11453" i="22"/>
  <c r="AZ11452" i="22"/>
  <c r="BA11452" i="22" s="1"/>
  <c r="AZ11451" i="22"/>
  <c r="BA11451" i="22" s="1"/>
  <c r="AZ11450" i="22"/>
  <c r="AZ11449" i="22"/>
  <c r="BA11449" i="22" s="1"/>
  <c r="AZ11448" i="22"/>
  <c r="BA11448" i="22" s="1"/>
  <c r="BB11448" i="22" s="1"/>
  <c r="AZ11447" i="22"/>
  <c r="AZ11446" i="22"/>
  <c r="AZ11445" i="22"/>
  <c r="AZ11444" i="22"/>
  <c r="AZ11443" i="22"/>
  <c r="AZ11442" i="22"/>
  <c r="BA11442" i="22" s="1"/>
  <c r="BB11442" i="22" s="1"/>
  <c r="AZ11441" i="22"/>
  <c r="BA11441" i="22" s="1"/>
  <c r="AZ11440" i="22"/>
  <c r="AZ11439" i="22"/>
  <c r="AZ11438" i="22"/>
  <c r="BA11438" i="22" s="1"/>
  <c r="BB11438" i="22" s="1"/>
  <c r="AZ11437" i="22"/>
  <c r="AZ11436" i="22"/>
  <c r="AZ11435" i="22"/>
  <c r="BA11435" i="22" s="1"/>
  <c r="AZ11434" i="22"/>
  <c r="BA11434" i="22" s="1"/>
  <c r="AZ11433" i="22"/>
  <c r="AZ11432" i="22"/>
  <c r="BA11432" i="22" s="1"/>
  <c r="BB11432" i="22" s="1"/>
  <c r="AZ11431" i="22"/>
  <c r="BA11431" i="22" s="1"/>
  <c r="AZ11430" i="22"/>
  <c r="BA11430" i="22" s="1"/>
  <c r="BB11430" i="22" s="1"/>
  <c r="AZ11429" i="22"/>
  <c r="AZ11428" i="22"/>
  <c r="AZ11427" i="22"/>
  <c r="AZ11426" i="22"/>
  <c r="AZ11425" i="22"/>
  <c r="BA11425" i="22" s="1"/>
  <c r="AZ11424" i="22"/>
  <c r="AZ11423" i="22"/>
  <c r="BA11423" i="22" s="1"/>
  <c r="AZ11422" i="22"/>
  <c r="BA11422" i="22" s="1"/>
  <c r="BB11422" i="22" s="1"/>
  <c r="AZ11421" i="22"/>
  <c r="AZ11420" i="22"/>
  <c r="AZ11419" i="22"/>
  <c r="BA11419" i="22" s="1"/>
  <c r="AZ11418" i="22"/>
  <c r="AZ11417" i="22"/>
  <c r="BA11417" i="22" s="1"/>
  <c r="AZ11416" i="22"/>
  <c r="AZ11415" i="22"/>
  <c r="AZ11414" i="22"/>
  <c r="BA11414" i="22" s="1"/>
  <c r="BB11414" i="22" s="1"/>
  <c r="AZ11413" i="22"/>
  <c r="AZ11412" i="22"/>
  <c r="BA11412" i="22" s="1"/>
  <c r="AZ11411" i="22"/>
  <c r="BA11411" i="22" s="1"/>
  <c r="AZ11410" i="22"/>
  <c r="BA11410" i="22" s="1"/>
  <c r="AZ11409" i="22"/>
  <c r="AZ11408" i="22"/>
  <c r="BA11408" i="22" s="1"/>
  <c r="BB11408" i="22" s="1"/>
  <c r="AZ11407" i="22"/>
  <c r="AZ11406" i="22"/>
  <c r="BA11406" i="22" s="1"/>
  <c r="BB11406" i="22" s="1"/>
  <c r="AZ11405" i="22"/>
  <c r="BA11405" i="22" s="1"/>
  <c r="AZ11404" i="22"/>
  <c r="BA11404" i="22" s="1"/>
  <c r="AZ11403" i="22"/>
  <c r="AZ11402" i="22"/>
  <c r="AZ11401" i="22"/>
  <c r="BA11401" i="22" s="1"/>
  <c r="AZ11400" i="22"/>
  <c r="AZ11399" i="22"/>
  <c r="AZ11398" i="22"/>
  <c r="BA11398" i="22" s="1"/>
  <c r="BB11398" i="22" s="1"/>
  <c r="AZ11397" i="22"/>
  <c r="AZ11396" i="22"/>
  <c r="AZ11395" i="22"/>
  <c r="AZ11394" i="22"/>
  <c r="AZ11393" i="22"/>
  <c r="BA11393" i="22" s="1"/>
  <c r="AZ11392" i="22"/>
  <c r="AZ11391" i="22"/>
  <c r="AZ11390" i="22"/>
  <c r="BA11390" i="22" s="1"/>
  <c r="BB11390" i="22" s="1"/>
  <c r="AZ11389" i="22"/>
  <c r="AZ11388" i="22"/>
  <c r="AZ11387" i="22"/>
  <c r="BA11387" i="22" s="1"/>
  <c r="AZ11386" i="22"/>
  <c r="AZ11385" i="22"/>
  <c r="BA11385" i="22" s="1"/>
  <c r="AZ11384" i="22"/>
  <c r="AZ11383" i="22"/>
  <c r="BA11383" i="22" s="1"/>
  <c r="BB11383" i="22" s="1"/>
  <c r="AZ11382" i="22"/>
  <c r="BA11382" i="22" s="1"/>
  <c r="BB11382" i="22" s="1"/>
  <c r="AZ11381" i="22"/>
  <c r="BA11381" i="22" s="1"/>
  <c r="AZ11380" i="22"/>
  <c r="AZ11379" i="22"/>
  <c r="AZ11378" i="22"/>
  <c r="AZ11377" i="22"/>
  <c r="BA11377" i="22" s="1"/>
  <c r="AZ11376" i="22"/>
  <c r="AZ11375" i="22"/>
  <c r="AZ11374" i="22"/>
  <c r="BA11374" i="22" s="1"/>
  <c r="BB11374" i="22" s="1"/>
  <c r="AZ11373" i="22"/>
  <c r="AZ11372" i="22"/>
  <c r="AZ11371" i="22"/>
  <c r="AZ11370" i="22"/>
  <c r="AZ11369" i="22"/>
  <c r="BA11369" i="22" s="1"/>
  <c r="AZ11368" i="22"/>
  <c r="AZ11367" i="22"/>
  <c r="AZ11366" i="22"/>
  <c r="AZ11365" i="22"/>
  <c r="BA11365" i="22" s="1"/>
  <c r="AZ11364" i="22"/>
  <c r="AZ11363" i="22"/>
  <c r="BA11363" i="22" s="1"/>
  <c r="AZ11362" i="22"/>
  <c r="AZ11361" i="22"/>
  <c r="AZ11360" i="22"/>
  <c r="AZ11359" i="22"/>
  <c r="BA11359" i="22" s="1"/>
  <c r="BB11359" i="22" s="1"/>
  <c r="AZ11358" i="22"/>
  <c r="BA11358" i="22" s="1"/>
  <c r="BB11358" i="22" s="1"/>
  <c r="AZ11357" i="22"/>
  <c r="BA11357" i="22" s="1"/>
  <c r="AZ11356" i="22"/>
  <c r="BA11356" i="22" s="1"/>
  <c r="AZ11355" i="22"/>
  <c r="AZ11354" i="22"/>
  <c r="AZ11353" i="22"/>
  <c r="BA11353" i="22" s="1"/>
  <c r="AZ11352" i="22"/>
  <c r="AZ11351" i="22"/>
  <c r="AZ11350" i="22"/>
  <c r="BA11350" i="22" s="1"/>
  <c r="BB11350" i="22" s="1"/>
  <c r="AZ11349" i="22"/>
  <c r="AZ11348" i="22"/>
  <c r="AZ11347" i="22"/>
  <c r="BA11347" i="22" s="1"/>
  <c r="AZ11346" i="22"/>
  <c r="AZ11345" i="22"/>
  <c r="BA11345" i="22" s="1"/>
  <c r="AZ11344" i="22"/>
  <c r="AZ11343" i="22"/>
  <c r="AZ11342" i="22"/>
  <c r="BA11342" i="22" s="1"/>
  <c r="BB11342" i="22" s="1"/>
  <c r="AZ11341" i="22"/>
  <c r="AZ11340" i="22"/>
  <c r="AZ11339" i="22"/>
  <c r="BA11339" i="22" s="1"/>
  <c r="AZ11338" i="22"/>
  <c r="AZ11337" i="22"/>
  <c r="AZ11336" i="22"/>
  <c r="BA11336" i="22" s="1"/>
  <c r="BB11336" i="22" s="1"/>
  <c r="AZ11335" i="22"/>
  <c r="BA11335" i="22" s="1"/>
  <c r="AZ11334" i="22"/>
  <c r="BA11334" i="22" s="1"/>
  <c r="BB11334" i="22" s="1"/>
  <c r="AZ11333" i="22"/>
  <c r="BA11333" i="22" s="1"/>
  <c r="AZ11332" i="22"/>
  <c r="AZ11331" i="22"/>
  <c r="AZ11330" i="22"/>
  <c r="AZ11329" i="22"/>
  <c r="BA11329" i="22" s="1"/>
  <c r="AZ11328" i="22"/>
  <c r="AZ11327" i="22"/>
  <c r="AZ11326" i="22"/>
  <c r="BA11326" i="22" s="1"/>
  <c r="BB11326" i="22" s="1"/>
  <c r="AZ11325" i="22"/>
  <c r="AZ11324" i="22"/>
  <c r="AZ11323" i="22"/>
  <c r="AZ11322" i="22"/>
  <c r="AZ11321" i="22"/>
  <c r="BA11321" i="22" s="1"/>
  <c r="AZ11320" i="22"/>
  <c r="AZ11319" i="22"/>
  <c r="AZ11318" i="22"/>
  <c r="AZ11317" i="22"/>
  <c r="BA11317" i="22" s="1"/>
  <c r="AZ11316" i="22"/>
  <c r="BA11316" i="22" s="1"/>
  <c r="AZ11315" i="22"/>
  <c r="BA11315" i="22" s="1"/>
  <c r="AZ11314" i="22"/>
  <c r="AZ11313" i="22"/>
  <c r="AZ11312" i="22"/>
  <c r="AZ11311" i="22"/>
  <c r="BA11311" i="22" s="1"/>
  <c r="AZ11310" i="22"/>
  <c r="BA11310" i="22" s="1"/>
  <c r="BB11310" i="22" s="1"/>
  <c r="AZ11309" i="22"/>
  <c r="BA11309" i="22" s="1"/>
  <c r="AZ11308" i="22"/>
  <c r="BA11308" i="22" s="1"/>
  <c r="AZ11307" i="22"/>
  <c r="AZ11306" i="22"/>
  <c r="AZ11305" i="22"/>
  <c r="BA11305" i="22" s="1"/>
  <c r="AZ11304" i="22"/>
  <c r="AZ11303" i="22"/>
  <c r="AZ11302" i="22"/>
  <c r="BA11302" i="22" s="1"/>
  <c r="BB11302" i="22" s="1"/>
  <c r="AZ11301" i="22"/>
  <c r="AZ11300" i="22"/>
  <c r="AZ11299" i="22"/>
  <c r="AZ11298" i="22"/>
  <c r="AZ11297" i="22"/>
  <c r="BA11297" i="22" s="1"/>
  <c r="AZ11296" i="22"/>
  <c r="AZ11295" i="22"/>
  <c r="AZ11294" i="22"/>
  <c r="BA11294" i="22" s="1"/>
  <c r="BB11294" i="22" s="1"/>
  <c r="AZ11293" i="22"/>
  <c r="AZ11292" i="22"/>
  <c r="AZ11291" i="22"/>
  <c r="BA11291" i="22" s="1"/>
  <c r="AZ11290" i="22"/>
  <c r="AZ11289" i="22"/>
  <c r="BA11289" i="22" s="1"/>
  <c r="AZ11288" i="22"/>
  <c r="AZ11287" i="22"/>
  <c r="AZ11286" i="22"/>
  <c r="BA11286" i="22" s="1"/>
  <c r="BB11286" i="22" s="1"/>
  <c r="AZ11285" i="22"/>
  <c r="BA11285" i="22" s="1"/>
  <c r="AZ11284" i="22"/>
  <c r="BA11284" i="22" s="1"/>
  <c r="AZ11283" i="22"/>
  <c r="BA11283" i="22" s="1"/>
  <c r="AZ11282" i="22"/>
  <c r="AZ11281" i="22"/>
  <c r="BA11281" i="22" s="1"/>
  <c r="AZ11280" i="22"/>
  <c r="BA11280" i="22" s="1"/>
  <c r="AZ11279" i="22"/>
  <c r="AZ11278" i="22"/>
  <c r="BA11278" i="22" s="1"/>
  <c r="AZ11277" i="22"/>
  <c r="AZ11276" i="22"/>
  <c r="AZ11275" i="22"/>
  <c r="AZ11274" i="22"/>
  <c r="AZ11273" i="22"/>
  <c r="BA11273" i="22" s="1"/>
  <c r="AZ11272" i="22"/>
  <c r="AZ11271" i="22"/>
  <c r="AZ11270" i="22"/>
  <c r="BA11270" i="22" s="1"/>
  <c r="AZ11269" i="22"/>
  <c r="BA11269" i="22" s="1"/>
  <c r="AZ11268" i="22"/>
  <c r="AZ11267" i="22"/>
  <c r="BA11267" i="22" s="1"/>
  <c r="AZ11266" i="22"/>
  <c r="AZ11265" i="22"/>
  <c r="AZ11264" i="22"/>
  <c r="BA11264" i="22" s="1"/>
  <c r="AZ11263" i="22"/>
  <c r="BA11263" i="22" s="1"/>
  <c r="BB11263" i="22" s="1"/>
  <c r="AZ11262" i="22"/>
  <c r="BA11262" i="22" s="1"/>
  <c r="BB11262" i="22" s="1"/>
  <c r="AZ11261" i="22"/>
  <c r="BA11261" i="22" s="1"/>
  <c r="AZ11260" i="22"/>
  <c r="AZ11259" i="22"/>
  <c r="BA11259" i="22" s="1"/>
  <c r="AZ11258" i="22"/>
  <c r="AZ11257" i="22"/>
  <c r="BA11257" i="22" s="1"/>
  <c r="AZ11256" i="22"/>
  <c r="BA11256" i="22" s="1"/>
  <c r="AZ11255" i="22"/>
  <c r="AZ11254" i="22"/>
  <c r="BA11254" i="22" s="1"/>
  <c r="AZ11253" i="22"/>
  <c r="AZ11252" i="22"/>
  <c r="AZ11251" i="22"/>
  <c r="BA11251" i="22" s="1"/>
  <c r="AZ11250" i="22"/>
  <c r="AZ11249" i="22"/>
  <c r="BA11249" i="22" s="1"/>
  <c r="AZ11248" i="22"/>
  <c r="AZ11247" i="22"/>
  <c r="AZ11246" i="22"/>
  <c r="AZ11245" i="22"/>
  <c r="BA11245" i="22" s="1"/>
  <c r="AZ11244" i="22"/>
  <c r="BA11244" i="22" s="1"/>
  <c r="BB11244" i="22" s="1"/>
  <c r="AZ11243" i="22"/>
  <c r="BA11243" i="22" s="1"/>
  <c r="AZ11242" i="22"/>
  <c r="AZ11241" i="22"/>
  <c r="BA11241" i="22" s="1"/>
  <c r="AZ11240" i="22"/>
  <c r="BA11240" i="22" s="1"/>
  <c r="BB11240" i="22" s="1"/>
  <c r="AZ11239" i="22"/>
  <c r="BA11239" i="22" s="1"/>
  <c r="AZ11238" i="22"/>
  <c r="BA11238" i="22" s="1"/>
  <c r="BB11238" i="22" s="1"/>
  <c r="AZ11237" i="22"/>
  <c r="BA11237" i="22" s="1"/>
  <c r="AZ11236" i="22"/>
  <c r="AZ11235" i="22"/>
  <c r="BA11235" i="22" s="1"/>
  <c r="AZ11234" i="22"/>
  <c r="AZ11233" i="22"/>
  <c r="BA11233" i="22" s="1"/>
  <c r="AZ11232" i="22"/>
  <c r="AZ11231" i="22"/>
  <c r="AZ11230" i="22"/>
  <c r="BA11230" i="22" s="1"/>
  <c r="BB11230" i="22" s="1"/>
  <c r="AZ11229" i="22"/>
  <c r="AZ11228" i="22"/>
  <c r="AZ11227" i="22"/>
  <c r="BA11227" i="22" s="1"/>
  <c r="AZ11226" i="22"/>
  <c r="AZ11225" i="22"/>
  <c r="BA11225" i="22" s="1"/>
  <c r="AZ11224" i="22"/>
  <c r="AZ11223" i="22"/>
  <c r="AZ11222" i="22"/>
  <c r="AZ11221" i="22"/>
  <c r="AZ11220" i="22"/>
  <c r="BA11220" i="22" s="1"/>
  <c r="BB11220" i="22" s="1"/>
  <c r="AZ11219" i="22"/>
  <c r="BA11219" i="22" s="1"/>
  <c r="AZ11218" i="22"/>
  <c r="AZ11217" i="22"/>
  <c r="AZ11216" i="22"/>
  <c r="AZ11215" i="22"/>
  <c r="BA11215" i="22" s="1"/>
  <c r="BB11215" i="22" s="1"/>
  <c r="AZ11214" i="22"/>
  <c r="BA11214" i="22" s="1"/>
  <c r="BB11214" i="22" s="1"/>
  <c r="AZ11213" i="22"/>
  <c r="BA11213" i="22" s="1"/>
  <c r="AZ11212" i="22"/>
  <c r="AZ11211" i="22"/>
  <c r="BA11211" i="22" s="1"/>
  <c r="AZ11210" i="22"/>
  <c r="AZ11209" i="22"/>
  <c r="BA11209" i="22" s="1"/>
  <c r="AZ11208" i="22"/>
  <c r="AZ11207" i="22"/>
  <c r="AZ11206" i="22"/>
  <c r="BA11206" i="22" s="1"/>
  <c r="BB11206" i="22" s="1"/>
  <c r="AZ11205" i="22"/>
  <c r="AZ11204" i="22"/>
  <c r="AZ11203" i="22"/>
  <c r="BA11203" i="22" s="1"/>
  <c r="AZ11202" i="22"/>
  <c r="AZ11201" i="22"/>
  <c r="BA11201" i="22" s="1"/>
  <c r="AZ11200" i="22"/>
  <c r="AZ11199" i="22"/>
  <c r="AZ11198" i="22"/>
  <c r="BA11198" i="22" s="1"/>
  <c r="BB11198" i="22" s="1"/>
  <c r="AZ11197" i="22"/>
  <c r="AZ11196" i="22"/>
  <c r="BA11196" i="22" s="1"/>
  <c r="BB11196" i="22" s="1"/>
  <c r="AZ11195" i="22"/>
  <c r="BA11195" i="22" s="1"/>
  <c r="AZ11194" i="22"/>
  <c r="BA11194" i="22" s="1"/>
  <c r="AZ11193" i="22"/>
  <c r="BA11193" i="22" s="1"/>
  <c r="AZ11192" i="22"/>
  <c r="AZ11191" i="22"/>
  <c r="BA11191" i="22" s="1"/>
  <c r="AZ11190" i="22"/>
  <c r="BA11190" i="22" s="1"/>
  <c r="BB11190" i="22" s="1"/>
  <c r="AZ11189" i="22"/>
  <c r="AZ11188" i="22"/>
  <c r="AZ11187" i="22"/>
  <c r="AZ11186" i="22"/>
  <c r="AZ11185" i="22"/>
  <c r="BA11185" i="22" s="1"/>
  <c r="AZ11184" i="22"/>
  <c r="BA11184" i="22" s="1"/>
  <c r="BB11184" i="22" s="1"/>
  <c r="AZ11183" i="22"/>
  <c r="BA11183" i="22" s="1"/>
  <c r="AZ11182" i="22"/>
  <c r="BA11182" i="22" s="1"/>
  <c r="BB11182" i="22" s="1"/>
  <c r="AZ11181" i="22"/>
  <c r="AZ11180" i="22"/>
  <c r="AZ11179" i="22"/>
  <c r="BA11179" i="22" s="1"/>
  <c r="AZ11178" i="22"/>
  <c r="AZ11177" i="22"/>
  <c r="BA11177" i="22" s="1"/>
  <c r="AZ11176" i="22"/>
  <c r="AZ11175" i="22"/>
  <c r="AZ11174" i="22"/>
  <c r="BA11174" i="22" s="1"/>
  <c r="AZ11173" i="22"/>
  <c r="BA11173" i="22" s="1"/>
  <c r="AZ11172" i="22"/>
  <c r="AZ11171" i="22"/>
  <c r="BA11171" i="22" s="1"/>
  <c r="AZ11170" i="22"/>
  <c r="BA11170" i="22" s="1"/>
  <c r="AZ11169" i="22"/>
  <c r="AZ11168" i="22"/>
  <c r="BA11168" i="22" s="1"/>
  <c r="AZ11167" i="22"/>
  <c r="BA11167" i="22" s="1"/>
  <c r="BB11167" i="22" s="1"/>
  <c r="AZ11166" i="22"/>
  <c r="BA11166" i="22" s="1"/>
  <c r="BB11166" i="22" s="1"/>
  <c r="AZ11165" i="22"/>
  <c r="AZ11164" i="22"/>
  <c r="AZ11163" i="22"/>
  <c r="BA11163" i="22" s="1"/>
  <c r="AZ11162" i="22"/>
  <c r="AZ11161" i="22"/>
  <c r="BA11161" i="22" s="1"/>
  <c r="AZ11160" i="22"/>
  <c r="BA11160" i="22" s="1"/>
  <c r="BB11160" i="22" s="1"/>
  <c r="AZ11159" i="22"/>
  <c r="BA11159" i="22" s="1"/>
  <c r="AZ11158" i="22"/>
  <c r="BA11158" i="22" s="1"/>
  <c r="BB11158" i="22" s="1"/>
  <c r="AZ11157" i="22"/>
  <c r="AZ11156" i="22"/>
  <c r="AZ11155" i="22"/>
  <c r="BA11155" i="22" s="1"/>
  <c r="AZ11154" i="22"/>
  <c r="BA11154" i="22" s="1"/>
  <c r="BB11154" i="22" s="1"/>
  <c r="AZ11153" i="22"/>
  <c r="BA11153" i="22" s="1"/>
  <c r="AZ11152" i="22"/>
  <c r="AZ11151" i="22"/>
  <c r="AZ11150" i="22"/>
  <c r="BA11150" i="22" s="1"/>
  <c r="AZ11149" i="22"/>
  <c r="BA11149" i="22" s="1"/>
  <c r="AZ11148" i="22"/>
  <c r="BA11148" i="22" s="1"/>
  <c r="AZ11147" i="22"/>
  <c r="BA11147" i="22" s="1"/>
  <c r="AZ11146" i="22"/>
  <c r="BA11146" i="22" s="1"/>
  <c r="AZ11145" i="22"/>
  <c r="AZ11144" i="22"/>
  <c r="AZ11143" i="22"/>
  <c r="AZ11142" i="22"/>
  <c r="BA11142" i="22" s="1"/>
  <c r="BB11142" i="22" s="1"/>
  <c r="AZ11141" i="22"/>
  <c r="BA11141" i="22" s="1"/>
  <c r="AZ11140" i="22"/>
  <c r="BA11140" i="22" s="1"/>
  <c r="AZ11139" i="22"/>
  <c r="BA11139" i="22" s="1"/>
  <c r="AZ11138" i="22"/>
  <c r="AZ11137" i="22"/>
  <c r="BA11137" i="22" s="1"/>
  <c r="AZ11136" i="22"/>
  <c r="AZ11135" i="22"/>
  <c r="AZ11134" i="22"/>
  <c r="AZ11133" i="22"/>
  <c r="AZ11132" i="22"/>
  <c r="AZ11131" i="22"/>
  <c r="BA11131" i="22" s="1"/>
  <c r="AZ11130" i="22"/>
  <c r="AZ11129" i="22"/>
  <c r="BA11129" i="22" s="1"/>
  <c r="AZ11128" i="22"/>
  <c r="AZ11127" i="22"/>
  <c r="AZ11126" i="22"/>
  <c r="AZ11125" i="22"/>
  <c r="BA11125" i="22" s="1"/>
  <c r="AZ11124" i="22"/>
  <c r="BA11124" i="22" s="1"/>
  <c r="BB11124" i="22" s="1"/>
  <c r="AZ11123" i="22"/>
  <c r="BA11123" i="22" s="1"/>
  <c r="AZ11122" i="22"/>
  <c r="AZ11121" i="22"/>
  <c r="AZ11120" i="22"/>
  <c r="BA11120" i="22" s="1"/>
  <c r="BB11120" i="22" s="1"/>
  <c r="AZ11119" i="22"/>
  <c r="AZ11118" i="22"/>
  <c r="BA11118" i="22" s="1"/>
  <c r="BB11118" i="22" s="1"/>
  <c r="AZ11117" i="22"/>
  <c r="BA11117" i="22" s="1"/>
  <c r="AZ11116" i="22"/>
  <c r="AZ11115" i="22"/>
  <c r="AZ11114" i="22"/>
  <c r="AZ11113" i="22"/>
  <c r="BA11113" i="22" s="1"/>
  <c r="AZ11112" i="22"/>
  <c r="AZ11111" i="22"/>
  <c r="AZ11110" i="22"/>
  <c r="BA11110" i="22" s="1"/>
  <c r="BB11110" i="22" s="1"/>
  <c r="AZ11109" i="22"/>
  <c r="AZ11108" i="22"/>
  <c r="AZ11107" i="22"/>
  <c r="AZ11106" i="22"/>
  <c r="BA11106" i="22" s="1"/>
  <c r="AZ11105" i="22"/>
  <c r="BA11105" i="22" s="1"/>
  <c r="AZ11104" i="22"/>
  <c r="AZ11103" i="22"/>
  <c r="AZ11102" i="22"/>
  <c r="BA11102" i="22" s="1"/>
  <c r="AZ11101" i="22"/>
  <c r="BA11101" i="22" s="1"/>
  <c r="AZ11100" i="22"/>
  <c r="BA11100" i="22" s="1"/>
  <c r="AZ11099" i="22"/>
  <c r="BA11099" i="22" s="1"/>
  <c r="AZ11098" i="22"/>
  <c r="AZ11097" i="22"/>
  <c r="AZ11096" i="22"/>
  <c r="AZ11095" i="22"/>
  <c r="BA11095" i="22" s="1"/>
  <c r="AZ11094" i="22"/>
  <c r="BA11094" i="22" s="1"/>
  <c r="BB11094" i="22" s="1"/>
  <c r="AZ11093" i="22"/>
  <c r="AZ11092" i="22"/>
  <c r="BA11092" i="22" s="1"/>
  <c r="BB11092" i="22" s="1"/>
  <c r="AZ11091" i="22"/>
  <c r="AZ11090" i="22"/>
  <c r="AZ11089" i="22"/>
  <c r="BA11089" i="22" s="1"/>
  <c r="AZ11088" i="22"/>
  <c r="BA11088" i="22" s="1"/>
  <c r="AZ11087" i="22"/>
  <c r="BA11087" i="22" s="1"/>
  <c r="AZ11086" i="22"/>
  <c r="AZ11085" i="22"/>
  <c r="AZ11084" i="22"/>
  <c r="AZ11083" i="22"/>
  <c r="BA11083" i="22" s="1"/>
  <c r="AZ11082" i="22"/>
  <c r="BA11082" i="22" s="1"/>
  <c r="AZ11081" i="22"/>
  <c r="BA11081" i="22" s="1"/>
  <c r="AZ11080" i="22"/>
  <c r="AZ11079" i="22"/>
  <c r="AZ11078" i="22"/>
  <c r="AZ11077" i="22"/>
  <c r="AZ11076" i="22"/>
  <c r="BA11076" i="22" s="1"/>
  <c r="BB11076" i="22" s="1"/>
  <c r="AZ11075" i="22"/>
  <c r="BA11075" i="22" s="1"/>
  <c r="AZ11074" i="22"/>
  <c r="BA11074" i="22" s="1"/>
  <c r="AZ11073" i="22"/>
  <c r="AZ11072" i="22"/>
  <c r="BA11072" i="22" s="1"/>
  <c r="BB11072" i="22" s="1"/>
  <c r="AZ11071" i="22"/>
  <c r="BA11071" i="22" s="1"/>
  <c r="BB11071" i="22" s="1"/>
  <c r="AZ11070" i="22"/>
  <c r="BA11070" i="22" s="1"/>
  <c r="BB11070" i="22" s="1"/>
  <c r="AZ11069" i="22"/>
  <c r="AZ11068" i="22"/>
  <c r="BA11068" i="22" s="1"/>
  <c r="AZ11067" i="22"/>
  <c r="AZ11066" i="22"/>
  <c r="AZ11065" i="22"/>
  <c r="BA11065" i="22" s="1"/>
  <c r="AZ11064" i="22"/>
  <c r="AZ11063" i="22"/>
  <c r="BA11063" i="22" s="1"/>
  <c r="AZ11062" i="22"/>
  <c r="AZ11061" i="22"/>
  <c r="AZ11060" i="22"/>
  <c r="AZ11059" i="22"/>
  <c r="AZ11058" i="22"/>
  <c r="AZ11057" i="22"/>
  <c r="BA11057" i="22" s="1"/>
  <c r="AZ11056" i="22"/>
  <c r="AZ11055" i="22"/>
  <c r="AZ11054" i="22"/>
  <c r="BA11054" i="22" s="1"/>
  <c r="AZ11053" i="22"/>
  <c r="AZ11052" i="22"/>
  <c r="BA11052" i="22" s="1"/>
  <c r="AZ11051" i="22"/>
  <c r="AZ11050" i="22"/>
  <c r="AZ11049" i="22"/>
  <c r="BA11049" i="22" s="1"/>
  <c r="AZ11048" i="22"/>
  <c r="BA11048" i="22" s="1"/>
  <c r="BB11048" i="22" s="1"/>
  <c r="AZ11047" i="22"/>
  <c r="BA11047" i="22" s="1"/>
  <c r="AZ11046" i="22"/>
  <c r="BA11046" i="22" s="1"/>
  <c r="BB11046" i="22" s="1"/>
  <c r="AZ11045" i="22"/>
  <c r="AZ11044" i="22"/>
  <c r="AZ11043" i="22"/>
  <c r="AZ11042" i="22"/>
  <c r="AZ11041" i="22"/>
  <c r="BA11041" i="22" s="1"/>
  <c r="AZ11040" i="22"/>
  <c r="AZ11039" i="22"/>
  <c r="AZ11038" i="22"/>
  <c r="BA11038" i="22" s="1"/>
  <c r="BB11038" i="22" s="1"/>
  <c r="AZ11037" i="22"/>
  <c r="AZ11036" i="22"/>
  <c r="AZ11035" i="22"/>
  <c r="AZ11034" i="22"/>
  <c r="AZ11033" i="22"/>
  <c r="BA11033" i="22" s="1"/>
  <c r="AZ11032" i="22"/>
  <c r="AZ11031" i="22"/>
  <c r="AZ11030" i="22"/>
  <c r="BA11030" i="22" s="1"/>
  <c r="BB11030" i="22" s="1"/>
  <c r="AZ11029" i="22"/>
  <c r="AZ11028" i="22"/>
  <c r="AZ11027" i="22"/>
  <c r="AZ11026" i="22"/>
  <c r="BA11026" i="22" s="1"/>
  <c r="AZ11025" i="22"/>
  <c r="AZ11024" i="22"/>
  <c r="BA11024" i="22" s="1"/>
  <c r="AZ11023" i="22"/>
  <c r="BA11023" i="22" s="1"/>
  <c r="BB11023" i="22" s="1"/>
  <c r="AZ11022" i="22"/>
  <c r="BA11022" i="22" s="1"/>
  <c r="BB11022" i="22" s="1"/>
  <c r="AZ11021" i="22"/>
  <c r="BA11021" i="22" s="1"/>
  <c r="AZ11020" i="22"/>
  <c r="BA11020" i="22" s="1"/>
  <c r="BB11020" i="22" s="1"/>
  <c r="AZ11019" i="22"/>
  <c r="AZ11018" i="22"/>
  <c r="AZ11017" i="22"/>
  <c r="BA11017" i="22" s="1"/>
  <c r="AZ11016" i="22"/>
  <c r="AZ11015" i="22"/>
  <c r="BA11015" i="22" s="1"/>
  <c r="AZ11014" i="22"/>
  <c r="BA11014" i="22" s="1"/>
  <c r="BB11014" i="22" s="1"/>
  <c r="AZ11013" i="22"/>
  <c r="AZ11012" i="22"/>
  <c r="BA11012" i="22" s="1"/>
  <c r="AZ11011" i="22"/>
  <c r="AZ11010" i="22"/>
  <c r="BA11010" i="22" s="1"/>
  <c r="AZ11009" i="22"/>
  <c r="BA11009" i="22" s="1"/>
  <c r="AZ11008" i="22"/>
  <c r="AZ11007" i="22"/>
  <c r="AZ11006" i="22"/>
  <c r="BA11006" i="22" s="1"/>
  <c r="BB11006" i="22" s="1"/>
  <c r="AZ11005" i="22"/>
  <c r="BA11005" i="22" s="1"/>
  <c r="AZ11004" i="22"/>
  <c r="AZ11003" i="22"/>
  <c r="AZ11002" i="22"/>
  <c r="BA11002" i="22" s="1"/>
  <c r="AZ11001" i="22"/>
  <c r="BA11001" i="22" s="1"/>
  <c r="AZ11000" i="22"/>
  <c r="AZ10999" i="22"/>
  <c r="AZ10998" i="22"/>
  <c r="BA10998" i="22" s="1"/>
  <c r="BB10998" i="22" s="1"/>
  <c r="AZ10997" i="22"/>
  <c r="AZ10996" i="22"/>
  <c r="BA10996" i="22" s="1"/>
  <c r="BB10996" i="22" s="1"/>
  <c r="AZ10995" i="22"/>
  <c r="AZ10994" i="22"/>
  <c r="AZ10993" i="22"/>
  <c r="BA10993" i="22" s="1"/>
  <c r="AZ10992" i="22"/>
  <c r="AZ10991" i="22"/>
  <c r="AZ10990" i="22"/>
  <c r="AZ10989" i="22"/>
  <c r="AZ10988" i="22"/>
  <c r="AZ10987" i="22"/>
  <c r="AZ10986" i="22"/>
  <c r="AZ10985" i="22"/>
  <c r="BA10985" i="22" s="1"/>
  <c r="AZ10984" i="22"/>
  <c r="AZ10983" i="22"/>
  <c r="AZ10982" i="22"/>
  <c r="BA10982" i="22" s="1"/>
  <c r="AZ10981" i="22"/>
  <c r="AZ10980" i="22"/>
  <c r="BA10980" i="22" s="1"/>
  <c r="AZ10979" i="22"/>
  <c r="AZ10978" i="22"/>
  <c r="BA10978" i="22" s="1"/>
  <c r="AZ10977" i="22"/>
  <c r="AZ10976" i="22"/>
  <c r="BA10976" i="22" s="1"/>
  <c r="AZ10975" i="22"/>
  <c r="BA10975" i="22" s="1"/>
  <c r="BB10975" i="22" s="1"/>
  <c r="AZ10974" i="22"/>
  <c r="BA10974" i="22" s="1"/>
  <c r="BB10974" i="22" s="1"/>
  <c r="AZ10973" i="22"/>
  <c r="AZ10972" i="22"/>
  <c r="BA10972" i="22" s="1"/>
  <c r="BB10972" i="22" s="1"/>
  <c r="AZ10971" i="22"/>
  <c r="BA10971" i="22" s="1"/>
  <c r="AZ10970" i="22"/>
  <c r="AZ10969" i="22"/>
  <c r="BA10969" i="22" s="1"/>
  <c r="AZ10968" i="22"/>
  <c r="BA10968" i="22" s="1"/>
  <c r="BB10968" i="22" s="1"/>
  <c r="AZ10967" i="22"/>
  <c r="AZ10966" i="22"/>
  <c r="BA10966" i="22" s="1"/>
  <c r="BB10966" i="22" s="1"/>
  <c r="AZ10965" i="22"/>
  <c r="AZ10964" i="22"/>
  <c r="BA10964" i="22" s="1"/>
  <c r="AZ10963" i="22"/>
  <c r="BA10963" i="22" s="1"/>
  <c r="AZ10962" i="22"/>
  <c r="BA10962" i="22" s="1"/>
  <c r="BB10962" i="22" s="1"/>
  <c r="AZ10961" i="22"/>
  <c r="BA10961" i="22" s="1"/>
  <c r="AZ10960" i="22"/>
  <c r="AZ10959" i="22"/>
  <c r="AZ10958" i="22"/>
  <c r="AZ10957" i="22"/>
  <c r="AZ10956" i="22"/>
  <c r="BA10956" i="22" s="1"/>
  <c r="AZ10955" i="22"/>
  <c r="AZ10954" i="22"/>
  <c r="BA10954" i="22" s="1"/>
  <c r="AZ10953" i="22"/>
  <c r="AZ10952" i="22"/>
  <c r="AZ10951" i="22"/>
  <c r="BA10951" i="22" s="1"/>
  <c r="AZ10950" i="22"/>
  <c r="BA10950" i="22" s="1"/>
  <c r="BB10950" i="22" s="1"/>
  <c r="AZ10949" i="22"/>
  <c r="BA10949" i="22" s="1"/>
  <c r="AZ10948" i="22"/>
  <c r="BA10948" i="22" s="1"/>
  <c r="BB10948" i="22" s="1"/>
  <c r="AZ10947" i="22"/>
  <c r="AZ10946" i="22"/>
  <c r="AZ10945" i="22"/>
  <c r="BA10945" i="22" s="1"/>
  <c r="AZ10944" i="22"/>
  <c r="AZ10943" i="22"/>
  <c r="BA10943" i="22" s="1"/>
  <c r="AZ10942" i="22"/>
  <c r="BA10942" i="22" s="1"/>
  <c r="AZ10941" i="22"/>
  <c r="AZ10940" i="22"/>
  <c r="AZ10939" i="22"/>
  <c r="AZ10938" i="22"/>
  <c r="BA10938" i="22" s="1"/>
  <c r="BB10938" i="22" s="1"/>
  <c r="AZ10937" i="22"/>
  <c r="BA10937" i="22" s="1"/>
  <c r="AZ10936" i="22"/>
  <c r="AZ10935" i="22"/>
  <c r="AZ10934" i="22"/>
  <c r="BA10934" i="22" s="1"/>
  <c r="BB10934" i="22" s="1"/>
  <c r="AZ10933" i="22"/>
  <c r="BA10933" i="22" s="1"/>
  <c r="AZ10932" i="22"/>
  <c r="BA10932" i="22" s="1"/>
  <c r="BB10932" i="22" s="1"/>
  <c r="AZ10931" i="22"/>
  <c r="AZ10930" i="22"/>
  <c r="AZ10929" i="22"/>
  <c r="AZ10928" i="22"/>
  <c r="AZ10927" i="22"/>
  <c r="BA10927" i="22" s="1"/>
  <c r="AZ10926" i="22"/>
  <c r="BA10926" i="22" s="1"/>
  <c r="BB10926" i="22" s="1"/>
  <c r="AZ10925" i="22"/>
  <c r="AZ10924" i="22"/>
  <c r="BA10924" i="22" s="1"/>
  <c r="BB10924" i="22" s="1"/>
  <c r="AZ10923" i="22"/>
  <c r="BA10923" i="22" s="1"/>
  <c r="AZ10922" i="22"/>
  <c r="AZ10921" i="22"/>
  <c r="BA10921" i="22" s="1"/>
  <c r="AZ10920" i="22"/>
  <c r="BA10920" i="22" s="1"/>
  <c r="BB10920" i="22" s="1"/>
  <c r="AZ10919" i="22"/>
  <c r="BA10919" i="22" s="1"/>
  <c r="AZ10918" i="22"/>
  <c r="AZ10917" i="22"/>
  <c r="AZ10916" i="22"/>
  <c r="BA10916" i="22" s="1"/>
  <c r="AZ10915" i="22"/>
  <c r="AZ10914" i="22"/>
  <c r="AZ10913" i="22"/>
  <c r="BA10913" i="22" s="1"/>
  <c r="AZ10912" i="22"/>
  <c r="AZ10911" i="22"/>
  <c r="AZ10910" i="22"/>
  <c r="AZ10909" i="22"/>
  <c r="BA10909" i="22" s="1"/>
  <c r="AZ10908" i="22"/>
  <c r="BA10908" i="22" s="1"/>
  <c r="BB10908" i="22" s="1"/>
  <c r="AZ10907" i="22"/>
  <c r="BA10907" i="22" s="1"/>
  <c r="AZ10906" i="22"/>
  <c r="AZ10905" i="22"/>
  <c r="BA10905" i="22" s="1"/>
  <c r="AZ10904" i="22"/>
  <c r="AZ10903" i="22"/>
  <c r="BA10903" i="22" s="1"/>
  <c r="AZ10902" i="22"/>
  <c r="AZ10901" i="22"/>
  <c r="BA10901" i="22" s="1"/>
  <c r="AZ10900" i="22"/>
  <c r="BA10900" i="22" s="1"/>
  <c r="BB10900" i="22" s="1"/>
  <c r="AZ10899" i="22"/>
  <c r="AZ10898" i="22"/>
  <c r="AZ10897" i="22"/>
  <c r="BA10897" i="22" s="1"/>
  <c r="AZ10896" i="22"/>
  <c r="AZ10895" i="22"/>
  <c r="AZ10894" i="22"/>
  <c r="BA10894" i="22" s="1"/>
  <c r="AZ10893" i="22"/>
  <c r="AZ10892" i="22"/>
  <c r="AZ10891" i="22"/>
  <c r="BA10891" i="22" s="1"/>
  <c r="AZ10890" i="22"/>
  <c r="BA10890" i="22" s="1"/>
  <c r="BB10890" i="22" s="1"/>
  <c r="AZ10889" i="22"/>
  <c r="BA10889" i="22" s="1"/>
  <c r="AZ10888" i="22"/>
  <c r="BA10888" i="22" s="1"/>
  <c r="AZ10887" i="22"/>
  <c r="AZ10886" i="22"/>
  <c r="BA10886" i="22" s="1"/>
  <c r="AZ10885" i="22"/>
  <c r="BA10885" i="22" s="1"/>
  <c r="AZ10884" i="22"/>
  <c r="BA10884" i="22" s="1"/>
  <c r="AZ10883" i="22"/>
  <c r="AZ10882" i="22"/>
  <c r="AZ10881" i="22"/>
  <c r="BA10881" i="22" s="1"/>
  <c r="AZ10880" i="22"/>
  <c r="BA10880" i="22" s="1"/>
  <c r="AZ10879" i="22"/>
  <c r="BA10879" i="22" s="1"/>
  <c r="AZ10878" i="22"/>
  <c r="BA10878" i="22" s="1"/>
  <c r="AZ10877" i="22"/>
  <c r="BA10877" i="22" s="1"/>
  <c r="AZ10876" i="22"/>
  <c r="AZ10875" i="22"/>
  <c r="BA10875" i="22" s="1"/>
  <c r="AZ10874" i="22"/>
  <c r="AZ10873" i="22"/>
  <c r="BA10873" i="22" s="1"/>
  <c r="AZ10872" i="22"/>
  <c r="BA10872" i="22" s="1"/>
  <c r="AZ10871" i="22"/>
  <c r="AZ10870" i="22"/>
  <c r="BA10870" i="22" s="1"/>
  <c r="BB10870" i="22" s="1"/>
  <c r="AZ10869" i="22"/>
  <c r="AZ10868" i="22"/>
  <c r="BA10868" i="22" s="1"/>
  <c r="BB10868" i="22" s="1"/>
  <c r="AZ10867" i="22"/>
  <c r="BA10867" i="22" s="1"/>
  <c r="AZ10866" i="22"/>
  <c r="AZ10865" i="22"/>
  <c r="BA10865" i="22" s="1"/>
  <c r="AZ10864" i="22"/>
  <c r="AZ10863" i="22"/>
  <c r="BA10863" i="22" s="1"/>
  <c r="AZ10862" i="22"/>
  <c r="AZ10861" i="22"/>
  <c r="BA10861" i="22" s="1"/>
  <c r="AZ10860" i="22"/>
  <c r="BA10860" i="22" s="1"/>
  <c r="BB10860" i="22" s="1"/>
  <c r="AZ10859" i="22"/>
  <c r="AZ10858" i="22"/>
  <c r="BA10858" i="22" s="1"/>
  <c r="BB10858" i="22" s="1"/>
  <c r="AZ10857" i="22"/>
  <c r="AZ10856" i="22"/>
  <c r="AZ10855" i="22"/>
  <c r="AZ10854" i="22"/>
  <c r="BA10854" i="22" s="1"/>
  <c r="BB10854" i="22" s="1"/>
  <c r="AZ10853" i="22"/>
  <c r="BA10853" i="22" s="1"/>
  <c r="AZ10852" i="22"/>
  <c r="BA10852" i="22" s="1"/>
  <c r="BB10852" i="22" s="1"/>
  <c r="AZ10851" i="22"/>
  <c r="AZ10850" i="22"/>
  <c r="AZ10849" i="22"/>
  <c r="AZ10848" i="22"/>
  <c r="BA10848" i="22" s="1"/>
  <c r="BB10848" i="22" s="1"/>
  <c r="AZ10847" i="22"/>
  <c r="AZ10846" i="22"/>
  <c r="BA10846" i="22" s="1"/>
  <c r="AZ10845" i="22"/>
  <c r="AZ10844" i="22"/>
  <c r="AZ10843" i="22"/>
  <c r="AZ10842" i="22"/>
  <c r="AZ10841" i="22"/>
  <c r="BA10841" i="22" s="1"/>
  <c r="AZ10840" i="22"/>
  <c r="AZ10839" i="22"/>
  <c r="BA10839" i="22" s="1"/>
  <c r="AZ10838" i="22"/>
  <c r="AZ10837" i="22"/>
  <c r="BA10837" i="22" s="1"/>
  <c r="AZ10836" i="22"/>
  <c r="BA10836" i="22" s="1"/>
  <c r="AZ10835" i="22"/>
  <c r="AZ10834" i="22"/>
  <c r="BA10834" i="22" s="1"/>
  <c r="BB10834" i="22" s="1"/>
  <c r="AZ10833" i="22"/>
  <c r="BA10833" i="22" s="1"/>
  <c r="AZ10832" i="22"/>
  <c r="AZ10831" i="22"/>
  <c r="BA10831" i="22" s="1"/>
  <c r="AZ10830" i="22"/>
  <c r="BA10830" i="22" s="1"/>
  <c r="AZ10829" i="22"/>
  <c r="AZ10828" i="22"/>
  <c r="AZ10827" i="22"/>
  <c r="AZ10826" i="22"/>
  <c r="AZ10825" i="22"/>
  <c r="BA10825" i="22" s="1"/>
  <c r="AZ10824" i="22"/>
  <c r="AZ10823" i="22"/>
  <c r="BA10823" i="22" s="1"/>
  <c r="AZ10822" i="22"/>
  <c r="BA10822" i="22" s="1"/>
  <c r="BB10822" i="22" s="1"/>
  <c r="AZ10821" i="22"/>
  <c r="AZ10820" i="22"/>
  <c r="AZ10819" i="22"/>
  <c r="AZ10818" i="22"/>
  <c r="AZ10817" i="22"/>
  <c r="BA10817" i="22" s="1"/>
  <c r="AZ10816" i="22"/>
  <c r="AZ10815" i="22"/>
  <c r="AZ10814" i="22"/>
  <c r="BA10814" i="22" s="1"/>
  <c r="AZ10813" i="22"/>
  <c r="AZ10812" i="22"/>
  <c r="AZ10811" i="22"/>
  <c r="AZ10810" i="22"/>
  <c r="BA10810" i="22" s="1"/>
  <c r="BB10810" i="22" s="1"/>
  <c r="AZ10809" i="22"/>
  <c r="AZ10808" i="22"/>
  <c r="BA10808" i="22" s="1"/>
  <c r="BB10808" i="22" s="1"/>
  <c r="AZ10807" i="22"/>
  <c r="AZ10806" i="22"/>
  <c r="AZ10805" i="22"/>
  <c r="AZ10804" i="22"/>
  <c r="AZ10803" i="22"/>
  <c r="BA10803" i="22" s="1"/>
  <c r="AZ10802" i="22"/>
  <c r="AZ10801" i="22"/>
  <c r="BA10801" i="22" s="1"/>
  <c r="AZ10800" i="22"/>
  <c r="BA10800" i="22" s="1"/>
  <c r="BB10800" i="22" s="1"/>
  <c r="AZ10799" i="22"/>
  <c r="AZ10798" i="22"/>
  <c r="BA10798" i="22" s="1"/>
  <c r="BB10798" i="22" s="1"/>
  <c r="AZ10797" i="22"/>
  <c r="AZ10796" i="22"/>
  <c r="AZ10795" i="22"/>
  <c r="AZ10794" i="22"/>
  <c r="AZ10793" i="22"/>
  <c r="BA10793" i="22" s="1"/>
  <c r="AZ10792" i="22"/>
  <c r="AZ10791" i="22"/>
  <c r="BA10791" i="22" s="1"/>
  <c r="AZ10790" i="22"/>
  <c r="AZ10789" i="22"/>
  <c r="AZ10788" i="22"/>
  <c r="AZ10787" i="22"/>
  <c r="AZ10786" i="22"/>
  <c r="BA10786" i="22" s="1"/>
  <c r="BB10786" i="22" s="1"/>
  <c r="AZ10785" i="22"/>
  <c r="BA10785" i="22" s="1"/>
  <c r="AZ10784" i="22"/>
  <c r="AZ10783" i="22"/>
  <c r="BA10783" i="22" s="1"/>
  <c r="AZ10782" i="22"/>
  <c r="BA10782" i="22" s="1"/>
  <c r="BB10782" i="22" s="1"/>
  <c r="AZ10781" i="22"/>
  <c r="BA10781" i="22" s="1"/>
  <c r="AZ10780" i="22"/>
  <c r="AZ10779" i="22"/>
  <c r="BA10779" i="22" s="1"/>
  <c r="AZ10778" i="22"/>
  <c r="AZ10777" i="22"/>
  <c r="BA10777" i="22" s="1"/>
  <c r="AZ10776" i="22"/>
  <c r="BA10776" i="22" s="1"/>
  <c r="BB10776" i="22" s="1"/>
  <c r="AZ10775" i="22"/>
  <c r="AZ10774" i="22"/>
  <c r="AZ10773" i="22"/>
  <c r="AZ10772" i="22"/>
  <c r="BA10772" i="22" s="1"/>
  <c r="AZ10771" i="22"/>
  <c r="AZ10770" i="22"/>
  <c r="AZ10769" i="22"/>
  <c r="BA10769" i="22" s="1"/>
  <c r="AZ10768" i="22"/>
  <c r="AZ10767" i="22"/>
  <c r="AZ10766" i="22"/>
  <c r="BA10766" i="22" s="1"/>
  <c r="BB10766" i="22" s="1"/>
  <c r="AZ10765" i="22"/>
  <c r="BA10765" i="22" s="1"/>
  <c r="AZ10764" i="22"/>
  <c r="BA10764" i="22" s="1"/>
  <c r="BB10764" i="22" s="1"/>
  <c r="AZ10763" i="22"/>
  <c r="AZ10762" i="22"/>
  <c r="AZ10761" i="22"/>
  <c r="AZ10760" i="22"/>
  <c r="BA10760" i="22" s="1"/>
  <c r="AZ10759" i="22"/>
  <c r="BA10759" i="22" s="1"/>
  <c r="AZ10758" i="22"/>
  <c r="BA10758" i="22" s="1"/>
  <c r="BB10758" i="22" s="1"/>
  <c r="AZ10757" i="22"/>
  <c r="AZ10756" i="22"/>
  <c r="BA10756" i="22" s="1"/>
  <c r="AZ10755" i="22"/>
  <c r="AZ10754" i="22"/>
  <c r="AZ10753" i="22"/>
  <c r="AZ10752" i="22"/>
  <c r="AZ10751" i="22"/>
  <c r="AZ10750" i="22"/>
  <c r="BA10750" i="22" s="1"/>
  <c r="BB10750" i="22" s="1"/>
  <c r="AZ10749" i="22"/>
  <c r="AZ10748" i="22"/>
  <c r="BA10748" i="22" s="1"/>
  <c r="AZ10747" i="22"/>
  <c r="AZ10746" i="22"/>
  <c r="AZ10745" i="22"/>
  <c r="BA10745" i="22" s="1"/>
  <c r="AZ10744" i="22"/>
  <c r="BA10744" i="22" s="1"/>
  <c r="AZ10743" i="22"/>
  <c r="AZ10742" i="22"/>
  <c r="BA10742" i="22" s="1"/>
  <c r="BB10742" i="22" s="1"/>
  <c r="AZ10741" i="22"/>
  <c r="AZ10740" i="22"/>
  <c r="AZ10739" i="22"/>
  <c r="AZ10738" i="22"/>
  <c r="AZ10737" i="22"/>
  <c r="BA10737" i="22" s="1"/>
  <c r="AZ10736" i="22"/>
  <c r="BA10736" i="22" s="1"/>
  <c r="AZ10735" i="22"/>
  <c r="AZ10734" i="22"/>
  <c r="AZ10733" i="22"/>
  <c r="AZ10732" i="22"/>
  <c r="BA10732" i="22" s="1"/>
  <c r="BB10732" i="22" s="1"/>
  <c r="AZ10731" i="22"/>
  <c r="BA10731" i="22" s="1"/>
  <c r="AZ10730" i="22"/>
  <c r="AZ10729" i="22"/>
  <c r="BA10729" i="22" s="1"/>
  <c r="AZ10728" i="22"/>
  <c r="BA10728" i="22" s="1"/>
  <c r="BB10728" i="22" s="1"/>
  <c r="AZ10727" i="22"/>
  <c r="BA10727" i="22" s="1"/>
  <c r="AZ10726" i="22"/>
  <c r="BA10726" i="22" s="1"/>
  <c r="BB10726" i="22" s="1"/>
  <c r="AZ10725" i="22"/>
  <c r="AZ10724" i="22"/>
  <c r="AZ10723" i="22"/>
  <c r="BA10723" i="22" s="1"/>
  <c r="AZ10722" i="22"/>
  <c r="BA10722" i="22" s="1"/>
  <c r="AZ10721" i="22"/>
  <c r="BA10721" i="22" s="1"/>
  <c r="AZ10720" i="22"/>
  <c r="AZ10719" i="22"/>
  <c r="AZ10718" i="22"/>
  <c r="AZ10717" i="22"/>
  <c r="AZ10716" i="22"/>
  <c r="AZ10715" i="22"/>
  <c r="BA10715" i="22" s="1"/>
  <c r="AZ10714" i="22"/>
  <c r="AZ10713" i="22"/>
  <c r="AZ10712" i="22"/>
  <c r="BA10712" i="22" s="1"/>
  <c r="AZ10711" i="22"/>
  <c r="AZ10710" i="22"/>
  <c r="BA10710" i="22" s="1"/>
  <c r="BB10710" i="22" s="1"/>
  <c r="AZ10709" i="22"/>
  <c r="BA10709" i="22" s="1"/>
  <c r="AZ10708" i="22"/>
  <c r="BA10708" i="22" s="1"/>
  <c r="BB10708" i="22" s="1"/>
  <c r="AZ10707" i="22"/>
  <c r="BA10707" i="22" s="1"/>
  <c r="AZ10706" i="22"/>
  <c r="AZ10705" i="22"/>
  <c r="AZ10704" i="22"/>
  <c r="BA10704" i="22" s="1"/>
  <c r="AZ10703" i="22"/>
  <c r="BA10703" i="22" s="1"/>
  <c r="AZ10702" i="22"/>
  <c r="AZ10701" i="22"/>
  <c r="AZ10700" i="22"/>
  <c r="AZ10699" i="22"/>
  <c r="AZ10698" i="22"/>
  <c r="AZ10697" i="22"/>
  <c r="BA10697" i="22" s="1"/>
  <c r="AZ10696" i="22"/>
  <c r="AZ10695" i="22"/>
  <c r="BA10695" i="22" s="1"/>
  <c r="AZ10694" i="22"/>
  <c r="AZ10693" i="22"/>
  <c r="AZ10692" i="22"/>
  <c r="AZ10691" i="22"/>
  <c r="AZ10690" i="22"/>
  <c r="AZ10689" i="22"/>
  <c r="AZ10688" i="22"/>
  <c r="AZ10687" i="22"/>
  <c r="BA10687" i="22" s="1"/>
  <c r="BB10687" i="22" s="1"/>
  <c r="AZ10686" i="22"/>
  <c r="BA10686" i="22" s="1"/>
  <c r="AZ10685" i="22"/>
  <c r="AZ10684" i="22"/>
  <c r="BA10684" i="22" s="1"/>
  <c r="BB10684" i="22" s="1"/>
  <c r="AZ10683" i="22"/>
  <c r="BA10683" i="22" s="1"/>
  <c r="AZ10682" i="22"/>
  <c r="AZ10681" i="22"/>
  <c r="BA10681" i="22" s="1"/>
  <c r="AZ10680" i="22"/>
  <c r="BA10680" i="22" s="1"/>
  <c r="BB10680" i="22" s="1"/>
  <c r="AZ10679" i="22"/>
  <c r="AZ10678" i="22"/>
  <c r="BA10678" i="22" s="1"/>
  <c r="AZ10677" i="22"/>
  <c r="AZ10676" i="22"/>
  <c r="BA10676" i="22" s="1"/>
  <c r="BB10676" i="22" s="1"/>
  <c r="AZ10675" i="22"/>
  <c r="AZ10674" i="22"/>
  <c r="AZ10673" i="22"/>
  <c r="BA10673" i="22" s="1"/>
  <c r="AZ10672" i="22"/>
  <c r="AZ10671" i="22"/>
  <c r="AZ10670" i="22"/>
  <c r="AZ10669" i="22"/>
  <c r="AZ10668" i="22"/>
  <c r="AZ10667" i="22"/>
  <c r="AZ10666" i="22"/>
  <c r="BA10666" i="22" s="1"/>
  <c r="BB10666" i="22" s="1"/>
  <c r="AZ10665" i="22"/>
  <c r="BA10665" i="22" s="1"/>
  <c r="AZ10664" i="22"/>
  <c r="AZ10663" i="22"/>
  <c r="BA10663" i="22" s="1"/>
  <c r="BB10663" i="22" s="1"/>
  <c r="AZ10662" i="22"/>
  <c r="BA10662" i="22" s="1"/>
  <c r="AZ10661" i="22"/>
  <c r="AZ10660" i="22"/>
  <c r="AZ10659" i="22"/>
  <c r="BA10659" i="22" s="1"/>
  <c r="AZ10658" i="22"/>
  <c r="AZ10657" i="22"/>
  <c r="BA10657" i="22" s="1"/>
  <c r="AZ10656" i="22"/>
  <c r="BA10656" i="22" s="1"/>
  <c r="AZ10655" i="22"/>
  <c r="BA10655" i="22" s="1"/>
  <c r="AZ10654" i="22"/>
  <c r="BA10654" i="22" s="1"/>
  <c r="AZ10653" i="22"/>
  <c r="AZ10652" i="22"/>
  <c r="AZ10651" i="22"/>
  <c r="AZ10650" i="22"/>
  <c r="BA10650" i="22" s="1"/>
  <c r="BB10650" i="22" s="1"/>
  <c r="AZ10649" i="22"/>
  <c r="BA10649" i="22" s="1"/>
  <c r="AZ10648" i="22"/>
  <c r="AZ10647" i="22"/>
  <c r="AZ10646" i="22"/>
  <c r="AZ10645" i="22"/>
  <c r="AZ10644" i="22"/>
  <c r="AZ10643" i="22"/>
  <c r="BA10643" i="22" s="1"/>
  <c r="AZ10642" i="22"/>
  <c r="AZ10641" i="22"/>
  <c r="BA10641" i="22" s="1"/>
  <c r="AZ10640" i="22"/>
  <c r="AZ10639" i="22"/>
  <c r="BA10639" i="22" s="1"/>
  <c r="BB10639" i="22" s="1"/>
  <c r="AZ10638" i="22"/>
  <c r="BA10638" i="22" s="1"/>
  <c r="BB10638" i="22" s="1"/>
  <c r="AZ10637" i="22"/>
  <c r="BA10637" i="22" s="1"/>
  <c r="AZ10636" i="22"/>
  <c r="BA10636" i="22" s="1"/>
  <c r="AZ10635" i="22"/>
  <c r="BA10635" i="22" s="1"/>
  <c r="AZ10634" i="22"/>
  <c r="AZ10633" i="22"/>
  <c r="BA10633" i="22" s="1"/>
  <c r="AZ10632" i="22"/>
  <c r="AZ10631" i="22"/>
  <c r="AZ10630" i="22"/>
  <c r="BA10630" i="22" s="1"/>
  <c r="AZ10629" i="22"/>
  <c r="AZ10628" i="22"/>
  <c r="AZ10627" i="22"/>
  <c r="BA10627" i="22" s="1"/>
  <c r="AZ10626" i="22"/>
  <c r="AZ10625" i="22"/>
  <c r="BA10625" i="22" s="1"/>
  <c r="AZ10624" i="22"/>
  <c r="BA10624" i="22" s="1"/>
  <c r="AZ10623" i="22"/>
  <c r="AZ10622" i="22"/>
  <c r="BA10622" i="22" s="1"/>
  <c r="AZ10621" i="22"/>
  <c r="BA10621" i="22" s="1"/>
  <c r="AZ10620" i="22"/>
  <c r="BA10620" i="22" s="1"/>
  <c r="BB10620" i="22" s="1"/>
  <c r="AZ10619" i="22"/>
  <c r="AZ10618" i="22"/>
  <c r="BA10618" i="22" s="1"/>
  <c r="AZ10617" i="22"/>
  <c r="AZ10616" i="22"/>
  <c r="BA10616" i="22" s="1"/>
  <c r="AZ10615" i="22"/>
  <c r="AZ10614" i="22"/>
  <c r="AZ10613" i="22"/>
  <c r="BA10613" i="22" s="1"/>
  <c r="AZ10612" i="22"/>
  <c r="AZ10611" i="22"/>
  <c r="BA10611" i="22" s="1"/>
  <c r="AZ10610" i="22"/>
  <c r="AZ10609" i="22"/>
  <c r="BA10609" i="22" s="1"/>
  <c r="AZ10608" i="22"/>
  <c r="BA10608" i="22" s="1"/>
  <c r="AZ10607" i="22"/>
  <c r="BA10607" i="22" s="1"/>
  <c r="AZ10606" i="22"/>
  <c r="BA10606" i="22" s="1"/>
  <c r="BB10606" i="22" s="1"/>
  <c r="AZ10605" i="22"/>
  <c r="AZ10604" i="22"/>
  <c r="AZ10603" i="22"/>
  <c r="AZ10602" i="22"/>
  <c r="AZ10601" i="22"/>
  <c r="BA10601" i="22" s="1"/>
  <c r="AZ10600" i="22"/>
  <c r="BA10600" i="22" s="1"/>
  <c r="AZ10599" i="22"/>
  <c r="AZ10598" i="22"/>
  <c r="AZ10597" i="22"/>
  <c r="BA10597" i="22" s="1"/>
  <c r="AZ10596" i="22"/>
  <c r="AZ10595" i="22"/>
  <c r="AZ10594" i="22"/>
  <c r="AZ10593" i="22"/>
  <c r="BA10593" i="22" s="1"/>
  <c r="AZ10592" i="22"/>
  <c r="BA10592" i="22" s="1"/>
  <c r="AZ10591" i="22"/>
  <c r="BA10591" i="22" s="1"/>
  <c r="BB10591" i="22" s="1"/>
  <c r="AZ10590" i="22"/>
  <c r="AZ10589" i="22"/>
  <c r="BA10589" i="22" s="1"/>
  <c r="AZ10588" i="22"/>
  <c r="BA10588" i="22" s="1"/>
  <c r="BB10588" i="22" s="1"/>
  <c r="AZ10587" i="22"/>
  <c r="BA10587" i="22" s="1"/>
  <c r="AZ10586" i="22"/>
  <c r="AZ10585" i="22"/>
  <c r="AZ10584" i="22"/>
  <c r="BA10584" i="22" s="1"/>
  <c r="AZ10583" i="22"/>
  <c r="BA10583" i="22" s="1"/>
  <c r="AZ10582" i="22"/>
  <c r="BA10582" i="22" s="1"/>
  <c r="AZ10581" i="22"/>
  <c r="AZ10580" i="22"/>
  <c r="AZ10579" i="22"/>
  <c r="AZ10578" i="22"/>
  <c r="BA10578" i="22" s="1"/>
  <c r="AZ10577" i="22"/>
  <c r="BA10577" i="22" s="1"/>
  <c r="AZ10576" i="22"/>
  <c r="BA10576" i="22" s="1"/>
  <c r="AZ10575" i="22"/>
  <c r="BA10575" i="22" s="1"/>
  <c r="AZ10574" i="22"/>
  <c r="BA10574" i="22" s="1"/>
  <c r="BB10574" i="22" s="1"/>
  <c r="AZ10573" i="22"/>
  <c r="AZ10572" i="22"/>
  <c r="AZ10571" i="22"/>
  <c r="AZ10570" i="22"/>
  <c r="AZ10569" i="22"/>
  <c r="BA10569" i="22" s="1"/>
  <c r="AZ10568" i="22"/>
  <c r="BA10568" i="22" s="1"/>
  <c r="BB10568" i="22" s="1"/>
  <c r="AZ10567" i="22"/>
  <c r="BA10567" i="22" s="1"/>
  <c r="AZ10566" i="22"/>
  <c r="AZ10565" i="22"/>
  <c r="BA10565" i="22" s="1"/>
  <c r="AZ10564" i="22"/>
  <c r="AZ10563" i="22"/>
  <c r="BA10563" i="22" s="1"/>
  <c r="AZ10562" i="22"/>
  <c r="AZ10561" i="22"/>
  <c r="BA10561" i="22" s="1"/>
  <c r="AZ10560" i="22"/>
  <c r="AZ10559" i="22"/>
  <c r="BA10559" i="22" s="1"/>
  <c r="AZ10558" i="22"/>
  <c r="BA10558" i="22" s="1"/>
  <c r="AZ10557" i="22"/>
  <c r="AZ10556" i="22"/>
  <c r="AZ10555" i="22"/>
  <c r="AZ10554" i="22"/>
  <c r="BA10554" i="22" s="1"/>
  <c r="BB10554" i="22" s="1"/>
  <c r="AZ10553" i="22"/>
  <c r="BA10553" i="22" s="1"/>
  <c r="AZ10552" i="22"/>
  <c r="AZ10551" i="22"/>
  <c r="AZ10550" i="22"/>
  <c r="AZ10549" i="22"/>
  <c r="BA10549" i="22" s="1"/>
  <c r="AZ10548" i="22"/>
  <c r="BA10548" i="22" s="1"/>
  <c r="BB10548" i="22" s="1"/>
  <c r="AZ10547" i="22"/>
  <c r="AZ10546" i="22"/>
  <c r="AZ10545" i="22"/>
  <c r="BA10545" i="22" s="1"/>
  <c r="AZ10544" i="22"/>
  <c r="AZ10543" i="22"/>
  <c r="BA10543" i="22" s="1"/>
  <c r="AZ10542" i="22"/>
  <c r="AZ10541" i="22"/>
  <c r="AZ10540" i="22"/>
  <c r="BA10540" i="22" s="1"/>
  <c r="BB10540" i="22" s="1"/>
  <c r="AZ10539" i="22"/>
  <c r="BA10539" i="22" s="1"/>
  <c r="AZ10538" i="22"/>
  <c r="AZ10537" i="22"/>
  <c r="AZ10536" i="22"/>
  <c r="AZ10535" i="22"/>
  <c r="AZ10534" i="22"/>
  <c r="AZ10533" i="22"/>
  <c r="AZ10532" i="22"/>
  <c r="AZ10531" i="22"/>
  <c r="BA10531" i="22" s="1"/>
  <c r="AZ10530" i="22"/>
  <c r="BA10530" i="22" s="1"/>
  <c r="AZ10529" i="22"/>
  <c r="BA10529" i="22" s="1"/>
  <c r="AZ10528" i="22"/>
  <c r="AZ10527" i="22"/>
  <c r="BA10527" i="22" s="1"/>
  <c r="AZ10526" i="22"/>
  <c r="BA10526" i="22" s="1"/>
  <c r="AZ10525" i="22"/>
  <c r="BA10525" i="22" s="1"/>
  <c r="AZ10524" i="22"/>
  <c r="AZ10523" i="22"/>
  <c r="BA10523" i="22" s="1"/>
  <c r="AZ10522" i="22"/>
  <c r="AZ10521" i="22"/>
  <c r="AZ10520" i="22"/>
  <c r="BA10520" i="22" s="1"/>
  <c r="AZ10519" i="22"/>
  <c r="BA10519" i="22" s="1"/>
  <c r="BB10519" i="22" s="1"/>
  <c r="AZ10518" i="22"/>
  <c r="AZ10517" i="22"/>
  <c r="AZ10516" i="22"/>
  <c r="BA10516" i="22" s="1"/>
  <c r="AZ10515" i="22"/>
  <c r="BA10515" i="22" s="1"/>
  <c r="AZ10514" i="22"/>
  <c r="AZ10513" i="22"/>
  <c r="BA10513" i="22" s="1"/>
  <c r="AZ10512" i="22"/>
  <c r="BA10512" i="22" s="1"/>
  <c r="BB10512" i="22" s="1"/>
  <c r="AZ10511" i="22"/>
  <c r="AZ10510" i="22"/>
  <c r="AZ10509" i="22"/>
  <c r="AZ10508" i="22"/>
  <c r="AZ10507" i="22"/>
  <c r="BA10507" i="22" s="1"/>
  <c r="AZ10506" i="22"/>
  <c r="AZ10505" i="22"/>
  <c r="BA10505" i="22" s="1"/>
  <c r="AZ10504" i="22"/>
  <c r="BA10504" i="22" s="1"/>
  <c r="AZ10503" i="22"/>
  <c r="AZ10502" i="22"/>
  <c r="BA10502" i="22" s="1"/>
  <c r="AZ10501" i="22"/>
  <c r="AZ10500" i="22"/>
  <c r="AZ10499" i="22"/>
  <c r="AZ10498" i="22"/>
  <c r="AZ10497" i="22"/>
  <c r="BA10497" i="22" s="1"/>
  <c r="AZ10496" i="22"/>
  <c r="AZ10495" i="22"/>
  <c r="AZ10494" i="22"/>
  <c r="BA10494" i="22" s="1"/>
  <c r="AZ10493" i="22"/>
  <c r="BA10493" i="22" s="1"/>
  <c r="AZ10492" i="22"/>
  <c r="AZ10491" i="22"/>
  <c r="AZ10490" i="22"/>
  <c r="AZ10489" i="22"/>
  <c r="AZ10488" i="22"/>
  <c r="BA10488" i="22" s="1"/>
  <c r="AZ10487" i="22"/>
  <c r="AZ10486" i="22"/>
  <c r="AZ10485" i="22"/>
  <c r="AZ10484" i="22"/>
  <c r="AZ10483" i="22"/>
  <c r="AZ10482" i="22"/>
  <c r="AZ10481" i="22"/>
  <c r="BA10481" i="22" s="1"/>
  <c r="AZ10480" i="22"/>
  <c r="AZ10479" i="22"/>
  <c r="BA10479" i="22" s="1"/>
  <c r="AZ10478" i="22"/>
  <c r="AZ10477" i="22"/>
  <c r="BA10477" i="22" s="1"/>
  <c r="AZ10476" i="22"/>
  <c r="BA10476" i="22" s="1"/>
  <c r="BB10476" i="22" s="1"/>
  <c r="AZ10475" i="22"/>
  <c r="BA10475" i="22" s="1"/>
  <c r="AZ10474" i="22"/>
  <c r="AZ10473" i="22"/>
  <c r="AZ10472" i="22"/>
  <c r="BA10472" i="22" s="1"/>
  <c r="BB10472" i="22" s="1"/>
  <c r="AZ10471" i="22"/>
  <c r="BA10471" i="22" s="1"/>
  <c r="AZ10470" i="22"/>
  <c r="BA10470" i="22" s="1"/>
  <c r="BB10470" i="22" s="1"/>
  <c r="AZ10469" i="22"/>
  <c r="AZ10468" i="22"/>
  <c r="AZ10467" i="22"/>
  <c r="BA10467" i="22" s="1"/>
  <c r="AZ10466" i="22"/>
  <c r="AZ10465" i="22"/>
  <c r="BA10465" i="22" s="1"/>
  <c r="AZ10464" i="22"/>
  <c r="AZ10463" i="22"/>
  <c r="AZ10462" i="22"/>
  <c r="AZ10461" i="22"/>
  <c r="AZ10460" i="22"/>
  <c r="AZ10459" i="22"/>
  <c r="AZ10458" i="22"/>
  <c r="BA10458" i="22" s="1"/>
  <c r="AZ10457" i="22"/>
  <c r="BA10457" i="22" s="1"/>
  <c r="AZ10456" i="22"/>
  <c r="AZ10455" i="22"/>
  <c r="AZ10454" i="22"/>
  <c r="BA10454" i="22" s="1"/>
  <c r="AZ10453" i="22"/>
  <c r="AZ10452" i="22"/>
  <c r="BA10452" i="22" s="1"/>
  <c r="BB10452" i="22" s="1"/>
  <c r="AZ10451" i="22"/>
  <c r="BA10451" i="22" s="1"/>
  <c r="BB10451" i="22" s="1"/>
  <c r="AZ10450" i="22"/>
  <c r="BA10450" i="22" s="1"/>
  <c r="AZ10449" i="22"/>
  <c r="BA10449" i="22" s="1"/>
  <c r="AZ10448" i="22"/>
  <c r="AZ10447" i="22"/>
  <c r="BA10447" i="22" s="1"/>
  <c r="AZ10446" i="22"/>
  <c r="BA10446" i="22" s="1"/>
  <c r="AZ10445" i="22"/>
  <c r="BA10445" i="22" s="1"/>
  <c r="AZ10444" i="22"/>
  <c r="AZ10443" i="22"/>
  <c r="BA10443" i="22" s="1"/>
  <c r="AZ10442" i="22"/>
  <c r="AZ10441" i="22"/>
  <c r="BA10441" i="22" s="1"/>
  <c r="AZ10440" i="22"/>
  <c r="BA10440" i="22" s="1"/>
  <c r="AZ10439" i="22"/>
  <c r="AZ10438" i="22"/>
  <c r="AZ10437" i="22"/>
  <c r="BA10437" i="22" s="1"/>
  <c r="AZ10436" i="22"/>
  <c r="BA10436" i="22" s="1"/>
  <c r="BB10436" i="22" s="1"/>
  <c r="AZ10435" i="22"/>
  <c r="AZ10434" i="22"/>
  <c r="BA10434" i="22" s="1"/>
  <c r="AZ10433" i="22"/>
  <c r="AZ10432" i="22"/>
  <c r="AZ10431" i="22"/>
  <c r="AZ10430" i="22"/>
  <c r="BA10430" i="22" s="1"/>
  <c r="AZ10429" i="22"/>
  <c r="BA10429" i="22" s="1"/>
  <c r="BB10429" i="22" s="1"/>
  <c r="AZ10428" i="22"/>
  <c r="BA10428" i="22" s="1"/>
  <c r="BB10428" i="22" s="1"/>
  <c r="AZ10427" i="22"/>
  <c r="AZ10426" i="22"/>
  <c r="BA10426" i="22" s="1"/>
  <c r="BB10426" i="22" s="1"/>
  <c r="AZ10425" i="22"/>
  <c r="BA10425" i="22" s="1"/>
  <c r="BB10425" i="22" s="1"/>
  <c r="AZ10424" i="22"/>
  <c r="AZ10423" i="22"/>
  <c r="AZ10422" i="22"/>
  <c r="AZ10421" i="22"/>
  <c r="BA10421" i="22" s="1"/>
  <c r="BB10421" i="22" s="1"/>
  <c r="AZ10420" i="22"/>
  <c r="AZ10419" i="22"/>
  <c r="AZ10418" i="22"/>
  <c r="AZ10417" i="22"/>
  <c r="AZ10416" i="22"/>
  <c r="BA10416" i="22" s="1"/>
  <c r="BB10416" i="22" s="1"/>
  <c r="AZ10415" i="22"/>
  <c r="AZ10414" i="22"/>
  <c r="AZ10413" i="22"/>
  <c r="BA10413" i="22" s="1"/>
  <c r="AZ10412" i="22"/>
  <c r="BA10412" i="22" s="1"/>
  <c r="AZ10411" i="22"/>
  <c r="AZ10410" i="22"/>
  <c r="AZ10409" i="22"/>
  <c r="AZ10408" i="22"/>
  <c r="BA10408" i="22" s="1"/>
  <c r="AZ10407" i="22"/>
  <c r="BA10407" i="22" s="1"/>
  <c r="AZ10406" i="22"/>
  <c r="AZ10405" i="22"/>
  <c r="AZ10404" i="22"/>
  <c r="BA10404" i="22" s="1"/>
  <c r="AZ10403" i="22"/>
  <c r="BA10403" i="22" s="1"/>
  <c r="AZ10402" i="22"/>
  <c r="AZ10401" i="22"/>
  <c r="AZ10400" i="22"/>
  <c r="AZ10399" i="22"/>
  <c r="AZ10398" i="22"/>
  <c r="AZ10397" i="22"/>
  <c r="BA10397" i="22" s="1"/>
  <c r="AZ10396" i="22"/>
  <c r="BA10396" i="22" s="1"/>
  <c r="AZ10395" i="22"/>
  <c r="AZ10394" i="22"/>
  <c r="BA10394" i="22" s="1"/>
  <c r="BB10394" i="22" s="1"/>
  <c r="AZ10393" i="22"/>
  <c r="AZ10392" i="22"/>
  <c r="AZ10391" i="22"/>
  <c r="AZ10390" i="22"/>
  <c r="BA10390" i="22" s="1"/>
  <c r="BB10390" i="22" s="1"/>
  <c r="AZ10389" i="22"/>
  <c r="AZ10388" i="22"/>
  <c r="BA10388" i="22" s="1"/>
  <c r="AZ10387" i="22"/>
  <c r="AZ10386" i="22"/>
  <c r="AZ10385" i="22"/>
  <c r="AZ10384" i="22"/>
  <c r="BA10384" i="22" s="1"/>
  <c r="BB10384" i="22" s="1"/>
  <c r="AZ10383" i="22"/>
  <c r="BA10383" i="22" s="1"/>
  <c r="AZ10382" i="22"/>
  <c r="BA10382" i="22" s="1"/>
  <c r="AZ10381" i="22"/>
  <c r="AZ10380" i="22"/>
  <c r="AZ10379" i="22"/>
  <c r="BA10379" i="22" s="1"/>
  <c r="AZ10378" i="22"/>
  <c r="BA10378" i="22" s="1"/>
  <c r="AZ10377" i="22"/>
  <c r="AZ10376" i="22"/>
  <c r="BA10376" i="22" s="1"/>
  <c r="AZ10375" i="22"/>
  <c r="AZ10374" i="22"/>
  <c r="AZ10373" i="22"/>
  <c r="AZ10372" i="22"/>
  <c r="AZ10371" i="22"/>
  <c r="BA10371" i="22" s="1"/>
  <c r="AZ10370" i="22"/>
  <c r="AZ10369" i="22"/>
  <c r="BA10369" i="22" s="1"/>
  <c r="BB10369" i="22" s="1"/>
  <c r="AZ10368" i="22"/>
  <c r="BA10368" i="22" s="1"/>
  <c r="BB10368" i="22" s="1"/>
  <c r="AZ10367" i="22"/>
  <c r="BA10367" i="22" s="1"/>
  <c r="AZ10366" i="22"/>
  <c r="BA10366" i="22" s="1"/>
  <c r="BB10366" i="22" s="1"/>
  <c r="AZ10365" i="22"/>
  <c r="BA10365" i="22" s="1"/>
  <c r="AZ10364" i="22"/>
  <c r="BA10364" i="22" s="1"/>
  <c r="BB10364" i="22" s="1"/>
  <c r="AZ10363" i="22"/>
  <c r="AZ10362" i="22"/>
  <c r="BA10362" i="22" s="1"/>
  <c r="AZ10361" i="22"/>
  <c r="BA10361" i="22" s="1"/>
  <c r="AZ10360" i="22"/>
  <c r="BA10360" i="22" s="1"/>
  <c r="AZ10359" i="22"/>
  <c r="BA10359" i="22" s="1"/>
  <c r="AZ10358" i="22"/>
  <c r="AZ10357" i="22"/>
  <c r="BA10357" i="22" s="1"/>
  <c r="BB10357" i="22" s="1"/>
  <c r="AZ10356" i="22"/>
  <c r="AZ10355" i="22"/>
  <c r="BA10355" i="22" s="1"/>
  <c r="AZ10354" i="22"/>
  <c r="BA10354" i="22" s="1"/>
  <c r="AZ10353" i="22"/>
  <c r="AZ10352" i="22"/>
  <c r="AZ10351" i="22"/>
  <c r="BA10351" i="22" s="1"/>
  <c r="AZ10350" i="22"/>
  <c r="AZ10349" i="22"/>
  <c r="BA10349" i="22" s="1"/>
  <c r="AZ10348" i="22"/>
  <c r="BA10348" i="22" s="1"/>
  <c r="AZ10347" i="22"/>
  <c r="AZ10346" i="22"/>
  <c r="BA10346" i="22" s="1"/>
  <c r="BB10346" i="22" s="1"/>
  <c r="AZ10345" i="22"/>
  <c r="BA10345" i="22" s="1"/>
  <c r="BB10345" i="22" s="1"/>
  <c r="AZ10344" i="22"/>
  <c r="AZ10343" i="22"/>
  <c r="BA10343" i="22" s="1"/>
  <c r="AZ10342" i="22"/>
  <c r="BA10342" i="22" s="1"/>
  <c r="BB10342" i="22" s="1"/>
  <c r="AZ10341" i="22"/>
  <c r="AZ10340" i="22"/>
  <c r="BA10340" i="22" s="1"/>
  <c r="AZ10339" i="22"/>
  <c r="AZ10338" i="22"/>
  <c r="AZ10337" i="22"/>
  <c r="AZ10336" i="22"/>
  <c r="BA10336" i="22" s="1"/>
  <c r="AZ10335" i="22"/>
  <c r="BA10335" i="22" s="1"/>
  <c r="AZ10334" i="22"/>
  <c r="AZ10333" i="22"/>
  <c r="BA10333" i="22" s="1"/>
  <c r="BB10333" i="22" s="1"/>
  <c r="AZ10332" i="22"/>
  <c r="BA10332" i="22" s="1"/>
  <c r="AZ10331" i="22"/>
  <c r="AZ10330" i="22"/>
  <c r="BA10330" i="22" s="1"/>
  <c r="BB10330" i="22" s="1"/>
  <c r="AZ10329" i="22"/>
  <c r="BA10329" i="22" s="1"/>
  <c r="BB10329" i="22" s="1"/>
  <c r="AZ10328" i="22"/>
  <c r="BA10328" i="22" s="1"/>
  <c r="AZ10327" i="22"/>
  <c r="AZ10326" i="22"/>
  <c r="AZ10325" i="22"/>
  <c r="BA10325" i="22" s="1"/>
  <c r="AZ10324" i="22"/>
  <c r="AZ10323" i="22"/>
  <c r="BA10323" i="22" s="1"/>
  <c r="AZ10322" i="22"/>
  <c r="BA10322" i="22" s="1"/>
  <c r="BB10322" i="22" s="1"/>
  <c r="AZ10321" i="22"/>
  <c r="AZ10320" i="22"/>
  <c r="AZ10319" i="22"/>
  <c r="BA10319" i="22" s="1"/>
  <c r="AZ10318" i="22"/>
  <c r="BA10318" i="22" s="1"/>
  <c r="BB10318" i="22" s="1"/>
  <c r="AZ10317" i="22"/>
  <c r="AZ10316" i="22"/>
  <c r="BA10316" i="22" s="1"/>
  <c r="BB10316" i="22" s="1"/>
  <c r="AZ10315" i="22"/>
  <c r="AZ10314" i="22"/>
  <c r="AZ10313" i="22"/>
  <c r="BA10313" i="22" s="1"/>
  <c r="BB10313" i="22" s="1"/>
  <c r="AZ10312" i="22"/>
  <c r="AZ10311" i="22"/>
  <c r="BA10311" i="22" s="1"/>
  <c r="AZ10310" i="22"/>
  <c r="BA10310" i="22" s="1"/>
  <c r="AZ10309" i="22"/>
  <c r="BA10309" i="22" s="1"/>
  <c r="AZ10308" i="22"/>
  <c r="AZ10307" i="22"/>
  <c r="BA10307" i="22" s="1"/>
  <c r="AZ10306" i="22"/>
  <c r="BA10306" i="22" s="1"/>
  <c r="AZ10305" i="22"/>
  <c r="BA10305" i="22" s="1"/>
  <c r="AZ10304" i="22"/>
  <c r="AZ10303" i="22"/>
  <c r="BA10303" i="22" s="1"/>
  <c r="AZ10302" i="22"/>
  <c r="AZ10301" i="22"/>
  <c r="BA10301" i="22" s="1"/>
  <c r="BB10301" i="22" s="1"/>
  <c r="AZ10300" i="22"/>
  <c r="BA10300" i="22" s="1"/>
  <c r="BB10300" i="22" s="1"/>
  <c r="AZ10299" i="22"/>
  <c r="AZ10298" i="22"/>
  <c r="AZ10297" i="22"/>
  <c r="AZ10296" i="22"/>
  <c r="BA10296" i="22" s="1"/>
  <c r="BB10296" i="22" s="1"/>
  <c r="AZ10295" i="22"/>
  <c r="BA10295" i="22" s="1"/>
  <c r="AZ10294" i="22"/>
  <c r="BA10294" i="22" s="1"/>
  <c r="BB10294" i="22" s="1"/>
  <c r="AZ10293" i="22"/>
  <c r="BA10293" i="22" s="1"/>
  <c r="AZ10292" i="22"/>
  <c r="BA10292" i="22" s="1"/>
  <c r="AZ10291" i="22"/>
  <c r="AZ10290" i="22"/>
  <c r="BA10290" i="22" s="1"/>
  <c r="BB10290" i="22" s="1"/>
  <c r="AZ10289" i="22"/>
  <c r="AZ10288" i="22"/>
  <c r="BA10288" i="22" s="1"/>
  <c r="BB10288" i="22" s="1"/>
  <c r="AZ10287" i="22"/>
  <c r="BA10287" i="22" s="1"/>
  <c r="AZ10286" i="22"/>
  <c r="BA10286" i="22" s="1"/>
  <c r="BB10286" i="22" s="1"/>
  <c r="AZ10285" i="22"/>
  <c r="BA10285" i="22" s="1"/>
  <c r="BB10285" i="22" s="1"/>
  <c r="AZ10284" i="22"/>
  <c r="BA10284" i="22" s="1"/>
  <c r="AZ10283" i="22"/>
  <c r="AZ10282" i="22"/>
  <c r="AZ10281" i="22"/>
  <c r="AZ10280" i="22"/>
  <c r="BA10280" i="22" s="1"/>
  <c r="AZ10279" i="22"/>
  <c r="AZ10278" i="22"/>
  <c r="BA10278" i="22" s="1"/>
  <c r="AZ10277" i="22"/>
  <c r="AZ10276" i="22"/>
  <c r="AZ10275" i="22"/>
  <c r="AZ10274" i="22"/>
  <c r="BA10274" i="22" s="1"/>
  <c r="AZ10273" i="22"/>
  <c r="BA10273" i="22" s="1"/>
  <c r="AZ10272" i="22"/>
  <c r="BA10272" i="22" s="1"/>
  <c r="BB10272" i="22" s="1"/>
  <c r="AZ10271" i="22"/>
  <c r="AZ10270" i="22"/>
  <c r="BA10270" i="22" s="1"/>
  <c r="AZ10269" i="22"/>
  <c r="BA10269" i="22" s="1"/>
  <c r="AZ10268" i="22"/>
  <c r="BA10268" i="22" s="1"/>
  <c r="BB10268" i="22" s="1"/>
  <c r="AZ10267" i="22"/>
  <c r="AZ10266" i="22"/>
  <c r="AZ10265" i="22"/>
  <c r="BA10265" i="22" s="1"/>
  <c r="AZ10264" i="22"/>
  <c r="AZ10263" i="22"/>
  <c r="BA10263" i="22" s="1"/>
  <c r="AZ10262" i="22"/>
  <c r="AZ10261" i="22"/>
  <c r="AZ10260" i="22"/>
  <c r="AZ10259" i="22"/>
  <c r="AZ10258" i="22"/>
  <c r="BA10258" i="22" s="1"/>
  <c r="AZ10257" i="22"/>
  <c r="AZ10256" i="22"/>
  <c r="AZ10255" i="22"/>
  <c r="AZ10254" i="22"/>
  <c r="AZ10253" i="22"/>
  <c r="BA10253" i="22" s="1"/>
  <c r="AZ10252" i="22"/>
  <c r="AZ10251" i="22"/>
  <c r="BA10251" i="22" s="1"/>
  <c r="AZ10250" i="22"/>
  <c r="AZ10249" i="22"/>
  <c r="BA10249" i="22" s="1"/>
  <c r="BB10249" i="22" s="1"/>
  <c r="AZ10248" i="22"/>
  <c r="BA10248" i="22" s="1"/>
  <c r="BB10248" i="22" s="1"/>
  <c r="AZ10247" i="22"/>
  <c r="BA10247" i="22" s="1"/>
  <c r="AZ10246" i="22"/>
  <c r="BA10246" i="22" s="1"/>
  <c r="BB10246" i="22" s="1"/>
  <c r="AZ10245" i="22"/>
  <c r="AZ10244" i="22"/>
  <c r="AZ10243" i="22"/>
  <c r="BA10243" i="22" s="1"/>
  <c r="AZ10242" i="22"/>
  <c r="BA10242" i="22" s="1"/>
  <c r="AZ10241" i="22"/>
  <c r="AZ10240" i="22"/>
  <c r="BA10240" i="22" s="1"/>
  <c r="AZ10239" i="22"/>
  <c r="AZ10238" i="22"/>
  <c r="AZ10237" i="22"/>
  <c r="AZ10236" i="22"/>
  <c r="AZ10235" i="22"/>
  <c r="AZ10234" i="22"/>
  <c r="BA10234" i="22" s="1"/>
  <c r="AZ10233" i="22"/>
  <c r="BA10233" i="22" s="1"/>
  <c r="BB10233" i="22" s="1"/>
  <c r="AZ10232" i="22"/>
  <c r="AZ10231" i="22"/>
  <c r="BA10231" i="22" s="1"/>
  <c r="AZ10230" i="22"/>
  <c r="AZ10229" i="22"/>
  <c r="AZ10228" i="22"/>
  <c r="AZ10227" i="22"/>
  <c r="BA10227" i="22" s="1"/>
  <c r="BB10227" i="22" s="1"/>
  <c r="AZ10226" i="22"/>
  <c r="AZ10225" i="22"/>
  <c r="BA10225" i="22" s="1"/>
  <c r="BB10225" i="22" s="1"/>
  <c r="AZ10224" i="22"/>
  <c r="AZ10223" i="22"/>
  <c r="AZ10222" i="22"/>
  <c r="AZ10221" i="22"/>
  <c r="BA10221" i="22" s="1"/>
  <c r="BB10221" i="22" s="1"/>
  <c r="AZ10220" i="22"/>
  <c r="BA10220" i="22" s="1"/>
  <c r="BB10220" i="22" s="1"/>
  <c r="AZ10219" i="22"/>
  <c r="AZ10218" i="22"/>
  <c r="BA10218" i="22" s="1"/>
  <c r="BB10218" i="22" s="1"/>
  <c r="AZ10217" i="22"/>
  <c r="AZ10216" i="22"/>
  <c r="BA10216" i="22" s="1"/>
  <c r="BB10216" i="22" s="1"/>
  <c r="AZ10215" i="22"/>
  <c r="BA10215" i="22" s="1"/>
  <c r="BB10215" i="22" s="1"/>
  <c r="AZ10214" i="22"/>
  <c r="BA10214" i="22" s="1"/>
  <c r="AZ10213" i="22"/>
  <c r="AZ10212" i="22"/>
  <c r="BA10212" i="22" s="1"/>
  <c r="AZ10211" i="22"/>
  <c r="BA10211" i="22" s="1"/>
  <c r="AZ10210" i="22"/>
  <c r="AZ10209" i="22"/>
  <c r="BA10209" i="22" s="1"/>
  <c r="AZ10208" i="22"/>
  <c r="BA10208" i="22" s="1"/>
  <c r="AZ10207" i="22"/>
  <c r="BA10207" i="22" s="1"/>
  <c r="AZ10206" i="22"/>
  <c r="AZ10205" i="22"/>
  <c r="AZ10204" i="22"/>
  <c r="BA10204" i="22" s="1"/>
  <c r="AZ10203" i="22"/>
  <c r="BA10203" i="22" s="1"/>
  <c r="AZ10202" i="22"/>
  <c r="BA10202" i="22" s="1"/>
  <c r="BB10202" i="22" s="1"/>
  <c r="AZ10201" i="22"/>
  <c r="BA10201" i="22" s="1"/>
  <c r="BB10201" i="22" s="1"/>
  <c r="AZ10200" i="22"/>
  <c r="BA10200" i="22" s="1"/>
  <c r="AZ10199" i="22"/>
  <c r="AZ10198" i="22"/>
  <c r="BA10198" i="22" s="1"/>
  <c r="BB10198" i="22" s="1"/>
  <c r="AZ10197" i="22"/>
  <c r="BA10197" i="22" s="1"/>
  <c r="AZ10196" i="22"/>
  <c r="BA10196" i="22" s="1"/>
  <c r="AZ10195" i="22"/>
  <c r="AZ10194" i="22"/>
  <c r="AZ10193" i="22"/>
  <c r="AZ10192" i="22"/>
  <c r="AZ10191" i="22"/>
  <c r="BA10191" i="22" s="1"/>
  <c r="AZ10190" i="22"/>
  <c r="AZ10189" i="22"/>
  <c r="BA10189" i="22" s="1"/>
  <c r="AZ10188" i="22"/>
  <c r="AZ10187" i="22"/>
  <c r="BA10187" i="22" s="1"/>
  <c r="AZ10186" i="22"/>
  <c r="AZ10185" i="22"/>
  <c r="AZ10184" i="22"/>
  <c r="BA10184" i="22" s="1"/>
  <c r="AZ10183" i="22"/>
  <c r="BA10183" i="22" s="1"/>
  <c r="AZ10182" i="22"/>
  <c r="BA10182" i="22" s="1"/>
  <c r="BB10182" i="22" s="1"/>
  <c r="AZ10181" i="22"/>
  <c r="AZ10180" i="22"/>
  <c r="AZ10179" i="22"/>
  <c r="AZ10178" i="22"/>
  <c r="BA10178" i="22" s="1"/>
  <c r="BB10178" i="22" s="1"/>
  <c r="AZ10177" i="22"/>
  <c r="AZ10176" i="22"/>
  <c r="BA10176" i="22" s="1"/>
  <c r="BB10176" i="22" s="1"/>
  <c r="AZ10175" i="22"/>
  <c r="BA10175" i="22" s="1"/>
  <c r="AZ10174" i="22"/>
  <c r="AZ10173" i="22"/>
  <c r="BA10173" i="22" s="1"/>
  <c r="AZ10172" i="22"/>
  <c r="BA10172" i="22" s="1"/>
  <c r="BB10172" i="22" s="1"/>
  <c r="AZ10171" i="22"/>
  <c r="AZ10170" i="22"/>
  <c r="BA10170" i="22" s="1"/>
  <c r="BB10170" i="22" s="1"/>
  <c r="AZ10169" i="22"/>
  <c r="AZ10168" i="22"/>
  <c r="BA10168" i="22" s="1"/>
  <c r="AZ10167" i="22"/>
  <c r="BA10167" i="22" s="1"/>
  <c r="AZ10166" i="22"/>
  <c r="AZ10165" i="22"/>
  <c r="AZ10164" i="22"/>
  <c r="BA10164" i="22" s="1"/>
  <c r="AZ10163" i="22"/>
  <c r="BA10163" i="22" s="1"/>
  <c r="AZ10162" i="22"/>
  <c r="BA10162" i="22" s="1"/>
  <c r="AZ10161" i="22"/>
  <c r="AZ10160" i="22"/>
  <c r="BA10160" i="22" s="1"/>
  <c r="BB10160" i="22" s="1"/>
  <c r="AZ10159" i="22"/>
  <c r="AZ10158" i="22"/>
  <c r="AZ10157" i="22"/>
  <c r="BA10157" i="22" s="1"/>
  <c r="BB10157" i="22" s="1"/>
  <c r="AZ10156" i="22"/>
  <c r="BA10156" i="22" s="1"/>
  <c r="AZ10155" i="22"/>
  <c r="BA10155" i="22" s="1"/>
  <c r="AZ10154" i="22"/>
  <c r="BA10154" i="22" s="1"/>
  <c r="BB10154" i="22" s="1"/>
  <c r="AZ10153" i="22"/>
  <c r="BA10153" i="22" s="1"/>
  <c r="AZ10152" i="22"/>
  <c r="BA10152" i="22" s="1"/>
  <c r="AZ10151" i="22"/>
  <c r="BA10151" i="22" s="1"/>
  <c r="AZ10150" i="22"/>
  <c r="BA10150" i="22" s="1"/>
  <c r="BB10150" i="22" s="1"/>
  <c r="AZ10149" i="22"/>
  <c r="AZ10148" i="22"/>
  <c r="BA10148" i="22" s="1"/>
  <c r="AZ10147" i="22"/>
  <c r="AZ10146" i="22"/>
  <c r="AZ10145" i="22"/>
  <c r="AZ10144" i="22"/>
  <c r="AZ10143" i="22"/>
  <c r="BA10143" i="22" s="1"/>
  <c r="AZ10142" i="22"/>
  <c r="AZ10141" i="22"/>
  <c r="BA10141" i="22" s="1"/>
  <c r="AZ10140" i="22"/>
  <c r="AZ10139" i="22"/>
  <c r="BA10139" i="22" s="1"/>
  <c r="AZ10138" i="22"/>
  <c r="AZ10137" i="22"/>
  <c r="BA10137" i="22" s="1"/>
  <c r="BB10137" i="22" s="1"/>
  <c r="AZ10136" i="22"/>
  <c r="AZ10135" i="22"/>
  <c r="AZ10134" i="22"/>
  <c r="AZ10133" i="22"/>
  <c r="BA10133" i="22" s="1"/>
  <c r="BB10133" i="22" s="1"/>
  <c r="AZ10132" i="22"/>
  <c r="AZ10131" i="22"/>
  <c r="AZ10130" i="22"/>
  <c r="BA10130" i="22" s="1"/>
  <c r="BB10130" i="22" s="1"/>
  <c r="AZ10129" i="22"/>
  <c r="AZ10128" i="22"/>
  <c r="BA10128" i="22" s="1"/>
  <c r="BB10128" i="22" s="1"/>
  <c r="AZ10127" i="22"/>
  <c r="AZ10126" i="22"/>
  <c r="AZ10125" i="22"/>
  <c r="AZ10124" i="22"/>
  <c r="BA10124" i="22" s="1"/>
  <c r="BB10124" i="22" s="1"/>
  <c r="AZ10123" i="22"/>
  <c r="AZ10122" i="22"/>
  <c r="AZ10121" i="22"/>
  <c r="BA10121" i="22" s="1"/>
  <c r="AZ10120" i="22"/>
  <c r="BA10120" i="22" s="1"/>
  <c r="BB10120" i="22" s="1"/>
  <c r="AZ10119" i="22"/>
  <c r="BA10119" i="22" s="1"/>
  <c r="AZ10118" i="22"/>
  <c r="BA10118" i="22" s="1"/>
  <c r="BB10118" i="22" s="1"/>
  <c r="AZ10117" i="22"/>
  <c r="BA10117" i="22" s="1"/>
  <c r="BB10117" i="22" s="1"/>
  <c r="AZ10116" i="22"/>
  <c r="AZ10115" i="22"/>
  <c r="BA10115" i="22" s="1"/>
  <c r="AZ10114" i="22"/>
  <c r="BA10114" i="22" s="1"/>
  <c r="AZ10113" i="22"/>
  <c r="BA10113" i="22" s="1"/>
  <c r="AZ10112" i="22"/>
  <c r="BA10112" i="22" s="1"/>
  <c r="BB10112" i="22" s="1"/>
  <c r="AZ10111" i="22"/>
  <c r="BA10111" i="22" s="1"/>
  <c r="AZ10110" i="22"/>
  <c r="AZ10109" i="22"/>
  <c r="AZ10108" i="22"/>
  <c r="BA10108" i="22" s="1"/>
  <c r="AZ10107" i="22"/>
  <c r="AZ10106" i="22"/>
  <c r="BA10106" i="22" s="1"/>
  <c r="BB10106" i="22" s="1"/>
  <c r="AZ10105" i="22"/>
  <c r="AZ10104" i="22"/>
  <c r="AZ10103" i="22"/>
  <c r="BA10103" i="22" s="1"/>
  <c r="AZ10102" i="22"/>
  <c r="BA10102" i="22" s="1"/>
  <c r="BB10102" i="22" s="1"/>
  <c r="AZ10101" i="22"/>
  <c r="BA10101" i="22" s="1"/>
  <c r="AZ10100" i="22"/>
  <c r="AZ10099" i="22"/>
  <c r="BA10099" i="22" s="1"/>
  <c r="AZ10098" i="22"/>
  <c r="AZ10097" i="22"/>
  <c r="AZ10096" i="22"/>
  <c r="AZ10095" i="22"/>
  <c r="BA10095" i="22" s="1"/>
  <c r="AZ10094" i="22"/>
  <c r="BA10094" i="22" s="1"/>
  <c r="BB10094" i="22" s="1"/>
  <c r="AZ10093" i="22"/>
  <c r="AZ10092" i="22"/>
  <c r="BA10092" i="22" s="1"/>
  <c r="BB10092" i="22" s="1"/>
  <c r="AZ10091" i="22"/>
  <c r="BA10091" i="22" s="1"/>
  <c r="AZ10090" i="22"/>
  <c r="AZ10089" i="22"/>
  <c r="AZ10088" i="22"/>
  <c r="AZ10087" i="22"/>
  <c r="AZ10086" i="22"/>
  <c r="AZ10085" i="22"/>
  <c r="AZ10084" i="22"/>
  <c r="AZ10083" i="22"/>
  <c r="BA10083" i="22" s="1"/>
  <c r="AZ10082" i="22"/>
  <c r="AZ10081" i="22"/>
  <c r="AZ10080" i="22"/>
  <c r="AZ10079" i="22"/>
  <c r="BA10079" i="22" s="1"/>
  <c r="AZ10078" i="22"/>
  <c r="AZ10077" i="22"/>
  <c r="AZ10076" i="22"/>
  <c r="AZ10075" i="22"/>
  <c r="AZ10074" i="22"/>
  <c r="AZ10073" i="22"/>
  <c r="AZ10072" i="22"/>
  <c r="AZ10071" i="22"/>
  <c r="BA10071" i="22" s="1"/>
  <c r="AZ10070" i="22"/>
  <c r="BA10070" i="22" s="1"/>
  <c r="AZ10069" i="22"/>
  <c r="AZ10068" i="22"/>
  <c r="BA10068" i="22" s="1"/>
  <c r="AZ10067" i="22"/>
  <c r="BA10067" i="22" s="1"/>
  <c r="BB10067" i="22" s="1"/>
  <c r="AZ10066" i="22"/>
  <c r="BA10066" i="22" s="1"/>
  <c r="AZ10065" i="22"/>
  <c r="AZ10064" i="22"/>
  <c r="AZ10063" i="22"/>
  <c r="AZ10062" i="22"/>
  <c r="AZ10061" i="22"/>
  <c r="AZ10060" i="22"/>
  <c r="BA10060" i="22" s="1"/>
  <c r="BB10060" i="22" s="1"/>
  <c r="AZ10059" i="22"/>
  <c r="AZ10058" i="22"/>
  <c r="BA10058" i="22" s="1"/>
  <c r="AZ10057" i="22"/>
  <c r="BA10057" i="22" s="1"/>
  <c r="BB10057" i="22" s="1"/>
  <c r="AZ10056" i="22"/>
  <c r="BA10056" i="22" s="1"/>
  <c r="AZ10055" i="22"/>
  <c r="BA10055" i="22" s="1"/>
  <c r="AZ10054" i="22"/>
  <c r="BA10054" i="22" s="1"/>
  <c r="BB10054" i="22" s="1"/>
  <c r="AZ10053" i="22"/>
  <c r="AZ10052" i="22"/>
  <c r="AZ10051" i="22"/>
  <c r="BA10051" i="22" s="1"/>
  <c r="AZ10050" i="22"/>
  <c r="BA10050" i="22" s="1"/>
  <c r="AZ10049" i="22"/>
  <c r="AZ10048" i="22"/>
  <c r="BA10048" i="22" s="1"/>
  <c r="BB10048" i="22" s="1"/>
  <c r="AZ10047" i="22"/>
  <c r="BA10047" i="22" s="1"/>
  <c r="AZ10046" i="22"/>
  <c r="AZ10045" i="22"/>
  <c r="BA10045" i="22" s="1"/>
  <c r="BB10045" i="22" s="1"/>
  <c r="AZ10044" i="22"/>
  <c r="AZ10043" i="22"/>
  <c r="AZ10042" i="22"/>
  <c r="BA10042" i="22" s="1"/>
  <c r="AZ10041" i="22"/>
  <c r="BA10041" i="22" s="1"/>
  <c r="BB10041" i="22" s="1"/>
  <c r="AZ10040" i="22"/>
  <c r="BA10040" i="22" s="1"/>
  <c r="AZ10039" i="22"/>
  <c r="AZ10038" i="22"/>
  <c r="BA10038" i="22" s="1"/>
  <c r="AZ10037" i="22"/>
  <c r="BA10037" i="22" s="1"/>
  <c r="AZ10036" i="22"/>
  <c r="AZ10035" i="22"/>
  <c r="AZ10034" i="22"/>
  <c r="BA10034" i="22" s="1"/>
  <c r="AZ10033" i="22"/>
  <c r="AZ10032" i="22"/>
  <c r="AZ10031" i="22"/>
  <c r="BA10031" i="22" s="1"/>
  <c r="AZ10030" i="22"/>
  <c r="AZ10029" i="22"/>
  <c r="AZ10028" i="22"/>
  <c r="AZ10027" i="22"/>
  <c r="AZ10026" i="22"/>
  <c r="AZ10025" i="22"/>
  <c r="AZ10024" i="22"/>
  <c r="AZ10023" i="22"/>
  <c r="AZ10022" i="22"/>
  <c r="BA10022" i="22" s="1"/>
  <c r="BB10022" i="22" s="1"/>
  <c r="AZ10021" i="22"/>
  <c r="AZ10020" i="22"/>
  <c r="AZ10019" i="22"/>
  <c r="AZ10018" i="22"/>
  <c r="BA10018" i="22" s="1"/>
  <c r="AZ10017" i="22"/>
  <c r="BA10017" i="22" s="1"/>
  <c r="AZ10016" i="22"/>
  <c r="BA10016" i="22" s="1"/>
  <c r="BB10016" i="22" s="1"/>
  <c r="AZ10015" i="22"/>
  <c r="BA10015" i="22" s="1"/>
  <c r="AZ10014" i="22"/>
  <c r="AZ10013" i="22"/>
  <c r="BA10013" i="22" s="1"/>
  <c r="AZ10012" i="22"/>
  <c r="AZ10011" i="22"/>
  <c r="BA10011" i="22" s="1"/>
  <c r="AZ10010" i="22"/>
  <c r="AZ10009" i="22"/>
  <c r="BA10009" i="22" s="1"/>
  <c r="BB10009" i="22" s="1"/>
  <c r="AZ10008" i="22"/>
  <c r="AZ10007" i="22"/>
  <c r="BA10007" i="22" s="1"/>
  <c r="AZ10006" i="22"/>
  <c r="BA10006" i="22" s="1"/>
  <c r="BB10006" i="22" s="1"/>
  <c r="AZ10005" i="22"/>
  <c r="BA10005" i="22" s="1"/>
  <c r="AZ10004" i="22"/>
  <c r="BA10004" i="22" s="1"/>
  <c r="AZ10003" i="22"/>
  <c r="AZ10002" i="22"/>
  <c r="BA10002" i="22" s="1"/>
  <c r="AZ10001" i="22"/>
  <c r="AZ10000" i="22"/>
  <c r="BA10000" i="22" s="1"/>
  <c r="BB10000" i="22" s="1"/>
  <c r="AZ9999" i="22"/>
  <c r="AZ9998" i="22"/>
  <c r="BA9998" i="22" s="1"/>
  <c r="BB9998" i="22" s="1"/>
  <c r="AZ9997" i="22"/>
  <c r="AZ9996" i="22"/>
  <c r="BA9996" i="22" s="1"/>
  <c r="BB9996" i="22" s="1"/>
  <c r="AZ9995" i="22"/>
  <c r="BA9995" i="22" s="1"/>
  <c r="AZ9994" i="22"/>
  <c r="AZ9993" i="22"/>
  <c r="BA9993" i="22" s="1"/>
  <c r="BB9993" i="22" s="1"/>
  <c r="AZ9992" i="22"/>
  <c r="AZ9991" i="22"/>
  <c r="BA9991" i="22" s="1"/>
  <c r="AZ9990" i="22"/>
  <c r="BA9990" i="22" s="1"/>
  <c r="AZ9989" i="22"/>
  <c r="BA9989" i="22" s="1"/>
  <c r="BB9989" i="22" s="1"/>
  <c r="AZ9988" i="22"/>
  <c r="AZ9987" i="22"/>
  <c r="BA9987" i="22" s="1"/>
  <c r="AZ9986" i="22"/>
  <c r="AZ9985" i="22"/>
  <c r="BA9985" i="22" s="1"/>
  <c r="AZ9984" i="22"/>
  <c r="AZ9983" i="22"/>
  <c r="AZ9982" i="22"/>
  <c r="BA9982" i="22" s="1"/>
  <c r="BB9982" i="22" s="1"/>
  <c r="AZ9981" i="22"/>
  <c r="AZ9980" i="22"/>
  <c r="BA9980" i="22" s="1"/>
  <c r="BB9980" i="22" s="1"/>
  <c r="AZ9979" i="22"/>
  <c r="AZ9978" i="22"/>
  <c r="AZ9977" i="22"/>
  <c r="AZ9976" i="22"/>
  <c r="BA9976" i="22" s="1"/>
  <c r="AZ9975" i="22"/>
  <c r="BA9975" i="22" s="1"/>
  <c r="AZ9974" i="22"/>
  <c r="BA9974" i="22" s="1"/>
  <c r="AZ9973" i="22"/>
  <c r="AZ9972" i="22"/>
  <c r="AZ9971" i="22"/>
  <c r="BA9971" i="22" s="1"/>
  <c r="AZ9970" i="22"/>
  <c r="BA9970" i="22" s="1"/>
  <c r="AZ9969" i="22"/>
  <c r="AZ9968" i="22"/>
  <c r="AZ9967" i="22"/>
  <c r="BA9967" i="22" s="1"/>
  <c r="AZ9966" i="22"/>
  <c r="AZ9965" i="22"/>
  <c r="BA9965" i="22" s="1"/>
  <c r="BB9965" i="22" s="1"/>
  <c r="AZ9964" i="22"/>
  <c r="BA9964" i="22" s="1"/>
  <c r="AZ9963" i="22"/>
  <c r="BA9963" i="22" s="1"/>
  <c r="AZ9962" i="22"/>
  <c r="BA9962" i="22" s="1"/>
  <c r="BB9962" i="22" s="1"/>
  <c r="AZ9961" i="22"/>
  <c r="AZ9960" i="22"/>
  <c r="AZ9959" i="22"/>
  <c r="BA9959" i="22" s="1"/>
  <c r="AZ9958" i="22"/>
  <c r="BA9958" i="22" s="1"/>
  <c r="BB9958" i="22" s="1"/>
  <c r="AZ9957" i="22"/>
  <c r="AZ9956" i="22"/>
  <c r="BA9956" i="22" s="1"/>
  <c r="BB9956" i="22" s="1"/>
  <c r="AZ9955" i="22"/>
  <c r="AZ9954" i="22"/>
  <c r="BA9954" i="22" s="1"/>
  <c r="BB9954" i="22" s="1"/>
  <c r="AZ9953" i="22"/>
  <c r="AZ9952" i="22"/>
  <c r="BA9952" i="22" s="1"/>
  <c r="BB9952" i="22" s="1"/>
  <c r="AZ9951" i="22"/>
  <c r="AZ9950" i="22"/>
  <c r="BA9950" i="22" s="1"/>
  <c r="AZ9949" i="22"/>
  <c r="BA9949" i="22" s="1"/>
  <c r="BB9949" i="22" s="1"/>
  <c r="AZ9948" i="22"/>
  <c r="AZ9947" i="22"/>
  <c r="AZ9946" i="22"/>
  <c r="BA9946" i="22" s="1"/>
  <c r="BB9946" i="22" s="1"/>
  <c r="AZ9945" i="22"/>
  <c r="BA9945" i="22" s="1"/>
  <c r="BB9945" i="22" s="1"/>
  <c r="AZ9944" i="22"/>
  <c r="AZ9943" i="22"/>
  <c r="BA9943" i="22" s="1"/>
  <c r="AZ9942" i="22"/>
  <c r="AZ9941" i="22"/>
  <c r="AZ9940" i="22"/>
  <c r="AZ9939" i="22"/>
  <c r="BA9939" i="22" s="1"/>
  <c r="AZ9938" i="22"/>
  <c r="BA9938" i="22" s="1"/>
  <c r="BB9938" i="22" s="1"/>
  <c r="AZ9937" i="22"/>
  <c r="AZ9936" i="22"/>
  <c r="BA9936" i="22" s="1"/>
  <c r="AZ9935" i="22"/>
  <c r="AZ9934" i="22"/>
  <c r="BA9934" i="22" s="1"/>
  <c r="BB9934" i="22" s="1"/>
  <c r="AZ9933" i="22"/>
  <c r="AZ9932" i="22"/>
  <c r="BA9932" i="22" s="1"/>
  <c r="BB9932" i="22" s="1"/>
  <c r="AZ9931" i="22"/>
  <c r="AZ9930" i="22"/>
  <c r="BA9930" i="22" s="1"/>
  <c r="AZ9929" i="22"/>
  <c r="BA9929" i="22" s="1"/>
  <c r="BB9929" i="22" s="1"/>
  <c r="AZ9928" i="22"/>
  <c r="BA9928" i="22" s="1"/>
  <c r="BB9928" i="22" s="1"/>
  <c r="AZ9927" i="22"/>
  <c r="BA9927" i="22" s="1"/>
  <c r="AZ9926" i="22"/>
  <c r="BA9926" i="22" s="1"/>
  <c r="BB9926" i="22" s="1"/>
  <c r="AZ9925" i="22"/>
  <c r="BA9925" i="22" s="1"/>
  <c r="BB9925" i="22" s="1"/>
  <c r="AZ9924" i="22"/>
  <c r="AZ9923" i="22"/>
  <c r="BA9923" i="22" s="1"/>
  <c r="AZ9922" i="22"/>
  <c r="BA9922" i="22" s="1"/>
  <c r="AZ9921" i="22"/>
  <c r="AZ9920" i="22"/>
  <c r="BA9920" i="22" s="1"/>
  <c r="BB9920" i="22" s="1"/>
  <c r="AZ9919" i="22"/>
  <c r="AZ9918" i="22"/>
  <c r="AZ9917" i="22"/>
  <c r="BA9917" i="22" s="1"/>
  <c r="AZ9916" i="22"/>
  <c r="BA9916" i="22" s="1"/>
  <c r="AZ9915" i="22"/>
  <c r="BA9915" i="22" s="1"/>
  <c r="AZ9914" i="22"/>
  <c r="BA9914" i="22" s="1"/>
  <c r="BB9914" i="22" s="1"/>
  <c r="AZ9913" i="22"/>
  <c r="BA9913" i="22" s="1"/>
  <c r="AZ9912" i="22"/>
  <c r="AZ9911" i="22"/>
  <c r="AZ9910" i="22"/>
  <c r="BA9910" i="22" s="1"/>
  <c r="BB9910" i="22" s="1"/>
  <c r="AZ9909" i="22"/>
  <c r="AZ9908" i="22"/>
  <c r="BA9908" i="22" s="1"/>
  <c r="AZ9907" i="22"/>
  <c r="BA9907" i="22" s="1"/>
  <c r="AZ9906" i="22"/>
  <c r="AZ9905" i="22"/>
  <c r="AZ9904" i="22"/>
  <c r="BA9904" i="22" s="1"/>
  <c r="AZ9903" i="22"/>
  <c r="BA9903" i="22" s="1"/>
  <c r="AZ9902" i="22"/>
  <c r="AZ9901" i="22"/>
  <c r="BA9901" i="22" s="1"/>
  <c r="BB9901" i="22" s="1"/>
  <c r="AZ9900" i="22"/>
  <c r="AZ9899" i="22"/>
  <c r="AZ9898" i="22"/>
  <c r="BA9898" i="22" s="1"/>
  <c r="AZ9897" i="22"/>
  <c r="BA9897" i="22" s="1"/>
  <c r="AZ9896" i="22"/>
  <c r="AZ9895" i="22"/>
  <c r="BA9895" i="22" s="1"/>
  <c r="AZ9894" i="22"/>
  <c r="AZ9893" i="22"/>
  <c r="BA9893" i="22" s="1"/>
  <c r="AZ9892" i="22"/>
  <c r="AZ9891" i="22"/>
  <c r="BA9891" i="22" s="1"/>
  <c r="AZ9890" i="22"/>
  <c r="AZ9889" i="22"/>
  <c r="AZ9888" i="22"/>
  <c r="BA9888" i="22" s="1"/>
  <c r="BB9888" i="22" s="1"/>
  <c r="AZ9887" i="22"/>
  <c r="AZ9886" i="22"/>
  <c r="BA9886" i="22" s="1"/>
  <c r="BB9886" i="22" s="1"/>
  <c r="AZ9885" i="22"/>
  <c r="BA9885" i="22" s="1"/>
  <c r="AZ9884" i="22"/>
  <c r="BA9884" i="22" s="1"/>
  <c r="BB9884" i="22" s="1"/>
  <c r="AZ9883" i="22"/>
  <c r="AZ9882" i="22"/>
  <c r="BA9882" i="22" s="1"/>
  <c r="AZ9881" i="22"/>
  <c r="BA9881" i="22" s="1"/>
  <c r="AZ9880" i="22"/>
  <c r="AZ9879" i="22"/>
  <c r="BA9879" i="22" s="1"/>
  <c r="AZ9878" i="22"/>
  <c r="AZ9877" i="22"/>
  <c r="BA9877" i="22" s="1"/>
  <c r="AZ9876" i="22"/>
  <c r="BA9876" i="22" s="1"/>
  <c r="AZ9875" i="22"/>
  <c r="BA9875" i="22" s="1"/>
  <c r="BB9875" i="22" s="1"/>
  <c r="AZ9874" i="22"/>
  <c r="BA9874" i="22" s="1"/>
  <c r="AZ9873" i="22"/>
  <c r="AZ9872" i="22"/>
  <c r="BA9872" i="22" s="1"/>
  <c r="AZ9871" i="22"/>
  <c r="AZ9870" i="22"/>
  <c r="AZ9869" i="22"/>
  <c r="AZ9868" i="22"/>
  <c r="BA9868" i="22" s="1"/>
  <c r="AZ9867" i="22"/>
  <c r="AZ9866" i="22"/>
  <c r="BA9866" i="22" s="1"/>
  <c r="BB9866" i="22" s="1"/>
  <c r="AZ9865" i="22"/>
  <c r="AZ9864" i="22"/>
  <c r="BA9864" i="22" s="1"/>
  <c r="AZ9863" i="22"/>
  <c r="AZ9862" i="22"/>
  <c r="BA9862" i="22" s="1"/>
  <c r="BB9862" i="22" s="1"/>
  <c r="AZ9861" i="22"/>
  <c r="AZ9860" i="22"/>
  <c r="AZ9859" i="22"/>
  <c r="AZ9858" i="22"/>
  <c r="BA9858" i="22" s="1"/>
  <c r="AZ9857" i="22"/>
  <c r="AZ9856" i="22"/>
  <c r="BA9856" i="22" s="1"/>
  <c r="BB9856" i="22" s="1"/>
  <c r="AZ9855" i="22"/>
  <c r="AZ9854" i="22"/>
  <c r="BA9854" i="22" s="1"/>
  <c r="BB9854" i="22" s="1"/>
  <c r="AZ9853" i="22"/>
  <c r="BA9853" i="22" s="1"/>
  <c r="BB9853" i="22" s="1"/>
  <c r="AZ9852" i="22"/>
  <c r="BA9852" i="22" s="1"/>
  <c r="BB9852" i="22" s="1"/>
  <c r="AZ9851" i="22"/>
  <c r="AZ9850" i="22"/>
  <c r="BA9850" i="22" s="1"/>
  <c r="AZ9849" i="22"/>
  <c r="BA9849" i="22" s="1"/>
  <c r="BB9849" i="22" s="1"/>
  <c r="AZ9848" i="22"/>
  <c r="AZ9847" i="22"/>
  <c r="BA9847" i="22" s="1"/>
  <c r="AZ9846" i="22"/>
  <c r="BA9846" i="22" s="1"/>
  <c r="BB9846" i="22" s="1"/>
  <c r="AZ9845" i="22"/>
  <c r="AZ9844" i="22"/>
  <c r="AZ9843" i="22"/>
  <c r="AZ9842" i="22"/>
  <c r="AZ9841" i="22"/>
  <c r="AZ9840" i="22"/>
  <c r="BA9840" i="22" s="1"/>
  <c r="BB9840" i="22" s="1"/>
  <c r="AZ9839" i="22"/>
  <c r="BA9839" i="22" s="1"/>
  <c r="AZ9838" i="22"/>
  <c r="AZ9837" i="22"/>
  <c r="BA9837" i="22" s="1"/>
  <c r="BB9837" i="22" s="1"/>
  <c r="AZ9836" i="22"/>
  <c r="BA9836" i="22" s="1"/>
  <c r="BB9836" i="22" s="1"/>
  <c r="AZ9835" i="22"/>
  <c r="AZ9834" i="22"/>
  <c r="BA9834" i="22" s="1"/>
  <c r="BB9834" i="22" s="1"/>
  <c r="AZ9833" i="22"/>
  <c r="AZ9832" i="22"/>
  <c r="BA9832" i="22" s="1"/>
  <c r="BB9832" i="22" s="1"/>
  <c r="AZ9831" i="22"/>
  <c r="BA9831" i="22" s="1"/>
  <c r="AZ9830" i="22"/>
  <c r="BA9830" i="22" s="1"/>
  <c r="AZ9829" i="22"/>
  <c r="BA9829" i="22" s="1"/>
  <c r="AZ9828" i="22"/>
  <c r="AZ9827" i="22"/>
  <c r="AZ9826" i="22"/>
  <c r="AZ9825" i="22"/>
  <c r="AZ9824" i="22"/>
  <c r="BA9824" i="22" s="1"/>
  <c r="AZ9823" i="22"/>
  <c r="BA9823" i="22" s="1"/>
  <c r="AZ9822" i="22"/>
  <c r="AZ9821" i="22"/>
  <c r="BA9821" i="22" s="1"/>
  <c r="BB9821" i="22" s="1"/>
  <c r="AZ9820" i="22"/>
  <c r="AZ9819" i="22"/>
  <c r="AZ9818" i="22"/>
  <c r="AZ9817" i="22"/>
  <c r="BA9817" i="22" s="1"/>
  <c r="AZ9816" i="22"/>
  <c r="AZ9815" i="22"/>
  <c r="BA9815" i="22" s="1"/>
  <c r="AZ9814" i="22"/>
  <c r="BA9814" i="22" s="1"/>
  <c r="AZ9813" i="22"/>
  <c r="AZ9812" i="22"/>
  <c r="BA9812" i="22" s="1"/>
  <c r="AZ9811" i="22"/>
  <c r="AZ9810" i="22"/>
  <c r="BA9810" i="22" s="1"/>
  <c r="AZ9809" i="22"/>
  <c r="AZ9808" i="22"/>
  <c r="AZ9807" i="22"/>
  <c r="BA9807" i="22" s="1"/>
  <c r="AZ9806" i="22"/>
  <c r="BA9806" i="22" s="1"/>
  <c r="BB9806" i="22" s="1"/>
  <c r="AZ9805" i="22"/>
  <c r="AZ9804" i="22"/>
  <c r="AZ9803" i="22"/>
  <c r="AZ9802" i="22"/>
  <c r="AZ9801" i="22"/>
  <c r="BA9801" i="22" s="1"/>
  <c r="BB9801" i="22" s="1"/>
  <c r="AZ9800" i="22"/>
  <c r="AZ9799" i="22"/>
  <c r="AZ9798" i="22"/>
  <c r="AZ9797" i="22"/>
  <c r="BA9797" i="22" s="1"/>
  <c r="BB9797" i="22" s="1"/>
  <c r="AZ9796" i="22"/>
  <c r="AZ9795" i="22"/>
  <c r="AZ9794" i="22"/>
  <c r="AZ9793" i="22"/>
  <c r="AZ9792" i="22"/>
  <c r="AZ9791" i="22"/>
  <c r="AZ9790" i="22"/>
  <c r="BA9790" i="22" s="1"/>
  <c r="AZ9789" i="22"/>
  <c r="BA9789" i="22" s="1"/>
  <c r="AZ9788" i="22"/>
  <c r="BA9788" i="22" s="1"/>
  <c r="BB9788" i="22" s="1"/>
  <c r="AZ9787" i="22"/>
  <c r="AZ9786" i="22"/>
  <c r="AZ9785" i="22"/>
  <c r="BA9785" i="22" s="1"/>
  <c r="AZ9784" i="22"/>
  <c r="BA9784" i="22" s="1"/>
  <c r="BB9784" i="22" s="1"/>
  <c r="AZ9783" i="22"/>
  <c r="BA9783" i="22" s="1"/>
  <c r="AZ9782" i="22"/>
  <c r="BA9782" i="22" s="1"/>
  <c r="BB9782" i="22" s="1"/>
  <c r="AZ9781" i="22"/>
  <c r="BA9781" i="22" s="1"/>
  <c r="BB9781" i="22" s="1"/>
  <c r="AZ9780" i="22"/>
  <c r="AZ9779" i="22"/>
  <c r="AZ9778" i="22"/>
  <c r="BA9778" i="22" s="1"/>
  <c r="AZ9777" i="22"/>
  <c r="BA9777" i="22" s="1"/>
  <c r="AZ9776" i="22"/>
  <c r="AZ9775" i="22"/>
  <c r="AZ9774" i="22"/>
  <c r="AZ9773" i="22"/>
  <c r="AZ9772" i="22"/>
  <c r="BA9772" i="22" s="1"/>
  <c r="AZ9771" i="22"/>
  <c r="AZ9770" i="22"/>
  <c r="AZ9769" i="22"/>
  <c r="BA9769" i="22" s="1"/>
  <c r="AZ9768" i="22"/>
  <c r="BA9768" i="22" s="1"/>
  <c r="BB9768" i="22" s="1"/>
  <c r="AZ9767" i="22"/>
  <c r="BA9767" i="22" s="1"/>
  <c r="BB9767" i="22" s="1"/>
  <c r="AZ9766" i="22"/>
  <c r="BA9766" i="22" s="1"/>
  <c r="AZ9765" i="22"/>
  <c r="AZ9764" i="22"/>
  <c r="AZ9763" i="22"/>
  <c r="BA9763" i="22" s="1"/>
  <c r="AZ9762" i="22"/>
  <c r="AZ9761" i="22"/>
  <c r="AZ9760" i="22"/>
  <c r="AZ9759" i="22"/>
  <c r="AZ9758" i="22"/>
  <c r="AZ9757" i="22"/>
  <c r="AZ9756" i="22"/>
  <c r="AZ9755" i="22"/>
  <c r="BA9755" i="22" s="1"/>
  <c r="AZ9754" i="22"/>
  <c r="BA9754" i="22" s="1"/>
  <c r="AZ9753" i="22"/>
  <c r="BA9753" i="22" s="1"/>
  <c r="BB9753" i="22" s="1"/>
  <c r="AZ9752" i="22"/>
  <c r="AZ9751" i="22"/>
  <c r="AZ9750" i="22"/>
  <c r="BA9750" i="22" s="1"/>
  <c r="AZ9749" i="22"/>
  <c r="BA9749" i="22" s="1"/>
  <c r="BB9749" i="22" s="1"/>
  <c r="AZ9748" i="22"/>
  <c r="AZ9747" i="22"/>
  <c r="BA9747" i="22" s="1"/>
  <c r="AZ9746" i="22"/>
  <c r="BA9746" i="22" s="1"/>
  <c r="BB9746" i="22" s="1"/>
  <c r="AZ9745" i="22"/>
  <c r="BA9745" i="22" s="1"/>
  <c r="BB9745" i="22" s="1"/>
  <c r="AZ9744" i="22"/>
  <c r="BA9744" i="22" s="1"/>
  <c r="BB9744" i="22" s="1"/>
  <c r="AZ9743" i="22"/>
  <c r="AZ9742" i="22"/>
  <c r="AZ9741" i="22"/>
  <c r="AZ9740" i="22"/>
  <c r="BA9740" i="22" s="1"/>
  <c r="BB9740" i="22" s="1"/>
  <c r="AZ9739" i="22"/>
  <c r="AZ9738" i="22"/>
  <c r="BA9738" i="22" s="1"/>
  <c r="AZ9737" i="22"/>
  <c r="AZ9736" i="22"/>
  <c r="BA9736" i="22" s="1"/>
  <c r="BB9736" i="22" s="1"/>
  <c r="AZ9735" i="22"/>
  <c r="BA9735" i="22" s="1"/>
  <c r="AZ9734" i="22"/>
  <c r="BA9734" i="22" s="1"/>
  <c r="BB9734" i="22" s="1"/>
  <c r="AZ9733" i="22"/>
  <c r="BA9733" i="22" s="1"/>
  <c r="BB9733" i="22" s="1"/>
  <c r="AZ9732" i="22"/>
  <c r="AZ9731" i="22"/>
  <c r="AZ9730" i="22"/>
  <c r="BA9730" i="22" s="1"/>
  <c r="AZ9729" i="22"/>
  <c r="BA9729" i="22" s="1"/>
  <c r="AZ9728" i="22"/>
  <c r="AZ9727" i="22"/>
  <c r="AZ9726" i="22"/>
  <c r="AZ9725" i="22"/>
  <c r="AZ9724" i="22"/>
  <c r="BA9724" i="22" s="1"/>
  <c r="AZ9723" i="22"/>
  <c r="BA9723" i="22" s="1"/>
  <c r="AZ9722" i="22"/>
  <c r="AZ9721" i="22"/>
  <c r="AZ9720" i="22"/>
  <c r="BA9720" i="22" s="1"/>
  <c r="AZ9719" i="22"/>
  <c r="AZ9718" i="22"/>
  <c r="BA9718" i="22" s="1"/>
  <c r="BB9718" i="22" s="1"/>
  <c r="AZ9717" i="22"/>
  <c r="AZ9716" i="22"/>
  <c r="AZ9715" i="22"/>
  <c r="AZ9714" i="22"/>
  <c r="AZ9713" i="22"/>
  <c r="AZ9712" i="22"/>
  <c r="AZ9711" i="22"/>
  <c r="AZ9710" i="22"/>
  <c r="AZ9709" i="22"/>
  <c r="BA9709" i="22" s="1"/>
  <c r="BB9709" i="22" s="1"/>
  <c r="AZ9708" i="22"/>
  <c r="AZ9707" i="22"/>
  <c r="BA9707" i="22" s="1"/>
  <c r="AZ9706" i="22"/>
  <c r="AZ9705" i="22"/>
  <c r="BA9705" i="22" s="1"/>
  <c r="BB9705" i="22" s="1"/>
  <c r="AZ9704" i="22"/>
  <c r="AZ9703" i="22"/>
  <c r="AZ9702" i="22"/>
  <c r="BA9702" i="22" s="1"/>
  <c r="AZ9701" i="22"/>
  <c r="AZ9700" i="22"/>
  <c r="AZ9699" i="22"/>
  <c r="AZ9698" i="22"/>
  <c r="AZ9697" i="22"/>
  <c r="BA9697" i="22" s="1"/>
  <c r="AZ9696" i="22"/>
  <c r="BA9696" i="22" s="1"/>
  <c r="BB9696" i="22" s="1"/>
  <c r="AZ9695" i="22"/>
  <c r="AZ9694" i="22"/>
  <c r="BA9694" i="22" s="1"/>
  <c r="AZ9693" i="22"/>
  <c r="AZ9692" i="22"/>
  <c r="BA9692" i="22" s="1"/>
  <c r="BB9692" i="22" s="1"/>
  <c r="AZ9691" i="22"/>
  <c r="AZ9690" i="22"/>
  <c r="BA9690" i="22" s="1"/>
  <c r="BB9690" i="22" s="1"/>
  <c r="AZ9689" i="22"/>
  <c r="BA9689" i="22" s="1"/>
  <c r="AZ9688" i="22"/>
  <c r="AZ9687" i="22"/>
  <c r="BA9687" i="22" s="1"/>
  <c r="AZ9686" i="22"/>
  <c r="BA9686" i="22" s="1"/>
  <c r="BB9686" i="22" s="1"/>
  <c r="AZ9685" i="22"/>
  <c r="BA9685" i="22" s="1"/>
  <c r="AZ9684" i="22"/>
  <c r="BA9684" i="22" s="1"/>
  <c r="BB9684" i="22" s="1"/>
  <c r="AZ9683" i="22"/>
  <c r="AZ9682" i="22"/>
  <c r="AZ9681" i="22"/>
  <c r="AZ9680" i="22"/>
  <c r="AZ9679" i="22"/>
  <c r="AZ9678" i="22"/>
  <c r="AZ9677" i="22"/>
  <c r="AZ9676" i="22"/>
  <c r="AZ9675" i="22"/>
  <c r="AZ9674" i="22"/>
  <c r="BA9674" i="22" s="1"/>
  <c r="BB9674" i="22" s="1"/>
  <c r="AZ9673" i="22"/>
  <c r="AZ9672" i="22"/>
  <c r="AZ9671" i="22"/>
  <c r="BA9671" i="22" s="1"/>
  <c r="AZ9670" i="22"/>
  <c r="BA9670" i="22" s="1"/>
  <c r="BB9670" i="22" s="1"/>
  <c r="AZ9669" i="22"/>
  <c r="AZ9668" i="22"/>
  <c r="AZ9667" i="22"/>
  <c r="BA9667" i="22" s="1"/>
  <c r="AZ9666" i="22"/>
  <c r="BA9666" i="22" s="1"/>
  <c r="BB9666" i="22" s="1"/>
  <c r="AZ9665" i="22"/>
  <c r="AZ9664" i="22"/>
  <c r="AZ9663" i="22"/>
  <c r="BA9663" i="22" s="1"/>
  <c r="AZ9662" i="22"/>
  <c r="AZ9661" i="22"/>
  <c r="BA9661" i="22" s="1"/>
  <c r="AZ9660" i="22"/>
  <c r="AZ9659" i="22"/>
  <c r="BA9659" i="22" s="1"/>
  <c r="AZ9658" i="22"/>
  <c r="BA9658" i="22" s="1"/>
  <c r="AZ9657" i="22"/>
  <c r="BA9657" i="22" s="1"/>
  <c r="BB9657" i="22" s="1"/>
  <c r="AZ9656" i="22"/>
  <c r="AZ9655" i="22"/>
  <c r="AZ9654" i="22"/>
  <c r="BA9654" i="22" s="1"/>
  <c r="BB9654" i="22" s="1"/>
  <c r="AZ9653" i="22"/>
  <c r="AZ9652" i="22"/>
  <c r="AZ9651" i="22"/>
  <c r="AZ9650" i="22"/>
  <c r="AZ9649" i="22"/>
  <c r="AZ9648" i="22"/>
  <c r="BA9648" i="22" s="1"/>
  <c r="AZ9647" i="22"/>
  <c r="BA9647" i="22" s="1"/>
  <c r="AZ9646" i="22"/>
  <c r="AZ9645" i="22"/>
  <c r="AZ9644" i="22"/>
  <c r="BA9644" i="22" s="1"/>
  <c r="BB9644" i="22" s="1"/>
  <c r="AZ9643" i="22"/>
  <c r="AZ9642" i="22"/>
  <c r="AZ9641" i="22"/>
  <c r="BA9641" i="22" s="1"/>
  <c r="AZ9640" i="22"/>
  <c r="AZ9639" i="22"/>
  <c r="BA9639" i="22" s="1"/>
  <c r="AZ9638" i="22"/>
  <c r="AZ9637" i="22"/>
  <c r="BA9637" i="22" s="1"/>
  <c r="BB9637" i="22" s="1"/>
  <c r="AZ9636" i="22"/>
  <c r="BA9636" i="22" s="1"/>
  <c r="BB9636" i="22" s="1"/>
  <c r="AZ9635" i="22"/>
  <c r="BA9635" i="22" s="1"/>
  <c r="AZ9634" i="22"/>
  <c r="AZ9633" i="22"/>
  <c r="BA9633" i="22" s="1"/>
  <c r="BB9633" i="22" s="1"/>
  <c r="AZ9632" i="22"/>
  <c r="BA9632" i="22" s="1"/>
  <c r="AZ9631" i="22"/>
  <c r="BA9631" i="22" s="1"/>
  <c r="AZ9630" i="22"/>
  <c r="AZ9629" i="22"/>
  <c r="BA9629" i="22" s="1"/>
  <c r="BB9629" i="22" s="1"/>
  <c r="AZ9628" i="22"/>
  <c r="AZ9627" i="22"/>
  <c r="BA9627" i="22" s="1"/>
  <c r="AZ9626" i="22"/>
  <c r="BA9626" i="22" s="1"/>
  <c r="BB9626" i="22" s="1"/>
  <c r="AZ9625" i="22"/>
  <c r="AZ9624" i="22"/>
  <c r="AZ9623" i="22"/>
  <c r="BA9623" i="22" s="1"/>
  <c r="AZ9622" i="22"/>
  <c r="BA9622" i="22" s="1"/>
  <c r="BB9622" i="22" s="1"/>
  <c r="AZ9621" i="22"/>
  <c r="BA9621" i="22" s="1"/>
  <c r="AZ9620" i="22"/>
  <c r="AZ9619" i="22"/>
  <c r="AZ9618" i="22"/>
  <c r="BA9618" i="22" s="1"/>
  <c r="BB9618" i="22" s="1"/>
  <c r="AZ9617" i="22"/>
  <c r="AZ9616" i="22"/>
  <c r="AZ9615" i="22"/>
  <c r="AZ9614" i="22"/>
  <c r="AZ9613" i="22"/>
  <c r="AZ9612" i="22"/>
  <c r="AZ9611" i="22"/>
  <c r="BA9611" i="22" s="1"/>
  <c r="AZ9610" i="22"/>
  <c r="BA9610" i="22" s="1"/>
  <c r="BB9610" i="22" s="1"/>
  <c r="AZ9609" i="22"/>
  <c r="BA9609" i="22" s="1"/>
  <c r="BB9609" i="22" s="1"/>
  <c r="AZ9608" i="22"/>
  <c r="AZ9607" i="22"/>
  <c r="AZ9606" i="22"/>
  <c r="AZ9605" i="22"/>
  <c r="BA9605" i="22" s="1"/>
  <c r="AZ9604" i="22"/>
  <c r="AZ9603" i="22"/>
  <c r="AZ9602" i="22"/>
  <c r="BA9602" i="22" s="1"/>
  <c r="AZ9601" i="22"/>
  <c r="BA9601" i="22" s="1"/>
  <c r="AZ9600" i="22"/>
  <c r="BA9600" i="22" s="1"/>
  <c r="AZ9599" i="22"/>
  <c r="AZ9598" i="22"/>
  <c r="BA9598" i="22" s="1"/>
  <c r="BB9598" i="22" s="1"/>
  <c r="AZ9597" i="22"/>
  <c r="BA9597" i="22" s="1"/>
  <c r="AZ9596" i="22"/>
  <c r="BA9596" i="22" s="1"/>
  <c r="BB9596" i="22" s="1"/>
  <c r="AZ9595" i="22"/>
  <c r="AZ9594" i="22"/>
  <c r="BA9594" i="22" s="1"/>
  <c r="AZ9593" i="22"/>
  <c r="BA9593" i="22" s="1"/>
  <c r="AZ9592" i="22"/>
  <c r="BA9592" i="22" s="1"/>
  <c r="AZ9591" i="22"/>
  <c r="BA9591" i="22" s="1"/>
  <c r="BB9591" i="22" s="1"/>
  <c r="AZ9590" i="22"/>
  <c r="BA9590" i="22" s="1"/>
  <c r="BB9590" i="22" s="1"/>
  <c r="AZ9589" i="22"/>
  <c r="AZ9588" i="22"/>
  <c r="AZ9587" i="22"/>
  <c r="BA9587" i="22" s="1"/>
  <c r="AZ9586" i="22"/>
  <c r="AZ9585" i="22"/>
  <c r="BA9585" i="22" s="1"/>
  <c r="BB9585" i="22" s="1"/>
  <c r="AZ9584" i="22"/>
  <c r="BA9584" i="22" s="1"/>
  <c r="BB9584" i="22" s="1"/>
  <c r="AZ9583" i="22"/>
  <c r="AZ9582" i="22"/>
  <c r="AZ9581" i="22"/>
  <c r="BA9581" i="22" s="1"/>
  <c r="AZ9580" i="22"/>
  <c r="BA9580" i="22" s="1"/>
  <c r="BB9580" i="22" s="1"/>
  <c r="AZ9579" i="22"/>
  <c r="BA9579" i="22" s="1"/>
  <c r="AZ9578" i="22"/>
  <c r="AZ9577" i="22"/>
  <c r="AZ9576" i="22"/>
  <c r="BA9576" i="22" s="1"/>
  <c r="AZ9575" i="22"/>
  <c r="AZ9574" i="22"/>
  <c r="AZ9573" i="22"/>
  <c r="BA9573" i="22" s="1"/>
  <c r="AZ9572" i="22"/>
  <c r="AZ9571" i="22"/>
  <c r="AZ9570" i="22"/>
  <c r="AZ9569" i="22"/>
  <c r="AZ9568" i="22"/>
  <c r="BA9568" i="22" s="1"/>
  <c r="AZ9567" i="22"/>
  <c r="AZ9566" i="22"/>
  <c r="BA9566" i="22" s="1"/>
  <c r="AZ9565" i="22"/>
  <c r="BA9565" i="22" s="1"/>
  <c r="BB9565" i="22" s="1"/>
  <c r="AZ9564" i="22"/>
  <c r="AZ9563" i="22"/>
  <c r="BA9563" i="22" s="1"/>
  <c r="AZ9562" i="22"/>
  <c r="BA9562" i="22" s="1"/>
  <c r="AZ9561" i="22"/>
  <c r="BA9561" i="22" s="1"/>
  <c r="BB9561" i="22" s="1"/>
  <c r="AZ9560" i="22"/>
  <c r="BA9560" i="22" s="1"/>
  <c r="AZ9559" i="22"/>
  <c r="AZ9558" i="22"/>
  <c r="BA9558" i="22" s="1"/>
  <c r="BB9558" i="22" s="1"/>
  <c r="AZ9557" i="22"/>
  <c r="AZ9556" i="22"/>
  <c r="AZ9555" i="22"/>
  <c r="AZ9554" i="22"/>
  <c r="BA9554" i="22" s="1"/>
  <c r="AZ9553" i="22"/>
  <c r="AZ9552" i="22"/>
  <c r="BA9552" i="22" s="1"/>
  <c r="BB9552" i="22" s="1"/>
  <c r="AZ9551" i="22"/>
  <c r="AZ9550" i="22"/>
  <c r="AZ9549" i="22"/>
  <c r="BA9549" i="22" s="1"/>
  <c r="AZ9548" i="22"/>
  <c r="BA9548" i="22" s="1"/>
  <c r="BB9548" i="22" s="1"/>
  <c r="AZ9547" i="22"/>
  <c r="AZ9546" i="22"/>
  <c r="BA9546" i="22" s="1"/>
  <c r="AZ9545" i="22"/>
  <c r="BA9545" i="22" s="1"/>
  <c r="BB9545" i="22" s="1"/>
  <c r="AZ9544" i="22"/>
  <c r="AZ9543" i="22"/>
  <c r="BA9543" i="22" s="1"/>
  <c r="AZ9542" i="22"/>
  <c r="AZ9541" i="22"/>
  <c r="AZ9540" i="22"/>
  <c r="AZ9539" i="22"/>
  <c r="AZ9538" i="22"/>
  <c r="AZ9537" i="22"/>
  <c r="AZ9536" i="22"/>
  <c r="BA9536" i="22" s="1"/>
  <c r="AZ9535" i="22"/>
  <c r="AZ9534" i="22"/>
  <c r="AZ9533" i="22"/>
  <c r="AZ9532" i="22"/>
  <c r="AZ9531" i="22"/>
  <c r="AZ9530" i="22"/>
  <c r="BA9530" i="22" s="1"/>
  <c r="AZ9529" i="22"/>
  <c r="AZ9528" i="22"/>
  <c r="AZ9527" i="22"/>
  <c r="BA9527" i="22" s="1"/>
  <c r="AZ9526" i="22"/>
  <c r="AZ9525" i="22"/>
  <c r="AZ9524" i="22"/>
  <c r="AZ9523" i="22"/>
  <c r="BA9523" i="22" s="1"/>
  <c r="AZ9522" i="22"/>
  <c r="AZ9521" i="22"/>
  <c r="AZ9520" i="22"/>
  <c r="AZ9519" i="22"/>
  <c r="AZ9518" i="22"/>
  <c r="AZ9517" i="22"/>
  <c r="AZ9516" i="22"/>
  <c r="BA9516" i="22" s="1"/>
  <c r="BB9516" i="22" s="1"/>
  <c r="AZ9515" i="22"/>
  <c r="AZ9514" i="22"/>
  <c r="BA9514" i="22" s="1"/>
  <c r="BB9514" i="22" s="1"/>
  <c r="AZ9513" i="22"/>
  <c r="BA9513" i="22" s="1"/>
  <c r="BB9513" i="22" s="1"/>
  <c r="AZ9512" i="22"/>
  <c r="BA9512" i="22" s="1"/>
  <c r="AZ9511" i="22"/>
  <c r="BA9511" i="22" s="1"/>
  <c r="AZ9510" i="22"/>
  <c r="BA9510" i="22" s="1"/>
  <c r="AZ9509" i="22"/>
  <c r="BA9509" i="22" s="1"/>
  <c r="BB9509" i="22" s="1"/>
  <c r="AZ9508" i="22"/>
  <c r="AZ9507" i="22"/>
  <c r="AZ9506" i="22"/>
  <c r="AZ9505" i="22"/>
  <c r="AZ9504" i="22"/>
  <c r="BA9504" i="22" s="1"/>
  <c r="BB9504" i="22" s="1"/>
  <c r="AZ9503" i="22"/>
  <c r="BA9503" i="22" s="1"/>
  <c r="AZ9502" i="22"/>
  <c r="AZ9501" i="22"/>
  <c r="BA9501" i="22" s="1"/>
  <c r="AZ9500" i="22"/>
  <c r="BA9500" i="22" s="1"/>
  <c r="BB9500" i="22" s="1"/>
  <c r="AZ9499" i="22"/>
  <c r="AZ9498" i="22"/>
  <c r="BA9498" i="22" s="1"/>
  <c r="BB9498" i="22" s="1"/>
  <c r="AZ9497" i="22"/>
  <c r="AZ9496" i="22"/>
  <c r="AZ9495" i="22"/>
  <c r="BA9495" i="22" s="1"/>
  <c r="AZ9494" i="22"/>
  <c r="AZ9493" i="22"/>
  <c r="AZ9492" i="22"/>
  <c r="AZ9491" i="22"/>
  <c r="BA9491" i="22" s="1"/>
  <c r="AZ9490" i="22"/>
  <c r="BA9490" i="22" s="1"/>
  <c r="BB9490" i="22" s="1"/>
  <c r="AZ9489" i="22"/>
  <c r="AZ9488" i="22"/>
  <c r="BA9488" i="22" s="1"/>
  <c r="BB9488" i="22" s="1"/>
  <c r="AZ9487" i="22"/>
  <c r="BA9487" i="22" s="1"/>
  <c r="BB9487" i="22" s="1"/>
  <c r="AZ9486" i="22"/>
  <c r="BA9486" i="22" s="1"/>
  <c r="AZ9485" i="22"/>
  <c r="BA9485" i="22" s="1"/>
  <c r="AZ9484" i="22"/>
  <c r="AZ9483" i="22"/>
  <c r="BA9483" i="22" s="1"/>
  <c r="AZ9482" i="22"/>
  <c r="AZ9481" i="22"/>
  <c r="BA9481" i="22" s="1"/>
  <c r="BB9481" i="22" s="1"/>
  <c r="AZ9480" i="22"/>
  <c r="BA9480" i="22" s="1"/>
  <c r="AZ9479" i="22"/>
  <c r="BA9479" i="22" s="1"/>
  <c r="AZ9478" i="22"/>
  <c r="BA9478" i="22" s="1"/>
  <c r="BB9478" i="22" s="1"/>
  <c r="AZ9477" i="22"/>
  <c r="AZ9476" i="22"/>
  <c r="AZ9475" i="22"/>
  <c r="AZ9474" i="22"/>
  <c r="AZ9473" i="22"/>
  <c r="BA9473" i="22" s="1"/>
  <c r="AZ9472" i="22"/>
  <c r="AZ9471" i="22"/>
  <c r="BA9471" i="22" s="1"/>
  <c r="AZ9470" i="22"/>
  <c r="BA9470" i="22" s="1"/>
  <c r="BB9470" i="22" s="1"/>
  <c r="AZ9469" i="22"/>
  <c r="BA9469" i="22" s="1"/>
  <c r="AZ9468" i="22"/>
  <c r="AZ9467" i="22"/>
  <c r="BA9467" i="22" s="1"/>
  <c r="AZ9466" i="22"/>
  <c r="AZ9465" i="22"/>
  <c r="BA9465" i="22" s="1"/>
  <c r="BB9465" i="22" s="1"/>
  <c r="AZ9464" i="22"/>
  <c r="BA9464" i="22" s="1"/>
  <c r="AZ9463" i="22"/>
  <c r="BA9463" i="22" s="1"/>
  <c r="AZ9462" i="22"/>
  <c r="AZ9461" i="22"/>
  <c r="AZ9460" i="22"/>
  <c r="AZ9459" i="22"/>
  <c r="AZ9458" i="22"/>
  <c r="BA9458" i="22" s="1"/>
  <c r="AZ9457" i="22"/>
  <c r="BA9457" i="22" s="1"/>
  <c r="BB9457" i="22" s="1"/>
  <c r="AZ9456" i="22"/>
  <c r="AZ9455" i="22"/>
  <c r="BA9455" i="22" s="1"/>
  <c r="AZ9454" i="22"/>
  <c r="AZ9453" i="22"/>
  <c r="AZ9452" i="22"/>
  <c r="BA9452" i="22" s="1"/>
  <c r="BB9452" i="22" s="1"/>
  <c r="AZ9451" i="22"/>
  <c r="AZ9450" i="22"/>
  <c r="AZ9449" i="22"/>
  <c r="BA9449" i="22" s="1"/>
  <c r="BB9449" i="22" s="1"/>
  <c r="AZ9448" i="22"/>
  <c r="AZ9447" i="22"/>
  <c r="AZ9446" i="22"/>
  <c r="AZ9445" i="22"/>
  <c r="BA9445" i="22" s="1"/>
  <c r="AZ9444" i="22"/>
  <c r="AZ9443" i="22"/>
  <c r="BA9443" i="22" s="1"/>
  <c r="AZ9442" i="22"/>
  <c r="BA9442" i="22" s="1"/>
  <c r="AZ9441" i="22"/>
  <c r="BA9441" i="22" s="1"/>
  <c r="BB9441" i="22" s="1"/>
  <c r="AZ9440" i="22"/>
  <c r="BA9440" i="22" s="1"/>
  <c r="AZ9439" i="22"/>
  <c r="BA9439" i="22" s="1"/>
  <c r="AZ9438" i="22"/>
  <c r="AZ9437" i="22"/>
  <c r="BA9437" i="22" s="1"/>
  <c r="AZ9436" i="22"/>
  <c r="AZ9435" i="22"/>
  <c r="AZ9434" i="22"/>
  <c r="AZ9433" i="22"/>
  <c r="AZ9432" i="22"/>
  <c r="AZ9431" i="22"/>
  <c r="AZ9430" i="22"/>
  <c r="BA9430" i="22" s="1"/>
  <c r="BB9430" i="22" s="1"/>
  <c r="AZ9429" i="22"/>
  <c r="AZ9428" i="22"/>
  <c r="BA9428" i="22" s="1"/>
  <c r="BB9428" i="22" s="1"/>
  <c r="AZ9427" i="22"/>
  <c r="BA9427" i="22" s="1"/>
  <c r="AZ9426" i="22"/>
  <c r="AZ9425" i="22"/>
  <c r="BA9425" i="22" s="1"/>
  <c r="AZ9424" i="22"/>
  <c r="AZ9423" i="22"/>
  <c r="BA9423" i="22" s="1"/>
  <c r="AZ9422" i="22"/>
  <c r="AZ9421" i="22"/>
  <c r="AZ9420" i="22"/>
  <c r="BA9420" i="22" s="1"/>
  <c r="BB9420" i="22" s="1"/>
  <c r="AZ9419" i="22"/>
  <c r="BA9419" i="22" s="1"/>
  <c r="AZ9418" i="22"/>
  <c r="BA9418" i="22" s="1"/>
  <c r="BB9418" i="22" s="1"/>
  <c r="AZ9417" i="22"/>
  <c r="BA9417" i="22" s="1"/>
  <c r="BB9417" i="22" s="1"/>
  <c r="AZ9416" i="22"/>
  <c r="AZ9415" i="22"/>
  <c r="AZ9414" i="22"/>
  <c r="BA9414" i="22" s="1"/>
  <c r="BB9414" i="22" s="1"/>
  <c r="AZ9413" i="22"/>
  <c r="BA9413" i="22" s="1"/>
  <c r="AZ9412" i="22"/>
  <c r="AZ9411" i="22"/>
  <c r="BA9411" i="22" s="1"/>
  <c r="AZ9410" i="22"/>
  <c r="BA9410" i="22" s="1"/>
  <c r="AZ9409" i="22"/>
  <c r="BA9409" i="22" s="1"/>
  <c r="AZ9408" i="22"/>
  <c r="AZ9407" i="22"/>
  <c r="AZ9406" i="22"/>
  <c r="AZ9405" i="22"/>
  <c r="BA9405" i="22" s="1"/>
  <c r="AZ9404" i="22"/>
  <c r="BA9404" i="22" s="1"/>
  <c r="BB9404" i="22" s="1"/>
  <c r="AZ9403" i="22"/>
  <c r="BA9403" i="22" s="1"/>
  <c r="AZ9402" i="22"/>
  <c r="AZ9401" i="22"/>
  <c r="AZ9400" i="22"/>
  <c r="AZ9399" i="22"/>
  <c r="AZ9398" i="22"/>
  <c r="BA9398" i="22" s="1"/>
  <c r="AZ9397" i="22"/>
  <c r="AZ9396" i="22"/>
  <c r="AZ9395" i="22"/>
  <c r="BA9395" i="22" s="1"/>
  <c r="AZ9394" i="22"/>
  <c r="AZ9393" i="22"/>
  <c r="BA9393" i="22" s="1"/>
  <c r="AZ9392" i="22"/>
  <c r="AZ9391" i="22"/>
  <c r="AZ9390" i="22"/>
  <c r="BA9390" i="22" s="1"/>
  <c r="AZ9389" i="22"/>
  <c r="BA9389" i="22" s="1"/>
  <c r="AZ9388" i="22"/>
  <c r="BA9388" i="22" s="1"/>
  <c r="BB9388" i="22" s="1"/>
  <c r="AZ9387" i="22"/>
  <c r="AZ9386" i="22"/>
  <c r="AZ9385" i="22"/>
  <c r="AZ9384" i="22"/>
  <c r="BA9384" i="22" s="1"/>
  <c r="BB9384" i="22" s="1"/>
  <c r="AZ9383" i="22"/>
  <c r="BA9383" i="22" s="1"/>
  <c r="AZ9382" i="22"/>
  <c r="BA9382" i="22" s="1"/>
  <c r="BB9382" i="22" s="1"/>
  <c r="AZ9381" i="22"/>
  <c r="AZ9380" i="22"/>
  <c r="BA9380" i="22" s="1"/>
  <c r="BB9380" i="22" s="1"/>
  <c r="AZ9379" i="22"/>
  <c r="AZ9378" i="22"/>
  <c r="BA9378" i="22" s="1"/>
  <c r="BB9378" i="22" s="1"/>
  <c r="AZ9377" i="22"/>
  <c r="AZ9376" i="22"/>
  <c r="BA9376" i="22" s="1"/>
  <c r="AZ9375" i="22"/>
  <c r="BA9375" i="22" s="1"/>
  <c r="AZ9374" i="22"/>
  <c r="BA9374" i="22" s="1"/>
  <c r="AZ9373" i="22"/>
  <c r="BA9373" i="22" s="1"/>
  <c r="AZ9372" i="22"/>
  <c r="AZ9371" i="22"/>
  <c r="AZ9370" i="22"/>
  <c r="AZ9369" i="22"/>
  <c r="BA9369" i="22" s="1"/>
  <c r="AZ9368" i="22"/>
  <c r="AZ9367" i="22"/>
  <c r="BA9367" i="22" s="1"/>
  <c r="AZ9366" i="22"/>
  <c r="BA9366" i="22" s="1"/>
  <c r="AZ9365" i="22"/>
  <c r="BA9365" i="22" s="1"/>
  <c r="BB9365" i="22" s="1"/>
  <c r="AZ9364" i="22"/>
  <c r="BA9364" i="22" s="1"/>
  <c r="AZ9363" i="22"/>
  <c r="BA9363" i="22" s="1"/>
  <c r="AZ9362" i="22"/>
  <c r="AZ9361" i="22"/>
  <c r="AZ9360" i="22"/>
  <c r="AZ9359" i="22"/>
  <c r="AZ9358" i="22"/>
  <c r="BA9358" i="22" s="1"/>
  <c r="AZ9357" i="22"/>
  <c r="AZ9356" i="22"/>
  <c r="AZ9355" i="22"/>
  <c r="AZ9354" i="22"/>
  <c r="AZ9353" i="22"/>
  <c r="BA9353" i="22" s="1"/>
  <c r="BB9353" i="22" s="1"/>
  <c r="AZ9352" i="22"/>
  <c r="AZ9351" i="22"/>
  <c r="AZ9350" i="22"/>
  <c r="BA9350" i="22" s="1"/>
  <c r="AZ9349" i="22"/>
  <c r="BA9349" i="22" s="1"/>
  <c r="AZ9348" i="22"/>
  <c r="BA9348" i="22" s="1"/>
  <c r="BB9348" i="22" s="1"/>
  <c r="AZ9347" i="22"/>
  <c r="AZ9346" i="22"/>
  <c r="AZ9345" i="22"/>
  <c r="BA9345" i="22" s="1"/>
  <c r="AZ9344" i="22"/>
  <c r="AZ9343" i="22"/>
  <c r="AZ9342" i="22"/>
  <c r="AZ9341" i="22"/>
  <c r="BA9341" i="22" s="1"/>
  <c r="BB9341" i="22" s="1"/>
  <c r="AZ9340" i="22"/>
  <c r="AZ9339" i="22"/>
  <c r="BA9339" i="22" s="1"/>
  <c r="AZ9338" i="22"/>
  <c r="BA9338" i="22" s="1"/>
  <c r="BB9338" i="22" s="1"/>
  <c r="AZ9337" i="22"/>
  <c r="AZ9336" i="22"/>
  <c r="BA9336" i="22" s="1"/>
  <c r="AZ9335" i="22"/>
  <c r="AZ9334" i="22"/>
  <c r="BA9334" i="22" s="1"/>
  <c r="BB9334" i="22" s="1"/>
  <c r="AZ9333" i="22"/>
  <c r="BA9333" i="22" s="1"/>
  <c r="BB9333" i="22" s="1"/>
  <c r="AZ9332" i="22"/>
  <c r="AZ9331" i="22"/>
  <c r="BA9331" i="22" s="1"/>
  <c r="AZ9330" i="22"/>
  <c r="AZ9329" i="22"/>
  <c r="BA9329" i="22" s="1"/>
  <c r="AZ9328" i="22"/>
  <c r="BA9328" i="22" s="1"/>
  <c r="AZ9327" i="22"/>
  <c r="AZ9326" i="22"/>
  <c r="AZ9325" i="22"/>
  <c r="BA9325" i="22" s="1"/>
  <c r="BB9325" i="22" s="1"/>
  <c r="AZ9324" i="22"/>
  <c r="BA9324" i="22" s="1"/>
  <c r="BB9324" i="22" s="1"/>
  <c r="AZ9323" i="22"/>
  <c r="AZ9322" i="22"/>
  <c r="BA9322" i="22" s="1"/>
  <c r="AZ9321" i="22"/>
  <c r="AZ9320" i="22"/>
  <c r="AZ9319" i="22"/>
  <c r="AZ9318" i="22"/>
  <c r="AZ9317" i="22"/>
  <c r="AZ9316" i="22"/>
  <c r="AZ9315" i="22"/>
  <c r="AZ9314" i="22"/>
  <c r="BA9314" i="22" s="1"/>
  <c r="AZ9313" i="22"/>
  <c r="AZ9312" i="22"/>
  <c r="AZ9311" i="22"/>
  <c r="BA9311" i="22" s="1"/>
  <c r="BB9311" i="22" s="1"/>
  <c r="AZ9310" i="22"/>
  <c r="BA9310" i="22" s="1"/>
  <c r="AZ9309" i="22"/>
  <c r="AZ9308" i="22"/>
  <c r="AZ9307" i="22"/>
  <c r="AZ9306" i="22"/>
  <c r="BA9306" i="22" s="1"/>
  <c r="BB9306" i="22" s="1"/>
  <c r="AZ9305" i="22"/>
  <c r="BA9305" i="22" s="1"/>
  <c r="BB9305" i="22" s="1"/>
  <c r="AZ9304" i="22"/>
  <c r="AZ9303" i="22"/>
  <c r="BA9303" i="22" s="1"/>
  <c r="AZ9302" i="22"/>
  <c r="BA9302" i="22" s="1"/>
  <c r="AZ9301" i="22"/>
  <c r="BA9301" i="22" s="1"/>
  <c r="AZ9300" i="22"/>
  <c r="BA9300" i="22" s="1"/>
  <c r="AZ9299" i="22"/>
  <c r="BA9299" i="22" s="1"/>
  <c r="AZ9298" i="22"/>
  <c r="BA9298" i="22" s="1"/>
  <c r="AZ9297" i="22"/>
  <c r="AZ9296" i="22"/>
  <c r="AZ9295" i="22"/>
  <c r="AZ9294" i="22"/>
  <c r="AZ9293" i="22"/>
  <c r="BA9293" i="22" s="1"/>
  <c r="BB9293" i="22" s="1"/>
  <c r="AZ9292" i="22"/>
  <c r="BA9292" i="22" s="1"/>
  <c r="AZ9291" i="22"/>
  <c r="AZ9290" i="22"/>
  <c r="BA9290" i="22" s="1"/>
  <c r="BB9290" i="22" s="1"/>
  <c r="AZ9289" i="22"/>
  <c r="AZ9288" i="22"/>
  <c r="BA9288" i="22" s="1"/>
  <c r="AZ9287" i="22"/>
  <c r="AZ9286" i="22"/>
  <c r="BA9286" i="22" s="1"/>
  <c r="AZ9285" i="22"/>
  <c r="BA9285" i="22" s="1"/>
  <c r="AZ9284" i="22"/>
  <c r="BA9284" i="22" s="1"/>
  <c r="AZ9283" i="22"/>
  <c r="AZ9282" i="22"/>
  <c r="BA9282" i="22" s="1"/>
  <c r="AZ9281" i="22"/>
  <c r="BA9281" i="22" s="1"/>
  <c r="AZ9280" i="22"/>
  <c r="AZ9279" i="22"/>
  <c r="BA9279" i="22" s="1"/>
  <c r="AZ9278" i="22"/>
  <c r="BA9278" i="22" s="1"/>
  <c r="BB9278" i="22" s="1"/>
  <c r="AZ9277" i="22"/>
  <c r="BA9277" i="22" s="1"/>
  <c r="AZ9276" i="22"/>
  <c r="AZ9275" i="22"/>
  <c r="AZ9274" i="22"/>
  <c r="AZ9273" i="22"/>
  <c r="AZ9272" i="22"/>
  <c r="AZ9271" i="22"/>
  <c r="BA9271" i="22" s="1"/>
  <c r="AZ9270" i="22"/>
  <c r="BA9270" i="22" s="1"/>
  <c r="BB9270" i="22" s="1"/>
  <c r="AZ9269" i="22"/>
  <c r="AZ9268" i="22"/>
  <c r="AZ9267" i="22"/>
  <c r="BA9267" i="22" s="1"/>
  <c r="AZ9266" i="22"/>
  <c r="AZ9265" i="22"/>
  <c r="BA9265" i="22" s="1"/>
  <c r="BB9265" i="22" s="1"/>
  <c r="AZ9264" i="22"/>
  <c r="AZ9263" i="22"/>
  <c r="AZ9262" i="22"/>
  <c r="AZ9261" i="22"/>
  <c r="BA9261" i="22" s="1"/>
  <c r="BB9261" i="22" s="1"/>
  <c r="AZ9260" i="22"/>
  <c r="BA9260" i="22" s="1"/>
  <c r="BB9260" i="22" s="1"/>
  <c r="AZ9259" i="22"/>
  <c r="BA9259" i="22" s="1"/>
  <c r="AZ9258" i="22"/>
  <c r="BA9258" i="22" s="1"/>
  <c r="BB9258" i="22" s="1"/>
  <c r="AZ9257" i="22"/>
  <c r="AZ9256" i="22"/>
  <c r="AZ9255" i="22"/>
  <c r="BA9255" i="22" s="1"/>
  <c r="AZ9254" i="22"/>
  <c r="BA9254" i="22" s="1"/>
  <c r="AZ9253" i="22"/>
  <c r="BA9253" i="22" s="1"/>
  <c r="AZ9252" i="22"/>
  <c r="BA9252" i="22" s="1"/>
  <c r="AZ9251" i="22"/>
  <c r="AZ9250" i="22"/>
  <c r="AZ9249" i="22"/>
  <c r="AZ9248" i="22"/>
  <c r="BA9248" i="22" s="1"/>
  <c r="AZ9247" i="22"/>
  <c r="AZ9246" i="22"/>
  <c r="AZ9245" i="22"/>
  <c r="BA9245" i="22" s="1"/>
  <c r="BB9245" i="22" s="1"/>
  <c r="AZ9244" i="22"/>
  <c r="AZ9243" i="22"/>
  <c r="BA9243" i="22" s="1"/>
  <c r="AZ9242" i="22"/>
  <c r="AZ9241" i="22"/>
  <c r="BA9241" i="22" s="1"/>
  <c r="BB9241" i="22" s="1"/>
  <c r="AZ9240" i="22"/>
  <c r="AZ9239" i="22"/>
  <c r="BA9239" i="22" s="1"/>
  <c r="AZ9238" i="22"/>
  <c r="BA9238" i="22" s="1"/>
  <c r="AZ9237" i="22"/>
  <c r="AZ9236" i="22"/>
  <c r="BA9236" i="22" s="1"/>
  <c r="AZ9235" i="22"/>
  <c r="AZ9234" i="22"/>
  <c r="AZ9233" i="22"/>
  <c r="BA9233" i="22" s="1"/>
  <c r="BB9233" i="22" s="1"/>
  <c r="AZ9232" i="22"/>
  <c r="AZ9231" i="22"/>
  <c r="AZ9230" i="22"/>
  <c r="BA9230" i="22" s="1"/>
  <c r="BB9230" i="22" s="1"/>
  <c r="AZ9229" i="22"/>
  <c r="BA9229" i="22" s="1"/>
  <c r="AZ9228" i="22"/>
  <c r="AZ9227" i="22"/>
  <c r="AZ9226" i="22"/>
  <c r="BA9226" i="22" s="1"/>
  <c r="AZ9225" i="22"/>
  <c r="BA9225" i="22" s="1"/>
  <c r="BB9225" i="22" s="1"/>
  <c r="AZ9224" i="22"/>
  <c r="AZ9223" i="22"/>
  <c r="BA9223" i="22" s="1"/>
  <c r="AZ9222" i="22"/>
  <c r="BA9222" i="22" s="1"/>
  <c r="BB9222" i="22" s="1"/>
  <c r="AZ9221" i="22"/>
  <c r="BA9221" i="22" s="1"/>
  <c r="AZ9220" i="22"/>
  <c r="AZ9219" i="22"/>
  <c r="BA9219" i="22" s="1"/>
  <c r="AZ9218" i="22"/>
  <c r="BA9218" i="22" s="1"/>
  <c r="AZ9217" i="22"/>
  <c r="BA9217" i="22" s="1"/>
  <c r="AZ9216" i="22"/>
  <c r="BA9216" i="22" s="1"/>
  <c r="BB9216" i="22" s="1"/>
  <c r="AZ9215" i="22"/>
  <c r="BA9215" i="22" s="1"/>
  <c r="AZ9214" i="22"/>
  <c r="BA9214" i="22" s="1"/>
  <c r="BB9214" i="22" s="1"/>
  <c r="AZ9213" i="22"/>
  <c r="AZ9212" i="22"/>
  <c r="BA9212" i="22" s="1"/>
  <c r="AZ9211" i="22"/>
  <c r="BA9211" i="22" s="1"/>
  <c r="AZ9210" i="22"/>
  <c r="BA9210" i="22" s="1"/>
  <c r="BB9210" i="22" s="1"/>
  <c r="AZ9209" i="22"/>
  <c r="AZ9208" i="22"/>
  <c r="BA9208" i="22" s="1"/>
  <c r="AZ9207" i="22"/>
  <c r="AZ9206" i="22"/>
  <c r="BA9206" i="22" s="1"/>
  <c r="BB9206" i="22" s="1"/>
  <c r="AZ9205" i="22"/>
  <c r="AZ9204" i="22"/>
  <c r="AZ9203" i="22"/>
  <c r="AZ9202" i="22"/>
  <c r="AZ9201" i="22"/>
  <c r="BA9201" i="22" s="1"/>
  <c r="AZ9200" i="22"/>
  <c r="AZ9199" i="22"/>
  <c r="BA9199" i="22" s="1"/>
  <c r="AZ9198" i="22"/>
  <c r="AZ9197" i="22"/>
  <c r="AZ9196" i="22"/>
  <c r="BA9196" i="22" s="1"/>
  <c r="BB9196" i="22" s="1"/>
  <c r="AZ9195" i="22"/>
  <c r="BA9195" i="22" s="1"/>
  <c r="AZ9194" i="22"/>
  <c r="BA9194" i="22" s="1"/>
  <c r="AZ9193" i="22"/>
  <c r="AZ9192" i="22"/>
  <c r="AZ9191" i="22"/>
  <c r="AZ9190" i="22"/>
  <c r="AZ9189" i="22"/>
  <c r="BA9189" i="22" s="1"/>
  <c r="AZ9188" i="22"/>
  <c r="AZ9187" i="22"/>
  <c r="BA9187" i="22" s="1"/>
  <c r="BB9187" i="22" s="1"/>
  <c r="AZ9186" i="22"/>
  <c r="BA9186" i="22" s="1"/>
  <c r="BB9186" i="22" s="1"/>
  <c r="AZ9185" i="22"/>
  <c r="BA9185" i="22" s="1"/>
  <c r="AZ9184" i="22"/>
  <c r="AZ9183" i="22"/>
  <c r="AZ9182" i="22"/>
  <c r="AZ9181" i="22"/>
  <c r="AZ9180" i="22"/>
  <c r="AZ9179" i="22"/>
  <c r="AZ9178" i="22"/>
  <c r="AZ9177" i="22"/>
  <c r="BA9177" i="22" s="1"/>
  <c r="BB9177" i="22" s="1"/>
  <c r="AZ9176" i="22"/>
  <c r="AZ9175" i="22"/>
  <c r="BA9175" i="22" s="1"/>
  <c r="AZ9174" i="22"/>
  <c r="BA9174" i="22" s="1"/>
  <c r="AZ9173" i="22"/>
  <c r="BA9173" i="22" s="1"/>
  <c r="BB9173" i="22" s="1"/>
  <c r="AZ9172" i="22"/>
  <c r="BA9172" i="22" s="1"/>
  <c r="AZ9171" i="22"/>
  <c r="AZ9170" i="22"/>
  <c r="AZ9169" i="22"/>
  <c r="AZ9168" i="22"/>
  <c r="BA9168" i="22" s="1"/>
  <c r="AZ9167" i="22"/>
  <c r="AZ9166" i="22"/>
  <c r="BA9166" i="22" s="1"/>
  <c r="AZ9165" i="22"/>
  <c r="AZ9164" i="22"/>
  <c r="BA9164" i="22" s="1"/>
  <c r="AZ9163" i="22"/>
  <c r="BA9163" i="22" s="1"/>
  <c r="AZ9162" i="22"/>
  <c r="AZ9161" i="22"/>
  <c r="AZ9160" i="22"/>
  <c r="BA9160" i="22" s="1"/>
  <c r="BB9160" i="22" s="1"/>
  <c r="AZ9159" i="22"/>
  <c r="BA9159" i="22" s="1"/>
  <c r="BB9159" i="22" s="1"/>
  <c r="AZ9158" i="22"/>
  <c r="BA9158" i="22" s="1"/>
  <c r="BB9158" i="22" s="1"/>
  <c r="AZ9157" i="22"/>
  <c r="AZ9156" i="22"/>
  <c r="AZ9155" i="22"/>
  <c r="BA9155" i="22" s="1"/>
  <c r="BB9155" i="22" s="1"/>
  <c r="AZ9154" i="22"/>
  <c r="AZ9153" i="22"/>
  <c r="AZ9152" i="22"/>
  <c r="BA9152" i="22" s="1"/>
  <c r="AZ9151" i="22"/>
  <c r="BA9151" i="22" s="1"/>
  <c r="AZ9150" i="22"/>
  <c r="AZ9149" i="22"/>
  <c r="AZ9148" i="22"/>
  <c r="BA9148" i="22" s="1"/>
  <c r="AZ9147" i="22"/>
  <c r="AZ9146" i="22"/>
  <c r="BA9146" i="22" s="1"/>
  <c r="BB9146" i="22" s="1"/>
  <c r="AZ9145" i="22"/>
  <c r="BA9145" i="22" s="1"/>
  <c r="AZ9144" i="22"/>
  <c r="BA9144" i="22" s="1"/>
  <c r="AZ9143" i="22"/>
  <c r="BA9143" i="22" s="1"/>
  <c r="AZ9142" i="22"/>
  <c r="AZ9141" i="22"/>
  <c r="AZ9140" i="22"/>
  <c r="AZ9139" i="22"/>
  <c r="AZ9138" i="22"/>
  <c r="AZ9137" i="22"/>
  <c r="BA9137" i="22" s="1"/>
  <c r="AZ9136" i="22"/>
  <c r="BA9136" i="22" s="1"/>
  <c r="AZ9135" i="22"/>
  <c r="AZ9134" i="22"/>
  <c r="AZ9133" i="22"/>
  <c r="AZ9132" i="22"/>
  <c r="AZ9131" i="22"/>
  <c r="AZ9130" i="22"/>
  <c r="AZ9129" i="22"/>
  <c r="AZ9128" i="22"/>
  <c r="AZ9127" i="22"/>
  <c r="BA9127" i="22" s="1"/>
  <c r="BB9127" i="22" s="1"/>
  <c r="AZ9126" i="22"/>
  <c r="BA9126" i="22" s="1"/>
  <c r="BB9126" i="22" s="1"/>
  <c r="AZ9125" i="22"/>
  <c r="AZ9124" i="22"/>
  <c r="BA9124" i="22" s="1"/>
  <c r="AZ9123" i="22"/>
  <c r="BA9123" i="22" s="1"/>
  <c r="AZ9122" i="22"/>
  <c r="BA9122" i="22" s="1"/>
  <c r="BB9122" i="22" s="1"/>
  <c r="AZ9121" i="22"/>
  <c r="AZ9120" i="22"/>
  <c r="BA9120" i="22" s="1"/>
  <c r="AZ9119" i="22"/>
  <c r="AZ9118" i="22"/>
  <c r="AZ9117" i="22"/>
  <c r="BA9117" i="22" s="1"/>
  <c r="BB9117" i="22" s="1"/>
  <c r="AZ9116" i="22"/>
  <c r="BA9116" i="22" s="1"/>
  <c r="AZ9115" i="22"/>
  <c r="AZ9114" i="22"/>
  <c r="AZ9113" i="22"/>
  <c r="AZ9112" i="22"/>
  <c r="AZ9111" i="22"/>
  <c r="BA9111" i="22" s="1"/>
  <c r="BB9111" i="22" s="1"/>
  <c r="AZ9110" i="22"/>
  <c r="AZ9109" i="22"/>
  <c r="AZ9108" i="22"/>
  <c r="BA9108" i="22" s="1"/>
  <c r="AZ9107" i="22"/>
  <c r="AZ9106" i="22"/>
  <c r="BA9106" i="22" s="1"/>
  <c r="AZ9105" i="22"/>
  <c r="AZ9104" i="22"/>
  <c r="BA9104" i="22" s="1"/>
  <c r="AZ9103" i="22"/>
  <c r="BA9103" i="22" s="1"/>
  <c r="BB9103" i="22" s="1"/>
  <c r="AZ9102" i="22"/>
  <c r="BA9102" i="22" s="1"/>
  <c r="AZ9101" i="22"/>
  <c r="AZ9100" i="22"/>
  <c r="BA9100" i="22" s="1"/>
  <c r="AZ9099" i="22"/>
  <c r="AZ9098" i="22"/>
  <c r="BA9098" i="22" s="1"/>
  <c r="BB9098" i="22" s="1"/>
  <c r="AZ9097" i="22"/>
  <c r="AZ9096" i="22"/>
  <c r="AZ9095" i="22"/>
  <c r="BA9095" i="22" s="1"/>
  <c r="BB9095" i="22" s="1"/>
  <c r="AZ9094" i="22"/>
  <c r="BA9094" i="22" s="1"/>
  <c r="BB9094" i="22" s="1"/>
  <c r="AZ9093" i="22"/>
  <c r="AZ9092" i="22"/>
  <c r="BA9092" i="22" s="1"/>
  <c r="AZ9091" i="22"/>
  <c r="AZ9090" i="22"/>
  <c r="AZ9089" i="22"/>
  <c r="AZ9088" i="22"/>
  <c r="BA9088" i="22" s="1"/>
  <c r="AZ9087" i="22"/>
  <c r="AZ9086" i="22"/>
  <c r="AZ9085" i="22"/>
  <c r="BA9085" i="22" s="1"/>
  <c r="BB9085" i="22" s="1"/>
  <c r="AZ9084" i="22"/>
  <c r="BA9084" i="22" s="1"/>
  <c r="AZ9083" i="22"/>
  <c r="BA9083" i="22" s="1"/>
  <c r="AZ9082" i="22"/>
  <c r="BA9082" i="22" s="1"/>
  <c r="AZ9081" i="22"/>
  <c r="AZ9080" i="22"/>
  <c r="AZ9079" i="22"/>
  <c r="AZ9078" i="22"/>
  <c r="AZ9077" i="22"/>
  <c r="BA9077" i="22" s="1"/>
  <c r="BB9077" i="22" s="1"/>
  <c r="AZ9076" i="22"/>
  <c r="BA9076" i="22" s="1"/>
  <c r="AZ9075" i="22"/>
  <c r="BA9075" i="22" s="1"/>
  <c r="BB9075" i="22" s="1"/>
  <c r="AZ9074" i="22"/>
  <c r="BA9074" i="22" s="1"/>
  <c r="AZ9073" i="22"/>
  <c r="AZ9072" i="22"/>
  <c r="AZ9071" i="22"/>
  <c r="AZ9070" i="22"/>
  <c r="AZ9069" i="22"/>
  <c r="BA9069" i="22" s="1"/>
  <c r="BB9069" i="22" s="1"/>
  <c r="AZ9068" i="22"/>
  <c r="AZ9067" i="22"/>
  <c r="AZ9066" i="22"/>
  <c r="BA9066" i="22" s="1"/>
  <c r="BB9066" i="22" s="1"/>
  <c r="AZ9065" i="22"/>
  <c r="AZ9064" i="22"/>
  <c r="BA9064" i="22" s="1"/>
  <c r="AZ9063" i="22"/>
  <c r="BA9063" i="22" s="1"/>
  <c r="BB9063" i="22" s="1"/>
  <c r="AZ9062" i="22"/>
  <c r="AZ9061" i="22"/>
  <c r="AZ9060" i="22"/>
  <c r="AZ9059" i="22"/>
  <c r="BA9059" i="22" s="1"/>
  <c r="AZ9058" i="22"/>
  <c r="BA9058" i="22" s="1"/>
  <c r="AZ9057" i="22"/>
  <c r="BA9057" i="22" s="1"/>
  <c r="BB9057" i="22" s="1"/>
  <c r="AZ9056" i="22"/>
  <c r="BA9056" i="22" s="1"/>
  <c r="AZ9055" i="22"/>
  <c r="BA9055" i="22" s="1"/>
  <c r="BB9055" i="22" s="1"/>
  <c r="AZ9054" i="22"/>
  <c r="AZ9053" i="22"/>
  <c r="BA9053" i="22" s="1"/>
  <c r="BB9053" i="22" s="1"/>
  <c r="AZ9052" i="22"/>
  <c r="AZ9051" i="22"/>
  <c r="AZ9050" i="22"/>
  <c r="BA9050" i="22" s="1"/>
  <c r="BB9050" i="22" s="1"/>
  <c r="AZ9049" i="22"/>
  <c r="AZ9048" i="22"/>
  <c r="BA9048" i="22" s="1"/>
  <c r="AZ9047" i="22"/>
  <c r="AZ9046" i="22"/>
  <c r="AZ9045" i="22"/>
  <c r="AZ9044" i="22"/>
  <c r="AZ9043" i="22"/>
  <c r="BA9043" i="22" s="1"/>
  <c r="BB9043" i="22" s="1"/>
  <c r="AZ9042" i="22"/>
  <c r="AZ9041" i="22"/>
  <c r="BA9041" i="22" s="1"/>
  <c r="AZ9040" i="22"/>
  <c r="AZ9039" i="22"/>
  <c r="BA9039" i="22" s="1"/>
  <c r="AZ9038" i="22"/>
  <c r="BA9038" i="22" s="1"/>
  <c r="AZ9037" i="22"/>
  <c r="BA9037" i="22" s="1"/>
  <c r="BB9037" i="22" s="1"/>
  <c r="AZ9036" i="22"/>
  <c r="AZ9035" i="22"/>
  <c r="AZ9034" i="22"/>
  <c r="BA9034" i="22" s="1"/>
  <c r="BB9034" i="22" s="1"/>
  <c r="AZ9033" i="22"/>
  <c r="AZ9032" i="22"/>
  <c r="AZ9031" i="22"/>
  <c r="AZ9030" i="22"/>
  <c r="BA9030" i="22" s="1"/>
  <c r="BB9030" i="22" s="1"/>
  <c r="AZ9029" i="22"/>
  <c r="BA9029" i="22" s="1"/>
  <c r="BB9029" i="22" s="1"/>
  <c r="AZ9028" i="22"/>
  <c r="AZ9027" i="22"/>
  <c r="AZ9026" i="22"/>
  <c r="AZ9025" i="22"/>
  <c r="BA9025" i="22" s="1"/>
  <c r="BB9025" i="22" s="1"/>
  <c r="AZ9024" i="22"/>
  <c r="BA9024" i="22" s="1"/>
  <c r="AZ9023" i="22"/>
  <c r="BA9023" i="22" s="1"/>
  <c r="AZ9022" i="22"/>
  <c r="AZ9021" i="22"/>
  <c r="BA9021" i="22" s="1"/>
  <c r="AZ9020" i="22"/>
  <c r="BA9020" i="22" s="1"/>
  <c r="AZ9019" i="22"/>
  <c r="BA9019" i="22" s="1"/>
  <c r="AZ9018" i="22"/>
  <c r="BA9018" i="22" s="1"/>
  <c r="BB9018" i="22" s="1"/>
  <c r="AZ9017" i="22"/>
  <c r="BA9017" i="22" s="1"/>
  <c r="AZ9016" i="22"/>
  <c r="BA9016" i="22" s="1"/>
  <c r="AZ9015" i="22"/>
  <c r="AZ9014" i="22"/>
  <c r="BA9014" i="22" s="1"/>
  <c r="AZ9013" i="22"/>
  <c r="AZ9012" i="22"/>
  <c r="AZ9011" i="22"/>
  <c r="AZ9010" i="22"/>
  <c r="AZ9009" i="22"/>
  <c r="BA9009" i="22" s="1"/>
  <c r="BB9009" i="22" s="1"/>
  <c r="AZ9008" i="22"/>
  <c r="BA9008" i="22" s="1"/>
  <c r="AZ9007" i="22"/>
  <c r="AZ9006" i="22"/>
  <c r="AZ9005" i="22"/>
  <c r="AZ9004" i="22"/>
  <c r="BA9004" i="22" s="1"/>
  <c r="AZ9003" i="22"/>
  <c r="BA9003" i="22" s="1"/>
  <c r="BB9003" i="22" s="1"/>
  <c r="AZ9002" i="22"/>
  <c r="BA9002" i="22" s="1"/>
  <c r="BB9002" i="22" s="1"/>
  <c r="AZ9001" i="22"/>
  <c r="AZ9000" i="22"/>
  <c r="BA9000" i="22" s="1"/>
  <c r="AZ8999" i="22"/>
  <c r="AZ8998" i="22"/>
  <c r="BA8998" i="22" s="1"/>
  <c r="BB8998" i="22" s="1"/>
  <c r="AZ8997" i="22"/>
  <c r="BA8997" i="22" s="1"/>
  <c r="AZ8996" i="22"/>
  <c r="BA8996" i="22" s="1"/>
  <c r="AZ8995" i="22"/>
  <c r="AZ8994" i="22"/>
  <c r="AZ8993" i="22"/>
  <c r="BA8993" i="22" s="1"/>
  <c r="AZ8992" i="22"/>
  <c r="BA8992" i="22" s="1"/>
  <c r="AZ8991" i="22"/>
  <c r="AZ8990" i="22"/>
  <c r="AZ8989" i="22"/>
  <c r="BA8989" i="22" s="1"/>
  <c r="BB8989" i="22" s="1"/>
  <c r="AZ8988" i="22"/>
  <c r="BA8988" i="22" s="1"/>
  <c r="AZ8987" i="22"/>
  <c r="AZ8986" i="22"/>
  <c r="AZ8985" i="22"/>
  <c r="AZ8984" i="22"/>
  <c r="AZ8983" i="22"/>
  <c r="BA8983" i="22" s="1"/>
  <c r="BB8983" i="22" s="1"/>
  <c r="AZ8982" i="22"/>
  <c r="AZ8981" i="22"/>
  <c r="AZ8980" i="22"/>
  <c r="AZ8979" i="22"/>
  <c r="BA8979" i="22" s="1"/>
  <c r="BB8979" i="22" s="1"/>
  <c r="AZ8978" i="22"/>
  <c r="AZ8977" i="22"/>
  <c r="BA8977" i="22" s="1"/>
  <c r="BB8977" i="22" s="1"/>
  <c r="AZ8976" i="22"/>
  <c r="AZ8975" i="22"/>
  <c r="AZ8974" i="22"/>
  <c r="BA8974" i="22" s="1"/>
  <c r="AZ8973" i="22"/>
  <c r="AZ8972" i="22"/>
  <c r="BA8972" i="22" s="1"/>
  <c r="BB8972" i="22" s="1"/>
  <c r="AZ8971" i="22"/>
  <c r="BA8971" i="22" s="1"/>
  <c r="AZ8970" i="22"/>
  <c r="BA8970" i="22" s="1"/>
  <c r="AZ8969" i="22"/>
  <c r="BA8969" i="22" s="1"/>
  <c r="BB8969" i="22" s="1"/>
  <c r="AZ8968" i="22"/>
  <c r="AZ8967" i="22"/>
  <c r="BA8967" i="22" s="1"/>
  <c r="AZ8966" i="22"/>
  <c r="AZ8965" i="22"/>
  <c r="BA8965" i="22" s="1"/>
  <c r="AZ8964" i="22"/>
  <c r="BA8964" i="22" s="1"/>
  <c r="AZ8963" i="22"/>
  <c r="AZ8962" i="22"/>
  <c r="AZ8961" i="22"/>
  <c r="AZ8960" i="22"/>
  <c r="BA8960" i="22" s="1"/>
  <c r="AZ8959" i="22"/>
  <c r="AZ8958" i="22"/>
  <c r="BA8958" i="22" s="1"/>
  <c r="AZ8957" i="22"/>
  <c r="BA8957" i="22" s="1"/>
  <c r="BB8957" i="22" s="1"/>
  <c r="AZ8956" i="22"/>
  <c r="BA8956" i="22" s="1"/>
  <c r="AZ8955" i="22"/>
  <c r="AZ8954" i="22"/>
  <c r="BA8954" i="22" s="1"/>
  <c r="BB8954" i="22" s="1"/>
  <c r="AZ8953" i="22"/>
  <c r="BA8953" i="22" s="1"/>
  <c r="AZ8952" i="22"/>
  <c r="AZ8951" i="22"/>
  <c r="BA8951" i="22" s="1"/>
  <c r="BB8951" i="22" s="1"/>
  <c r="AZ8950" i="22"/>
  <c r="AZ8949" i="22"/>
  <c r="BA8949" i="22" s="1"/>
  <c r="AZ8948" i="22"/>
  <c r="AZ8947" i="22"/>
  <c r="BA8947" i="22" s="1"/>
  <c r="AZ8946" i="22"/>
  <c r="BA8946" i="22" s="1"/>
  <c r="AZ8945" i="22"/>
  <c r="AZ8944" i="22"/>
  <c r="AZ8943" i="22"/>
  <c r="BA8943" i="22" s="1"/>
  <c r="AZ8942" i="22"/>
  <c r="AZ8941" i="22"/>
  <c r="BA8941" i="22" s="1"/>
  <c r="BB8941" i="22" s="1"/>
  <c r="AZ8940" i="22"/>
  <c r="BA8940" i="22" s="1"/>
  <c r="AZ8939" i="22"/>
  <c r="AZ8938" i="22"/>
  <c r="AZ8937" i="22"/>
  <c r="BA8937" i="22" s="1"/>
  <c r="BB8937" i="22" s="1"/>
  <c r="AZ8936" i="22"/>
  <c r="AZ8935" i="22"/>
  <c r="BA8935" i="22" s="1"/>
  <c r="AZ8934" i="22"/>
  <c r="AZ8933" i="22"/>
  <c r="AZ8932" i="22"/>
  <c r="AZ8931" i="22"/>
  <c r="BA8931" i="22" s="1"/>
  <c r="AZ8930" i="22"/>
  <c r="BA8930" i="22" s="1"/>
  <c r="AZ8929" i="22"/>
  <c r="AZ8928" i="22"/>
  <c r="BA8928" i="22" s="1"/>
  <c r="AZ8927" i="22"/>
  <c r="AZ8926" i="22"/>
  <c r="BA8926" i="22" s="1"/>
  <c r="BB8926" i="22" s="1"/>
  <c r="AZ8925" i="22"/>
  <c r="BA8925" i="22" s="1"/>
  <c r="BB8925" i="22" s="1"/>
  <c r="AZ8924" i="22"/>
  <c r="BA8924" i="22" s="1"/>
  <c r="AZ8923" i="22"/>
  <c r="AZ8922" i="22"/>
  <c r="AZ8921" i="22"/>
  <c r="AZ8920" i="22"/>
  <c r="AZ8919" i="22"/>
  <c r="BA8919" i="22" s="1"/>
  <c r="BB8919" i="22" s="1"/>
  <c r="AZ8918" i="22"/>
  <c r="AZ8917" i="22"/>
  <c r="BA8917" i="22" s="1"/>
  <c r="BB8917" i="22" s="1"/>
  <c r="AZ8916" i="22"/>
  <c r="AZ8915" i="22"/>
  <c r="BA8915" i="22" s="1"/>
  <c r="AZ8914" i="22"/>
  <c r="BA8914" i="22" s="1"/>
  <c r="AZ8913" i="22"/>
  <c r="AZ8912" i="22"/>
  <c r="AZ8911" i="22"/>
  <c r="AZ8910" i="22"/>
  <c r="BA8910" i="22" s="1"/>
  <c r="AZ8909" i="22"/>
  <c r="BA8909" i="22" s="1"/>
  <c r="BB8909" i="22" s="1"/>
  <c r="AZ8908" i="22"/>
  <c r="AZ8907" i="22"/>
  <c r="AZ8906" i="22"/>
  <c r="BA8906" i="22" s="1"/>
  <c r="BB8906" i="22" s="1"/>
  <c r="AZ8905" i="22"/>
  <c r="BA8905" i="22" s="1"/>
  <c r="BB8905" i="22" s="1"/>
  <c r="AZ8904" i="22"/>
  <c r="BA8904" i="22" s="1"/>
  <c r="AZ8903" i="22"/>
  <c r="AZ8902" i="22"/>
  <c r="BA8902" i="22" s="1"/>
  <c r="BB8902" i="22" s="1"/>
  <c r="AZ8901" i="22"/>
  <c r="BA8901" i="22" s="1"/>
  <c r="AZ8900" i="22"/>
  <c r="BA8900" i="22" s="1"/>
  <c r="AZ8899" i="22"/>
  <c r="AZ8898" i="22"/>
  <c r="AZ8897" i="22"/>
  <c r="BA8897" i="22" s="1"/>
  <c r="AZ8896" i="22"/>
  <c r="BA8896" i="22" s="1"/>
  <c r="AZ8895" i="22"/>
  <c r="BA8895" i="22" s="1"/>
  <c r="AZ8894" i="22"/>
  <c r="BA8894" i="22" s="1"/>
  <c r="AZ8893" i="22"/>
  <c r="BA8893" i="22" s="1"/>
  <c r="BB8893" i="22" s="1"/>
  <c r="AZ8892" i="22"/>
  <c r="BA8892" i="22" s="1"/>
  <c r="AZ8891" i="22"/>
  <c r="BA8891" i="22" s="1"/>
  <c r="AZ8890" i="22"/>
  <c r="AZ8889" i="22"/>
  <c r="AZ8888" i="22"/>
  <c r="AZ8887" i="22"/>
  <c r="AZ8886" i="22"/>
  <c r="BA8886" i="22" s="1"/>
  <c r="BB8886" i="22" s="1"/>
  <c r="AZ8885" i="22"/>
  <c r="BA8885" i="22" s="1"/>
  <c r="AZ8884" i="22"/>
  <c r="BA8884" i="22" s="1"/>
  <c r="AZ8883" i="22"/>
  <c r="BA8883" i="22" s="1"/>
  <c r="BB8883" i="22" s="1"/>
  <c r="AZ8882" i="22"/>
  <c r="BA8882" i="22" s="1"/>
  <c r="BB8882" i="22" s="1"/>
  <c r="AZ8881" i="22"/>
  <c r="AZ8880" i="22"/>
  <c r="BA8880" i="22" s="1"/>
  <c r="AZ8879" i="22"/>
  <c r="BA8879" i="22" s="1"/>
  <c r="AZ8878" i="22"/>
  <c r="BA8878" i="22" s="1"/>
  <c r="BB8878" i="22" s="1"/>
  <c r="AZ8877" i="22"/>
  <c r="BA8877" i="22" s="1"/>
  <c r="BB8877" i="22" s="1"/>
  <c r="AZ8876" i="22"/>
  <c r="AZ8875" i="22"/>
  <c r="BA8875" i="22" s="1"/>
  <c r="AZ8874" i="22"/>
  <c r="BA8874" i="22" s="1"/>
  <c r="BB8874" i="22" s="1"/>
  <c r="AZ8873" i="22"/>
  <c r="AZ8872" i="22"/>
  <c r="BA8872" i="22" s="1"/>
  <c r="AZ8871" i="22"/>
  <c r="BA8871" i="22" s="1"/>
  <c r="BB8871" i="22" s="1"/>
  <c r="AZ8870" i="22"/>
  <c r="AZ8869" i="22"/>
  <c r="BA8869" i="22" s="1"/>
  <c r="AZ8868" i="22"/>
  <c r="BA8868" i="22" s="1"/>
  <c r="AZ8867" i="22"/>
  <c r="AZ8866" i="22"/>
  <c r="BA8866" i="22" s="1"/>
  <c r="AZ8865" i="22"/>
  <c r="AZ8864" i="22"/>
  <c r="BA8864" i="22" s="1"/>
  <c r="AZ8863" i="22"/>
  <c r="BA8863" i="22" s="1"/>
  <c r="BB8863" i="22" s="1"/>
  <c r="AZ8862" i="22"/>
  <c r="AZ8861" i="22"/>
  <c r="AZ8860" i="22"/>
  <c r="BA8860" i="22" s="1"/>
  <c r="AZ8859" i="22"/>
  <c r="AZ8858" i="22"/>
  <c r="BA8858" i="22" s="1"/>
  <c r="BB8858" i="22" s="1"/>
  <c r="AZ8857" i="22"/>
  <c r="BA8857" i="22" s="1"/>
  <c r="BB8857" i="22" s="1"/>
  <c r="AZ8856" i="22"/>
  <c r="AZ8855" i="22"/>
  <c r="AZ8854" i="22"/>
  <c r="BA8854" i="22" s="1"/>
  <c r="BB8854" i="22" s="1"/>
  <c r="AZ8853" i="22"/>
  <c r="AZ8852" i="22"/>
  <c r="AZ8851" i="22"/>
  <c r="BA8851" i="22" s="1"/>
  <c r="BB8851" i="22" s="1"/>
  <c r="AZ8850" i="22"/>
  <c r="AZ8849" i="22"/>
  <c r="BA8849" i="22" s="1"/>
  <c r="AZ8848" i="22"/>
  <c r="AZ8847" i="22"/>
  <c r="AZ8846" i="22"/>
  <c r="AZ8845" i="22"/>
  <c r="BA8845" i="22" s="1"/>
  <c r="BB8845" i="22" s="1"/>
  <c r="AZ8844" i="22"/>
  <c r="BA8844" i="22" s="1"/>
  <c r="AZ8843" i="22"/>
  <c r="AZ8842" i="22"/>
  <c r="AZ8841" i="22"/>
  <c r="AZ8840" i="22"/>
  <c r="AZ8839" i="22"/>
  <c r="AZ8838" i="22"/>
  <c r="AZ8837" i="22"/>
  <c r="BA8837" i="22" s="1"/>
  <c r="BB8837" i="22" s="1"/>
  <c r="AZ8836" i="22"/>
  <c r="BA8836" i="22" s="1"/>
  <c r="AZ8835" i="22"/>
  <c r="AZ8834" i="22"/>
  <c r="BA8834" i="22" s="1"/>
  <c r="AZ8833" i="22"/>
  <c r="BA8833" i="22" s="1"/>
  <c r="BB8833" i="22" s="1"/>
  <c r="AZ8832" i="22"/>
  <c r="AZ8831" i="22"/>
  <c r="BA8831" i="22" s="1"/>
  <c r="AZ8830" i="22"/>
  <c r="AZ8829" i="22"/>
  <c r="AZ8828" i="22"/>
  <c r="BA8828" i="22" s="1"/>
  <c r="AZ8827" i="22"/>
  <c r="BA8827" i="22" s="1"/>
  <c r="AZ8826" i="22"/>
  <c r="AZ8825" i="22"/>
  <c r="BA8825" i="22" s="1"/>
  <c r="AZ8824" i="22"/>
  <c r="AZ8823" i="22"/>
  <c r="BA8823" i="22" s="1"/>
  <c r="BB8823" i="22" s="1"/>
  <c r="AZ8822" i="22"/>
  <c r="BA8822" i="22" s="1"/>
  <c r="BB8822" i="22" s="1"/>
  <c r="AZ8821" i="22"/>
  <c r="AZ8820" i="22"/>
  <c r="BA8820" i="22" s="1"/>
  <c r="AZ8819" i="22"/>
  <c r="BA8819" i="22" s="1"/>
  <c r="AZ8818" i="22"/>
  <c r="AZ8817" i="22"/>
  <c r="BA8817" i="22" s="1"/>
  <c r="BB8817" i="22" s="1"/>
  <c r="AZ8816" i="22"/>
  <c r="AZ8815" i="22"/>
  <c r="AZ8814" i="22"/>
  <c r="BA8814" i="22" s="1"/>
  <c r="BB8814" i="22" s="1"/>
  <c r="AZ8813" i="22"/>
  <c r="BA8813" i="22" s="1"/>
  <c r="AZ8812" i="22"/>
  <c r="BA8812" i="22" s="1"/>
  <c r="AZ8811" i="22"/>
  <c r="AZ8810" i="22"/>
  <c r="BA8810" i="22" s="1"/>
  <c r="BB8810" i="22" s="1"/>
  <c r="AZ8809" i="22"/>
  <c r="AZ8808" i="22"/>
  <c r="AZ8807" i="22"/>
  <c r="AZ8806" i="22"/>
  <c r="AZ8805" i="22"/>
  <c r="BA8805" i="22" s="1"/>
  <c r="AZ8804" i="22"/>
  <c r="BA8804" i="22" s="1"/>
  <c r="AZ8803" i="22"/>
  <c r="BA8803" i="22" s="1"/>
  <c r="BB8803" i="22" s="1"/>
  <c r="AZ8802" i="22"/>
  <c r="BA8802" i="22" s="1"/>
  <c r="AZ8801" i="22"/>
  <c r="AZ8800" i="22"/>
  <c r="AZ8799" i="22"/>
  <c r="BA8799" i="22" s="1"/>
  <c r="BB8799" i="22" s="1"/>
  <c r="AZ8798" i="22"/>
  <c r="AZ8797" i="22"/>
  <c r="BA8797" i="22" s="1"/>
  <c r="AZ8796" i="22"/>
  <c r="BA8796" i="22" s="1"/>
  <c r="AZ8795" i="22"/>
  <c r="BA8795" i="22" s="1"/>
  <c r="AZ8794" i="22"/>
  <c r="AZ8793" i="22"/>
  <c r="BA8793" i="22" s="1"/>
  <c r="AZ8792" i="22"/>
  <c r="AZ8791" i="22"/>
  <c r="AZ8790" i="22"/>
  <c r="BA8790" i="22" s="1"/>
  <c r="BB8790" i="22" s="1"/>
  <c r="AZ8789" i="22"/>
  <c r="AZ8788" i="22"/>
  <c r="BA8788" i="22" s="1"/>
  <c r="AZ8787" i="22"/>
  <c r="AZ8786" i="22"/>
  <c r="AZ8785" i="22"/>
  <c r="BA8785" i="22" s="1"/>
  <c r="BB8785" i="22" s="1"/>
  <c r="AZ8784" i="22"/>
  <c r="AZ8783" i="22"/>
  <c r="BA8783" i="22" s="1"/>
  <c r="AZ8782" i="22"/>
  <c r="AZ8781" i="22"/>
  <c r="AZ8780" i="22"/>
  <c r="BA8780" i="22" s="1"/>
  <c r="AZ8779" i="22"/>
  <c r="AZ8778" i="22"/>
  <c r="AZ8777" i="22"/>
  <c r="BA8777" i="22" s="1"/>
  <c r="AZ8776" i="22"/>
  <c r="BA8776" i="22" s="1"/>
  <c r="AZ8775" i="22"/>
  <c r="BA8775" i="22" s="1"/>
  <c r="BB8775" i="22" s="1"/>
  <c r="AZ8774" i="22"/>
  <c r="AZ8773" i="22"/>
  <c r="BA8773" i="22" s="1"/>
  <c r="BB8773" i="22" s="1"/>
  <c r="AZ8772" i="22"/>
  <c r="AZ8771" i="22"/>
  <c r="BA8771" i="22" s="1"/>
  <c r="BB8771" i="22" s="1"/>
  <c r="AZ8770" i="22"/>
  <c r="AZ8769" i="22"/>
  <c r="AZ8768" i="22"/>
  <c r="BA8768" i="22" s="1"/>
  <c r="AZ8767" i="22"/>
  <c r="AZ8766" i="22"/>
  <c r="BA8766" i="22" s="1"/>
  <c r="AZ8765" i="22"/>
  <c r="AZ8764" i="22"/>
  <c r="AZ8763" i="22"/>
  <c r="BA8763" i="22" s="1"/>
  <c r="BB8763" i="22" s="1"/>
  <c r="AZ8762" i="22"/>
  <c r="BA8762" i="22" s="1"/>
  <c r="BB8762" i="22" s="1"/>
  <c r="AZ8761" i="22"/>
  <c r="AZ8760" i="22"/>
  <c r="BA8760" i="22" s="1"/>
  <c r="BB8760" i="22" s="1"/>
  <c r="AZ8759" i="22"/>
  <c r="BA8759" i="22" s="1"/>
  <c r="AZ8758" i="22"/>
  <c r="AZ8757" i="22"/>
  <c r="AZ8756" i="22"/>
  <c r="AZ8755" i="22"/>
  <c r="AZ8754" i="22"/>
  <c r="AZ8753" i="22"/>
  <c r="AZ8752" i="22"/>
  <c r="BA8752" i="22" s="1"/>
  <c r="AZ8751" i="22"/>
  <c r="BA8751" i="22" s="1"/>
  <c r="AZ8750" i="22"/>
  <c r="BA8750" i="22" s="1"/>
  <c r="AZ8749" i="22"/>
  <c r="BA8749" i="22" s="1"/>
  <c r="BB8749" i="22" s="1"/>
  <c r="AZ8748" i="22"/>
  <c r="BA8748" i="22" s="1"/>
  <c r="AZ8747" i="22"/>
  <c r="AZ8746" i="22"/>
  <c r="AZ8745" i="22"/>
  <c r="AZ8744" i="22"/>
  <c r="AZ8743" i="22"/>
  <c r="BA8743" i="22" s="1"/>
  <c r="BB8743" i="22" s="1"/>
  <c r="AZ8742" i="22"/>
  <c r="AZ8741" i="22"/>
  <c r="AZ8740" i="22"/>
  <c r="AZ8739" i="22"/>
  <c r="BA8739" i="22" s="1"/>
  <c r="BB8739" i="22" s="1"/>
  <c r="AZ8738" i="22"/>
  <c r="AZ8737" i="22"/>
  <c r="AZ8736" i="22"/>
  <c r="BA8736" i="22" s="1"/>
  <c r="AZ8735" i="22"/>
  <c r="BA8735" i="22" s="1"/>
  <c r="BB8735" i="22" s="1"/>
  <c r="AZ8734" i="22"/>
  <c r="AZ8733" i="22"/>
  <c r="BA8733" i="22" s="1"/>
  <c r="BB8733" i="22" s="1"/>
  <c r="AZ8732" i="22"/>
  <c r="BA8732" i="22" s="1"/>
  <c r="BB8732" i="22" s="1"/>
  <c r="AZ8731" i="22"/>
  <c r="AZ8730" i="22"/>
  <c r="BA8730" i="22" s="1"/>
  <c r="AZ8729" i="22"/>
  <c r="BA8729" i="22" s="1"/>
  <c r="AZ8728" i="22"/>
  <c r="AZ8727" i="22"/>
  <c r="BA8727" i="22" s="1"/>
  <c r="AZ8726" i="22"/>
  <c r="BA8726" i="22" s="1"/>
  <c r="BB8726" i="22" s="1"/>
  <c r="AZ8725" i="22"/>
  <c r="AZ8724" i="22"/>
  <c r="BA8724" i="22" s="1"/>
  <c r="AZ8723" i="22"/>
  <c r="BA8723" i="22" s="1"/>
  <c r="AZ8722" i="22"/>
  <c r="AZ8721" i="22"/>
  <c r="AZ8720" i="22"/>
  <c r="BA8720" i="22" s="1"/>
  <c r="AZ8719" i="22"/>
  <c r="AZ8718" i="22"/>
  <c r="BA8718" i="22" s="1"/>
  <c r="AZ8717" i="22"/>
  <c r="BA8717" i="22" s="1"/>
  <c r="BB8717" i="22" s="1"/>
  <c r="AZ8716" i="22"/>
  <c r="AZ8715" i="22"/>
  <c r="AZ8714" i="22"/>
  <c r="BA8714" i="22" s="1"/>
  <c r="BB8714" i="22" s="1"/>
  <c r="AZ8713" i="22"/>
  <c r="BA8713" i="22" s="1"/>
  <c r="BB8713" i="22" s="1"/>
  <c r="AZ8712" i="22"/>
  <c r="BA8712" i="22" s="1"/>
  <c r="AZ8711" i="22"/>
  <c r="AZ8710" i="22"/>
  <c r="BA8710" i="22" s="1"/>
  <c r="BB8710" i="22" s="1"/>
  <c r="AZ8709" i="22"/>
  <c r="AZ8708" i="22"/>
  <c r="BA8708" i="22" s="1"/>
  <c r="AZ8707" i="22"/>
  <c r="BA8707" i="22" s="1"/>
  <c r="AZ8706" i="22"/>
  <c r="AZ8705" i="22"/>
  <c r="BA8705" i="22" s="1"/>
  <c r="AZ8704" i="22"/>
  <c r="BA8704" i="22" s="1"/>
  <c r="AZ8703" i="22"/>
  <c r="AZ8702" i="22"/>
  <c r="AZ8701" i="22"/>
  <c r="BA8701" i="22" s="1"/>
  <c r="BB8701" i="22" s="1"/>
  <c r="AZ8700" i="22"/>
  <c r="AZ8699" i="22"/>
  <c r="AZ8698" i="22"/>
  <c r="AZ8697" i="22"/>
  <c r="AZ8696" i="22"/>
  <c r="AZ8695" i="22"/>
  <c r="BA8695" i="22" s="1"/>
  <c r="AZ8694" i="22"/>
  <c r="AZ8693" i="22"/>
  <c r="BA8693" i="22" s="1"/>
  <c r="AZ8692" i="22"/>
  <c r="BA8692" i="22" s="1"/>
  <c r="AZ8691" i="22"/>
  <c r="BA8691" i="22" s="1"/>
  <c r="BB8691" i="22" s="1"/>
  <c r="AZ8690" i="22"/>
  <c r="AZ8689" i="22"/>
  <c r="AZ8688" i="22"/>
  <c r="AZ8687" i="22"/>
  <c r="AZ8686" i="22"/>
  <c r="AZ8685" i="22"/>
  <c r="BA8685" i="22" s="1"/>
  <c r="BB8685" i="22" s="1"/>
  <c r="AZ8684" i="22"/>
  <c r="AZ8683" i="22"/>
  <c r="BA8683" i="22" s="1"/>
  <c r="AZ8682" i="22"/>
  <c r="BA8682" i="22" s="1"/>
  <c r="BB8682" i="22" s="1"/>
  <c r="AZ8681" i="22"/>
  <c r="BA8681" i="22" s="1"/>
  <c r="AZ8680" i="22"/>
  <c r="AZ8679" i="22"/>
  <c r="AZ8678" i="22"/>
  <c r="AZ8677" i="22"/>
  <c r="AZ8676" i="22"/>
  <c r="AZ8675" i="22"/>
  <c r="AZ8674" i="22"/>
  <c r="AZ8673" i="22"/>
  <c r="AZ8672" i="22"/>
  <c r="BA8672" i="22" s="1"/>
  <c r="AZ8671" i="22"/>
  <c r="AZ8670" i="22"/>
  <c r="AZ8669" i="22"/>
  <c r="BA8669" i="22" s="1"/>
  <c r="BB8669" i="22" s="1"/>
  <c r="AZ8668" i="22"/>
  <c r="AZ8667" i="22"/>
  <c r="AZ8666" i="22"/>
  <c r="AZ8665" i="22"/>
  <c r="BA8665" i="22" s="1"/>
  <c r="BB8665" i="22" s="1"/>
  <c r="AZ8664" i="22"/>
  <c r="BA8664" i="22" s="1"/>
  <c r="AZ8663" i="22"/>
  <c r="BA8663" i="22" s="1"/>
  <c r="AZ8662" i="22"/>
  <c r="BA8662" i="22" s="1"/>
  <c r="AZ8661" i="22"/>
  <c r="BA8661" i="22" s="1"/>
  <c r="AZ8660" i="22"/>
  <c r="BA8660" i="22" s="1"/>
  <c r="AZ8659" i="22"/>
  <c r="BA8659" i="22" s="1"/>
  <c r="AZ8658" i="22"/>
  <c r="BA8658" i="22" s="1"/>
  <c r="AZ8657" i="22"/>
  <c r="AZ8656" i="22"/>
  <c r="AZ8655" i="22"/>
  <c r="AZ8654" i="22"/>
  <c r="AZ8653" i="22"/>
  <c r="BA8653" i="22" s="1"/>
  <c r="BB8653" i="22" s="1"/>
  <c r="AZ8652" i="22"/>
  <c r="BA8652" i="22" s="1"/>
  <c r="AZ8651" i="22"/>
  <c r="AZ8650" i="22"/>
  <c r="BA8650" i="22" s="1"/>
  <c r="BB8650" i="22" s="1"/>
  <c r="AZ8649" i="22"/>
  <c r="AZ8648" i="22"/>
  <c r="AZ8647" i="22"/>
  <c r="BA8647" i="22" s="1"/>
  <c r="BB8647" i="22" s="1"/>
  <c r="AZ8646" i="22"/>
  <c r="BA8646" i="22" s="1"/>
  <c r="AZ8645" i="22"/>
  <c r="AZ8644" i="22"/>
  <c r="BA8644" i="22" s="1"/>
  <c r="BB8644" i="22" s="1"/>
  <c r="AZ8643" i="22"/>
  <c r="BA8643" i="22" s="1"/>
  <c r="BB8643" i="22" s="1"/>
  <c r="AZ8642" i="22"/>
  <c r="AZ8641" i="22"/>
  <c r="AZ8640" i="22"/>
  <c r="BA8640" i="22" s="1"/>
  <c r="BB8640" i="22" s="1"/>
  <c r="AZ8639" i="22"/>
  <c r="AZ8638" i="22"/>
  <c r="AZ8637" i="22"/>
  <c r="AZ8636" i="22"/>
  <c r="BA8636" i="22" s="1"/>
  <c r="AZ8635" i="22"/>
  <c r="AZ8634" i="22"/>
  <c r="BA8634" i="22" s="1"/>
  <c r="BB8634" i="22" s="1"/>
  <c r="AZ8633" i="22"/>
  <c r="AZ8632" i="22"/>
  <c r="AZ8631" i="22"/>
  <c r="BA8631" i="22" s="1"/>
  <c r="AZ8630" i="22"/>
  <c r="BA8630" i="22" s="1"/>
  <c r="BB8630" i="22" s="1"/>
  <c r="AZ8629" i="22"/>
  <c r="AZ8628" i="22"/>
  <c r="AZ8627" i="22"/>
  <c r="AZ8626" i="22"/>
  <c r="BA8626" i="22" s="1"/>
  <c r="AZ8625" i="22"/>
  <c r="AZ8624" i="22"/>
  <c r="BA8624" i="22" s="1"/>
  <c r="AZ8623" i="22"/>
  <c r="AZ8622" i="22"/>
  <c r="AZ8621" i="22"/>
  <c r="BA8621" i="22" s="1"/>
  <c r="AZ8620" i="22"/>
  <c r="AZ8619" i="22"/>
  <c r="AZ8618" i="22"/>
  <c r="BA8618" i="22" s="1"/>
  <c r="AZ8617" i="22"/>
  <c r="BA8617" i="22" s="1"/>
  <c r="BB8617" i="22" s="1"/>
  <c r="AZ8616" i="22"/>
  <c r="BA8616" i="22" s="1"/>
  <c r="AZ8615" i="22"/>
  <c r="BA8615" i="22" s="1"/>
  <c r="AZ8614" i="22"/>
  <c r="BA8614" i="22" s="1"/>
  <c r="BB8614" i="22" s="1"/>
  <c r="AZ8613" i="22"/>
  <c r="AZ8612" i="22"/>
  <c r="BA8612" i="22" s="1"/>
  <c r="AZ8611" i="22"/>
  <c r="AZ8610" i="22"/>
  <c r="AZ8609" i="22"/>
  <c r="AZ8608" i="22"/>
  <c r="AZ8607" i="22"/>
  <c r="AZ8606" i="22"/>
  <c r="AZ8605" i="22"/>
  <c r="AZ8604" i="22"/>
  <c r="AZ8603" i="22"/>
  <c r="AZ8602" i="22"/>
  <c r="BA8602" i="22" s="1"/>
  <c r="BB8602" i="22" s="1"/>
  <c r="AZ8601" i="22"/>
  <c r="AZ8600" i="22"/>
  <c r="BA8600" i="22" s="1"/>
  <c r="AZ8599" i="22"/>
  <c r="AZ8598" i="22"/>
  <c r="BA8598" i="22" s="1"/>
  <c r="AZ8597" i="22"/>
  <c r="AZ8596" i="22"/>
  <c r="AZ8595" i="22"/>
  <c r="BA8595" i="22" s="1"/>
  <c r="BB8595" i="22" s="1"/>
  <c r="AZ8594" i="22"/>
  <c r="AZ8593" i="22"/>
  <c r="AZ8592" i="22"/>
  <c r="BA8592" i="22" s="1"/>
  <c r="AZ8591" i="22"/>
  <c r="AZ8590" i="22"/>
  <c r="AZ8589" i="22"/>
  <c r="BA8589" i="22" s="1"/>
  <c r="AZ8588" i="22"/>
  <c r="BA8588" i="22" s="1"/>
  <c r="AZ8587" i="22"/>
  <c r="AZ8586" i="22"/>
  <c r="BA8586" i="22" s="1"/>
  <c r="BB8586" i="22" s="1"/>
  <c r="AZ8585" i="22"/>
  <c r="BA8585" i="22" s="1"/>
  <c r="AZ8584" i="22"/>
  <c r="AZ8583" i="22"/>
  <c r="AZ8582" i="22"/>
  <c r="BA8582" i="22" s="1"/>
  <c r="BB8582" i="22" s="1"/>
  <c r="AZ8581" i="22"/>
  <c r="AZ8580" i="22"/>
  <c r="BA8580" i="22" s="1"/>
  <c r="AZ8579" i="22"/>
  <c r="BA8579" i="22" s="1"/>
  <c r="BB8579" i="22" s="1"/>
  <c r="AZ8578" i="22"/>
  <c r="AZ8577" i="22"/>
  <c r="AZ8576" i="22"/>
  <c r="BA8576" i="22" s="1"/>
  <c r="AZ8575" i="22"/>
  <c r="BA8575" i="22" s="1"/>
  <c r="AZ8574" i="22"/>
  <c r="BA8574" i="22" s="1"/>
  <c r="BB8574" i="22" s="1"/>
  <c r="AZ8573" i="22"/>
  <c r="BA8573" i="22" s="1"/>
  <c r="BB8573" i="22" s="1"/>
  <c r="AZ8572" i="22"/>
  <c r="AZ8571" i="22"/>
  <c r="AZ8570" i="22"/>
  <c r="BA8570" i="22" s="1"/>
  <c r="AZ8569" i="22"/>
  <c r="BA8569" i="22" s="1"/>
  <c r="AZ8568" i="22"/>
  <c r="BA8568" i="22" s="1"/>
  <c r="AZ8567" i="22"/>
  <c r="BA8567" i="22" s="1"/>
  <c r="BB8567" i="22" s="1"/>
  <c r="AZ8566" i="22"/>
  <c r="AZ8565" i="22"/>
  <c r="AZ8564" i="22"/>
  <c r="BA8564" i="22" s="1"/>
  <c r="AZ8563" i="22"/>
  <c r="BA8563" i="22" s="1"/>
  <c r="AZ8562" i="22"/>
  <c r="BA8562" i="22" s="1"/>
  <c r="AZ8561" i="22"/>
  <c r="AZ8560" i="22"/>
  <c r="AZ8559" i="22"/>
  <c r="AZ8558" i="22"/>
  <c r="AZ8557" i="22"/>
  <c r="BA8557" i="22" s="1"/>
  <c r="AZ8556" i="22"/>
  <c r="AZ8555" i="22"/>
  <c r="AZ8554" i="22"/>
  <c r="BA8554" i="22" s="1"/>
  <c r="BB8554" i="22" s="1"/>
  <c r="AZ8553" i="22"/>
  <c r="BA8553" i="22" s="1"/>
  <c r="BB8553" i="22" s="1"/>
  <c r="AZ8552" i="22"/>
  <c r="AZ8551" i="22"/>
  <c r="AZ8550" i="22"/>
  <c r="BA8550" i="22" s="1"/>
  <c r="AZ8549" i="22"/>
  <c r="AZ8548" i="22"/>
  <c r="AZ8547" i="22"/>
  <c r="BA8547" i="22" s="1"/>
  <c r="BB8547" i="22" s="1"/>
  <c r="AZ8546" i="22"/>
  <c r="AZ8545" i="22"/>
  <c r="AZ8544" i="22"/>
  <c r="BA8544" i="22" s="1"/>
  <c r="AZ8543" i="22"/>
  <c r="AZ8542" i="22"/>
  <c r="AZ8541" i="22"/>
  <c r="AZ8540" i="22"/>
  <c r="AZ8539" i="22"/>
  <c r="BA8539" i="22" s="1"/>
  <c r="BB8539" i="22" s="1"/>
  <c r="AZ8538" i="22"/>
  <c r="BA8538" i="22" s="1"/>
  <c r="AZ8537" i="22"/>
  <c r="AZ8536" i="22"/>
  <c r="AZ8535" i="22"/>
  <c r="AZ8534" i="22"/>
  <c r="BA8534" i="22" s="1"/>
  <c r="BB8534" i="22" s="1"/>
  <c r="AZ8533" i="22"/>
  <c r="AZ8532" i="22"/>
  <c r="BA8532" i="22" s="1"/>
  <c r="AZ8531" i="22"/>
  <c r="AZ8530" i="22"/>
  <c r="BA8530" i="22" s="1"/>
  <c r="BB8530" i="22" s="1"/>
  <c r="AZ8529" i="22"/>
  <c r="AZ8528" i="22"/>
  <c r="AZ8527" i="22"/>
  <c r="AZ8526" i="22"/>
  <c r="AZ8525" i="22"/>
  <c r="BA8525" i="22" s="1"/>
  <c r="BB8525" i="22" s="1"/>
  <c r="AZ8524" i="22"/>
  <c r="AZ8523" i="22"/>
  <c r="AZ8522" i="22"/>
  <c r="AZ8521" i="22"/>
  <c r="BA8521" i="22" s="1"/>
  <c r="BB8521" i="22" s="1"/>
  <c r="AZ8520" i="22"/>
  <c r="BA8520" i="22" s="1"/>
  <c r="AZ8519" i="22"/>
  <c r="AZ8518" i="22"/>
  <c r="BA8518" i="22" s="1"/>
  <c r="AZ8517" i="22"/>
  <c r="BA8517" i="22" s="1"/>
  <c r="BB8517" i="22" s="1"/>
  <c r="AZ8516" i="22"/>
  <c r="BA8516" i="22" s="1"/>
  <c r="AZ8515" i="22"/>
  <c r="AZ8514" i="22"/>
  <c r="AZ8513" i="22"/>
  <c r="BA8513" i="22" s="1"/>
  <c r="BB8513" i="22" s="1"/>
  <c r="AZ8512" i="22"/>
  <c r="AZ8511" i="22"/>
  <c r="AZ8510" i="22"/>
  <c r="AZ8509" i="22"/>
  <c r="AZ8508" i="22"/>
  <c r="AZ8507" i="22"/>
  <c r="AZ8506" i="22"/>
  <c r="AZ8505" i="22"/>
  <c r="BA8505" i="22" s="1"/>
  <c r="BB8505" i="22" s="1"/>
  <c r="AZ8504" i="22"/>
  <c r="BA8504" i="22" s="1"/>
  <c r="AZ8503" i="22"/>
  <c r="BA8503" i="22" s="1"/>
  <c r="BB8503" i="22" s="1"/>
  <c r="AZ8502" i="22"/>
  <c r="BA8502" i="22" s="1"/>
  <c r="AZ8501" i="22"/>
  <c r="BA8501" i="22" s="1"/>
  <c r="AZ8500" i="22"/>
  <c r="BA8500" i="22" s="1"/>
  <c r="AZ8499" i="22"/>
  <c r="AZ8498" i="22"/>
  <c r="AZ8497" i="22"/>
  <c r="AZ8496" i="22"/>
  <c r="AZ8495" i="22"/>
  <c r="AZ8494" i="22"/>
  <c r="AZ8493" i="22"/>
  <c r="AZ8492" i="22"/>
  <c r="BA8492" i="22" s="1"/>
  <c r="AZ8491" i="22"/>
  <c r="AZ8490" i="22"/>
  <c r="BA8490" i="22" s="1"/>
  <c r="BB8490" i="22" s="1"/>
  <c r="AZ8489" i="22"/>
  <c r="AZ8488" i="22"/>
  <c r="AZ8487" i="22"/>
  <c r="BA8487" i="22" s="1"/>
  <c r="BB8487" i="22" s="1"/>
  <c r="AZ8486" i="22"/>
  <c r="BA8486" i="22" s="1"/>
  <c r="BB8486" i="22" s="1"/>
  <c r="AZ8485" i="22"/>
  <c r="AZ8484" i="22"/>
  <c r="AZ8483" i="22"/>
  <c r="AZ8482" i="22"/>
  <c r="AZ8481" i="22"/>
  <c r="AZ8480" i="22"/>
  <c r="BA8480" i="22" s="1"/>
  <c r="AZ8479" i="22"/>
  <c r="BA8479" i="22" s="1"/>
  <c r="AZ8478" i="22"/>
  <c r="BA8478" i="22" s="1"/>
  <c r="AZ8477" i="22"/>
  <c r="BA8477" i="22" s="1"/>
  <c r="BB8477" i="22" s="1"/>
  <c r="AZ8476" i="22"/>
  <c r="AZ8475" i="22"/>
  <c r="AZ8474" i="22"/>
  <c r="AZ8473" i="22"/>
  <c r="BA8473" i="22" s="1"/>
  <c r="BB8473" i="22" s="1"/>
  <c r="AZ8472" i="22"/>
  <c r="BA8472" i="22" s="1"/>
  <c r="AZ8471" i="22"/>
  <c r="BA8471" i="22" s="1"/>
  <c r="BB8471" i="22" s="1"/>
  <c r="AZ8470" i="22"/>
  <c r="AZ8469" i="22"/>
  <c r="AZ8468" i="22"/>
  <c r="BA8468" i="22" s="1"/>
  <c r="AZ8467" i="22"/>
  <c r="BA8467" i="22" s="1"/>
  <c r="AZ8466" i="22"/>
  <c r="AZ8465" i="22"/>
  <c r="BA8465" i="22" s="1"/>
  <c r="BB8465" i="22" s="1"/>
  <c r="AZ8464" i="22"/>
  <c r="BA8464" i="22" s="1"/>
  <c r="BB8464" i="22" s="1"/>
  <c r="AZ8463" i="22"/>
  <c r="AZ8462" i="22"/>
  <c r="AZ8461" i="22"/>
  <c r="BA8461" i="22" s="1"/>
  <c r="BB8461" i="22" s="1"/>
  <c r="AZ8460" i="22"/>
  <c r="BA8460" i="22" s="1"/>
  <c r="AZ8459" i="22"/>
  <c r="AZ8458" i="22"/>
  <c r="AZ8457" i="22"/>
  <c r="AZ8456" i="22"/>
  <c r="AZ8455" i="22"/>
  <c r="BA8455" i="22" s="1"/>
  <c r="BB8455" i="22" s="1"/>
  <c r="AZ8454" i="22"/>
  <c r="BA8454" i="22" s="1"/>
  <c r="AZ8453" i="22"/>
  <c r="AZ8452" i="22"/>
  <c r="BA8452" i="22" s="1"/>
  <c r="AZ8451" i="22"/>
  <c r="BA8451" i="22" s="1"/>
  <c r="BB8451" i="22" s="1"/>
  <c r="AZ8450" i="22"/>
  <c r="AZ8449" i="22"/>
  <c r="AZ8448" i="22"/>
  <c r="AZ8447" i="22"/>
  <c r="BA8447" i="22" s="1"/>
  <c r="BB8447" i="22" s="1"/>
  <c r="AZ8446" i="22"/>
  <c r="AZ8445" i="22"/>
  <c r="AZ8444" i="22"/>
  <c r="AZ8443" i="22"/>
  <c r="AZ8442" i="22"/>
  <c r="AZ8441" i="22"/>
  <c r="BA8441" i="22" s="1"/>
  <c r="AZ8440" i="22"/>
  <c r="AZ8439" i="22"/>
  <c r="BA8439" i="22" s="1"/>
  <c r="AZ8438" i="22"/>
  <c r="BA8438" i="22" s="1"/>
  <c r="AZ8437" i="22"/>
  <c r="AZ8436" i="22"/>
  <c r="AZ8435" i="22"/>
  <c r="AZ8434" i="22"/>
  <c r="AZ8433" i="22"/>
  <c r="AZ8432" i="22"/>
  <c r="AZ8431" i="22"/>
  <c r="AZ8430" i="22"/>
  <c r="AZ8429" i="22"/>
  <c r="BA8429" i="22" s="1"/>
  <c r="BB8429" i="22" s="1"/>
  <c r="AZ8428" i="22"/>
  <c r="AZ8427" i="22"/>
  <c r="AZ8426" i="22"/>
  <c r="AZ8425" i="22"/>
  <c r="BA8425" i="22" s="1"/>
  <c r="AZ8424" i="22"/>
  <c r="BA8424" i="22" s="1"/>
  <c r="AZ8423" i="22"/>
  <c r="AZ8422" i="22"/>
  <c r="BA8422" i="22" s="1"/>
  <c r="BB8422" i="22" s="1"/>
  <c r="AZ8421" i="22"/>
  <c r="BA8421" i="22" s="1"/>
  <c r="AZ8420" i="22"/>
  <c r="BA8420" i="22" s="1"/>
  <c r="AZ8419" i="22"/>
  <c r="BA8419" i="22" s="1"/>
  <c r="AZ8418" i="22"/>
  <c r="AZ8417" i="22"/>
  <c r="AZ8416" i="22"/>
  <c r="AZ8415" i="22"/>
  <c r="AZ8414" i="22"/>
  <c r="AZ8413" i="22"/>
  <c r="BA8413" i="22" s="1"/>
  <c r="AZ8412" i="22"/>
  <c r="BA8412" i="22" s="1"/>
  <c r="AZ8411" i="22"/>
  <c r="AZ8410" i="22"/>
  <c r="BA8410" i="22" s="1"/>
  <c r="BB8410" i="22" s="1"/>
  <c r="AZ8409" i="22"/>
  <c r="AZ8408" i="22"/>
  <c r="AZ8407" i="22"/>
  <c r="BA8407" i="22" s="1"/>
  <c r="BB8407" i="22" s="1"/>
  <c r="AZ8406" i="22"/>
  <c r="BA8406" i="22" s="1"/>
  <c r="AZ8405" i="22"/>
  <c r="AZ8404" i="22"/>
  <c r="BA8404" i="22" s="1"/>
  <c r="AZ8403" i="22"/>
  <c r="AZ8402" i="22"/>
  <c r="AZ8401" i="22"/>
  <c r="AZ8400" i="22"/>
  <c r="BA8400" i="22" s="1"/>
  <c r="AZ8399" i="22"/>
  <c r="AZ8398" i="22"/>
  <c r="AZ8397" i="22"/>
  <c r="BA8397" i="22" s="1"/>
  <c r="AZ8396" i="22"/>
  <c r="AZ8395" i="22"/>
  <c r="AZ8394" i="22"/>
  <c r="BA8394" i="22" s="1"/>
  <c r="BB8394" i="22" s="1"/>
  <c r="AZ8393" i="22"/>
  <c r="BA8393" i="22" s="1"/>
  <c r="AZ8392" i="22"/>
  <c r="AZ8391" i="22"/>
  <c r="AZ8390" i="22"/>
  <c r="BA8390" i="22" s="1"/>
  <c r="BB8390" i="22" s="1"/>
  <c r="AZ8389" i="22"/>
  <c r="AZ8388" i="22"/>
  <c r="BA8388" i="22" s="1"/>
  <c r="AZ8387" i="22"/>
  <c r="BA8387" i="22" s="1"/>
  <c r="BB8387" i="22" s="1"/>
  <c r="AZ8386" i="22"/>
  <c r="AZ8385" i="22"/>
  <c r="AZ8384" i="22"/>
  <c r="AZ8383" i="22"/>
  <c r="AZ8382" i="22"/>
  <c r="BA8382" i="22" s="1"/>
  <c r="AZ8381" i="22"/>
  <c r="AZ8380" i="22"/>
  <c r="AZ8379" i="22"/>
  <c r="AZ8378" i="22"/>
  <c r="BA8378" i="22" s="1"/>
  <c r="BB8378" i="22" s="1"/>
  <c r="AZ8377" i="22"/>
  <c r="BA8377" i="22" s="1"/>
  <c r="BB8377" i="22" s="1"/>
  <c r="AZ8376" i="22"/>
  <c r="BA8376" i="22" s="1"/>
  <c r="AZ8375" i="22"/>
  <c r="BA8375" i="22" s="1"/>
  <c r="AZ8374" i="22"/>
  <c r="AZ8373" i="22"/>
  <c r="AZ8372" i="22"/>
  <c r="BA8372" i="22" s="1"/>
  <c r="AZ8371" i="22"/>
  <c r="BA8371" i="22" s="1"/>
  <c r="AZ8370" i="22"/>
  <c r="AZ8369" i="22"/>
  <c r="AZ8368" i="22"/>
  <c r="BA8368" i="22" s="1"/>
  <c r="AZ8367" i="22"/>
  <c r="AZ8366" i="22"/>
  <c r="AZ8365" i="22"/>
  <c r="AZ8364" i="22"/>
  <c r="AZ8363" i="22"/>
  <c r="AZ8362" i="22"/>
  <c r="BA8362" i="22" s="1"/>
  <c r="AZ8361" i="22"/>
  <c r="AZ8360" i="22"/>
  <c r="AZ8359" i="22"/>
  <c r="BA8359" i="22" s="1"/>
  <c r="BB8359" i="22" s="1"/>
  <c r="AZ8358" i="22"/>
  <c r="AZ8357" i="22"/>
  <c r="BA8357" i="22" s="1"/>
  <c r="AZ8356" i="22"/>
  <c r="BA8356" i="22" s="1"/>
  <c r="AZ8355" i="22"/>
  <c r="BA8355" i="22" s="1"/>
  <c r="BB8355" i="22" s="1"/>
  <c r="AZ8354" i="22"/>
  <c r="AZ8353" i="22"/>
  <c r="AZ8352" i="22"/>
  <c r="BA8352" i="22" s="1"/>
  <c r="AZ8351" i="22"/>
  <c r="AZ8350" i="22"/>
  <c r="AZ8349" i="22"/>
  <c r="BA8349" i="22" s="1"/>
  <c r="BB8349" i="22" s="1"/>
  <c r="AZ8348" i="22"/>
  <c r="BA8348" i="22" s="1"/>
  <c r="AZ8347" i="22"/>
  <c r="BA8347" i="22" s="1"/>
  <c r="BB8347" i="22" s="1"/>
  <c r="AZ8346" i="22"/>
  <c r="BA8346" i="22" s="1"/>
  <c r="BB8346" i="22" s="1"/>
  <c r="AZ8345" i="22"/>
  <c r="BA8345" i="22" s="1"/>
  <c r="AZ8344" i="22"/>
  <c r="AZ8343" i="22"/>
  <c r="AZ8342" i="22"/>
  <c r="BA8342" i="22" s="1"/>
  <c r="BB8342" i="22" s="1"/>
  <c r="AZ8341" i="22"/>
  <c r="AZ8340" i="22"/>
  <c r="AZ8339" i="22"/>
  <c r="BA8339" i="22" s="1"/>
  <c r="BB8339" i="22" s="1"/>
  <c r="AZ8338" i="22"/>
  <c r="AZ8337" i="22"/>
  <c r="AZ8336" i="22"/>
  <c r="AZ8335" i="22"/>
  <c r="AZ8334" i="22"/>
  <c r="AZ8333" i="22"/>
  <c r="BA8333" i="22" s="1"/>
  <c r="BB8333" i="22" s="1"/>
  <c r="AZ8332" i="22"/>
  <c r="AZ8331" i="22"/>
  <c r="AZ8330" i="22"/>
  <c r="BA8330" i="22" s="1"/>
  <c r="BB8330" i="22" s="1"/>
  <c r="AZ8329" i="22"/>
  <c r="BA8329" i="22" s="1"/>
  <c r="BB8329" i="22" s="1"/>
  <c r="AZ8328" i="22"/>
  <c r="BA8328" i="22" s="1"/>
  <c r="AZ8327" i="22"/>
  <c r="BA8327" i="22" s="1"/>
  <c r="BB8327" i="22" s="1"/>
  <c r="AZ8326" i="22"/>
  <c r="AZ8325" i="22"/>
  <c r="AZ8324" i="22"/>
  <c r="BA8324" i="22" s="1"/>
  <c r="AZ8323" i="22"/>
  <c r="BA8323" i="22" s="1"/>
  <c r="AZ8322" i="22"/>
  <c r="AZ8321" i="22"/>
  <c r="AZ8320" i="22"/>
  <c r="BA8320" i="22" s="1"/>
  <c r="BB8320" i="22" s="1"/>
  <c r="AZ8319" i="22"/>
  <c r="AZ8318" i="22"/>
  <c r="AZ8317" i="22"/>
  <c r="BA8317" i="22" s="1"/>
  <c r="AZ8316" i="22"/>
  <c r="BA8316" i="22" s="1"/>
  <c r="AZ8315" i="22"/>
  <c r="AZ8314" i="22"/>
  <c r="AZ8313" i="22"/>
  <c r="BA8313" i="22" s="1"/>
  <c r="BB8313" i="22" s="1"/>
  <c r="AZ8312" i="22"/>
  <c r="AZ8311" i="22"/>
  <c r="BA8311" i="22" s="1"/>
  <c r="AZ8310" i="22"/>
  <c r="BA8310" i="22" s="1"/>
  <c r="AZ8309" i="22"/>
  <c r="AZ8308" i="22"/>
  <c r="BA8308" i="22" s="1"/>
  <c r="AZ8307" i="22"/>
  <c r="AZ8306" i="22"/>
  <c r="AZ8305" i="22"/>
  <c r="AZ8304" i="22"/>
  <c r="BA8304" i="22" s="1"/>
  <c r="AZ8303" i="22"/>
  <c r="AZ8302" i="22"/>
  <c r="AZ8301" i="22"/>
  <c r="AZ8300" i="22"/>
  <c r="AZ8299" i="22"/>
  <c r="BA8299" i="22" s="1"/>
  <c r="BB8299" i="22" s="1"/>
  <c r="AZ8298" i="22"/>
  <c r="BA8298" i="22" s="1"/>
  <c r="BB8298" i="22" s="1"/>
  <c r="AZ8297" i="22"/>
  <c r="BA8297" i="22" s="1"/>
  <c r="AZ8296" i="22"/>
  <c r="AZ8295" i="22"/>
  <c r="AZ8294" i="22"/>
  <c r="BA8294" i="22" s="1"/>
  <c r="BB8294" i="22" s="1"/>
  <c r="AZ8293" i="22"/>
  <c r="AZ8292" i="22"/>
  <c r="BA8292" i="22" s="1"/>
  <c r="AZ8291" i="22"/>
  <c r="AZ8290" i="22"/>
  <c r="AZ8289" i="22"/>
  <c r="AZ8288" i="22"/>
  <c r="BA8288" i="22" s="1"/>
  <c r="AZ8287" i="22"/>
  <c r="BA8287" i="22" s="1"/>
  <c r="AZ8286" i="22"/>
  <c r="AZ8285" i="22"/>
  <c r="BA8285" i="22" s="1"/>
  <c r="AZ8284" i="22"/>
  <c r="AZ8283" i="22"/>
  <c r="AZ8282" i="22"/>
  <c r="BA8282" i="22" s="1"/>
  <c r="BB8282" i="22" s="1"/>
  <c r="AZ8281" i="22"/>
  <c r="BA8281" i="22" s="1"/>
  <c r="BB8281" i="22" s="1"/>
  <c r="AZ8280" i="22"/>
  <c r="BA8280" i="22" s="1"/>
  <c r="AZ8279" i="22"/>
  <c r="AZ8278" i="22"/>
  <c r="AZ8277" i="22"/>
  <c r="BA8277" i="22" s="1"/>
  <c r="BB8277" i="22" s="1"/>
  <c r="AZ8276" i="22"/>
  <c r="BA8276" i="22" s="1"/>
  <c r="AZ8275" i="22"/>
  <c r="AZ8274" i="22"/>
  <c r="AZ8273" i="22"/>
  <c r="BA8273" i="22" s="1"/>
  <c r="AZ8272" i="22"/>
  <c r="BA8272" i="22" s="1"/>
  <c r="AZ8271" i="22"/>
  <c r="AZ8270" i="22"/>
  <c r="AZ8269" i="22"/>
  <c r="AZ8268" i="22"/>
  <c r="BA8268" i="22" s="1"/>
  <c r="BB8268" i="22" s="1"/>
  <c r="AZ8267" i="22"/>
  <c r="AZ8266" i="22"/>
  <c r="AZ8265" i="22"/>
  <c r="BA8265" i="22" s="1"/>
  <c r="BB8265" i="22" s="1"/>
  <c r="AZ8264" i="22"/>
  <c r="BA8264" i="22" s="1"/>
  <c r="AZ8263" i="22"/>
  <c r="BA8263" i="22" s="1"/>
  <c r="BB8263" i="22" s="1"/>
  <c r="AZ8262" i="22"/>
  <c r="BA8262" i="22" s="1"/>
  <c r="AZ8261" i="22"/>
  <c r="AZ8260" i="22"/>
  <c r="AZ8259" i="22"/>
  <c r="BA8259" i="22" s="1"/>
  <c r="BB8259" i="22" s="1"/>
  <c r="AZ8258" i="22"/>
  <c r="AZ8257" i="22"/>
  <c r="AZ8256" i="22"/>
  <c r="BA8256" i="22" s="1"/>
  <c r="BB8256" i="22" s="1"/>
  <c r="AZ8255" i="22"/>
  <c r="BA8255" i="22" s="1"/>
  <c r="BB8255" i="22" s="1"/>
  <c r="AZ8254" i="22"/>
  <c r="AZ8253" i="22"/>
  <c r="BA8253" i="22" s="1"/>
  <c r="BB8253" i="22" s="1"/>
  <c r="AZ8252" i="22"/>
  <c r="BA8252" i="22" s="1"/>
  <c r="AZ8251" i="22"/>
  <c r="BA8251" i="22" s="1"/>
  <c r="BB8251" i="22" s="1"/>
  <c r="AZ8250" i="22"/>
  <c r="BA8250" i="22" s="1"/>
  <c r="BB8250" i="22" s="1"/>
  <c r="AZ8249" i="22"/>
  <c r="BA8249" i="22" s="1"/>
  <c r="AZ8248" i="22"/>
  <c r="AZ8247" i="22"/>
  <c r="AZ8246" i="22"/>
  <c r="BA8246" i="22" s="1"/>
  <c r="BB8246" i="22" s="1"/>
  <c r="AZ8245" i="22"/>
  <c r="AZ8244" i="22"/>
  <c r="BA8244" i="22" s="1"/>
  <c r="AZ8243" i="22"/>
  <c r="AZ8242" i="22"/>
  <c r="AZ8241" i="22"/>
  <c r="AZ8240" i="22"/>
  <c r="AZ8239" i="22"/>
  <c r="BA8239" i="22" s="1"/>
  <c r="AZ8238" i="22"/>
  <c r="AZ8237" i="22"/>
  <c r="AZ8236" i="22"/>
  <c r="AZ8235" i="22"/>
  <c r="AZ8234" i="22"/>
  <c r="AZ8233" i="22"/>
  <c r="BA8233" i="22" s="1"/>
  <c r="BB8233" i="22" s="1"/>
  <c r="AZ8232" i="22"/>
  <c r="BA8232" i="22" s="1"/>
  <c r="AZ8231" i="22"/>
  <c r="AZ8230" i="22"/>
  <c r="AZ8229" i="22"/>
  <c r="BA8229" i="22" s="1"/>
  <c r="BB8229" i="22" s="1"/>
  <c r="AZ8228" i="22"/>
  <c r="BA8228" i="22" s="1"/>
  <c r="AZ8227" i="22"/>
  <c r="AZ8226" i="22"/>
  <c r="BA8226" i="22" s="1"/>
  <c r="AZ8225" i="22"/>
  <c r="AZ8224" i="22"/>
  <c r="BA8224" i="22" s="1"/>
  <c r="AZ8223" i="22"/>
  <c r="AZ8222" i="22"/>
  <c r="AZ8221" i="22"/>
  <c r="BA8221" i="22" s="1"/>
  <c r="AZ8220" i="22"/>
  <c r="AZ8219" i="22"/>
  <c r="AZ8218" i="22"/>
  <c r="AZ8217" i="22"/>
  <c r="AZ8216" i="22"/>
  <c r="BA8216" i="22" s="1"/>
  <c r="AZ8215" i="22"/>
  <c r="BA8215" i="22" s="1"/>
  <c r="BB8215" i="22" s="1"/>
  <c r="AZ8214" i="22"/>
  <c r="BA8214" i="22" s="1"/>
  <c r="AZ8213" i="22"/>
  <c r="AZ8212" i="22"/>
  <c r="AZ8211" i="22"/>
  <c r="BA8211" i="22" s="1"/>
  <c r="BB8211" i="22" s="1"/>
  <c r="AZ8210" i="22"/>
  <c r="AZ8209" i="22"/>
  <c r="AZ8208" i="22"/>
  <c r="BA8208" i="22" s="1"/>
  <c r="AZ8207" i="22"/>
  <c r="AZ8206" i="22"/>
  <c r="AZ8205" i="22"/>
  <c r="AZ8204" i="22"/>
  <c r="AZ8203" i="22"/>
  <c r="BA8203" i="22" s="1"/>
  <c r="BB8203" i="22" s="1"/>
  <c r="AZ8202" i="22"/>
  <c r="BA8202" i="22" s="1"/>
  <c r="BB8202" i="22" s="1"/>
  <c r="AZ8201" i="22"/>
  <c r="BA8201" i="22" s="1"/>
  <c r="AZ8200" i="22"/>
  <c r="AZ8199" i="22"/>
  <c r="AZ8198" i="22"/>
  <c r="BA8198" i="22" s="1"/>
  <c r="BB8198" i="22" s="1"/>
  <c r="AZ8197" i="22"/>
  <c r="AZ8196" i="22"/>
  <c r="AZ8195" i="22"/>
  <c r="AZ8194" i="22"/>
  <c r="BA8194" i="22" s="1"/>
  <c r="AZ8193" i="22"/>
  <c r="AZ8192" i="22"/>
  <c r="BA8192" i="22" s="1"/>
  <c r="AZ8191" i="22"/>
  <c r="BA8191" i="22" s="1"/>
  <c r="AZ8190" i="22"/>
  <c r="AZ8189" i="22"/>
  <c r="BA8189" i="22" s="1"/>
  <c r="AZ8188" i="22"/>
  <c r="AZ8187" i="22"/>
  <c r="AZ8186" i="22"/>
  <c r="BA8186" i="22" s="1"/>
  <c r="AZ8185" i="22"/>
  <c r="BA8185" i="22" s="1"/>
  <c r="AZ8184" i="22"/>
  <c r="BA8184" i="22" s="1"/>
  <c r="AZ8183" i="22"/>
  <c r="BA8183" i="22" s="1"/>
  <c r="BB8183" i="22" s="1"/>
  <c r="AZ8182" i="22"/>
  <c r="AZ8181" i="22"/>
  <c r="AZ8180" i="22"/>
  <c r="BA8180" i="22" s="1"/>
  <c r="AZ8179" i="22"/>
  <c r="BA8179" i="22" s="1"/>
  <c r="AZ8178" i="22"/>
  <c r="AZ8177" i="22"/>
  <c r="BA8177" i="22" s="1"/>
  <c r="BB8177" i="22" s="1"/>
  <c r="AZ8176" i="22"/>
  <c r="BA8176" i="22" s="1"/>
  <c r="AZ8175" i="22"/>
  <c r="AZ8174" i="22"/>
  <c r="AZ8173" i="22"/>
  <c r="AZ8172" i="22"/>
  <c r="AZ8171" i="22"/>
  <c r="AZ8170" i="22"/>
  <c r="AZ8169" i="22"/>
  <c r="AZ8168" i="22"/>
  <c r="BA8168" i="22" s="1"/>
  <c r="AZ8167" i="22"/>
  <c r="BA8167" i="22" s="1"/>
  <c r="BB8167" i="22" s="1"/>
  <c r="AZ8166" i="22"/>
  <c r="AZ8165" i="22"/>
  <c r="AZ8164" i="22"/>
  <c r="BA8164" i="22" s="1"/>
  <c r="AZ8163" i="22"/>
  <c r="BA8163" i="22" s="1"/>
  <c r="BB8163" i="22" s="1"/>
  <c r="AZ8162" i="22"/>
  <c r="AZ8161" i="22"/>
  <c r="AZ8160" i="22"/>
  <c r="AZ8159" i="22"/>
  <c r="AZ8158" i="22"/>
  <c r="AZ8157" i="22"/>
  <c r="BA8157" i="22" s="1"/>
  <c r="AZ8156" i="22"/>
  <c r="BA8156" i="22" s="1"/>
  <c r="AZ8155" i="22"/>
  <c r="AZ8154" i="22"/>
  <c r="BA8154" i="22" s="1"/>
  <c r="BB8154" i="22" s="1"/>
  <c r="AZ8153" i="22"/>
  <c r="BA8153" i="22" s="1"/>
  <c r="AZ8152" i="22"/>
  <c r="AZ8151" i="22"/>
  <c r="BA8151" i="22" s="1"/>
  <c r="BB8151" i="22" s="1"/>
  <c r="AZ8150" i="22"/>
  <c r="AZ8149" i="22"/>
  <c r="AZ8148" i="22"/>
  <c r="BA8148" i="22" s="1"/>
  <c r="AZ8147" i="22"/>
  <c r="AZ8146" i="22"/>
  <c r="BA8146" i="22" s="1"/>
  <c r="BB8146" i="22" s="1"/>
  <c r="AZ8145" i="22"/>
  <c r="AZ8144" i="22"/>
  <c r="AZ8143" i="22"/>
  <c r="AZ8142" i="22"/>
  <c r="BA8142" i="22" s="1"/>
  <c r="BB8142" i="22" s="1"/>
  <c r="AZ8141" i="22"/>
  <c r="BA8141" i="22" s="1"/>
  <c r="BB8141" i="22" s="1"/>
  <c r="AZ8140" i="22"/>
  <c r="AZ8139" i="22"/>
  <c r="AZ8138" i="22"/>
  <c r="AZ8137" i="22"/>
  <c r="AZ8136" i="22"/>
  <c r="BA8136" i="22" s="1"/>
  <c r="AZ8135" i="22"/>
  <c r="AZ8134" i="22"/>
  <c r="BA8134" i="22" s="1"/>
  <c r="BB8134" i="22" s="1"/>
  <c r="AZ8133" i="22"/>
  <c r="AZ8132" i="22"/>
  <c r="BA8132" i="22" s="1"/>
  <c r="AZ8131" i="22"/>
  <c r="BA8131" i="22" s="1"/>
  <c r="AZ8130" i="22"/>
  <c r="AZ8129" i="22"/>
  <c r="BA8129" i="22" s="1"/>
  <c r="BB8129" i="22" s="1"/>
  <c r="AZ8128" i="22"/>
  <c r="BA8128" i="22" s="1"/>
  <c r="AZ8127" i="22"/>
  <c r="AZ8126" i="22"/>
  <c r="AZ8125" i="22"/>
  <c r="AZ8124" i="22"/>
  <c r="BA8124" i="22" s="1"/>
  <c r="AZ8123" i="22"/>
  <c r="AZ8122" i="22"/>
  <c r="AZ8121" i="22"/>
  <c r="AZ8120" i="22"/>
  <c r="BA8120" i="22" s="1"/>
  <c r="AZ8119" i="22"/>
  <c r="BA8119" i="22" s="1"/>
  <c r="BB8119" i="22" s="1"/>
  <c r="AZ8118" i="22"/>
  <c r="BA8118" i="22" s="1"/>
  <c r="AZ8117" i="22"/>
  <c r="BA8117" i="22" s="1"/>
  <c r="AZ8116" i="22"/>
  <c r="BA8116" i="22" s="1"/>
  <c r="AZ8115" i="22"/>
  <c r="BA8115" i="22" s="1"/>
  <c r="BB8115" i="22" s="1"/>
  <c r="AZ8114" i="22"/>
  <c r="AZ8113" i="22"/>
  <c r="AZ8112" i="22"/>
  <c r="BA8112" i="22" s="1"/>
  <c r="AZ8111" i="22"/>
  <c r="BA8111" i="22" s="1"/>
  <c r="BB8111" i="22" s="1"/>
  <c r="AZ8110" i="22"/>
  <c r="AZ8109" i="22"/>
  <c r="BA8109" i="22" s="1"/>
  <c r="BB8109" i="22" s="1"/>
  <c r="AZ8108" i="22"/>
  <c r="AZ8107" i="22"/>
  <c r="BA8107" i="22" s="1"/>
  <c r="AZ8106" i="22"/>
  <c r="BA8106" i="22" s="1"/>
  <c r="BB8106" i="22" s="1"/>
  <c r="AZ8105" i="22"/>
  <c r="BA8105" i="22" s="1"/>
  <c r="AZ8104" i="22"/>
  <c r="AZ8103" i="22"/>
  <c r="BA8103" i="22" s="1"/>
  <c r="AZ8102" i="22"/>
  <c r="BA8102" i="22" s="1"/>
  <c r="BB8102" i="22" s="1"/>
  <c r="AZ8101" i="22"/>
  <c r="AZ8100" i="22"/>
  <c r="BA8100" i="22" s="1"/>
  <c r="AZ8099" i="22"/>
  <c r="AZ8098" i="22"/>
  <c r="AZ8097" i="22"/>
  <c r="AZ8096" i="22"/>
  <c r="BA8096" i="22" s="1"/>
  <c r="AZ8095" i="22"/>
  <c r="AZ8094" i="22"/>
  <c r="BA8094" i="22" s="1"/>
  <c r="BB8094" i="22" s="1"/>
  <c r="AZ8093" i="22"/>
  <c r="BA8093" i="22" s="1"/>
  <c r="BB8093" i="22" s="1"/>
  <c r="AZ8092" i="22"/>
  <c r="AZ8091" i="22"/>
  <c r="AZ8090" i="22"/>
  <c r="BA8090" i="22" s="1"/>
  <c r="AZ8089" i="22"/>
  <c r="AZ8088" i="22"/>
  <c r="BA8088" i="22" s="1"/>
  <c r="AZ8087" i="22"/>
  <c r="AZ8086" i="22"/>
  <c r="BA8086" i="22" s="1"/>
  <c r="BB8086" i="22" s="1"/>
  <c r="AZ8085" i="22"/>
  <c r="AZ8084" i="22"/>
  <c r="BA8084" i="22" s="1"/>
  <c r="AZ8083" i="22"/>
  <c r="BA8083" i="22" s="1"/>
  <c r="AZ8082" i="22"/>
  <c r="AZ8081" i="22"/>
  <c r="AZ8080" i="22"/>
  <c r="BA8080" i="22" s="1"/>
  <c r="AZ8079" i="22"/>
  <c r="AZ8078" i="22"/>
  <c r="AZ8077" i="22"/>
  <c r="BA8077" i="22" s="1"/>
  <c r="BB8077" i="22" s="1"/>
  <c r="AZ8076" i="22"/>
  <c r="BA8076" i="22" s="1"/>
  <c r="AZ8075" i="22"/>
  <c r="AZ8074" i="22"/>
  <c r="BA8074" i="22" s="1"/>
  <c r="BB8074" i="22" s="1"/>
  <c r="AZ8073" i="22"/>
  <c r="BA8073" i="22" s="1"/>
  <c r="BB8073" i="22" s="1"/>
  <c r="AZ8072" i="22"/>
  <c r="AZ8071" i="22"/>
  <c r="BA8071" i="22" s="1"/>
  <c r="BB8071" i="22" s="1"/>
  <c r="AZ8070" i="22"/>
  <c r="AZ8069" i="22"/>
  <c r="BA8069" i="22" s="1"/>
  <c r="AZ8068" i="22"/>
  <c r="BA8068" i="22" s="1"/>
  <c r="AZ8067" i="22"/>
  <c r="BA8067" i="22" s="1"/>
  <c r="BB8067" i="22" s="1"/>
  <c r="AZ8066" i="22"/>
  <c r="AZ8065" i="22"/>
  <c r="AZ8064" i="22"/>
  <c r="BA8064" i="22" s="1"/>
  <c r="AZ8063" i="22"/>
  <c r="BA8063" i="22" s="1"/>
  <c r="AZ8062" i="22"/>
  <c r="AZ8061" i="22"/>
  <c r="AZ8060" i="22"/>
  <c r="AZ8059" i="22"/>
  <c r="AZ8058" i="22"/>
  <c r="BA8058" i="22" s="1"/>
  <c r="BB8058" i="22" s="1"/>
  <c r="AZ8057" i="22"/>
  <c r="AZ8056" i="22"/>
  <c r="AZ8055" i="22"/>
  <c r="AZ8054" i="22"/>
  <c r="AZ8053" i="22"/>
  <c r="AZ8052" i="22"/>
  <c r="AZ8051" i="22"/>
  <c r="AZ8050" i="22"/>
  <c r="BA8050" i="22" s="1"/>
  <c r="AZ8049" i="22"/>
  <c r="AZ8048" i="22"/>
  <c r="BA8048" i="22" s="1"/>
  <c r="AZ8047" i="22"/>
  <c r="AZ8046" i="22"/>
  <c r="BA8046" i="22" s="1"/>
  <c r="AZ8045" i="22"/>
  <c r="BA8045" i="22" s="1"/>
  <c r="AZ8044" i="22"/>
  <c r="AZ8043" i="22"/>
  <c r="AZ8042" i="22"/>
  <c r="AZ8041" i="22"/>
  <c r="BA8041" i="22" s="1"/>
  <c r="BB8041" i="22" s="1"/>
  <c r="AZ8040" i="22"/>
  <c r="BA8040" i="22" s="1"/>
  <c r="AZ8039" i="22"/>
  <c r="AZ8038" i="22"/>
  <c r="AZ8037" i="22"/>
  <c r="AZ8036" i="22"/>
  <c r="BA8036" i="22" s="1"/>
  <c r="AZ8035" i="22"/>
  <c r="BA8035" i="22" s="1"/>
  <c r="AZ8034" i="22"/>
  <c r="BA8034" i="22" s="1"/>
  <c r="AZ8033" i="22"/>
  <c r="AZ8032" i="22"/>
  <c r="AZ8031" i="22"/>
  <c r="AZ8030" i="22"/>
  <c r="AZ8029" i="22"/>
  <c r="BA8029" i="22" s="1"/>
  <c r="AZ8028" i="22"/>
  <c r="AZ8027" i="22"/>
  <c r="AZ8026" i="22"/>
  <c r="BA8026" i="22" s="1"/>
  <c r="BB8026" i="22" s="1"/>
  <c r="AZ8025" i="22"/>
  <c r="AZ8024" i="22"/>
  <c r="AZ8023" i="22"/>
  <c r="BA8023" i="22" s="1"/>
  <c r="BB8023" i="22" s="1"/>
  <c r="AZ8022" i="22"/>
  <c r="BA8022" i="22" s="1"/>
  <c r="AZ8021" i="22"/>
  <c r="AZ8020" i="22"/>
  <c r="AZ8019" i="22"/>
  <c r="BA8019" i="22" s="1"/>
  <c r="BB8019" i="22" s="1"/>
  <c r="AZ8018" i="22"/>
  <c r="AZ8017" i="22"/>
  <c r="AZ8016" i="22"/>
  <c r="BA8016" i="22" s="1"/>
  <c r="AZ8015" i="22"/>
  <c r="BA8015" i="22" s="1"/>
  <c r="AZ8014" i="22"/>
  <c r="AZ8013" i="22"/>
  <c r="BA8013" i="22" s="1"/>
  <c r="AZ8012" i="22"/>
  <c r="AZ8011" i="22"/>
  <c r="AZ8010" i="22"/>
  <c r="BA8010" i="22" s="1"/>
  <c r="BB8010" i="22" s="1"/>
  <c r="AZ8009" i="22"/>
  <c r="BA8009" i="22" s="1"/>
  <c r="AZ8008" i="22"/>
  <c r="AZ8007" i="22"/>
  <c r="AZ8006" i="22"/>
  <c r="AZ8005" i="22"/>
  <c r="AZ8004" i="22"/>
  <c r="AZ8003" i="22"/>
  <c r="BA8003" i="22" s="1"/>
  <c r="BB8003" i="22" s="1"/>
  <c r="AZ8002" i="22"/>
  <c r="AZ8001" i="22"/>
  <c r="AZ8000" i="22"/>
  <c r="AZ7999" i="22"/>
  <c r="AZ7998" i="22"/>
  <c r="AZ7997" i="22"/>
  <c r="BA7997" i="22" s="1"/>
  <c r="BB7997" i="22" s="1"/>
  <c r="AZ7996" i="22"/>
  <c r="AZ7995" i="22"/>
  <c r="AZ7994" i="22"/>
  <c r="BA7994" i="22" s="1"/>
  <c r="BB7994" i="22" s="1"/>
  <c r="AZ7993" i="22"/>
  <c r="AZ7992" i="22"/>
  <c r="BA7992" i="22" s="1"/>
  <c r="AZ7991" i="22"/>
  <c r="BA7991" i="22" s="1"/>
  <c r="BB7991" i="22" s="1"/>
  <c r="AZ7990" i="22"/>
  <c r="AZ7989" i="22"/>
  <c r="AZ7988" i="22"/>
  <c r="BA7988" i="22" s="1"/>
  <c r="AZ7987" i="22"/>
  <c r="BA7987" i="22" s="1"/>
  <c r="AZ7986" i="22"/>
  <c r="BA7986" i="22" s="1"/>
  <c r="AZ7985" i="22"/>
  <c r="AZ7984" i="22"/>
  <c r="AZ7983" i="22"/>
  <c r="AZ7982" i="22"/>
  <c r="AZ7981" i="22"/>
  <c r="BA7981" i="22" s="1"/>
  <c r="BB7981" i="22" s="1"/>
  <c r="AZ7980" i="22"/>
  <c r="AZ7979" i="22"/>
  <c r="AZ7978" i="22"/>
  <c r="BA7978" i="22" s="1"/>
  <c r="AZ7977" i="22"/>
  <c r="AZ7976" i="22"/>
  <c r="AZ7975" i="22"/>
  <c r="BA7975" i="22" s="1"/>
  <c r="BB7975" i="22" s="1"/>
  <c r="AZ7974" i="22"/>
  <c r="BA7974" i="22" s="1"/>
  <c r="AZ7973" i="22"/>
  <c r="AZ7972" i="22"/>
  <c r="AZ7971" i="22"/>
  <c r="BA7971" i="22" s="1"/>
  <c r="BB7971" i="22" s="1"/>
  <c r="AZ7970" i="22"/>
  <c r="AZ7969" i="22"/>
  <c r="AZ7968" i="22"/>
  <c r="BA7968" i="22" s="1"/>
  <c r="AZ7967" i="22"/>
  <c r="AZ7966" i="22"/>
  <c r="AZ7965" i="22"/>
  <c r="AZ7964" i="22"/>
  <c r="AZ7963" i="22"/>
  <c r="BA7963" i="22" s="1"/>
  <c r="BB7963" i="22" s="1"/>
  <c r="AZ7962" i="22"/>
  <c r="BA7962" i="22" s="1"/>
  <c r="BB7962" i="22" s="1"/>
  <c r="AZ7961" i="22"/>
  <c r="BA7961" i="22" s="1"/>
  <c r="AZ7960" i="22"/>
  <c r="AZ7959" i="22"/>
  <c r="AZ7958" i="22"/>
  <c r="BA7958" i="22" s="1"/>
  <c r="BB7958" i="22" s="1"/>
  <c r="AZ7957" i="22"/>
  <c r="AZ7956" i="22"/>
  <c r="BA7956" i="22" s="1"/>
  <c r="AZ7955" i="22"/>
  <c r="BA7955" i="22" s="1"/>
  <c r="AZ7954" i="22"/>
  <c r="BA7954" i="22" s="1"/>
  <c r="BB7954" i="22" s="1"/>
  <c r="AZ7953" i="22"/>
  <c r="AZ7952" i="22"/>
  <c r="AZ7951" i="22"/>
  <c r="AZ7950" i="22"/>
  <c r="AZ7949" i="22"/>
  <c r="AZ7948" i="22"/>
  <c r="AZ7947" i="22"/>
  <c r="AZ7946" i="22"/>
  <c r="AZ7945" i="22"/>
  <c r="BA7945" i="22" s="1"/>
  <c r="BB7945" i="22" s="1"/>
  <c r="AZ7944" i="22"/>
  <c r="BA7944" i="22" s="1"/>
  <c r="AZ7943" i="22"/>
  <c r="AZ7942" i="22"/>
  <c r="BA7942" i="22" s="1"/>
  <c r="AZ7941" i="22"/>
  <c r="BA7941" i="22" s="1"/>
  <c r="BB7941" i="22" s="1"/>
  <c r="AZ7940" i="22"/>
  <c r="BA7940" i="22" s="1"/>
  <c r="AZ7939" i="22"/>
  <c r="AZ7938" i="22"/>
  <c r="AZ7937" i="22"/>
  <c r="BA7937" i="22" s="1"/>
  <c r="AZ7936" i="22"/>
  <c r="BA7936" i="22" s="1"/>
  <c r="AZ7935" i="22"/>
  <c r="AZ7934" i="22"/>
  <c r="BA7934" i="22" s="1"/>
  <c r="AZ7933" i="22"/>
  <c r="AZ7932" i="22"/>
  <c r="AZ7931" i="22"/>
  <c r="AZ7930" i="22"/>
  <c r="BA7930" i="22" s="1"/>
  <c r="BB7930" i="22" s="1"/>
  <c r="AZ7929" i="22"/>
  <c r="AZ7928" i="22"/>
  <c r="AZ7927" i="22"/>
  <c r="BA7927" i="22" s="1"/>
  <c r="BB7927" i="22" s="1"/>
  <c r="AZ7926" i="22"/>
  <c r="BA7926" i="22" s="1"/>
  <c r="AZ7925" i="22"/>
  <c r="AZ7924" i="22"/>
  <c r="AZ7923" i="22"/>
  <c r="BA7923" i="22" s="1"/>
  <c r="BB7923" i="22" s="1"/>
  <c r="AZ7922" i="22"/>
  <c r="AZ7921" i="22"/>
  <c r="AZ7920" i="22"/>
  <c r="BA7920" i="22" s="1"/>
  <c r="AZ7919" i="22"/>
  <c r="AZ7918" i="22"/>
  <c r="AZ7917" i="22"/>
  <c r="BA7917" i="22" s="1"/>
  <c r="AZ7916" i="22"/>
  <c r="BA7916" i="22" s="1"/>
  <c r="AZ7915" i="22"/>
  <c r="AZ7914" i="22"/>
  <c r="AZ7913" i="22"/>
  <c r="BA7913" i="22" s="1"/>
  <c r="AZ7912" i="22"/>
  <c r="AZ7911" i="22"/>
  <c r="AZ7910" i="22"/>
  <c r="BA7910" i="22" s="1"/>
  <c r="BB7910" i="22" s="1"/>
  <c r="AZ7909" i="22"/>
  <c r="AZ7908" i="22"/>
  <c r="BA7908" i="22" s="1"/>
  <c r="AZ7907" i="22"/>
  <c r="BA7907" i="22" s="1"/>
  <c r="BB7907" i="22" s="1"/>
  <c r="AZ7906" i="22"/>
  <c r="AZ7905" i="22"/>
  <c r="AZ7904" i="22"/>
  <c r="BA7904" i="22" s="1"/>
  <c r="AZ7903" i="22"/>
  <c r="AZ7902" i="22"/>
  <c r="AZ7901" i="22"/>
  <c r="BA7901" i="22" s="1"/>
  <c r="BB7901" i="22" s="1"/>
  <c r="AZ7900" i="22"/>
  <c r="AZ7899" i="22"/>
  <c r="BA7899" i="22" s="1"/>
  <c r="AZ7898" i="22"/>
  <c r="BA7898" i="22" s="1"/>
  <c r="AZ7897" i="22"/>
  <c r="BA7897" i="22" s="1"/>
  <c r="BB7897" i="22" s="1"/>
  <c r="AZ7896" i="22"/>
  <c r="BA7896" i="22" s="1"/>
  <c r="AZ7895" i="22"/>
  <c r="AZ7894" i="22"/>
  <c r="AZ7893" i="22"/>
  <c r="AZ7892" i="22"/>
  <c r="BA7892" i="22" s="1"/>
  <c r="AZ7891" i="22"/>
  <c r="BA7891" i="22" s="1"/>
  <c r="AZ7890" i="22"/>
  <c r="AZ7889" i="22"/>
  <c r="AZ7888" i="22"/>
  <c r="BA7888" i="22" s="1"/>
  <c r="AZ7887" i="22"/>
  <c r="AZ7886" i="22"/>
  <c r="BA7886" i="22" s="1"/>
  <c r="AZ7885" i="22"/>
  <c r="BA7885" i="22" s="1"/>
  <c r="BB7885" i="22" s="1"/>
  <c r="AZ7884" i="22"/>
  <c r="BA7884" i="22" s="1"/>
  <c r="AZ7883" i="22"/>
  <c r="AZ7882" i="22"/>
  <c r="BA7882" i="22" s="1"/>
  <c r="BB7882" i="22" s="1"/>
  <c r="AZ7881" i="22"/>
  <c r="AZ7880" i="22"/>
  <c r="BA7880" i="22" s="1"/>
  <c r="AZ7879" i="22"/>
  <c r="BA7879" i="22" s="1"/>
  <c r="BB7879" i="22" s="1"/>
  <c r="AZ7878" i="22"/>
  <c r="AZ7877" i="22"/>
  <c r="BA7877" i="22" s="1"/>
  <c r="AZ7876" i="22"/>
  <c r="AZ7875" i="22"/>
  <c r="BA7875" i="22" s="1"/>
  <c r="BB7875" i="22" s="1"/>
  <c r="AZ7874" i="22"/>
  <c r="AZ7873" i="22"/>
  <c r="BA7873" i="22" s="1"/>
  <c r="BB7873" i="22" s="1"/>
  <c r="AZ7872" i="22"/>
  <c r="AZ7871" i="22"/>
  <c r="BA7871" i="22" s="1"/>
  <c r="AZ7870" i="22"/>
  <c r="AZ7869" i="22"/>
  <c r="BA7869" i="22" s="1"/>
  <c r="BB7869" i="22" s="1"/>
  <c r="AZ7868" i="22"/>
  <c r="BA7868" i="22" s="1"/>
  <c r="AZ7867" i="22"/>
  <c r="AZ7866" i="22"/>
  <c r="BA7866" i="22" s="1"/>
  <c r="AZ7865" i="22"/>
  <c r="BA7865" i="22" s="1"/>
  <c r="AZ7864" i="22"/>
  <c r="AZ7863" i="22"/>
  <c r="AZ7862" i="22"/>
  <c r="BA7862" i="22" s="1"/>
  <c r="BB7862" i="22" s="1"/>
  <c r="AZ7861" i="22"/>
  <c r="AZ7860" i="22"/>
  <c r="BA7860" i="22" s="1"/>
  <c r="AZ7859" i="22"/>
  <c r="AZ7858" i="22"/>
  <c r="AZ7857" i="22"/>
  <c r="AZ7856" i="22"/>
  <c r="BA7856" i="22" s="1"/>
  <c r="AZ7855" i="22"/>
  <c r="BA7855" i="22" s="1"/>
  <c r="AZ7854" i="22"/>
  <c r="AZ7853" i="22"/>
  <c r="BA7853" i="22" s="1"/>
  <c r="BB7853" i="22" s="1"/>
  <c r="AZ7852" i="22"/>
  <c r="AZ7851" i="22"/>
  <c r="BA7851" i="22" s="1"/>
  <c r="AZ7850" i="22"/>
  <c r="AZ7849" i="22"/>
  <c r="BA7849" i="22" s="1"/>
  <c r="BB7849" i="22" s="1"/>
  <c r="AZ7848" i="22"/>
  <c r="BA7848" i="22" s="1"/>
  <c r="AZ7847" i="22"/>
  <c r="BA7847" i="22" s="1"/>
  <c r="BB7847" i="22" s="1"/>
  <c r="AZ7846" i="22"/>
  <c r="AZ7845" i="22"/>
  <c r="BA7845" i="22" s="1"/>
  <c r="AZ7844" i="22"/>
  <c r="BA7844" i="22" s="1"/>
  <c r="AZ7843" i="22"/>
  <c r="AZ7842" i="22"/>
  <c r="BA7842" i="22" s="1"/>
  <c r="AZ7841" i="22"/>
  <c r="BA7841" i="22" s="1"/>
  <c r="AZ7840" i="22"/>
  <c r="BA7840" i="22" s="1"/>
  <c r="AZ7839" i="22"/>
  <c r="AZ7838" i="22"/>
  <c r="BA7838" i="22" s="1"/>
  <c r="AZ7837" i="22"/>
  <c r="AZ7836" i="22"/>
  <c r="AZ7835" i="22"/>
  <c r="AZ7834" i="22"/>
  <c r="BA7834" i="22" s="1"/>
  <c r="BB7834" i="22" s="1"/>
  <c r="AZ7833" i="22"/>
  <c r="AZ7832" i="22"/>
  <c r="AZ7831" i="22"/>
  <c r="AZ7830" i="22"/>
  <c r="BA7830" i="22" s="1"/>
  <c r="AZ7829" i="22"/>
  <c r="AZ7828" i="22"/>
  <c r="AZ7827" i="22"/>
  <c r="BA7827" i="22" s="1"/>
  <c r="AZ7826" i="22"/>
  <c r="AZ7825" i="22"/>
  <c r="AZ7824" i="22"/>
  <c r="BA7824" i="22" s="1"/>
  <c r="AZ7823" i="22"/>
  <c r="AZ7822" i="22"/>
  <c r="AZ7821" i="22"/>
  <c r="AZ7820" i="22"/>
  <c r="AZ7819" i="22"/>
  <c r="AZ7818" i="22"/>
  <c r="BA7818" i="22" s="1"/>
  <c r="BB7818" i="22" s="1"/>
  <c r="AZ7817" i="22"/>
  <c r="AZ7816" i="22"/>
  <c r="AZ7815" i="22"/>
  <c r="BA7815" i="22" s="1"/>
  <c r="BB7815" i="22" s="1"/>
  <c r="AZ7814" i="22"/>
  <c r="BA7814" i="22" s="1"/>
  <c r="BB7814" i="22" s="1"/>
  <c r="AZ7813" i="22"/>
  <c r="AZ7812" i="22"/>
  <c r="BA7812" i="22" s="1"/>
  <c r="AZ7811" i="22"/>
  <c r="AZ7810" i="22"/>
  <c r="BA7810" i="22" s="1"/>
  <c r="AZ7809" i="22"/>
  <c r="AZ7808" i="22"/>
  <c r="AZ7807" i="22"/>
  <c r="AZ7806" i="22"/>
  <c r="AZ7805" i="22"/>
  <c r="BA7805" i="22" s="1"/>
  <c r="BB7805" i="22" s="1"/>
  <c r="AZ7804" i="22"/>
  <c r="AZ7803" i="22"/>
  <c r="AZ7802" i="22"/>
  <c r="AZ7801" i="22"/>
  <c r="AZ7800" i="22"/>
  <c r="BA7800" i="22" s="1"/>
  <c r="AZ7799" i="22"/>
  <c r="BA7799" i="22" s="1"/>
  <c r="BB7799" i="22" s="1"/>
  <c r="AZ7798" i="22"/>
  <c r="AZ7797" i="22"/>
  <c r="AZ7796" i="22"/>
  <c r="BA7796" i="22" s="1"/>
  <c r="AZ7795" i="22"/>
  <c r="AZ7794" i="22"/>
  <c r="BA7794" i="22" s="1"/>
  <c r="AZ7793" i="22"/>
  <c r="BA7793" i="22" s="1"/>
  <c r="AZ7792" i="22"/>
  <c r="AZ7791" i="22"/>
  <c r="AZ7790" i="22"/>
  <c r="BA7790" i="22" s="1"/>
  <c r="AZ7789" i="22"/>
  <c r="BA7789" i="22" s="1"/>
  <c r="AZ7788" i="22"/>
  <c r="AZ7787" i="22"/>
  <c r="AZ7786" i="22"/>
  <c r="BA7786" i="22" s="1"/>
  <c r="AZ7785" i="22"/>
  <c r="AZ7784" i="22"/>
  <c r="AZ7783" i="22"/>
  <c r="BA7783" i="22" s="1"/>
  <c r="BB7783" i="22" s="1"/>
  <c r="AZ7782" i="22"/>
  <c r="AZ7781" i="22"/>
  <c r="BA7781" i="22" s="1"/>
  <c r="AZ7780" i="22"/>
  <c r="BA7780" i="22" s="1"/>
  <c r="AZ7779" i="22"/>
  <c r="BA7779" i="22" s="1"/>
  <c r="AZ7778" i="22"/>
  <c r="AZ7777" i="22"/>
  <c r="BA7777" i="22" s="1"/>
  <c r="AZ7776" i="22"/>
  <c r="AZ7775" i="22"/>
  <c r="AZ7774" i="22"/>
  <c r="AZ7773" i="22"/>
  <c r="AZ7772" i="22"/>
  <c r="BA7772" i="22" s="1"/>
  <c r="AZ7771" i="22"/>
  <c r="AZ7770" i="22"/>
  <c r="BA7770" i="22" s="1"/>
  <c r="AZ7769" i="22"/>
  <c r="BA7769" i="22" s="1"/>
  <c r="AZ7768" i="22"/>
  <c r="AZ7767" i="22"/>
  <c r="AZ7766" i="22"/>
  <c r="BA7766" i="22" s="1"/>
  <c r="BB7766" i="22" s="1"/>
  <c r="AZ7765" i="22"/>
  <c r="AZ7764" i="22"/>
  <c r="BA7764" i="22" s="1"/>
  <c r="AZ7763" i="22"/>
  <c r="BA7763" i="22" s="1"/>
  <c r="AZ7762" i="22"/>
  <c r="AZ7761" i="22"/>
  <c r="AZ7760" i="22"/>
  <c r="BA7760" i="22" s="1"/>
  <c r="AZ7759" i="22"/>
  <c r="AZ7758" i="22"/>
  <c r="BA7758" i="22" s="1"/>
  <c r="BB7758" i="22" s="1"/>
  <c r="AZ7757" i="22"/>
  <c r="BA7757" i="22" s="1"/>
  <c r="AZ7756" i="22"/>
  <c r="AZ7755" i="22"/>
  <c r="BA7755" i="22" s="1"/>
  <c r="AZ7754" i="22"/>
  <c r="BA7754" i="22" s="1"/>
  <c r="BB7754" i="22" s="1"/>
  <c r="AZ7753" i="22"/>
  <c r="BA7753" i="22" s="1"/>
  <c r="BB7753" i="22" s="1"/>
  <c r="AZ7752" i="22"/>
  <c r="AZ7751" i="22"/>
  <c r="BA7751" i="22" s="1"/>
  <c r="BB7751" i="22" s="1"/>
  <c r="AZ7750" i="22"/>
  <c r="BA7750" i="22" s="1"/>
  <c r="AZ7749" i="22"/>
  <c r="BA7749" i="22" s="1"/>
  <c r="AZ7748" i="22"/>
  <c r="BA7748" i="22" s="1"/>
  <c r="AZ7747" i="22"/>
  <c r="BA7747" i="22" s="1"/>
  <c r="AZ7746" i="22"/>
  <c r="AZ7745" i="22"/>
  <c r="BA7745" i="22" s="1"/>
  <c r="BB7745" i="22" s="1"/>
  <c r="AZ7744" i="22"/>
  <c r="AZ7743" i="22"/>
  <c r="AZ7742" i="22"/>
  <c r="BA7742" i="22" s="1"/>
  <c r="AZ7741" i="22"/>
  <c r="AZ7740" i="22"/>
  <c r="BA7740" i="22" s="1"/>
  <c r="AZ7739" i="22"/>
  <c r="AZ7738" i="22"/>
  <c r="BA7738" i="22" s="1"/>
  <c r="AZ7737" i="22"/>
  <c r="BA7737" i="22" s="1"/>
  <c r="BB7737" i="22" s="1"/>
  <c r="AZ7736" i="22"/>
  <c r="BA7736" i="22" s="1"/>
  <c r="AZ7735" i="22"/>
  <c r="BA7735" i="22" s="1"/>
  <c r="BB7735" i="22" s="1"/>
  <c r="AZ7734" i="22"/>
  <c r="BA7734" i="22" s="1"/>
  <c r="AZ7733" i="22"/>
  <c r="AZ7732" i="22"/>
  <c r="AZ7731" i="22"/>
  <c r="BA7731" i="22" s="1"/>
  <c r="BB7731" i="22" s="1"/>
  <c r="AZ7730" i="22"/>
  <c r="BA7730" i="22" s="1"/>
  <c r="AZ7729" i="22"/>
  <c r="BA7729" i="22" s="1"/>
  <c r="AZ7728" i="22"/>
  <c r="BA7728" i="22" s="1"/>
  <c r="AZ7727" i="22"/>
  <c r="AZ7726" i="22"/>
  <c r="AZ7725" i="22"/>
  <c r="BA7725" i="22" s="1"/>
  <c r="BB7725" i="22" s="1"/>
  <c r="AZ7724" i="22"/>
  <c r="AZ7723" i="22"/>
  <c r="BA7723" i="22" s="1"/>
  <c r="BB7723" i="22" s="1"/>
  <c r="AZ7722" i="22"/>
  <c r="BA7722" i="22" s="1"/>
  <c r="BB7722" i="22" s="1"/>
  <c r="AZ7721" i="22"/>
  <c r="BA7721" i="22" s="1"/>
  <c r="AZ7720" i="22"/>
  <c r="AZ7719" i="22"/>
  <c r="AZ7718" i="22"/>
  <c r="BA7718" i="22" s="1"/>
  <c r="BB7718" i="22" s="1"/>
  <c r="AZ7717" i="22"/>
  <c r="BA7717" i="22" s="1"/>
  <c r="AZ7716" i="22"/>
  <c r="AZ7715" i="22"/>
  <c r="AZ7714" i="22"/>
  <c r="AZ7713" i="22"/>
  <c r="AZ7712" i="22"/>
  <c r="AZ7711" i="22"/>
  <c r="BA7711" i="22" s="1"/>
  <c r="AZ7710" i="22"/>
  <c r="AZ7709" i="22"/>
  <c r="BA7709" i="22" s="1"/>
  <c r="AZ7708" i="22"/>
  <c r="AZ7707" i="22"/>
  <c r="BA7707" i="22" s="1"/>
  <c r="AZ7706" i="22"/>
  <c r="BA7706" i="22" s="1"/>
  <c r="BB7706" i="22" s="1"/>
  <c r="AZ7705" i="22"/>
  <c r="AZ7704" i="22"/>
  <c r="AZ7703" i="22"/>
  <c r="BA7703" i="22" s="1"/>
  <c r="BB7703" i="22" s="1"/>
  <c r="AZ7702" i="22"/>
  <c r="BA7702" i="22" s="1"/>
  <c r="AZ7701" i="22"/>
  <c r="BA7701" i="22" s="1"/>
  <c r="BB7701" i="22" s="1"/>
  <c r="AZ7700" i="22"/>
  <c r="BA7700" i="22" s="1"/>
  <c r="AZ7699" i="22"/>
  <c r="BA7699" i="22" s="1"/>
  <c r="AZ7698" i="22"/>
  <c r="BA7698" i="22" s="1"/>
  <c r="AZ7697" i="22"/>
  <c r="AZ7696" i="22"/>
  <c r="AZ7695" i="22"/>
  <c r="BA7695" i="22" s="1"/>
  <c r="AZ7694" i="22"/>
  <c r="AZ7693" i="22"/>
  <c r="AZ7692" i="22"/>
  <c r="AZ7691" i="22"/>
  <c r="AZ7690" i="22"/>
  <c r="AZ7689" i="22"/>
  <c r="AZ7688" i="22"/>
  <c r="AZ7687" i="22"/>
  <c r="BA7687" i="22" s="1"/>
  <c r="AZ7686" i="22"/>
  <c r="AZ7685" i="22"/>
  <c r="AZ7684" i="22"/>
  <c r="BA7684" i="22" s="1"/>
  <c r="AZ7683" i="22"/>
  <c r="BA7683" i="22" s="1"/>
  <c r="BB7683" i="22" s="1"/>
  <c r="AZ7682" i="22"/>
  <c r="BA7682" i="22" s="1"/>
  <c r="AZ7681" i="22"/>
  <c r="BA7681" i="22" s="1"/>
  <c r="AZ7680" i="22"/>
  <c r="BA7680" i="22" s="1"/>
  <c r="AZ7679" i="22"/>
  <c r="AZ7678" i="22"/>
  <c r="AZ7677" i="22"/>
  <c r="AZ7676" i="22"/>
  <c r="BA7676" i="22" s="1"/>
  <c r="AZ7675" i="22"/>
  <c r="BA7675" i="22" s="1"/>
  <c r="BB7675" i="22" s="1"/>
  <c r="AZ7674" i="22"/>
  <c r="AZ7673" i="22"/>
  <c r="AZ7672" i="22"/>
  <c r="AZ7671" i="22"/>
  <c r="BA7671" i="22" s="1"/>
  <c r="BB7671" i="22" s="1"/>
  <c r="AZ7670" i="22"/>
  <c r="AZ7669" i="22"/>
  <c r="BA7669" i="22" s="1"/>
  <c r="AZ7668" i="22"/>
  <c r="BA7668" i="22" s="1"/>
  <c r="AZ7667" i="22"/>
  <c r="AZ7666" i="22"/>
  <c r="BA7666" i="22" s="1"/>
  <c r="AZ7665" i="22"/>
  <c r="AZ7664" i="22"/>
  <c r="BA7664" i="22" s="1"/>
  <c r="AZ7663" i="22"/>
  <c r="AZ7662" i="22"/>
  <c r="BA7662" i="22" s="1"/>
  <c r="AZ7661" i="22"/>
  <c r="BA7661" i="22" s="1"/>
  <c r="BB7661" i="22" s="1"/>
  <c r="AZ7660" i="22"/>
  <c r="BA7660" i="22" s="1"/>
  <c r="AZ7659" i="22"/>
  <c r="AZ7658" i="22"/>
  <c r="AZ7657" i="22"/>
  <c r="AZ7656" i="22"/>
  <c r="AZ7655" i="22"/>
  <c r="BA7655" i="22" s="1"/>
  <c r="BB7655" i="22" s="1"/>
  <c r="AZ7654" i="22"/>
  <c r="BA7654" i="22" s="1"/>
  <c r="BB7654" i="22" s="1"/>
  <c r="AZ7653" i="22"/>
  <c r="AZ7652" i="22"/>
  <c r="BA7652" i="22" s="1"/>
  <c r="AZ7651" i="22"/>
  <c r="BA7651" i="22" s="1"/>
  <c r="AZ7650" i="22"/>
  <c r="BA7650" i="22" s="1"/>
  <c r="AZ7649" i="22"/>
  <c r="BA7649" i="22" s="1"/>
  <c r="BB7649" i="22" s="1"/>
  <c r="AZ7648" i="22"/>
  <c r="AZ7647" i="22"/>
  <c r="AZ7646" i="22"/>
  <c r="BA7646" i="22" s="1"/>
  <c r="AZ7645" i="22"/>
  <c r="AZ7644" i="22"/>
  <c r="BA7644" i="22" s="1"/>
  <c r="AZ7643" i="22"/>
  <c r="AZ7642" i="22"/>
  <c r="BA7642" i="22" s="1"/>
  <c r="BB7642" i="22" s="1"/>
  <c r="AZ7641" i="22"/>
  <c r="AZ7640" i="22"/>
  <c r="BA7640" i="22" s="1"/>
  <c r="AZ7639" i="22"/>
  <c r="BA7639" i="22" s="1"/>
  <c r="BB7639" i="22" s="1"/>
  <c r="AZ7638" i="22"/>
  <c r="BA7638" i="22" s="1"/>
  <c r="BB7638" i="22" s="1"/>
  <c r="AZ7637" i="22"/>
  <c r="AZ7636" i="22"/>
  <c r="BA7636" i="22" s="1"/>
  <c r="AZ7635" i="22"/>
  <c r="BA7635" i="22" s="1"/>
  <c r="BB7635" i="22" s="1"/>
  <c r="AZ7634" i="22"/>
  <c r="BA7634" i="22" s="1"/>
  <c r="AZ7633" i="22"/>
  <c r="BA7633" i="22" s="1"/>
  <c r="AZ7632" i="22"/>
  <c r="BA7632" i="22" s="1"/>
  <c r="AZ7631" i="22"/>
  <c r="AZ7630" i="22"/>
  <c r="AZ7629" i="22"/>
  <c r="AZ7628" i="22"/>
  <c r="BA7628" i="22" s="1"/>
  <c r="AZ7627" i="22"/>
  <c r="AZ7626" i="22"/>
  <c r="BA7626" i="22" s="1"/>
  <c r="AZ7625" i="22"/>
  <c r="AZ7624" i="22"/>
  <c r="AZ7623" i="22"/>
  <c r="BA7623" i="22" s="1"/>
  <c r="AZ7622" i="22"/>
  <c r="AZ7621" i="22"/>
  <c r="AZ7620" i="22"/>
  <c r="AZ7619" i="22"/>
  <c r="BA7619" i="22" s="1"/>
  <c r="AZ7618" i="22"/>
  <c r="BA7618" i="22" s="1"/>
  <c r="BB7618" i="22" s="1"/>
  <c r="AZ7617" i="22"/>
  <c r="AZ7616" i="22"/>
  <c r="AZ7615" i="22"/>
  <c r="AZ7614" i="22"/>
  <c r="BA7614" i="22" s="1"/>
  <c r="AZ7613" i="22"/>
  <c r="BA7613" i="22" s="1"/>
  <c r="AZ7612" i="22"/>
  <c r="BA7612" i="22" s="1"/>
  <c r="AZ7611" i="22"/>
  <c r="BA7611" i="22" s="1"/>
  <c r="AZ7610" i="22"/>
  <c r="BA7610" i="22" s="1"/>
  <c r="AZ7609" i="22"/>
  <c r="BA7609" i="22" s="1"/>
  <c r="BB7609" i="22" s="1"/>
  <c r="AZ7608" i="22"/>
  <c r="BA7608" i="22" s="1"/>
  <c r="AZ7607" i="22"/>
  <c r="BA7607" i="22" s="1"/>
  <c r="BB7607" i="22" s="1"/>
  <c r="AZ7606" i="22"/>
  <c r="BA7606" i="22" s="1"/>
  <c r="BB7606" i="22" s="1"/>
  <c r="AZ7605" i="22"/>
  <c r="AZ7604" i="22"/>
  <c r="AZ7603" i="22"/>
  <c r="BA7603" i="22" s="1"/>
  <c r="BB7603" i="22" s="1"/>
  <c r="AZ7602" i="22"/>
  <c r="AZ7601" i="22"/>
  <c r="AZ7600" i="22"/>
  <c r="AZ7599" i="22"/>
  <c r="BA7599" i="22" s="1"/>
  <c r="BB7599" i="22" s="1"/>
  <c r="AZ7598" i="22"/>
  <c r="BA7598" i="22" s="1"/>
  <c r="AZ7597" i="22"/>
  <c r="AZ7596" i="22"/>
  <c r="AZ7595" i="22"/>
  <c r="BA7595" i="22" s="1"/>
  <c r="AZ7594" i="22"/>
  <c r="BA7594" i="22" s="1"/>
  <c r="AZ7593" i="22"/>
  <c r="AZ7592" i="22"/>
  <c r="AZ7591" i="22"/>
  <c r="AZ7590" i="22"/>
  <c r="BA7590" i="22" s="1"/>
  <c r="BB7590" i="22" s="1"/>
  <c r="AZ7589" i="22"/>
  <c r="BA7589" i="22" s="1"/>
  <c r="AZ7588" i="22"/>
  <c r="BA7588" i="22" s="1"/>
  <c r="AZ7587" i="22"/>
  <c r="BA7587" i="22" s="1"/>
  <c r="BB7587" i="22" s="1"/>
  <c r="AZ7586" i="22"/>
  <c r="AZ7585" i="22"/>
  <c r="BA7585" i="22" s="1"/>
  <c r="AZ7584" i="22"/>
  <c r="AZ7583" i="22"/>
  <c r="AZ7582" i="22"/>
  <c r="AZ7581" i="22"/>
  <c r="AZ7580" i="22"/>
  <c r="BA7580" i="22" s="1"/>
  <c r="AZ7579" i="22"/>
  <c r="BA7579" i="22" s="1"/>
  <c r="AZ7578" i="22"/>
  <c r="BA7578" i="22" s="1"/>
  <c r="AZ7577" i="22"/>
  <c r="BA7577" i="22" s="1"/>
  <c r="AZ7576" i="22"/>
  <c r="AZ7575" i="22"/>
  <c r="AZ7574" i="22"/>
  <c r="AZ7573" i="22"/>
  <c r="AZ7572" i="22"/>
  <c r="BA7572" i="22" s="1"/>
  <c r="AZ7571" i="22"/>
  <c r="AZ7570" i="22"/>
  <c r="BA7570" i="22" s="1"/>
  <c r="BB7570" i="22" s="1"/>
  <c r="AZ7569" i="22"/>
  <c r="BA7569" i="22" s="1"/>
  <c r="AZ7568" i="22"/>
  <c r="AZ7567" i="22"/>
  <c r="BA7567" i="22" s="1"/>
  <c r="AZ7566" i="22"/>
  <c r="BA7566" i="22" s="1"/>
  <c r="AZ7565" i="22"/>
  <c r="BA7565" i="22" s="1"/>
  <c r="BB7565" i="22" s="1"/>
  <c r="AZ7564" i="22"/>
  <c r="BA7564" i="22" s="1"/>
  <c r="AZ7563" i="22"/>
  <c r="BA7563" i="22" s="1"/>
  <c r="AZ7562" i="22"/>
  <c r="BA7562" i="22" s="1"/>
  <c r="AZ7561" i="22"/>
  <c r="BA7561" i="22" s="1"/>
  <c r="BB7561" i="22" s="1"/>
  <c r="AZ7560" i="22"/>
  <c r="BA7560" i="22" s="1"/>
  <c r="AZ7559" i="22"/>
  <c r="BA7559" i="22" s="1"/>
  <c r="BB7559" i="22" s="1"/>
  <c r="AZ7558" i="22"/>
  <c r="AZ7557" i="22"/>
  <c r="AZ7556" i="22"/>
  <c r="AZ7555" i="22"/>
  <c r="AZ7554" i="22"/>
  <c r="BA7554" i="22" s="1"/>
  <c r="AZ7553" i="22"/>
  <c r="BA7553" i="22" s="1"/>
  <c r="AZ7552" i="22"/>
  <c r="AZ7551" i="22"/>
  <c r="BA7551" i="22" s="1"/>
  <c r="AZ7550" i="22"/>
  <c r="AZ7549" i="22"/>
  <c r="AZ7548" i="22"/>
  <c r="AZ7547" i="22"/>
  <c r="BA7547" i="22" s="1"/>
  <c r="AZ7546" i="22"/>
  <c r="BA7546" i="22" s="1"/>
  <c r="BB7546" i="22" s="1"/>
  <c r="AZ7545" i="22"/>
  <c r="BA7545" i="22" s="1"/>
  <c r="BB7545" i="22" s="1"/>
  <c r="AZ7544" i="22"/>
  <c r="BA7544" i="22" s="1"/>
  <c r="AZ7543" i="22"/>
  <c r="BA7543" i="22" s="1"/>
  <c r="AZ7542" i="22"/>
  <c r="BA7542" i="22" s="1"/>
  <c r="AZ7541" i="22"/>
  <c r="AZ7540" i="22"/>
  <c r="BA7540" i="22" s="1"/>
  <c r="AZ7539" i="22"/>
  <c r="BA7539" i="22" s="1"/>
  <c r="BB7539" i="22" s="1"/>
  <c r="AZ7538" i="22"/>
  <c r="AZ7537" i="22"/>
  <c r="BA7537" i="22" s="1"/>
  <c r="AZ7536" i="22"/>
  <c r="AZ7535" i="22"/>
  <c r="BA7535" i="22" s="1"/>
  <c r="BB7535" i="22" s="1"/>
  <c r="AZ7534" i="22"/>
  <c r="AZ7533" i="22"/>
  <c r="AZ7532" i="22"/>
  <c r="BA7532" i="22" s="1"/>
  <c r="AZ7531" i="22"/>
  <c r="BA7531" i="22" s="1"/>
  <c r="BB7531" i="22" s="1"/>
  <c r="AZ7530" i="22"/>
  <c r="BA7530" i="22" s="1"/>
  <c r="AZ7529" i="22"/>
  <c r="AZ7528" i="22"/>
  <c r="AZ7527" i="22"/>
  <c r="AZ7526" i="22"/>
  <c r="BA7526" i="22" s="1"/>
  <c r="BB7526" i="22" s="1"/>
  <c r="AZ7525" i="22"/>
  <c r="BA7525" i="22" s="1"/>
  <c r="BB7525" i="22" s="1"/>
  <c r="AZ7524" i="22"/>
  <c r="BA7524" i="22" s="1"/>
  <c r="AZ7523" i="22"/>
  <c r="AZ7522" i="22"/>
  <c r="BA7522" i="22" s="1"/>
  <c r="BB7522" i="22" s="1"/>
  <c r="AZ7521" i="22"/>
  <c r="BA7521" i="22" s="1"/>
  <c r="AZ7520" i="22"/>
  <c r="BA7520" i="22" s="1"/>
  <c r="AZ7519" i="22"/>
  <c r="AZ7518" i="22"/>
  <c r="AZ7517" i="22"/>
  <c r="AZ7516" i="22"/>
  <c r="BA7516" i="22" s="1"/>
  <c r="AZ7515" i="22"/>
  <c r="BA7515" i="22" s="1"/>
  <c r="AZ7514" i="22"/>
  <c r="AZ7513" i="22"/>
  <c r="AZ7512" i="22"/>
  <c r="BA7512" i="22" s="1"/>
  <c r="AZ7511" i="22"/>
  <c r="BA7511" i="22" s="1"/>
  <c r="BB7511" i="22" s="1"/>
  <c r="AZ7510" i="22"/>
  <c r="AZ7509" i="22"/>
  <c r="BA7509" i="22" s="1"/>
  <c r="AZ7508" i="22"/>
  <c r="AZ7507" i="22"/>
  <c r="AZ7506" i="22"/>
  <c r="BA7506" i="22" s="1"/>
  <c r="AZ7505" i="22"/>
  <c r="AZ7504" i="22"/>
  <c r="BA7504" i="22" s="1"/>
  <c r="AZ7503" i="22"/>
  <c r="AZ7502" i="22"/>
  <c r="BA7502" i="22" s="1"/>
  <c r="AZ7501" i="22"/>
  <c r="BA7501" i="22" s="1"/>
  <c r="BB7501" i="22" s="1"/>
  <c r="AZ7500" i="22"/>
  <c r="BA7500" i="22" s="1"/>
  <c r="AZ7499" i="22"/>
  <c r="AZ7498" i="22"/>
  <c r="AZ7497" i="22"/>
  <c r="AZ7496" i="22"/>
  <c r="BA7496" i="22" s="1"/>
  <c r="AZ7495" i="22"/>
  <c r="BA7495" i="22" s="1"/>
  <c r="AZ7494" i="22"/>
  <c r="BA7494" i="22" s="1"/>
  <c r="AZ7493" i="22"/>
  <c r="AZ7492" i="22"/>
  <c r="BA7492" i="22" s="1"/>
  <c r="AZ7491" i="22"/>
  <c r="AZ7490" i="22"/>
  <c r="AZ7489" i="22"/>
  <c r="AZ7488" i="22"/>
  <c r="BA7488" i="22" s="1"/>
  <c r="AZ7487" i="22"/>
  <c r="BA7487" i="22" s="1"/>
  <c r="AZ7486" i="22"/>
  <c r="AZ7485" i="22"/>
  <c r="BA7485" i="22" s="1"/>
  <c r="BB7485" i="22" s="1"/>
  <c r="AZ7484" i="22"/>
  <c r="BA7484" i="22" s="1"/>
  <c r="AZ7483" i="22"/>
  <c r="BA7483" i="22" s="1"/>
  <c r="AZ7482" i="22"/>
  <c r="BA7482" i="22" s="1"/>
  <c r="AZ7481" i="22"/>
  <c r="BA7481" i="22" s="1"/>
  <c r="BB7481" i="22" s="1"/>
  <c r="AZ7480" i="22"/>
  <c r="AZ7479" i="22"/>
  <c r="AZ7478" i="22"/>
  <c r="AZ7477" i="22"/>
  <c r="BA7477" i="22" s="1"/>
  <c r="BB7477" i="22" s="1"/>
  <c r="AZ7476" i="22"/>
  <c r="AZ7475" i="22"/>
  <c r="AZ7474" i="22"/>
  <c r="AZ7473" i="22"/>
  <c r="AZ7472" i="22"/>
  <c r="BA7472" i="22" s="1"/>
  <c r="AZ7471" i="22"/>
  <c r="BA7471" i="22" s="1"/>
  <c r="AZ7470" i="22"/>
  <c r="BA7470" i="22" s="1"/>
  <c r="AZ7469" i="22"/>
  <c r="AZ7468" i="22"/>
  <c r="BA7468" i="22" s="1"/>
  <c r="AZ7467" i="22"/>
  <c r="AZ7466" i="22"/>
  <c r="BA7466" i="22" s="1"/>
  <c r="BB7466" i="22" s="1"/>
  <c r="AZ7465" i="22"/>
  <c r="BA7465" i="22" s="1"/>
  <c r="BB7465" i="22" s="1"/>
  <c r="AZ7464" i="22"/>
  <c r="BA7464" i="22" s="1"/>
  <c r="AZ7463" i="22"/>
  <c r="AZ7462" i="22"/>
  <c r="BA7462" i="22" s="1"/>
  <c r="AZ7461" i="22"/>
  <c r="AZ7460" i="22"/>
  <c r="AZ7459" i="22"/>
  <c r="AZ7458" i="22"/>
  <c r="BA7458" i="22" s="1"/>
  <c r="AZ7457" i="22"/>
  <c r="BA7457" i="22" s="1"/>
  <c r="AZ7456" i="22"/>
  <c r="AZ7455" i="22"/>
  <c r="AZ7454" i="22"/>
  <c r="AZ7453" i="22"/>
  <c r="BA7453" i="22" s="1"/>
  <c r="BB7453" i="22" s="1"/>
  <c r="AZ7452" i="22"/>
  <c r="BA7452" i="22" s="1"/>
  <c r="AZ7451" i="22"/>
  <c r="AZ7450" i="22"/>
  <c r="BA7450" i="22" s="1"/>
  <c r="BB7450" i="22" s="1"/>
  <c r="AZ7449" i="22"/>
  <c r="AZ7448" i="22"/>
  <c r="AZ7447" i="22"/>
  <c r="BA7447" i="22" s="1"/>
  <c r="AZ7446" i="22"/>
  <c r="AZ7445" i="22"/>
  <c r="AZ7444" i="22"/>
  <c r="AZ7443" i="22"/>
  <c r="BA7443" i="22" s="1"/>
  <c r="BB7443" i="22" s="1"/>
  <c r="AZ7442" i="22"/>
  <c r="BA7442" i="22" s="1"/>
  <c r="BB7442" i="22" s="1"/>
  <c r="AZ7441" i="22"/>
  <c r="AZ7440" i="22"/>
  <c r="AZ7439" i="22"/>
  <c r="AZ7438" i="22"/>
  <c r="BA7438" i="22" s="1"/>
  <c r="AZ7437" i="22"/>
  <c r="BA7437" i="22" s="1"/>
  <c r="BB7437" i="22" s="1"/>
  <c r="AZ7436" i="22"/>
  <c r="AZ7435" i="22"/>
  <c r="BA7435" i="22" s="1"/>
  <c r="AZ7434" i="22"/>
  <c r="BA7434" i="22" s="1"/>
  <c r="AZ7433" i="22"/>
  <c r="BA7433" i="22" s="1"/>
  <c r="BB7433" i="22" s="1"/>
  <c r="AZ7432" i="22"/>
  <c r="AZ7431" i="22"/>
  <c r="AZ7430" i="22"/>
  <c r="BA7430" i="22" s="1"/>
  <c r="AZ7429" i="22"/>
  <c r="BA7429" i="22" s="1"/>
  <c r="AZ7428" i="22"/>
  <c r="BA7428" i="22" s="1"/>
  <c r="AZ7427" i="22"/>
  <c r="AZ7426" i="22"/>
  <c r="AZ7425" i="22"/>
  <c r="BA7425" i="22" s="1"/>
  <c r="AZ7424" i="22"/>
  <c r="AZ7423" i="22"/>
  <c r="BA7423" i="22" s="1"/>
  <c r="AZ7422" i="22"/>
  <c r="AZ7421" i="22"/>
  <c r="AZ7420" i="22"/>
  <c r="BA7420" i="22" s="1"/>
  <c r="AZ7419" i="22"/>
  <c r="BA7419" i="22" s="1"/>
  <c r="AZ7418" i="22"/>
  <c r="AZ7417" i="22"/>
  <c r="BA7417" i="22" s="1"/>
  <c r="BB7417" i="22" s="1"/>
  <c r="AZ7416" i="22"/>
  <c r="AZ7415" i="22"/>
  <c r="AZ7414" i="22"/>
  <c r="BA7414" i="22" s="1"/>
  <c r="BB7414" i="22" s="1"/>
  <c r="AZ7413" i="22"/>
  <c r="BA7413" i="22" s="1"/>
  <c r="BB7413" i="22" s="1"/>
  <c r="AZ7412" i="22"/>
  <c r="AZ7411" i="22"/>
  <c r="AZ7410" i="22"/>
  <c r="BA7410" i="22" s="1"/>
  <c r="AZ7409" i="22"/>
  <c r="AZ7408" i="22"/>
  <c r="BA7408" i="22" s="1"/>
  <c r="AZ7407" i="22"/>
  <c r="AZ7406" i="22"/>
  <c r="BA7406" i="22" s="1"/>
  <c r="AZ7405" i="22"/>
  <c r="BA7405" i="22" s="1"/>
  <c r="AZ7404" i="22"/>
  <c r="AZ7403" i="22"/>
  <c r="AZ7402" i="22"/>
  <c r="BA7402" i="22" s="1"/>
  <c r="BB7402" i="22" s="1"/>
  <c r="AZ7401" i="22"/>
  <c r="BA7401" i="22" s="1"/>
  <c r="BB7401" i="22" s="1"/>
  <c r="AZ7400" i="22"/>
  <c r="BA7400" i="22" s="1"/>
  <c r="AZ7399" i="22"/>
  <c r="AZ7398" i="22"/>
  <c r="BA7398" i="22" s="1"/>
  <c r="BB7398" i="22" s="1"/>
  <c r="AZ7397" i="22"/>
  <c r="AZ7396" i="22"/>
  <c r="AZ7395" i="22"/>
  <c r="BA7395" i="22" s="1"/>
  <c r="BB7395" i="22" s="1"/>
  <c r="AZ7394" i="22"/>
  <c r="AZ7393" i="22"/>
  <c r="BA7393" i="22" s="1"/>
  <c r="AZ7392" i="22"/>
  <c r="AZ7391" i="22"/>
  <c r="BA7391" i="22" s="1"/>
  <c r="BB7391" i="22" s="1"/>
  <c r="AZ7390" i="22"/>
  <c r="AZ7389" i="22"/>
  <c r="BA7389" i="22" s="1"/>
  <c r="BB7389" i="22" s="1"/>
  <c r="AZ7388" i="22"/>
  <c r="BA7388" i="22" s="1"/>
  <c r="AZ7387" i="22"/>
  <c r="AZ7386" i="22"/>
  <c r="AZ7385" i="22"/>
  <c r="BA7385" i="22" s="1"/>
  <c r="BB7385" i="22" s="1"/>
  <c r="AZ7384" i="22"/>
  <c r="AZ7383" i="22"/>
  <c r="BA7383" i="22" s="1"/>
  <c r="BB7383" i="22" s="1"/>
  <c r="AZ7382" i="22"/>
  <c r="BA7382" i="22" s="1"/>
  <c r="BB7382" i="22" s="1"/>
  <c r="AZ7381" i="22"/>
  <c r="AZ7380" i="22"/>
  <c r="BA7380" i="22" s="1"/>
  <c r="AZ7379" i="22"/>
  <c r="BA7379" i="22" s="1"/>
  <c r="AZ7378" i="22"/>
  <c r="AZ7377" i="22"/>
  <c r="BA7377" i="22" s="1"/>
  <c r="AZ7376" i="22"/>
  <c r="AZ7375" i="22"/>
  <c r="AZ7374" i="22"/>
  <c r="BA7374" i="22" s="1"/>
  <c r="BB7374" i="22" s="1"/>
  <c r="AZ7373" i="22"/>
  <c r="BA7373" i="22" s="1"/>
  <c r="AZ7372" i="22"/>
  <c r="AZ7371" i="22"/>
  <c r="BA7371" i="22" s="1"/>
  <c r="AZ7370" i="22"/>
  <c r="BA7370" i="22" s="1"/>
  <c r="AZ7369" i="22"/>
  <c r="AZ7368" i="22"/>
  <c r="BA7368" i="22" s="1"/>
  <c r="AZ7367" i="22"/>
  <c r="BA7367" i="22" s="1"/>
  <c r="BB7367" i="22" s="1"/>
  <c r="AZ7366" i="22"/>
  <c r="AZ7365" i="22"/>
  <c r="AZ7364" i="22"/>
  <c r="AZ7363" i="22"/>
  <c r="AZ7362" i="22"/>
  <c r="BA7362" i="22" s="1"/>
  <c r="AZ7361" i="22"/>
  <c r="BA7361" i="22" s="1"/>
  <c r="BB7361" i="22" s="1"/>
  <c r="AZ7360" i="22"/>
  <c r="BA7360" i="22" s="1"/>
  <c r="AZ7359" i="22"/>
  <c r="BA7359" i="22" s="1"/>
  <c r="BB7359" i="22" s="1"/>
  <c r="AZ7358" i="22"/>
  <c r="AZ7357" i="22"/>
  <c r="BA7357" i="22" s="1"/>
  <c r="BB7357" i="22" s="1"/>
  <c r="AZ7356" i="22"/>
  <c r="BA7356" i="22" s="1"/>
  <c r="BB7356" i="22" s="1"/>
  <c r="AZ7355" i="22"/>
  <c r="BA7355" i="22" s="1"/>
  <c r="AZ7354" i="22"/>
  <c r="BA7354" i="22" s="1"/>
  <c r="BB7354" i="22" s="1"/>
  <c r="AZ7353" i="22"/>
  <c r="BA7353" i="22" s="1"/>
  <c r="AZ7352" i="22"/>
  <c r="AZ7351" i="22"/>
  <c r="BA7351" i="22" s="1"/>
  <c r="AZ7350" i="22"/>
  <c r="BA7350" i="22" s="1"/>
  <c r="BB7350" i="22" s="1"/>
  <c r="AZ7349" i="22"/>
  <c r="BA7349" i="22" s="1"/>
  <c r="AZ7348" i="22"/>
  <c r="AZ7347" i="22"/>
  <c r="BA7347" i="22" s="1"/>
  <c r="AZ7346" i="22"/>
  <c r="AZ7345" i="22"/>
  <c r="BA7345" i="22" s="1"/>
  <c r="AZ7344" i="22"/>
  <c r="AZ7343" i="22"/>
  <c r="BA7343" i="22" s="1"/>
  <c r="AZ7342" i="22"/>
  <c r="BA7342" i="22" s="1"/>
  <c r="AZ7341" i="22"/>
  <c r="AZ7340" i="22"/>
  <c r="BA7340" i="22" s="1"/>
  <c r="BB7340" i="22" s="1"/>
  <c r="AZ7339" i="22"/>
  <c r="BA7339" i="22" s="1"/>
  <c r="AZ7338" i="22"/>
  <c r="BA7338" i="22" s="1"/>
  <c r="BB7338" i="22" s="1"/>
  <c r="AZ7337" i="22"/>
  <c r="BA7337" i="22" s="1"/>
  <c r="AZ7336" i="22"/>
  <c r="BA7336" i="22" s="1"/>
  <c r="BB7336" i="22" s="1"/>
  <c r="AZ7335" i="22"/>
  <c r="BA7335" i="22" s="1"/>
  <c r="AZ7334" i="22"/>
  <c r="AZ7333" i="22"/>
  <c r="BA7333" i="22" s="1"/>
  <c r="AZ7332" i="22"/>
  <c r="BA7332" i="22" s="1"/>
  <c r="BB7332" i="22" s="1"/>
  <c r="AZ7331" i="22"/>
  <c r="AZ7330" i="22"/>
  <c r="BA7330" i="22" s="1"/>
  <c r="BB7330" i="22" s="1"/>
  <c r="AZ7329" i="22"/>
  <c r="AZ7328" i="22"/>
  <c r="AZ7327" i="22"/>
  <c r="BA7327" i="22" s="1"/>
  <c r="AZ7326" i="22"/>
  <c r="BA7326" i="22" s="1"/>
  <c r="BB7326" i="22" s="1"/>
  <c r="AZ7325" i="22"/>
  <c r="BA7325" i="22" s="1"/>
  <c r="AZ7324" i="22"/>
  <c r="BA7324" i="22" s="1"/>
  <c r="AZ7323" i="22"/>
  <c r="AZ7322" i="22"/>
  <c r="BA7322" i="22" s="1"/>
  <c r="AZ7321" i="22"/>
  <c r="BA7321" i="22" s="1"/>
  <c r="AZ7320" i="22"/>
  <c r="AZ7319" i="22"/>
  <c r="AZ7318" i="22"/>
  <c r="AZ7317" i="22"/>
  <c r="BA7317" i="22" s="1"/>
  <c r="AZ7316" i="22"/>
  <c r="AZ7315" i="22"/>
  <c r="BA7315" i="22" s="1"/>
  <c r="AZ7314" i="22"/>
  <c r="BA7314" i="22" s="1"/>
  <c r="AZ7313" i="22"/>
  <c r="BA7313" i="22" s="1"/>
  <c r="AZ7312" i="22"/>
  <c r="AZ7311" i="22"/>
  <c r="BA7311" i="22" s="1"/>
  <c r="AZ7310" i="22"/>
  <c r="AZ7309" i="22"/>
  <c r="AZ7308" i="22"/>
  <c r="AZ7307" i="22"/>
  <c r="BA7307" i="22" s="1"/>
  <c r="AZ7306" i="22"/>
  <c r="BA7306" i="22" s="1"/>
  <c r="BB7306" i="22" s="1"/>
  <c r="AZ7305" i="22"/>
  <c r="AZ7304" i="22"/>
  <c r="AZ7303" i="22"/>
  <c r="AZ7302" i="22"/>
  <c r="AZ7301" i="22"/>
  <c r="BA7301" i="22" s="1"/>
  <c r="AZ7300" i="22"/>
  <c r="BA7300" i="22" s="1"/>
  <c r="AZ7299" i="22"/>
  <c r="BA7299" i="22" s="1"/>
  <c r="AZ7298" i="22"/>
  <c r="AZ7297" i="22"/>
  <c r="BA7297" i="22" s="1"/>
  <c r="AZ7296" i="22"/>
  <c r="AZ7295" i="22"/>
  <c r="BA7295" i="22" s="1"/>
  <c r="AZ7294" i="22"/>
  <c r="BA7294" i="22" s="1"/>
  <c r="BB7294" i="22" s="1"/>
  <c r="AZ7293" i="22"/>
  <c r="AZ7292" i="22"/>
  <c r="AZ7291" i="22"/>
  <c r="BA7291" i="22" s="1"/>
  <c r="AZ7290" i="22"/>
  <c r="BA7290" i="22" s="1"/>
  <c r="AZ7289" i="22"/>
  <c r="AZ7288" i="22"/>
  <c r="AZ7287" i="22"/>
  <c r="BA7287" i="22" s="1"/>
  <c r="AZ7286" i="22"/>
  <c r="AZ7285" i="22"/>
  <c r="AZ7284" i="22"/>
  <c r="BA7284" i="22" s="1"/>
  <c r="AZ7283" i="22"/>
  <c r="AZ7282" i="22"/>
  <c r="AZ7281" i="22"/>
  <c r="AZ7280" i="22"/>
  <c r="AZ7279" i="22"/>
  <c r="BA7279" i="22" s="1"/>
  <c r="AZ7278" i="22"/>
  <c r="BA7278" i="22" s="1"/>
  <c r="BB7278" i="22" s="1"/>
  <c r="AZ7277" i="22"/>
  <c r="BA7277" i="22" s="1"/>
  <c r="AZ7276" i="22"/>
  <c r="AZ7275" i="22"/>
  <c r="BA7275" i="22" s="1"/>
  <c r="AZ7274" i="22"/>
  <c r="BA7274" i="22" s="1"/>
  <c r="AZ7273" i="22"/>
  <c r="BA7273" i="22" s="1"/>
  <c r="AZ7272" i="22"/>
  <c r="AZ7271" i="22"/>
  <c r="AZ7270" i="22"/>
  <c r="BA7270" i="22" s="1"/>
  <c r="AZ7269" i="22"/>
  <c r="BA7269" i="22" s="1"/>
  <c r="AZ7268" i="22"/>
  <c r="AZ7267" i="22"/>
  <c r="BA7267" i="22" s="1"/>
  <c r="AZ7266" i="22"/>
  <c r="AZ7265" i="22"/>
  <c r="AZ7264" i="22"/>
  <c r="BA7264" i="22" s="1"/>
  <c r="BB7264" i="22" s="1"/>
  <c r="AZ7263" i="22"/>
  <c r="BA7263" i="22" s="1"/>
  <c r="AZ7262" i="22"/>
  <c r="AZ7261" i="22"/>
  <c r="AZ7260" i="22"/>
  <c r="AZ7259" i="22"/>
  <c r="BA7259" i="22" s="1"/>
  <c r="AZ7258" i="22"/>
  <c r="BA7258" i="22" s="1"/>
  <c r="AZ7257" i="22"/>
  <c r="AZ7256" i="22"/>
  <c r="AZ7255" i="22"/>
  <c r="AZ7254" i="22"/>
  <c r="BA7254" i="22" s="1"/>
  <c r="BB7254" i="22" s="1"/>
  <c r="AZ7253" i="22"/>
  <c r="BA7253" i="22" s="1"/>
  <c r="AZ7252" i="22"/>
  <c r="AZ7251" i="22"/>
  <c r="BA7251" i="22" s="1"/>
  <c r="AZ7250" i="22"/>
  <c r="BA7250" i="22" s="1"/>
  <c r="AZ7249" i="22"/>
  <c r="BA7249" i="22" s="1"/>
  <c r="AZ7248" i="22"/>
  <c r="AZ7247" i="22"/>
  <c r="AZ7246" i="22"/>
  <c r="BA7246" i="22" s="1"/>
  <c r="BB7246" i="22" s="1"/>
  <c r="AZ7245" i="22"/>
  <c r="BA7245" i="22" s="1"/>
  <c r="AZ7244" i="22"/>
  <c r="AZ7243" i="22"/>
  <c r="BA7243" i="22" s="1"/>
  <c r="AZ7242" i="22"/>
  <c r="BA7242" i="22" s="1"/>
  <c r="AZ7241" i="22"/>
  <c r="BA7241" i="22" s="1"/>
  <c r="AZ7240" i="22"/>
  <c r="BA7240" i="22" s="1"/>
  <c r="BB7240" i="22" s="1"/>
  <c r="AZ7239" i="22"/>
  <c r="BA7239" i="22" s="1"/>
  <c r="AZ7238" i="22"/>
  <c r="AZ7237" i="22"/>
  <c r="BA7237" i="22" s="1"/>
  <c r="AZ7236" i="22"/>
  <c r="AZ7235" i="22"/>
  <c r="AZ7234" i="22"/>
  <c r="AZ7233" i="22"/>
  <c r="AZ7232" i="22"/>
  <c r="BA7232" i="22" s="1"/>
  <c r="AZ7231" i="22"/>
  <c r="AZ7230" i="22"/>
  <c r="BA7230" i="22" s="1"/>
  <c r="BB7230" i="22" s="1"/>
  <c r="AZ7229" i="22"/>
  <c r="BA7229" i="22" s="1"/>
  <c r="AZ7228" i="22"/>
  <c r="AZ7227" i="22"/>
  <c r="AZ7226" i="22"/>
  <c r="AZ7225" i="22"/>
  <c r="BA7225" i="22" s="1"/>
  <c r="AZ7224" i="22"/>
  <c r="AZ7223" i="22"/>
  <c r="AZ7222" i="22"/>
  <c r="BA7222" i="22" s="1"/>
  <c r="AZ7221" i="22"/>
  <c r="BA7221" i="22" s="1"/>
  <c r="AZ7220" i="22"/>
  <c r="BA7220" i="22" s="1"/>
  <c r="BB7220" i="22" s="1"/>
  <c r="AZ7219" i="22"/>
  <c r="BA7219" i="22" s="1"/>
  <c r="AZ7218" i="22"/>
  <c r="AZ7217" i="22"/>
  <c r="BA7217" i="22" s="1"/>
  <c r="AZ7216" i="22"/>
  <c r="AZ7215" i="22"/>
  <c r="BA7215" i="22" s="1"/>
  <c r="AZ7214" i="22"/>
  <c r="AZ7213" i="22"/>
  <c r="BA7213" i="22" s="1"/>
  <c r="AZ7212" i="22"/>
  <c r="BA7212" i="22" s="1"/>
  <c r="BB7212" i="22" s="1"/>
  <c r="AZ7211" i="22"/>
  <c r="AZ7210" i="22"/>
  <c r="BA7210" i="22" s="1"/>
  <c r="BB7210" i="22" s="1"/>
  <c r="AZ7209" i="22"/>
  <c r="AZ7208" i="22"/>
  <c r="AZ7207" i="22"/>
  <c r="AZ7206" i="22"/>
  <c r="BA7206" i="22" s="1"/>
  <c r="BB7206" i="22" s="1"/>
  <c r="AZ7205" i="22"/>
  <c r="BA7205" i="22" s="1"/>
  <c r="AZ7204" i="22"/>
  <c r="AZ7203" i="22"/>
  <c r="AZ7202" i="22"/>
  <c r="AZ7201" i="22"/>
  <c r="BA7201" i="22" s="1"/>
  <c r="AZ7200" i="22"/>
  <c r="AZ7199" i="22"/>
  <c r="BA7199" i="22" s="1"/>
  <c r="AZ7198" i="22"/>
  <c r="BA7198" i="22" s="1"/>
  <c r="AZ7197" i="22"/>
  <c r="AZ7196" i="22"/>
  <c r="BA7196" i="22" s="1"/>
  <c r="BB7196" i="22" s="1"/>
  <c r="AZ7195" i="22"/>
  <c r="BA7195" i="22" s="1"/>
  <c r="AZ7194" i="22"/>
  <c r="AZ7193" i="22"/>
  <c r="BA7193" i="22" s="1"/>
  <c r="AZ7192" i="22"/>
  <c r="BA7192" i="22" s="1"/>
  <c r="BB7192" i="22" s="1"/>
  <c r="AZ7191" i="22"/>
  <c r="BA7191" i="22" s="1"/>
  <c r="AZ7190" i="22"/>
  <c r="AZ7189" i="22"/>
  <c r="BA7189" i="22" s="1"/>
  <c r="AZ7188" i="22"/>
  <c r="AZ7187" i="22"/>
  <c r="BA7187" i="22" s="1"/>
  <c r="AZ7186" i="22"/>
  <c r="AZ7185" i="22"/>
  <c r="AZ7184" i="22"/>
  <c r="AZ7183" i="22"/>
  <c r="BA7183" i="22" s="1"/>
  <c r="AZ7182" i="22"/>
  <c r="AZ7181" i="22"/>
  <c r="BA7181" i="22" s="1"/>
  <c r="AZ7180" i="22"/>
  <c r="BA7180" i="22" s="1"/>
  <c r="AZ7179" i="22"/>
  <c r="BA7179" i="22" s="1"/>
  <c r="AZ7178" i="22"/>
  <c r="BA7178" i="22" s="1"/>
  <c r="BB7178" i="22" s="1"/>
  <c r="AZ7177" i="22"/>
  <c r="BA7177" i="22" s="1"/>
  <c r="AZ7176" i="22"/>
  <c r="AZ7175" i="22"/>
  <c r="AZ7174" i="22"/>
  <c r="AZ7173" i="22"/>
  <c r="BA7173" i="22" s="1"/>
  <c r="AZ7172" i="22"/>
  <c r="AZ7171" i="22"/>
  <c r="BA7171" i="22" s="1"/>
  <c r="AZ7170" i="22"/>
  <c r="BA7170" i="22" s="1"/>
  <c r="AZ7169" i="22"/>
  <c r="BA7169" i="22" s="1"/>
  <c r="AZ7168" i="22"/>
  <c r="BA7168" i="22" s="1"/>
  <c r="AZ7167" i="22"/>
  <c r="BA7167" i="22" s="1"/>
  <c r="AZ7166" i="22"/>
  <c r="AZ7165" i="22"/>
  <c r="AZ7164" i="22"/>
  <c r="BA7164" i="22" s="1"/>
  <c r="AZ7163" i="22"/>
  <c r="BA7163" i="22" s="1"/>
  <c r="AZ7162" i="22"/>
  <c r="AZ7161" i="22"/>
  <c r="AZ7160" i="22"/>
  <c r="BA7160" i="22" s="1"/>
  <c r="AZ7159" i="22"/>
  <c r="BA7159" i="22" s="1"/>
  <c r="AZ7158" i="22"/>
  <c r="BA7158" i="22" s="1"/>
  <c r="BB7158" i="22" s="1"/>
  <c r="AZ7157" i="22"/>
  <c r="AZ7156" i="22"/>
  <c r="BA7156" i="22" s="1"/>
  <c r="AZ7155" i="22"/>
  <c r="AZ7154" i="22"/>
  <c r="AZ7153" i="22"/>
  <c r="BA7153" i="22" s="1"/>
  <c r="AZ7152" i="22"/>
  <c r="AZ7151" i="22"/>
  <c r="AZ7150" i="22"/>
  <c r="AZ7149" i="22"/>
  <c r="AZ7148" i="22"/>
  <c r="BA7148" i="22" s="1"/>
  <c r="BB7148" i="22" s="1"/>
  <c r="AZ7147" i="22"/>
  <c r="BA7147" i="22" s="1"/>
  <c r="AZ7146" i="22"/>
  <c r="BA7146" i="22" s="1"/>
  <c r="AZ7145" i="22"/>
  <c r="BA7145" i="22" s="1"/>
  <c r="AZ7144" i="22"/>
  <c r="BA7144" i="22" s="1"/>
  <c r="AZ7143" i="22"/>
  <c r="BA7143" i="22" s="1"/>
  <c r="AZ7142" i="22"/>
  <c r="AZ7141" i="22"/>
  <c r="BA7141" i="22" s="1"/>
  <c r="AZ7140" i="22"/>
  <c r="BA7140" i="22" s="1"/>
  <c r="AZ7139" i="22"/>
  <c r="AZ7138" i="22"/>
  <c r="AZ7137" i="22"/>
  <c r="AZ7136" i="22"/>
  <c r="BA7136" i="22" s="1"/>
  <c r="AZ7135" i="22"/>
  <c r="BA7135" i="22" s="1"/>
  <c r="AZ7134" i="22"/>
  <c r="BA7134" i="22" s="1"/>
  <c r="BB7134" i="22" s="1"/>
  <c r="AZ7133" i="22"/>
  <c r="AZ7132" i="22"/>
  <c r="AZ7131" i="22"/>
  <c r="BA7131" i="22" s="1"/>
  <c r="AZ7130" i="22"/>
  <c r="BA7130" i="22" s="1"/>
  <c r="AZ7129" i="22"/>
  <c r="BA7129" i="22" s="1"/>
  <c r="AZ7128" i="22"/>
  <c r="AZ7127" i="22"/>
  <c r="BA7127" i="22" s="1"/>
  <c r="AZ7126" i="22"/>
  <c r="AZ7125" i="22"/>
  <c r="AZ7124" i="22"/>
  <c r="BA7124" i="22" s="1"/>
  <c r="BB7124" i="22" s="1"/>
  <c r="AZ7123" i="22"/>
  <c r="BA7123" i="22" s="1"/>
  <c r="AZ7122" i="22"/>
  <c r="AZ7121" i="22"/>
  <c r="BA7121" i="22" s="1"/>
  <c r="AZ7120" i="22"/>
  <c r="AZ7119" i="22"/>
  <c r="BA7119" i="22" s="1"/>
  <c r="AZ7118" i="22"/>
  <c r="AZ7117" i="22"/>
  <c r="BA7117" i="22" s="1"/>
  <c r="AZ7116" i="22"/>
  <c r="AZ7115" i="22"/>
  <c r="BA7115" i="22" s="1"/>
  <c r="AZ7114" i="22"/>
  <c r="BA7114" i="22" s="1"/>
  <c r="AZ7113" i="22"/>
  <c r="AZ7112" i="22"/>
  <c r="BA7112" i="22" s="1"/>
  <c r="BB7112" i="22" s="1"/>
  <c r="AZ7111" i="22"/>
  <c r="BA7111" i="22" s="1"/>
  <c r="AZ7110" i="22"/>
  <c r="BA7110" i="22" s="1"/>
  <c r="BB7110" i="22" s="1"/>
  <c r="AZ7109" i="22"/>
  <c r="AZ7108" i="22"/>
  <c r="BA7108" i="22" s="1"/>
  <c r="AZ7107" i="22"/>
  <c r="AZ7106" i="22"/>
  <c r="BA7106" i="22" s="1"/>
  <c r="BB7106" i="22" s="1"/>
  <c r="AZ7105" i="22"/>
  <c r="BA7105" i="22" s="1"/>
  <c r="AZ7104" i="22"/>
  <c r="AZ7103" i="22"/>
  <c r="BA7103" i="22" s="1"/>
  <c r="AZ7102" i="22"/>
  <c r="BA7102" i="22" s="1"/>
  <c r="AZ7101" i="22"/>
  <c r="AZ7100" i="22"/>
  <c r="AZ7099" i="22"/>
  <c r="BA7099" i="22" s="1"/>
  <c r="AZ7098" i="22"/>
  <c r="AZ7097" i="22"/>
  <c r="AZ7096" i="22"/>
  <c r="AZ7095" i="22"/>
  <c r="BA7095" i="22" s="1"/>
  <c r="AZ7094" i="22"/>
  <c r="AZ7093" i="22"/>
  <c r="AZ7092" i="22"/>
  <c r="BA7092" i="22" s="1"/>
  <c r="AZ7091" i="22"/>
  <c r="AZ7090" i="22"/>
  <c r="AZ7089" i="22"/>
  <c r="AZ7088" i="22"/>
  <c r="BA7088" i="22" s="1"/>
  <c r="BB7088" i="22" s="1"/>
  <c r="AZ7087" i="22"/>
  <c r="BA7087" i="22" s="1"/>
  <c r="AZ7086" i="22"/>
  <c r="AZ7085" i="22"/>
  <c r="BA7085" i="22" s="1"/>
  <c r="AZ7084" i="22"/>
  <c r="BA7084" i="22" s="1"/>
  <c r="AZ7083" i="22"/>
  <c r="BA7083" i="22" s="1"/>
  <c r="BB7083" i="22" s="1"/>
  <c r="AZ7082" i="22"/>
  <c r="BA7082" i="22" s="1"/>
  <c r="AZ7081" i="22"/>
  <c r="BA7081" i="22" s="1"/>
  <c r="AZ7080" i="22"/>
  <c r="AZ7079" i="22"/>
  <c r="BA7079" i="22" s="1"/>
  <c r="AZ7078" i="22"/>
  <c r="BA7078" i="22" s="1"/>
  <c r="AZ7077" i="22"/>
  <c r="BA7077" i="22" s="1"/>
  <c r="AZ7076" i="22"/>
  <c r="AZ7075" i="22"/>
  <c r="BA7075" i="22" s="1"/>
  <c r="AZ7074" i="22"/>
  <c r="AZ7073" i="22"/>
  <c r="BA7073" i="22" s="1"/>
  <c r="AZ7072" i="22"/>
  <c r="AZ7071" i="22"/>
  <c r="BA7071" i="22" s="1"/>
  <c r="AZ7070" i="22"/>
  <c r="AZ7069" i="22"/>
  <c r="AZ7068" i="22"/>
  <c r="AZ7067" i="22"/>
  <c r="AZ7066" i="22"/>
  <c r="BA7066" i="22" s="1"/>
  <c r="AZ7065" i="22"/>
  <c r="AZ7064" i="22"/>
  <c r="BA7064" i="22" s="1"/>
  <c r="AZ7063" i="22"/>
  <c r="BA7063" i="22" s="1"/>
  <c r="AZ7062" i="22"/>
  <c r="BA7062" i="22" s="1"/>
  <c r="BB7062" i="22" s="1"/>
  <c r="AZ7061" i="22"/>
  <c r="BA7061" i="22" s="1"/>
  <c r="AZ7060" i="22"/>
  <c r="AZ7059" i="22"/>
  <c r="BA7059" i="22" s="1"/>
  <c r="AZ7058" i="22"/>
  <c r="BA7058" i="22" s="1"/>
  <c r="AZ7057" i="22"/>
  <c r="BA7057" i="22" s="1"/>
  <c r="AZ7056" i="22"/>
  <c r="AZ7055" i="22"/>
  <c r="BA7055" i="22" s="1"/>
  <c r="AZ7054" i="22"/>
  <c r="BA7054" i="22" s="1"/>
  <c r="BB7054" i="22" s="1"/>
  <c r="AZ7053" i="22"/>
  <c r="BA7053" i="22" s="1"/>
  <c r="AZ7052" i="22"/>
  <c r="BA7052" i="22" s="1"/>
  <c r="AZ7051" i="22"/>
  <c r="BA7051" i="22" s="1"/>
  <c r="AZ7050" i="22"/>
  <c r="AZ7049" i="22"/>
  <c r="BA7049" i="22" s="1"/>
  <c r="AZ7048" i="22"/>
  <c r="BA7048" i="22" s="1"/>
  <c r="BB7048" i="22" s="1"/>
  <c r="AZ7047" i="22"/>
  <c r="BA7047" i="22" s="1"/>
  <c r="AZ7046" i="22"/>
  <c r="AZ7045" i="22"/>
  <c r="BA7045" i="22" s="1"/>
  <c r="AZ7044" i="22"/>
  <c r="AZ7043" i="22"/>
  <c r="AZ7042" i="22"/>
  <c r="BA7042" i="22" s="1"/>
  <c r="AZ7041" i="22"/>
  <c r="AZ7040" i="22"/>
  <c r="AZ7039" i="22"/>
  <c r="AZ7038" i="22"/>
  <c r="BA7038" i="22" s="1"/>
  <c r="BB7038" i="22" s="1"/>
  <c r="AZ7037" i="22"/>
  <c r="BA7037" i="22" s="1"/>
  <c r="AZ7036" i="22"/>
  <c r="AZ7035" i="22"/>
  <c r="AZ7034" i="22"/>
  <c r="AZ7033" i="22"/>
  <c r="BA7033" i="22" s="1"/>
  <c r="AZ7032" i="22"/>
  <c r="AZ7031" i="22"/>
  <c r="BA7031" i="22" s="1"/>
  <c r="AZ7030" i="22"/>
  <c r="BA7030" i="22" s="1"/>
  <c r="AZ7029" i="22"/>
  <c r="BA7029" i="22" s="1"/>
  <c r="AZ7028" i="22"/>
  <c r="BA7028" i="22" s="1"/>
  <c r="BB7028" i="22" s="1"/>
  <c r="AZ7027" i="22"/>
  <c r="BA7027" i="22" s="1"/>
  <c r="AZ7026" i="22"/>
  <c r="BA7026" i="22" s="1"/>
  <c r="AZ7025" i="22"/>
  <c r="BA7025" i="22" s="1"/>
  <c r="AZ7024" i="22"/>
  <c r="AZ7023" i="22"/>
  <c r="BA7023" i="22" s="1"/>
  <c r="BB7023" i="22" s="1"/>
  <c r="AZ7022" i="22"/>
  <c r="AZ7021" i="22"/>
  <c r="AZ7020" i="22"/>
  <c r="BA7020" i="22" s="1"/>
  <c r="AZ7019" i="22"/>
  <c r="BA7019" i="22" s="1"/>
  <c r="AZ7018" i="22"/>
  <c r="BA7018" i="22" s="1"/>
  <c r="AZ7017" i="22"/>
  <c r="AZ7016" i="22"/>
  <c r="AZ7015" i="22"/>
  <c r="AZ7014" i="22"/>
  <c r="BA7014" i="22" s="1"/>
  <c r="BB7014" i="22" s="1"/>
  <c r="AZ7013" i="22"/>
  <c r="AZ7012" i="22"/>
  <c r="AZ7011" i="22"/>
  <c r="AZ7010" i="22"/>
  <c r="AZ7009" i="22"/>
  <c r="BA7009" i="22" s="1"/>
  <c r="AZ7008" i="22"/>
  <c r="AZ7007" i="22"/>
  <c r="BA7007" i="22" s="1"/>
  <c r="AZ7006" i="22"/>
  <c r="BA7006" i="22" s="1"/>
  <c r="AZ7005" i="22"/>
  <c r="AZ7004" i="22"/>
  <c r="BA7004" i="22" s="1"/>
  <c r="AZ7003" i="22"/>
  <c r="BA7003" i="22" s="1"/>
  <c r="AZ7002" i="22"/>
  <c r="BA7002" i="22" s="1"/>
  <c r="BB7002" i="22" s="1"/>
  <c r="AZ7001" i="22"/>
  <c r="BA7001" i="22" s="1"/>
  <c r="AZ7000" i="22"/>
  <c r="BA7000" i="22" s="1"/>
  <c r="BB7000" i="22" s="1"/>
  <c r="AZ6999" i="22"/>
  <c r="BA6999" i="22" s="1"/>
  <c r="AZ6998" i="22"/>
  <c r="AZ6997" i="22"/>
  <c r="AZ6996" i="22"/>
  <c r="BA6996" i="22" s="1"/>
  <c r="BB6996" i="22" s="1"/>
  <c r="AZ6995" i="22"/>
  <c r="BA6995" i="22" s="1"/>
  <c r="AZ6994" i="22"/>
  <c r="BA6994" i="22" s="1"/>
  <c r="AZ6993" i="22"/>
  <c r="AZ6992" i="22"/>
  <c r="BA6992" i="22" s="1"/>
  <c r="BB6992" i="22" s="1"/>
  <c r="AZ6991" i="22"/>
  <c r="BA6991" i="22" s="1"/>
  <c r="AZ6990" i="22"/>
  <c r="BA6990" i="22" s="1"/>
  <c r="BB6990" i="22" s="1"/>
  <c r="AZ6989" i="22"/>
  <c r="BA6989" i="22" s="1"/>
  <c r="AZ6988" i="22"/>
  <c r="BA6988" i="22" s="1"/>
  <c r="AZ6987" i="22"/>
  <c r="AZ6986" i="22"/>
  <c r="AZ6985" i="22"/>
  <c r="BA6985" i="22" s="1"/>
  <c r="AZ6984" i="22"/>
  <c r="AZ6983" i="22"/>
  <c r="AZ6982" i="22"/>
  <c r="AZ6981" i="22"/>
  <c r="AZ6980" i="22"/>
  <c r="BA6980" i="22" s="1"/>
  <c r="AZ6979" i="22"/>
  <c r="BA6979" i="22" s="1"/>
  <c r="AZ6978" i="22"/>
  <c r="BA6978" i="22" s="1"/>
  <c r="AZ6977" i="22"/>
  <c r="BA6977" i="22" s="1"/>
  <c r="AZ6976" i="22"/>
  <c r="BA6976" i="22" s="1"/>
  <c r="AZ6975" i="22"/>
  <c r="BA6975" i="22" s="1"/>
  <c r="AZ6974" i="22"/>
  <c r="AZ6973" i="22"/>
  <c r="BA6973" i="22" s="1"/>
  <c r="AZ6972" i="22"/>
  <c r="BA6972" i="22" s="1"/>
  <c r="AZ6971" i="22"/>
  <c r="BA6971" i="22" s="1"/>
  <c r="AZ6970" i="22"/>
  <c r="AZ6969" i="22"/>
  <c r="AZ6968" i="22"/>
  <c r="BA6968" i="22" s="1"/>
  <c r="BB6968" i="22" s="1"/>
  <c r="AZ6967" i="22"/>
  <c r="AZ6966" i="22"/>
  <c r="BA6966" i="22" s="1"/>
  <c r="BB6966" i="22" s="1"/>
  <c r="AZ6965" i="22"/>
  <c r="BA6965" i="22" s="1"/>
  <c r="AZ6964" i="22"/>
  <c r="AZ6963" i="22"/>
  <c r="BA6963" i="22" s="1"/>
  <c r="AZ6962" i="22"/>
  <c r="BA6962" i="22" s="1"/>
  <c r="BB6962" i="22" s="1"/>
  <c r="AZ6961" i="22"/>
  <c r="BA6961" i="22" s="1"/>
  <c r="AZ6960" i="22"/>
  <c r="AZ6959" i="22"/>
  <c r="BA6959" i="22" s="1"/>
  <c r="AZ6958" i="22"/>
  <c r="BA6958" i="22" s="1"/>
  <c r="AZ6957" i="22"/>
  <c r="BA6957" i="22" s="1"/>
  <c r="AZ6956" i="22"/>
  <c r="BA6956" i="22" s="1"/>
  <c r="AZ6955" i="22"/>
  <c r="BA6955" i="22" s="1"/>
  <c r="AZ6954" i="22"/>
  <c r="BA6954" i="22" s="1"/>
  <c r="AZ6953" i="22"/>
  <c r="AZ6952" i="22"/>
  <c r="AZ6951" i="22"/>
  <c r="BA6951" i="22" s="1"/>
  <c r="AZ6950" i="22"/>
  <c r="AZ6949" i="22"/>
  <c r="AZ6948" i="22"/>
  <c r="BA6948" i="22" s="1"/>
  <c r="AZ6947" i="22"/>
  <c r="AZ6946" i="22"/>
  <c r="AZ6945" i="22"/>
  <c r="AZ6944" i="22"/>
  <c r="BA6944" i="22" s="1"/>
  <c r="BB6944" i="22" s="1"/>
  <c r="AZ6943" i="22"/>
  <c r="BA6943" i="22" s="1"/>
  <c r="AZ6942" i="22"/>
  <c r="AZ6941" i="22"/>
  <c r="BA6941" i="22" s="1"/>
  <c r="AZ6940" i="22"/>
  <c r="AZ6939" i="22"/>
  <c r="BA6939" i="22" s="1"/>
  <c r="AZ6938" i="22"/>
  <c r="AZ6937" i="22"/>
  <c r="BA6937" i="22" s="1"/>
  <c r="AZ6936" i="22"/>
  <c r="AZ6935" i="22"/>
  <c r="AZ6934" i="22"/>
  <c r="AZ6933" i="22"/>
  <c r="BA6933" i="22" s="1"/>
  <c r="AZ6932" i="22"/>
  <c r="BA6932" i="22" s="1"/>
  <c r="AZ6931" i="22"/>
  <c r="BA6931" i="22" s="1"/>
  <c r="AZ6930" i="22"/>
  <c r="AZ6929" i="22"/>
  <c r="AZ6928" i="22"/>
  <c r="BA6928" i="22" s="1"/>
  <c r="AZ6927" i="22"/>
  <c r="BA6927" i="22" s="1"/>
  <c r="AZ6926" i="22"/>
  <c r="AZ6925" i="22"/>
  <c r="AZ6924" i="22"/>
  <c r="AZ6923" i="22"/>
  <c r="BA6923" i="22" s="1"/>
  <c r="AZ6922" i="22"/>
  <c r="AZ6921" i="22"/>
  <c r="AZ6920" i="22"/>
  <c r="BA6920" i="22" s="1"/>
  <c r="BB6920" i="22" s="1"/>
  <c r="AZ6919" i="22"/>
  <c r="AZ6918" i="22"/>
  <c r="AZ6917" i="22"/>
  <c r="AZ6916" i="22"/>
  <c r="BA6916" i="22" s="1"/>
  <c r="AZ6915" i="22"/>
  <c r="BA6915" i="22" s="1"/>
  <c r="AZ6914" i="22"/>
  <c r="AZ6913" i="22"/>
  <c r="BA6913" i="22" s="1"/>
  <c r="AZ6912" i="22"/>
  <c r="AZ6911" i="22"/>
  <c r="BA6911" i="22" s="1"/>
  <c r="AZ6910" i="22"/>
  <c r="AZ6909" i="22"/>
  <c r="BA6909" i="22" s="1"/>
  <c r="AZ6908" i="22"/>
  <c r="AZ6907" i="22"/>
  <c r="BA6907" i="22" s="1"/>
  <c r="AZ6906" i="22"/>
  <c r="AZ6905" i="22"/>
  <c r="BA6905" i="22" s="1"/>
  <c r="AZ6904" i="22"/>
  <c r="AZ6903" i="22"/>
  <c r="BA6903" i="22" s="1"/>
  <c r="AZ6902" i="22"/>
  <c r="AZ6901" i="22"/>
  <c r="BA6901" i="22" s="1"/>
  <c r="AZ6900" i="22"/>
  <c r="AZ6899" i="22"/>
  <c r="BA6899" i="22" s="1"/>
  <c r="AZ6898" i="22"/>
  <c r="AZ6897" i="22"/>
  <c r="AZ6896" i="22"/>
  <c r="AZ6895" i="22"/>
  <c r="BA6895" i="22" s="1"/>
  <c r="AZ6894" i="22"/>
  <c r="BA6894" i="22" s="1"/>
  <c r="AZ6893" i="22"/>
  <c r="BA6893" i="22" s="1"/>
  <c r="AZ6892" i="22"/>
  <c r="BA6892" i="22" s="1"/>
  <c r="AZ6891" i="22"/>
  <c r="BA6891" i="22" s="1"/>
  <c r="AZ6890" i="22"/>
  <c r="AZ6889" i="22"/>
  <c r="BA6889" i="22" s="1"/>
  <c r="AZ6888" i="22"/>
  <c r="AZ6887" i="22"/>
  <c r="BA6887" i="22" s="1"/>
  <c r="AZ6886" i="22"/>
  <c r="BA6886" i="22" s="1"/>
  <c r="AZ6885" i="22"/>
  <c r="AZ6884" i="22"/>
  <c r="BA6884" i="22" s="1"/>
  <c r="AZ6883" i="22"/>
  <c r="BA6883" i="22" s="1"/>
  <c r="AZ6882" i="22"/>
  <c r="BA6882" i="22" s="1"/>
  <c r="AZ6881" i="22"/>
  <c r="AZ6880" i="22"/>
  <c r="BA6880" i="22" s="1"/>
  <c r="AZ6879" i="22"/>
  <c r="BA6879" i="22" s="1"/>
  <c r="AZ6878" i="22"/>
  <c r="AZ6877" i="22"/>
  <c r="AZ6876" i="22"/>
  <c r="AZ6875" i="22"/>
  <c r="AZ6874" i="22"/>
  <c r="AZ6873" i="22"/>
  <c r="AZ6872" i="22"/>
  <c r="AZ6871" i="22"/>
  <c r="AZ6870" i="22"/>
  <c r="BA6870" i="22" s="1"/>
  <c r="BB6870" i="22" s="1"/>
  <c r="AZ6869" i="22"/>
  <c r="BA6869" i="22" s="1"/>
  <c r="AZ6868" i="22"/>
  <c r="BA6868" i="22" s="1"/>
  <c r="AZ6867" i="22"/>
  <c r="AZ6866" i="22"/>
  <c r="AZ6865" i="22"/>
  <c r="BA6865" i="22" s="1"/>
  <c r="AZ6864" i="22"/>
  <c r="AZ6863" i="22"/>
  <c r="BA6863" i="22" s="1"/>
  <c r="AZ6862" i="22"/>
  <c r="AZ6861" i="22"/>
  <c r="BA6861" i="22" s="1"/>
  <c r="AZ6860" i="22"/>
  <c r="BA6860" i="22" s="1"/>
  <c r="AZ6859" i="22"/>
  <c r="BA6859" i="22" s="1"/>
  <c r="AZ6858" i="22"/>
  <c r="AZ6857" i="22"/>
  <c r="AZ6856" i="22"/>
  <c r="BA6856" i="22" s="1"/>
  <c r="AZ6855" i="22"/>
  <c r="BA6855" i="22" s="1"/>
  <c r="AZ6854" i="22"/>
  <c r="AZ6853" i="22"/>
  <c r="AZ6852" i="22"/>
  <c r="BA6852" i="22" s="1"/>
  <c r="AZ6851" i="22"/>
  <c r="BA6851" i="22" s="1"/>
  <c r="AZ6850" i="22"/>
  <c r="BA6850" i="22" s="1"/>
  <c r="AZ6849" i="22"/>
  <c r="AZ6848" i="22"/>
  <c r="BA6848" i="22" s="1"/>
  <c r="AZ6847" i="22"/>
  <c r="BA6847" i="22" s="1"/>
  <c r="AZ6846" i="22"/>
  <c r="BA6846" i="22" s="1"/>
  <c r="BB6846" i="22" s="1"/>
  <c r="AZ6845" i="22"/>
  <c r="BA6845" i="22" s="1"/>
  <c r="AZ6844" i="22"/>
  <c r="BA6844" i="22" s="1"/>
  <c r="AZ6843" i="22"/>
  <c r="AZ6842" i="22"/>
  <c r="AZ6841" i="22"/>
  <c r="BA6841" i="22" s="1"/>
  <c r="AZ6840" i="22"/>
  <c r="AZ6839" i="22"/>
  <c r="BA6839" i="22" s="1"/>
  <c r="AZ6838" i="22"/>
  <c r="BA6838" i="22" s="1"/>
  <c r="BB6838" i="22" s="1"/>
  <c r="AZ6837" i="22"/>
  <c r="AZ6836" i="22"/>
  <c r="BA6836" i="22" s="1"/>
  <c r="BB6836" i="22" s="1"/>
  <c r="AZ6835" i="22"/>
  <c r="BA6835" i="22" s="1"/>
  <c r="AZ6834" i="22"/>
  <c r="AZ6833" i="22"/>
  <c r="AZ6832" i="22"/>
  <c r="AZ6831" i="22"/>
  <c r="BA6831" i="22" s="1"/>
  <c r="BB6831" i="22" s="1"/>
  <c r="AZ6830" i="22"/>
  <c r="AZ6829" i="22"/>
  <c r="AZ6828" i="22"/>
  <c r="BA6828" i="22" s="1"/>
  <c r="AZ6827" i="22"/>
  <c r="AZ6826" i="22"/>
  <c r="AZ6825" i="22"/>
  <c r="AZ6824" i="22"/>
  <c r="AZ6823" i="22"/>
  <c r="AZ6822" i="22"/>
  <c r="BA6822" i="22" s="1"/>
  <c r="BB6822" i="22" s="1"/>
  <c r="AZ6821" i="22"/>
  <c r="BA6821" i="22" s="1"/>
  <c r="AZ6820" i="22"/>
  <c r="BA6820" i="22" s="1"/>
  <c r="AZ6819" i="22"/>
  <c r="AZ6818" i="22"/>
  <c r="BA6818" i="22" s="1"/>
  <c r="BB6818" i="22" s="1"/>
  <c r="AZ6817" i="22"/>
  <c r="BA6817" i="22" s="1"/>
  <c r="AZ6816" i="22"/>
  <c r="AZ6815" i="22"/>
  <c r="AZ6814" i="22"/>
  <c r="AZ6813" i="22"/>
  <c r="AZ6812" i="22"/>
  <c r="BA6812" i="22" s="1"/>
  <c r="BB6812" i="22" s="1"/>
  <c r="AZ6811" i="22"/>
  <c r="BA6811" i="22" s="1"/>
  <c r="AZ6810" i="22"/>
  <c r="AZ6809" i="22"/>
  <c r="BA6809" i="22" s="1"/>
  <c r="AZ6808" i="22"/>
  <c r="BA6808" i="22" s="1"/>
  <c r="AZ6807" i="22"/>
  <c r="BA6807" i="22" s="1"/>
  <c r="AZ6806" i="22"/>
  <c r="AZ6805" i="22"/>
  <c r="BA6805" i="22" s="1"/>
  <c r="AZ6804" i="22"/>
  <c r="BA6804" i="22" s="1"/>
  <c r="AZ6803" i="22"/>
  <c r="AZ6802" i="22"/>
  <c r="AZ6801" i="22"/>
  <c r="AZ6800" i="22"/>
  <c r="BA6800" i="22" s="1"/>
  <c r="AZ6799" i="22"/>
  <c r="BA6799" i="22" s="1"/>
  <c r="AZ6798" i="22"/>
  <c r="BA6798" i="22" s="1"/>
  <c r="BB6798" i="22" s="1"/>
  <c r="AZ6797" i="22"/>
  <c r="AZ6796" i="22"/>
  <c r="BA6796" i="22" s="1"/>
  <c r="AZ6795" i="22"/>
  <c r="AZ6794" i="22"/>
  <c r="BA6794" i="22" s="1"/>
  <c r="AZ6793" i="22"/>
  <c r="BA6793" i="22" s="1"/>
  <c r="AZ6792" i="22"/>
  <c r="AZ6791" i="22"/>
  <c r="AZ6790" i="22"/>
  <c r="AZ6789" i="22"/>
  <c r="BA6789" i="22" s="1"/>
  <c r="AZ6788" i="22"/>
  <c r="BA6788" i="22" s="1"/>
  <c r="AZ6787" i="22"/>
  <c r="BA6787" i="22" s="1"/>
  <c r="AZ6786" i="22"/>
  <c r="AZ6785" i="22"/>
  <c r="BA6785" i="22" s="1"/>
  <c r="AZ6784" i="22"/>
  <c r="AZ6783" i="22"/>
  <c r="BA6783" i="22" s="1"/>
  <c r="AZ6782" i="22"/>
  <c r="AZ6781" i="22"/>
  <c r="AZ6780" i="22"/>
  <c r="BA6780" i="22" s="1"/>
  <c r="AZ6779" i="22"/>
  <c r="AZ6778" i="22"/>
  <c r="AZ6777" i="22"/>
  <c r="AZ6776" i="22"/>
  <c r="AZ6775" i="22"/>
  <c r="AZ6774" i="22"/>
  <c r="AZ6773" i="22"/>
  <c r="AZ6772" i="22"/>
  <c r="AZ6771" i="22"/>
  <c r="AZ6770" i="22"/>
  <c r="AZ6769" i="22"/>
  <c r="BA6769" i="22" s="1"/>
  <c r="AZ6768" i="22"/>
  <c r="AZ6767" i="22"/>
  <c r="BA6767" i="22" s="1"/>
  <c r="AZ6766" i="22"/>
  <c r="AZ6765" i="22"/>
  <c r="BA6765" i="22" s="1"/>
  <c r="AZ6764" i="22"/>
  <c r="AZ6763" i="22"/>
  <c r="BA6763" i="22" s="1"/>
  <c r="AZ6762" i="22"/>
  <c r="AZ6761" i="22"/>
  <c r="BA6761" i="22" s="1"/>
  <c r="AZ6760" i="22"/>
  <c r="BA6760" i="22" s="1"/>
  <c r="BB6760" i="22" s="1"/>
  <c r="AZ6759" i="22"/>
  <c r="BA6759" i="22" s="1"/>
  <c r="AZ6758" i="22"/>
  <c r="AZ6757" i="22"/>
  <c r="BA6757" i="22" s="1"/>
  <c r="AZ6756" i="22"/>
  <c r="AZ6755" i="22"/>
  <c r="AZ6754" i="22"/>
  <c r="BA6754" i="22" s="1"/>
  <c r="AZ6753" i="22"/>
  <c r="AZ6752" i="22"/>
  <c r="AZ6751" i="22"/>
  <c r="BA6751" i="22" s="1"/>
  <c r="AZ6750" i="22"/>
  <c r="BA6750" i="22" s="1"/>
  <c r="BB6750" i="22" s="1"/>
  <c r="AZ6749" i="22"/>
  <c r="AZ6748" i="22"/>
  <c r="BA6748" i="22" s="1"/>
  <c r="AZ6747" i="22"/>
  <c r="AZ6746" i="22"/>
  <c r="AZ6745" i="22"/>
  <c r="BA6745" i="22" s="1"/>
  <c r="AZ6744" i="22"/>
  <c r="AZ6743" i="22"/>
  <c r="BA6743" i="22" s="1"/>
  <c r="AZ6742" i="22"/>
  <c r="AZ6741" i="22"/>
  <c r="BA6741" i="22" s="1"/>
  <c r="AZ6740" i="22"/>
  <c r="BA6740" i="22" s="1"/>
  <c r="AZ6739" i="22"/>
  <c r="BA6739" i="22" s="1"/>
  <c r="AZ6738" i="22"/>
  <c r="BA6738" i="22" s="1"/>
  <c r="AZ6737" i="22"/>
  <c r="AZ6736" i="22"/>
  <c r="BA6736" i="22" s="1"/>
  <c r="BB6736" i="22" s="1"/>
  <c r="AZ6735" i="22"/>
  <c r="BA6735" i="22" s="1"/>
  <c r="AZ6734" i="22"/>
  <c r="AZ6733" i="22"/>
  <c r="AZ6732" i="22"/>
  <c r="BA6732" i="22" s="1"/>
  <c r="AZ6731" i="22"/>
  <c r="AZ6730" i="22"/>
  <c r="AZ6729" i="22"/>
  <c r="AZ6728" i="22"/>
  <c r="AZ6727" i="22"/>
  <c r="BA6727" i="22" s="1"/>
  <c r="AZ6726" i="22"/>
  <c r="BA6726" i="22" s="1"/>
  <c r="BB6726" i="22" s="1"/>
  <c r="AZ6725" i="22"/>
  <c r="BA6725" i="22" s="1"/>
  <c r="AZ6724" i="22"/>
  <c r="AZ6723" i="22"/>
  <c r="BA6723" i="22" s="1"/>
  <c r="AZ6722" i="22"/>
  <c r="BA6722" i="22" s="1"/>
  <c r="AZ6721" i="22"/>
  <c r="BA6721" i="22" s="1"/>
  <c r="AZ6720" i="22"/>
  <c r="AZ6719" i="22"/>
  <c r="AZ6718" i="22"/>
  <c r="AZ6717" i="22"/>
  <c r="AZ6716" i="22"/>
  <c r="BA6716" i="22" s="1"/>
  <c r="BB6716" i="22" s="1"/>
  <c r="AZ6715" i="22"/>
  <c r="BA6715" i="22" s="1"/>
  <c r="AZ6714" i="22"/>
  <c r="BA6714" i="22" s="1"/>
  <c r="BB6714" i="22" s="1"/>
  <c r="AZ6713" i="22"/>
  <c r="AZ6712" i="22"/>
  <c r="BA6712" i="22" s="1"/>
  <c r="AZ6711" i="22"/>
  <c r="BA6711" i="22" s="1"/>
  <c r="AZ6710" i="22"/>
  <c r="AZ6709" i="22"/>
  <c r="BA6709" i="22" s="1"/>
  <c r="AZ6708" i="22"/>
  <c r="BA6708" i="22" s="1"/>
  <c r="AZ6707" i="22"/>
  <c r="AZ6706" i="22"/>
  <c r="AZ6705" i="22"/>
  <c r="AZ6704" i="22"/>
  <c r="BA6704" i="22" s="1"/>
  <c r="BB6704" i="22" s="1"/>
  <c r="AZ6703" i="22"/>
  <c r="AZ6702" i="22"/>
  <c r="BA6702" i="22" s="1"/>
  <c r="BB6702" i="22" s="1"/>
  <c r="AZ6701" i="22"/>
  <c r="BA6701" i="22" s="1"/>
  <c r="AZ6700" i="22"/>
  <c r="BA6700" i="22" s="1"/>
  <c r="AZ6699" i="22"/>
  <c r="BA6699" i="22" s="1"/>
  <c r="AZ6698" i="22"/>
  <c r="AZ6697" i="22"/>
  <c r="BA6697" i="22" s="1"/>
  <c r="AZ6696" i="22"/>
  <c r="AZ6695" i="22"/>
  <c r="AZ6694" i="22"/>
  <c r="AZ6693" i="22"/>
  <c r="AZ6692" i="22"/>
  <c r="BA6692" i="22" s="1"/>
  <c r="BB6692" i="22" s="1"/>
  <c r="AZ6691" i="22"/>
  <c r="BA6691" i="22" s="1"/>
  <c r="AZ6690" i="22"/>
  <c r="AZ6689" i="22"/>
  <c r="AZ6688" i="22"/>
  <c r="AZ6687" i="22"/>
  <c r="BA6687" i="22" s="1"/>
  <c r="AZ6686" i="22"/>
  <c r="AZ6685" i="22"/>
  <c r="BA6685" i="22" s="1"/>
  <c r="AZ6684" i="22"/>
  <c r="AZ6683" i="22"/>
  <c r="BA6683" i="22" s="1"/>
  <c r="AZ6682" i="22"/>
  <c r="AZ6681" i="22"/>
  <c r="AZ6680" i="22"/>
  <c r="AZ6679" i="22"/>
  <c r="BA6679" i="22" s="1"/>
  <c r="AZ6678" i="22"/>
  <c r="AZ6677" i="22"/>
  <c r="AZ6676" i="22"/>
  <c r="BA6676" i="22" s="1"/>
  <c r="AZ6675" i="22"/>
  <c r="BA6675" i="22" s="1"/>
  <c r="AZ6674" i="22"/>
  <c r="BA6674" i="22" s="1"/>
  <c r="AZ6673" i="22"/>
  <c r="BA6673" i="22" s="1"/>
  <c r="AZ6672" i="22"/>
  <c r="AZ6671" i="22"/>
  <c r="BA6671" i="22" s="1"/>
  <c r="AZ6670" i="22"/>
  <c r="BA6670" i="22" s="1"/>
  <c r="BB6670" i="22" s="1"/>
  <c r="AZ6669" i="22"/>
  <c r="BA6669" i="22" s="1"/>
  <c r="AZ6668" i="22"/>
  <c r="BA6668" i="22" s="1"/>
  <c r="AZ6667" i="22"/>
  <c r="BA6667" i="22" s="1"/>
  <c r="AZ6666" i="22"/>
  <c r="BA6666" i="22" s="1"/>
  <c r="AZ6665" i="22"/>
  <c r="AZ6664" i="22"/>
  <c r="BA6664" i="22" s="1"/>
  <c r="BB6664" i="22" s="1"/>
  <c r="AZ6663" i="22"/>
  <c r="BA6663" i="22" s="1"/>
  <c r="AZ6662" i="22"/>
  <c r="AZ6661" i="22"/>
  <c r="BA6661" i="22" s="1"/>
  <c r="AZ6660" i="22"/>
  <c r="BA6660" i="22" s="1"/>
  <c r="AZ6659" i="22"/>
  <c r="AZ6658" i="22"/>
  <c r="BA6658" i="22" s="1"/>
  <c r="AZ6657" i="22"/>
  <c r="AZ6656" i="22"/>
  <c r="BA6656" i="22" s="1"/>
  <c r="AZ6655" i="22"/>
  <c r="AZ6654" i="22"/>
  <c r="AZ6653" i="22"/>
  <c r="BA6653" i="22" s="1"/>
  <c r="AZ6652" i="22"/>
  <c r="AZ6651" i="22"/>
  <c r="AZ6650" i="22"/>
  <c r="AZ6649" i="22"/>
  <c r="BA6649" i="22" s="1"/>
  <c r="AZ6648" i="22"/>
  <c r="AZ6647" i="22"/>
  <c r="AZ6646" i="22"/>
  <c r="BA6646" i="22" s="1"/>
  <c r="AZ6645" i="22"/>
  <c r="BA6645" i="22" s="1"/>
  <c r="AZ6644" i="22"/>
  <c r="BA6644" i="22" s="1"/>
  <c r="BB6644" i="22" s="1"/>
  <c r="AZ6643" i="22"/>
  <c r="BA6643" i="22" s="1"/>
  <c r="AZ6642" i="22"/>
  <c r="AZ6641" i="22"/>
  <c r="BA6641" i="22" s="1"/>
  <c r="AZ6640" i="22"/>
  <c r="AZ6639" i="22"/>
  <c r="BA6639" i="22" s="1"/>
  <c r="AZ6638" i="22"/>
  <c r="AZ6637" i="22"/>
  <c r="BA6637" i="22" s="1"/>
  <c r="AZ6636" i="22"/>
  <c r="BA6636" i="22" s="1"/>
  <c r="BB6636" i="22" s="1"/>
  <c r="AZ6635" i="22"/>
  <c r="BA6635" i="22" s="1"/>
  <c r="AZ6634" i="22"/>
  <c r="AZ6633" i="22"/>
  <c r="AZ6632" i="22"/>
  <c r="BA6632" i="22" s="1"/>
  <c r="BB6632" i="22" s="1"/>
  <c r="AZ6631" i="22"/>
  <c r="AZ6630" i="22"/>
  <c r="BA6630" i="22" s="1"/>
  <c r="BB6630" i="22" s="1"/>
  <c r="AZ6629" i="22"/>
  <c r="AZ6628" i="22"/>
  <c r="AZ6627" i="22"/>
  <c r="AZ6626" i="22"/>
  <c r="AZ6625" i="22"/>
  <c r="BA6625" i="22" s="1"/>
  <c r="AZ6624" i="22"/>
  <c r="AZ6623" i="22"/>
  <c r="AZ6622" i="22"/>
  <c r="AZ6621" i="22"/>
  <c r="BA6621" i="22" s="1"/>
  <c r="AZ6620" i="22"/>
  <c r="BA6620" i="22" s="1"/>
  <c r="BB6620" i="22" s="1"/>
  <c r="AZ6619" i="22"/>
  <c r="BA6619" i="22" s="1"/>
  <c r="AZ6618" i="22"/>
  <c r="BA6618" i="22" s="1"/>
  <c r="BB6618" i="22" s="1"/>
  <c r="AZ6617" i="22"/>
  <c r="BA6617" i="22" s="1"/>
  <c r="AZ6616" i="22"/>
  <c r="AZ6615" i="22"/>
  <c r="BA6615" i="22" s="1"/>
  <c r="AZ6614" i="22"/>
  <c r="AZ6613" i="22"/>
  <c r="AZ6612" i="22"/>
  <c r="AZ6611" i="22"/>
  <c r="AZ6610" i="22"/>
  <c r="BA6610" i="22" s="1"/>
  <c r="AZ6609" i="22"/>
  <c r="AZ6608" i="22"/>
  <c r="AZ6607" i="22"/>
  <c r="BA6607" i="22" s="1"/>
  <c r="AZ6606" i="22"/>
  <c r="AZ6605" i="22"/>
  <c r="BA6605" i="22" s="1"/>
  <c r="AZ6604" i="22"/>
  <c r="AZ6603" i="22"/>
  <c r="BA6603" i="22" s="1"/>
  <c r="AZ6602" i="22"/>
  <c r="BA6602" i="22" s="1"/>
  <c r="AZ6601" i="22"/>
  <c r="BA6601" i="22" s="1"/>
  <c r="AZ6600" i="22"/>
  <c r="AZ6599" i="22"/>
  <c r="BA6599" i="22" s="1"/>
  <c r="AZ6598" i="22"/>
  <c r="BA6598" i="22" s="1"/>
  <c r="AZ6597" i="22"/>
  <c r="AZ6596" i="22"/>
  <c r="BA6596" i="22" s="1"/>
  <c r="BB6596" i="22" s="1"/>
  <c r="AZ6595" i="22"/>
  <c r="BA6595" i="22" s="1"/>
  <c r="AZ6594" i="22"/>
  <c r="BA6594" i="22" s="1"/>
  <c r="BB6594" i="22" s="1"/>
  <c r="AZ6593" i="22"/>
  <c r="BA6593" i="22" s="1"/>
  <c r="AZ6592" i="22"/>
  <c r="BA6592" i="22" s="1"/>
  <c r="AZ6591" i="22"/>
  <c r="BA6591" i="22" s="1"/>
  <c r="AZ6590" i="22"/>
  <c r="AZ6589" i="22"/>
  <c r="AZ6588" i="22"/>
  <c r="BA6588" i="22" s="1"/>
  <c r="BB6588" i="22" s="1"/>
  <c r="AZ6587" i="22"/>
  <c r="AZ6586" i="22"/>
  <c r="AZ6585" i="22"/>
  <c r="AZ6584" i="22"/>
  <c r="BA6584" i="22" s="1"/>
  <c r="AZ6583" i="22"/>
  <c r="AZ6582" i="22"/>
  <c r="BA6582" i="22" s="1"/>
  <c r="BB6582" i="22" s="1"/>
  <c r="AZ6581" i="22"/>
  <c r="BA6581" i="22" s="1"/>
  <c r="AZ6580" i="22"/>
  <c r="BA6580" i="22" s="1"/>
  <c r="AZ6579" i="22"/>
  <c r="AZ6578" i="22"/>
  <c r="AZ6577" i="22"/>
  <c r="BA6577" i="22" s="1"/>
  <c r="AZ6576" i="22"/>
  <c r="AZ6575" i="22"/>
  <c r="AZ6574" i="22"/>
  <c r="AZ6573" i="22"/>
  <c r="AZ6572" i="22"/>
  <c r="BA6572" i="22" s="1"/>
  <c r="BB6572" i="22" s="1"/>
  <c r="AZ6571" i="22"/>
  <c r="BA6571" i="22" s="1"/>
  <c r="AZ6570" i="22"/>
  <c r="BA6570" i="22" s="1"/>
  <c r="AZ6569" i="22"/>
  <c r="BA6569" i="22" s="1"/>
  <c r="AZ6568" i="22"/>
  <c r="BA6568" i="22" s="1"/>
  <c r="AZ6567" i="22"/>
  <c r="BA6567" i="22" s="1"/>
  <c r="AZ6566" i="22"/>
  <c r="AZ6565" i="22"/>
  <c r="BA6565" i="22" s="1"/>
  <c r="AZ6564" i="22"/>
  <c r="AZ6563" i="22"/>
  <c r="BA6563" i="22" s="1"/>
  <c r="AZ6562" i="22"/>
  <c r="AZ6561" i="22"/>
  <c r="AZ6560" i="22"/>
  <c r="AZ6559" i="22"/>
  <c r="BA6559" i="22" s="1"/>
  <c r="AZ6558" i="22"/>
  <c r="BA6558" i="22" s="1"/>
  <c r="BB6558" i="22" s="1"/>
  <c r="AZ6557" i="22"/>
  <c r="BA6557" i="22" s="1"/>
  <c r="AZ6556" i="22"/>
  <c r="AZ6555" i="22"/>
  <c r="AZ6554" i="22"/>
  <c r="AZ6553" i="22"/>
  <c r="BA6553" i="22" s="1"/>
  <c r="AZ6552" i="22"/>
  <c r="AZ6551" i="22"/>
  <c r="AZ6550" i="22"/>
  <c r="AZ6549" i="22"/>
  <c r="BA6549" i="22" s="1"/>
  <c r="AZ6548" i="22"/>
  <c r="BA6548" i="22" s="1"/>
  <c r="AZ6547" i="22"/>
  <c r="BA6547" i="22" s="1"/>
  <c r="AZ6546" i="22"/>
  <c r="BA6546" i="22" s="1"/>
  <c r="AZ6545" i="22"/>
  <c r="AZ6544" i="22"/>
  <c r="AZ6543" i="22"/>
  <c r="BA6543" i="22" s="1"/>
  <c r="AZ6542" i="22"/>
  <c r="AZ6541" i="22"/>
  <c r="AZ6540" i="22"/>
  <c r="BA6540" i="22" s="1"/>
  <c r="AZ6539" i="22"/>
  <c r="AZ6538" i="22"/>
  <c r="AZ6537" i="22"/>
  <c r="AZ6536" i="22"/>
  <c r="AZ6535" i="22"/>
  <c r="AZ6534" i="22"/>
  <c r="BA6534" i="22" s="1"/>
  <c r="BB6534" i="22" s="1"/>
  <c r="AZ6533" i="22"/>
  <c r="BA6533" i="22" s="1"/>
  <c r="AZ6532" i="22"/>
  <c r="BA6532" i="22" s="1"/>
  <c r="AZ6531" i="22"/>
  <c r="AZ6530" i="22"/>
  <c r="BA6530" i="22" s="1"/>
  <c r="AZ6529" i="22"/>
  <c r="BA6529" i="22" s="1"/>
  <c r="AZ6528" i="22"/>
  <c r="AZ6527" i="22"/>
  <c r="AZ6526" i="22"/>
  <c r="BA6526" i="22" s="1"/>
  <c r="AZ6525" i="22"/>
  <c r="BA6525" i="22" s="1"/>
  <c r="AZ6524" i="22"/>
  <c r="AZ6523" i="22"/>
  <c r="BA6523" i="22" s="1"/>
  <c r="AZ6522" i="22"/>
  <c r="BA6522" i="22" s="1"/>
  <c r="AZ6521" i="22"/>
  <c r="AZ6520" i="22"/>
  <c r="AZ6519" i="22"/>
  <c r="BA6519" i="22" s="1"/>
  <c r="AZ6518" i="22"/>
  <c r="AZ6517" i="22"/>
  <c r="BA6517" i="22" s="1"/>
  <c r="AZ6516" i="22"/>
  <c r="BA6516" i="22" s="1"/>
  <c r="AZ6515" i="22"/>
  <c r="AZ6514" i="22"/>
  <c r="AZ6513" i="22"/>
  <c r="AZ6512" i="22"/>
  <c r="AZ6511" i="22"/>
  <c r="BA6511" i="22" s="1"/>
  <c r="AZ6510" i="22"/>
  <c r="BA6510" i="22" s="1"/>
  <c r="AZ6509" i="22"/>
  <c r="BA6509" i="22" s="1"/>
  <c r="AZ6508" i="22"/>
  <c r="BA6508" i="22" s="1"/>
  <c r="AZ6507" i="22"/>
  <c r="BA6507" i="22" s="1"/>
  <c r="AZ6506" i="22"/>
  <c r="BA6506" i="22" s="1"/>
  <c r="AZ6505" i="22"/>
  <c r="BA6505" i="22" s="1"/>
  <c r="AZ6504" i="22"/>
  <c r="AZ6503" i="22"/>
  <c r="AZ6502" i="22"/>
  <c r="AZ6501" i="22"/>
  <c r="BA6501" i="22" s="1"/>
  <c r="AZ6500" i="22"/>
  <c r="BA6500" i="22" s="1"/>
  <c r="AZ6499" i="22"/>
  <c r="BA6499" i="22" s="1"/>
  <c r="AZ6498" i="22"/>
  <c r="BA6498" i="22" s="1"/>
  <c r="BB6498" i="22" s="1"/>
  <c r="AZ6497" i="22"/>
  <c r="BA6497" i="22" s="1"/>
  <c r="AZ6496" i="22"/>
  <c r="AZ6495" i="22"/>
  <c r="BA6495" i="22" s="1"/>
  <c r="AZ6494" i="22"/>
  <c r="AZ6493" i="22"/>
  <c r="BA6493" i="22" s="1"/>
  <c r="AZ6492" i="22"/>
  <c r="BA6492" i="22" s="1"/>
  <c r="BB6492" i="22" s="1"/>
  <c r="AZ6491" i="22"/>
  <c r="AZ6490" i="22"/>
  <c r="BA6490" i="22" s="1"/>
  <c r="BB6490" i="22" s="1"/>
  <c r="AZ6489" i="22"/>
  <c r="AZ6488" i="22"/>
  <c r="BA6488" i="22" s="1"/>
  <c r="AZ6487" i="22"/>
  <c r="AZ6486" i="22"/>
  <c r="BA6486" i="22" s="1"/>
  <c r="BB6486" i="22" s="1"/>
  <c r="AZ6485" i="22"/>
  <c r="BA6485" i="22" s="1"/>
  <c r="AZ6484" i="22"/>
  <c r="BA6484" i="22" s="1"/>
  <c r="AZ6483" i="22"/>
  <c r="BA6483" i="22" s="1"/>
  <c r="AZ6482" i="22"/>
  <c r="BA6482" i="22" s="1"/>
  <c r="AZ6481" i="22"/>
  <c r="BA6481" i="22" s="1"/>
  <c r="AZ6480" i="22"/>
  <c r="AZ6479" i="22"/>
  <c r="AZ6478" i="22"/>
  <c r="AZ6477" i="22"/>
  <c r="AZ6476" i="22"/>
  <c r="AZ6475" i="22"/>
  <c r="BA6475" i="22" s="1"/>
  <c r="AZ6474" i="22"/>
  <c r="AZ6473" i="22"/>
  <c r="BA6473" i="22" s="1"/>
  <c r="AZ6472" i="22"/>
  <c r="AZ6471" i="22"/>
  <c r="BA6471" i="22" s="1"/>
  <c r="AZ6470" i="22"/>
  <c r="AZ6469" i="22"/>
  <c r="AZ6468" i="22"/>
  <c r="AZ6467" i="22"/>
  <c r="AZ6466" i="22"/>
  <c r="AZ6465" i="22"/>
  <c r="AZ6464" i="22"/>
  <c r="BA6464" i="22" s="1"/>
  <c r="AZ6463" i="22"/>
  <c r="AZ6462" i="22"/>
  <c r="AZ6461" i="22"/>
  <c r="BA6461" i="22" s="1"/>
  <c r="AZ6460" i="22"/>
  <c r="BA6460" i="22" s="1"/>
  <c r="AZ6459" i="22"/>
  <c r="BA6459" i="22" s="1"/>
  <c r="AZ6458" i="22"/>
  <c r="AZ6457" i="22"/>
  <c r="BA6457" i="22" s="1"/>
  <c r="AZ6456" i="22"/>
  <c r="AZ6455" i="22"/>
  <c r="AZ6454" i="22"/>
  <c r="BA6454" i="22" s="1"/>
  <c r="BB6454" i="22" s="1"/>
  <c r="AZ6453" i="22"/>
  <c r="AZ6452" i="22"/>
  <c r="AZ6451" i="22"/>
  <c r="BA6451" i="22" s="1"/>
  <c r="AZ6450" i="22"/>
  <c r="AZ6449" i="22"/>
  <c r="AZ6448" i="22"/>
  <c r="BA6448" i="22" s="1"/>
  <c r="BB6448" i="22" s="1"/>
  <c r="AZ6447" i="22"/>
  <c r="BA6447" i="22" s="1"/>
  <c r="AZ6446" i="22"/>
  <c r="AZ6445" i="22"/>
  <c r="AZ6444" i="22"/>
  <c r="AZ6443" i="22"/>
  <c r="AZ6442" i="22"/>
  <c r="AZ6441" i="22"/>
  <c r="AZ6440" i="22"/>
  <c r="BA6440" i="22" s="1"/>
  <c r="AZ6439" i="22"/>
  <c r="AZ6438" i="22"/>
  <c r="AZ6437" i="22"/>
  <c r="AZ6436" i="22"/>
  <c r="BA6436" i="22" s="1"/>
  <c r="AZ6435" i="22"/>
  <c r="BA6435" i="22" s="1"/>
  <c r="AZ6434" i="22"/>
  <c r="AZ6433" i="22"/>
  <c r="BA6433" i="22" s="1"/>
  <c r="AZ6432" i="22"/>
  <c r="AZ6431" i="22"/>
  <c r="BA6431" i="22" s="1"/>
  <c r="AZ6430" i="22"/>
  <c r="BA6430" i="22" s="1"/>
  <c r="BB6430" i="22" s="1"/>
  <c r="AZ6429" i="22"/>
  <c r="AZ6428" i="22"/>
  <c r="BA6428" i="22" s="1"/>
  <c r="AZ6427" i="22"/>
  <c r="BA6427" i="22" s="1"/>
  <c r="AZ6426" i="22"/>
  <c r="AZ6425" i="22"/>
  <c r="BA6425" i="22" s="1"/>
  <c r="AZ6424" i="22"/>
  <c r="AZ6423" i="22"/>
  <c r="AZ6422" i="22"/>
  <c r="AZ6421" i="22"/>
  <c r="BA6421" i="22" s="1"/>
  <c r="AZ6420" i="22"/>
  <c r="AZ6419" i="22"/>
  <c r="BA6419" i="22" s="1"/>
  <c r="AZ6418" i="22"/>
  <c r="AZ6417" i="22"/>
  <c r="AZ6416" i="22"/>
  <c r="AZ6415" i="22"/>
  <c r="BA6415" i="22" s="1"/>
  <c r="AZ6414" i="22"/>
  <c r="BA6414" i="22" s="1"/>
  <c r="BB6414" i="22" s="1"/>
  <c r="AZ6413" i="22"/>
  <c r="BA6413" i="22" s="1"/>
  <c r="AZ6412" i="22"/>
  <c r="AZ6411" i="22"/>
  <c r="BA6411" i="22" s="1"/>
  <c r="AZ6410" i="22"/>
  <c r="AZ6409" i="22"/>
  <c r="BA6409" i="22" s="1"/>
  <c r="AZ6408" i="22"/>
  <c r="AZ6407" i="22"/>
  <c r="BA6407" i="22" s="1"/>
  <c r="AZ6406" i="22"/>
  <c r="AZ6405" i="22"/>
  <c r="AZ6404" i="22"/>
  <c r="BA6404" i="22" s="1"/>
  <c r="AZ6403" i="22"/>
  <c r="BA6403" i="22" s="1"/>
  <c r="AZ6402" i="22"/>
  <c r="BA6402" i="22" s="1"/>
  <c r="BB6402" i="22" s="1"/>
  <c r="AZ6401" i="22"/>
  <c r="BA6401" i="22" s="1"/>
  <c r="AZ6400" i="22"/>
  <c r="AZ6399" i="22"/>
  <c r="BA6399" i="22" s="1"/>
  <c r="BB6399" i="22" s="1"/>
  <c r="AZ6398" i="22"/>
  <c r="AZ6397" i="22"/>
  <c r="AZ6396" i="22"/>
  <c r="BA6396" i="22" s="1"/>
  <c r="BB6396" i="22" s="1"/>
  <c r="AZ6395" i="22"/>
  <c r="BA6395" i="22" s="1"/>
  <c r="AZ6394" i="22"/>
  <c r="AZ6393" i="22"/>
  <c r="AZ6392" i="22"/>
  <c r="BA6392" i="22" s="1"/>
  <c r="BB6392" i="22" s="1"/>
  <c r="AZ6391" i="22"/>
  <c r="BA6391" i="22" s="1"/>
  <c r="AZ6390" i="22"/>
  <c r="BA6390" i="22" s="1"/>
  <c r="AZ6389" i="22"/>
  <c r="BA6389" i="22" s="1"/>
  <c r="AZ6388" i="22"/>
  <c r="BA6388" i="22" s="1"/>
  <c r="AZ6387" i="22"/>
  <c r="AZ6386" i="22"/>
  <c r="AZ6385" i="22"/>
  <c r="BA6385" i="22" s="1"/>
  <c r="AZ6384" i="22"/>
  <c r="AZ6383" i="22"/>
  <c r="AZ6382" i="22"/>
  <c r="AZ6381" i="22"/>
  <c r="AZ6380" i="22"/>
  <c r="AZ6379" i="22"/>
  <c r="BA6379" i="22" s="1"/>
  <c r="AZ6378" i="22"/>
  <c r="AZ6377" i="22"/>
  <c r="BA6377" i="22" s="1"/>
  <c r="AZ6376" i="22"/>
  <c r="BA6376" i="22" s="1"/>
  <c r="AZ6375" i="22"/>
  <c r="BA6375" i="22" s="1"/>
  <c r="AZ6374" i="22"/>
  <c r="AZ6373" i="22"/>
  <c r="AZ6372" i="22"/>
  <c r="AZ6371" i="22"/>
  <c r="AZ6370" i="22"/>
  <c r="AZ6369" i="22"/>
  <c r="AZ6368" i="22"/>
  <c r="AZ6367" i="22"/>
  <c r="AZ6366" i="22"/>
  <c r="BA6366" i="22" s="1"/>
  <c r="BB6366" i="22" s="1"/>
  <c r="AZ6365" i="22"/>
  <c r="AZ6364" i="22"/>
  <c r="BA6364" i="22" s="1"/>
  <c r="AZ6363" i="22"/>
  <c r="BA6363" i="22" s="1"/>
  <c r="AZ6362" i="22"/>
  <c r="BA6362" i="22" s="1"/>
  <c r="BB6362" i="22" s="1"/>
  <c r="AZ6361" i="22"/>
  <c r="BA6361" i="22" s="1"/>
  <c r="AZ6360" i="22"/>
  <c r="AZ6359" i="22"/>
  <c r="AZ6358" i="22"/>
  <c r="AZ6357" i="22"/>
  <c r="AZ6356" i="22"/>
  <c r="BA6356" i="22" s="1"/>
  <c r="AZ6355" i="22"/>
  <c r="BA6355" i="22" s="1"/>
  <c r="AZ6354" i="22"/>
  <c r="AZ6353" i="22"/>
  <c r="BA6353" i="22" s="1"/>
  <c r="AZ6352" i="22"/>
  <c r="AZ6351" i="22"/>
  <c r="BA6351" i="22" s="1"/>
  <c r="AZ6350" i="22"/>
  <c r="AZ6349" i="22"/>
  <c r="AZ6348" i="22"/>
  <c r="AZ6347" i="22"/>
  <c r="BA6347" i="22" s="1"/>
  <c r="AZ6346" i="22"/>
  <c r="AZ6345" i="22"/>
  <c r="AZ6344" i="22"/>
  <c r="AZ6343" i="22"/>
  <c r="AZ6342" i="22"/>
  <c r="AZ6341" i="22"/>
  <c r="AZ6340" i="22"/>
  <c r="AZ6339" i="22"/>
  <c r="BA6339" i="22" s="1"/>
  <c r="AZ6338" i="22"/>
  <c r="BA6338" i="22" s="1"/>
  <c r="AZ6337" i="22"/>
  <c r="BA6337" i="22" s="1"/>
  <c r="AZ6336" i="22"/>
  <c r="AZ6335" i="22"/>
  <c r="AZ6334" i="22"/>
  <c r="BA6334" i="22" s="1"/>
  <c r="AZ6333" i="22"/>
  <c r="AZ6332" i="22"/>
  <c r="BA6332" i="22" s="1"/>
  <c r="AZ6331" i="22"/>
  <c r="BA6331" i="22" s="1"/>
  <c r="AZ6330" i="22"/>
  <c r="AZ6329" i="22"/>
  <c r="BA6329" i="22" s="1"/>
  <c r="AZ6328" i="22"/>
  <c r="BA6328" i="22" s="1"/>
  <c r="BB6328" i="22" s="1"/>
  <c r="AZ6327" i="22"/>
  <c r="BA6327" i="22" s="1"/>
  <c r="AZ6326" i="22"/>
  <c r="AZ6325" i="22"/>
  <c r="BA6325" i="22" s="1"/>
  <c r="AZ6324" i="22"/>
  <c r="AZ6323" i="22"/>
  <c r="AZ6322" i="22"/>
  <c r="AZ6321" i="22"/>
  <c r="AZ6320" i="22"/>
  <c r="AZ6319" i="22"/>
  <c r="BA6319" i="22" s="1"/>
  <c r="AZ6318" i="22"/>
  <c r="BA6318" i="22" s="1"/>
  <c r="BB6318" i="22" s="1"/>
  <c r="AZ6317" i="22"/>
  <c r="BA6317" i="22" s="1"/>
  <c r="AZ6316" i="22"/>
  <c r="AZ6315" i="22"/>
  <c r="AZ6314" i="22"/>
  <c r="BA6314" i="22" s="1"/>
  <c r="BB6314" i="22" s="1"/>
  <c r="AZ6313" i="22"/>
  <c r="BA6313" i="22" s="1"/>
  <c r="AZ6312" i="22"/>
  <c r="AZ6311" i="22"/>
  <c r="AZ6310" i="22"/>
  <c r="BA6310" i="22" s="1"/>
  <c r="BB6310" i="22" s="1"/>
  <c r="AZ6309" i="22"/>
  <c r="BA6309" i="22" s="1"/>
  <c r="AZ6308" i="22"/>
  <c r="BA6308" i="22" s="1"/>
  <c r="BB6308" i="22" s="1"/>
  <c r="AZ6307" i="22"/>
  <c r="BA6307" i="22" s="1"/>
  <c r="AZ6306" i="22"/>
  <c r="BA6306" i="22" s="1"/>
  <c r="AZ6305" i="22"/>
  <c r="BA6305" i="22" s="1"/>
  <c r="AZ6304" i="22"/>
  <c r="AZ6303" i="22"/>
  <c r="BA6303" i="22" s="1"/>
  <c r="AZ6302" i="22"/>
  <c r="AZ6301" i="22"/>
  <c r="BA6301" i="22" s="1"/>
  <c r="AZ6300" i="22"/>
  <c r="BA6300" i="22" s="1"/>
  <c r="BB6300" i="22" s="1"/>
  <c r="AZ6299" i="22"/>
  <c r="AZ6298" i="22"/>
  <c r="BA6298" i="22" s="1"/>
  <c r="AZ6297" i="22"/>
  <c r="AZ6296" i="22"/>
  <c r="AZ6295" i="22"/>
  <c r="AZ6294" i="22"/>
  <c r="AZ6293" i="22"/>
  <c r="AZ6292" i="22"/>
  <c r="AZ6291" i="22"/>
  <c r="BA6291" i="22" s="1"/>
  <c r="AZ6290" i="22"/>
  <c r="BA6290" i="22" s="1"/>
  <c r="AZ6289" i="22"/>
  <c r="BA6289" i="22" s="1"/>
  <c r="AZ6288" i="22"/>
  <c r="AZ6287" i="22"/>
  <c r="BA6287" i="22" s="1"/>
  <c r="AZ6286" i="22"/>
  <c r="AZ6285" i="22"/>
  <c r="BA6285" i="22" s="1"/>
  <c r="AZ6284" i="22"/>
  <c r="BA6284" i="22" s="1"/>
  <c r="AZ6283" i="22"/>
  <c r="BA6283" i="22" s="1"/>
  <c r="AZ6282" i="22"/>
  <c r="AZ6281" i="22"/>
  <c r="AZ6280" i="22"/>
  <c r="BA6280" i="22" s="1"/>
  <c r="AZ6279" i="22"/>
  <c r="BA6279" i="22" s="1"/>
  <c r="AZ6278" i="22"/>
  <c r="AZ6277" i="22"/>
  <c r="AZ6276" i="22"/>
  <c r="AZ6275" i="22"/>
  <c r="BA6275" i="22" s="1"/>
  <c r="AZ6274" i="22"/>
  <c r="AZ6273" i="22"/>
  <c r="AZ6272" i="22"/>
  <c r="AZ6271" i="22"/>
  <c r="BA6271" i="22" s="1"/>
  <c r="AZ6270" i="22"/>
  <c r="BA6270" i="22" s="1"/>
  <c r="BB6270" i="22" s="1"/>
  <c r="AZ6269" i="22"/>
  <c r="BA6269" i="22" s="1"/>
  <c r="AZ6268" i="22"/>
  <c r="AZ6267" i="22"/>
  <c r="BA6267" i="22" s="1"/>
  <c r="AZ6266" i="22"/>
  <c r="BA6266" i="22" s="1"/>
  <c r="AZ6265" i="22"/>
  <c r="BA6265" i="22" s="1"/>
  <c r="AZ6264" i="22"/>
  <c r="AZ6263" i="22"/>
  <c r="BA6263" i="22" s="1"/>
  <c r="AZ6262" i="22"/>
  <c r="BA6262" i="22" s="1"/>
  <c r="BB6262" i="22" s="1"/>
  <c r="AZ6261" i="22"/>
  <c r="BA6261" i="22" s="1"/>
  <c r="AZ6260" i="22"/>
  <c r="BA6260" i="22" s="1"/>
  <c r="AZ6259" i="22"/>
  <c r="BA6259" i="22" s="1"/>
  <c r="AZ6258" i="22"/>
  <c r="BA6258" i="22" s="1"/>
  <c r="BB6258" i="22" s="1"/>
  <c r="AZ6257" i="22"/>
  <c r="AZ6256" i="22"/>
  <c r="AZ6255" i="22"/>
  <c r="BA6255" i="22" s="1"/>
  <c r="AZ6254" i="22"/>
  <c r="AZ6253" i="22"/>
  <c r="BA6253" i="22" s="1"/>
  <c r="AZ6252" i="22"/>
  <c r="AZ6251" i="22"/>
  <c r="BA6251" i="22" s="1"/>
  <c r="AZ6250" i="22"/>
  <c r="BA6250" i="22" s="1"/>
  <c r="AZ6249" i="22"/>
  <c r="AZ6248" i="22"/>
  <c r="BA6248" i="22" s="1"/>
  <c r="AZ6247" i="22"/>
  <c r="AZ6246" i="22"/>
  <c r="BA6246" i="22" s="1"/>
  <c r="BB6246" i="22" s="1"/>
  <c r="AZ6245" i="22"/>
  <c r="BA6245" i="22" s="1"/>
  <c r="AZ6244" i="22"/>
  <c r="AZ6243" i="22"/>
  <c r="AZ6242" i="22"/>
  <c r="AZ6241" i="22"/>
  <c r="BA6241" i="22" s="1"/>
  <c r="AZ6240" i="22"/>
  <c r="AZ6239" i="22"/>
  <c r="AZ6238" i="22"/>
  <c r="BA6238" i="22" s="1"/>
  <c r="AZ6237" i="22"/>
  <c r="BA6237" i="22" s="1"/>
  <c r="AZ6236" i="22"/>
  <c r="BA6236" i="22" s="1"/>
  <c r="BB6236" i="22" s="1"/>
  <c r="AZ6235" i="22"/>
  <c r="BA6235" i="22" s="1"/>
  <c r="AZ6234" i="22"/>
  <c r="AZ6233" i="22"/>
  <c r="BA6233" i="22" s="1"/>
  <c r="AZ6232" i="22"/>
  <c r="AZ6231" i="22"/>
  <c r="BA6231" i="22" s="1"/>
  <c r="AZ6230" i="22"/>
  <c r="AZ6229" i="22"/>
  <c r="BA6229" i="22" s="1"/>
  <c r="AZ6228" i="22"/>
  <c r="AZ6227" i="22"/>
  <c r="BA6227" i="22" s="1"/>
  <c r="AZ6226" i="22"/>
  <c r="AZ6225" i="22"/>
  <c r="AZ6224" i="22"/>
  <c r="AZ6223" i="22"/>
  <c r="BA6223" i="22" s="1"/>
  <c r="AZ6222" i="22"/>
  <c r="BA6222" i="22" s="1"/>
  <c r="BB6222" i="22" s="1"/>
  <c r="AZ6221" i="22"/>
  <c r="AZ6220" i="22"/>
  <c r="BA6220" i="22" s="1"/>
  <c r="AZ6219" i="22"/>
  <c r="BA6219" i="22" s="1"/>
  <c r="AZ6218" i="22"/>
  <c r="AZ6217" i="22"/>
  <c r="BA6217" i="22" s="1"/>
  <c r="AZ6216" i="22"/>
  <c r="AZ6215" i="22"/>
  <c r="AZ6214" i="22"/>
  <c r="AZ6213" i="22"/>
  <c r="BA6213" i="22" s="1"/>
  <c r="AZ6212" i="22"/>
  <c r="BA6212" i="22" s="1"/>
  <c r="BB6212" i="22" s="1"/>
  <c r="AZ6211" i="22"/>
  <c r="BA6211" i="22" s="1"/>
  <c r="AZ6210" i="22"/>
  <c r="BA6210" i="22" s="1"/>
  <c r="AZ6209" i="22"/>
  <c r="BA6209" i="22" s="1"/>
  <c r="AZ6208" i="22"/>
  <c r="AZ6207" i="22"/>
  <c r="BA6207" i="22" s="1"/>
  <c r="AZ6206" i="22"/>
  <c r="AZ6205" i="22"/>
  <c r="AZ6204" i="22"/>
  <c r="BA6204" i="22" s="1"/>
  <c r="BB6204" i="22" s="1"/>
  <c r="AZ6203" i="22"/>
  <c r="AZ6202" i="22"/>
  <c r="BA6202" i="22" s="1"/>
  <c r="BB6202" i="22" s="1"/>
  <c r="AZ6201" i="22"/>
  <c r="AZ6200" i="22"/>
  <c r="AZ6199" i="22"/>
  <c r="BA6199" i="22" s="1"/>
  <c r="AZ6198" i="22"/>
  <c r="BA6198" i="22" s="1"/>
  <c r="AZ6197" i="22"/>
  <c r="BA6197" i="22" s="1"/>
  <c r="AZ6196" i="22"/>
  <c r="BA6196" i="22" s="1"/>
  <c r="AZ6195" i="22"/>
  <c r="BA6195" i="22" s="1"/>
  <c r="AZ6194" i="22"/>
  <c r="BA6194" i="22" s="1"/>
  <c r="AZ6193" i="22"/>
  <c r="BA6193" i="22" s="1"/>
  <c r="AZ6192" i="22"/>
  <c r="AZ6191" i="22"/>
  <c r="AZ6190" i="22"/>
  <c r="AZ6189" i="22"/>
  <c r="AZ6188" i="22"/>
  <c r="AZ6187" i="22"/>
  <c r="BA6187" i="22" s="1"/>
  <c r="AZ6186" i="22"/>
  <c r="AZ6185" i="22"/>
  <c r="BA6185" i="22" s="1"/>
  <c r="AZ6184" i="22"/>
  <c r="AZ6183" i="22"/>
  <c r="BA6183" i="22" s="1"/>
  <c r="AZ6182" i="22"/>
  <c r="AZ6181" i="22"/>
  <c r="BA6181" i="22" s="1"/>
  <c r="AZ6180" i="22"/>
  <c r="AZ6179" i="22"/>
  <c r="AZ6178" i="22"/>
  <c r="AZ6177" i="22"/>
  <c r="AZ6176" i="22"/>
  <c r="AZ6175" i="22"/>
  <c r="AZ6174" i="22"/>
  <c r="BA6174" i="22" s="1"/>
  <c r="BB6174" i="22" s="1"/>
  <c r="AZ6173" i="22"/>
  <c r="BA6173" i="22" s="1"/>
  <c r="AZ6172" i="22"/>
  <c r="AZ6171" i="22"/>
  <c r="AZ6170" i="22"/>
  <c r="AZ6169" i="22"/>
  <c r="BA6169" i="22" s="1"/>
  <c r="AZ6168" i="22"/>
  <c r="AZ6167" i="22"/>
  <c r="BA6167" i="22" s="1"/>
  <c r="AZ6166" i="22"/>
  <c r="BA6166" i="22" s="1"/>
  <c r="AZ6165" i="22"/>
  <c r="BA6165" i="22" s="1"/>
  <c r="AZ6164" i="22"/>
  <c r="BA6164" i="22" s="1"/>
  <c r="BB6164" i="22" s="1"/>
  <c r="AZ6163" i="22"/>
  <c r="BA6163" i="22" s="1"/>
  <c r="AZ6162" i="22"/>
  <c r="AZ6161" i="22"/>
  <c r="BA6161" i="22" s="1"/>
  <c r="AZ6160" i="22"/>
  <c r="AZ6159" i="22"/>
  <c r="BA6159" i="22" s="1"/>
  <c r="AZ6158" i="22"/>
  <c r="AZ6157" i="22"/>
  <c r="BA6157" i="22" s="1"/>
  <c r="AZ6156" i="22"/>
  <c r="AZ6155" i="22"/>
  <c r="AZ6154" i="22"/>
  <c r="BA6154" i="22" s="1"/>
  <c r="AZ6153" i="22"/>
  <c r="AZ6152" i="22"/>
  <c r="BA6152" i="22" s="1"/>
  <c r="AZ6151" i="22"/>
  <c r="BA6151" i="22" s="1"/>
  <c r="AZ6150" i="22"/>
  <c r="BA6150" i="22" s="1"/>
  <c r="BB6150" i="22" s="1"/>
  <c r="AZ6149" i="22"/>
  <c r="BA6149" i="22" s="1"/>
  <c r="AZ6148" i="22"/>
  <c r="AZ6147" i="22"/>
  <c r="BA6147" i="22" s="1"/>
  <c r="AZ6146" i="22"/>
  <c r="BA6146" i="22" s="1"/>
  <c r="BB6146" i="22" s="1"/>
  <c r="AZ6145" i="22"/>
  <c r="BA6145" i="22" s="1"/>
  <c r="AZ6144" i="22"/>
  <c r="AZ6143" i="22"/>
  <c r="AZ6142" i="22"/>
  <c r="BA6142" i="22" s="1"/>
  <c r="AZ6141" i="22"/>
  <c r="BA6141" i="22" s="1"/>
  <c r="AZ6140" i="22"/>
  <c r="BA6140" i="22" s="1"/>
  <c r="BB6140" i="22" s="1"/>
  <c r="AZ6139" i="22"/>
  <c r="BA6139" i="22" s="1"/>
  <c r="AZ6138" i="22"/>
  <c r="BA6138" i="22" s="1"/>
  <c r="BB6138" i="22" s="1"/>
  <c r="AZ6137" i="22"/>
  <c r="BA6137" i="22" s="1"/>
  <c r="AZ6136" i="22"/>
  <c r="AZ6135" i="22"/>
  <c r="BA6135" i="22" s="1"/>
  <c r="AZ6134" i="22"/>
  <c r="AZ6133" i="22"/>
  <c r="BA6133" i="22" s="1"/>
  <c r="AZ6132" i="22"/>
  <c r="BA6132" i="22" s="1"/>
  <c r="AZ6131" i="22"/>
  <c r="BA6131" i="22" s="1"/>
  <c r="AZ6130" i="22"/>
  <c r="AZ6129" i="22"/>
  <c r="AZ6128" i="22"/>
  <c r="BA6128" i="22" s="1"/>
  <c r="BB6128" i="22" s="1"/>
  <c r="AZ6127" i="22"/>
  <c r="BA6127" i="22" s="1"/>
  <c r="AZ6126" i="22"/>
  <c r="AZ6125" i="22"/>
  <c r="BA6125" i="22" s="1"/>
  <c r="AZ6124" i="22"/>
  <c r="AZ6123" i="22"/>
  <c r="AZ6122" i="22"/>
  <c r="BA6122" i="22" s="1"/>
  <c r="AZ6121" i="22"/>
  <c r="BA6121" i="22" s="1"/>
  <c r="AZ6120" i="22"/>
  <c r="AZ6119" i="22"/>
  <c r="BA6119" i="22" s="1"/>
  <c r="AZ6118" i="22"/>
  <c r="AZ6117" i="22"/>
  <c r="BA6117" i="22" s="1"/>
  <c r="AZ6116" i="22"/>
  <c r="BA6116" i="22" s="1"/>
  <c r="AZ6115" i="22"/>
  <c r="BA6115" i="22" s="1"/>
  <c r="AZ6114" i="22"/>
  <c r="AZ6113" i="22"/>
  <c r="BA6113" i="22" s="1"/>
  <c r="AZ6112" i="22"/>
  <c r="BA6112" i="22" s="1"/>
  <c r="BB6112" i="22" s="1"/>
  <c r="AZ6111" i="22"/>
  <c r="BA6111" i="22" s="1"/>
  <c r="AZ6110" i="22"/>
  <c r="AZ6109" i="22"/>
  <c r="AZ6108" i="22"/>
  <c r="AZ6107" i="22"/>
  <c r="BA6107" i="22" s="1"/>
  <c r="AZ6106" i="22"/>
  <c r="BA6106" i="22" s="1"/>
  <c r="BB6106" i="22" s="1"/>
  <c r="AZ6105" i="22"/>
  <c r="AZ6104" i="22"/>
  <c r="AZ6103" i="22"/>
  <c r="BA6103" i="22" s="1"/>
  <c r="AZ6102" i="22"/>
  <c r="BA6102" i="22" s="1"/>
  <c r="BB6102" i="22" s="1"/>
  <c r="AZ6101" i="22"/>
  <c r="BA6101" i="22" s="1"/>
  <c r="AZ6100" i="22"/>
  <c r="AZ6099" i="22"/>
  <c r="BA6099" i="22" s="1"/>
  <c r="AZ6098" i="22"/>
  <c r="BA6098" i="22" s="1"/>
  <c r="AZ6097" i="22"/>
  <c r="BA6097" i="22" s="1"/>
  <c r="AZ6096" i="22"/>
  <c r="AZ6095" i="22"/>
  <c r="AZ6094" i="22"/>
  <c r="BA6094" i="22" s="1"/>
  <c r="BB6094" i="22" s="1"/>
  <c r="AZ6093" i="22"/>
  <c r="BA6093" i="22" s="1"/>
  <c r="AZ6092" i="22"/>
  <c r="AZ6091" i="22"/>
  <c r="BA6091" i="22" s="1"/>
  <c r="AZ6090" i="22"/>
  <c r="BA6090" i="22" s="1"/>
  <c r="AZ6089" i="22"/>
  <c r="AZ6088" i="22"/>
  <c r="BA6088" i="22" s="1"/>
  <c r="AZ6087" i="22"/>
  <c r="BA6087" i="22" s="1"/>
  <c r="AZ6086" i="22"/>
  <c r="AZ6085" i="22"/>
  <c r="BA6085" i="22" s="1"/>
  <c r="AZ6084" i="22"/>
  <c r="AZ6083" i="22"/>
  <c r="AZ6082" i="22"/>
  <c r="BA6082" i="22" s="1"/>
  <c r="BB6082" i="22" s="1"/>
  <c r="AZ6081" i="22"/>
  <c r="AZ6080" i="22"/>
  <c r="BA6080" i="22" s="1"/>
  <c r="AZ6079" i="22"/>
  <c r="AZ6078" i="22"/>
  <c r="BA6078" i="22" s="1"/>
  <c r="BB6078" i="22" s="1"/>
  <c r="AZ6077" i="22"/>
  <c r="BA6077" i="22" s="1"/>
  <c r="AZ6076" i="22"/>
  <c r="AZ6075" i="22"/>
  <c r="AZ6074" i="22"/>
  <c r="AZ6073" i="22"/>
  <c r="BA6073" i="22" s="1"/>
  <c r="AZ6072" i="22"/>
  <c r="AZ6071" i="22"/>
  <c r="BA6071" i="22" s="1"/>
  <c r="AZ6070" i="22"/>
  <c r="BA6070" i="22" s="1"/>
  <c r="AZ6069" i="22"/>
  <c r="BA6069" i="22" s="1"/>
  <c r="AZ6068" i="22"/>
  <c r="BA6068" i="22" s="1"/>
  <c r="BB6068" i="22" s="1"/>
  <c r="AZ6067" i="22"/>
  <c r="BA6067" i="22" s="1"/>
  <c r="AZ6066" i="22"/>
  <c r="BA6066" i="22" s="1"/>
  <c r="AZ6065" i="22"/>
  <c r="BA6065" i="22" s="1"/>
  <c r="AZ6064" i="22"/>
  <c r="AZ6063" i="22"/>
  <c r="BA6063" i="22" s="1"/>
  <c r="AZ6062" i="22"/>
  <c r="AZ6061" i="22"/>
  <c r="BA6061" i="22" s="1"/>
  <c r="AZ6060" i="22"/>
  <c r="AZ6059" i="22"/>
  <c r="AZ6058" i="22"/>
  <c r="BA6058" i="22" s="1"/>
  <c r="BB6058" i="22" s="1"/>
  <c r="AZ6057" i="22"/>
  <c r="AZ6056" i="22"/>
  <c r="AZ6055" i="22"/>
  <c r="BA6055" i="22" s="1"/>
  <c r="AZ6054" i="22"/>
  <c r="BA6054" i="22" s="1"/>
  <c r="BB6054" i="22" s="1"/>
  <c r="AZ6053" i="22"/>
  <c r="BA6053" i="22" s="1"/>
  <c r="AZ6052" i="22"/>
  <c r="AZ6051" i="22"/>
  <c r="BA6051" i="22" s="1"/>
  <c r="AZ6050" i="22"/>
  <c r="AZ6049" i="22"/>
  <c r="BA6049" i="22" s="1"/>
  <c r="AZ6048" i="22"/>
  <c r="AZ6047" i="22"/>
  <c r="BA6047" i="22" s="1"/>
  <c r="AZ6046" i="22"/>
  <c r="BA6046" i="22" s="1"/>
  <c r="AZ6045" i="22"/>
  <c r="AZ6044" i="22"/>
  <c r="BA6044" i="22" s="1"/>
  <c r="BB6044" i="22" s="1"/>
  <c r="AZ6043" i="22"/>
  <c r="BA6043" i="22" s="1"/>
  <c r="AZ6042" i="22"/>
  <c r="BA6042" i="22" s="1"/>
  <c r="BB6042" i="22" s="1"/>
  <c r="AZ6041" i="22"/>
  <c r="BA6041" i="22" s="1"/>
  <c r="AZ6040" i="22"/>
  <c r="BA6040" i="22" s="1"/>
  <c r="BB6040" i="22" s="1"/>
  <c r="AZ6039" i="22"/>
  <c r="BA6039" i="22" s="1"/>
  <c r="AZ6038" i="22"/>
  <c r="AZ6037" i="22"/>
  <c r="BA6037" i="22" s="1"/>
  <c r="AZ6036" i="22"/>
  <c r="BA6036" i="22" s="1"/>
  <c r="BB6036" i="22" s="1"/>
  <c r="AZ6035" i="22"/>
  <c r="AZ6034" i="22"/>
  <c r="BA6034" i="22" s="1"/>
  <c r="BB6034" i="22" s="1"/>
  <c r="AZ6033" i="22"/>
  <c r="AZ6032" i="22"/>
  <c r="BA6032" i="22" s="1"/>
  <c r="BB6032" i="22" s="1"/>
  <c r="AZ6031" i="22"/>
  <c r="BA6031" i="22" s="1"/>
  <c r="AZ6030" i="22"/>
  <c r="AZ6029" i="22"/>
  <c r="BA6029" i="22" s="1"/>
  <c r="AZ6028" i="22"/>
  <c r="BA6028" i="22" s="1"/>
  <c r="AZ6027" i="22"/>
  <c r="BA6027" i="22" s="1"/>
  <c r="AZ6026" i="22"/>
  <c r="BA6026" i="22" s="1"/>
  <c r="AZ6025" i="22"/>
  <c r="BA6025" i="22" s="1"/>
  <c r="AZ6024" i="22"/>
  <c r="AZ6023" i="22"/>
  <c r="AZ6022" i="22"/>
  <c r="AZ6021" i="22"/>
  <c r="BA6021" i="22" s="1"/>
  <c r="AZ6020" i="22"/>
  <c r="AZ6019" i="22"/>
  <c r="BA6019" i="22" s="1"/>
  <c r="AZ6018" i="22"/>
  <c r="BA6018" i="22" s="1"/>
  <c r="AZ6017" i="22"/>
  <c r="BA6017" i="22" s="1"/>
  <c r="AZ6016" i="22"/>
  <c r="AZ6015" i="22"/>
  <c r="BA6015" i="22" s="1"/>
  <c r="AZ6014" i="22"/>
  <c r="AZ6013" i="22"/>
  <c r="AZ6012" i="22"/>
  <c r="AZ6011" i="22"/>
  <c r="BA6011" i="22" s="1"/>
  <c r="AZ6010" i="22"/>
  <c r="BA6010" i="22" s="1"/>
  <c r="BB6010" i="22" s="1"/>
  <c r="AZ6009" i="22"/>
  <c r="AZ6008" i="22"/>
  <c r="AZ6007" i="22"/>
  <c r="AZ6006" i="22"/>
  <c r="AZ6005" i="22"/>
  <c r="BA6005" i="22" s="1"/>
  <c r="AZ6004" i="22"/>
  <c r="BA6004" i="22" s="1"/>
  <c r="AZ6003" i="22"/>
  <c r="BA6003" i="22" s="1"/>
  <c r="AZ6002" i="22"/>
  <c r="AZ6001" i="22"/>
  <c r="BA6001" i="22" s="1"/>
  <c r="AZ6000" i="22"/>
  <c r="AZ5999" i="22"/>
  <c r="AZ5998" i="22"/>
  <c r="AZ5997" i="22"/>
  <c r="AZ5996" i="22"/>
  <c r="BA5996" i="22" s="1"/>
  <c r="AZ5995" i="22"/>
  <c r="BA5995" i="22" s="1"/>
  <c r="AZ5994" i="22"/>
  <c r="BA5994" i="22" s="1"/>
  <c r="AZ5993" i="22"/>
  <c r="AZ5992" i="22"/>
  <c r="BA5992" i="22" s="1"/>
  <c r="AZ5991" i="22"/>
  <c r="BA5991" i="22" s="1"/>
  <c r="AZ5990" i="22"/>
  <c r="AZ5989" i="22"/>
  <c r="AZ5988" i="22"/>
  <c r="AZ5987" i="22"/>
  <c r="AZ5986" i="22"/>
  <c r="BA5986" i="22" s="1"/>
  <c r="BB5986" i="22" s="1"/>
  <c r="AZ5985" i="22"/>
  <c r="AZ5984" i="22"/>
  <c r="BA5984" i="22" s="1"/>
  <c r="BB5984" i="22" s="1"/>
  <c r="AZ5983" i="22"/>
  <c r="AZ5982" i="22"/>
  <c r="AZ5981" i="22"/>
  <c r="BA5981" i="22" s="1"/>
  <c r="AZ5980" i="22"/>
  <c r="AZ5979" i="22"/>
  <c r="BA5979" i="22" s="1"/>
  <c r="AZ5978" i="22"/>
  <c r="AZ5977" i="22"/>
  <c r="BA5977" i="22" s="1"/>
  <c r="AZ5976" i="22"/>
  <c r="AZ5975" i="22"/>
  <c r="AZ5974" i="22"/>
  <c r="AZ5973" i="22"/>
  <c r="BA5973" i="22" s="1"/>
  <c r="AZ5972" i="22"/>
  <c r="BA5972" i="22" s="1"/>
  <c r="AZ5971" i="22"/>
  <c r="BA5971" i="22" s="1"/>
  <c r="AZ5970" i="22"/>
  <c r="AZ5969" i="22"/>
  <c r="AZ5968" i="22"/>
  <c r="AZ5967" i="22"/>
  <c r="BA5967" i="22" s="1"/>
  <c r="AZ5966" i="22"/>
  <c r="AZ5965" i="22"/>
  <c r="AZ5964" i="22"/>
  <c r="AZ5963" i="22"/>
  <c r="BA5963" i="22" s="1"/>
  <c r="AZ5962" i="22"/>
  <c r="BA5962" i="22" s="1"/>
  <c r="BB5962" i="22" s="1"/>
  <c r="AZ5961" i="22"/>
  <c r="AZ5960" i="22"/>
  <c r="BA5960" i="22" s="1"/>
  <c r="AZ5959" i="22"/>
  <c r="AZ5958" i="22"/>
  <c r="BA5958" i="22" s="1"/>
  <c r="BB5958" i="22" s="1"/>
  <c r="AZ5957" i="22"/>
  <c r="BA5957" i="22" s="1"/>
  <c r="AZ5956" i="22"/>
  <c r="AZ5955" i="22"/>
  <c r="BA5955" i="22" s="1"/>
  <c r="AZ5954" i="22"/>
  <c r="BA5954" i="22" s="1"/>
  <c r="AZ5953" i="22"/>
  <c r="BA5953" i="22" s="1"/>
  <c r="AZ5952" i="22"/>
  <c r="AZ5951" i="22"/>
  <c r="BA5951" i="22" s="1"/>
  <c r="AZ5950" i="22"/>
  <c r="BA5950" i="22" s="1"/>
  <c r="BB5950" i="22" s="1"/>
  <c r="AZ5949" i="22"/>
  <c r="BA5949" i="22" s="1"/>
  <c r="AZ5948" i="22"/>
  <c r="AZ5947" i="22"/>
  <c r="BA5947" i="22" s="1"/>
  <c r="AZ5946" i="22"/>
  <c r="AZ5945" i="22"/>
  <c r="BA5945" i="22" s="1"/>
  <c r="AZ5944" i="22"/>
  <c r="AZ5943" i="22"/>
  <c r="BA5943" i="22" s="1"/>
  <c r="AZ5942" i="22"/>
  <c r="AZ5941" i="22"/>
  <c r="BA5941" i="22" s="1"/>
  <c r="AZ5940" i="22"/>
  <c r="BA5940" i="22" s="1"/>
  <c r="BB5940" i="22" s="1"/>
  <c r="AZ5939" i="22"/>
  <c r="BA5939" i="22" s="1"/>
  <c r="AZ5938" i="22"/>
  <c r="BA5938" i="22" s="1"/>
  <c r="BB5938" i="22" s="1"/>
  <c r="AZ5937" i="22"/>
  <c r="AZ5936" i="22"/>
  <c r="BA5936" i="22" s="1"/>
  <c r="AZ5935" i="22"/>
  <c r="AZ5934" i="22"/>
  <c r="BA5934" i="22" s="1"/>
  <c r="BB5934" i="22" s="1"/>
  <c r="AZ5933" i="22"/>
  <c r="BA5933" i="22" s="1"/>
  <c r="AZ5932" i="22"/>
  <c r="AZ5931" i="22"/>
  <c r="AZ5930" i="22"/>
  <c r="AZ5929" i="22"/>
  <c r="BA5929" i="22" s="1"/>
  <c r="AZ5928" i="22"/>
  <c r="AZ5927" i="22"/>
  <c r="BA5927" i="22" s="1"/>
  <c r="AZ5926" i="22"/>
  <c r="BA5926" i="22" s="1"/>
  <c r="AZ5925" i="22"/>
  <c r="BA5925" i="22" s="1"/>
  <c r="AZ5924" i="22"/>
  <c r="BA5924" i="22" s="1"/>
  <c r="BB5924" i="22" s="1"/>
  <c r="AZ5923" i="22"/>
  <c r="BA5923" i="22" s="1"/>
  <c r="AZ5922" i="22"/>
  <c r="BA5922" i="22" s="1"/>
  <c r="AZ5921" i="22"/>
  <c r="BA5921" i="22" s="1"/>
  <c r="AZ5920" i="22"/>
  <c r="AZ5919" i="22"/>
  <c r="BA5919" i="22" s="1"/>
  <c r="AZ5918" i="22"/>
  <c r="AZ5917" i="22"/>
  <c r="BA5917" i="22" s="1"/>
  <c r="AZ5916" i="22"/>
  <c r="AZ5915" i="22"/>
  <c r="AZ5914" i="22"/>
  <c r="BA5914" i="22" s="1"/>
  <c r="BB5914" i="22" s="1"/>
  <c r="AZ5913" i="22"/>
  <c r="AZ5912" i="22"/>
  <c r="AZ5911" i="22"/>
  <c r="BA5911" i="22" s="1"/>
  <c r="AZ5910" i="22"/>
  <c r="BA5910" i="22" s="1"/>
  <c r="BB5910" i="22" s="1"/>
  <c r="AZ5909" i="22"/>
  <c r="BA5909" i="22" s="1"/>
  <c r="AZ5908" i="22"/>
  <c r="AZ5907" i="22"/>
  <c r="AZ5906" i="22"/>
  <c r="BA5906" i="22" s="1"/>
  <c r="BB5906" i="22" s="1"/>
  <c r="AZ5905" i="22"/>
  <c r="BA5905" i="22" s="1"/>
  <c r="AZ5904" i="22"/>
  <c r="AZ5903" i="22"/>
  <c r="BA5903" i="22" s="1"/>
  <c r="AZ5902" i="22"/>
  <c r="BA5902" i="22" s="1"/>
  <c r="AZ5901" i="22"/>
  <c r="AZ5900" i="22"/>
  <c r="AZ5899" i="22"/>
  <c r="BA5899" i="22" s="1"/>
  <c r="AZ5898" i="22"/>
  <c r="AZ5897" i="22"/>
  <c r="BA5897" i="22" s="1"/>
  <c r="AZ5896" i="22"/>
  <c r="BA5896" i="22" s="1"/>
  <c r="BB5896" i="22" s="1"/>
  <c r="AZ5895" i="22"/>
  <c r="BA5895" i="22" s="1"/>
  <c r="AZ5894" i="22"/>
  <c r="AZ5893" i="22"/>
  <c r="AZ5892" i="22"/>
  <c r="AZ5891" i="22"/>
  <c r="AZ5890" i="22"/>
  <c r="BA5890" i="22" s="1"/>
  <c r="BB5890" i="22" s="1"/>
  <c r="AZ5889" i="22"/>
  <c r="AZ5888" i="22"/>
  <c r="AZ5887" i="22"/>
  <c r="AZ5886" i="22"/>
  <c r="AZ5885" i="22"/>
  <c r="BA5885" i="22" s="1"/>
  <c r="AZ5884" i="22"/>
  <c r="BA5884" i="22" s="1"/>
  <c r="AZ5883" i="22"/>
  <c r="BA5883" i="22" s="1"/>
  <c r="AZ5882" i="22"/>
  <c r="AZ5881" i="22"/>
  <c r="BA5881" i="22" s="1"/>
  <c r="AZ5880" i="22"/>
  <c r="AZ5879" i="22"/>
  <c r="AZ5878" i="22"/>
  <c r="AZ5877" i="22"/>
  <c r="AZ5876" i="22"/>
  <c r="BA5876" i="22" s="1"/>
  <c r="AZ5875" i="22"/>
  <c r="BA5875" i="22" s="1"/>
  <c r="AZ5874" i="22"/>
  <c r="BA5874" i="22" s="1"/>
  <c r="AZ5873" i="22"/>
  <c r="BA5873" i="22" s="1"/>
  <c r="AZ5872" i="22"/>
  <c r="AZ5871" i="22"/>
  <c r="BA5871" i="22" s="1"/>
  <c r="AZ5870" i="22"/>
  <c r="AZ5869" i="22"/>
  <c r="AZ5868" i="22"/>
  <c r="BA5868" i="22" s="1"/>
  <c r="AZ5867" i="22"/>
  <c r="BA5867" i="22" s="1"/>
  <c r="AZ5866" i="22"/>
  <c r="BA5866" i="22" s="1"/>
  <c r="BB5866" i="22" s="1"/>
  <c r="AZ5865" i="22"/>
  <c r="AZ5864" i="22"/>
  <c r="AZ5863" i="22"/>
  <c r="AZ5862" i="22"/>
  <c r="AZ5861" i="22"/>
  <c r="BA5861" i="22" s="1"/>
  <c r="AZ5860" i="22"/>
  <c r="AZ5859" i="22"/>
  <c r="AZ5858" i="22"/>
  <c r="BA5858" i="22" s="1"/>
  <c r="AZ5857" i="22"/>
  <c r="BA5857" i="22" s="1"/>
  <c r="AZ5856" i="22"/>
  <c r="AZ5855" i="22"/>
  <c r="BA5855" i="22" s="1"/>
  <c r="AZ5854" i="22"/>
  <c r="AZ5853" i="22"/>
  <c r="AZ5852" i="22"/>
  <c r="AZ5851" i="22"/>
  <c r="BA5851" i="22" s="1"/>
  <c r="AZ5850" i="22"/>
  <c r="BA5850" i="22" s="1"/>
  <c r="AZ5849" i="22"/>
  <c r="AZ5848" i="22"/>
  <c r="AZ5847" i="22"/>
  <c r="BA5847" i="22" s="1"/>
  <c r="AZ5846" i="22"/>
  <c r="AZ5845" i="22"/>
  <c r="AZ5844" i="22"/>
  <c r="BA5844" i="22" s="1"/>
  <c r="AZ5843" i="22"/>
  <c r="AZ5842" i="22"/>
  <c r="BA5842" i="22" s="1"/>
  <c r="BB5842" i="22" s="1"/>
  <c r="AZ5841" i="22"/>
  <c r="AZ5840" i="22"/>
  <c r="BA5840" i="22" s="1"/>
  <c r="BB5840" i="22" s="1"/>
  <c r="AZ5839" i="22"/>
  <c r="AZ5838" i="22"/>
  <c r="BA5838" i="22" s="1"/>
  <c r="BB5838" i="22" s="1"/>
  <c r="AZ5837" i="22"/>
  <c r="BA5837" i="22" s="1"/>
  <c r="AZ5836" i="22"/>
  <c r="BA5836" i="22" s="1"/>
  <c r="AZ5835" i="22"/>
  <c r="BA5835" i="22" s="1"/>
  <c r="AZ5834" i="22"/>
  <c r="BA5834" i="22" s="1"/>
  <c r="AZ5833" i="22"/>
  <c r="BA5833" i="22" s="1"/>
  <c r="AZ5832" i="22"/>
  <c r="AZ5831" i="22"/>
  <c r="BA5831" i="22" s="1"/>
  <c r="AZ5830" i="22"/>
  <c r="BA5830" i="22" s="1"/>
  <c r="BB5830" i="22" s="1"/>
  <c r="AZ5829" i="22"/>
  <c r="BA5829" i="22" s="1"/>
  <c r="AZ5828" i="22"/>
  <c r="BA5828" i="22" s="1"/>
  <c r="AZ5827" i="22"/>
  <c r="BA5827" i="22" s="1"/>
  <c r="AZ5826" i="22"/>
  <c r="AZ5825" i="22"/>
  <c r="BA5825" i="22" s="1"/>
  <c r="AZ5824" i="22"/>
  <c r="BA5824" i="22" s="1"/>
  <c r="AZ5823" i="22"/>
  <c r="BA5823" i="22" s="1"/>
  <c r="AZ5822" i="22"/>
  <c r="AZ5821" i="22"/>
  <c r="AZ5820" i="22"/>
  <c r="AZ5819" i="22"/>
  <c r="BA5819" i="22" s="1"/>
  <c r="AZ5818" i="22"/>
  <c r="BA5818" i="22" s="1"/>
  <c r="BB5818" i="22" s="1"/>
  <c r="AZ5817" i="22"/>
  <c r="AZ5816" i="22"/>
  <c r="BA5816" i="22" s="1"/>
  <c r="AZ5815" i="22"/>
  <c r="AZ5814" i="22"/>
  <c r="BA5814" i="22" s="1"/>
  <c r="BB5814" i="22" s="1"/>
  <c r="AZ5813" i="22"/>
  <c r="BA5813" i="22" s="1"/>
  <c r="AZ5812" i="22"/>
  <c r="AZ5811" i="22"/>
  <c r="BA5811" i="22" s="1"/>
  <c r="AZ5810" i="22"/>
  <c r="BA5810" i="22" s="1"/>
  <c r="AZ5809" i="22"/>
  <c r="BA5809" i="22" s="1"/>
  <c r="AZ5808" i="22"/>
  <c r="AZ5807" i="22"/>
  <c r="BA5807" i="22" s="1"/>
  <c r="BB5807" i="22" s="1"/>
  <c r="AZ5806" i="22"/>
  <c r="BA5806" i="22" s="1"/>
  <c r="BB5806" i="22" s="1"/>
  <c r="AZ5805" i="22"/>
  <c r="BA5805" i="22" s="1"/>
  <c r="AZ5804" i="22"/>
  <c r="AZ5803" i="22"/>
  <c r="BA5803" i="22" s="1"/>
  <c r="AZ5802" i="22"/>
  <c r="BA5802" i="22" s="1"/>
  <c r="BB5802" i="22" s="1"/>
  <c r="AZ5801" i="22"/>
  <c r="AZ5800" i="22"/>
  <c r="BA5800" i="22" s="1"/>
  <c r="AZ5799" i="22"/>
  <c r="BA5799" i="22" s="1"/>
  <c r="AZ5798" i="22"/>
  <c r="AZ5797" i="22"/>
  <c r="BA5797" i="22" s="1"/>
  <c r="AZ5796" i="22"/>
  <c r="AZ5795" i="22"/>
  <c r="BA5795" i="22" s="1"/>
  <c r="AZ5794" i="22"/>
  <c r="BA5794" i="22" s="1"/>
  <c r="BB5794" i="22" s="1"/>
  <c r="AZ5793" i="22"/>
  <c r="AZ5792" i="22"/>
  <c r="BA5792" i="22" s="1"/>
  <c r="AZ5791" i="22"/>
  <c r="AZ5790" i="22"/>
  <c r="BA5790" i="22" s="1"/>
  <c r="BB5790" i="22" s="1"/>
  <c r="AZ5789" i="22"/>
  <c r="BA5789" i="22" s="1"/>
  <c r="AZ5788" i="22"/>
  <c r="AZ5787" i="22"/>
  <c r="AZ5786" i="22"/>
  <c r="AZ5785" i="22"/>
  <c r="BA5785" i="22" s="1"/>
  <c r="AZ5784" i="22"/>
  <c r="AZ5783" i="22"/>
  <c r="AZ5782" i="22"/>
  <c r="AZ5781" i="22"/>
  <c r="BA5781" i="22" s="1"/>
  <c r="AZ5780" i="22"/>
  <c r="BA5780" i="22" s="1"/>
  <c r="BB5780" i="22" s="1"/>
  <c r="AZ5779" i="22"/>
  <c r="BA5779" i="22" s="1"/>
  <c r="AZ5778" i="22"/>
  <c r="AZ5777" i="22"/>
  <c r="BA5777" i="22" s="1"/>
  <c r="AZ5776" i="22"/>
  <c r="AZ5775" i="22"/>
  <c r="BA5775" i="22" s="1"/>
  <c r="AZ5774" i="22"/>
  <c r="AZ5773" i="22"/>
  <c r="BA5773" i="22" s="1"/>
  <c r="AZ5772" i="22"/>
  <c r="AZ5771" i="22"/>
  <c r="AZ5770" i="22"/>
  <c r="BA5770" i="22" s="1"/>
  <c r="BB5770" i="22" s="1"/>
  <c r="AZ5769" i="22"/>
  <c r="AZ5768" i="22"/>
  <c r="AZ5767" i="22"/>
  <c r="BA5767" i="22" s="1"/>
  <c r="AZ5766" i="22"/>
  <c r="BA5766" i="22" s="1"/>
  <c r="BB5766" i="22" s="1"/>
  <c r="AZ5765" i="22"/>
  <c r="BA5765" i="22" s="1"/>
  <c r="AZ5764" i="22"/>
  <c r="AZ5763" i="22"/>
  <c r="AZ5762" i="22"/>
  <c r="BA5762" i="22" s="1"/>
  <c r="AZ5761" i="22"/>
  <c r="BA5761" i="22" s="1"/>
  <c r="AZ5760" i="22"/>
  <c r="AZ5759" i="22"/>
  <c r="BA5759" i="22" s="1"/>
  <c r="AZ5758" i="22"/>
  <c r="BA5758" i="22" s="1"/>
  <c r="AZ5757" i="22"/>
  <c r="AZ5756" i="22"/>
  <c r="BA5756" i="22" s="1"/>
  <c r="BB5756" i="22" s="1"/>
  <c r="AZ5755" i="22"/>
  <c r="BA5755" i="22" s="1"/>
  <c r="AZ5754" i="22"/>
  <c r="AZ5753" i="22"/>
  <c r="BA5753" i="22" s="1"/>
  <c r="AZ5752" i="22"/>
  <c r="AZ5751" i="22"/>
  <c r="BA5751" i="22" s="1"/>
  <c r="AZ5750" i="22"/>
  <c r="AZ5749" i="22"/>
  <c r="AZ5748" i="22"/>
  <c r="BA5748" i="22" s="1"/>
  <c r="BB5748" i="22" s="1"/>
  <c r="AZ5747" i="22"/>
  <c r="AZ5746" i="22"/>
  <c r="BA5746" i="22" s="1"/>
  <c r="BB5746" i="22" s="1"/>
  <c r="AZ5745" i="22"/>
  <c r="AZ5744" i="22"/>
  <c r="AZ5743" i="22"/>
  <c r="AZ5742" i="22"/>
  <c r="BA5742" i="22" s="1"/>
  <c r="AZ5741" i="22"/>
  <c r="BA5741" i="22" s="1"/>
  <c r="AZ5740" i="22"/>
  <c r="BA5740" i="22" s="1"/>
  <c r="AZ5739" i="22"/>
  <c r="AZ5738" i="22"/>
  <c r="BA5738" i="22" s="1"/>
  <c r="BB5738" i="22" s="1"/>
  <c r="AZ5737" i="22"/>
  <c r="BA5737" i="22" s="1"/>
  <c r="AZ5736" i="22"/>
  <c r="AZ5735" i="22"/>
  <c r="AZ5734" i="22"/>
  <c r="AZ5733" i="22"/>
  <c r="BA5733" i="22" s="1"/>
  <c r="AZ5732" i="22"/>
  <c r="AZ5731" i="22"/>
  <c r="BA5731" i="22" s="1"/>
  <c r="AZ5730" i="22"/>
  <c r="BA5730" i="22" s="1"/>
  <c r="AZ5729" i="22"/>
  <c r="BA5729" i="22" s="1"/>
  <c r="AZ5728" i="22"/>
  <c r="AZ5727" i="22"/>
  <c r="BA5727" i="22" s="1"/>
  <c r="AZ5726" i="22"/>
  <c r="AZ5725" i="22"/>
  <c r="AZ5724" i="22"/>
  <c r="AZ5723" i="22"/>
  <c r="BA5723" i="22" s="1"/>
  <c r="AZ5722" i="22"/>
  <c r="BA5722" i="22" s="1"/>
  <c r="BB5722" i="22" s="1"/>
  <c r="AZ5721" i="22"/>
  <c r="AZ5720" i="22"/>
  <c r="AZ5719" i="22"/>
  <c r="BA5719" i="22" s="1"/>
  <c r="AZ5718" i="22"/>
  <c r="BA5718" i="22" s="1"/>
  <c r="BB5718" i="22" s="1"/>
  <c r="AZ5717" i="22"/>
  <c r="BA5717" i="22" s="1"/>
  <c r="AZ5716" i="22"/>
  <c r="BA5716" i="22" s="1"/>
  <c r="AZ5715" i="22"/>
  <c r="BA5715" i="22" s="1"/>
  <c r="BB5715" i="22" s="1"/>
  <c r="AZ5714" i="22"/>
  <c r="AZ5713" i="22"/>
  <c r="BA5713" i="22" s="1"/>
  <c r="AZ5712" i="22"/>
  <c r="AZ5711" i="22"/>
  <c r="BA5711" i="22" s="1"/>
  <c r="AZ5710" i="22"/>
  <c r="BA5710" i="22" s="1"/>
  <c r="BB5710" i="22" s="1"/>
  <c r="AZ5709" i="22"/>
  <c r="AZ5708" i="22"/>
  <c r="BA5708" i="22" s="1"/>
  <c r="AZ5707" i="22"/>
  <c r="BA5707" i="22" s="1"/>
  <c r="AZ5706" i="22"/>
  <c r="BA5706" i="22" s="1"/>
  <c r="AZ5705" i="22"/>
  <c r="AZ5704" i="22"/>
  <c r="BA5704" i="22" s="1"/>
  <c r="BB5704" i="22" s="1"/>
  <c r="AZ5703" i="22"/>
  <c r="BA5703" i="22" s="1"/>
  <c r="AZ5702" i="22"/>
  <c r="AZ5701" i="22"/>
  <c r="AZ5700" i="22"/>
  <c r="BA5700" i="22" s="1"/>
  <c r="AZ5699" i="22"/>
  <c r="AZ5698" i="22"/>
  <c r="BA5698" i="22" s="1"/>
  <c r="BB5698" i="22" s="1"/>
  <c r="AZ5697" i="22"/>
  <c r="AZ5696" i="22"/>
  <c r="BA5696" i="22" s="1"/>
  <c r="BB5696" i="22" s="1"/>
  <c r="AZ5695" i="22"/>
  <c r="BA5695" i="22" s="1"/>
  <c r="AZ5694" i="22"/>
  <c r="BA5694" i="22" s="1"/>
  <c r="AZ5693" i="22"/>
  <c r="BA5693" i="22" s="1"/>
  <c r="AZ5692" i="22"/>
  <c r="AZ5691" i="22"/>
  <c r="AZ5690" i="22"/>
  <c r="AZ5689" i="22"/>
  <c r="BA5689" i="22" s="1"/>
  <c r="AZ5688" i="22"/>
  <c r="AZ5687" i="22"/>
  <c r="AZ5686" i="22"/>
  <c r="AZ5685" i="22"/>
  <c r="BA5685" i="22" s="1"/>
  <c r="AZ5684" i="22"/>
  <c r="BA5684" i="22" s="1"/>
  <c r="AZ5683" i="22"/>
  <c r="BA5683" i="22" s="1"/>
  <c r="AZ5682" i="22"/>
  <c r="AZ5681" i="22"/>
  <c r="AZ5680" i="22"/>
  <c r="AZ5679" i="22"/>
  <c r="BA5679" i="22" s="1"/>
  <c r="AZ5678" i="22"/>
  <c r="AZ5677" i="22"/>
  <c r="AZ5676" i="22"/>
  <c r="AZ5675" i="22"/>
  <c r="BA5675" i="22" s="1"/>
  <c r="BB5675" i="22" s="1"/>
  <c r="AZ5674" i="22"/>
  <c r="BA5674" i="22" s="1"/>
  <c r="BB5674" i="22" s="1"/>
  <c r="AZ5673" i="22"/>
  <c r="AZ5672" i="22"/>
  <c r="AZ5671" i="22"/>
  <c r="BA5671" i="22" s="1"/>
  <c r="AZ5670" i="22"/>
  <c r="BA5670" i="22" s="1"/>
  <c r="BB5670" i="22" s="1"/>
  <c r="AZ5669" i="22"/>
  <c r="BA5669" i="22" s="1"/>
  <c r="AZ5668" i="22"/>
  <c r="AZ5667" i="22"/>
  <c r="BA5667" i="22" s="1"/>
  <c r="AZ5666" i="22"/>
  <c r="AZ5665" i="22"/>
  <c r="BA5665" i="22" s="1"/>
  <c r="AZ5664" i="22"/>
  <c r="AZ5663" i="22"/>
  <c r="BA5663" i="22" s="1"/>
  <c r="AZ5662" i="22"/>
  <c r="BA5662" i="22" s="1"/>
  <c r="BB5662" i="22" s="1"/>
  <c r="AZ5661" i="22"/>
  <c r="BA5661" i="22" s="1"/>
  <c r="AZ5660" i="22"/>
  <c r="AZ5659" i="22"/>
  <c r="BA5659" i="22" s="1"/>
  <c r="AZ5658" i="22"/>
  <c r="BA5658" i="22" s="1"/>
  <c r="BB5658" i="22" s="1"/>
  <c r="AZ5657" i="22"/>
  <c r="BA5657" i="22" s="1"/>
  <c r="AZ5656" i="22"/>
  <c r="BA5656" i="22" s="1"/>
  <c r="BB5656" i="22" s="1"/>
  <c r="AZ5655" i="22"/>
  <c r="BA5655" i="22" s="1"/>
  <c r="AZ5654" i="22"/>
  <c r="AZ5653" i="22"/>
  <c r="BA5653" i="22" s="1"/>
  <c r="AZ5652" i="22"/>
  <c r="BA5652" i="22" s="1"/>
  <c r="BB5652" i="22" s="1"/>
  <c r="AZ5651" i="22"/>
  <c r="BA5651" i="22" s="1"/>
  <c r="AZ5650" i="22"/>
  <c r="BA5650" i="22" s="1"/>
  <c r="BB5650" i="22" s="1"/>
  <c r="AZ5649" i="22"/>
  <c r="AZ5648" i="22"/>
  <c r="BA5648" i="22" s="1"/>
  <c r="AZ5647" i="22"/>
  <c r="AZ5646" i="22"/>
  <c r="BA5646" i="22" s="1"/>
  <c r="BB5646" i="22" s="1"/>
  <c r="AZ5645" i="22"/>
  <c r="BA5645" i="22" s="1"/>
  <c r="AZ5644" i="22"/>
  <c r="AZ5643" i="22"/>
  <c r="AZ5642" i="22"/>
  <c r="AZ5641" i="22"/>
  <c r="BA5641" i="22" s="1"/>
  <c r="AZ5640" i="22"/>
  <c r="AZ5639" i="22"/>
  <c r="BA5639" i="22" s="1"/>
  <c r="AZ5638" i="22"/>
  <c r="BA5638" i="22" s="1"/>
  <c r="AZ5637" i="22"/>
  <c r="BA5637" i="22" s="1"/>
  <c r="AZ5636" i="22"/>
  <c r="BA5636" i="22" s="1"/>
  <c r="BB5636" i="22" s="1"/>
  <c r="AZ5635" i="22"/>
  <c r="BA5635" i="22" s="1"/>
  <c r="AZ5634" i="22"/>
  <c r="AZ5633" i="22"/>
  <c r="BA5633" i="22" s="1"/>
  <c r="AZ5632" i="22"/>
  <c r="AZ5631" i="22"/>
  <c r="BA5631" i="22" s="1"/>
  <c r="AZ5630" i="22"/>
  <c r="AZ5629" i="22"/>
  <c r="BA5629" i="22" s="1"/>
  <c r="AZ5628" i="22"/>
  <c r="BA5628" i="22" s="1"/>
  <c r="AZ5627" i="22"/>
  <c r="BA5627" i="22" s="1"/>
  <c r="AZ5626" i="22"/>
  <c r="BA5626" i="22" s="1"/>
  <c r="BB5626" i="22" s="1"/>
  <c r="AZ5625" i="22"/>
  <c r="AZ5624" i="22"/>
  <c r="AZ5623" i="22"/>
  <c r="AZ5622" i="22"/>
  <c r="AZ5621" i="22"/>
  <c r="BA5621" i="22" s="1"/>
  <c r="AZ5620" i="22"/>
  <c r="AZ5619" i="22"/>
  <c r="BA5619" i="22" s="1"/>
  <c r="AZ5618" i="22"/>
  <c r="BA5618" i="22" s="1"/>
  <c r="BB5618" i="22" s="1"/>
  <c r="AZ5617" i="22"/>
  <c r="BA5617" i="22" s="1"/>
  <c r="AZ5616" i="22"/>
  <c r="AZ5615" i="22"/>
  <c r="BA5615" i="22" s="1"/>
  <c r="AZ5614" i="22"/>
  <c r="BA5614" i="22" s="1"/>
  <c r="AZ5613" i="22"/>
  <c r="AZ5612" i="22"/>
  <c r="BA5612" i="22" s="1"/>
  <c r="BB5612" i="22" s="1"/>
  <c r="AZ5611" i="22"/>
  <c r="BA5611" i="22" s="1"/>
  <c r="AZ5610" i="22"/>
  <c r="BA5610" i="22" s="1"/>
  <c r="BB5610" i="22" s="1"/>
  <c r="AZ5609" i="22"/>
  <c r="BA5609" i="22" s="1"/>
  <c r="AZ5608" i="22"/>
  <c r="BA5608" i="22" s="1"/>
  <c r="AZ5607" i="22"/>
  <c r="BA5607" i="22" s="1"/>
  <c r="AZ5606" i="22"/>
  <c r="AZ5605" i="22"/>
  <c r="AZ5604" i="22"/>
  <c r="BA5604" i="22" s="1"/>
  <c r="BB5604" i="22" s="1"/>
  <c r="AZ5603" i="22"/>
  <c r="BA5603" i="22" s="1"/>
  <c r="AZ5602" i="22"/>
  <c r="BA5602" i="22" s="1"/>
  <c r="BB5602" i="22" s="1"/>
  <c r="AZ5601" i="22"/>
  <c r="AZ5600" i="22"/>
  <c r="AZ5599" i="22"/>
  <c r="AZ5598" i="22"/>
  <c r="AZ5597" i="22"/>
  <c r="BA5597" i="22" s="1"/>
  <c r="AZ5596" i="22"/>
  <c r="BA5596" i="22" s="1"/>
  <c r="AZ5595" i="22"/>
  <c r="BA5595" i="22" s="1"/>
  <c r="AZ5594" i="22"/>
  <c r="AZ5593" i="22"/>
  <c r="BA5593" i="22" s="1"/>
  <c r="AZ5592" i="22"/>
  <c r="AZ5591" i="22"/>
  <c r="AZ5590" i="22"/>
  <c r="AZ5589" i="22"/>
  <c r="AZ5588" i="22"/>
  <c r="AZ5587" i="22"/>
  <c r="BA5587" i="22" s="1"/>
  <c r="AZ5586" i="22"/>
  <c r="BA5586" i="22" s="1"/>
  <c r="AZ5585" i="22"/>
  <c r="BA5585" i="22" s="1"/>
  <c r="AZ5584" i="22"/>
  <c r="AZ5583" i="22"/>
  <c r="BA5583" i="22" s="1"/>
  <c r="AZ5582" i="22"/>
  <c r="AZ5581" i="22"/>
  <c r="AZ5580" i="22"/>
  <c r="AZ5579" i="22"/>
  <c r="AZ5578" i="22"/>
  <c r="BA5578" i="22" s="1"/>
  <c r="BB5578" i="22" s="1"/>
  <c r="AZ5577" i="22"/>
  <c r="AZ5576" i="22"/>
  <c r="BA5576" i="22" s="1"/>
  <c r="BB5576" i="22" s="1"/>
  <c r="AZ5575" i="22"/>
  <c r="BA5575" i="22" s="1"/>
  <c r="AZ5574" i="22"/>
  <c r="BA5574" i="22" s="1"/>
  <c r="BB5574" i="22" s="1"/>
  <c r="AZ5573" i="22"/>
  <c r="BA5573" i="22" s="1"/>
  <c r="AZ5572" i="22"/>
  <c r="AZ5571" i="22"/>
  <c r="AZ5570" i="22"/>
  <c r="BA5570" i="22" s="1"/>
  <c r="BB5570" i="22" s="1"/>
  <c r="AZ5569" i="22"/>
  <c r="BA5569" i="22" s="1"/>
  <c r="AZ5568" i="22"/>
  <c r="AZ5567" i="22"/>
  <c r="BA5567" i="22" s="1"/>
  <c r="AZ5566" i="22"/>
  <c r="AZ5565" i="22"/>
  <c r="AZ5564" i="22"/>
  <c r="AZ5563" i="22"/>
  <c r="BA5563" i="22" s="1"/>
  <c r="AZ5562" i="22"/>
  <c r="BA5562" i="22" s="1"/>
  <c r="AZ5561" i="22"/>
  <c r="AZ5560" i="22"/>
  <c r="BA5560" i="22" s="1"/>
  <c r="BB5560" i="22" s="1"/>
  <c r="AZ5559" i="22"/>
  <c r="BA5559" i="22" s="1"/>
  <c r="AZ5558" i="22"/>
  <c r="AZ5557" i="22"/>
  <c r="AZ5556" i="22"/>
  <c r="AZ5555" i="22"/>
  <c r="AZ5554" i="22"/>
  <c r="BA5554" i="22" s="1"/>
  <c r="BB5554" i="22" s="1"/>
  <c r="AZ5553" i="22"/>
  <c r="AZ5552" i="22"/>
  <c r="BA5552" i="22" s="1"/>
  <c r="AZ5551" i="22"/>
  <c r="BA5551" i="22" s="1"/>
  <c r="AZ5550" i="22"/>
  <c r="AZ5549" i="22"/>
  <c r="BA5549" i="22" s="1"/>
  <c r="AZ5548" i="22"/>
  <c r="BA5548" i="22" s="1"/>
  <c r="AZ5547" i="22"/>
  <c r="AZ5546" i="22"/>
  <c r="BA5546" i="22" s="1"/>
  <c r="AZ5545" i="22"/>
  <c r="BA5545" i="22" s="1"/>
  <c r="AZ5544" i="22"/>
  <c r="AZ5543" i="22"/>
  <c r="BA5543" i="22" s="1"/>
  <c r="AZ5542" i="22"/>
  <c r="AZ5541" i="22"/>
  <c r="BA5541" i="22" s="1"/>
  <c r="AZ5540" i="22"/>
  <c r="BA5540" i="22" s="1"/>
  <c r="AZ5539" i="22"/>
  <c r="BA5539" i="22" s="1"/>
  <c r="AZ5538" i="22"/>
  <c r="AZ5537" i="22"/>
  <c r="AZ5536" i="22"/>
  <c r="BA5536" i="22" s="1"/>
  <c r="AZ5535" i="22"/>
  <c r="BA5535" i="22" s="1"/>
  <c r="AZ5534" i="22"/>
  <c r="AZ5533" i="22"/>
  <c r="AZ5532" i="22"/>
  <c r="AZ5531" i="22"/>
  <c r="BA5531" i="22" s="1"/>
  <c r="AZ5530" i="22"/>
  <c r="AZ5529" i="22"/>
  <c r="AZ5528" i="22"/>
  <c r="BA5528" i="22" s="1"/>
  <c r="AZ5527" i="22"/>
  <c r="AZ5526" i="22"/>
  <c r="BA5526" i="22" s="1"/>
  <c r="BB5526" i="22" s="1"/>
  <c r="AZ5525" i="22"/>
  <c r="BA5525" i="22" s="1"/>
  <c r="AZ5524" i="22"/>
  <c r="AZ5523" i="22"/>
  <c r="BA5523" i="22" s="1"/>
  <c r="AZ5522" i="22"/>
  <c r="BA5522" i="22" s="1"/>
  <c r="AZ5521" i="22"/>
  <c r="BA5521" i="22" s="1"/>
  <c r="AZ5520" i="22"/>
  <c r="AZ5519" i="22"/>
  <c r="AZ5518" i="22"/>
  <c r="BA5518" i="22" s="1"/>
  <c r="AZ5517" i="22"/>
  <c r="BA5517" i="22" s="1"/>
  <c r="AZ5516" i="22"/>
  <c r="BA5516" i="22" s="1"/>
  <c r="AZ5515" i="22"/>
  <c r="BA5515" i="22" s="1"/>
  <c r="AZ5514" i="22"/>
  <c r="BA5514" i="22" s="1"/>
  <c r="AZ5513" i="22"/>
  <c r="AZ5512" i="22"/>
  <c r="BA5512" i="22" s="1"/>
  <c r="AZ5511" i="22"/>
  <c r="BA5511" i="22" s="1"/>
  <c r="AZ5510" i="22"/>
  <c r="AZ5509" i="22"/>
  <c r="BA5509" i="22" s="1"/>
  <c r="AZ5508" i="22"/>
  <c r="BA5508" i="22" s="1"/>
  <c r="BB5508" i="22" s="1"/>
  <c r="AZ5507" i="22"/>
  <c r="AZ5506" i="22"/>
  <c r="BA5506" i="22" s="1"/>
  <c r="BB5506" i="22" s="1"/>
  <c r="AZ5505" i="22"/>
  <c r="AZ5504" i="22"/>
  <c r="BA5504" i="22" s="1"/>
  <c r="AZ5503" i="22"/>
  <c r="AZ5502" i="22"/>
  <c r="BA5502" i="22" s="1"/>
  <c r="BB5502" i="22" s="1"/>
  <c r="AZ5501" i="22"/>
  <c r="BA5501" i="22" s="1"/>
  <c r="AZ5500" i="22"/>
  <c r="AZ5499" i="22"/>
  <c r="AZ5498" i="22"/>
  <c r="AZ5497" i="22"/>
  <c r="BA5497" i="22" s="1"/>
  <c r="AZ5496" i="22"/>
  <c r="AZ5495" i="22"/>
  <c r="AZ5494" i="22"/>
  <c r="BA5494" i="22" s="1"/>
  <c r="AZ5493" i="22"/>
  <c r="BA5493" i="22" s="1"/>
  <c r="AZ5492" i="22"/>
  <c r="BA5492" i="22" s="1"/>
  <c r="BB5492" i="22" s="1"/>
  <c r="AZ5491" i="22"/>
  <c r="BA5491" i="22" s="1"/>
  <c r="AZ5490" i="22"/>
  <c r="AZ5489" i="22"/>
  <c r="BA5489" i="22" s="1"/>
  <c r="AZ5488" i="22"/>
  <c r="AZ5487" i="22"/>
  <c r="BA5487" i="22" s="1"/>
  <c r="AZ5486" i="22"/>
  <c r="AZ5485" i="22"/>
  <c r="BA5485" i="22" s="1"/>
  <c r="AZ5484" i="22"/>
  <c r="BA5484" i="22" s="1"/>
  <c r="AZ5483" i="22"/>
  <c r="AZ5482" i="22"/>
  <c r="BA5482" i="22" s="1"/>
  <c r="AZ5481" i="22"/>
  <c r="AZ5480" i="22"/>
  <c r="AZ5479" i="22"/>
  <c r="AZ5478" i="22"/>
  <c r="BA5478" i="22" s="1"/>
  <c r="BB5478" i="22" s="1"/>
  <c r="AZ5477" i="22"/>
  <c r="BA5477" i="22" s="1"/>
  <c r="AZ5476" i="22"/>
  <c r="AZ5475" i="22"/>
  <c r="BA5475" i="22" s="1"/>
  <c r="BB5475" i="22" s="1"/>
  <c r="AZ5474" i="22"/>
  <c r="AZ5473" i="22"/>
  <c r="BA5473" i="22" s="1"/>
  <c r="AZ5472" i="22"/>
  <c r="AZ5471" i="22"/>
  <c r="BA5471" i="22" s="1"/>
  <c r="AZ5470" i="22"/>
  <c r="BA5470" i="22" s="1"/>
  <c r="AZ5469" i="22"/>
  <c r="AZ5468" i="22"/>
  <c r="BA5468" i="22" s="1"/>
  <c r="BB5468" i="22" s="1"/>
  <c r="AZ5467" i="22"/>
  <c r="BA5467" i="22" s="1"/>
  <c r="AZ5466" i="22"/>
  <c r="BA5466" i="22" s="1"/>
  <c r="BB5466" i="22" s="1"/>
  <c r="AZ5465" i="22"/>
  <c r="BA5465" i="22" s="1"/>
  <c r="AZ5464" i="22"/>
  <c r="BA5464" i="22" s="1"/>
  <c r="BB5464" i="22" s="1"/>
  <c r="AZ5463" i="22"/>
  <c r="BA5463" i="22" s="1"/>
  <c r="AZ5462" i="22"/>
  <c r="AZ5461" i="22"/>
  <c r="BA5461" i="22" s="1"/>
  <c r="AZ5460" i="22"/>
  <c r="BA5460" i="22" s="1"/>
  <c r="BB5460" i="22" s="1"/>
  <c r="AZ5459" i="22"/>
  <c r="BA5459" i="22" s="1"/>
  <c r="AZ5458" i="22"/>
  <c r="AZ5457" i="22"/>
  <c r="AZ5456" i="22"/>
  <c r="AZ5455" i="22"/>
  <c r="AZ5454" i="22"/>
  <c r="AZ5453" i="22"/>
  <c r="BA5453" i="22" s="1"/>
  <c r="AZ5452" i="22"/>
  <c r="BA5452" i="22" s="1"/>
  <c r="AZ5451" i="22"/>
  <c r="BA5451" i="22" s="1"/>
  <c r="AZ5450" i="22"/>
  <c r="AZ5449" i="22"/>
  <c r="BA5449" i="22" s="1"/>
  <c r="AZ5448" i="22"/>
  <c r="AZ5447" i="22"/>
  <c r="AZ5446" i="22"/>
  <c r="AZ5445" i="22"/>
  <c r="BA5445" i="22" s="1"/>
  <c r="AZ5444" i="22"/>
  <c r="BA5444" i="22" s="1"/>
  <c r="BB5444" i="22" s="1"/>
  <c r="AZ5443" i="22"/>
  <c r="BA5443" i="22" s="1"/>
  <c r="AZ5442" i="22"/>
  <c r="AZ5441" i="22"/>
  <c r="BA5441" i="22" s="1"/>
  <c r="AZ5440" i="22"/>
  <c r="BA5440" i="22" s="1"/>
  <c r="AZ5439" i="22"/>
  <c r="BA5439" i="22" s="1"/>
  <c r="AZ5438" i="22"/>
  <c r="AZ5437" i="22"/>
  <c r="AZ5436" i="22"/>
  <c r="AZ5435" i="22"/>
  <c r="AZ5434" i="22"/>
  <c r="AZ5433" i="22"/>
  <c r="AZ5432" i="22"/>
  <c r="BA5432" i="22" s="1"/>
  <c r="BB5432" i="22" s="1"/>
  <c r="AZ5431" i="22"/>
  <c r="BA5431" i="22" s="1"/>
  <c r="AZ5430" i="22"/>
  <c r="BA5430" i="22" s="1"/>
  <c r="BB5430" i="22" s="1"/>
  <c r="AZ5429" i="22"/>
  <c r="AZ5428" i="22"/>
  <c r="BA5428" i="22" s="1"/>
  <c r="AZ5427" i="22"/>
  <c r="AZ5426" i="22"/>
  <c r="BA5426" i="22" s="1"/>
  <c r="BB5426" i="22" s="1"/>
  <c r="AZ5425" i="22"/>
  <c r="BA5425" i="22" s="1"/>
  <c r="AZ5424" i="22"/>
  <c r="AZ5423" i="22"/>
  <c r="AZ5422" i="22"/>
  <c r="AZ5421" i="22"/>
  <c r="AZ5420" i="22"/>
  <c r="BA5420" i="22" s="1"/>
  <c r="AZ5419" i="22"/>
  <c r="BA5419" i="22" s="1"/>
  <c r="AZ5418" i="22"/>
  <c r="AZ5417" i="22"/>
  <c r="BA5417" i="22" s="1"/>
  <c r="AZ5416" i="22"/>
  <c r="AZ5415" i="22"/>
  <c r="BA5415" i="22" s="1"/>
  <c r="AZ5414" i="22"/>
  <c r="AZ5413" i="22"/>
  <c r="AZ5412" i="22"/>
  <c r="BA5412" i="22" s="1"/>
  <c r="AZ5411" i="22"/>
  <c r="AZ5410" i="22"/>
  <c r="BA5410" i="22" s="1"/>
  <c r="BB5410" i="22" s="1"/>
  <c r="AZ5409" i="22"/>
  <c r="AZ5408" i="22"/>
  <c r="BA5408" i="22" s="1"/>
  <c r="AZ5407" i="22"/>
  <c r="AZ5406" i="22"/>
  <c r="BA5406" i="22" s="1"/>
  <c r="AZ5405" i="22"/>
  <c r="BA5405" i="22" s="1"/>
  <c r="AZ5404" i="22"/>
  <c r="BA5404" i="22" s="1"/>
  <c r="AZ5403" i="22"/>
  <c r="BA5403" i="22" s="1"/>
  <c r="AZ5402" i="22"/>
  <c r="AZ5401" i="22"/>
  <c r="BA5401" i="22" s="1"/>
  <c r="AZ5400" i="22"/>
  <c r="AZ5399" i="22"/>
  <c r="AZ5398" i="22"/>
  <c r="AZ5397" i="22"/>
  <c r="AZ5396" i="22"/>
  <c r="BA5396" i="22" s="1"/>
  <c r="BB5396" i="22" s="1"/>
  <c r="AZ5395" i="22"/>
  <c r="BA5395" i="22" s="1"/>
  <c r="AZ5394" i="22"/>
  <c r="BA5394" i="22" s="1"/>
  <c r="AZ5393" i="22"/>
  <c r="AZ5392" i="22"/>
  <c r="BA5392" i="22" s="1"/>
  <c r="BB5392" i="22" s="1"/>
  <c r="AZ5391" i="22"/>
  <c r="BA5391" i="22" s="1"/>
  <c r="AZ5390" i="22"/>
  <c r="AZ5389" i="22"/>
  <c r="BA5389" i="22" s="1"/>
  <c r="AZ5388" i="22"/>
  <c r="AZ5387" i="22"/>
  <c r="AZ5386" i="22"/>
  <c r="BA5386" i="22" s="1"/>
  <c r="BB5386" i="22" s="1"/>
  <c r="AZ5385" i="22"/>
  <c r="AZ5384" i="22"/>
  <c r="AZ5383" i="22"/>
  <c r="BA5383" i="22" s="1"/>
  <c r="AZ5382" i="22"/>
  <c r="BA5382" i="22" s="1"/>
  <c r="BB5382" i="22" s="1"/>
  <c r="AZ5381" i="22"/>
  <c r="BA5381" i="22" s="1"/>
  <c r="AZ5380" i="22"/>
  <c r="BA5380" i="22" s="1"/>
  <c r="AZ5379" i="22"/>
  <c r="AZ5378" i="22"/>
  <c r="BA5378" i="22" s="1"/>
  <c r="BB5378" i="22" s="1"/>
  <c r="AZ5377" i="22"/>
  <c r="BA5377" i="22" s="1"/>
  <c r="AZ5376" i="22"/>
  <c r="AZ5375" i="22"/>
  <c r="AZ5374" i="22"/>
  <c r="BA5374" i="22" s="1"/>
  <c r="AZ5373" i="22"/>
  <c r="AZ5372" i="22"/>
  <c r="AZ5371" i="22"/>
  <c r="BA5371" i="22" s="1"/>
  <c r="AZ5370" i="22"/>
  <c r="AZ5369" i="22"/>
  <c r="AZ5368" i="22"/>
  <c r="AZ5367" i="22"/>
  <c r="BA5367" i="22" s="1"/>
  <c r="AZ5366" i="22"/>
  <c r="AZ5365" i="22"/>
  <c r="AZ5364" i="22"/>
  <c r="BA5364" i="22" s="1"/>
  <c r="AZ5363" i="22"/>
  <c r="BA5363" i="22" s="1"/>
  <c r="AZ5362" i="22"/>
  <c r="AZ5361" i="22"/>
  <c r="AZ5360" i="22"/>
  <c r="AZ5359" i="22"/>
  <c r="BA5359" i="22" s="1"/>
  <c r="AZ5358" i="22"/>
  <c r="BA5358" i="22" s="1"/>
  <c r="BB5358" i="22" s="1"/>
  <c r="AZ5357" i="22"/>
  <c r="BA5357" i="22" s="1"/>
  <c r="AZ5356" i="22"/>
  <c r="BA5356" i="22" s="1"/>
  <c r="AZ5355" i="22"/>
  <c r="AZ5354" i="22"/>
  <c r="BA5354" i="22" s="1"/>
  <c r="AZ5353" i="22"/>
  <c r="BA5353" i="22" s="1"/>
  <c r="AZ5352" i="22"/>
  <c r="AZ5351" i="22"/>
  <c r="BA5351" i="22" s="1"/>
  <c r="AZ5350" i="22"/>
  <c r="AZ5349" i="22"/>
  <c r="BA5349" i="22" s="1"/>
  <c r="AZ5348" i="22"/>
  <c r="BA5348" i="22" s="1"/>
  <c r="AZ5347" i="22"/>
  <c r="BA5347" i="22" s="1"/>
  <c r="AZ5346" i="22"/>
  <c r="AZ5345" i="22"/>
  <c r="AZ5344" i="22"/>
  <c r="BA5344" i="22" s="1"/>
  <c r="AZ5343" i="22"/>
  <c r="BA5343" i="22" s="1"/>
  <c r="BB5343" i="22" s="1"/>
  <c r="AZ5342" i="22"/>
  <c r="AZ5341" i="22"/>
  <c r="AZ5340" i="22"/>
  <c r="BA5340" i="22" s="1"/>
  <c r="AZ5339" i="22"/>
  <c r="BA5339" i="22" s="1"/>
  <c r="AZ5338" i="22"/>
  <c r="AZ5337" i="22"/>
  <c r="AZ5336" i="22"/>
  <c r="AZ5335" i="22"/>
  <c r="BA5335" i="22" s="1"/>
  <c r="AZ5334" i="22"/>
  <c r="BA5334" i="22" s="1"/>
  <c r="BB5334" i="22" s="1"/>
  <c r="AZ5333" i="22"/>
  <c r="AZ5332" i="22"/>
  <c r="BA5332" i="22" s="1"/>
  <c r="AZ5331" i="22"/>
  <c r="BA5331" i="22" s="1"/>
  <c r="AZ5330" i="22"/>
  <c r="BA5330" i="22" s="1"/>
  <c r="AZ5329" i="22"/>
  <c r="BA5329" i="22" s="1"/>
  <c r="AZ5328" i="22"/>
  <c r="AZ5327" i="22"/>
  <c r="BA5327" i="22" s="1"/>
  <c r="AZ5326" i="22"/>
  <c r="AZ5325" i="22"/>
  <c r="BA5325" i="22" s="1"/>
  <c r="AZ5324" i="22"/>
  <c r="BA5324" i="22" s="1"/>
  <c r="AZ5323" i="22"/>
  <c r="BA5323" i="22" s="1"/>
  <c r="AZ5322" i="22"/>
  <c r="BA5322" i="22" s="1"/>
  <c r="BB5322" i="22" s="1"/>
  <c r="AZ5321" i="22"/>
  <c r="AZ5320" i="22"/>
  <c r="BA5320" i="22" s="1"/>
  <c r="AZ5319" i="22"/>
  <c r="BA5319" i="22" s="1"/>
  <c r="AZ5318" i="22"/>
  <c r="AZ5317" i="22"/>
  <c r="BA5317" i="22" s="1"/>
  <c r="AZ5316" i="22"/>
  <c r="AZ5315" i="22"/>
  <c r="BA5315" i="22" s="1"/>
  <c r="AZ5314" i="22"/>
  <c r="BA5314" i="22" s="1"/>
  <c r="AZ5313" i="22"/>
  <c r="AZ5312" i="22"/>
  <c r="BA5312" i="22" s="1"/>
  <c r="AZ5311" i="22"/>
  <c r="AZ5310" i="22"/>
  <c r="AZ5309" i="22"/>
  <c r="BA5309" i="22" s="1"/>
  <c r="AZ5308" i="22"/>
  <c r="BA5308" i="22" s="1"/>
  <c r="AZ5307" i="22"/>
  <c r="AZ5306" i="22"/>
  <c r="AZ5305" i="22"/>
  <c r="BA5305" i="22" s="1"/>
  <c r="AZ5304" i="22"/>
  <c r="AZ5303" i="22"/>
  <c r="BA5303" i="22" s="1"/>
  <c r="AZ5302" i="22"/>
  <c r="AZ5301" i="22"/>
  <c r="AZ5300" i="22"/>
  <c r="BA5300" i="22" s="1"/>
  <c r="AZ5299" i="22"/>
  <c r="BA5299" i="22" s="1"/>
  <c r="AZ5298" i="22"/>
  <c r="AZ5297" i="22"/>
  <c r="AZ5296" i="22"/>
  <c r="AZ5295" i="22"/>
  <c r="BA5295" i="22" s="1"/>
  <c r="AZ5294" i="22"/>
  <c r="AZ5293" i="22"/>
  <c r="BA5293" i="22" s="1"/>
  <c r="AZ5292" i="22"/>
  <c r="BA5292" i="22" s="1"/>
  <c r="AZ5291" i="22"/>
  <c r="AZ5290" i="22"/>
  <c r="AZ5289" i="22"/>
  <c r="AZ5288" i="22"/>
  <c r="BA5288" i="22" s="1"/>
  <c r="AZ5287" i="22"/>
  <c r="BA5287" i="22" s="1"/>
  <c r="AZ5286" i="22"/>
  <c r="BA5286" i="22" s="1"/>
  <c r="BB5286" i="22" s="1"/>
  <c r="AZ5285" i="22"/>
  <c r="BA5285" i="22" s="1"/>
  <c r="AZ5284" i="22"/>
  <c r="AZ5283" i="22"/>
  <c r="AZ5282" i="22"/>
  <c r="BA5282" i="22" s="1"/>
  <c r="AZ5281" i="22"/>
  <c r="BA5281" i="22" s="1"/>
  <c r="AZ5280" i="22"/>
  <c r="AZ5279" i="22"/>
  <c r="BA5279" i="22" s="1"/>
  <c r="AZ5278" i="22"/>
  <c r="AZ5277" i="22"/>
  <c r="BA5277" i="22" s="1"/>
  <c r="AZ5276" i="22"/>
  <c r="AZ5275" i="22"/>
  <c r="BA5275" i="22" s="1"/>
  <c r="AZ5274" i="22"/>
  <c r="AZ5273" i="22"/>
  <c r="BA5273" i="22" s="1"/>
  <c r="AZ5272" i="22"/>
  <c r="AZ5271" i="22"/>
  <c r="BA5271" i="22" s="1"/>
  <c r="AZ5270" i="22"/>
  <c r="AZ5269" i="22"/>
  <c r="BA5269" i="22" s="1"/>
  <c r="AZ5268" i="22"/>
  <c r="AZ5267" i="22"/>
  <c r="AZ5266" i="22"/>
  <c r="BA5266" i="22" s="1"/>
  <c r="BB5266" i="22" s="1"/>
  <c r="AZ5265" i="22"/>
  <c r="AZ5264" i="22"/>
  <c r="BA5264" i="22" s="1"/>
  <c r="AZ5263" i="22"/>
  <c r="BA5263" i="22" s="1"/>
  <c r="AZ5262" i="22"/>
  <c r="BA5262" i="22" s="1"/>
  <c r="BB5262" i="22" s="1"/>
  <c r="AZ5261" i="22"/>
  <c r="BA5261" i="22" s="1"/>
  <c r="AZ5260" i="22"/>
  <c r="AZ5259" i="22"/>
  <c r="AZ5258" i="22"/>
  <c r="BA5258" i="22" s="1"/>
  <c r="BB5258" i="22" s="1"/>
  <c r="AZ5257" i="22"/>
  <c r="BA5257" i="22" s="1"/>
  <c r="AZ5256" i="22"/>
  <c r="AZ5255" i="22"/>
  <c r="AZ5254" i="22"/>
  <c r="AZ5253" i="22"/>
  <c r="BA5253" i="22" s="1"/>
  <c r="AZ5252" i="22"/>
  <c r="BA5252" i="22" s="1"/>
  <c r="BB5252" i="22" s="1"/>
  <c r="AZ5251" i="22"/>
  <c r="BA5251" i="22" s="1"/>
  <c r="AZ5250" i="22"/>
  <c r="AZ5249" i="22"/>
  <c r="BA5249" i="22" s="1"/>
  <c r="AZ5248" i="22"/>
  <c r="AZ5247" i="22"/>
  <c r="BA5247" i="22" s="1"/>
  <c r="AZ5246" i="22"/>
  <c r="AZ5245" i="22"/>
  <c r="AZ5244" i="22"/>
  <c r="AZ5243" i="22"/>
  <c r="BA5243" i="22" s="1"/>
  <c r="BB5243" i="22" s="1"/>
  <c r="AZ5242" i="22"/>
  <c r="AZ5241" i="22"/>
  <c r="AZ5240" i="22"/>
  <c r="AZ5239" i="22"/>
  <c r="BA5239" i="22" s="1"/>
  <c r="AZ5238" i="22"/>
  <c r="BA5238" i="22" s="1"/>
  <c r="BB5238" i="22" s="1"/>
  <c r="AZ5237" i="22"/>
  <c r="AZ5236" i="22"/>
  <c r="BA5236" i="22" s="1"/>
  <c r="AZ5235" i="22"/>
  <c r="AZ5234" i="22"/>
  <c r="AZ5233" i="22"/>
  <c r="BA5233" i="22" s="1"/>
  <c r="AZ5232" i="22"/>
  <c r="AZ5231" i="22"/>
  <c r="BA5231" i="22" s="1"/>
  <c r="AZ5230" i="22"/>
  <c r="BA5230" i="22" s="1"/>
  <c r="BB5230" i="22" s="1"/>
  <c r="AZ5229" i="22"/>
  <c r="AZ5228" i="22"/>
  <c r="BA5228" i="22" s="1"/>
  <c r="BB5228" i="22" s="1"/>
  <c r="AZ5227" i="22"/>
  <c r="BA5227" i="22" s="1"/>
  <c r="AZ5226" i="22"/>
  <c r="BA5226" i="22" s="1"/>
  <c r="AZ5225" i="22"/>
  <c r="AZ5224" i="22"/>
  <c r="AZ5223" i="22"/>
  <c r="BA5223" i="22" s="1"/>
  <c r="AZ5222" i="22"/>
  <c r="AZ5221" i="22"/>
  <c r="BA5221" i="22" s="1"/>
  <c r="AZ5220" i="22"/>
  <c r="AZ5219" i="22"/>
  <c r="BA5219" i="22" s="1"/>
  <c r="AZ5218" i="22"/>
  <c r="BA5218" i="22" s="1"/>
  <c r="BB5218" i="22" s="1"/>
  <c r="AZ5217" i="22"/>
  <c r="AZ5216" i="22"/>
  <c r="AZ5215" i="22"/>
  <c r="BA5215" i="22" s="1"/>
  <c r="AZ5214" i="22"/>
  <c r="AZ5213" i="22"/>
  <c r="BA5213" i="22" s="1"/>
  <c r="AZ5212" i="22"/>
  <c r="BA5212" i="22" s="1"/>
  <c r="AZ5211" i="22"/>
  <c r="BA5211" i="22" s="1"/>
  <c r="AZ5210" i="22"/>
  <c r="AZ5209" i="22"/>
  <c r="BA5209" i="22" s="1"/>
  <c r="AZ5208" i="22"/>
  <c r="AZ5207" i="22"/>
  <c r="BA5207" i="22" s="1"/>
  <c r="AZ5206" i="22"/>
  <c r="BA5206" i="22" s="1"/>
  <c r="BB5206" i="22" s="1"/>
  <c r="AZ5205" i="22"/>
  <c r="AZ5204" i="22"/>
  <c r="AZ5203" i="22"/>
  <c r="BA5203" i="22" s="1"/>
  <c r="AZ5202" i="22"/>
  <c r="BA5202" i="22" s="1"/>
  <c r="AZ5201" i="22"/>
  <c r="BA5201" i="22" s="1"/>
  <c r="AZ5200" i="22"/>
  <c r="BA5200" i="22" s="1"/>
  <c r="AZ5199" i="22"/>
  <c r="BA5199" i="22" s="1"/>
  <c r="AZ5198" i="22"/>
  <c r="AZ5197" i="22"/>
  <c r="AZ5196" i="22"/>
  <c r="BA5196" i="22" s="1"/>
  <c r="AZ5195" i="22"/>
  <c r="AZ5194" i="22"/>
  <c r="BA5194" i="22" s="1"/>
  <c r="BB5194" i="22" s="1"/>
  <c r="AZ5193" i="22"/>
  <c r="AZ5192" i="22"/>
  <c r="AZ5191" i="22"/>
  <c r="AZ5190" i="22"/>
  <c r="BA5190" i="22" s="1"/>
  <c r="BB5190" i="22" s="1"/>
  <c r="AZ5189" i="22"/>
  <c r="BA5189" i="22" s="1"/>
  <c r="AZ5188" i="22"/>
  <c r="BA5188" i="22" s="1"/>
  <c r="AZ5187" i="22"/>
  <c r="BA5187" i="22" s="1"/>
  <c r="AZ5186" i="22"/>
  <c r="BA5186" i="22" s="1"/>
  <c r="AZ5185" i="22"/>
  <c r="BA5185" i="22" s="1"/>
  <c r="AZ5184" i="22"/>
  <c r="AZ5183" i="22"/>
  <c r="BA5183" i="22" s="1"/>
  <c r="AZ5182" i="22"/>
  <c r="AZ5181" i="22"/>
  <c r="BA5181" i="22" s="1"/>
  <c r="AZ5180" i="22"/>
  <c r="BA5180" i="22" s="1"/>
  <c r="AZ5179" i="22"/>
  <c r="BA5179" i="22" s="1"/>
  <c r="AZ5178" i="22"/>
  <c r="BA5178" i="22" s="1"/>
  <c r="BB5178" i="22" s="1"/>
  <c r="AZ5177" i="22"/>
  <c r="BA5177" i="22" s="1"/>
  <c r="AZ5176" i="22"/>
  <c r="BA5176" i="22" s="1"/>
  <c r="AZ5175" i="22"/>
  <c r="BA5175" i="22" s="1"/>
  <c r="AZ5174" i="22"/>
  <c r="AZ5173" i="22"/>
  <c r="BA5173" i="22" s="1"/>
  <c r="AZ5172" i="22"/>
  <c r="BA5172" i="22" s="1"/>
  <c r="BB5172" i="22" s="1"/>
  <c r="AZ5171" i="22"/>
  <c r="BA5171" i="22" s="1"/>
  <c r="AZ5170" i="22"/>
  <c r="BA5170" i="22" s="1"/>
  <c r="AZ5169" i="22"/>
  <c r="AZ5168" i="22"/>
  <c r="AZ5167" i="22"/>
  <c r="AZ5166" i="22"/>
  <c r="AZ5165" i="22"/>
  <c r="BA5165" i="22" s="1"/>
  <c r="AZ5164" i="22"/>
  <c r="BA5164" i="22" s="1"/>
  <c r="AZ5163" i="22"/>
  <c r="BA5163" i="22" s="1"/>
  <c r="AZ5162" i="22"/>
  <c r="AZ5161" i="22"/>
  <c r="BA5161" i="22" s="1"/>
  <c r="AZ5160" i="22"/>
  <c r="AZ5159" i="22"/>
  <c r="AZ5158" i="22"/>
  <c r="AZ5157" i="22"/>
  <c r="BA5157" i="22" s="1"/>
  <c r="AZ5156" i="22"/>
  <c r="BA5156" i="22" s="1"/>
  <c r="BB5156" i="22" s="1"/>
  <c r="AZ5155" i="22"/>
  <c r="BA5155" i="22" s="1"/>
  <c r="AZ5154" i="22"/>
  <c r="AZ5153" i="22"/>
  <c r="BA5153" i="22" s="1"/>
  <c r="AZ5152" i="22"/>
  <c r="AZ5151" i="22"/>
  <c r="BA5151" i="22" s="1"/>
  <c r="BB5151" i="22" s="1"/>
  <c r="AZ5150" i="22"/>
  <c r="AZ5149" i="22"/>
  <c r="AZ5148" i="22"/>
  <c r="AZ5147" i="22"/>
  <c r="BA5147" i="22" s="1"/>
  <c r="AZ5146" i="22"/>
  <c r="AZ5145" i="22"/>
  <c r="AZ5144" i="22"/>
  <c r="AZ5143" i="22"/>
  <c r="AZ5142" i="22"/>
  <c r="AZ5141" i="22"/>
  <c r="BA5141" i="22" s="1"/>
  <c r="AZ5140" i="22"/>
  <c r="BA5140" i="22" s="1"/>
  <c r="AZ5139" i="22"/>
  <c r="BA5139" i="22" s="1"/>
  <c r="AZ5138" i="22"/>
  <c r="BA5138" i="22" s="1"/>
  <c r="AZ5137" i="22"/>
  <c r="BA5137" i="22" s="1"/>
  <c r="AZ5136" i="22"/>
  <c r="AZ5135" i="22"/>
  <c r="BA5135" i="22" s="1"/>
  <c r="AZ5134" i="22"/>
  <c r="AZ5133" i="22"/>
  <c r="AZ5132" i="22"/>
  <c r="AZ5131" i="22"/>
  <c r="BA5131" i="22" s="1"/>
  <c r="AZ5130" i="22"/>
  <c r="BA5130" i="22" s="1"/>
  <c r="AZ5129" i="22"/>
  <c r="AZ5128" i="22"/>
  <c r="AZ5127" i="22"/>
  <c r="BA5127" i="22" s="1"/>
  <c r="AZ5126" i="22"/>
  <c r="AZ5125" i="22"/>
  <c r="AZ5124" i="22"/>
  <c r="AZ5123" i="22"/>
  <c r="AZ5122" i="22"/>
  <c r="AZ5121" i="22"/>
  <c r="AZ5120" i="22"/>
  <c r="BA5120" i="22" s="1"/>
  <c r="BB5120" i="22" s="1"/>
  <c r="AZ5119" i="22"/>
  <c r="BA5119" i="22" s="1"/>
  <c r="AZ5118" i="22"/>
  <c r="BA5118" i="22" s="1"/>
  <c r="BB5118" i="22" s="1"/>
  <c r="AZ5117" i="22"/>
  <c r="AZ5116" i="22"/>
  <c r="AZ5115" i="22"/>
  <c r="BA5115" i="22" s="1"/>
  <c r="AZ5114" i="22"/>
  <c r="BA5114" i="22" s="1"/>
  <c r="BB5114" i="22" s="1"/>
  <c r="AZ5113" i="22"/>
  <c r="BA5113" i="22" s="1"/>
  <c r="AZ5112" i="22"/>
  <c r="AZ5111" i="22"/>
  <c r="BA5111" i="22" s="1"/>
  <c r="AZ5110" i="22"/>
  <c r="BA5110" i="22" s="1"/>
  <c r="AZ5109" i="22"/>
  <c r="BA5109" i="22" s="1"/>
  <c r="AZ5108" i="22"/>
  <c r="AZ5107" i="22"/>
  <c r="BA5107" i="22" s="1"/>
  <c r="AZ5106" i="22"/>
  <c r="AZ5105" i="22"/>
  <c r="AZ5104" i="22"/>
  <c r="AZ5103" i="22"/>
  <c r="BA5103" i="22" s="1"/>
  <c r="AZ5102" i="22"/>
  <c r="AZ5101" i="22"/>
  <c r="AZ5100" i="22"/>
  <c r="BA5100" i="22" s="1"/>
  <c r="AZ5099" i="22"/>
  <c r="AZ5098" i="22"/>
  <c r="BA5098" i="22" s="1"/>
  <c r="AZ5097" i="22"/>
  <c r="AZ5096" i="22"/>
  <c r="BA5096" i="22" s="1"/>
  <c r="BB5096" i="22" s="1"/>
  <c r="AZ5095" i="22"/>
  <c r="AZ5094" i="22"/>
  <c r="BA5094" i="22" s="1"/>
  <c r="BB5094" i="22" s="1"/>
  <c r="AZ5093" i="22"/>
  <c r="BA5093" i="22" s="1"/>
  <c r="AZ5092" i="22"/>
  <c r="AZ5091" i="22"/>
  <c r="BA5091" i="22" s="1"/>
  <c r="AZ5090" i="22"/>
  <c r="AZ5089" i="22"/>
  <c r="BA5089" i="22" s="1"/>
  <c r="AZ5088" i="22"/>
  <c r="AZ5087" i="22"/>
  <c r="BA5087" i="22" s="1"/>
  <c r="AZ5086" i="22"/>
  <c r="AZ5085" i="22"/>
  <c r="BA5085" i="22" s="1"/>
  <c r="AZ5084" i="22"/>
  <c r="AZ5083" i="22"/>
  <c r="BA5083" i="22" s="1"/>
  <c r="AZ5082" i="22"/>
  <c r="AZ5081" i="22"/>
  <c r="AZ5080" i="22"/>
  <c r="AZ5079" i="22"/>
  <c r="BA5079" i="22" s="1"/>
  <c r="AZ5078" i="22"/>
  <c r="AZ5077" i="22"/>
  <c r="AZ5076" i="22"/>
  <c r="AZ5075" i="22"/>
  <c r="BA5075" i="22" s="1"/>
  <c r="AZ5074" i="22"/>
  <c r="AZ5073" i="22"/>
  <c r="AZ5072" i="22"/>
  <c r="AZ5071" i="22"/>
  <c r="AZ5070" i="22"/>
  <c r="BA5070" i="22" s="1"/>
  <c r="BB5070" i="22" s="1"/>
  <c r="AZ5069" i="22"/>
  <c r="BA5069" i="22" s="1"/>
  <c r="AZ5068" i="22"/>
  <c r="BA5068" i="22" s="1"/>
  <c r="AZ5067" i="22"/>
  <c r="BA5067" i="22" s="1"/>
  <c r="AZ5066" i="22"/>
  <c r="BA5066" i="22" s="1"/>
  <c r="AZ5065" i="22"/>
  <c r="BA5065" i="22" s="1"/>
  <c r="AZ5064" i="22"/>
  <c r="AZ5063" i="22"/>
  <c r="BA5063" i="22" s="1"/>
  <c r="AZ5062" i="22"/>
  <c r="BA5062" i="22" s="1"/>
  <c r="BB5062" i="22" s="1"/>
  <c r="AZ5061" i="22"/>
  <c r="BA5061" i="22" s="1"/>
  <c r="AZ5060" i="22"/>
  <c r="BA5060" i="22" s="1"/>
  <c r="AZ5059" i="22"/>
  <c r="BA5059" i="22" s="1"/>
  <c r="AZ5058" i="22"/>
  <c r="BA5058" i="22" s="1"/>
  <c r="BB5058" i="22" s="1"/>
  <c r="AZ5057" i="22"/>
  <c r="AZ5056" i="22"/>
  <c r="BA5056" i="22" s="1"/>
  <c r="BB5056" i="22" s="1"/>
  <c r="AZ5055" i="22"/>
  <c r="BA5055" i="22" s="1"/>
  <c r="AZ5054" i="22"/>
  <c r="AZ5053" i="22"/>
  <c r="BA5053" i="22" s="1"/>
  <c r="AZ5052" i="22"/>
  <c r="AZ5051" i="22"/>
  <c r="BA5051" i="22" s="1"/>
  <c r="BB5051" i="22" s="1"/>
  <c r="AZ5050" i="22"/>
  <c r="BA5050" i="22" s="1"/>
  <c r="AZ5049" i="22"/>
  <c r="AZ5048" i="22"/>
  <c r="BA5048" i="22" s="1"/>
  <c r="AZ5047" i="22"/>
  <c r="AZ5046" i="22"/>
  <c r="BA5046" i="22" s="1"/>
  <c r="BB5046" i="22" s="1"/>
  <c r="AZ5045" i="22"/>
  <c r="BA5045" i="22" s="1"/>
  <c r="AZ5044" i="22"/>
  <c r="AZ5043" i="22"/>
  <c r="AZ5042" i="22"/>
  <c r="AZ5041" i="22"/>
  <c r="BA5041" i="22" s="1"/>
  <c r="AZ5040" i="22"/>
  <c r="AZ5039" i="22"/>
  <c r="BA5039" i="22" s="1"/>
  <c r="AZ5038" i="22"/>
  <c r="BA5038" i="22" s="1"/>
  <c r="AZ5037" i="22"/>
  <c r="BA5037" i="22" s="1"/>
  <c r="AZ5036" i="22"/>
  <c r="BA5036" i="22" s="1"/>
  <c r="BB5036" i="22" s="1"/>
  <c r="AZ5035" i="22"/>
  <c r="BA5035" i="22" s="1"/>
  <c r="AZ5034" i="22"/>
  <c r="AZ5033" i="22"/>
  <c r="BA5033" i="22" s="1"/>
  <c r="AZ5032" i="22"/>
  <c r="AZ5031" i="22"/>
  <c r="BA5031" i="22" s="1"/>
  <c r="AZ5030" i="22"/>
  <c r="AZ5029" i="22"/>
  <c r="BA5029" i="22" s="1"/>
  <c r="AZ5028" i="22"/>
  <c r="BA5028" i="22" s="1"/>
  <c r="BB5028" i="22" s="1"/>
  <c r="AZ5027" i="22"/>
  <c r="BA5027" i="22" s="1"/>
  <c r="AZ5026" i="22"/>
  <c r="BA5026" i="22" s="1"/>
  <c r="BB5026" i="22" s="1"/>
  <c r="AZ5025" i="22"/>
  <c r="AZ5024" i="22"/>
  <c r="AZ5023" i="22"/>
  <c r="BA5023" i="22" s="1"/>
  <c r="AZ5022" i="22"/>
  <c r="BA5022" i="22" s="1"/>
  <c r="AZ5021" i="22"/>
  <c r="BA5021" i="22" s="1"/>
  <c r="AZ5020" i="22"/>
  <c r="AZ5019" i="22"/>
  <c r="BA5019" i="22" s="1"/>
  <c r="AZ5018" i="22"/>
  <c r="AZ5017" i="22"/>
  <c r="BA5017" i="22" s="1"/>
  <c r="AZ5016" i="22"/>
  <c r="AZ5015" i="22"/>
  <c r="BA5015" i="22" s="1"/>
  <c r="AZ5014" i="22"/>
  <c r="BA5014" i="22" s="1"/>
  <c r="AZ5013" i="22"/>
  <c r="AZ5012" i="22"/>
  <c r="AZ5011" i="22"/>
  <c r="BA5011" i="22" s="1"/>
  <c r="AZ5010" i="22"/>
  <c r="BA5010" i="22" s="1"/>
  <c r="BB5010" i="22" s="1"/>
  <c r="AZ5009" i="22"/>
  <c r="BA5009" i="22" s="1"/>
  <c r="AZ5008" i="22"/>
  <c r="BA5008" i="22" s="1"/>
  <c r="AZ5007" i="22"/>
  <c r="BA5007" i="22" s="1"/>
  <c r="AZ5006" i="22"/>
  <c r="AZ5005" i="22"/>
  <c r="BA5005" i="22" s="1"/>
  <c r="AZ5004" i="22"/>
  <c r="BA5004" i="22" s="1"/>
  <c r="BB5004" i="22" s="1"/>
  <c r="AZ5003" i="22"/>
  <c r="AZ5002" i="22"/>
  <c r="BA5002" i="22" s="1"/>
  <c r="AZ5001" i="22"/>
  <c r="AZ5000" i="22"/>
  <c r="BA5000" i="22" s="1"/>
  <c r="AZ4999" i="22"/>
  <c r="BA4999" i="22" s="1"/>
  <c r="AZ4998" i="22"/>
  <c r="BA4998" i="22" s="1"/>
  <c r="AZ4997" i="22"/>
  <c r="BA4997" i="22" s="1"/>
  <c r="AZ4996" i="22"/>
  <c r="BA4996" i="22" s="1"/>
  <c r="AZ4995" i="22"/>
  <c r="AZ4994" i="22"/>
  <c r="AZ4993" i="22"/>
  <c r="BA4993" i="22" s="1"/>
  <c r="AZ4992" i="22"/>
  <c r="AZ4991" i="22"/>
  <c r="AZ4990" i="22"/>
  <c r="AZ4989" i="22"/>
  <c r="AZ4988" i="22"/>
  <c r="BA4988" i="22" s="1"/>
  <c r="BB4988" i="22" s="1"/>
  <c r="AZ4987" i="22"/>
  <c r="BA4987" i="22" s="1"/>
  <c r="AZ4986" i="22"/>
  <c r="BA4986" i="22" s="1"/>
  <c r="AZ4985" i="22"/>
  <c r="BA4985" i="22" s="1"/>
  <c r="AZ4984" i="22"/>
  <c r="BA4984" i="22" s="1"/>
  <c r="AZ4983" i="22"/>
  <c r="BA4983" i="22" s="1"/>
  <c r="AZ4982" i="22"/>
  <c r="AZ4981" i="22"/>
  <c r="BA4981" i="22" s="1"/>
  <c r="AZ4980" i="22"/>
  <c r="BA4980" i="22" s="1"/>
  <c r="AZ4979" i="22"/>
  <c r="BA4979" i="22" s="1"/>
  <c r="AZ4978" i="22"/>
  <c r="AZ4977" i="22"/>
  <c r="AZ4976" i="22"/>
  <c r="BA4976" i="22" s="1"/>
  <c r="BB4976" i="22" s="1"/>
  <c r="AZ4975" i="22"/>
  <c r="BA4975" i="22" s="1"/>
  <c r="AZ4974" i="22"/>
  <c r="AZ4973" i="22"/>
  <c r="BA4973" i="22" s="1"/>
  <c r="AZ4972" i="22"/>
  <c r="BA4972" i="22" s="1"/>
  <c r="AZ4971" i="22"/>
  <c r="BA4971" i="22" s="1"/>
  <c r="BB4971" i="22" s="1"/>
  <c r="AZ4970" i="22"/>
  <c r="BA4970" i="22" s="1"/>
  <c r="BB4970" i="22" s="1"/>
  <c r="AZ4969" i="22"/>
  <c r="BA4969" i="22" s="1"/>
  <c r="AZ4968" i="22"/>
  <c r="AZ4967" i="22"/>
  <c r="AZ4966" i="22"/>
  <c r="AZ4965" i="22"/>
  <c r="AZ4964" i="22"/>
  <c r="AZ4963" i="22"/>
  <c r="BA4963" i="22" s="1"/>
  <c r="AZ4962" i="22"/>
  <c r="AZ4961" i="22"/>
  <c r="AZ4960" i="22"/>
  <c r="BA4960" i="22" s="1"/>
  <c r="BB4960" i="22" s="1"/>
  <c r="AZ4959" i="22"/>
  <c r="BA4959" i="22" s="1"/>
  <c r="AZ4958" i="22"/>
  <c r="AZ4957" i="22"/>
  <c r="AZ4956" i="22"/>
  <c r="BA4956" i="22" s="1"/>
  <c r="AZ4955" i="22"/>
  <c r="AZ4954" i="22"/>
  <c r="BA4954" i="22" s="1"/>
  <c r="AZ4953" i="22"/>
  <c r="AZ4952" i="22"/>
  <c r="BA4952" i="22" s="1"/>
  <c r="BB4952" i="22" s="1"/>
  <c r="AZ4951" i="22"/>
  <c r="BA4951" i="22" s="1"/>
  <c r="AZ4950" i="22"/>
  <c r="AZ4949" i="22"/>
  <c r="BA4949" i="22" s="1"/>
  <c r="AZ4948" i="22"/>
  <c r="AZ4947" i="22"/>
  <c r="BA4947" i="22" s="1"/>
  <c r="AZ4946" i="22"/>
  <c r="BA4946" i="22" s="1"/>
  <c r="AZ4945" i="22"/>
  <c r="BA4945" i="22" s="1"/>
  <c r="AZ4944" i="22"/>
  <c r="AZ4943" i="22"/>
  <c r="AZ4942" i="22"/>
  <c r="AZ4941" i="22"/>
  <c r="BA4941" i="22" s="1"/>
  <c r="AZ4940" i="22"/>
  <c r="BA4940" i="22" s="1"/>
  <c r="AZ4939" i="22"/>
  <c r="BA4939" i="22" s="1"/>
  <c r="AZ4938" i="22"/>
  <c r="AZ4937" i="22"/>
  <c r="BA4937" i="22" s="1"/>
  <c r="AZ4936" i="22"/>
  <c r="AZ4935" i="22"/>
  <c r="BA4935" i="22" s="1"/>
  <c r="AZ4934" i="22"/>
  <c r="AZ4933" i="22"/>
  <c r="AZ4932" i="22"/>
  <c r="AZ4931" i="22"/>
  <c r="BA4931" i="22" s="1"/>
  <c r="AZ4930" i="22"/>
  <c r="BA4930" i="22" s="1"/>
  <c r="BB4930" i="22" s="1"/>
  <c r="AZ4929" i="22"/>
  <c r="AZ4928" i="22"/>
  <c r="BA4928" i="22" s="1"/>
  <c r="AZ4927" i="22"/>
  <c r="AZ4926" i="22"/>
  <c r="BA4926" i="22" s="1"/>
  <c r="BB4926" i="22" s="1"/>
  <c r="AZ4925" i="22"/>
  <c r="BA4925" i="22" s="1"/>
  <c r="AZ4924" i="22"/>
  <c r="AZ4923" i="22"/>
  <c r="BA4923" i="22" s="1"/>
  <c r="AZ4922" i="22"/>
  <c r="BA4922" i="22" s="1"/>
  <c r="AZ4921" i="22"/>
  <c r="BA4921" i="22" s="1"/>
  <c r="AZ4920" i="22"/>
  <c r="AZ4919" i="22"/>
  <c r="BA4919" i="22" s="1"/>
  <c r="AZ4918" i="22"/>
  <c r="AZ4917" i="22"/>
  <c r="BA4917" i="22" s="1"/>
  <c r="AZ4916" i="22"/>
  <c r="AZ4915" i="22"/>
  <c r="BA4915" i="22" s="1"/>
  <c r="AZ4914" i="22"/>
  <c r="AZ4913" i="22"/>
  <c r="AZ4912" i="22"/>
  <c r="BA4912" i="22" s="1"/>
  <c r="AZ4911" i="22"/>
  <c r="BA4911" i="22" s="1"/>
  <c r="AZ4910" i="22"/>
  <c r="AZ4909" i="22"/>
  <c r="BA4909" i="22" s="1"/>
  <c r="AZ4908" i="22"/>
  <c r="AZ4907" i="22"/>
  <c r="BA4907" i="22" s="1"/>
  <c r="AZ4906" i="22"/>
  <c r="BA4906" i="22" s="1"/>
  <c r="BB4906" i="22" s="1"/>
  <c r="AZ4905" i="22"/>
  <c r="AZ4904" i="22"/>
  <c r="AZ4903" i="22"/>
  <c r="AZ4902" i="22"/>
  <c r="AZ4901" i="22"/>
  <c r="BA4901" i="22" s="1"/>
  <c r="AZ4900" i="22"/>
  <c r="AZ4899" i="22"/>
  <c r="AZ4898" i="22"/>
  <c r="AZ4897" i="22"/>
  <c r="BA4897" i="22" s="1"/>
  <c r="AZ4896" i="22"/>
  <c r="AZ4895" i="22"/>
  <c r="AZ4894" i="22"/>
  <c r="AZ4893" i="22"/>
  <c r="BA4893" i="22" s="1"/>
  <c r="AZ4892" i="22"/>
  <c r="BA4892" i="22" s="1"/>
  <c r="BB4892" i="22" s="1"/>
  <c r="AZ4891" i="22"/>
  <c r="BA4891" i="22" s="1"/>
  <c r="AZ4890" i="22"/>
  <c r="BA4890" i="22" s="1"/>
  <c r="BB4890" i="22" s="1"/>
  <c r="AZ4889" i="22"/>
  <c r="BA4889" i="22" s="1"/>
  <c r="AZ4888" i="22"/>
  <c r="AZ4887" i="22"/>
  <c r="BA4887" i="22" s="1"/>
  <c r="AZ4886" i="22"/>
  <c r="AZ4885" i="22"/>
  <c r="BA4885" i="22" s="1"/>
  <c r="AZ4884" i="22"/>
  <c r="BA4884" i="22" s="1"/>
  <c r="BB4884" i="22" s="1"/>
  <c r="AZ4883" i="22"/>
  <c r="AZ4882" i="22"/>
  <c r="AZ4881" i="22"/>
  <c r="AZ4880" i="22"/>
  <c r="AZ4879" i="22"/>
  <c r="AZ4878" i="22"/>
  <c r="BA4878" i="22" s="1"/>
  <c r="AZ4877" i="22"/>
  <c r="BA4877" i="22" s="1"/>
  <c r="AZ4876" i="22"/>
  <c r="AZ4875" i="22"/>
  <c r="BA4875" i="22" s="1"/>
  <c r="AZ4874" i="22"/>
  <c r="AZ4873" i="22"/>
  <c r="BA4873" i="22" s="1"/>
  <c r="AZ4872" i="22"/>
  <c r="AZ4871" i="22"/>
  <c r="BA4871" i="22" s="1"/>
  <c r="AZ4870" i="22"/>
  <c r="BA4870" i="22" s="1"/>
  <c r="AZ4869" i="22"/>
  <c r="AZ4868" i="22"/>
  <c r="BA4868" i="22" s="1"/>
  <c r="AZ4867" i="22"/>
  <c r="BA4867" i="22" s="1"/>
  <c r="AZ4866" i="22"/>
  <c r="BA4866" i="22" s="1"/>
  <c r="BB4866" i="22" s="1"/>
  <c r="AZ4865" i="22"/>
  <c r="BA4865" i="22" s="1"/>
  <c r="AZ4864" i="22"/>
  <c r="AZ4863" i="22"/>
  <c r="BA4863" i="22" s="1"/>
  <c r="AZ4862" i="22"/>
  <c r="AZ4861" i="22"/>
  <c r="AZ4860" i="22"/>
  <c r="AZ4859" i="22"/>
  <c r="BA4859" i="22" s="1"/>
  <c r="AZ4858" i="22"/>
  <c r="BA4858" i="22" s="1"/>
  <c r="AZ4857" i="22"/>
  <c r="AZ4856" i="22"/>
  <c r="BA4856" i="22" s="1"/>
  <c r="AZ4855" i="22"/>
  <c r="AZ4854" i="22"/>
  <c r="AZ4853" i="22"/>
  <c r="BA4853" i="22" s="1"/>
  <c r="AZ4852" i="22"/>
  <c r="BA4852" i="22" s="1"/>
  <c r="AZ4851" i="22"/>
  <c r="BA4851" i="22" s="1"/>
  <c r="AZ4850" i="22"/>
  <c r="AZ4849" i="22"/>
  <c r="BA4849" i="22" s="1"/>
  <c r="AZ4848" i="22"/>
  <c r="AZ4847" i="22"/>
  <c r="AZ4846" i="22"/>
  <c r="AZ4845" i="22"/>
  <c r="AZ4844" i="22"/>
  <c r="BA4844" i="22" s="1"/>
  <c r="BB4844" i="22" s="1"/>
  <c r="AZ4843" i="22"/>
  <c r="BA4843" i="22" s="1"/>
  <c r="AZ4842" i="22"/>
  <c r="BA4842" i="22" s="1"/>
  <c r="AZ4841" i="22"/>
  <c r="BA4841" i="22" s="1"/>
  <c r="AZ4840" i="22"/>
  <c r="AZ4839" i="22"/>
  <c r="BA4839" i="22" s="1"/>
  <c r="AZ4838" i="22"/>
  <c r="AZ4837" i="22"/>
  <c r="AZ4836" i="22"/>
  <c r="BA4836" i="22" s="1"/>
  <c r="AZ4835" i="22"/>
  <c r="BA4835" i="22" s="1"/>
  <c r="AZ4834" i="22"/>
  <c r="BA4834" i="22" s="1"/>
  <c r="AZ4833" i="22"/>
  <c r="AZ4832" i="22"/>
  <c r="BA4832" i="22" s="1"/>
  <c r="BB4832" i="22" s="1"/>
  <c r="AZ4831" i="22"/>
  <c r="BA4831" i="22" s="1"/>
  <c r="AZ4830" i="22"/>
  <c r="AZ4829" i="22"/>
  <c r="BA4829" i="22" s="1"/>
  <c r="AZ4828" i="22"/>
  <c r="AZ4827" i="22"/>
  <c r="BA4827" i="22" s="1"/>
  <c r="AZ4826" i="22"/>
  <c r="BA4826" i="22" s="1"/>
  <c r="BB4826" i="22" s="1"/>
  <c r="AZ4825" i="22"/>
  <c r="BA4825" i="22" s="1"/>
  <c r="AZ4824" i="22"/>
  <c r="AZ4823" i="22"/>
  <c r="BA4823" i="22" s="1"/>
  <c r="AZ4822" i="22"/>
  <c r="AZ4821" i="22"/>
  <c r="BA4821" i="22" s="1"/>
  <c r="AZ4820" i="22"/>
  <c r="BA4820" i="22" s="1"/>
  <c r="AZ4819" i="22"/>
  <c r="BA4819" i="22" s="1"/>
  <c r="AZ4818" i="22"/>
  <c r="AZ4817" i="22"/>
  <c r="AZ4816" i="22"/>
  <c r="AZ4815" i="22"/>
  <c r="BA4815" i="22" s="1"/>
  <c r="AZ4814" i="22"/>
  <c r="AZ4813" i="22"/>
  <c r="AZ4812" i="22"/>
  <c r="BA4812" i="22" s="1"/>
  <c r="AZ4811" i="22"/>
  <c r="AZ4810" i="22"/>
  <c r="AZ4809" i="22"/>
  <c r="AZ4808" i="22"/>
  <c r="BA4808" i="22" s="1"/>
  <c r="BB4808" i="22" s="1"/>
  <c r="AZ4807" i="22"/>
  <c r="BA4807" i="22" s="1"/>
  <c r="AZ4806" i="22"/>
  <c r="BA4806" i="22" s="1"/>
  <c r="BB4806" i="22" s="1"/>
  <c r="AZ4805" i="22"/>
  <c r="BA4805" i="22" s="1"/>
  <c r="AZ4804" i="22"/>
  <c r="BA4804" i="22" s="1"/>
  <c r="AZ4803" i="22"/>
  <c r="BA4803" i="22" s="1"/>
  <c r="AZ4802" i="22"/>
  <c r="AZ4801" i="22"/>
  <c r="BA4801" i="22" s="1"/>
  <c r="AZ4800" i="22"/>
  <c r="AZ4799" i="22"/>
  <c r="BA4799" i="22" s="1"/>
  <c r="AZ4798" i="22"/>
  <c r="AZ4797" i="22"/>
  <c r="BA4797" i="22" s="1"/>
  <c r="AZ4796" i="22"/>
  <c r="AZ4795" i="22"/>
  <c r="BA4795" i="22" s="1"/>
  <c r="AZ4794" i="22"/>
  <c r="AZ4793" i="22"/>
  <c r="AZ4792" i="22"/>
  <c r="AZ4791" i="22"/>
  <c r="BA4791" i="22" s="1"/>
  <c r="AZ4790" i="22"/>
  <c r="AZ4789" i="22"/>
  <c r="AZ4788" i="22"/>
  <c r="AZ4787" i="22"/>
  <c r="BA4787" i="22" s="1"/>
  <c r="AZ4786" i="22"/>
  <c r="AZ4785" i="22"/>
  <c r="AZ4784" i="22"/>
  <c r="AZ4783" i="22"/>
  <c r="BA4783" i="22" s="1"/>
  <c r="AZ4782" i="22"/>
  <c r="BA4782" i="22" s="1"/>
  <c r="BB4782" i="22" s="1"/>
  <c r="AZ4781" i="22"/>
  <c r="BA4781" i="22" s="1"/>
  <c r="AZ4780" i="22"/>
  <c r="BA4780" i="22" s="1"/>
  <c r="AZ4779" i="22"/>
  <c r="BA4779" i="22" s="1"/>
  <c r="AZ4778" i="22"/>
  <c r="BA4778" i="22" s="1"/>
  <c r="AZ4777" i="22"/>
  <c r="BA4777" i="22" s="1"/>
  <c r="AZ4776" i="22"/>
  <c r="AZ4775" i="22"/>
  <c r="AZ4774" i="22"/>
  <c r="AZ4773" i="22"/>
  <c r="BA4773" i="22" s="1"/>
  <c r="AZ4772" i="22"/>
  <c r="BA4772" i="22" s="1"/>
  <c r="AZ4771" i="22"/>
  <c r="BA4771" i="22" s="1"/>
  <c r="AZ4770" i="22"/>
  <c r="BA4770" i="22" s="1"/>
  <c r="BB4770" i="22" s="1"/>
  <c r="AZ4769" i="22"/>
  <c r="AZ4768" i="22"/>
  <c r="BA4768" i="22" s="1"/>
  <c r="AZ4767" i="22"/>
  <c r="BA4767" i="22" s="1"/>
  <c r="AZ4766" i="22"/>
  <c r="AZ4765" i="22"/>
  <c r="BA4765" i="22" s="1"/>
  <c r="AZ4764" i="22"/>
  <c r="BA4764" i="22" s="1"/>
  <c r="AZ4763" i="22"/>
  <c r="BA4763" i="22" s="1"/>
  <c r="AZ4762" i="22"/>
  <c r="BA4762" i="22" s="1"/>
  <c r="AZ4761" i="22"/>
  <c r="AZ4760" i="22"/>
  <c r="AZ4759" i="22"/>
  <c r="AZ4758" i="22"/>
  <c r="AZ4757" i="22"/>
  <c r="BA4757" i="22" s="1"/>
  <c r="AZ4756" i="22"/>
  <c r="AZ4755" i="22"/>
  <c r="AZ4754" i="22"/>
  <c r="AZ4753" i="22"/>
  <c r="BA4753" i="22" s="1"/>
  <c r="AZ4752" i="22"/>
  <c r="AZ4751" i="22"/>
  <c r="BA4751" i="22" s="1"/>
  <c r="AZ4750" i="22"/>
  <c r="AZ4749" i="22"/>
  <c r="BA4749" i="22" s="1"/>
  <c r="AZ4748" i="22"/>
  <c r="BA4748" i="22" s="1"/>
  <c r="BB4748" i="22" s="1"/>
  <c r="AZ4747" i="22"/>
  <c r="BA4747" i="22" s="1"/>
  <c r="AZ4746" i="22"/>
  <c r="BA4746" i="22" s="1"/>
  <c r="BB4746" i="22" s="1"/>
  <c r="AZ4745" i="22"/>
  <c r="BA4745" i="22" s="1"/>
  <c r="AZ4744" i="22"/>
  <c r="AZ4743" i="22"/>
  <c r="BA4743" i="22" s="1"/>
  <c r="AZ4742" i="22"/>
  <c r="AZ4741" i="22"/>
  <c r="BA4741" i="22" s="1"/>
  <c r="AZ4740" i="22"/>
  <c r="AZ4739" i="22"/>
  <c r="AZ4738" i="22"/>
  <c r="BA4738" i="22" s="1"/>
  <c r="AZ4737" i="22"/>
  <c r="AZ4736" i="22"/>
  <c r="AZ4735" i="22"/>
  <c r="BA4735" i="22" s="1"/>
  <c r="AZ4734" i="22"/>
  <c r="AZ4733" i="22"/>
  <c r="BA4733" i="22" s="1"/>
  <c r="AZ4732" i="22"/>
  <c r="AZ4731" i="22"/>
  <c r="AZ4730" i="22"/>
  <c r="AZ4729" i="22"/>
  <c r="BA4729" i="22" s="1"/>
  <c r="AZ4728" i="22"/>
  <c r="AZ4727" i="22"/>
  <c r="BA4727" i="22" s="1"/>
  <c r="AZ4726" i="22"/>
  <c r="BA4726" i="22" s="1"/>
  <c r="AZ4725" i="22"/>
  <c r="AZ4724" i="22"/>
  <c r="BA4724" i="22" s="1"/>
  <c r="BB4724" i="22" s="1"/>
  <c r="AZ4723" i="22"/>
  <c r="BA4723" i="22" s="1"/>
  <c r="AZ4722" i="22"/>
  <c r="BA4722" i="22" s="1"/>
  <c r="BB4722" i="22" s="1"/>
  <c r="AZ4721" i="22"/>
  <c r="AZ4720" i="22"/>
  <c r="BA4720" i="22" s="1"/>
  <c r="AZ4719" i="22"/>
  <c r="BA4719" i="22" s="1"/>
  <c r="BB4719" i="22" s="1"/>
  <c r="AZ4718" i="22"/>
  <c r="AZ4717" i="22"/>
  <c r="BA4717" i="22" s="1"/>
  <c r="BB4717" i="22" s="1"/>
  <c r="AZ4716" i="22"/>
  <c r="AZ4715" i="22"/>
  <c r="BA4715" i="22" s="1"/>
  <c r="AZ4714" i="22"/>
  <c r="AZ4713" i="22"/>
  <c r="AZ4712" i="22"/>
  <c r="AZ4711" i="22"/>
  <c r="BA4711" i="22" s="1"/>
  <c r="AZ4710" i="22"/>
  <c r="AZ4709" i="22"/>
  <c r="AZ4708" i="22"/>
  <c r="AZ4707" i="22"/>
  <c r="BA4707" i="22" s="1"/>
  <c r="AZ4706" i="22"/>
  <c r="BA4706" i="22" s="1"/>
  <c r="BB4706" i="22" s="1"/>
  <c r="AZ4705" i="22"/>
  <c r="BA4705" i="22" s="1"/>
  <c r="AZ4704" i="22"/>
  <c r="AZ4703" i="22"/>
  <c r="AZ4702" i="22"/>
  <c r="BA4702" i="22" s="1"/>
  <c r="BB4702" i="22" s="1"/>
  <c r="AZ4701" i="22"/>
  <c r="AZ4700" i="22"/>
  <c r="BA4700" i="22" s="1"/>
  <c r="AZ4699" i="22"/>
  <c r="AZ4698" i="22"/>
  <c r="AZ4697" i="22"/>
  <c r="AZ4696" i="22"/>
  <c r="AZ4695" i="22"/>
  <c r="AZ4694" i="22"/>
  <c r="AZ4693" i="22"/>
  <c r="BA4693" i="22" s="1"/>
  <c r="AZ4692" i="22"/>
  <c r="AZ4691" i="22"/>
  <c r="BA4691" i="22" s="1"/>
  <c r="AZ4690" i="22"/>
  <c r="AZ4689" i="22"/>
  <c r="BA4689" i="22" s="1"/>
  <c r="AZ4688" i="22"/>
  <c r="AZ4687" i="22"/>
  <c r="AZ4686" i="22"/>
  <c r="BA4686" i="22" s="1"/>
  <c r="AZ4685" i="22"/>
  <c r="BA4685" i="22" s="1"/>
  <c r="AZ4684" i="22"/>
  <c r="AZ4683" i="22"/>
  <c r="AZ4682" i="22"/>
  <c r="AZ4681" i="22"/>
  <c r="BA4681" i="22" s="1"/>
  <c r="AZ4680" i="22"/>
  <c r="AZ4679" i="22"/>
  <c r="AZ4678" i="22"/>
  <c r="BA4678" i="22" s="1"/>
  <c r="AZ4677" i="22"/>
  <c r="BA4677" i="22" s="1"/>
  <c r="AZ4676" i="22"/>
  <c r="AZ4675" i="22"/>
  <c r="BA4675" i="22" s="1"/>
  <c r="AZ4674" i="22"/>
  <c r="AZ4673" i="22"/>
  <c r="AZ4672" i="22"/>
  <c r="BA4672" i="22" s="1"/>
  <c r="AZ4671" i="22"/>
  <c r="BA4671" i="22" s="1"/>
  <c r="AZ4670" i="22"/>
  <c r="BA4670" i="22" s="1"/>
  <c r="AZ4669" i="22"/>
  <c r="AZ4668" i="22"/>
  <c r="BA4668" i="22" s="1"/>
  <c r="AZ4667" i="22"/>
  <c r="BA4667" i="22" s="1"/>
  <c r="AZ4666" i="22"/>
  <c r="AZ4665" i="22"/>
  <c r="AZ4664" i="22"/>
  <c r="BA4664" i="22" s="1"/>
  <c r="AZ4663" i="22"/>
  <c r="BA4663" i="22" s="1"/>
  <c r="AZ4662" i="22"/>
  <c r="AZ4661" i="22"/>
  <c r="BA4661" i="22" s="1"/>
  <c r="AZ4660" i="22"/>
  <c r="AZ4659" i="22"/>
  <c r="BA4659" i="22" s="1"/>
  <c r="AZ4658" i="22"/>
  <c r="BA4658" i="22" s="1"/>
  <c r="AZ4657" i="22"/>
  <c r="AZ4656" i="22"/>
  <c r="BA4656" i="22" s="1"/>
  <c r="AZ4655" i="22"/>
  <c r="AZ4654" i="22"/>
  <c r="BA4654" i="22" s="1"/>
  <c r="AZ4653" i="22"/>
  <c r="AZ4652" i="22"/>
  <c r="BA4652" i="22" s="1"/>
  <c r="BB4652" i="22" s="1"/>
  <c r="AZ4651" i="22"/>
  <c r="AZ4650" i="22"/>
  <c r="BA4650" i="22" s="1"/>
  <c r="BB4650" i="22" s="1"/>
  <c r="AZ4649" i="22"/>
  <c r="AZ4648" i="22"/>
  <c r="BA4648" i="22" s="1"/>
  <c r="BB4648" i="22" s="1"/>
  <c r="AZ4647" i="22"/>
  <c r="AZ4646" i="22"/>
  <c r="AZ4645" i="22"/>
  <c r="BA4645" i="22" s="1"/>
  <c r="BB4645" i="22" s="1"/>
  <c r="AZ4644" i="22"/>
  <c r="AZ4643" i="22"/>
  <c r="AZ4642" i="22"/>
  <c r="AZ4641" i="22"/>
  <c r="BA4641" i="22" s="1"/>
  <c r="BB4641" i="22" s="1"/>
  <c r="AZ4640" i="22"/>
  <c r="AZ4639" i="22"/>
  <c r="AZ4638" i="22"/>
  <c r="BA4638" i="22" s="1"/>
  <c r="AZ4637" i="22"/>
  <c r="BA4637" i="22" s="1"/>
  <c r="BB4637" i="22" s="1"/>
  <c r="AZ4636" i="22"/>
  <c r="AZ4635" i="22"/>
  <c r="BA4635" i="22" s="1"/>
  <c r="AZ4634" i="22"/>
  <c r="BA4634" i="22" s="1"/>
  <c r="AZ4633" i="22"/>
  <c r="AZ4632" i="22"/>
  <c r="BA4632" i="22" s="1"/>
  <c r="BB4632" i="22" s="1"/>
  <c r="AZ4631" i="22"/>
  <c r="AZ4630" i="22"/>
  <c r="BA4630" i="22" s="1"/>
  <c r="BB4630" i="22" s="1"/>
  <c r="AZ4629" i="22"/>
  <c r="AZ4628" i="22"/>
  <c r="BA4628" i="22" s="1"/>
  <c r="BB4628" i="22" s="1"/>
  <c r="AZ4627" i="22"/>
  <c r="BA4627" i="22" s="1"/>
  <c r="AZ4626" i="22"/>
  <c r="BA4626" i="22" s="1"/>
  <c r="BB4626" i="22" s="1"/>
  <c r="AZ4625" i="22"/>
  <c r="BA4625" i="22" s="1"/>
  <c r="BB4625" i="22" s="1"/>
  <c r="AZ4624" i="22"/>
  <c r="BA4624" i="22" s="1"/>
  <c r="BB4624" i="22" s="1"/>
  <c r="AZ4623" i="22"/>
  <c r="AZ4622" i="22"/>
  <c r="AZ4621" i="22"/>
  <c r="AZ4620" i="22"/>
  <c r="AZ4619" i="22"/>
  <c r="BA4619" i="22" s="1"/>
  <c r="AZ4618" i="22"/>
  <c r="AZ4617" i="22"/>
  <c r="BA4617" i="22" s="1"/>
  <c r="AZ4616" i="22"/>
  <c r="AZ4615" i="22"/>
  <c r="AZ4614" i="22"/>
  <c r="AZ4613" i="22"/>
  <c r="BA4613" i="22" s="1"/>
  <c r="AZ4612" i="22"/>
  <c r="BA4612" i="22" s="1"/>
  <c r="AZ4611" i="22"/>
  <c r="AZ4610" i="22"/>
  <c r="BA4610" i="22" s="1"/>
  <c r="BB4610" i="22" s="1"/>
  <c r="AZ4609" i="22"/>
  <c r="AZ4608" i="22"/>
  <c r="BA4608" i="22" s="1"/>
  <c r="AZ4607" i="22"/>
  <c r="AZ4606" i="22"/>
  <c r="BA4606" i="22" s="1"/>
  <c r="BB4606" i="22" s="1"/>
  <c r="AZ4605" i="22"/>
  <c r="AZ4604" i="22"/>
  <c r="BA4604" i="22" s="1"/>
  <c r="BB4604" i="22" s="1"/>
  <c r="AZ4603" i="22"/>
  <c r="AZ4602" i="22"/>
  <c r="BA4602" i="22" s="1"/>
  <c r="BB4602" i="22" s="1"/>
  <c r="AZ4601" i="22"/>
  <c r="AZ4600" i="22"/>
  <c r="AZ4599" i="22"/>
  <c r="AZ4598" i="22"/>
  <c r="BA4598" i="22" s="1"/>
  <c r="AZ4597" i="22"/>
  <c r="AZ4596" i="22"/>
  <c r="AZ4595" i="22"/>
  <c r="BA4595" i="22" s="1"/>
  <c r="AZ4594" i="22"/>
  <c r="AZ4593" i="22"/>
  <c r="BA4593" i="22" s="1"/>
  <c r="BB4593" i="22" s="1"/>
  <c r="AZ4592" i="22"/>
  <c r="AZ4591" i="22"/>
  <c r="BA4591" i="22" s="1"/>
  <c r="AZ4590" i="22"/>
  <c r="AZ4589" i="22"/>
  <c r="BA4589" i="22" s="1"/>
  <c r="AZ4588" i="22"/>
  <c r="AZ4587" i="22"/>
  <c r="BA4587" i="22" s="1"/>
  <c r="AZ4586" i="22"/>
  <c r="BA4586" i="22" s="1"/>
  <c r="AZ4585" i="22"/>
  <c r="BA4585" i="22" s="1"/>
  <c r="AZ4584" i="22"/>
  <c r="BA4584" i="22" s="1"/>
  <c r="AZ4583" i="22"/>
  <c r="AZ4582" i="22"/>
  <c r="BA4582" i="22" s="1"/>
  <c r="AZ4581" i="22"/>
  <c r="BA4581" i="22" s="1"/>
  <c r="AZ4580" i="22"/>
  <c r="BA4580" i="22" s="1"/>
  <c r="BB4580" i="22" s="1"/>
  <c r="AZ4579" i="22"/>
  <c r="BA4579" i="22" s="1"/>
  <c r="AZ4578" i="22"/>
  <c r="AZ4577" i="22"/>
  <c r="AZ4576" i="22"/>
  <c r="BA4576" i="22" s="1"/>
  <c r="BB4576" i="22" s="1"/>
  <c r="AZ4575" i="22"/>
  <c r="BA4575" i="22" s="1"/>
  <c r="BB4575" i="22" s="1"/>
  <c r="AZ4574" i="22"/>
  <c r="AZ4573" i="22"/>
  <c r="AZ4572" i="22"/>
  <c r="BA4572" i="22" s="1"/>
  <c r="BB4572" i="22" s="1"/>
  <c r="AZ4571" i="22"/>
  <c r="BA4571" i="22" s="1"/>
  <c r="AZ4570" i="22"/>
  <c r="AZ4569" i="22"/>
  <c r="AZ4568" i="22"/>
  <c r="BA4568" i="22" s="1"/>
  <c r="AZ4567" i="22"/>
  <c r="AZ4566" i="22"/>
  <c r="AZ4565" i="22"/>
  <c r="AZ4564" i="22"/>
  <c r="AZ4563" i="22"/>
  <c r="AZ4562" i="22"/>
  <c r="BA4562" i="22" s="1"/>
  <c r="AZ4561" i="22"/>
  <c r="BA4561" i="22" s="1"/>
  <c r="AZ4560" i="22"/>
  <c r="AZ4559" i="22"/>
  <c r="BA4559" i="22" s="1"/>
  <c r="AZ4558" i="22"/>
  <c r="BA4558" i="22" s="1"/>
  <c r="AZ4557" i="22"/>
  <c r="AZ4556" i="22"/>
  <c r="AZ4555" i="22"/>
  <c r="BA4555" i="22" s="1"/>
  <c r="AZ4554" i="22"/>
  <c r="BA4554" i="22" s="1"/>
  <c r="BB4554" i="22" s="1"/>
  <c r="AZ4553" i="22"/>
  <c r="AZ4552" i="22"/>
  <c r="AZ4551" i="22"/>
  <c r="AZ4550" i="22"/>
  <c r="BA4550" i="22" s="1"/>
  <c r="AZ4549" i="22"/>
  <c r="BA4549" i="22" s="1"/>
  <c r="AZ4548" i="22"/>
  <c r="BA4548" i="22" s="1"/>
  <c r="AZ4547" i="22"/>
  <c r="BA4547" i="22" s="1"/>
  <c r="AZ4546" i="22"/>
  <c r="BA4546" i="22" s="1"/>
  <c r="AZ4545" i="22"/>
  <c r="BA4545" i="22" s="1"/>
  <c r="AZ4544" i="22"/>
  <c r="AZ4543" i="22"/>
  <c r="AZ4542" i="22"/>
  <c r="AZ4541" i="22"/>
  <c r="BA4541" i="22" s="1"/>
  <c r="BB4541" i="22" s="1"/>
  <c r="AZ4540" i="22"/>
  <c r="AZ4539" i="22"/>
  <c r="AZ4538" i="22"/>
  <c r="AZ4537" i="22"/>
  <c r="AZ4536" i="22"/>
  <c r="AZ4535" i="22"/>
  <c r="AZ4534" i="22"/>
  <c r="AZ4533" i="22"/>
  <c r="BA4533" i="22" s="1"/>
  <c r="AZ4532" i="22"/>
  <c r="AZ4531" i="22"/>
  <c r="BA4531" i="22" s="1"/>
  <c r="AZ4530" i="22"/>
  <c r="AZ4529" i="22"/>
  <c r="BA4529" i="22" s="1"/>
  <c r="BB4529" i="22" s="1"/>
  <c r="AZ4528" i="22"/>
  <c r="BA4528" i="22" s="1"/>
  <c r="BB4528" i="22" s="1"/>
  <c r="AZ4527" i="22"/>
  <c r="BA4527" i="22" s="1"/>
  <c r="BB4527" i="22" s="1"/>
  <c r="AZ4526" i="22"/>
  <c r="BA4526" i="22" s="1"/>
  <c r="AZ4525" i="22"/>
  <c r="AZ4524" i="22"/>
  <c r="AZ4523" i="22"/>
  <c r="BA4523" i="22" s="1"/>
  <c r="AZ4522" i="22"/>
  <c r="AZ4521" i="22"/>
  <c r="BA4521" i="22" s="1"/>
  <c r="AZ4520" i="22"/>
  <c r="BA4520" i="22" s="1"/>
  <c r="AZ4519" i="22"/>
  <c r="BA4519" i="22" s="1"/>
  <c r="AZ4518" i="22"/>
  <c r="AZ4517" i="22"/>
  <c r="AZ4516" i="22"/>
  <c r="BA4516" i="22" s="1"/>
  <c r="AZ4515" i="22"/>
  <c r="AZ4514" i="22"/>
  <c r="AZ4513" i="22"/>
  <c r="BA4513" i="22" s="1"/>
  <c r="AZ4512" i="22"/>
  <c r="BA4512" i="22" s="1"/>
  <c r="BB4512" i="22" s="1"/>
  <c r="AZ4511" i="22"/>
  <c r="AZ4510" i="22"/>
  <c r="AZ4509" i="22"/>
  <c r="AZ4508" i="22"/>
  <c r="AZ4507" i="22"/>
  <c r="BA4507" i="22" s="1"/>
  <c r="AZ4506" i="22"/>
  <c r="BA4506" i="22" s="1"/>
  <c r="BB4506" i="22" s="1"/>
  <c r="AZ4505" i="22"/>
  <c r="AZ4504" i="22"/>
  <c r="AZ4503" i="22"/>
  <c r="AZ4502" i="22"/>
  <c r="BA4502" i="22" s="1"/>
  <c r="BB4502" i="22" s="1"/>
  <c r="AZ4501" i="22"/>
  <c r="AZ4500" i="22"/>
  <c r="BA4500" i="22" s="1"/>
  <c r="AZ4499" i="22"/>
  <c r="BA4499" i="22" s="1"/>
  <c r="AZ4498" i="22"/>
  <c r="AZ4497" i="22"/>
  <c r="AZ4496" i="22"/>
  <c r="AZ4495" i="22"/>
  <c r="AZ4494" i="22"/>
  <c r="AZ4493" i="22"/>
  <c r="AZ4492" i="22"/>
  <c r="AZ4491" i="22"/>
  <c r="AZ4490" i="22"/>
  <c r="BA4490" i="22" s="1"/>
  <c r="AZ4489" i="22"/>
  <c r="AZ4488" i="22"/>
  <c r="BA4488" i="22" s="1"/>
  <c r="AZ4487" i="22"/>
  <c r="AZ4486" i="22"/>
  <c r="AZ4485" i="22"/>
  <c r="BA4485" i="22" s="1"/>
  <c r="BB4485" i="22" s="1"/>
  <c r="AZ4484" i="22"/>
  <c r="BA4484" i="22" s="1"/>
  <c r="AZ4483" i="22"/>
  <c r="BA4483" i="22" s="1"/>
  <c r="AZ4482" i="22"/>
  <c r="AZ4481" i="22"/>
  <c r="AZ4480" i="22"/>
  <c r="BA4480" i="22" s="1"/>
  <c r="BB4480" i="22" s="1"/>
  <c r="AZ4479" i="22"/>
  <c r="BA4479" i="22" s="1"/>
  <c r="AZ4478" i="22"/>
  <c r="BA4478" i="22" s="1"/>
  <c r="AZ4477" i="22"/>
  <c r="AZ4476" i="22"/>
  <c r="AZ4475" i="22"/>
  <c r="BA4475" i="22" s="1"/>
  <c r="AZ4474" i="22"/>
  <c r="AZ4473" i="22"/>
  <c r="AZ4472" i="22"/>
  <c r="AZ4471" i="22"/>
  <c r="BA4471" i="22" s="1"/>
  <c r="AZ4470" i="22"/>
  <c r="AZ4469" i="22"/>
  <c r="BA4469" i="22" s="1"/>
  <c r="BB4469" i="22" s="1"/>
  <c r="AZ4468" i="22"/>
  <c r="AZ4467" i="22"/>
  <c r="AZ4466" i="22"/>
  <c r="AZ4465" i="22"/>
  <c r="BA4465" i="22" s="1"/>
  <c r="AZ4464" i="22"/>
  <c r="BA4464" i="22" s="1"/>
  <c r="AZ4463" i="22"/>
  <c r="BA4463" i="22" s="1"/>
  <c r="AZ4462" i="22"/>
  <c r="BA4462" i="22" s="1"/>
  <c r="BB4462" i="22" s="1"/>
  <c r="AZ4461" i="22"/>
  <c r="AZ4460" i="22"/>
  <c r="BA4460" i="22" s="1"/>
  <c r="AZ4459" i="22"/>
  <c r="BA4459" i="22" s="1"/>
  <c r="AZ4458" i="22"/>
  <c r="BA4458" i="22" s="1"/>
  <c r="BB4458" i="22" s="1"/>
  <c r="AZ4457" i="22"/>
  <c r="AZ4456" i="22"/>
  <c r="BA4456" i="22" s="1"/>
  <c r="AZ4455" i="22"/>
  <c r="AZ4454" i="22"/>
  <c r="BA4454" i="22" s="1"/>
  <c r="AZ4453" i="22"/>
  <c r="AZ4452" i="22"/>
  <c r="BA4452" i="22" s="1"/>
  <c r="AZ4451" i="22"/>
  <c r="AZ4450" i="22"/>
  <c r="BA4450" i="22" s="1"/>
  <c r="AZ4449" i="22"/>
  <c r="AZ4448" i="22"/>
  <c r="AZ4447" i="22"/>
  <c r="AZ4446" i="22"/>
  <c r="BA4446" i="22" s="1"/>
  <c r="BB4446" i="22" s="1"/>
  <c r="AZ4445" i="22"/>
  <c r="BA4445" i="22" s="1"/>
  <c r="BB4445" i="22" s="1"/>
  <c r="AZ4444" i="22"/>
  <c r="AZ4443" i="22"/>
  <c r="BA4443" i="22" s="1"/>
  <c r="BB4443" i="22" s="1"/>
  <c r="AZ4442" i="22"/>
  <c r="AZ4441" i="22"/>
  <c r="BA4441" i="22" s="1"/>
  <c r="BB4441" i="22" s="1"/>
  <c r="AZ4440" i="22"/>
  <c r="AZ4439" i="22"/>
  <c r="AZ4438" i="22"/>
  <c r="BA4438" i="22" s="1"/>
  <c r="AZ4437" i="22"/>
  <c r="AZ4436" i="22"/>
  <c r="BA4436" i="22" s="1"/>
  <c r="AZ4435" i="22"/>
  <c r="BA4435" i="22" s="1"/>
  <c r="AZ4434" i="22"/>
  <c r="BA4434" i="22" s="1"/>
  <c r="AZ4433" i="22"/>
  <c r="AZ4432" i="22"/>
  <c r="BA4432" i="22" s="1"/>
  <c r="AZ4431" i="22"/>
  <c r="BA4431" i="22" s="1"/>
  <c r="AZ4430" i="22"/>
  <c r="BA4430" i="22" s="1"/>
  <c r="AZ4429" i="22"/>
  <c r="AZ4428" i="22"/>
  <c r="BA4428" i="22" s="1"/>
  <c r="BB4428" i="22" s="1"/>
  <c r="AZ4427" i="22"/>
  <c r="BA4427" i="22" s="1"/>
  <c r="AZ4426" i="22"/>
  <c r="AZ4425" i="22"/>
  <c r="BA4425" i="22" s="1"/>
  <c r="BB4425" i="22" s="1"/>
  <c r="AZ4424" i="22"/>
  <c r="AZ4423" i="22"/>
  <c r="AZ4422" i="22"/>
  <c r="AZ4421" i="22"/>
  <c r="BA4421" i="22" s="1"/>
  <c r="AZ4420" i="22"/>
  <c r="BA4420" i="22" s="1"/>
  <c r="BB4420" i="22" s="1"/>
  <c r="AZ4419" i="22"/>
  <c r="AZ4418" i="22"/>
  <c r="BA4418" i="22" s="1"/>
  <c r="BB4418" i="22" s="1"/>
  <c r="AZ4417" i="22"/>
  <c r="AZ4416" i="22"/>
  <c r="BA4416" i="22" s="1"/>
  <c r="BB4416" i="22" s="1"/>
  <c r="AZ4415" i="22"/>
  <c r="AZ4414" i="22"/>
  <c r="AZ4413" i="22"/>
  <c r="AZ4412" i="22"/>
  <c r="AZ4411" i="22"/>
  <c r="AZ4410" i="22"/>
  <c r="BA4410" i="22" s="1"/>
  <c r="BB4410" i="22" s="1"/>
  <c r="AZ4409" i="22"/>
  <c r="AZ4408" i="22"/>
  <c r="AZ4407" i="22"/>
  <c r="AZ4406" i="22"/>
  <c r="AZ4405" i="22"/>
  <c r="BA4405" i="22" s="1"/>
  <c r="BB4405" i="22" s="1"/>
  <c r="AZ4404" i="22"/>
  <c r="BA4404" i="22" s="1"/>
  <c r="AZ4403" i="22"/>
  <c r="BA4403" i="22" s="1"/>
  <c r="AZ4402" i="22"/>
  <c r="BA4402" i="22" s="1"/>
  <c r="BB4402" i="22" s="1"/>
  <c r="AZ4401" i="22"/>
  <c r="BA4401" i="22" s="1"/>
  <c r="BB4401" i="22" s="1"/>
  <c r="AZ4400" i="22"/>
  <c r="AZ4399" i="22"/>
  <c r="AZ4398" i="22"/>
  <c r="AZ4397" i="22"/>
  <c r="BA4397" i="22" s="1"/>
  <c r="BB4397" i="22" s="1"/>
  <c r="AZ4396" i="22"/>
  <c r="AZ4395" i="22"/>
  <c r="BA4395" i="22" s="1"/>
  <c r="AZ4394" i="22"/>
  <c r="AZ4393" i="22"/>
  <c r="BA4393" i="22" s="1"/>
  <c r="BB4393" i="22" s="1"/>
  <c r="AZ4392" i="22"/>
  <c r="BA4392" i="22" s="1"/>
  <c r="BB4392" i="22" s="1"/>
  <c r="AZ4391" i="22"/>
  <c r="AZ4390" i="22"/>
  <c r="BA4390" i="22" s="1"/>
  <c r="AZ4389" i="22"/>
  <c r="BA4389" i="22" s="1"/>
  <c r="BB4389" i="22" s="1"/>
  <c r="AZ4388" i="22"/>
  <c r="AZ4387" i="22"/>
  <c r="BA4387" i="22" s="1"/>
  <c r="AZ4386" i="22"/>
  <c r="BA4386" i="22" s="1"/>
  <c r="AZ4385" i="22"/>
  <c r="AZ4384" i="22"/>
  <c r="BA4384" i="22" s="1"/>
  <c r="BB4384" i="22" s="1"/>
  <c r="AZ4383" i="22"/>
  <c r="AZ4382" i="22"/>
  <c r="BA4382" i="22" s="1"/>
  <c r="AZ4381" i="22"/>
  <c r="BA4381" i="22" s="1"/>
  <c r="AZ4380" i="22"/>
  <c r="AZ4379" i="22"/>
  <c r="BA4379" i="22" s="1"/>
  <c r="AZ4378" i="22"/>
  <c r="AZ4377" i="22"/>
  <c r="BA4377" i="22" s="1"/>
  <c r="AZ4376" i="22"/>
  <c r="AZ4375" i="22"/>
  <c r="AZ4374" i="22"/>
  <c r="AZ4373" i="22"/>
  <c r="BA4373" i="22" s="1"/>
  <c r="AZ4372" i="22"/>
  <c r="BA4372" i="22" s="1"/>
  <c r="AZ4371" i="22"/>
  <c r="AZ4370" i="22"/>
  <c r="BA4370" i="22" s="1"/>
  <c r="BB4370" i="22" s="1"/>
  <c r="AZ4369" i="22"/>
  <c r="BA4369" i="22" s="1"/>
  <c r="AZ4368" i="22"/>
  <c r="BA4368" i="22" s="1"/>
  <c r="AZ4367" i="22"/>
  <c r="AZ4366" i="22"/>
  <c r="AZ4365" i="22"/>
  <c r="AZ4364" i="22"/>
  <c r="AZ4363" i="22"/>
  <c r="BA4363" i="22" s="1"/>
  <c r="AZ4362" i="22"/>
  <c r="BA4362" i="22" s="1"/>
  <c r="BB4362" i="22" s="1"/>
  <c r="AZ4361" i="22"/>
  <c r="AZ4360" i="22"/>
  <c r="AZ4359" i="22"/>
  <c r="BA4359" i="22" s="1"/>
  <c r="AZ4358" i="22"/>
  <c r="BA4358" i="22" s="1"/>
  <c r="AZ4357" i="22"/>
  <c r="BA4357" i="22" s="1"/>
  <c r="BB4357" i="22" s="1"/>
  <c r="AZ4356" i="22"/>
  <c r="BA4356" i="22" s="1"/>
  <c r="AZ4355" i="22"/>
  <c r="AZ4354" i="22"/>
  <c r="BA4354" i="22" s="1"/>
  <c r="AZ4353" i="22"/>
  <c r="BA4353" i="22" s="1"/>
  <c r="AZ4352" i="22"/>
  <c r="AZ4351" i="22"/>
  <c r="BA4351" i="22" s="1"/>
  <c r="AZ4350" i="22"/>
  <c r="BA4350" i="22" s="1"/>
  <c r="BB4350" i="22" s="1"/>
  <c r="AZ4349" i="22"/>
  <c r="BA4349" i="22" s="1"/>
  <c r="BB4349" i="22" s="1"/>
  <c r="AZ4348" i="22"/>
  <c r="AZ4347" i="22"/>
  <c r="BA4347" i="22" s="1"/>
  <c r="AZ4346" i="22"/>
  <c r="AZ4345" i="22"/>
  <c r="BA4345" i="22" s="1"/>
  <c r="BB4345" i="22" s="1"/>
  <c r="AZ4344" i="22"/>
  <c r="BA4344" i="22" s="1"/>
  <c r="BB4344" i="22" s="1"/>
  <c r="AZ4343" i="22"/>
  <c r="AZ4342" i="22"/>
  <c r="AZ4341" i="22"/>
  <c r="AZ4340" i="22"/>
  <c r="AZ4339" i="22"/>
  <c r="BA4339" i="22" s="1"/>
  <c r="AZ4338" i="22"/>
  <c r="BA4338" i="22" s="1"/>
  <c r="AZ4337" i="22"/>
  <c r="BA4337" i="22" s="1"/>
  <c r="AZ4336" i="22"/>
  <c r="BA4336" i="22" s="1"/>
  <c r="BB4336" i="22" s="1"/>
  <c r="AZ4335" i="22"/>
  <c r="BA4335" i="22" s="1"/>
  <c r="AZ4334" i="22"/>
  <c r="BA4334" i="22" s="1"/>
  <c r="AZ4333" i="22"/>
  <c r="AZ4332" i="22"/>
  <c r="BA4332" i="22" s="1"/>
  <c r="AZ4331" i="22"/>
  <c r="BA4331" i="22" s="1"/>
  <c r="AZ4330" i="22"/>
  <c r="AZ4329" i="22"/>
  <c r="BA4329" i="22" s="1"/>
  <c r="BB4329" i="22" s="1"/>
  <c r="AZ4328" i="22"/>
  <c r="BA4328" i="22" s="1"/>
  <c r="AZ4327" i="22"/>
  <c r="AZ4326" i="22"/>
  <c r="AZ4325" i="22"/>
  <c r="BA4325" i="22" s="1"/>
  <c r="BB4325" i="22" s="1"/>
  <c r="AZ4324" i="22"/>
  <c r="BA4324" i="22" s="1"/>
  <c r="AZ4323" i="22"/>
  <c r="AZ4322" i="22"/>
  <c r="AZ4321" i="22"/>
  <c r="AZ4320" i="22"/>
  <c r="AZ4319" i="22"/>
  <c r="AZ4318" i="22"/>
  <c r="BA4318" i="22" s="1"/>
  <c r="AZ4317" i="22"/>
  <c r="AZ4316" i="22"/>
  <c r="AZ4315" i="22"/>
  <c r="BA4315" i="22" s="1"/>
  <c r="AZ4314" i="22"/>
  <c r="BA4314" i="22" s="1"/>
  <c r="AZ4313" i="22"/>
  <c r="AZ4312" i="22"/>
  <c r="AZ4311" i="22"/>
  <c r="AZ4310" i="22"/>
  <c r="BA4310" i="22" s="1"/>
  <c r="BB4310" i="22" s="1"/>
  <c r="AZ4309" i="22"/>
  <c r="BA4309" i="22" s="1"/>
  <c r="BB4309" i="22" s="1"/>
  <c r="AZ4308" i="22"/>
  <c r="AZ4307" i="22"/>
  <c r="BA4307" i="22" s="1"/>
  <c r="AZ4306" i="22"/>
  <c r="BA4306" i="22" s="1"/>
  <c r="AZ4305" i="22"/>
  <c r="AZ4304" i="22"/>
  <c r="AZ4303" i="22"/>
  <c r="AZ4302" i="22"/>
  <c r="AZ4301" i="22"/>
  <c r="BA4301" i="22" s="1"/>
  <c r="BB4301" i="22" s="1"/>
  <c r="AZ4300" i="22"/>
  <c r="AZ4299" i="22"/>
  <c r="AZ4298" i="22"/>
  <c r="AZ4297" i="22"/>
  <c r="BA4297" i="22" s="1"/>
  <c r="AZ4296" i="22"/>
  <c r="AZ4295" i="22"/>
  <c r="AZ4294" i="22"/>
  <c r="AZ4293" i="22"/>
  <c r="BA4293" i="22" s="1"/>
  <c r="AZ4292" i="22"/>
  <c r="AZ4291" i="22"/>
  <c r="BA4291" i="22" s="1"/>
  <c r="AZ4290" i="22"/>
  <c r="AZ4289" i="22"/>
  <c r="AZ4288" i="22"/>
  <c r="BA4288" i="22" s="1"/>
  <c r="BB4288" i="22" s="1"/>
  <c r="AZ4287" i="22"/>
  <c r="BA4287" i="22" s="1"/>
  <c r="BB4287" i="22" s="1"/>
  <c r="AZ4286" i="22"/>
  <c r="AZ4285" i="22"/>
  <c r="AZ4284" i="22"/>
  <c r="AZ4283" i="22"/>
  <c r="BA4283" i="22" s="1"/>
  <c r="AZ4282" i="22"/>
  <c r="AZ4281" i="22"/>
  <c r="AZ4280" i="22"/>
  <c r="AZ4279" i="22"/>
  <c r="AZ4278" i="22"/>
  <c r="AZ4277" i="22"/>
  <c r="BA4277" i="22" s="1"/>
  <c r="AZ4276" i="22"/>
  <c r="AZ4275" i="22"/>
  <c r="BA4275" i="22" s="1"/>
  <c r="AZ4274" i="22"/>
  <c r="BA4274" i="22" s="1"/>
  <c r="BB4274" i="22" s="1"/>
  <c r="AZ4273" i="22"/>
  <c r="BA4273" i="22" s="1"/>
  <c r="AZ4272" i="22"/>
  <c r="AZ4271" i="22"/>
  <c r="BA4271" i="22" s="1"/>
  <c r="AZ4270" i="22"/>
  <c r="AZ4269" i="22"/>
  <c r="AZ4268" i="22"/>
  <c r="AZ4267" i="22"/>
  <c r="BA4267" i="22" s="1"/>
  <c r="AZ4266" i="22"/>
  <c r="BA4266" i="22" s="1"/>
  <c r="AZ4265" i="22"/>
  <c r="AZ4264" i="22"/>
  <c r="AZ4263" i="22"/>
  <c r="BA4263" i="22" s="1"/>
  <c r="AZ4262" i="22"/>
  <c r="AZ4261" i="22"/>
  <c r="BA4261" i="22" s="1"/>
  <c r="BB4261" i="22" s="1"/>
  <c r="AZ4260" i="22"/>
  <c r="AZ4259" i="22"/>
  <c r="AZ4258" i="22"/>
  <c r="AZ4257" i="22"/>
  <c r="BA4257" i="22" s="1"/>
  <c r="BB4257" i="22" s="1"/>
  <c r="AZ4256" i="22"/>
  <c r="AZ4255" i="22"/>
  <c r="BA4255" i="22" s="1"/>
  <c r="AZ4254" i="22"/>
  <c r="BA4254" i="22" s="1"/>
  <c r="AZ4253" i="22"/>
  <c r="AZ4252" i="22"/>
  <c r="AZ4251" i="22"/>
  <c r="AZ4250" i="22"/>
  <c r="AZ4249" i="22"/>
  <c r="AZ4248" i="22"/>
  <c r="AZ4247" i="22"/>
  <c r="AZ4246" i="22"/>
  <c r="BA4246" i="22" s="1"/>
  <c r="AZ4245" i="22"/>
  <c r="AZ4244" i="22"/>
  <c r="AZ4243" i="22"/>
  <c r="BA4243" i="22" s="1"/>
  <c r="AZ4242" i="22"/>
  <c r="AZ4241" i="22"/>
  <c r="BA4241" i="22" s="1"/>
  <c r="AZ4240" i="22"/>
  <c r="AZ4239" i="22"/>
  <c r="BA4239" i="22" s="1"/>
  <c r="BB4239" i="22" s="1"/>
  <c r="AZ4238" i="22"/>
  <c r="AZ4237" i="22"/>
  <c r="BA4237" i="22" s="1"/>
  <c r="AZ4236" i="22"/>
  <c r="BA4236" i="22" s="1"/>
  <c r="AZ4235" i="22"/>
  <c r="BA4235" i="22" s="1"/>
  <c r="AZ4234" i="22"/>
  <c r="BA4234" i="22" s="1"/>
  <c r="AZ4233" i="22"/>
  <c r="BA4233" i="22" s="1"/>
  <c r="AZ4232" i="22"/>
  <c r="BA4232" i="22" s="1"/>
  <c r="AZ4231" i="22"/>
  <c r="BA4231" i="22" s="1"/>
  <c r="AZ4230" i="22"/>
  <c r="AZ4229" i="22"/>
  <c r="AZ4228" i="22"/>
  <c r="BA4228" i="22" s="1"/>
  <c r="BB4228" i="22" s="1"/>
  <c r="AZ4227" i="22"/>
  <c r="AZ4226" i="22"/>
  <c r="BA4226" i="22" s="1"/>
  <c r="BB4226" i="22" s="1"/>
  <c r="AZ4225" i="22"/>
  <c r="BA4225" i="22" s="1"/>
  <c r="BB4225" i="22" s="1"/>
  <c r="AZ4224" i="22"/>
  <c r="BA4224" i="22" s="1"/>
  <c r="AZ4223" i="22"/>
  <c r="BA4223" i="22" s="1"/>
  <c r="AZ4222" i="22"/>
  <c r="BA4222" i="22" s="1"/>
  <c r="BB4222" i="22" s="1"/>
  <c r="AZ4221" i="22"/>
  <c r="BA4221" i="22" s="1"/>
  <c r="AZ4220" i="22"/>
  <c r="BA4220" i="22" s="1"/>
  <c r="BB4220" i="22" s="1"/>
  <c r="AZ4219" i="22"/>
  <c r="BA4219" i="22" s="1"/>
  <c r="AZ4218" i="22"/>
  <c r="AZ4217" i="22"/>
  <c r="AZ4216" i="22"/>
  <c r="AZ4215" i="22"/>
  <c r="AZ4214" i="22"/>
  <c r="BA4214" i="22" s="1"/>
  <c r="AZ4213" i="22"/>
  <c r="AZ4212" i="22"/>
  <c r="AZ4211" i="22"/>
  <c r="BA4211" i="22" s="1"/>
  <c r="AZ4210" i="22"/>
  <c r="BA4210" i="22" s="1"/>
  <c r="BB4210" i="22" s="1"/>
  <c r="AZ4209" i="22"/>
  <c r="BA4209" i="22" s="1"/>
  <c r="BB4209" i="22" s="1"/>
  <c r="AZ4208" i="22"/>
  <c r="BA4208" i="22" s="1"/>
  <c r="AZ4207" i="22"/>
  <c r="BA4207" i="22" s="1"/>
  <c r="AZ4206" i="22"/>
  <c r="AZ4205" i="22"/>
  <c r="BA4205" i="22" s="1"/>
  <c r="BB4205" i="22" s="1"/>
  <c r="AZ4204" i="22"/>
  <c r="AZ4203" i="22"/>
  <c r="BA4203" i="22" s="1"/>
  <c r="AZ4202" i="22"/>
  <c r="BA4202" i="22" s="1"/>
  <c r="AZ4201" i="22"/>
  <c r="BA4201" i="22" s="1"/>
  <c r="BB4201" i="22" s="1"/>
  <c r="AZ4200" i="22"/>
  <c r="BA4200" i="22" s="1"/>
  <c r="BB4200" i="22" s="1"/>
  <c r="AZ4199" i="22"/>
  <c r="BA4199" i="22" s="1"/>
  <c r="AZ4198" i="22"/>
  <c r="BA4198" i="22" s="1"/>
  <c r="BB4198" i="22" s="1"/>
  <c r="AZ4197" i="22"/>
  <c r="AZ4196" i="22"/>
  <c r="AZ4195" i="22"/>
  <c r="AZ4194" i="22"/>
  <c r="AZ4193" i="22"/>
  <c r="BA4193" i="22" s="1"/>
  <c r="AZ4192" i="22"/>
  <c r="BA4192" i="22" s="1"/>
  <c r="BB4192" i="22" s="1"/>
  <c r="AZ4191" i="22"/>
  <c r="BA4191" i="22" s="1"/>
  <c r="AZ4190" i="22"/>
  <c r="AZ4189" i="22"/>
  <c r="AZ4188" i="22"/>
  <c r="AZ4187" i="22"/>
  <c r="BA4187" i="22" s="1"/>
  <c r="AZ4186" i="22"/>
  <c r="BA4186" i="22" s="1"/>
  <c r="AZ4185" i="22"/>
  <c r="AZ4184" i="22"/>
  <c r="BA4184" i="22" s="1"/>
  <c r="AZ4183" i="22"/>
  <c r="BA4183" i="22" s="1"/>
  <c r="AZ4182" i="22"/>
  <c r="AZ4181" i="22"/>
  <c r="BA4181" i="22" s="1"/>
  <c r="BB4181" i="22" s="1"/>
  <c r="AZ4180" i="22"/>
  <c r="AZ4179" i="22"/>
  <c r="AZ4178" i="22"/>
  <c r="BA4178" i="22" s="1"/>
  <c r="BB4178" i="22" s="1"/>
  <c r="AZ4177" i="22"/>
  <c r="BA4177" i="22" s="1"/>
  <c r="AZ4176" i="22"/>
  <c r="AZ4175" i="22"/>
  <c r="BA4175" i="22" s="1"/>
  <c r="AZ4174" i="22"/>
  <c r="BA4174" i="22" s="1"/>
  <c r="AZ4173" i="22"/>
  <c r="BA4173" i="22" s="1"/>
  <c r="AZ4172" i="22"/>
  <c r="BA4172" i="22" s="1"/>
  <c r="AZ4171" i="22"/>
  <c r="AZ4170" i="22"/>
  <c r="AZ4169" i="22"/>
  <c r="AZ4168" i="22"/>
  <c r="AZ4167" i="22"/>
  <c r="AZ4166" i="22"/>
  <c r="AZ4165" i="22"/>
  <c r="AZ4164" i="22"/>
  <c r="AZ4163" i="22"/>
  <c r="BA4163" i="22" s="1"/>
  <c r="AZ4162" i="22"/>
  <c r="BA4162" i="22" s="1"/>
  <c r="AZ4161" i="22"/>
  <c r="BA4161" i="22" s="1"/>
  <c r="AZ4160" i="22"/>
  <c r="AZ4159" i="22"/>
  <c r="AZ4158" i="22"/>
  <c r="AZ4157" i="22"/>
  <c r="BA4157" i="22" s="1"/>
  <c r="BB4157" i="22" s="1"/>
  <c r="AZ4156" i="22"/>
  <c r="AZ4155" i="22"/>
  <c r="AZ4154" i="22"/>
  <c r="BA4154" i="22" s="1"/>
  <c r="AZ4153" i="22"/>
  <c r="AZ4152" i="22"/>
  <c r="BA4152" i="22" s="1"/>
  <c r="AZ4151" i="22"/>
  <c r="AZ4150" i="22"/>
  <c r="AZ4149" i="22"/>
  <c r="AZ4148" i="22"/>
  <c r="BA4148" i="22" s="1"/>
  <c r="AZ4147" i="22"/>
  <c r="AZ4146" i="22"/>
  <c r="BA4146" i="22" s="1"/>
  <c r="BB4146" i="22" s="1"/>
  <c r="AZ4145" i="22"/>
  <c r="BA4145" i="22" s="1"/>
  <c r="AZ4144" i="22"/>
  <c r="BA4144" i="22" s="1"/>
  <c r="AZ4143" i="22"/>
  <c r="BA4143" i="22" s="1"/>
  <c r="BB4143" i="22" s="1"/>
  <c r="AZ4142" i="22"/>
  <c r="AZ4141" i="22"/>
  <c r="AZ4140" i="22"/>
  <c r="AZ4139" i="22"/>
  <c r="BA4139" i="22" s="1"/>
  <c r="AZ4138" i="22"/>
  <c r="AZ4137" i="22"/>
  <c r="AZ4136" i="22"/>
  <c r="BA4136" i="22" s="1"/>
  <c r="AZ4135" i="22"/>
  <c r="BA4135" i="22" s="1"/>
  <c r="AZ4134" i="22"/>
  <c r="AZ4133" i="22"/>
  <c r="AZ4132" i="22"/>
  <c r="AZ4131" i="22"/>
  <c r="AZ4130" i="22"/>
  <c r="BA4130" i="22" s="1"/>
  <c r="BB4130" i="22" s="1"/>
  <c r="AZ4129" i="22"/>
  <c r="BA4129" i="22" s="1"/>
  <c r="BB4129" i="22" s="1"/>
  <c r="AZ4128" i="22"/>
  <c r="BA4128" i="22" s="1"/>
  <c r="BB4128" i="22" s="1"/>
  <c r="AZ4127" i="22"/>
  <c r="AZ4126" i="22"/>
  <c r="AZ4125" i="22"/>
  <c r="AZ4124" i="22"/>
  <c r="BA4124" i="22" s="1"/>
  <c r="AZ4123" i="22"/>
  <c r="AZ4122" i="22"/>
  <c r="BA4122" i="22" s="1"/>
  <c r="BB4122" i="22" s="1"/>
  <c r="AZ4121" i="22"/>
  <c r="AZ4120" i="22"/>
  <c r="AZ4119" i="22"/>
  <c r="BA4119" i="22" s="1"/>
  <c r="AZ4118" i="22"/>
  <c r="BA4118" i="22" s="1"/>
  <c r="AZ4117" i="22"/>
  <c r="AZ4116" i="22"/>
  <c r="BA4116" i="22" s="1"/>
  <c r="BB4116" i="22" s="1"/>
  <c r="AZ4115" i="22"/>
  <c r="AZ4114" i="22"/>
  <c r="BA4114" i="22" s="1"/>
  <c r="AZ4113" i="22"/>
  <c r="BA4113" i="22" s="1"/>
  <c r="BB4113" i="22" s="1"/>
  <c r="AZ4112" i="22"/>
  <c r="AZ4111" i="22"/>
  <c r="AZ4110" i="22"/>
  <c r="AZ4109" i="22"/>
  <c r="AZ4108" i="22"/>
  <c r="AZ4107" i="22"/>
  <c r="AZ4106" i="22"/>
  <c r="AZ4105" i="22"/>
  <c r="AZ4104" i="22"/>
  <c r="AZ4103" i="22"/>
  <c r="BA4103" i="22" s="1"/>
  <c r="AZ4102" i="22"/>
  <c r="BA4102" i="22" s="1"/>
  <c r="BB4102" i="22" s="1"/>
  <c r="AZ4101" i="22"/>
  <c r="AZ4100" i="22"/>
  <c r="BA4100" i="22" s="1"/>
  <c r="AZ4099" i="22"/>
  <c r="AZ4098" i="22"/>
  <c r="BA4098" i="22" s="1"/>
  <c r="AZ4097" i="22"/>
  <c r="BA4097" i="22" s="1"/>
  <c r="BB4097" i="22" s="1"/>
  <c r="AZ4096" i="22"/>
  <c r="BA4096" i="22" s="1"/>
  <c r="BB4096" i="22" s="1"/>
  <c r="AZ4095" i="22"/>
  <c r="BA4095" i="22" s="1"/>
  <c r="BB4095" i="22" s="1"/>
  <c r="AZ4094" i="22"/>
  <c r="BA4094" i="22" s="1"/>
  <c r="AZ4093" i="22"/>
  <c r="BA4093" i="22" s="1"/>
  <c r="BB4093" i="22" s="1"/>
  <c r="AZ4092" i="22"/>
  <c r="AZ4091" i="22"/>
  <c r="BA4091" i="22" s="1"/>
  <c r="AZ4090" i="22"/>
  <c r="BA4090" i="22" s="1"/>
  <c r="AZ4089" i="22"/>
  <c r="AZ4088" i="22"/>
  <c r="AZ4087" i="22"/>
  <c r="BA4087" i="22" s="1"/>
  <c r="AZ4086" i="22"/>
  <c r="AZ4085" i="22"/>
  <c r="BA4085" i="22" s="1"/>
  <c r="AZ4084" i="22"/>
  <c r="BA4084" i="22" s="1"/>
  <c r="AZ4083" i="22"/>
  <c r="AZ4082" i="22"/>
  <c r="AZ4081" i="22"/>
  <c r="BA4081" i="22" s="1"/>
  <c r="AZ4080" i="22"/>
  <c r="BA4080" i="22" s="1"/>
  <c r="BB4080" i="22" s="1"/>
  <c r="AZ4079" i="22"/>
  <c r="AZ4078" i="22"/>
  <c r="BA4078" i="22" s="1"/>
  <c r="BB4078" i="22" s="1"/>
  <c r="AZ4077" i="22"/>
  <c r="AZ4076" i="22"/>
  <c r="AZ4075" i="22"/>
  <c r="AZ4074" i="22"/>
  <c r="AZ4073" i="22"/>
  <c r="AZ4072" i="22"/>
  <c r="AZ4071" i="22"/>
  <c r="AZ4070" i="22"/>
  <c r="BA4070" i="22" s="1"/>
  <c r="AZ4069" i="22"/>
  <c r="AZ4068" i="22"/>
  <c r="BA4068" i="22" s="1"/>
  <c r="AZ4067" i="22"/>
  <c r="BA4067" i="22" s="1"/>
  <c r="AZ4066" i="22"/>
  <c r="BA4066" i="22" s="1"/>
  <c r="BB4066" i="22" s="1"/>
  <c r="AZ4065" i="22"/>
  <c r="BA4065" i="22" s="1"/>
  <c r="BB4065" i="22" s="1"/>
  <c r="AZ4064" i="22"/>
  <c r="BA4064" i="22" s="1"/>
  <c r="AZ4063" i="22"/>
  <c r="AZ4062" i="22"/>
  <c r="BA4062" i="22" s="1"/>
  <c r="AZ4061" i="22"/>
  <c r="BA4061" i="22" s="1"/>
  <c r="BB4061" i="22" s="1"/>
  <c r="AZ4060" i="22"/>
  <c r="AZ4059" i="22"/>
  <c r="AZ4058" i="22"/>
  <c r="AZ4057" i="22"/>
  <c r="AZ4056" i="22"/>
  <c r="AZ4055" i="22"/>
  <c r="BA4055" i="22" s="1"/>
  <c r="AZ4054" i="22"/>
  <c r="BA4054" i="22" s="1"/>
  <c r="AZ4053" i="22"/>
  <c r="AZ4052" i="22"/>
  <c r="BA4052" i="22" s="1"/>
  <c r="AZ4051" i="22"/>
  <c r="AZ4050" i="22"/>
  <c r="BA4050" i="22" s="1"/>
  <c r="BB4050" i="22" s="1"/>
  <c r="AZ4049" i="22"/>
  <c r="AZ4048" i="22"/>
  <c r="BA4048" i="22" s="1"/>
  <c r="BB4048" i="22" s="1"/>
  <c r="AZ4047" i="22"/>
  <c r="BA4047" i="22" s="1"/>
  <c r="AZ4046" i="22"/>
  <c r="BA4046" i="22" s="1"/>
  <c r="AZ4045" i="22"/>
  <c r="AZ4044" i="22"/>
  <c r="BA4044" i="22" s="1"/>
  <c r="BB4044" i="22" s="1"/>
  <c r="AZ4043" i="22"/>
  <c r="BA4043" i="22" s="1"/>
  <c r="AZ4042" i="22"/>
  <c r="AZ4041" i="22"/>
  <c r="AZ4040" i="22"/>
  <c r="AZ4039" i="22"/>
  <c r="AZ4038" i="22"/>
  <c r="AZ4037" i="22"/>
  <c r="BA4037" i="22" s="1"/>
  <c r="BB4037" i="22" s="1"/>
  <c r="AZ4036" i="22"/>
  <c r="AZ4035" i="22"/>
  <c r="BA4035" i="22" s="1"/>
  <c r="AZ4034" i="22"/>
  <c r="BA4034" i="22" s="1"/>
  <c r="BB4034" i="22" s="1"/>
  <c r="AZ4033" i="22"/>
  <c r="AZ4032" i="22"/>
  <c r="AZ4031" i="22"/>
  <c r="BA4031" i="22" s="1"/>
  <c r="AZ4030" i="22"/>
  <c r="BA4030" i="22" s="1"/>
  <c r="BB4030" i="22" s="1"/>
  <c r="AZ4029" i="22"/>
  <c r="AZ4028" i="22"/>
  <c r="AZ4027" i="22"/>
  <c r="BA4027" i="22" s="1"/>
  <c r="AZ4026" i="22"/>
  <c r="BA4026" i="22" s="1"/>
  <c r="AZ4025" i="22"/>
  <c r="AZ4024" i="22"/>
  <c r="BA4024" i="22" s="1"/>
  <c r="AZ4023" i="22"/>
  <c r="BA4023" i="22" s="1"/>
  <c r="AZ4022" i="22"/>
  <c r="AZ4021" i="22"/>
  <c r="BA4021" i="22" s="1"/>
  <c r="BB4021" i="22" s="1"/>
  <c r="AZ4020" i="22"/>
  <c r="BA4020" i="22" s="1"/>
  <c r="AZ4019" i="22"/>
  <c r="AZ4018" i="22"/>
  <c r="AZ4017" i="22"/>
  <c r="BA4017" i="22" s="1"/>
  <c r="BB4017" i="22" s="1"/>
  <c r="AZ4016" i="22"/>
  <c r="BA4016" i="22" s="1"/>
  <c r="AZ4015" i="22"/>
  <c r="AZ4014" i="22"/>
  <c r="BA4014" i="22" s="1"/>
  <c r="AZ4013" i="22"/>
  <c r="BA4013" i="22" s="1"/>
  <c r="BB4013" i="22" s="1"/>
  <c r="AZ4012" i="22"/>
  <c r="AZ4011" i="22"/>
  <c r="BA4011" i="22" s="1"/>
  <c r="AZ4010" i="22"/>
  <c r="BA4010" i="22" s="1"/>
  <c r="BB4010" i="22" s="1"/>
  <c r="AZ4009" i="22"/>
  <c r="BA4009" i="22" s="1"/>
  <c r="AZ4008" i="22"/>
  <c r="AZ4007" i="22"/>
  <c r="BA4007" i="22" s="1"/>
  <c r="AZ4006" i="22"/>
  <c r="AZ4005" i="22"/>
  <c r="AZ4004" i="22"/>
  <c r="AZ4003" i="22"/>
  <c r="AZ4002" i="22"/>
  <c r="AZ4001" i="22"/>
  <c r="BA4001" i="22" s="1"/>
  <c r="BB4001" i="22" s="1"/>
  <c r="AZ4000" i="22"/>
  <c r="BA4000" i="22" s="1"/>
  <c r="BB4000" i="22" s="1"/>
  <c r="AZ3999" i="22"/>
  <c r="AZ3998" i="22"/>
  <c r="AZ3997" i="22"/>
  <c r="AZ3996" i="22"/>
  <c r="BA3996" i="22" s="1"/>
  <c r="BB3996" i="22" s="1"/>
  <c r="AZ3995" i="22"/>
  <c r="BA3995" i="22" s="1"/>
  <c r="AZ3994" i="22"/>
  <c r="AZ3993" i="22"/>
  <c r="AZ3992" i="22"/>
  <c r="BA3992" i="22" s="1"/>
  <c r="BB3992" i="22" s="1"/>
  <c r="AZ3991" i="22"/>
  <c r="AZ3990" i="22"/>
  <c r="AZ3989" i="22"/>
  <c r="BA3989" i="22" s="1"/>
  <c r="AZ3988" i="22"/>
  <c r="AZ3987" i="22"/>
  <c r="BA3987" i="22" s="1"/>
  <c r="AZ3986" i="22"/>
  <c r="AZ3985" i="22"/>
  <c r="AZ3984" i="22"/>
  <c r="AZ3983" i="22"/>
  <c r="AZ3982" i="22"/>
  <c r="BA3982" i="22" s="1"/>
  <c r="BB3982" i="22" s="1"/>
  <c r="AZ3981" i="22"/>
  <c r="AZ3980" i="22"/>
  <c r="BA3980" i="22" s="1"/>
  <c r="BB3980" i="22" s="1"/>
  <c r="AZ3979" i="22"/>
  <c r="BA3979" i="22" s="1"/>
  <c r="AZ3978" i="22"/>
  <c r="AZ3977" i="22"/>
  <c r="AZ3976" i="22"/>
  <c r="AZ3975" i="22"/>
  <c r="AZ3974" i="22"/>
  <c r="AZ3973" i="22"/>
  <c r="BA3973" i="22" s="1"/>
  <c r="AZ3972" i="22"/>
  <c r="BA3972" i="22" s="1"/>
  <c r="AZ3971" i="22"/>
  <c r="BA3971" i="22" s="1"/>
  <c r="AZ3970" i="22"/>
  <c r="BA3970" i="22" s="1"/>
  <c r="BB3970" i="22" s="1"/>
  <c r="AZ3969" i="22"/>
  <c r="BA3969" i="22" s="1"/>
  <c r="BB3969" i="22" s="1"/>
  <c r="AZ3968" i="22"/>
  <c r="BA3968" i="22" s="1"/>
  <c r="AZ3967" i="22"/>
  <c r="AZ3966" i="22"/>
  <c r="AZ3965" i="22"/>
  <c r="BA3965" i="22" s="1"/>
  <c r="AZ3964" i="22"/>
  <c r="AZ3963" i="22"/>
  <c r="AZ3962" i="22"/>
  <c r="AZ3961" i="22"/>
  <c r="BA3961" i="22" s="1"/>
  <c r="BB3961" i="22" s="1"/>
  <c r="AZ3960" i="22"/>
  <c r="BA3960" i="22" s="1"/>
  <c r="BB3960" i="22" s="1"/>
  <c r="AZ3959" i="22"/>
  <c r="BA3959" i="22" s="1"/>
  <c r="AZ3958" i="22"/>
  <c r="BA3958" i="22" s="1"/>
  <c r="BB3958" i="22" s="1"/>
  <c r="AZ3957" i="22"/>
  <c r="BA3957" i="22" s="1"/>
  <c r="AZ3956" i="22"/>
  <c r="BA3956" i="22" s="1"/>
  <c r="BB3956" i="22" s="1"/>
  <c r="AZ3955" i="22"/>
  <c r="AZ3954" i="22"/>
  <c r="AZ3953" i="22"/>
  <c r="BA3953" i="22" s="1"/>
  <c r="BB3953" i="22" s="1"/>
  <c r="AZ3952" i="22"/>
  <c r="BA3952" i="22" s="1"/>
  <c r="BB3952" i="22" s="1"/>
  <c r="AZ3951" i="22"/>
  <c r="BA3951" i="22" s="1"/>
  <c r="AZ3950" i="22"/>
  <c r="AZ3949" i="22"/>
  <c r="AZ3948" i="22"/>
  <c r="AZ3947" i="22"/>
  <c r="BA3947" i="22" s="1"/>
  <c r="AZ3946" i="22"/>
  <c r="AZ3945" i="22"/>
  <c r="AZ3944" i="22"/>
  <c r="AZ3943" i="22"/>
  <c r="AZ3942" i="22"/>
  <c r="AZ3941" i="22"/>
  <c r="BA3941" i="22" s="1"/>
  <c r="BB3941" i="22" s="1"/>
  <c r="AZ3940" i="22"/>
  <c r="BA3940" i="22" s="1"/>
  <c r="AZ3939" i="22"/>
  <c r="BA3939" i="22" s="1"/>
  <c r="AZ3938" i="22"/>
  <c r="AZ3937" i="22"/>
  <c r="AZ3936" i="22"/>
  <c r="BA3936" i="22" s="1"/>
  <c r="AZ3935" i="22"/>
  <c r="BA3935" i="22" s="1"/>
  <c r="AZ3934" i="22"/>
  <c r="BA3934" i="22" s="1"/>
  <c r="BB3934" i="22" s="1"/>
  <c r="AZ3933" i="22"/>
  <c r="BA3933" i="22" s="1"/>
  <c r="AZ3932" i="22"/>
  <c r="AZ3931" i="22"/>
  <c r="BA3931" i="22" s="1"/>
  <c r="AZ3930" i="22"/>
  <c r="BA3930" i="22" s="1"/>
  <c r="BB3930" i="22" s="1"/>
  <c r="AZ3929" i="22"/>
  <c r="AZ3928" i="22"/>
  <c r="AZ3927" i="22"/>
  <c r="BA3927" i="22" s="1"/>
  <c r="AZ3926" i="22"/>
  <c r="AZ3925" i="22"/>
  <c r="AZ3924" i="22"/>
  <c r="AZ3923" i="22"/>
  <c r="AZ3922" i="22"/>
  <c r="AZ3921" i="22"/>
  <c r="AZ3920" i="22"/>
  <c r="AZ3919" i="22"/>
  <c r="BA3919" i="22" s="1"/>
  <c r="AZ3918" i="22"/>
  <c r="AZ3917" i="22"/>
  <c r="AZ3916" i="22"/>
  <c r="AZ3915" i="22"/>
  <c r="BA3915" i="22" s="1"/>
  <c r="AZ3914" i="22"/>
  <c r="AZ3913" i="22"/>
  <c r="AZ3912" i="22"/>
  <c r="BA3912" i="22" s="1"/>
  <c r="BB3912" i="22" s="1"/>
  <c r="AZ3911" i="22"/>
  <c r="AZ3910" i="22"/>
  <c r="BA3910" i="22" s="1"/>
  <c r="BB3910" i="22" s="1"/>
  <c r="AZ3909" i="22"/>
  <c r="BA3909" i="22" s="1"/>
  <c r="BB3909" i="22" s="1"/>
  <c r="AZ3908" i="22"/>
  <c r="BA3908" i="22" s="1"/>
  <c r="BB3908" i="22" s="1"/>
  <c r="AZ3907" i="22"/>
  <c r="AZ3906" i="22"/>
  <c r="AZ3905" i="22"/>
  <c r="AZ3904" i="22"/>
  <c r="AZ3903" i="22"/>
  <c r="BA3903" i="22" s="1"/>
  <c r="AZ3902" i="22"/>
  <c r="BA3902" i="22" s="1"/>
  <c r="AZ3901" i="22"/>
  <c r="AZ3900" i="22"/>
  <c r="BA3900" i="22" s="1"/>
  <c r="AZ3899" i="22"/>
  <c r="BA3899" i="22" s="1"/>
  <c r="AZ3898" i="22"/>
  <c r="AZ3897" i="22"/>
  <c r="BA3897" i="22" s="1"/>
  <c r="AZ3896" i="22"/>
  <c r="AZ3895" i="22"/>
  <c r="BA3895" i="22" s="1"/>
  <c r="AZ3894" i="22"/>
  <c r="AZ3893" i="22"/>
  <c r="BA3893" i="22" s="1"/>
  <c r="BB3893" i="22" s="1"/>
  <c r="AZ3892" i="22"/>
  <c r="AZ3891" i="22"/>
  <c r="AZ3890" i="22"/>
  <c r="AZ3889" i="22"/>
  <c r="BA3889" i="22" s="1"/>
  <c r="AZ3888" i="22"/>
  <c r="AZ3887" i="22"/>
  <c r="BA3887" i="22" s="1"/>
  <c r="AZ3886" i="22"/>
  <c r="BA3886" i="22" s="1"/>
  <c r="AZ3885" i="22"/>
  <c r="BA3885" i="22" s="1"/>
  <c r="AZ3884" i="22"/>
  <c r="AZ3883" i="22"/>
  <c r="AZ3882" i="22"/>
  <c r="BA3882" i="22" s="1"/>
  <c r="BB3882" i="22" s="1"/>
  <c r="AZ3881" i="22"/>
  <c r="AZ3880" i="22"/>
  <c r="BA3880" i="22" s="1"/>
  <c r="AZ3879" i="22"/>
  <c r="BA3879" i="22" s="1"/>
  <c r="BB3879" i="22" s="1"/>
  <c r="AZ3878" i="22"/>
  <c r="BA3878" i="22" s="1"/>
  <c r="AZ3877" i="22"/>
  <c r="BA3877" i="22" s="1"/>
  <c r="BB3877" i="22" s="1"/>
  <c r="AZ3876" i="22"/>
  <c r="AZ3875" i="22"/>
  <c r="BA3875" i="22" s="1"/>
  <c r="AZ3874" i="22"/>
  <c r="AZ3873" i="22"/>
  <c r="BA3873" i="22" s="1"/>
  <c r="AZ3872" i="22"/>
  <c r="AZ3871" i="22"/>
  <c r="AZ3870" i="22"/>
  <c r="BA3870" i="22" s="1"/>
  <c r="AZ3869" i="22"/>
  <c r="AZ3868" i="22"/>
  <c r="AZ3867" i="22"/>
  <c r="BA3867" i="22" s="1"/>
  <c r="AZ3866" i="22"/>
  <c r="BA3866" i="22" s="1"/>
  <c r="BB3866" i="22" s="1"/>
  <c r="AZ3865" i="22"/>
  <c r="BA3865" i="22" s="1"/>
  <c r="AZ3864" i="22"/>
  <c r="AZ3863" i="22"/>
  <c r="AZ3862" i="22"/>
  <c r="BA3862" i="22" s="1"/>
  <c r="BB3862" i="22" s="1"/>
  <c r="AZ3861" i="22"/>
  <c r="BA3861" i="22" s="1"/>
  <c r="BB3861" i="22" s="1"/>
  <c r="AZ3860" i="22"/>
  <c r="BA3860" i="22" s="1"/>
  <c r="BB3860" i="22" s="1"/>
  <c r="AZ3859" i="22"/>
  <c r="AZ3858" i="22"/>
  <c r="BA3858" i="22" s="1"/>
  <c r="AZ3857" i="22"/>
  <c r="AZ3856" i="22"/>
  <c r="BA3856" i="22" s="1"/>
  <c r="BB3856" i="22" s="1"/>
  <c r="AZ3855" i="22"/>
  <c r="BA3855" i="22" s="1"/>
  <c r="BB3855" i="22" s="1"/>
  <c r="AZ3854" i="22"/>
  <c r="BA3854" i="22" s="1"/>
  <c r="AZ3853" i="22"/>
  <c r="AZ3852" i="22"/>
  <c r="AZ3851" i="22"/>
  <c r="BA3851" i="22" s="1"/>
  <c r="AZ3850" i="22"/>
  <c r="BA3850" i="22" s="1"/>
  <c r="AZ3849" i="22"/>
  <c r="BA3849" i="22" s="1"/>
  <c r="AZ3848" i="22"/>
  <c r="BA3848" i="22" s="1"/>
  <c r="AZ3847" i="22"/>
  <c r="BA3847" i="22" s="1"/>
  <c r="AZ3846" i="22"/>
  <c r="AZ3845" i="22"/>
  <c r="BA3845" i="22" s="1"/>
  <c r="BB3845" i="22" s="1"/>
  <c r="AZ3844" i="22"/>
  <c r="AZ3843" i="22"/>
  <c r="AZ3842" i="22"/>
  <c r="BA3842" i="22" s="1"/>
  <c r="BB3842" i="22" s="1"/>
  <c r="AZ3841" i="22"/>
  <c r="AZ3840" i="22"/>
  <c r="AZ3839" i="22"/>
  <c r="BA3839" i="22" s="1"/>
  <c r="AZ3838" i="22"/>
  <c r="BA3838" i="22" s="1"/>
  <c r="BB3838" i="22" s="1"/>
  <c r="AZ3837" i="22"/>
  <c r="BA3837" i="22" s="1"/>
  <c r="AZ3836" i="22"/>
  <c r="BA3836" i="22" s="1"/>
  <c r="AZ3835" i="22"/>
  <c r="AZ3834" i="22"/>
  <c r="BA3834" i="22" s="1"/>
  <c r="BB3834" i="22" s="1"/>
  <c r="AZ3833" i="22"/>
  <c r="AZ3832" i="22"/>
  <c r="BA3832" i="22" s="1"/>
  <c r="BB3832" i="22" s="1"/>
  <c r="AZ3831" i="22"/>
  <c r="AZ3830" i="22"/>
  <c r="BA3830" i="22" s="1"/>
  <c r="AZ3829" i="22"/>
  <c r="BA3829" i="22" s="1"/>
  <c r="BB3829" i="22" s="1"/>
  <c r="AZ3828" i="22"/>
  <c r="BA3828" i="22" s="1"/>
  <c r="BB3828" i="22" s="1"/>
  <c r="AZ3827" i="22"/>
  <c r="AZ3826" i="22"/>
  <c r="AZ3825" i="22"/>
  <c r="BA3825" i="22" s="1"/>
  <c r="AZ3824" i="22"/>
  <c r="AZ3823" i="22"/>
  <c r="BA3823" i="22" s="1"/>
  <c r="AZ3822" i="22"/>
  <c r="BA3822" i="22" s="1"/>
  <c r="BB3822" i="22" s="1"/>
  <c r="AZ3821" i="22"/>
  <c r="BA3821" i="22" s="1"/>
  <c r="BB3821" i="22" s="1"/>
  <c r="AZ3820" i="22"/>
  <c r="AZ3819" i="22"/>
  <c r="AZ3818" i="22"/>
  <c r="BA3818" i="22" s="1"/>
  <c r="BB3818" i="22" s="1"/>
  <c r="AZ3817" i="22"/>
  <c r="AZ3816" i="22"/>
  <c r="AZ3815" i="22"/>
  <c r="AZ3814" i="22"/>
  <c r="BA3814" i="22" s="1"/>
  <c r="AZ3813" i="22"/>
  <c r="AZ3812" i="22"/>
  <c r="BA3812" i="22" s="1"/>
  <c r="AZ3811" i="22"/>
  <c r="AZ3810" i="22"/>
  <c r="BA3810" i="22" s="1"/>
  <c r="BB3810" i="22" s="1"/>
  <c r="AZ3809" i="22"/>
  <c r="AZ3808" i="22"/>
  <c r="BA3808" i="22" s="1"/>
  <c r="BB3808" i="22" s="1"/>
  <c r="AZ3807" i="22"/>
  <c r="BA3807" i="22" s="1"/>
  <c r="BB3807" i="22" s="1"/>
  <c r="AZ3806" i="22"/>
  <c r="AZ3805" i="22"/>
  <c r="AZ3804" i="22"/>
  <c r="BA3804" i="22" s="1"/>
  <c r="AZ3803" i="22"/>
  <c r="BA3803" i="22" s="1"/>
  <c r="AZ3802" i="22"/>
  <c r="AZ3801" i="22"/>
  <c r="AZ3800" i="22"/>
  <c r="AZ3799" i="22"/>
  <c r="AZ3798" i="22"/>
  <c r="AZ3797" i="22"/>
  <c r="AZ3796" i="22"/>
  <c r="AZ3795" i="22"/>
  <c r="BA3795" i="22" s="1"/>
  <c r="AZ3794" i="22"/>
  <c r="BA3794" i="22" s="1"/>
  <c r="AZ3793" i="22"/>
  <c r="BA3793" i="22" s="1"/>
  <c r="BB3793" i="22" s="1"/>
  <c r="AZ3792" i="22"/>
  <c r="BA3792" i="22" s="1"/>
  <c r="BB3792" i="22" s="1"/>
  <c r="AZ3791" i="22"/>
  <c r="AZ3790" i="22"/>
  <c r="AZ3789" i="22"/>
  <c r="AZ3788" i="22"/>
  <c r="AZ3787" i="22"/>
  <c r="BA3787" i="22" s="1"/>
  <c r="AZ3786" i="22"/>
  <c r="BA3786" i="22" s="1"/>
  <c r="BB3786" i="22" s="1"/>
  <c r="AZ3785" i="22"/>
  <c r="AZ3784" i="22"/>
  <c r="AZ3783" i="22"/>
  <c r="BA3783" i="22" s="1"/>
  <c r="AZ3782" i="22"/>
  <c r="AZ3781" i="22"/>
  <c r="BA3781" i="22" s="1"/>
  <c r="AZ3780" i="22"/>
  <c r="BA3780" i="22" s="1"/>
  <c r="AZ3779" i="22"/>
  <c r="AZ3778" i="22"/>
  <c r="BA3778" i="22" s="1"/>
  <c r="AZ3777" i="22"/>
  <c r="AZ3776" i="22"/>
  <c r="AZ3775" i="22"/>
  <c r="BA3775" i="22" s="1"/>
  <c r="AZ3774" i="22"/>
  <c r="AZ3773" i="22"/>
  <c r="BA3773" i="22" s="1"/>
  <c r="BB3773" i="22" s="1"/>
  <c r="AZ3772" i="22"/>
  <c r="AZ3771" i="22"/>
  <c r="BA3771" i="22" s="1"/>
  <c r="AZ3770" i="22"/>
  <c r="AZ3769" i="22"/>
  <c r="AZ3768" i="22"/>
  <c r="AZ3767" i="22"/>
  <c r="BA3767" i="22" s="1"/>
  <c r="AZ3766" i="22"/>
  <c r="AZ3765" i="22"/>
  <c r="AZ3764" i="22"/>
  <c r="BA3764" i="22" s="1"/>
  <c r="BB3764" i="22" s="1"/>
  <c r="AZ3763" i="22"/>
  <c r="AZ3762" i="22"/>
  <c r="AZ3761" i="22"/>
  <c r="BA3761" i="22" s="1"/>
  <c r="BB3761" i="22" s="1"/>
  <c r="AZ3760" i="22"/>
  <c r="BA3760" i="22" s="1"/>
  <c r="BB3760" i="22" s="1"/>
  <c r="AZ3759" i="22"/>
  <c r="BA3759" i="22" s="1"/>
  <c r="AZ3758" i="22"/>
  <c r="AZ3757" i="22"/>
  <c r="BA3757" i="22" s="1"/>
  <c r="BB3757" i="22" s="1"/>
  <c r="AZ3756" i="22"/>
  <c r="AZ3755" i="22"/>
  <c r="BA3755" i="22" s="1"/>
  <c r="AZ3754" i="22"/>
  <c r="AZ3753" i="22"/>
  <c r="BA3753" i="22" s="1"/>
  <c r="BB3753" i="22" s="1"/>
  <c r="AZ3752" i="22"/>
  <c r="BA3752" i="22" s="1"/>
  <c r="BB3752" i="22" s="1"/>
  <c r="AZ3751" i="22"/>
  <c r="BA3751" i="22" s="1"/>
  <c r="AZ3750" i="22"/>
  <c r="AZ3749" i="22"/>
  <c r="AZ3748" i="22"/>
  <c r="BA3748" i="22" s="1"/>
  <c r="BB3748" i="22" s="1"/>
  <c r="AZ3747" i="22"/>
  <c r="AZ3746" i="22"/>
  <c r="BA3746" i="22" s="1"/>
  <c r="AZ3745" i="22"/>
  <c r="BA3745" i="22" s="1"/>
  <c r="BB3745" i="22" s="1"/>
  <c r="AZ3744" i="22"/>
  <c r="AZ3743" i="22"/>
  <c r="BA3743" i="22" s="1"/>
  <c r="AZ3742" i="22"/>
  <c r="BA3742" i="22" s="1"/>
  <c r="BB3742" i="22" s="1"/>
  <c r="AZ3741" i="22"/>
  <c r="BA3741" i="22" s="1"/>
  <c r="AZ3740" i="22"/>
  <c r="BA3740" i="22" s="1"/>
  <c r="BB3740" i="22" s="1"/>
  <c r="AZ3739" i="22"/>
  <c r="BA3739" i="22" s="1"/>
  <c r="AZ3738" i="22"/>
  <c r="BA3738" i="22" s="1"/>
  <c r="AZ3737" i="22"/>
  <c r="AZ3736" i="22"/>
  <c r="AZ3735" i="22"/>
  <c r="AZ3734" i="22"/>
  <c r="AZ3733" i="22"/>
  <c r="BA3733" i="22" s="1"/>
  <c r="BB3733" i="22" s="1"/>
  <c r="AZ3732" i="22"/>
  <c r="BA3732" i="22" s="1"/>
  <c r="BB3732" i="22" s="1"/>
  <c r="AZ3731" i="22"/>
  <c r="BA3731" i="22" s="1"/>
  <c r="AZ3730" i="22"/>
  <c r="BA3730" i="22" s="1"/>
  <c r="BB3730" i="22" s="1"/>
  <c r="AZ3729" i="22"/>
  <c r="BA3729" i="22" s="1"/>
  <c r="BB3729" i="22" s="1"/>
  <c r="AZ3728" i="22"/>
  <c r="BA3728" i="22" s="1"/>
  <c r="AZ3727" i="22"/>
  <c r="AZ3726" i="22"/>
  <c r="BA3726" i="22" s="1"/>
  <c r="BB3726" i="22" s="1"/>
  <c r="AZ3725" i="22"/>
  <c r="AZ3724" i="22"/>
  <c r="AZ3723" i="22"/>
  <c r="BA3723" i="22" s="1"/>
  <c r="BB3723" i="22" s="1"/>
  <c r="AZ3722" i="22"/>
  <c r="AZ3721" i="22"/>
  <c r="AZ3720" i="22"/>
  <c r="AZ3719" i="22"/>
  <c r="AZ3718" i="22"/>
  <c r="AZ3717" i="22"/>
  <c r="AZ3716" i="22"/>
  <c r="BA3716" i="22" s="1"/>
  <c r="BB3716" i="22" s="1"/>
  <c r="AZ3715" i="22"/>
  <c r="AZ3714" i="22"/>
  <c r="AZ3713" i="22"/>
  <c r="BA3713" i="22" s="1"/>
  <c r="BB3713" i="22" s="1"/>
  <c r="AZ3712" i="22"/>
  <c r="BA3712" i="22" s="1"/>
  <c r="AZ3711" i="22"/>
  <c r="AZ3710" i="22"/>
  <c r="AZ3709" i="22"/>
  <c r="BA3709" i="22" s="1"/>
  <c r="BB3709" i="22" s="1"/>
  <c r="AZ3708" i="22"/>
  <c r="AZ3707" i="22"/>
  <c r="AZ3706" i="22"/>
  <c r="AZ3705" i="22"/>
  <c r="AZ3704" i="22"/>
  <c r="AZ3703" i="22"/>
  <c r="AZ3702" i="22"/>
  <c r="AZ3701" i="22"/>
  <c r="BA3701" i="22" s="1"/>
  <c r="AZ3700" i="22"/>
  <c r="BA3700" i="22" s="1"/>
  <c r="BB3700" i="22" s="1"/>
  <c r="AZ3699" i="22"/>
  <c r="AZ3698" i="22"/>
  <c r="BA3698" i="22" s="1"/>
  <c r="AZ3697" i="22"/>
  <c r="AZ3696" i="22"/>
  <c r="AZ3695" i="22"/>
  <c r="BA3695" i="22" s="1"/>
  <c r="AZ3694" i="22"/>
  <c r="AZ3693" i="22"/>
  <c r="AZ3692" i="22"/>
  <c r="AZ3691" i="22"/>
  <c r="BA3691" i="22" s="1"/>
  <c r="AZ3690" i="22"/>
  <c r="BA3690" i="22" s="1"/>
  <c r="AZ3689" i="22"/>
  <c r="AZ3688" i="22"/>
  <c r="BA3688" i="22" s="1"/>
  <c r="BB3688" i="22" s="1"/>
  <c r="AZ3687" i="22"/>
  <c r="AZ3686" i="22"/>
  <c r="AZ3685" i="22"/>
  <c r="BA3685" i="22" s="1"/>
  <c r="AZ3684" i="22"/>
  <c r="AZ3683" i="22"/>
  <c r="AZ3682" i="22"/>
  <c r="BA3682" i="22" s="1"/>
  <c r="AZ3681" i="22"/>
  <c r="BA3681" i="22" s="1"/>
  <c r="BB3681" i="22" s="1"/>
  <c r="AZ3680" i="22"/>
  <c r="BA3680" i="22" s="1"/>
  <c r="AZ3679" i="22"/>
  <c r="AZ3678" i="22"/>
  <c r="BA3678" i="22" s="1"/>
  <c r="BB3678" i="22" s="1"/>
  <c r="AZ3677" i="22"/>
  <c r="BA3677" i="22" s="1"/>
  <c r="AZ3676" i="22"/>
  <c r="AZ3675" i="22"/>
  <c r="BA3675" i="22" s="1"/>
  <c r="BB3675" i="22" s="1"/>
  <c r="AZ3674" i="22"/>
  <c r="AZ3673" i="22"/>
  <c r="AZ3672" i="22"/>
  <c r="BA3672" i="22" s="1"/>
  <c r="AZ3671" i="22"/>
  <c r="AZ3670" i="22"/>
  <c r="AZ3669" i="22"/>
  <c r="BA3669" i="22" s="1"/>
  <c r="AZ3668" i="22"/>
  <c r="BA3668" i="22" s="1"/>
  <c r="BB3668" i="22" s="1"/>
  <c r="AZ3667" i="22"/>
  <c r="AZ3666" i="22"/>
  <c r="BA3666" i="22" s="1"/>
  <c r="AZ3665" i="22"/>
  <c r="BA3665" i="22" s="1"/>
  <c r="BB3665" i="22" s="1"/>
  <c r="AZ3664" i="22"/>
  <c r="BA3664" i="22" s="1"/>
  <c r="AZ3663" i="22"/>
  <c r="BA3663" i="22" s="1"/>
  <c r="AZ3662" i="22"/>
  <c r="AZ3661" i="22"/>
  <c r="BA3661" i="22" s="1"/>
  <c r="AZ3660" i="22"/>
  <c r="AZ3659" i="22"/>
  <c r="AZ3658" i="22"/>
  <c r="AZ3657" i="22"/>
  <c r="AZ3656" i="22"/>
  <c r="BA3656" i="22" s="1"/>
  <c r="AZ3655" i="22"/>
  <c r="AZ3654" i="22"/>
  <c r="AZ3653" i="22"/>
  <c r="BA3653" i="22" s="1"/>
  <c r="AZ3652" i="22"/>
  <c r="BA3652" i="22" s="1"/>
  <c r="BB3652" i="22" s="1"/>
  <c r="AZ3651" i="22"/>
  <c r="AZ3650" i="22"/>
  <c r="AZ3649" i="22"/>
  <c r="AZ3648" i="22"/>
  <c r="AZ3647" i="22"/>
  <c r="AZ3646" i="22"/>
  <c r="BA3646" i="22" s="1"/>
  <c r="AZ3645" i="22"/>
  <c r="BA3645" i="22" s="1"/>
  <c r="AZ3644" i="22"/>
  <c r="AZ3643" i="22"/>
  <c r="AZ3642" i="22"/>
  <c r="BA3642" i="22" s="1"/>
  <c r="AZ3641" i="22"/>
  <c r="BA3641" i="22" s="1"/>
  <c r="AZ3640" i="22"/>
  <c r="BA3640" i="22" s="1"/>
  <c r="AZ3639" i="22"/>
  <c r="AZ3638" i="22"/>
  <c r="AZ3637" i="22"/>
  <c r="BA3637" i="22" s="1"/>
  <c r="AZ3636" i="22"/>
  <c r="BA3636" i="22" s="1"/>
  <c r="AZ3635" i="22"/>
  <c r="AZ3634" i="22"/>
  <c r="AZ3633" i="22"/>
  <c r="BA3633" i="22" s="1"/>
  <c r="AZ3632" i="22"/>
  <c r="BA3632" i="22" s="1"/>
  <c r="BB3632" i="22" s="1"/>
  <c r="AZ3631" i="22"/>
  <c r="AZ3630" i="22"/>
  <c r="AZ3629" i="22"/>
  <c r="BA3629" i="22" s="1"/>
  <c r="AZ3628" i="22"/>
  <c r="BA3628" i="22" s="1"/>
  <c r="AZ3627" i="22"/>
  <c r="AZ3626" i="22"/>
  <c r="BA3626" i="22" s="1"/>
  <c r="AZ3625" i="22"/>
  <c r="AZ3624" i="22"/>
  <c r="AZ3623" i="22"/>
  <c r="AZ3622" i="22"/>
  <c r="BA3622" i="22" s="1"/>
  <c r="BB3622" i="22" s="1"/>
  <c r="AZ3621" i="22"/>
  <c r="BA3621" i="22" s="1"/>
  <c r="AZ3620" i="22"/>
  <c r="AZ3619" i="22"/>
  <c r="AZ3618" i="22"/>
  <c r="AZ3617" i="22"/>
  <c r="BA3617" i="22" s="1"/>
  <c r="AZ3616" i="22"/>
  <c r="AZ3615" i="22"/>
  <c r="AZ3614" i="22"/>
  <c r="AZ3613" i="22"/>
  <c r="AZ3612" i="22"/>
  <c r="BA3612" i="22" s="1"/>
  <c r="AZ3611" i="22"/>
  <c r="AZ3610" i="22"/>
  <c r="AZ3609" i="22"/>
  <c r="AZ3608" i="22"/>
  <c r="AZ3607" i="22"/>
  <c r="AZ3606" i="22"/>
  <c r="AZ3605" i="22"/>
  <c r="BA3605" i="22" s="1"/>
  <c r="AZ3604" i="22"/>
  <c r="AZ3603" i="22"/>
  <c r="AZ3602" i="22"/>
  <c r="BA3602" i="22" s="1"/>
  <c r="AZ3601" i="22"/>
  <c r="AZ3600" i="22"/>
  <c r="AZ3599" i="22"/>
  <c r="AZ3598" i="22"/>
  <c r="AZ3597" i="22"/>
  <c r="BA3597" i="22" s="1"/>
  <c r="BB3597" i="22" s="1"/>
  <c r="AZ3596" i="22"/>
  <c r="AZ3595" i="22"/>
  <c r="AZ3594" i="22"/>
  <c r="BA3594" i="22" s="1"/>
  <c r="AZ3593" i="22"/>
  <c r="AZ3592" i="22"/>
  <c r="BA3592" i="22" s="1"/>
  <c r="AZ3591" i="22"/>
  <c r="AZ3590" i="22"/>
  <c r="AZ3589" i="22"/>
  <c r="BA3589" i="22" s="1"/>
  <c r="BB3589" i="22" s="1"/>
  <c r="AZ3588" i="22"/>
  <c r="AZ3587" i="22"/>
  <c r="AZ3586" i="22"/>
  <c r="BA3586" i="22" s="1"/>
  <c r="AZ3585" i="22"/>
  <c r="BA3585" i="22" s="1"/>
  <c r="AZ3584" i="22"/>
  <c r="BA3584" i="22" s="1"/>
  <c r="BB3584" i="22" s="1"/>
  <c r="AZ3583" i="22"/>
  <c r="AZ3582" i="22"/>
  <c r="BA3582" i="22" s="1"/>
  <c r="BB3582" i="22" s="1"/>
  <c r="AZ3581" i="22"/>
  <c r="BA3581" i="22" s="1"/>
  <c r="AZ3580" i="22"/>
  <c r="AZ3579" i="22"/>
  <c r="AZ3578" i="22"/>
  <c r="BA3578" i="22" s="1"/>
  <c r="AZ3577" i="22"/>
  <c r="AZ3576" i="22"/>
  <c r="AZ3575" i="22"/>
  <c r="AZ3574" i="22"/>
  <c r="AZ3573" i="22"/>
  <c r="BA3573" i="22" s="1"/>
  <c r="BB3573" i="22" s="1"/>
  <c r="AZ3572" i="22"/>
  <c r="AZ3571" i="22"/>
  <c r="AZ3570" i="22"/>
  <c r="AZ3569" i="22"/>
  <c r="AZ3568" i="22"/>
  <c r="BA3568" i="22" s="1"/>
  <c r="AZ3567" i="22"/>
  <c r="AZ3566" i="22"/>
  <c r="BA3566" i="22" s="1"/>
  <c r="BB3566" i="22" s="1"/>
  <c r="AZ3565" i="22"/>
  <c r="BA3565" i="22" s="1"/>
  <c r="AZ3564" i="22"/>
  <c r="BA3564" i="22" s="1"/>
  <c r="BB3564" i="22" s="1"/>
  <c r="AZ3563" i="22"/>
  <c r="AZ3562" i="22"/>
  <c r="BA3562" i="22" s="1"/>
  <c r="AZ3561" i="22"/>
  <c r="AZ3560" i="22"/>
  <c r="BA3560" i="22" s="1"/>
  <c r="BB3560" i="22" s="1"/>
  <c r="AZ3559" i="22"/>
  <c r="AZ3558" i="22"/>
  <c r="AZ3557" i="22"/>
  <c r="BA3557" i="22" s="1"/>
  <c r="AZ3556" i="22"/>
  <c r="AZ3555" i="22"/>
  <c r="AZ3554" i="22"/>
  <c r="AZ3553" i="22"/>
  <c r="BA3553" i="22" s="1"/>
  <c r="BB3553" i="22" s="1"/>
  <c r="AZ3552" i="22"/>
  <c r="AZ3551" i="22"/>
  <c r="AZ3550" i="22"/>
  <c r="AZ3549" i="22"/>
  <c r="BA3549" i="22" s="1"/>
  <c r="BB3549" i="22" s="1"/>
  <c r="AZ3548" i="22"/>
  <c r="AZ3547" i="22"/>
  <c r="AZ3546" i="22"/>
  <c r="BA3546" i="22" s="1"/>
  <c r="BB3546" i="22" s="1"/>
  <c r="AZ3545" i="22"/>
  <c r="AZ3544" i="22"/>
  <c r="AZ3543" i="22"/>
  <c r="AZ3542" i="22"/>
  <c r="AZ3541" i="22"/>
  <c r="BA3541" i="22" s="1"/>
  <c r="AZ3540" i="22"/>
  <c r="AZ3539" i="22"/>
  <c r="AZ3538" i="22"/>
  <c r="AZ3537" i="22"/>
  <c r="AZ3536" i="22"/>
  <c r="AZ3535" i="22"/>
  <c r="AZ3534" i="22"/>
  <c r="AZ3533" i="22"/>
  <c r="AZ3532" i="22"/>
  <c r="BA3532" i="22" s="1"/>
  <c r="BB3532" i="22" s="1"/>
  <c r="AZ3531" i="22"/>
  <c r="AZ3530" i="22"/>
  <c r="BA3530" i="22" s="1"/>
  <c r="BB3530" i="22" s="1"/>
  <c r="AZ3529" i="22"/>
  <c r="AZ3528" i="22"/>
  <c r="AZ3527" i="22"/>
  <c r="AZ3526" i="22"/>
  <c r="AZ3525" i="22"/>
  <c r="AZ3524" i="22"/>
  <c r="AZ3523" i="22"/>
  <c r="AZ3522" i="22"/>
  <c r="AZ3521" i="22"/>
  <c r="BA3521" i="22" s="1"/>
  <c r="AZ3520" i="22"/>
  <c r="BA3520" i="22" s="1"/>
  <c r="AZ3519" i="22"/>
  <c r="AZ3518" i="22"/>
  <c r="BA3518" i="22" s="1"/>
  <c r="AZ3517" i="22"/>
  <c r="AZ3516" i="22"/>
  <c r="BA3516" i="22" s="1"/>
  <c r="BB3516" i="22" s="1"/>
  <c r="AZ3515" i="22"/>
  <c r="AZ3514" i="22"/>
  <c r="AZ3513" i="22"/>
  <c r="AZ3512" i="22"/>
  <c r="AZ3511" i="22"/>
  <c r="AZ3510" i="22"/>
  <c r="BA3510" i="22" s="1"/>
  <c r="BB3510" i="22" s="1"/>
  <c r="AZ3509" i="22"/>
  <c r="BA3509" i="22" s="1"/>
  <c r="AZ3508" i="22"/>
  <c r="BA3508" i="22" s="1"/>
  <c r="AZ3507" i="22"/>
  <c r="AZ3506" i="22"/>
  <c r="BA3506" i="22" s="1"/>
  <c r="BB3506" i="22" s="1"/>
  <c r="AZ3505" i="22"/>
  <c r="AZ3504" i="22"/>
  <c r="AZ3503" i="22"/>
  <c r="AZ3502" i="22"/>
  <c r="AZ3501" i="22"/>
  <c r="BA3501" i="22" s="1"/>
  <c r="AZ3500" i="22"/>
  <c r="AZ3499" i="22"/>
  <c r="AZ3498" i="22"/>
  <c r="BA3498" i="22" s="1"/>
  <c r="AZ3497" i="22"/>
  <c r="AZ3496" i="22"/>
  <c r="BA3496" i="22" s="1"/>
  <c r="BB3496" i="22" s="1"/>
  <c r="AZ3495" i="22"/>
  <c r="AZ3494" i="22"/>
  <c r="BA3494" i="22" s="1"/>
  <c r="BB3494" i="22" s="1"/>
  <c r="AZ3493" i="22"/>
  <c r="AZ3492" i="22"/>
  <c r="AZ3491" i="22"/>
  <c r="AZ3490" i="22"/>
  <c r="BA3490" i="22" s="1"/>
  <c r="AZ3489" i="22"/>
  <c r="BA3489" i="22" s="1"/>
  <c r="AZ3488" i="22"/>
  <c r="AZ3487" i="22"/>
  <c r="AZ3486" i="22"/>
  <c r="BA3486" i="22" s="1"/>
  <c r="BB3486" i="22" s="1"/>
  <c r="AZ3485" i="22"/>
  <c r="BA3485" i="22" s="1"/>
  <c r="AZ3484" i="22"/>
  <c r="BA3484" i="22" s="1"/>
  <c r="AZ3483" i="22"/>
  <c r="AZ3482" i="22"/>
  <c r="AZ3481" i="22"/>
  <c r="AZ3480" i="22"/>
  <c r="AZ3479" i="22"/>
  <c r="AZ3478" i="22"/>
  <c r="AZ3477" i="22"/>
  <c r="BA3477" i="22" s="1"/>
  <c r="AZ3476" i="22"/>
  <c r="AZ3475" i="22"/>
  <c r="AZ3474" i="22"/>
  <c r="BA3474" i="22" s="1"/>
  <c r="AZ3473" i="22"/>
  <c r="BA3473" i="22" s="1"/>
  <c r="AZ3472" i="22"/>
  <c r="BA3472" i="22" s="1"/>
  <c r="AZ3471" i="22"/>
  <c r="AZ3470" i="22"/>
  <c r="BA3470" i="22" s="1"/>
  <c r="BB3470" i="22" s="1"/>
  <c r="AZ3469" i="22"/>
  <c r="BA3469" i="22" s="1"/>
  <c r="BB3469" i="22" s="1"/>
  <c r="AZ3468" i="22"/>
  <c r="BA3468" i="22" s="1"/>
  <c r="AZ3467" i="22"/>
  <c r="AZ3466" i="22"/>
  <c r="AZ3465" i="22"/>
  <c r="AZ3464" i="22"/>
  <c r="BA3464" i="22" s="1"/>
  <c r="AZ3463" i="22"/>
  <c r="AZ3462" i="22"/>
  <c r="AZ3461" i="22"/>
  <c r="AZ3460" i="22"/>
  <c r="AZ3459" i="22"/>
  <c r="AZ3458" i="22"/>
  <c r="BA3458" i="22" s="1"/>
  <c r="BB3458" i="22" s="1"/>
  <c r="AZ3457" i="22"/>
  <c r="AZ3456" i="22"/>
  <c r="AZ3455" i="22"/>
  <c r="AZ3454" i="22"/>
  <c r="BA3454" i="22" s="1"/>
  <c r="BB3454" i="22" s="1"/>
  <c r="AZ3453" i="22"/>
  <c r="BA3453" i="22" s="1"/>
  <c r="BB3453" i="22" s="1"/>
  <c r="AZ3452" i="22"/>
  <c r="AZ3451" i="22"/>
  <c r="AZ3450" i="22"/>
  <c r="BA3450" i="22" s="1"/>
  <c r="AZ3449" i="22"/>
  <c r="AZ3448" i="22"/>
  <c r="BA3448" i="22" s="1"/>
  <c r="AZ3447" i="22"/>
  <c r="AZ3446" i="22"/>
  <c r="BA3446" i="22" s="1"/>
  <c r="AZ3445" i="22"/>
  <c r="AZ3444" i="22"/>
  <c r="BA3444" i="22" s="1"/>
  <c r="AZ3443" i="22"/>
  <c r="AZ3442" i="22"/>
  <c r="AZ3441" i="22"/>
  <c r="AZ3440" i="22"/>
  <c r="BA3440" i="22" s="1"/>
  <c r="AZ3439" i="22"/>
  <c r="AZ3438" i="22"/>
  <c r="BA3438" i="22" s="1"/>
  <c r="AZ3437" i="22"/>
  <c r="AZ3436" i="22"/>
  <c r="BA3436" i="22" s="1"/>
  <c r="AZ3435" i="22"/>
  <c r="AZ3434" i="22"/>
  <c r="AZ3433" i="22"/>
  <c r="AZ3432" i="22"/>
  <c r="AZ3431" i="22"/>
  <c r="AZ3430" i="22"/>
  <c r="BA3430" i="22" s="1"/>
  <c r="AZ3429" i="22"/>
  <c r="AZ3428" i="22"/>
  <c r="AZ3427" i="22"/>
  <c r="AZ3426" i="22"/>
  <c r="BA3426" i="22" s="1"/>
  <c r="AZ3425" i="22"/>
  <c r="AZ3424" i="22"/>
  <c r="BA3424" i="22" s="1"/>
  <c r="BB3424" i="22" s="1"/>
  <c r="AZ3423" i="22"/>
  <c r="AZ3422" i="22"/>
  <c r="BA3422" i="22" s="1"/>
  <c r="AZ3421" i="22"/>
  <c r="AZ3420" i="22"/>
  <c r="AZ3419" i="22"/>
  <c r="AZ3418" i="22"/>
  <c r="BA3418" i="22" s="1"/>
  <c r="AZ3417" i="22"/>
  <c r="BA3417" i="22" s="1"/>
  <c r="AZ3416" i="22"/>
  <c r="BA3416" i="22" s="1"/>
  <c r="AZ3415" i="22"/>
  <c r="AZ3414" i="22"/>
  <c r="AZ3413" i="22"/>
  <c r="AZ3412" i="22"/>
  <c r="BA3412" i="22" s="1"/>
  <c r="AZ3411" i="22"/>
  <c r="AZ3410" i="22"/>
  <c r="BA3410" i="22" s="1"/>
  <c r="AZ3409" i="22"/>
  <c r="AZ3408" i="22"/>
  <c r="AZ3407" i="22"/>
  <c r="AZ3406" i="22"/>
  <c r="AZ3405" i="22"/>
  <c r="AZ3404" i="22"/>
  <c r="AZ3403" i="22"/>
  <c r="AZ3402" i="22"/>
  <c r="AZ3401" i="22"/>
  <c r="AZ3400" i="22"/>
  <c r="BA3400" i="22" s="1"/>
  <c r="BB3400" i="22" s="1"/>
  <c r="AZ3399" i="22"/>
  <c r="AZ3398" i="22"/>
  <c r="AZ3397" i="22"/>
  <c r="BA3397" i="22" s="1"/>
  <c r="AZ3396" i="22"/>
  <c r="BA3396" i="22" s="1"/>
  <c r="BB3396" i="22" s="1"/>
  <c r="AZ3395" i="22"/>
  <c r="AZ3394" i="22"/>
  <c r="BA3394" i="22" s="1"/>
  <c r="AZ3393" i="22"/>
  <c r="BA3393" i="22" s="1"/>
  <c r="AZ3392" i="22"/>
  <c r="AZ3391" i="22"/>
  <c r="AZ3390" i="22"/>
  <c r="BA3390" i="22" s="1"/>
  <c r="BB3390" i="22" s="1"/>
  <c r="AZ3389" i="22"/>
  <c r="AZ3388" i="22"/>
  <c r="BA3388" i="22" s="1"/>
  <c r="BB3388" i="22" s="1"/>
  <c r="AZ3387" i="22"/>
  <c r="AZ3386" i="22"/>
  <c r="AZ3385" i="22"/>
  <c r="AZ3384" i="22"/>
  <c r="AZ3383" i="22"/>
  <c r="AZ3382" i="22"/>
  <c r="AZ3381" i="22"/>
  <c r="AZ3380" i="22"/>
  <c r="AZ3379" i="22"/>
  <c r="AZ3378" i="22"/>
  <c r="BA3378" i="22" s="1"/>
  <c r="AZ3377" i="22"/>
  <c r="BA3377" i="22" s="1"/>
  <c r="AZ3376" i="22"/>
  <c r="BA3376" i="22" s="1"/>
  <c r="AZ3375" i="22"/>
  <c r="AZ3374" i="22"/>
  <c r="BA3374" i="22" s="1"/>
  <c r="AZ3373" i="22"/>
  <c r="BA3373" i="22" s="1"/>
  <c r="BB3373" i="22" s="1"/>
  <c r="AZ3372" i="22"/>
  <c r="AZ3371" i="22"/>
  <c r="AZ3370" i="22"/>
  <c r="AZ3369" i="22"/>
  <c r="BA3369" i="22" s="1"/>
  <c r="AZ3368" i="22"/>
  <c r="AZ3367" i="22"/>
  <c r="AZ3366" i="22"/>
  <c r="BA3366" i="22" s="1"/>
  <c r="BB3366" i="22" s="1"/>
  <c r="AZ3365" i="22"/>
  <c r="BA3365" i="22" s="1"/>
  <c r="AZ3364" i="22"/>
  <c r="BA3364" i="22" s="1"/>
  <c r="AZ3363" i="22"/>
  <c r="AZ3362" i="22"/>
  <c r="BA3362" i="22" s="1"/>
  <c r="BB3362" i="22" s="1"/>
  <c r="AZ3361" i="22"/>
  <c r="AZ3360" i="22"/>
  <c r="AZ3359" i="22"/>
  <c r="AZ3358" i="22"/>
  <c r="BA3358" i="22" s="1"/>
  <c r="BB3358" i="22" s="1"/>
  <c r="AZ3357" i="22"/>
  <c r="AZ3356" i="22"/>
  <c r="AZ3355" i="22"/>
  <c r="AZ3354" i="22"/>
  <c r="BA3354" i="22" s="1"/>
  <c r="AZ3353" i="22"/>
  <c r="BA3353" i="22" s="1"/>
  <c r="BB3353" i="22" s="1"/>
  <c r="AZ3352" i="22"/>
  <c r="BA3352" i="22" s="1"/>
  <c r="BB3352" i="22" s="1"/>
  <c r="AZ3351" i="22"/>
  <c r="AZ3350" i="22"/>
  <c r="BA3350" i="22" s="1"/>
  <c r="AZ3349" i="22"/>
  <c r="BA3349" i="22" s="1"/>
  <c r="AZ3348" i="22"/>
  <c r="BA3348" i="22" s="1"/>
  <c r="BB3348" i="22" s="1"/>
  <c r="AZ3347" i="22"/>
  <c r="AZ3346" i="22"/>
  <c r="BA3346" i="22" s="1"/>
  <c r="BB3346" i="22" s="1"/>
  <c r="AZ3345" i="22"/>
  <c r="AZ3344" i="22"/>
  <c r="BA3344" i="22" s="1"/>
  <c r="AZ3343" i="22"/>
  <c r="AZ3342" i="22"/>
  <c r="BA3342" i="22" s="1"/>
  <c r="AZ3341" i="22"/>
  <c r="BA3341" i="22" s="1"/>
  <c r="AZ3340" i="22"/>
  <c r="BA3340" i="22" s="1"/>
  <c r="BB3340" i="22" s="1"/>
  <c r="AZ3339" i="22"/>
  <c r="AZ3338" i="22"/>
  <c r="BA3338" i="22" s="1"/>
  <c r="AZ3337" i="22"/>
  <c r="AZ3336" i="22"/>
  <c r="AZ3335" i="22"/>
  <c r="AZ3334" i="22"/>
  <c r="BA3334" i="22" s="1"/>
  <c r="AZ3333" i="22"/>
  <c r="BA3333" i="22" s="1"/>
  <c r="BB3333" i="22" s="1"/>
  <c r="AZ3332" i="22"/>
  <c r="AZ3331" i="22"/>
  <c r="AZ3330" i="22"/>
  <c r="BA3330" i="22" s="1"/>
  <c r="BB3330" i="22" s="1"/>
  <c r="AZ3329" i="22"/>
  <c r="AZ3328" i="22"/>
  <c r="BA3328" i="22" s="1"/>
  <c r="BB3328" i="22" s="1"/>
  <c r="AZ3327" i="22"/>
  <c r="AZ3326" i="22"/>
  <c r="AZ3325" i="22"/>
  <c r="AZ3324" i="22"/>
  <c r="BA3324" i="22" s="1"/>
  <c r="AZ3323" i="22"/>
  <c r="AZ3322" i="22"/>
  <c r="BA3322" i="22" s="1"/>
  <c r="AZ3321" i="22"/>
  <c r="BA3321" i="22" s="1"/>
  <c r="AZ3320" i="22"/>
  <c r="BA3320" i="22" s="1"/>
  <c r="AZ3319" i="22"/>
  <c r="AZ3318" i="22"/>
  <c r="BA3318" i="22" s="1"/>
  <c r="AZ3317" i="22"/>
  <c r="BA3317" i="22" s="1"/>
  <c r="AZ3316" i="22"/>
  <c r="AZ3315" i="22"/>
  <c r="AZ3314" i="22"/>
  <c r="BA3314" i="22" s="1"/>
  <c r="AZ3313" i="22"/>
  <c r="AZ3312" i="22"/>
  <c r="AZ3311" i="22"/>
  <c r="AZ3310" i="22"/>
  <c r="BA3310" i="22" s="1"/>
  <c r="BB3310" i="22" s="1"/>
  <c r="AZ3309" i="22"/>
  <c r="BA3309" i="22" s="1"/>
  <c r="BB3309" i="22" s="1"/>
  <c r="AZ3308" i="22"/>
  <c r="AZ3307" i="22"/>
  <c r="AZ3306" i="22"/>
  <c r="BA3306" i="22" s="1"/>
  <c r="AZ3305" i="22"/>
  <c r="AZ3304" i="22"/>
  <c r="BA3304" i="22" s="1"/>
  <c r="BB3304" i="22" s="1"/>
  <c r="AZ3303" i="22"/>
  <c r="AZ3302" i="22"/>
  <c r="AZ3301" i="22"/>
  <c r="AZ3300" i="22"/>
  <c r="AZ3299" i="22"/>
  <c r="AZ3298" i="22"/>
  <c r="BA3298" i="22" s="1"/>
  <c r="AZ3297" i="22"/>
  <c r="BA3297" i="22" s="1"/>
  <c r="AZ3296" i="22"/>
  <c r="AZ3295" i="22"/>
  <c r="AZ3294" i="22"/>
  <c r="AZ3293" i="22"/>
  <c r="BA3293" i="22" s="1"/>
  <c r="AZ3292" i="22"/>
  <c r="BA3292" i="22" s="1"/>
  <c r="AZ3291" i="22"/>
  <c r="AZ3290" i="22"/>
  <c r="AZ3289" i="22"/>
  <c r="AZ3288" i="22"/>
  <c r="AZ3287" i="22"/>
  <c r="AZ3286" i="22"/>
  <c r="AZ3285" i="22"/>
  <c r="BA3285" i="22" s="1"/>
  <c r="BB3285" i="22" s="1"/>
  <c r="AZ3284" i="22"/>
  <c r="AZ3283" i="22"/>
  <c r="AZ3282" i="22"/>
  <c r="BA3282" i="22" s="1"/>
  <c r="BB3282" i="22" s="1"/>
  <c r="AZ3281" i="22"/>
  <c r="BA3281" i="22" s="1"/>
  <c r="AZ3280" i="22"/>
  <c r="AZ3279" i="22"/>
  <c r="AZ3278" i="22"/>
  <c r="BA3278" i="22" s="1"/>
  <c r="AZ3277" i="22"/>
  <c r="AZ3276" i="22"/>
  <c r="AZ3275" i="22"/>
  <c r="AZ3274" i="22"/>
  <c r="AZ3273" i="22"/>
  <c r="AZ3272" i="22"/>
  <c r="BA3272" i="22" s="1"/>
  <c r="AZ3271" i="22"/>
  <c r="AZ3270" i="22"/>
  <c r="AZ3269" i="22"/>
  <c r="AZ3268" i="22"/>
  <c r="BA3268" i="22" s="1"/>
  <c r="BB3268" i="22" s="1"/>
  <c r="AZ3267" i="22"/>
  <c r="AZ3266" i="22"/>
  <c r="AZ3265" i="22"/>
  <c r="AZ3264" i="22"/>
  <c r="AZ3263" i="22"/>
  <c r="AZ3262" i="22"/>
  <c r="AZ3261" i="22"/>
  <c r="BA3261" i="22" s="1"/>
  <c r="BB3261" i="22" s="1"/>
  <c r="AZ3260" i="22"/>
  <c r="AZ3259" i="22"/>
  <c r="AZ3258" i="22"/>
  <c r="BA3258" i="22" s="1"/>
  <c r="BB3258" i="22" s="1"/>
  <c r="AZ3257" i="22"/>
  <c r="AZ3256" i="22"/>
  <c r="BA3256" i="22" s="1"/>
  <c r="AZ3255" i="22"/>
  <c r="AZ3254" i="22"/>
  <c r="AZ3253" i="22"/>
  <c r="AZ3252" i="22"/>
  <c r="BA3252" i="22" s="1"/>
  <c r="AZ3251" i="22"/>
  <c r="AZ3250" i="22"/>
  <c r="BA3250" i="22" s="1"/>
  <c r="BB3250" i="22" s="1"/>
  <c r="AZ3249" i="22"/>
  <c r="AZ3248" i="22"/>
  <c r="BA3248" i="22" s="1"/>
  <c r="AZ3247" i="22"/>
  <c r="AZ3246" i="22"/>
  <c r="BA3246" i="22" s="1"/>
  <c r="BB3246" i="22" s="1"/>
  <c r="AZ3245" i="22"/>
  <c r="BA3245" i="22" s="1"/>
  <c r="AZ3244" i="22"/>
  <c r="AZ3243" i="22"/>
  <c r="AZ3242" i="22"/>
  <c r="AZ3241" i="22"/>
  <c r="AZ3240" i="22"/>
  <c r="AZ3239" i="22"/>
  <c r="AZ3238" i="22"/>
  <c r="BA3238" i="22" s="1"/>
  <c r="AZ3237" i="22"/>
  <c r="AZ3236" i="22"/>
  <c r="AZ3235" i="22"/>
  <c r="AZ3234" i="22"/>
  <c r="BA3234" i="22" s="1"/>
  <c r="AZ3233" i="22"/>
  <c r="BA3233" i="22" s="1"/>
  <c r="AZ3232" i="22"/>
  <c r="BA3232" i="22" s="1"/>
  <c r="BB3232" i="22" s="1"/>
  <c r="AZ3231" i="22"/>
  <c r="AZ3230" i="22"/>
  <c r="BA3230" i="22" s="1"/>
  <c r="BB3230" i="22" s="1"/>
  <c r="AZ3229" i="22"/>
  <c r="AZ3228" i="22"/>
  <c r="AZ3227" i="22"/>
  <c r="AZ3226" i="22"/>
  <c r="BA3226" i="22" s="1"/>
  <c r="AZ3225" i="22"/>
  <c r="BA3225" i="22" s="1"/>
  <c r="AZ3224" i="22"/>
  <c r="BA3224" i="22" s="1"/>
  <c r="BB3224" i="22" s="1"/>
  <c r="AZ3223" i="22"/>
  <c r="AZ3222" i="22"/>
  <c r="AZ3221" i="22"/>
  <c r="AZ3220" i="22"/>
  <c r="BA3220" i="22" s="1"/>
  <c r="AZ3219" i="22"/>
  <c r="AZ3218" i="22"/>
  <c r="AZ3217" i="22"/>
  <c r="AZ3216" i="22"/>
  <c r="AZ3215" i="22"/>
  <c r="AZ3214" i="22"/>
  <c r="AZ3213" i="22"/>
  <c r="AZ3212" i="22"/>
  <c r="AZ3211" i="22"/>
  <c r="AZ3210" i="22"/>
  <c r="AZ3209" i="22"/>
  <c r="AZ3208" i="22"/>
  <c r="BA3208" i="22" s="1"/>
  <c r="BB3208" i="22" s="1"/>
  <c r="AZ3207" i="22"/>
  <c r="AZ3206" i="22"/>
  <c r="AZ3205" i="22"/>
  <c r="BA3205" i="22" s="1"/>
  <c r="AZ3204" i="22"/>
  <c r="BA3204" i="22" s="1"/>
  <c r="BB3204" i="22" s="1"/>
  <c r="AZ3203" i="22"/>
  <c r="AZ3202" i="22"/>
  <c r="BA3202" i="22" s="1"/>
  <c r="BB3202" i="22" s="1"/>
  <c r="AZ3201" i="22"/>
  <c r="BA3201" i="22" s="1"/>
  <c r="AZ3200" i="22"/>
  <c r="BA3200" i="22" s="1"/>
  <c r="AZ3199" i="22"/>
  <c r="AZ3198" i="22"/>
  <c r="AZ3197" i="22"/>
  <c r="AZ3196" i="22"/>
  <c r="AZ3195" i="22"/>
  <c r="AZ3194" i="22"/>
  <c r="BA3194" i="22" s="1"/>
  <c r="AZ3193" i="22"/>
  <c r="AZ3192" i="22"/>
  <c r="AZ3191" i="22"/>
  <c r="AZ3190" i="22"/>
  <c r="BA3190" i="22" s="1"/>
  <c r="BB3190" i="22" s="1"/>
  <c r="AZ3189" i="22"/>
  <c r="BA3189" i="22" s="1"/>
  <c r="BB3189" i="22" s="1"/>
  <c r="AZ3188" i="22"/>
  <c r="AZ3187" i="22"/>
  <c r="AZ3186" i="22"/>
  <c r="AZ3185" i="22"/>
  <c r="AZ3184" i="22"/>
  <c r="BA3184" i="22" s="1"/>
  <c r="AZ3183" i="22"/>
  <c r="AZ3182" i="22"/>
  <c r="BA3182" i="22" s="1"/>
  <c r="AZ3181" i="22"/>
  <c r="BA3181" i="22" s="1"/>
  <c r="BB3181" i="22" s="1"/>
  <c r="AZ3180" i="22"/>
  <c r="AZ3179" i="22"/>
  <c r="AZ3178" i="22"/>
  <c r="AZ3177" i="22"/>
  <c r="AZ3176" i="22"/>
  <c r="AZ3175" i="22"/>
  <c r="AZ3174" i="22"/>
  <c r="BA3174" i="22" s="1"/>
  <c r="AZ3173" i="22"/>
  <c r="BA3173" i="22" s="1"/>
  <c r="AZ3172" i="22"/>
  <c r="BA3172" i="22" s="1"/>
  <c r="AZ3171" i="22"/>
  <c r="AZ3170" i="22"/>
  <c r="BA3170" i="22" s="1"/>
  <c r="AZ3169" i="22"/>
  <c r="AZ3168" i="22"/>
  <c r="AZ3167" i="22"/>
  <c r="AZ3166" i="22"/>
  <c r="AZ3165" i="22"/>
  <c r="BA3165" i="22" s="1"/>
  <c r="BB3165" i="22" s="1"/>
  <c r="AZ3164" i="22"/>
  <c r="AZ3163" i="22"/>
  <c r="AZ3162" i="22"/>
  <c r="AZ3161" i="22"/>
  <c r="AZ3160" i="22"/>
  <c r="AZ3159" i="22"/>
  <c r="AZ3158" i="22"/>
  <c r="BA3158" i="22" s="1"/>
  <c r="AZ3157" i="22"/>
  <c r="AZ3156" i="22"/>
  <c r="AZ3155" i="22"/>
  <c r="AZ3154" i="22"/>
  <c r="BA3154" i="22" s="1"/>
  <c r="AZ3153" i="22"/>
  <c r="BA3153" i="22" s="1"/>
  <c r="AZ3152" i="22"/>
  <c r="AZ3151" i="22"/>
  <c r="AZ3150" i="22"/>
  <c r="BA3150" i="22" s="1"/>
  <c r="BB3150" i="22" s="1"/>
  <c r="AZ3149" i="22"/>
  <c r="BA3149" i="22" s="1"/>
  <c r="AZ3148" i="22"/>
  <c r="BA3148" i="22" s="1"/>
  <c r="AZ3147" i="22"/>
  <c r="AZ3146" i="22"/>
  <c r="BA3146" i="22" s="1"/>
  <c r="AZ3145" i="22"/>
  <c r="AZ3144" i="22"/>
  <c r="AZ3143" i="22"/>
  <c r="AZ3142" i="22"/>
  <c r="AZ3141" i="22"/>
  <c r="BA3141" i="22" s="1"/>
  <c r="BB3141" i="22" s="1"/>
  <c r="AZ3140" i="22"/>
  <c r="AZ3139" i="22"/>
  <c r="AZ3138" i="22"/>
  <c r="BA3138" i="22" s="1"/>
  <c r="AZ3137" i="22"/>
  <c r="BA3137" i="22" s="1"/>
  <c r="BB3137" i="22" s="1"/>
  <c r="AZ3136" i="22"/>
  <c r="BA3136" i="22" s="1"/>
  <c r="BB3136" i="22" s="1"/>
  <c r="AZ3135" i="22"/>
  <c r="AZ3134" i="22"/>
  <c r="AZ3133" i="22"/>
  <c r="AZ3132" i="22"/>
  <c r="BA3132" i="22" s="1"/>
  <c r="AZ3131" i="22"/>
  <c r="AZ3130" i="22"/>
  <c r="BA3130" i="22" s="1"/>
  <c r="BB3130" i="22" s="1"/>
  <c r="AZ3129" i="22"/>
  <c r="AZ3128" i="22"/>
  <c r="AZ3127" i="22"/>
  <c r="AZ3126" i="22"/>
  <c r="AZ3125" i="22"/>
  <c r="BA3125" i="22" s="1"/>
  <c r="AZ3124" i="22"/>
  <c r="AZ3123" i="22"/>
  <c r="AZ3122" i="22"/>
  <c r="BA3122" i="22" s="1"/>
  <c r="BB3122" i="22" s="1"/>
  <c r="AZ3121" i="22"/>
  <c r="AZ3120" i="22"/>
  <c r="AZ3119" i="22"/>
  <c r="AZ3118" i="22"/>
  <c r="AZ3117" i="22"/>
  <c r="BA3117" i="22" s="1"/>
  <c r="BB3117" i="22" s="1"/>
  <c r="AZ3116" i="22"/>
  <c r="AZ3115" i="22"/>
  <c r="AZ3114" i="22"/>
  <c r="BA3114" i="22" s="1"/>
  <c r="BB3114" i="22" s="1"/>
  <c r="AZ3113" i="22"/>
  <c r="AZ3112" i="22"/>
  <c r="AZ3111" i="22"/>
  <c r="AZ3110" i="22"/>
  <c r="BA3110" i="22" s="1"/>
  <c r="BB3110" i="22" s="1"/>
  <c r="AZ3109" i="22"/>
  <c r="AZ3108" i="22"/>
  <c r="BA3108" i="22" s="1"/>
  <c r="BB3108" i="22" s="1"/>
  <c r="AZ3107" i="22"/>
  <c r="AZ3106" i="22"/>
  <c r="BA3106" i="22" s="1"/>
  <c r="AZ3105" i="22"/>
  <c r="AZ3104" i="22"/>
  <c r="BA3104" i="22" s="1"/>
  <c r="AZ3103" i="22"/>
  <c r="AZ3102" i="22"/>
  <c r="BA3102" i="22" s="1"/>
  <c r="BB3102" i="22" s="1"/>
  <c r="AZ3101" i="22"/>
  <c r="BA3101" i="22" s="1"/>
  <c r="AZ3100" i="22"/>
  <c r="AZ3099" i="22"/>
  <c r="AZ3098" i="22"/>
  <c r="AZ3097" i="22"/>
  <c r="AZ3096" i="22"/>
  <c r="AZ3095" i="22"/>
  <c r="AZ3094" i="22"/>
  <c r="BA3094" i="22" s="1"/>
  <c r="BB3094" i="22" s="1"/>
  <c r="AZ3093" i="22"/>
  <c r="BA3093" i="22" s="1"/>
  <c r="BB3093" i="22" s="1"/>
  <c r="AZ3092" i="22"/>
  <c r="AZ3091" i="22"/>
  <c r="AZ3090" i="22"/>
  <c r="BA3090" i="22" s="1"/>
  <c r="BB3090" i="22" s="1"/>
  <c r="AZ3089" i="22"/>
  <c r="AZ3088" i="22"/>
  <c r="BA3088" i="22" s="1"/>
  <c r="AZ3087" i="22"/>
  <c r="AZ3086" i="22"/>
  <c r="BA3086" i="22" s="1"/>
  <c r="BB3086" i="22" s="1"/>
  <c r="AZ3085" i="22"/>
  <c r="BA3085" i="22" s="1"/>
  <c r="BB3085" i="22" s="1"/>
  <c r="AZ3084" i="22"/>
  <c r="AZ3083" i="22"/>
  <c r="AZ3082" i="22"/>
  <c r="BA3082" i="22" s="1"/>
  <c r="AZ3081" i="22"/>
  <c r="AZ3080" i="22"/>
  <c r="BA3080" i="22" s="1"/>
  <c r="BB3080" i="22" s="1"/>
  <c r="AZ3079" i="22"/>
  <c r="AZ3078" i="22"/>
  <c r="AZ3077" i="22"/>
  <c r="BA3077" i="22" s="1"/>
  <c r="AZ3076" i="22"/>
  <c r="AZ3075" i="22"/>
  <c r="AZ3074" i="22"/>
  <c r="BA3074" i="22" s="1"/>
  <c r="AZ3073" i="22"/>
  <c r="AZ3072" i="22"/>
  <c r="AZ3071" i="22"/>
  <c r="AZ3070" i="22"/>
  <c r="BA3070" i="22" s="1"/>
  <c r="BB3070" i="22" s="1"/>
  <c r="AZ3069" i="22"/>
  <c r="BA3069" i="22" s="1"/>
  <c r="BB3069" i="22" s="1"/>
  <c r="AZ3068" i="22"/>
  <c r="AZ3067" i="22"/>
  <c r="AZ3066" i="22"/>
  <c r="BA3066" i="22" s="1"/>
  <c r="BB3066" i="22" s="1"/>
  <c r="AZ3065" i="22"/>
  <c r="AZ3064" i="22"/>
  <c r="BA3064" i="22" s="1"/>
  <c r="AZ3063" i="22"/>
  <c r="AZ3062" i="22"/>
  <c r="BA3062" i="22" s="1"/>
  <c r="AZ3061" i="22"/>
  <c r="AZ3060" i="22"/>
  <c r="AZ3059" i="22"/>
  <c r="AZ3058" i="22"/>
  <c r="BA3058" i="22" s="1"/>
  <c r="AZ3057" i="22"/>
  <c r="BA3057" i="22" s="1"/>
  <c r="AZ3056" i="22"/>
  <c r="AZ3055" i="22"/>
  <c r="AZ3054" i="22"/>
  <c r="AZ3053" i="22"/>
  <c r="AZ3052" i="22"/>
  <c r="BA3052" i="22" s="1"/>
  <c r="BB3052" i="22" s="1"/>
  <c r="AZ3051" i="22"/>
  <c r="AZ3050" i="22"/>
  <c r="BA3050" i="22" s="1"/>
  <c r="BB3050" i="22" s="1"/>
  <c r="AZ3049" i="22"/>
  <c r="AZ3048" i="22"/>
  <c r="AZ3047" i="22"/>
  <c r="AZ3046" i="22"/>
  <c r="AZ3045" i="22"/>
  <c r="AZ3044" i="22"/>
  <c r="AZ3043" i="22"/>
  <c r="AZ3042" i="22"/>
  <c r="AZ3041" i="22"/>
  <c r="BA3041" i="22" s="1"/>
  <c r="AZ3040" i="22"/>
  <c r="BA3040" i="22" s="1"/>
  <c r="BB3040" i="22" s="1"/>
  <c r="AZ3039" i="22"/>
  <c r="AZ3038" i="22"/>
  <c r="AZ3037" i="22"/>
  <c r="AZ3036" i="22"/>
  <c r="AZ3035" i="22"/>
  <c r="AZ3034" i="22"/>
  <c r="BA3034" i="22" s="1"/>
  <c r="BB3034" i="22" s="1"/>
  <c r="AZ3033" i="22"/>
  <c r="AZ3032" i="22"/>
  <c r="AZ3031" i="22"/>
  <c r="AZ3030" i="22"/>
  <c r="AZ3029" i="22"/>
  <c r="BA3029" i="22" s="1"/>
  <c r="AZ3028" i="22"/>
  <c r="AZ3027" i="22"/>
  <c r="AZ3026" i="22"/>
  <c r="AZ3025" i="22"/>
  <c r="AZ3024" i="22"/>
  <c r="AZ3023" i="22"/>
  <c r="AZ3022" i="22"/>
  <c r="BA3022" i="22" s="1"/>
  <c r="AZ3021" i="22"/>
  <c r="BA3021" i="22" s="1"/>
  <c r="BB3021" i="22" s="1"/>
  <c r="AZ3020" i="22"/>
  <c r="AZ3019" i="22"/>
  <c r="AZ3018" i="22"/>
  <c r="AZ3017" i="22"/>
  <c r="BA3017" i="22" s="1"/>
  <c r="BB3017" i="22" s="1"/>
  <c r="AZ3016" i="22"/>
  <c r="AZ3015" i="22"/>
  <c r="AZ3014" i="22"/>
  <c r="AZ3013" i="22"/>
  <c r="BA3013" i="22" s="1"/>
  <c r="AZ3012" i="22"/>
  <c r="BA3012" i="22" s="1"/>
  <c r="BB3012" i="22" s="1"/>
  <c r="AZ3011" i="22"/>
  <c r="AZ3010" i="22"/>
  <c r="BA3010" i="22" s="1"/>
  <c r="AZ3009" i="22"/>
  <c r="AZ3008" i="22"/>
  <c r="BA3008" i="22" s="1"/>
  <c r="AZ3007" i="22"/>
  <c r="AZ3006" i="22"/>
  <c r="BA3006" i="22" s="1"/>
  <c r="AZ3005" i="22"/>
  <c r="BA3005" i="22" s="1"/>
  <c r="AZ3004" i="22"/>
  <c r="AZ3003" i="22"/>
  <c r="AZ3002" i="22"/>
  <c r="AZ3001" i="22"/>
  <c r="AZ3000" i="22"/>
  <c r="AZ2999" i="22"/>
  <c r="AZ2998" i="22"/>
  <c r="BA2998" i="22" s="1"/>
  <c r="AZ2997" i="22"/>
  <c r="BA2997" i="22" s="1"/>
  <c r="BB2997" i="22" s="1"/>
  <c r="AZ2996" i="22"/>
  <c r="AZ2995" i="22"/>
  <c r="AZ2994" i="22"/>
  <c r="BA2994" i="22" s="1"/>
  <c r="AZ2993" i="22"/>
  <c r="AZ2992" i="22"/>
  <c r="AZ2991" i="22"/>
  <c r="AZ2990" i="22"/>
  <c r="AZ2989" i="22"/>
  <c r="BA2989" i="22" s="1"/>
  <c r="BB2989" i="22" s="1"/>
  <c r="AZ2988" i="22"/>
  <c r="AZ2987" i="22"/>
  <c r="AZ2986" i="22"/>
  <c r="BA2986" i="22" s="1"/>
  <c r="AZ2985" i="22"/>
  <c r="AZ2984" i="22"/>
  <c r="BA2984" i="22" s="1"/>
  <c r="BB2984" i="22" s="1"/>
  <c r="AZ2983" i="22"/>
  <c r="AZ2982" i="22"/>
  <c r="AZ2981" i="22"/>
  <c r="BA2981" i="22" s="1"/>
  <c r="AZ2980" i="22"/>
  <c r="AZ2979" i="22"/>
  <c r="AZ2978" i="22"/>
  <c r="BA2978" i="22" s="1"/>
  <c r="AZ2977" i="22"/>
  <c r="AZ2976" i="22"/>
  <c r="AZ2975" i="22"/>
  <c r="AZ2974" i="22"/>
  <c r="BA2974" i="22" s="1"/>
  <c r="AZ2973" i="22"/>
  <c r="BA2973" i="22" s="1"/>
  <c r="BB2973" i="22" s="1"/>
  <c r="AZ2972" i="22"/>
  <c r="AZ2971" i="22"/>
  <c r="AZ2970" i="22"/>
  <c r="BA2970" i="22" s="1"/>
  <c r="AZ2969" i="22"/>
  <c r="AZ2968" i="22"/>
  <c r="BA2968" i="22" s="1"/>
  <c r="AZ2967" i="22"/>
  <c r="AZ2966" i="22"/>
  <c r="AZ2965" i="22"/>
  <c r="AZ2964" i="22"/>
  <c r="AZ2963" i="22"/>
  <c r="AZ2962" i="22"/>
  <c r="BA2962" i="22" s="1"/>
  <c r="BB2962" i="22" s="1"/>
  <c r="AZ2961" i="22"/>
  <c r="BA2961" i="22" s="1"/>
  <c r="AZ2960" i="22"/>
  <c r="AZ2959" i="22"/>
  <c r="AZ2958" i="22"/>
  <c r="BA2958" i="22" s="1"/>
  <c r="AZ2957" i="22"/>
  <c r="BA2957" i="22" s="1"/>
  <c r="AZ2956" i="22"/>
  <c r="BA2956" i="22" s="1"/>
  <c r="AZ2955" i="22"/>
  <c r="AZ2954" i="22"/>
  <c r="AZ2953" i="22"/>
  <c r="AZ2952" i="22"/>
  <c r="AZ2951" i="22"/>
  <c r="AZ2950" i="22"/>
  <c r="BA2950" i="22" s="1"/>
  <c r="AZ2949" i="22"/>
  <c r="BA2949" i="22" s="1"/>
  <c r="BB2949" i="22" s="1"/>
  <c r="AZ2948" i="22"/>
  <c r="AZ2947" i="22"/>
  <c r="AZ2946" i="22"/>
  <c r="AZ2945" i="22"/>
  <c r="BA2945" i="22" s="1"/>
  <c r="AZ2944" i="22"/>
  <c r="BA2944" i="22" s="1"/>
  <c r="BB2944" i="22" s="1"/>
  <c r="AZ2943" i="22"/>
  <c r="AZ2942" i="22"/>
  <c r="BA2942" i="22" s="1"/>
  <c r="BB2942" i="22" s="1"/>
  <c r="AZ2941" i="22"/>
  <c r="AZ2940" i="22"/>
  <c r="BA2940" i="22" s="1"/>
  <c r="AZ2939" i="22"/>
  <c r="AZ2938" i="22"/>
  <c r="BA2938" i="22" s="1"/>
  <c r="AZ2937" i="22"/>
  <c r="AZ2936" i="22"/>
  <c r="AZ2935" i="22"/>
  <c r="AZ2934" i="22"/>
  <c r="BA2934" i="22" s="1"/>
  <c r="AZ2933" i="22"/>
  <c r="BA2933" i="22" s="1"/>
  <c r="AZ2932" i="22"/>
  <c r="AZ2931" i="22"/>
  <c r="AZ2930" i="22"/>
  <c r="BA2930" i="22" s="1"/>
  <c r="AZ2929" i="22"/>
  <c r="AZ2928" i="22"/>
  <c r="BA2928" i="22" s="1"/>
  <c r="AZ2927" i="22"/>
  <c r="AZ2926" i="22"/>
  <c r="AZ2925" i="22"/>
  <c r="BA2925" i="22" s="1"/>
  <c r="BB2925" i="22" s="1"/>
  <c r="AZ2924" i="22"/>
  <c r="AZ2923" i="22"/>
  <c r="AZ2922" i="22"/>
  <c r="BA2922" i="22" s="1"/>
  <c r="BB2922" i="22" s="1"/>
  <c r="AZ2921" i="22"/>
  <c r="BA2921" i="22" s="1"/>
  <c r="AZ2920" i="22"/>
  <c r="BA2920" i="22" s="1"/>
  <c r="BB2920" i="22" s="1"/>
  <c r="AZ2919" i="22"/>
  <c r="AZ2918" i="22"/>
  <c r="BA2918" i="22" s="1"/>
  <c r="BB2918" i="22" s="1"/>
  <c r="AZ2917" i="22"/>
  <c r="AZ2916" i="22"/>
  <c r="BA2916" i="22" s="1"/>
  <c r="BB2916" i="22" s="1"/>
  <c r="AZ2915" i="22"/>
  <c r="AZ2914" i="22"/>
  <c r="BA2914" i="22" s="1"/>
  <c r="BB2914" i="22" s="1"/>
  <c r="AZ2913" i="22"/>
  <c r="BA2913" i="22" s="1"/>
  <c r="AZ2912" i="22"/>
  <c r="BA2912" i="22" s="1"/>
  <c r="AZ2911" i="22"/>
  <c r="AZ2910" i="22"/>
  <c r="AZ2909" i="22"/>
  <c r="BA2909" i="22" s="1"/>
  <c r="AZ2908" i="22"/>
  <c r="BA2908" i="22" s="1"/>
  <c r="AZ2907" i="22"/>
  <c r="AZ2906" i="22"/>
  <c r="BA2906" i="22" s="1"/>
  <c r="AZ2905" i="22"/>
  <c r="AZ2904" i="22"/>
  <c r="AZ2903" i="22"/>
  <c r="AZ2902" i="22"/>
  <c r="AZ2901" i="22"/>
  <c r="AZ2900" i="22"/>
  <c r="AZ2899" i="22"/>
  <c r="AZ2898" i="22"/>
  <c r="AZ2897" i="22"/>
  <c r="BA2897" i="22" s="1"/>
  <c r="AZ2896" i="22"/>
  <c r="AZ2895" i="22"/>
  <c r="AZ2894" i="22"/>
  <c r="BA2894" i="22" s="1"/>
  <c r="AZ2893" i="22"/>
  <c r="BA2893" i="22" s="1"/>
  <c r="AZ2892" i="22"/>
  <c r="BA2892" i="22" s="1"/>
  <c r="AZ2891" i="22"/>
  <c r="AZ2890" i="22"/>
  <c r="BA2890" i="22" s="1"/>
  <c r="BB2890" i="22" s="1"/>
  <c r="AZ2889" i="22"/>
  <c r="AZ2888" i="22"/>
  <c r="BA2888" i="22" s="1"/>
  <c r="AZ2887" i="22"/>
  <c r="AZ2886" i="22"/>
  <c r="BA2886" i="22" s="1"/>
  <c r="AZ2885" i="22"/>
  <c r="BA2885" i="22" s="1"/>
  <c r="AZ2884" i="22"/>
  <c r="BA2884" i="22" s="1"/>
  <c r="BB2884" i="22" s="1"/>
  <c r="AZ2883" i="22"/>
  <c r="AZ2882" i="22"/>
  <c r="AZ2881" i="22"/>
  <c r="AZ2880" i="22"/>
  <c r="AZ2879" i="22"/>
  <c r="AZ2878" i="22"/>
  <c r="AZ2877" i="22"/>
  <c r="BA2877" i="22" s="1"/>
  <c r="BB2877" i="22" s="1"/>
  <c r="AZ2876" i="22"/>
  <c r="AZ2875" i="22"/>
  <c r="AZ2874" i="22"/>
  <c r="BA2874" i="22" s="1"/>
  <c r="BB2874" i="22" s="1"/>
  <c r="AZ2873" i="22"/>
  <c r="BA2873" i="22" s="1"/>
  <c r="AZ2872" i="22"/>
  <c r="BA2872" i="22" s="1"/>
  <c r="AZ2871" i="22"/>
  <c r="AZ2870" i="22"/>
  <c r="BA2870" i="22" s="1"/>
  <c r="BB2870" i="22" s="1"/>
  <c r="AZ2869" i="22"/>
  <c r="AZ2868" i="22"/>
  <c r="AZ2867" i="22"/>
  <c r="AZ2866" i="22"/>
  <c r="BA2866" i="22" s="1"/>
  <c r="AZ2865" i="22"/>
  <c r="AZ2864" i="22"/>
  <c r="AZ2863" i="22"/>
  <c r="AZ2862" i="22"/>
  <c r="BA2862" i="22" s="1"/>
  <c r="AZ2861" i="22"/>
  <c r="BA2861" i="22" s="1"/>
  <c r="AZ2860" i="22"/>
  <c r="AZ2859" i="22"/>
  <c r="AZ2858" i="22"/>
  <c r="AZ2857" i="22"/>
  <c r="AZ2856" i="22"/>
  <c r="BA2856" i="22" s="1"/>
  <c r="AZ2855" i="22"/>
  <c r="AZ2854" i="22"/>
  <c r="AZ2853" i="22"/>
  <c r="BA2853" i="22" s="1"/>
  <c r="BB2853" i="22" s="1"/>
  <c r="AZ2852" i="22"/>
  <c r="AZ2851" i="22"/>
  <c r="AZ2850" i="22"/>
  <c r="AZ2849" i="22"/>
  <c r="BA2849" i="22" s="1"/>
  <c r="BB2849" i="22" s="1"/>
  <c r="AZ2848" i="22"/>
  <c r="BA2848" i="22" s="1"/>
  <c r="BB2848" i="22" s="1"/>
  <c r="AZ2847" i="22"/>
  <c r="AZ2846" i="22"/>
  <c r="BA2846" i="22" s="1"/>
  <c r="AZ2845" i="22"/>
  <c r="BA2845" i="22" s="1"/>
  <c r="AZ2844" i="22"/>
  <c r="BA2844" i="22" s="1"/>
  <c r="AZ2843" i="22"/>
  <c r="AZ2842" i="22"/>
  <c r="BA2842" i="22" s="1"/>
  <c r="BB2842" i="22" s="1"/>
  <c r="AZ2841" i="22"/>
  <c r="AZ2840" i="22"/>
  <c r="AZ2839" i="22"/>
  <c r="AZ2838" i="22"/>
  <c r="BA2838" i="22" s="1"/>
  <c r="AZ2837" i="22"/>
  <c r="BA2837" i="22" s="1"/>
  <c r="AZ2836" i="22"/>
  <c r="AZ2835" i="22"/>
  <c r="AZ2834" i="22"/>
  <c r="AZ2833" i="22"/>
  <c r="AZ2832" i="22"/>
  <c r="AZ2831" i="22"/>
  <c r="AZ2830" i="22"/>
  <c r="BA2830" i="22" s="1"/>
  <c r="AZ2829" i="22"/>
  <c r="BA2829" i="22" s="1"/>
  <c r="BB2829" i="22" s="1"/>
  <c r="AZ2828" i="22"/>
  <c r="AZ2827" i="22"/>
  <c r="AZ2826" i="22"/>
  <c r="AZ2825" i="22"/>
  <c r="AZ2824" i="22"/>
  <c r="BA2824" i="22" s="1"/>
  <c r="BB2824" i="22" s="1"/>
  <c r="AZ2823" i="22"/>
  <c r="AZ2822" i="22"/>
  <c r="BA2822" i="22" s="1"/>
  <c r="BB2822" i="22" s="1"/>
  <c r="AZ2821" i="22"/>
  <c r="AZ2820" i="22"/>
  <c r="BA2820" i="22" s="1"/>
  <c r="BB2820" i="22" s="1"/>
  <c r="AZ2819" i="22"/>
  <c r="AZ2818" i="22"/>
  <c r="AZ2817" i="22"/>
  <c r="BA2817" i="22" s="1"/>
  <c r="AZ2816" i="22"/>
  <c r="BA2816" i="22" s="1"/>
  <c r="AZ2815" i="22"/>
  <c r="AZ2814" i="22"/>
  <c r="BA2814" i="22" s="1"/>
  <c r="AZ2813" i="22"/>
  <c r="BA2813" i="22" s="1"/>
  <c r="AZ2812" i="22"/>
  <c r="AZ2811" i="22"/>
  <c r="AZ2810" i="22"/>
  <c r="AZ2809" i="22"/>
  <c r="AZ2808" i="22"/>
  <c r="AZ2807" i="22"/>
  <c r="AZ2806" i="22"/>
  <c r="BA2806" i="22" s="1"/>
  <c r="AZ2805" i="22"/>
  <c r="BA2805" i="22" s="1"/>
  <c r="AZ2804" i="22"/>
  <c r="AZ2803" i="22"/>
  <c r="AZ2802" i="22"/>
  <c r="AZ2801" i="22"/>
  <c r="BA2801" i="22" s="1"/>
  <c r="AZ2800" i="22"/>
  <c r="BA2800" i="22" s="1"/>
  <c r="AZ2799" i="22"/>
  <c r="AZ2798" i="22"/>
  <c r="BA2798" i="22" s="1"/>
  <c r="AZ2797" i="22"/>
  <c r="AZ2796" i="22"/>
  <c r="AZ2795" i="22"/>
  <c r="AZ2794" i="22"/>
  <c r="AZ2793" i="22"/>
  <c r="BA2793" i="22" s="1"/>
  <c r="AZ2792" i="22"/>
  <c r="BA2792" i="22" s="1"/>
  <c r="AZ2791" i="22"/>
  <c r="AZ2790" i="22"/>
  <c r="BA2790" i="22" s="1"/>
  <c r="BB2790" i="22" s="1"/>
  <c r="AZ2789" i="22"/>
  <c r="BA2789" i="22" s="1"/>
  <c r="AZ2788" i="22"/>
  <c r="BA2788" i="22" s="1"/>
  <c r="AZ2787" i="22"/>
  <c r="AZ2786" i="22"/>
  <c r="BA2786" i="22" s="1"/>
  <c r="BB2786" i="22" s="1"/>
  <c r="AZ2785" i="22"/>
  <c r="AZ2784" i="22"/>
  <c r="BA2784" i="22" s="1"/>
  <c r="AZ2783" i="22"/>
  <c r="AZ2782" i="22"/>
  <c r="AZ2781" i="22"/>
  <c r="AZ2780" i="22"/>
  <c r="AZ2779" i="22"/>
  <c r="AZ2778" i="22"/>
  <c r="BA2778" i="22" s="1"/>
  <c r="BB2778" i="22" s="1"/>
  <c r="AZ2777" i="22"/>
  <c r="AZ2776" i="22"/>
  <c r="BA2776" i="22" s="1"/>
  <c r="BB2776" i="22" s="1"/>
  <c r="AZ2775" i="22"/>
  <c r="AZ2774" i="22"/>
  <c r="AZ2773" i="22"/>
  <c r="BA2773" i="22" s="1"/>
  <c r="BB2773" i="22" s="1"/>
  <c r="AZ2772" i="22"/>
  <c r="AZ2771" i="22"/>
  <c r="AZ2770" i="22"/>
  <c r="BA2770" i="22" s="1"/>
  <c r="AZ2769" i="22"/>
  <c r="AZ2768" i="22"/>
  <c r="BA2768" i="22" s="1"/>
  <c r="BB2768" i="22" s="1"/>
  <c r="AZ2767" i="22"/>
  <c r="AZ2766" i="22"/>
  <c r="AZ2765" i="22"/>
  <c r="BA2765" i="22" s="1"/>
  <c r="AZ2764" i="22"/>
  <c r="AZ2763" i="22"/>
  <c r="AZ2762" i="22"/>
  <c r="BA2762" i="22" s="1"/>
  <c r="AZ2761" i="22"/>
  <c r="AZ2760" i="22"/>
  <c r="BA2760" i="22" s="1"/>
  <c r="AZ2759" i="22"/>
  <c r="AZ2758" i="22"/>
  <c r="AZ2757" i="22"/>
  <c r="BA2757" i="22" s="1"/>
  <c r="BB2757" i="22" s="1"/>
  <c r="AZ2756" i="22"/>
  <c r="AZ2755" i="22"/>
  <c r="AZ2754" i="22"/>
  <c r="AZ2753" i="22"/>
  <c r="BA2753" i="22" s="1"/>
  <c r="AZ2752" i="22"/>
  <c r="BA2752" i="22" s="1"/>
  <c r="BB2752" i="22" s="1"/>
  <c r="AZ2751" i="22"/>
  <c r="AZ2750" i="22"/>
  <c r="AZ2749" i="22"/>
  <c r="BA2749" i="22" s="1"/>
  <c r="AZ2748" i="22"/>
  <c r="AZ2747" i="22"/>
  <c r="AZ2746" i="22"/>
  <c r="BA2746" i="22" s="1"/>
  <c r="AZ2745" i="22"/>
  <c r="AZ2744" i="22"/>
  <c r="AZ2743" i="22"/>
  <c r="AZ2742" i="22"/>
  <c r="AZ2741" i="22"/>
  <c r="BA2741" i="22" s="1"/>
  <c r="AZ2740" i="22"/>
  <c r="BA2740" i="22" s="1"/>
  <c r="AZ2739" i="22"/>
  <c r="AZ2738" i="22"/>
  <c r="AZ2737" i="22"/>
  <c r="AZ2736" i="22"/>
  <c r="BA2736" i="22" s="1"/>
  <c r="AZ2735" i="22"/>
  <c r="AZ2734" i="22"/>
  <c r="BA2734" i="22" s="1"/>
  <c r="AZ2733" i="22"/>
  <c r="BA2733" i="22" s="1"/>
  <c r="BB2733" i="22" s="1"/>
  <c r="AZ2732" i="22"/>
  <c r="AZ2731" i="22"/>
  <c r="AZ2730" i="22"/>
  <c r="BA2730" i="22" s="1"/>
  <c r="BB2730" i="22" s="1"/>
  <c r="AZ2729" i="22"/>
  <c r="BA2729" i="22" s="1"/>
  <c r="BB2729" i="22" s="1"/>
  <c r="AZ2728" i="22"/>
  <c r="BA2728" i="22" s="1"/>
  <c r="BB2728" i="22" s="1"/>
  <c r="AZ2727" i="22"/>
  <c r="AZ2726" i="22"/>
  <c r="BA2726" i="22" s="1"/>
  <c r="BB2726" i="22" s="1"/>
  <c r="AZ2725" i="22"/>
  <c r="BA2725" i="22" s="1"/>
  <c r="AZ2724" i="22"/>
  <c r="AZ2723" i="22"/>
  <c r="AZ2722" i="22"/>
  <c r="AZ2721" i="22"/>
  <c r="BA2721" i="22" s="1"/>
  <c r="AZ2720" i="22"/>
  <c r="BA2720" i="22" s="1"/>
  <c r="BB2720" i="22" s="1"/>
  <c r="AZ2719" i="22"/>
  <c r="AZ2718" i="22"/>
  <c r="BA2718" i="22" s="1"/>
  <c r="BB2718" i="22" s="1"/>
  <c r="AZ2717" i="22"/>
  <c r="BA2717" i="22" s="1"/>
  <c r="AZ2716" i="22"/>
  <c r="BA2716" i="22" s="1"/>
  <c r="AZ2715" i="22"/>
  <c r="AZ2714" i="22"/>
  <c r="AZ2713" i="22"/>
  <c r="AZ2712" i="22"/>
  <c r="BA2712" i="22" s="1"/>
  <c r="AZ2711" i="22"/>
  <c r="AZ2710" i="22"/>
  <c r="BA2710" i="22" s="1"/>
  <c r="BB2710" i="22" s="1"/>
  <c r="AZ2709" i="22"/>
  <c r="BA2709" i="22" s="1"/>
  <c r="BB2709" i="22" s="1"/>
  <c r="AZ2708" i="22"/>
  <c r="AZ2707" i="22"/>
  <c r="AZ2706" i="22"/>
  <c r="BA2706" i="22" s="1"/>
  <c r="AZ2705" i="22"/>
  <c r="AZ2704" i="22"/>
  <c r="AZ2703" i="22"/>
  <c r="AZ2702" i="22"/>
  <c r="BA2702" i="22" s="1"/>
  <c r="BB2702" i="22" s="1"/>
  <c r="AZ2701" i="22"/>
  <c r="BA2701" i="22" s="1"/>
  <c r="BB2701" i="22" s="1"/>
  <c r="AZ2700" i="22"/>
  <c r="AZ2699" i="22"/>
  <c r="AZ2698" i="22"/>
  <c r="BA2698" i="22" s="1"/>
  <c r="AZ2697" i="22"/>
  <c r="BA2697" i="22" s="1"/>
  <c r="AZ2696" i="22"/>
  <c r="AZ2695" i="22"/>
  <c r="AZ2694" i="22"/>
  <c r="AZ2693" i="22"/>
  <c r="BA2693" i="22" s="1"/>
  <c r="AZ2692" i="22"/>
  <c r="AZ2691" i="22"/>
  <c r="AZ2690" i="22"/>
  <c r="AZ2689" i="22"/>
  <c r="AZ2688" i="22"/>
  <c r="BA2688" i="22" s="1"/>
  <c r="AZ2687" i="22"/>
  <c r="AZ2686" i="22"/>
  <c r="BA2686" i="22" s="1"/>
  <c r="BB2686" i="22" s="1"/>
  <c r="AZ2685" i="22"/>
  <c r="BA2685" i="22" s="1"/>
  <c r="BB2685" i="22" s="1"/>
  <c r="AZ2684" i="22"/>
  <c r="AZ2683" i="22"/>
  <c r="AZ2682" i="22"/>
  <c r="AZ2681" i="22"/>
  <c r="BA2681" i="22" s="1"/>
  <c r="AZ2680" i="22"/>
  <c r="AZ2679" i="22"/>
  <c r="AZ2678" i="22"/>
  <c r="AZ2677" i="22"/>
  <c r="AZ2676" i="22"/>
  <c r="BA2676" i="22" s="1"/>
  <c r="AZ2675" i="22"/>
  <c r="AZ2674" i="22"/>
  <c r="BA2674" i="22" s="1"/>
  <c r="AZ2673" i="22"/>
  <c r="AZ2672" i="22"/>
  <c r="AZ2671" i="22"/>
  <c r="AZ2670" i="22"/>
  <c r="BA2670" i="22" s="1"/>
  <c r="BB2670" i="22" s="1"/>
  <c r="AZ2669" i="22"/>
  <c r="BA2669" i="22" s="1"/>
  <c r="AZ2668" i="22"/>
  <c r="AZ2667" i="22"/>
  <c r="AZ2666" i="22"/>
  <c r="AZ2665" i="22"/>
  <c r="AZ2664" i="22"/>
  <c r="BA2664" i="22" s="1"/>
  <c r="AZ2663" i="22"/>
  <c r="AZ2662" i="22"/>
  <c r="AZ2661" i="22"/>
  <c r="BA2661" i="22" s="1"/>
  <c r="AZ2660" i="22"/>
  <c r="AZ2659" i="22"/>
  <c r="AZ2658" i="22"/>
  <c r="BA2658" i="22" s="1"/>
  <c r="AZ2657" i="22"/>
  <c r="BA2657" i="22" s="1"/>
  <c r="AZ2656" i="22"/>
  <c r="BA2656" i="22" s="1"/>
  <c r="BB2656" i="22" s="1"/>
  <c r="AZ2655" i="22"/>
  <c r="AZ2654" i="22"/>
  <c r="BA2654" i="22" s="1"/>
  <c r="AZ2653" i="22"/>
  <c r="AZ2652" i="22"/>
  <c r="BA2652" i="22" s="1"/>
  <c r="BB2652" i="22" s="1"/>
  <c r="AZ2651" i="22"/>
  <c r="AZ2650" i="22"/>
  <c r="AZ2649" i="22"/>
  <c r="BA2649" i="22" s="1"/>
  <c r="AZ2648" i="22"/>
  <c r="BA2648" i="22" s="1"/>
  <c r="AZ2647" i="22"/>
  <c r="AZ2646" i="22"/>
  <c r="BA2646" i="22" s="1"/>
  <c r="BB2646" i="22" s="1"/>
  <c r="AZ2645" i="22"/>
  <c r="BA2645" i="22" s="1"/>
  <c r="AZ2644" i="22"/>
  <c r="BA2644" i="22" s="1"/>
  <c r="AZ2643" i="22"/>
  <c r="AZ2642" i="22"/>
  <c r="AZ2641" i="22"/>
  <c r="AZ2640" i="22"/>
  <c r="BA2640" i="22" s="1"/>
  <c r="AZ2639" i="22"/>
  <c r="AZ2638" i="22"/>
  <c r="AZ2637" i="22"/>
  <c r="BA2637" i="22" s="1"/>
  <c r="BB2637" i="22" s="1"/>
  <c r="AZ2636" i="22"/>
  <c r="AZ2635" i="22"/>
  <c r="AZ2634" i="22"/>
  <c r="BA2634" i="22" s="1"/>
  <c r="AZ2633" i="22"/>
  <c r="BA2633" i="22" s="1"/>
  <c r="AZ2632" i="22"/>
  <c r="AZ2631" i="22"/>
  <c r="AZ2630" i="22"/>
  <c r="BA2630" i="22" s="1"/>
  <c r="BB2630" i="22" s="1"/>
  <c r="AZ2629" i="22"/>
  <c r="BA2629" i="22" s="1"/>
  <c r="BB2629" i="22" s="1"/>
  <c r="AZ2628" i="22"/>
  <c r="BA2628" i="22" s="1"/>
  <c r="AZ2627" i="22"/>
  <c r="AZ2626" i="22"/>
  <c r="AZ2625" i="22"/>
  <c r="AZ2624" i="22"/>
  <c r="BA2624" i="22" s="1"/>
  <c r="AZ2623" i="22"/>
  <c r="AZ2622" i="22"/>
  <c r="BA2622" i="22" s="1"/>
  <c r="BB2622" i="22" s="1"/>
  <c r="AZ2621" i="22"/>
  <c r="BA2621" i="22" s="1"/>
  <c r="AZ2620" i="22"/>
  <c r="BA2620" i="22" s="1"/>
  <c r="BB2620" i="22" s="1"/>
  <c r="AZ2619" i="22"/>
  <c r="AZ2618" i="22"/>
  <c r="AZ2617" i="22"/>
  <c r="AZ2616" i="22"/>
  <c r="AZ2615" i="22"/>
  <c r="AZ2614" i="22"/>
  <c r="BA2614" i="22" s="1"/>
  <c r="AZ2613" i="22"/>
  <c r="BA2613" i="22" s="1"/>
  <c r="AZ2612" i="22"/>
  <c r="AZ2611" i="22"/>
  <c r="AZ2610" i="22"/>
  <c r="BA2610" i="22" s="1"/>
  <c r="AZ2609" i="22"/>
  <c r="BA2609" i="22" s="1"/>
  <c r="AZ2608" i="22"/>
  <c r="AZ2607" i="22"/>
  <c r="AZ2606" i="22"/>
  <c r="AZ2605" i="22"/>
  <c r="AZ2604" i="22"/>
  <c r="AZ2603" i="22"/>
  <c r="AZ2602" i="22"/>
  <c r="AZ2601" i="22"/>
  <c r="AZ2600" i="22"/>
  <c r="AZ2599" i="22"/>
  <c r="AZ2598" i="22"/>
  <c r="AZ2597" i="22"/>
  <c r="BA2597" i="22" s="1"/>
  <c r="AZ2596" i="22"/>
  <c r="AZ2595" i="22"/>
  <c r="AZ2594" i="22"/>
  <c r="AZ2593" i="22"/>
  <c r="AZ2592" i="22"/>
  <c r="BA2592" i="22" s="1"/>
  <c r="AZ2591" i="22"/>
  <c r="AZ2590" i="22"/>
  <c r="BA2590" i="22" s="1"/>
  <c r="AZ2589" i="22"/>
  <c r="AZ2588" i="22"/>
  <c r="AZ2587" i="22"/>
  <c r="AZ2586" i="22"/>
  <c r="AZ2585" i="22"/>
  <c r="BA2585" i="22" s="1"/>
  <c r="BB2585" i="22" s="1"/>
  <c r="AZ2584" i="22"/>
  <c r="BA2584" i="22" s="1"/>
  <c r="BB2584" i="22" s="1"/>
  <c r="AZ2583" i="22"/>
  <c r="AZ2582" i="22"/>
  <c r="BA2582" i="22" s="1"/>
  <c r="AZ2581" i="22"/>
  <c r="BA2581" i="22" s="1"/>
  <c r="AZ2580" i="22"/>
  <c r="AZ2579" i="22"/>
  <c r="AZ2578" i="22"/>
  <c r="AZ2577" i="22"/>
  <c r="AZ2576" i="22"/>
  <c r="AZ2575" i="22"/>
  <c r="AZ2574" i="22"/>
  <c r="BA2574" i="22" s="1"/>
  <c r="BB2574" i="22" s="1"/>
  <c r="AZ2573" i="22"/>
  <c r="BA2573" i="22" s="1"/>
  <c r="AZ2572" i="22"/>
  <c r="AZ2571" i="22"/>
  <c r="AZ2570" i="22"/>
  <c r="AZ2569" i="22"/>
  <c r="AZ2568" i="22"/>
  <c r="AZ2567" i="22"/>
  <c r="AZ2566" i="22"/>
  <c r="BA2566" i="22" s="1"/>
  <c r="BB2566" i="22" s="1"/>
  <c r="AZ2565" i="22"/>
  <c r="BA2565" i="22" s="1"/>
  <c r="BB2565" i="22" s="1"/>
  <c r="AZ2564" i="22"/>
  <c r="AZ2563" i="22"/>
  <c r="AZ2562" i="22"/>
  <c r="BA2562" i="22" s="1"/>
  <c r="AZ2561" i="22"/>
  <c r="AZ2560" i="22"/>
  <c r="BA2560" i="22" s="1"/>
  <c r="BB2560" i="22" s="1"/>
  <c r="AZ2559" i="22"/>
  <c r="AZ2558" i="22"/>
  <c r="AZ2557" i="22"/>
  <c r="BA2557" i="22" s="1"/>
  <c r="BB2557" i="22" s="1"/>
  <c r="AZ2556" i="22"/>
  <c r="BA2556" i="22" s="1"/>
  <c r="BB2556" i="22" s="1"/>
  <c r="AZ2555" i="22"/>
  <c r="AZ2554" i="22"/>
  <c r="BA2554" i="22" s="1"/>
  <c r="AZ2553" i="22"/>
  <c r="BA2553" i="22" s="1"/>
  <c r="AZ2552" i="22"/>
  <c r="BA2552" i="22" s="1"/>
  <c r="BB2552" i="22" s="1"/>
  <c r="AZ2551" i="22"/>
  <c r="AZ2550" i="22"/>
  <c r="BA2550" i="22" s="1"/>
  <c r="BB2550" i="22" s="1"/>
  <c r="AZ2549" i="22"/>
  <c r="BA2549" i="22" s="1"/>
  <c r="AZ2548" i="22"/>
  <c r="BA2548" i="22" s="1"/>
  <c r="AZ2547" i="22"/>
  <c r="AZ2546" i="22"/>
  <c r="AZ2545" i="22"/>
  <c r="AZ2544" i="22"/>
  <c r="AZ2543" i="22"/>
  <c r="AZ2542" i="22"/>
  <c r="AZ2541" i="22"/>
  <c r="BA2541" i="22" s="1"/>
  <c r="AZ2540" i="22"/>
  <c r="AZ2539" i="22"/>
  <c r="AZ2538" i="22"/>
  <c r="BA2538" i="22" s="1"/>
  <c r="AZ2537" i="22"/>
  <c r="BA2537" i="22" s="1"/>
  <c r="AZ2536" i="22"/>
  <c r="AZ2535" i="22"/>
  <c r="AZ2534" i="22"/>
  <c r="AZ2533" i="22"/>
  <c r="AZ2532" i="22"/>
  <c r="BA2532" i="22" s="1"/>
  <c r="AZ2531" i="22"/>
  <c r="AZ2530" i="22"/>
  <c r="AZ2529" i="22"/>
  <c r="AZ2528" i="22"/>
  <c r="AZ2527" i="22"/>
  <c r="AZ2526" i="22"/>
  <c r="AZ2525" i="22"/>
  <c r="BA2525" i="22" s="1"/>
  <c r="AZ2524" i="22"/>
  <c r="AZ2523" i="22"/>
  <c r="AZ2522" i="22"/>
  <c r="BA2522" i="22" s="1"/>
  <c r="BB2522" i="22" s="1"/>
  <c r="AZ2521" i="22"/>
  <c r="AZ2520" i="22"/>
  <c r="BA2520" i="22" s="1"/>
  <c r="AZ2519" i="22"/>
  <c r="AZ2518" i="22"/>
  <c r="BA2518" i="22" s="1"/>
  <c r="BB2518" i="22" s="1"/>
  <c r="AZ2517" i="22"/>
  <c r="AZ2516" i="22"/>
  <c r="AZ2515" i="22"/>
  <c r="AZ2514" i="22"/>
  <c r="BA2514" i="22" s="1"/>
  <c r="AZ2513" i="22"/>
  <c r="AZ2512" i="22"/>
  <c r="BA2512" i="22" s="1"/>
  <c r="BB2512" i="22" s="1"/>
  <c r="AZ2511" i="22"/>
  <c r="AZ2510" i="22"/>
  <c r="AZ2509" i="22"/>
  <c r="AZ2508" i="22"/>
  <c r="BA2508" i="22" s="1"/>
  <c r="BB2508" i="22" s="1"/>
  <c r="AZ2507" i="22"/>
  <c r="AZ2506" i="22"/>
  <c r="BA2506" i="22" s="1"/>
  <c r="BB2506" i="22" s="1"/>
  <c r="AZ2505" i="22"/>
  <c r="BA2505" i="22" s="1"/>
  <c r="AZ2504" i="22"/>
  <c r="BA2504" i="22" s="1"/>
  <c r="AZ2503" i="22"/>
  <c r="AZ2502" i="22"/>
  <c r="BA2502" i="22" s="1"/>
  <c r="BB2502" i="22" s="1"/>
  <c r="AZ2501" i="22"/>
  <c r="BA2501" i="22" s="1"/>
  <c r="AZ2500" i="22"/>
  <c r="BA2500" i="22" s="1"/>
  <c r="AZ2499" i="22"/>
  <c r="AZ2498" i="22"/>
  <c r="BA2498" i="22" s="1"/>
  <c r="AZ2497" i="22"/>
  <c r="AZ2496" i="22"/>
  <c r="BA2496" i="22" s="1"/>
  <c r="AZ2495" i="22"/>
  <c r="AZ2494" i="22"/>
  <c r="BA2494" i="22" s="1"/>
  <c r="AZ2493" i="22"/>
  <c r="BA2493" i="22" s="1"/>
  <c r="AZ2492" i="22"/>
  <c r="AZ2491" i="22"/>
  <c r="AZ2490" i="22"/>
  <c r="AZ2489" i="22"/>
  <c r="AZ2488" i="22"/>
  <c r="BA2488" i="22" s="1"/>
  <c r="AZ2487" i="22"/>
  <c r="AZ2486" i="22"/>
  <c r="BA2486" i="22" s="1"/>
  <c r="BB2486" i="22" s="1"/>
  <c r="AZ2485" i="22"/>
  <c r="AZ2484" i="22"/>
  <c r="BA2484" i="22" s="1"/>
  <c r="AZ2483" i="22"/>
  <c r="AZ2482" i="22"/>
  <c r="AZ2481" i="22"/>
  <c r="AZ2480" i="22"/>
  <c r="BA2480" i="22" s="1"/>
  <c r="AZ2479" i="22"/>
  <c r="AZ2478" i="22"/>
  <c r="BA2478" i="22" s="1"/>
  <c r="BB2478" i="22" s="1"/>
  <c r="AZ2477" i="22"/>
  <c r="BA2477" i="22" s="1"/>
  <c r="AZ2476" i="22"/>
  <c r="BA2476" i="22" s="1"/>
  <c r="BB2476" i="22" s="1"/>
  <c r="AZ2475" i="22"/>
  <c r="AZ2474" i="22"/>
  <c r="AZ2473" i="22"/>
  <c r="AZ2472" i="22"/>
  <c r="AZ2471" i="22"/>
  <c r="AZ2470" i="22"/>
  <c r="AZ2469" i="22"/>
  <c r="AZ2468" i="22"/>
  <c r="AZ2467" i="22"/>
  <c r="AZ2466" i="22"/>
  <c r="AZ2465" i="22"/>
  <c r="BA2465" i="22" s="1"/>
  <c r="AZ2464" i="22"/>
  <c r="BA2464" i="22" s="1"/>
  <c r="AZ2463" i="22"/>
  <c r="AZ2462" i="22"/>
  <c r="AZ2461" i="22"/>
  <c r="AZ2460" i="22"/>
  <c r="BA2460" i="22" s="1"/>
  <c r="AZ2459" i="22"/>
  <c r="AZ2458" i="22"/>
  <c r="BA2458" i="22" s="1"/>
  <c r="BB2458" i="22" s="1"/>
  <c r="AZ2457" i="22"/>
  <c r="AZ2456" i="22"/>
  <c r="AZ2455" i="22"/>
  <c r="AZ2454" i="22"/>
  <c r="AZ2453" i="22"/>
  <c r="BA2453" i="22" s="1"/>
  <c r="AZ2452" i="22"/>
  <c r="AZ2451" i="22"/>
  <c r="AZ2450" i="22"/>
  <c r="BA2450" i="22" s="1"/>
  <c r="BB2450" i="22" s="1"/>
  <c r="AZ2449" i="22"/>
  <c r="AZ2448" i="22"/>
  <c r="BA2448" i="22" s="1"/>
  <c r="AZ2447" i="22"/>
  <c r="AZ2446" i="22"/>
  <c r="BA2446" i="22" s="1"/>
  <c r="BB2446" i="22" s="1"/>
  <c r="AZ2445" i="22"/>
  <c r="AZ2444" i="22"/>
  <c r="AZ2443" i="22"/>
  <c r="AZ2442" i="22"/>
  <c r="BA2442" i="22" s="1"/>
  <c r="AZ2441" i="22"/>
  <c r="BA2441" i="22" s="1"/>
  <c r="BB2441" i="22" s="1"/>
  <c r="AZ2440" i="22"/>
  <c r="BA2440" i="22" s="1"/>
  <c r="BB2440" i="22" s="1"/>
  <c r="AZ2439" i="22"/>
  <c r="AZ2438" i="22"/>
  <c r="AZ2437" i="22"/>
  <c r="BA2437" i="22" s="1"/>
  <c r="AZ2436" i="22"/>
  <c r="BA2436" i="22" s="1"/>
  <c r="AZ2435" i="22"/>
  <c r="AZ2434" i="22"/>
  <c r="AZ2433" i="22"/>
  <c r="AZ2432" i="22"/>
  <c r="AZ2431" i="22"/>
  <c r="AZ2430" i="22"/>
  <c r="AZ2429" i="22"/>
  <c r="BA2429" i="22" s="1"/>
  <c r="AZ2428" i="22"/>
  <c r="BA2428" i="22" s="1"/>
  <c r="AZ2427" i="22"/>
  <c r="AZ2426" i="22"/>
  <c r="AZ2425" i="22"/>
  <c r="AZ2424" i="22"/>
  <c r="BA2424" i="22" s="1"/>
  <c r="AZ2423" i="22"/>
  <c r="AZ2422" i="22"/>
  <c r="AZ2421" i="22"/>
  <c r="AZ2420" i="22"/>
  <c r="AZ2419" i="22"/>
  <c r="AZ2418" i="22"/>
  <c r="AZ2417" i="22"/>
  <c r="BA2417" i="22" s="1"/>
  <c r="AZ2416" i="22"/>
  <c r="BA2416" i="22" s="1"/>
  <c r="AZ2415" i="22"/>
  <c r="AZ2414" i="22"/>
  <c r="AZ2413" i="22"/>
  <c r="BA2413" i="22" s="1"/>
  <c r="AZ2412" i="22"/>
  <c r="BA2412" i="22" s="1"/>
  <c r="BB2412" i="22" s="1"/>
  <c r="AZ2411" i="22"/>
  <c r="AZ2410" i="22"/>
  <c r="BA2410" i="22" s="1"/>
  <c r="BB2410" i="22" s="1"/>
  <c r="AZ2409" i="22"/>
  <c r="BA2409" i="22" s="1"/>
  <c r="AZ2408" i="22"/>
  <c r="BA2408" i="22" s="1"/>
  <c r="AZ2407" i="22"/>
  <c r="AZ2406" i="22"/>
  <c r="BA2406" i="22" s="1"/>
  <c r="BB2406" i="22" s="1"/>
  <c r="AZ2405" i="22"/>
  <c r="BA2405" i="22" s="1"/>
  <c r="AZ2404" i="22"/>
  <c r="BA2404" i="22" s="1"/>
  <c r="AZ2403" i="22"/>
  <c r="AZ2402" i="22"/>
  <c r="BA2402" i="22" s="1"/>
  <c r="BB2402" i="22" s="1"/>
  <c r="AZ2401" i="22"/>
  <c r="AZ2400" i="22"/>
  <c r="AZ2399" i="22"/>
  <c r="AZ2398" i="22"/>
  <c r="AZ2397" i="22"/>
  <c r="AZ2396" i="22"/>
  <c r="AZ2395" i="22"/>
  <c r="AZ2394" i="22"/>
  <c r="AZ2393" i="22"/>
  <c r="BA2393" i="22" s="1"/>
  <c r="AZ2392" i="22"/>
  <c r="BA2392" i="22" s="1"/>
  <c r="BB2392" i="22" s="1"/>
  <c r="AZ2391" i="22"/>
  <c r="AZ2390" i="22"/>
  <c r="AZ2389" i="22"/>
  <c r="AZ2388" i="22"/>
  <c r="BA2388" i="22" s="1"/>
  <c r="AZ2387" i="22"/>
  <c r="AZ2386" i="22"/>
  <c r="AZ2385" i="22"/>
  <c r="AZ2384" i="22"/>
  <c r="AZ2383" i="22"/>
  <c r="AZ2382" i="22"/>
  <c r="AZ2381" i="22"/>
  <c r="BA2381" i="22" s="1"/>
  <c r="AZ2380" i="22"/>
  <c r="AZ2379" i="22"/>
  <c r="AZ2378" i="22"/>
  <c r="BA2378" i="22" s="1"/>
  <c r="BB2378" i="22" s="1"/>
  <c r="AZ2377" i="22"/>
  <c r="AZ2376" i="22"/>
  <c r="BA2376" i="22" s="1"/>
  <c r="AZ2375" i="22"/>
  <c r="AZ2374" i="22"/>
  <c r="AZ2373" i="22"/>
  <c r="AZ2372" i="22"/>
  <c r="AZ2371" i="22"/>
  <c r="AZ2370" i="22"/>
  <c r="BA2370" i="22" s="1"/>
  <c r="AZ2369" i="22"/>
  <c r="BA2369" i="22" s="1"/>
  <c r="BB2369" i="22" s="1"/>
  <c r="AZ2368" i="22"/>
  <c r="BA2368" i="22" s="1"/>
  <c r="BB2368" i="22" s="1"/>
  <c r="AZ2367" i="22"/>
  <c r="AZ2366" i="22"/>
  <c r="BA2366" i="22" s="1"/>
  <c r="BB2366" i="22" s="1"/>
  <c r="AZ2365" i="22"/>
  <c r="BA2365" i="22" s="1"/>
  <c r="AZ2364" i="22"/>
  <c r="BA2364" i="22" s="1"/>
  <c r="BB2364" i="22" s="1"/>
  <c r="AZ2363" i="22"/>
  <c r="AZ2362" i="22"/>
  <c r="BA2362" i="22" s="1"/>
  <c r="AZ2361" i="22"/>
  <c r="BA2361" i="22" s="1"/>
  <c r="AZ2360" i="22"/>
  <c r="BA2360" i="22" s="1"/>
  <c r="AZ2359" i="22"/>
  <c r="AZ2358" i="22"/>
  <c r="BA2358" i="22" s="1"/>
  <c r="BB2358" i="22" s="1"/>
  <c r="AZ2357" i="22"/>
  <c r="BA2357" i="22" s="1"/>
  <c r="AZ2356" i="22"/>
  <c r="BA2356" i="22" s="1"/>
  <c r="AZ2355" i="22"/>
  <c r="AZ2354" i="22"/>
  <c r="BA2354" i="22" s="1"/>
  <c r="BB2354" i="22" s="1"/>
  <c r="AZ2353" i="22"/>
  <c r="AZ2352" i="22"/>
  <c r="BA2352" i="22" s="1"/>
  <c r="AZ2351" i="22"/>
  <c r="AZ2350" i="22"/>
  <c r="BA2350" i="22" s="1"/>
  <c r="AZ2349" i="22"/>
  <c r="AZ2348" i="22"/>
  <c r="AZ2347" i="22"/>
  <c r="AZ2346" i="22"/>
  <c r="AZ2345" i="22"/>
  <c r="AZ2344" i="22"/>
  <c r="BA2344" i="22" s="1"/>
  <c r="AZ2343" i="22"/>
  <c r="AZ2342" i="22"/>
  <c r="BA2342" i="22" s="1"/>
  <c r="AZ2341" i="22"/>
  <c r="AZ2340" i="22"/>
  <c r="BA2340" i="22" s="1"/>
  <c r="BB2340" i="22" s="1"/>
  <c r="AZ2339" i="22"/>
  <c r="AZ2338" i="22"/>
  <c r="AZ2337" i="22"/>
  <c r="AZ2336" i="22"/>
  <c r="BA2336" i="22" s="1"/>
  <c r="AZ2335" i="22"/>
  <c r="AZ2334" i="22"/>
  <c r="BA2334" i="22" s="1"/>
  <c r="BB2334" i="22" s="1"/>
  <c r="AZ2333" i="22"/>
  <c r="BA2333" i="22" s="1"/>
  <c r="AZ2332" i="22"/>
  <c r="BA2332" i="22" s="1"/>
  <c r="BB2332" i="22" s="1"/>
  <c r="AZ2331" i="22"/>
  <c r="AZ2330" i="22"/>
  <c r="BA2330" i="22" s="1"/>
  <c r="AZ2329" i="22"/>
  <c r="AZ2328" i="22"/>
  <c r="AZ2327" i="22"/>
  <c r="AZ2326" i="22"/>
  <c r="AZ2325" i="22"/>
  <c r="AZ2324" i="22"/>
  <c r="AZ2323" i="22"/>
  <c r="AZ2322" i="22"/>
  <c r="AZ2321" i="22"/>
  <c r="BA2321" i="22" s="1"/>
  <c r="AZ2320" i="22"/>
  <c r="BA2320" i="22" s="1"/>
  <c r="AZ2319" i="22"/>
  <c r="AZ2318" i="22"/>
  <c r="AZ2317" i="22"/>
  <c r="AZ2316" i="22"/>
  <c r="BA2316" i="22" s="1"/>
  <c r="BB2316" i="22" s="1"/>
  <c r="AZ2315" i="22"/>
  <c r="AZ2314" i="22"/>
  <c r="BA2314" i="22" s="1"/>
  <c r="BB2314" i="22" s="1"/>
  <c r="AZ2313" i="22"/>
  <c r="AZ2312" i="22"/>
  <c r="AZ2311" i="22"/>
  <c r="AZ2310" i="22"/>
  <c r="BA2310" i="22" s="1"/>
  <c r="AZ2309" i="22"/>
  <c r="BA2309" i="22" s="1"/>
  <c r="AZ2308" i="22"/>
  <c r="AZ2307" i="22"/>
  <c r="AZ2306" i="22"/>
  <c r="AZ2305" i="22"/>
  <c r="AZ2304" i="22"/>
  <c r="BA2304" i="22" s="1"/>
  <c r="AZ2303" i="22"/>
  <c r="AZ2302" i="22"/>
  <c r="BA2302" i="22" s="1"/>
  <c r="BB2302" i="22" s="1"/>
  <c r="AZ2301" i="22"/>
  <c r="AZ2300" i="22"/>
  <c r="AZ2299" i="22"/>
  <c r="AZ2298" i="22"/>
  <c r="BA2298" i="22" s="1"/>
  <c r="AZ2297" i="22"/>
  <c r="BA2297" i="22" s="1"/>
  <c r="BB2297" i="22" s="1"/>
  <c r="AZ2296" i="22"/>
  <c r="BA2296" i="22" s="1"/>
  <c r="BB2296" i="22" s="1"/>
  <c r="AZ2295" i="22"/>
  <c r="AZ2294" i="22"/>
  <c r="BA2294" i="22" s="1"/>
  <c r="BB2294" i="22" s="1"/>
  <c r="AZ2293" i="22"/>
  <c r="BA2293" i="22" s="1"/>
  <c r="AZ2292" i="22"/>
  <c r="AZ2291" i="22"/>
  <c r="AZ2290" i="22"/>
  <c r="AZ2289" i="22"/>
  <c r="AZ2288" i="22"/>
  <c r="AZ2287" i="22"/>
  <c r="AZ2286" i="22"/>
  <c r="AZ2285" i="22"/>
  <c r="BA2285" i="22" s="1"/>
  <c r="AZ2284" i="22"/>
  <c r="BA2284" i="22" s="1"/>
  <c r="AZ2283" i="22"/>
  <c r="AZ2282" i="22"/>
  <c r="BA2282" i="22" s="1"/>
  <c r="BB2282" i="22" s="1"/>
  <c r="AZ2281" i="22"/>
  <c r="AZ2280" i="22"/>
  <c r="BA2280" i="22" s="1"/>
  <c r="AZ2279" i="22"/>
  <c r="AZ2278" i="22"/>
  <c r="AZ2277" i="22"/>
  <c r="AZ2276" i="22"/>
  <c r="AZ2275" i="22"/>
  <c r="AZ2274" i="22"/>
  <c r="BA2274" i="22" s="1"/>
  <c r="BB2274" i="22" s="1"/>
  <c r="AZ2273" i="22"/>
  <c r="BA2273" i="22" s="1"/>
  <c r="BB2273" i="22" s="1"/>
  <c r="AZ2272" i="22"/>
  <c r="BA2272" i="22" s="1"/>
  <c r="BB2272" i="22" s="1"/>
  <c r="AZ2271" i="22"/>
  <c r="AZ2270" i="22"/>
  <c r="AZ2269" i="22"/>
  <c r="BA2269" i="22" s="1"/>
  <c r="AZ2268" i="22"/>
  <c r="AZ2267" i="22"/>
  <c r="AZ2266" i="22"/>
  <c r="BA2266" i="22" s="1"/>
  <c r="BB2266" i="22" s="1"/>
  <c r="AZ2265" i="22"/>
  <c r="BA2265" i="22" s="1"/>
  <c r="AZ2264" i="22"/>
  <c r="AZ2263" i="22"/>
  <c r="AZ2262" i="22"/>
  <c r="AZ2261" i="22"/>
  <c r="AZ2260" i="22"/>
  <c r="AZ2259" i="22"/>
  <c r="AZ2258" i="22"/>
  <c r="BA2258" i="22" s="1"/>
  <c r="BB2258" i="22" s="1"/>
  <c r="AZ2257" i="22"/>
  <c r="AZ2256" i="22"/>
  <c r="AZ2255" i="22"/>
  <c r="AZ2254" i="22"/>
  <c r="BA2254" i="22" s="1"/>
  <c r="BB2254" i="22" s="1"/>
  <c r="AZ2253" i="22"/>
  <c r="AZ2252" i="22"/>
  <c r="AZ2251" i="22"/>
  <c r="AZ2250" i="22"/>
  <c r="BA2250" i="22" s="1"/>
  <c r="AZ2249" i="22"/>
  <c r="BA2249" i="22" s="1"/>
  <c r="AZ2248" i="22"/>
  <c r="BA2248" i="22" s="1"/>
  <c r="BB2248" i="22" s="1"/>
  <c r="AZ2247" i="22"/>
  <c r="AZ2246" i="22"/>
  <c r="BA2246" i="22" s="1"/>
  <c r="BB2246" i="22" s="1"/>
  <c r="AZ2245" i="22"/>
  <c r="AZ2244" i="22"/>
  <c r="AZ2243" i="22"/>
  <c r="AZ2242" i="22"/>
  <c r="BA2242" i="22" s="1"/>
  <c r="BB2242" i="22" s="1"/>
  <c r="AZ2241" i="22"/>
  <c r="AZ2240" i="22"/>
  <c r="AZ2239" i="22"/>
  <c r="AZ2238" i="22"/>
  <c r="AZ2237" i="22"/>
  <c r="BA2237" i="22" s="1"/>
  <c r="AZ2236" i="22"/>
  <c r="AZ2235" i="22"/>
  <c r="AZ2234" i="22"/>
  <c r="BA2234" i="22" s="1"/>
  <c r="BB2234" i="22" s="1"/>
  <c r="AZ2233" i="22"/>
  <c r="BA2233" i="22" s="1"/>
  <c r="BB2233" i="22" s="1"/>
  <c r="AZ2232" i="22"/>
  <c r="AZ2231" i="22"/>
  <c r="AZ2230" i="22"/>
  <c r="AZ2229" i="22"/>
  <c r="AZ2228" i="22"/>
  <c r="AZ2227" i="22"/>
  <c r="AZ2226" i="22"/>
  <c r="AZ2225" i="22"/>
  <c r="BA2225" i="22" s="1"/>
  <c r="AZ2224" i="22"/>
  <c r="AZ2223" i="22"/>
  <c r="AZ2222" i="22"/>
  <c r="AZ2221" i="22"/>
  <c r="BA2221" i="22" s="1"/>
  <c r="BB2221" i="22" s="1"/>
  <c r="AZ2220" i="22"/>
  <c r="AZ2219" i="22"/>
  <c r="AZ2218" i="22"/>
  <c r="BA2218" i="22" s="1"/>
  <c r="BB2218" i="22" s="1"/>
  <c r="AZ2217" i="22"/>
  <c r="BA2217" i="22" s="1"/>
  <c r="AZ2216" i="22"/>
  <c r="BA2216" i="22" s="1"/>
  <c r="BB2216" i="22" s="1"/>
  <c r="AZ2215" i="22"/>
  <c r="AZ2214" i="22"/>
  <c r="BA2214" i="22" s="1"/>
  <c r="BB2214" i="22" s="1"/>
  <c r="AZ2213" i="22"/>
  <c r="AZ2212" i="22"/>
  <c r="BA2212" i="22" s="1"/>
  <c r="AZ2211" i="22"/>
  <c r="AZ2210" i="22"/>
  <c r="AZ2209" i="22"/>
  <c r="AZ2208" i="22"/>
  <c r="BA2208" i="22" s="1"/>
  <c r="AZ2207" i="22"/>
  <c r="AZ2206" i="22"/>
  <c r="BA2206" i="22" s="1"/>
  <c r="BB2206" i="22" s="1"/>
  <c r="AZ2205" i="22"/>
  <c r="AZ2204" i="22"/>
  <c r="AZ2203" i="22"/>
  <c r="AZ2202" i="22"/>
  <c r="BA2202" i="22" s="1"/>
  <c r="AZ2201" i="22"/>
  <c r="BA2201" i="22" s="1"/>
  <c r="BB2201" i="22" s="1"/>
  <c r="AZ2200" i="22"/>
  <c r="BA2200" i="22" s="1"/>
  <c r="BB2200" i="22" s="1"/>
  <c r="AZ2199" i="22"/>
  <c r="AZ2198" i="22"/>
  <c r="BA2198" i="22" s="1"/>
  <c r="BB2198" i="22" s="1"/>
  <c r="AZ2197" i="22"/>
  <c r="BA2197" i="22" s="1"/>
  <c r="BB2197" i="22" s="1"/>
  <c r="AZ2196" i="22"/>
  <c r="AZ2195" i="22"/>
  <c r="AZ2194" i="22"/>
  <c r="BA2194" i="22" s="1"/>
  <c r="BB2194" i="22" s="1"/>
  <c r="AZ2193" i="22"/>
  <c r="BA2193" i="22" s="1"/>
  <c r="BB2193" i="22" s="1"/>
  <c r="AZ2192" i="22"/>
  <c r="AZ2191" i="22"/>
  <c r="AZ2190" i="22"/>
  <c r="BA2190" i="22" s="1"/>
  <c r="AZ2189" i="22"/>
  <c r="BA2189" i="22" s="1"/>
  <c r="AZ2188" i="22"/>
  <c r="BA2188" i="22" s="1"/>
  <c r="BB2188" i="22" s="1"/>
  <c r="AZ2187" i="22"/>
  <c r="AZ2186" i="22"/>
  <c r="AZ2185" i="22"/>
  <c r="AZ2184" i="22"/>
  <c r="BA2184" i="22" s="1"/>
  <c r="AZ2183" i="22"/>
  <c r="AZ2182" i="22"/>
  <c r="BA2182" i="22" s="1"/>
  <c r="BB2182" i="22" s="1"/>
  <c r="AZ2181" i="22"/>
  <c r="AZ2180" i="22"/>
  <c r="AZ2179" i="22"/>
  <c r="AZ2178" i="22"/>
  <c r="BA2178" i="22" s="1"/>
  <c r="BB2178" i="22" s="1"/>
  <c r="AZ2177" i="22"/>
  <c r="AZ2176" i="22"/>
  <c r="BA2176" i="22" s="1"/>
  <c r="BB2176" i="22" s="1"/>
  <c r="AZ2175" i="22"/>
  <c r="AZ2174" i="22"/>
  <c r="BA2174" i="22" s="1"/>
  <c r="BB2174" i="22" s="1"/>
  <c r="AZ2173" i="22"/>
  <c r="AZ2172" i="22"/>
  <c r="BA2172" i="22" s="1"/>
  <c r="AZ2171" i="22"/>
  <c r="AZ2170" i="22"/>
  <c r="BA2170" i="22" s="1"/>
  <c r="BB2170" i="22" s="1"/>
  <c r="AZ2169" i="22"/>
  <c r="AZ2168" i="22"/>
  <c r="BA2168" i="22" s="1"/>
  <c r="AZ2167" i="22"/>
  <c r="AZ2166" i="22"/>
  <c r="AZ2165" i="22"/>
  <c r="BA2165" i="22" s="1"/>
  <c r="AZ2164" i="22"/>
  <c r="AZ2163" i="22"/>
  <c r="AZ2162" i="22"/>
  <c r="BA2162" i="22" s="1"/>
  <c r="BB2162" i="22" s="1"/>
  <c r="AZ2161" i="22"/>
  <c r="AZ2160" i="22"/>
  <c r="AZ2159" i="22"/>
  <c r="AZ2158" i="22"/>
  <c r="BA2158" i="22" s="1"/>
  <c r="BB2158" i="22" s="1"/>
  <c r="AZ2157" i="22"/>
  <c r="BA2157" i="22" s="1"/>
  <c r="BB2157" i="22" s="1"/>
  <c r="AZ2156" i="22"/>
  <c r="AZ2155" i="22"/>
  <c r="AZ2154" i="22"/>
  <c r="BA2154" i="22" s="1"/>
  <c r="AZ2153" i="22"/>
  <c r="AZ2152" i="22"/>
  <c r="BA2152" i="22" s="1"/>
  <c r="AZ2151" i="22"/>
  <c r="AZ2150" i="22"/>
  <c r="BA2150" i="22" s="1"/>
  <c r="BB2150" i="22" s="1"/>
  <c r="AZ2149" i="22"/>
  <c r="AZ2148" i="22"/>
  <c r="AZ2147" i="22"/>
  <c r="AZ2146" i="22"/>
  <c r="BA2146" i="22" s="1"/>
  <c r="BB2146" i="22" s="1"/>
  <c r="AZ2145" i="22"/>
  <c r="BA2145" i="22" s="1"/>
  <c r="AZ2144" i="22"/>
  <c r="AZ2143" i="22"/>
  <c r="AZ2142" i="22"/>
  <c r="BA2142" i="22" s="1"/>
  <c r="BB2142" i="22" s="1"/>
  <c r="AZ2141" i="22"/>
  <c r="AZ2140" i="22"/>
  <c r="BA2140" i="22" s="1"/>
  <c r="BB2140" i="22" s="1"/>
  <c r="AZ2139" i="22"/>
  <c r="AZ2138" i="22"/>
  <c r="BA2138" i="22" s="1"/>
  <c r="BB2138" i="22" s="1"/>
  <c r="AZ2137" i="22"/>
  <c r="AZ2136" i="22"/>
  <c r="BA2136" i="22" s="1"/>
  <c r="BB2136" i="22" s="1"/>
  <c r="AZ2135" i="22"/>
  <c r="AZ2134" i="22"/>
  <c r="BA2134" i="22" s="1"/>
  <c r="BB2134" i="22" s="1"/>
  <c r="AZ2133" i="22"/>
  <c r="AZ2132" i="22"/>
  <c r="AZ2131" i="22"/>
  <c r="AZ2130" i="22"/>
  <c r="BA2130" i="22" s="1"/>
  <c r="BB2130" i="22" s="1"/>
  <c r="AZ2129" i="22"/>
  <c r="AZ2128" i="22"/>
  <c r="BA2128" i="22" s="1"/>
  <c r="BB2128" i="22" s="1"/>
  <c r="AZ2127" i="22"/>
  <c r="AZ2126" i="22"/>
  <c r="AZ2125" i="22"/>
  <c r="BA2125" i="22" s="1"/>
  <c r="AZ2124" i="22"/>
  <c r="BA2124" i="22" s="1"/>
  <c r="BB2124" i="22" s="1"/>
  <c r="AZ2123" i="22"/>
  <c r="AZ2122" i="22"/>
  <c r="BA2122" i="22" s="1"/>
  <c r="BB2122" i="22" s="1"/>
  <c r="AZ2121" i="22"/>
  <c r="AZ2120" i="22"/>
  <c r="BA2120" i="22" s="1"/>
  <c r="AZ2119" i="22"/>
  <c r="AZ2118" i="22"/>
  <c r="AZ2117" i="22"/>
  <c r="AZ2116" i="22"/>
  <c r="AZ2115" i="22"/>
  <c r="AZ2114" i="22"/>
  <c r="BA2114" i="22" s="1"/>
  <c r="BB2114" i="22" s="1"/>
  <c r="AZ2113" i="22"/>
  <c r="AZ2112" i="22"/>
  <c r="BA2112" i="22" s="1"/>
  <c r="AZ2111" i="22"/>
  <c r="AZ2110" i="22"/>
  <c r="BA2110" i="22" s="1"/>
  <c r="AZ2109" i="22"/>
  <c r="AZ2108" i="22"/>
  <c r="AZ2107" i="22"/>
  <c r="AZ2106" i="22"/>
  <c r="BA2106" i="22" s="1"/>
  <c r="BB2106" i="22" s="1"/>
  <c r="AZ2105" i="22"/>
  <c r="AZ2104" i="22"/>
  <c r="BA2104" i="22" s="1"/>
  <c r="BB2104" i="22" s="1"/>
  <c r="AZ2103" i="22"/>
  <c r="AZ2102" i="22"/>
  <c r="BA2102" i="22" s="1"/>
  <c r="BB2102" i="22" s="1"/>
  <c r="AZ2101" i="22"/>
  <c r="AZ2100" i="22"/>
  <c r="AZ2099" i="22"/>
  <c r="AZ2098" i="22"/>
  <c r="BA2098" i="22" s="1"/>
  <c r="BB2098" i="22" s="1"/>
  <c r="AZ2097" i="22"/>
  <c r="AZ2096" i="22"/>
  <c r="AZ2095" i="22"/>
  <c r="AZ2094" i="22"/>
  <c r="BA2094" i="22" s="1"/>
  <c r="BB2094" i="22" s="1"/>
  <c r="AZ2093" i="22"/>
  <c r="AZ2092" i="22"/>
  <c r="BA2092" i="22" s="1"/>
  <c r="BB2092" i="22" s="1"/>
  <c r="AZ2091" i="22"/>
  <c r="AZ2090" i="22"/>
  <c r="BA2090" i="22" s="1"/>
  <c r="BB2090" i="22" s="1"/>
  <c r="AZ2089" i="22"/>
  <c r="BA2089" i="22" s="1"/>
  <c r="BB2089" i="22" s="1"/>
  <c r="AZ2088" i="22"/>
  <c r="AZ2087" i="22"/>
  <c r="BA2087" i="22" s="1"/>
  <c r="AZ2086" i="22"/>
  <c r="BA2086" i="22" s="1"/>
  <c r="BB2086" i="22" s="1"/>
  <c r="AZ2085" i="22"/>
  <c r="BA2085" i="22" s="1"/>
  <c r="AZ2084" i="22"/>
  <c r="BA2084" i="22" s="1"/>
  <c r="AZ2083" i="22"/>
  <c r="AZ2082" i="22"/>
  <c r="BA2082" i="22" s="1"/>
  <c r="BB2082" i="22" s="1"/>
  <c r="AZ2081" i="22"/>
  <c r="AZ2080" i="22"/>
  <c r="AZ2079" i="22"/>
  <c r="AZ2078" i="22"/>
  <c r="AZ2077" i="22"/>
  <c r="BA2077" i="22" s="1"/>
  <c r="BB2077" i="22" s="1"/>
  <c r="AZ2076" i="22"/>
  <c r="BA2076" i="22" s="1"/>
  <c r="AZ2075" i="22"/>
  <c r="BA2075" i="22" s="1"/>
  <c r="AZ2074" i="22"/>
  <c r="BA2074" i="22" s="1"/>
  <c r="BB2074" i="22" s="1"/>
  <c r="AZ2073" i="22"/>
  <c r="AZ2072" i="22"/>
  <c r="AZ2071" i="22"/>
  <c r="AZ2070" i="22"/>
  <c r="AZ2069" i="22"/>
  <c r="BA2069" i="22" s="1"/>
  <c r="BB2069" i="22" s="1"/>
  <c r="AZ2068" i="22"/>
  <c r="BA2068" i="22" s="1"/>
  <c r="BB2068" i="22" s="1"/>
  <c r="AZ2067" i="22"/>
  <c r="AZ2066" i="22"/>
  <c r="BA2066" i="22" s="1"/>
  <c r="AZ2065" i="22"/>
  <c r="AZ2064" i="22"/>
  <c r="BA2064" i="22" s="1"/>
  <c r="AZ2063" i="22"/>
  <c r="BA2063" i="22" s="1"/>
  <c r="AZ2062" i="22"/>
  <c r="BA2062" i="22" s="1"/>
  <c r="BB2062" i="22" s="1"/>
  <c r="AZ2061" i="22"/>
  <c r="BA2061" i="22" s="1"/>
  <c r="AZ2060" i="22"/>
  <c r="AZ2059" i="22"/>
  <c r="AZ2058" i="22"/>
  <c r="BA2058" i="22" s="1"/>
  <c r="BB2058" i="22" s="1"/>
  <c r="AZ2057" i="22"/>
  <c r="BA2057" i="22" s="1"/>
  <c r="AZ2056" i="22"/>
  <c r="BA2056" i="22" s="1"/>
  <c r="BB2056" i="22" s="1"/>
  <c r="AZ2055" i="22"/>
  <c r="AZ2054" i="22"/>
  <c r="BA2054" i="22" s="1"/>
  <c r="BB2054" i="22" s="1"/>
  <c r="AZ2053" i="22"/>
  <c r="BA2053" i="22" s="1"/>
  <c r="AZ2052" i="22"/>
  <c r="AZ2051" i="22"/>
  <c r="AZ2050" i="22"/>
  <c r="BA2050" i="22" s="1"/>
  <c r="BB2050" i="22" s="1"/>
  <c r="AZ2049" i="22"/>
  <c r="BA2049" i="22" s="1"/>
  <c r="AZ2048" i="22"/>
  <c r="AZ2047" i="22"/>
  <c r="BA2047" i="22" s="1"/>
  <c r="AZ2046" i="22"/>
  <c r="BA2046" i="22" s="1"/>
  <c r="BB2046" i="22" s="1"/>
  <c r="AZ2045" i="22"/>
  <c r="AZ2044" i="22"/>
  <c r="BA2044" i="22" s="1"/>
  <c r="BB2044" i="22" s="1"/>
  <c r="AZ2043" i="22"/>
  <c r="AZ2042" i="22"/>
  <c r="BA2042" i="22" s="1"/>
  <c r="BB2042" i="22" s="1"/>
  <c r="AZ2041" i="22"/>
  <c r="BA2041" i="22" s="1"/>
  <c r="BB2041" i="22" s="1"/>
  <c r="AZ2040" i="22"/>
  <c r="AZ2039" i="22"/>
  <c r="AZ2038" i="22"/>
  <c r="BA2038" i="22" s="1"/>
  <c r="BB2038" i="22" s="1"/>
  <c r="AZ2037" i="22"/>
  <c r="AZ2036" i="22"/>
  <c r="AZ2035" i="22"/>
  <c r="AZ2034" i="22"/>
  <c r="BA2034" i="22" s="1"/>
  <c r="BB2034" i="22" s="1"/>
  <c r="AZ2033" i="22"/>
  <c r="AZ2032" i="22"/>
  <c r="AZ2031" i="22"/>
  <c r="AZ2030" i="22"/>
  <c r="BA2030" i="22" s="1"/>
  <c r="AZ2029" i="22"/>
  <c r="BA2029" i="22" s="1"/>
  <c r="BB2029" i="22" s="1"/>
  <c r="AZ2028" i="22"/>
  <c r="BA2028" i="22" s="1"/>
  <c r="AZ2027" i="22"/>
  <c r="BA2027" i="22" s="1"/>
  <c r="AZ2026" i="22"/>
  <c r="BA2026" i="22" s="1"/>
  <c r="BB2026" i="22" s="1"/>
  <c r="AZ2025" i="22"/>
  <c r="BA2025" i="22" s="1"/>
  <c r="AZ2024" i="22"/>
  <c r="BA2024" i="22" s="1"/>
  <c r="BB2024" i="22" s="1"/>
  <c r="AZ2023" i="22"/>
  <c r="AZ2022" i="22"/>
  <c r="AZ2021" i="22"/>
  <c r="BA2021" i="22" s="1"/>
  <c r="AZ2020" i="22"/>
  <c r="AZ2019" i="22"/>
  <c r="AZ2018" i="22"/>
  <c r="BA2018" i="22" s="1"/>
  <c r="BB2018" i="22" s="1"/>
  <c r="AZ2017" i="22"/>
  <c r="AZ2016" i="22"/>
  <c r="AZ2015" i="22"/>
  <c r="BA2015" i="22" s="1"/>
  <c r="AZ2014" i="22"/>
  <c r="BA2014" i="22" s="1"/>
  <c r="BB2014" i="22" s="1"/>
  <c r="AZ2013" i="22"/>
  <c r="BA2013" i="22" s="1"/>
  <c r="AZ2012" i="22"/>
  <c r="BA2012" i="22" s="1"/>
  <c r="AZ2011" i="22"/>
  <c r="AZ2010" i="22"/>
  <c r="BA2010" i="22" s="1"/>
  <c r="BB2010" i="22" s="1"/>
  <c r="AZ2009" i="22"/>
  <c r="BA2009" i="22" s="1"/>
  <c r="AZ2008" i="22"/>
  <c r="BA2008" i="22" s="1"/>
  <c r="AZ2007" i="22"/>
  <c r="BA2007" i="22" s="1"/>
  <c r="AZ2006" i="22"/>
  <c r="BA2006" i="22" s="1"/>
  <c r="AZ2005" i="22"/>
  <c r="BA2005" i="22" s="1"/>
  <c r="AZ2004" i="22"/>
  <c r="BA2004" i="22" s="1"/>
  <c r="AZ2003" i="22"/>
  <c r="AZ2002" i="22"/>
  <c r="AZ2001" i="22"/>
  <c r="AZ2000" i="22"/>
  <c r="BA2000" i="22" s="1"/>
  <c r="AZ1999" i="22"/>
  <c r="BA1999" i="22" s="1"/>
  <c r="AZ1998" i="22"/>
  <c r="BA1998" i="22" s="1"/>
  <c r="BB1998" i="22" s="1"/>
  <c r="AZ1997" i="22"/>
  <c r="AZ1996" i="22"/>
  <c r="AZ1995" i="22"/>
  <c r="AZ1994" i="22"/>
  <c r="BA1994" i="22" s="1"/>
  <c r="BB1994" i="22" s="1"/>
  <c r="AZ1993" i="22"/>
  <c r="BA1993" i="22" s="1"/>
  <c r="BB1993" i="22" s="1"/>
  <c r="AZ1992" i="22"/>
  <c r="BA1992" i="22" s="1"/>
  <c r="AZ1991" i="22"/>
  <c r="BA1991" i="22" s="1"/>
  <c r="AZ1990" i="22"/>
  <c r="BA1990" i="22" s="1"/>
  <c r="BB1990" i="22" s="1"/>
  <c r="AZ1989" i="22"/>
  <c r="AZ1988" i="22"/>
  <c r="BA1988" i="22" s="1"/>
  <c r="AZ1987" i="22"/>
  <c r="AZ1986" i="22"/>
  <c r="BA1986" i="22" s="1"/>
  <c r="BB1986" i="22" s="1"/>
  <c r="AZ1985" i="22"/>
  <c r="AZ1984" i="22"/>
  <c r="AZ1983" i="22"/>
  <c r="AZ1982" i="22"/>
  <c r="AZ1981" i="22"/>
  <c r="AZ1980" i="22"/>
  <c r="BA1980" i="22" s="1"/>
  <c r="AZ1979" i="22"/>
  <c r="BA1979" i="22" s="1"/>
  <c r="AZ1978" i="22"/>
  <c r="BA1978" i="22" s="1"/>
  <c r="BB1978" i="22" s="1"/>
  <c r="AZ1977" i="22"/>
  <c r="AZ1976" i="22"/>
  <c r="BA1976" i="22" s="1"/>
  <c r="AZ1975" i="22"/>
  <c r="AZ1974" i="22"/>
  <c r="AZ1973" i="22"/>
  <c r="BA1973" i="22" s="1"/>
  <c r="BB1973" i="22" s="1"/>
  <c r="AZ1972" i="22"/>
  <c r="BA1972" i="22" s="1"/>
  <c r="BB1972" i="22" s="1"/>
  <c r="AZ1971" i="22"/>
  <c r="AZ1970" i="22"/>
  <c r="BA1970" i="22" s="1"/>
  <c r="AZ1969" i="22"/>
  <c r="AZ1968" i="22"/>
  <c r="BA1968" i="22" s="1"/>
  <c r="AZ1967" i="22"/>
  <c r="BA1967" i="22" s="1"/>
  <c r="AZ1966" i="22"/>
  <c r="BA1966" i="22" s="1"/>
  <c r="BB1966" i="22" s="1"/>
  <c r="AZ1965" i="22"/>
  <c r="BA1965" i="22" s="1"/>
  <c r="AZ1964" i="22"/>
  <c r="AZ1963" i="22"/>
  <c r="AZ1962" i="22"/>
  <c r="BA1962" i="22" s="1"/>
  <c r="BB1962" i="22" s="1"/>
  <c r="AZ1961" i="22"/>
  <c r="AZ1960" i="22"/>
  <c r="AZ1959" i="22"/>
  <c r="BA1959" i="22" s="1"/>
  <c r="AZ1958" i="22"/>
  <c r="BA1958" i="22" s="1"/>
  <c r="BB1958" i="22" s="1"/>
  <c r="AZ1957" i="22"/>
  <c r="BA1957" i="22" s="1"/>
  <c r="AZ1956" i="22"/>
  <c r="AZ1955" i="22"/>
  <c r="AZ1954" i="22"/>
  <c r="BA1954" i="22" s="1"/>
  <c r="BB1954" i="22" s="1"/>
  <c r="AZ1953" i="22"/>
  <c r="BA1953" i="22" s="1"/>
  <c r="BB1953" i="22" s="1"/>
  <c r="AZ1952" i="22"/>
  <c r="BA1952" i="22" s="1"/>
  <c r="AZ1951" i="22"/>
  <c r="AZ1950" i="22"/>
  <c r="AZ1949" i="22"/>
  <c r="BA1949" i="22" s="1"/>
  <c r="BB1949" i="22" s="1"/>
  <c r="AZ1948" i="22"/>
  <c r="AZ1947" i="22"/>
  <c r="BA1947" i="22" s="1"/>
  <c r="AZ1946" i="22"/>
  <c r="BA1946" i="22" s="1"/>
  <c r="BB1946" i="22" s="1"/>
  <c r="AZ1945" i="22"/>
  <c r="BA1945" i="22" s="1"/>
  <c r="BB1945" i="22" s="1"/>
  <c r="AZ1944" i="22"/>
  <c r="BA1944" i="22" s="1"/>
  <c r="AZ1943" i="22"/>
  <c r="BA1943" i="22" s="1"/>
  <c r="AZ1942" i="22"/>
  <c r="BA1942" i="22" s="1"/>
  <c r="BB1942" i="22" s="1"/>
  <c r="AZ1941" i="22"/>
  <c r="AZ1940" i="22"/>
  <c r="BA1940" i="22" s="1"/>
  <c r="AZ1939" i="22"/>
  <c r="AZ1938" i="22"/>
  <c r="AZ1937" i="22"/>
  <c r="BA1937" i="22" s="1"/>
  <c r="AZ1936" i="22"/>
  <c r="BA1936" i="22" s="1"/>
  <c r="BB1936" i="22" s="1"/>
  <c r="AZ1935" i="22"/>
  <c r="BA1935" i="22" s="1"/>
  <c r="AZ1934" i="22"/>
  <c r="AZ1933" i="22"/>
  <c r="BA1933" i="22" s="1"/>
  <c r="BB1933" i="22" s="1"/>
  <c r="AZ1932" i="22"/>
  <c r="AZ1931" i="22"/>
  <c r="AZ1930" i="22"/>
  <c r="BA1930" i="22" s="1"/>
  <c r="BB1930" i="22" s="1"/>
  <c r="AZ1929" i="22"/>
  <c r="AZ1928" i="22"/>
  <c r="AZ1927" i="22"/>
  <c r="BA1927" i="22" s="1"/>
  <c r="AZ1926" i="22"/>
  <c r="AZ1925" i="22"/>
  <c r="AZ1924" i="22"/>
  <c r="BA1924" i="22" s="1"/>
  <c r="AZ1923" i="22"/>
  <c r="AZ1922" i="22"/>
  <c r="BA1922" i="22" s="1"/>
  <c r="BB1922" i="22" s="1"/>
  <c r="AZ1921" i="22"/>
  <c r="BA1921" i="22" s="1"/>
  <c r="AZ1920" i="22"/>
  <c r="BA1920" i="22" s="1"/>
  <c r="BB1920" i="22" s="1"/>
  <c r="AZ1919" i="22"/>
  <c r="BA1919" i="22" s="1"/>
  <c r="AZ1918" i="22"/>
  <c r="AZ1917" i="22"/>
  <c r="BA1917" i="22" s="1"/>
  <c r="AZ1916" i="22"/>
  <c r="AZ1915" i="22"/>
  <c r="AZ1914" i="22"/>
  <c r="BA1914" i="22" s="1"/>
  <c r="AZ1913" i="22"/>
  <c r="AZ1912" i="22"/>
  <c r="AZ1911" i="22"/>
  <c r="BA1911" i="22" s="1"/>
  <c r="AZ1910" i="22"/>
  <c r="BA1910" i="22" s="1"/>
  <c r="BB1910" i="22" s="1"/>
  <c r="AZ1909" i="22"/>
  <c r="AZ1908" i="22"/>
  <c r="AZ1907" i="22"/>
  <c r="BA1907" i="22" s="1"/>
  <c r="AZ1906" i="22"/>
  <c r="BA1906" i="22" s="1"/>
  <c r="BB1906" i="22" s="1"/>
  <c r="AZ1905" i="22"/>
  <c r="BA1905" i="22" s="1"/>
  <c r="BB1905" i="22" s="1"/>
  <c r="AZ1904" i="22"/>
  <c r="BA1904" i="22" s="1"/>
  <c r="AZ1903" i="22"/>
  <c r="AZ1902" i="22"/>
  <c r="BA1902" i="22" s="1"/>
  <c r="AZ1901" i="22"/>
  <c r="BA1901" i="22" s="1"/>
  <c r="BB1901" i="22" s="1"/>
  <c r="AZ1900" i="22"/>
  <c r="AZ1899" i="22"/>
  <c r="BA1899" i="22" s="1"/>
  <c r="AZ1898" i="22"/>
  <c r="BA1898" i="22" s="1"/>
  <c r="BB1898" i="22" s="1"/>
  <c r="AZ1897" i="22"/>
  <c r="AZ1896" i="22"/>
  <c r="BA1896" i="22" s="1"/>
  <c r="AZ1895" i="22"/>
  <c r="BA1895" i="22" s="1"/>
  <c r="AZ1894" i="22"/>
  <c r="BA1894" i="22" s="1"/>
  <c r="BB1894" i="22" s="1"/>
  <c r="AZ1893" i="22"/>
  <c r="AZ1892" i="22"/>
  <c r="BA1892" i="22" s="1"/>
  <c r="BB1892" i="22" s="1"/>
  <c r="AZ1891" i="22"/>
  <c r="AZ1890" i="22"/>
  <c r="AZ1889" i="22"/>
  <c r="AZ1888" i="22"/>
  <c r="BA1888" i="22" s="1"/>
  <c r="BB1888" i="22" s="1"/>
  <c r="AZ1887" i="22"/>
  <c r="BA1887" i="22" s="1"/>
  <c r="AZ1886" i="22"/>
  <c r="AZ1885" i="22"/>
  <c r="AZ1884" i="22"/>
  <c r="AZ1883" i="22"/>
  <c r="AZ1882" i="22"/>
  <c r="BA1882" i="22" s="1"/>
  <c r="BB1882" i="22" s="1"/>
  <c r="AZ1881" i="22"/>
  <c r="BA1881" i="22" s="1"/>
  <c r="AZ1880" i="22"/>
  <c r="BA1880" i="22" s="1"/>
  <c r="AZ1879" i="22"/>
  <c r="BA1879" i="22" s="1"/>
  <c r="AZ1878" i="22"/>
  <c r="AZ1877" i="22"/>
  <c r="AZ1876" i="22"/>
  <c r="AZ1875" i="22"/>
  <c r="BA1875" i="22" s="1"/>
  <c r="AZ1874" i="22"/>
  <c r="BA1874" i="22" s="1"/>
  <c r="BB1874" i="22" s="1"/>
  <c r="AZ1873" i="22"/>
  <c r="BA1873" i="22" s="1"/>
  <c r="BB1873" i="22" s="1"/>
  <c r="AZ1872" i="22"/>
  <c r="BA1872" i="22" s="1"/>
  <c r="BB1872" i="22" s="1"/>
  <c r="AZ1871" i="22"/>
  <c r="BA1871" i="22" s="1"/>
  <c r="AZ1870" i="22"/>
  <c r="BA1870" i="22" s="1"/>
  <c r="BB1870" i="22" s="1"/>
  <c r="AZ1869" i="22"/>
  <c r="BA1869" i="22" s="1"/>
  <c r="AZ1868" i="22"/>
  <c r="BA1868" i="22" s="1"/>
  <c r="AZ1867" i="22"/>
  <c r="AZ1866" i="22"/>
  <c r="AZ1865" i="22"/>
  <c r="AZ1864" i="22"/>
  <c r="AZ1863" i="22"/>
  <c r="BA1863" i="22" s="1"/>
  <c r="AZ1862" i="22"/>
  <c r="AZ1861" i="22"/>
  <c r="BA1861" i="22" s="1"/>
  <c r="AZ1860" i="22"/>
  <c r="BA1860" i="22" s="1"/>
  <c r="AZ1859" i="22"/>
  <c r="AZ1858" i="22"/>
  <c r="BA1858" i="22" s="1"/>
  <c r="BB1858" i="22" s="1"/>
  <c r="AZ1857" i="22"/>
  <c r="BA1857" i="22" s="1"/>
  <c r="AZ1856" i="22"/>
  <c r="BA1856" i="22" s="1"/>
  <c r="AZ1855" i="22"/>
  <c r="AZ1854" i="22"/>
  <c r="AZ1853" i="22"/>
  <c r="BA1853" i="22" s="1"/>
  <c r="BB1853" i="22" s="1"/>
  <c r="AZ1852" i="22"/>
  <c r="AZ1851" i="22"/>
  <c r="BA1851" i="22" s="1"/>
  <c r="AZ1850" i="22"/>
  <c r="AZ1849" i="22"/>
  <c r="AZ1848" i="22"/>
  <c r="BA1848" i="22" s="1"/>
  <c r="AZ1847" i="22"/>
  <c r="BA1847" i="22" s="1"/>
  <c r="AZ1846" i="22"/>
  <c r="BA1846" i="22" s="1"/>
  <c r="BB1846" i="22" s="1"/>
  <c r="AZ1845" i="22"/>
  <c r="BA1845" i="22" s="1"/>
  <c r="AZ1844" i="22"/>
  <c r="BA1844" i="22" s="1"/>
  <c r="BB1844" i="22" s="1"/>
  <c r="AZ1843" i="22"/>
  <c r="AZ1842" i="22"/>
  <c r="BA1842" i="22" s="1"/>
  <c r="BB1842" i="22" s="1"/>
  <c r="AZ1841" i="22"/>
  <c r="AZ1840" i="22"/>
  <c r="BA1840" i="22" s="1"/>
  <c r="BB1840" i="22" s="1"/>
  <c r="AZ1839" i="22"/>
  <c r="BA1839" i="22" s="1"/>
  <c r="AZ1838" i="22"/>
  <c r="BA1838" i="22" s="1"/>
  <c r="BB1838" i="22" s="1"/>
  <c r="AZ1837" i="22"/>
  <c r="BA1837" i="22" s="1"/>
  <c r="BB1837" i="22" s="1"/>
  <c r="AZ1836" i="22"/>
  <c r="AZ1835" i="22"/>
  <c r="AZ1834" i="22"/>
  <c r="BA1834" i="22" s="1"/>
  <c r="BB1834" i="22" s="1"/>
  <c r="AZ1833" i="22"/>
  <c r="BA1833" i="22" s="1"/>
  <c r="AZ1832" i="22"/>
  <c r="BA1832" i="22" s="1"/>
  <c r="AZ1831" i="22"/>
  <c r="BA1831" i="22" s="1"/>
  <c r="AZ1830" i="22"/>
  <c r="AZ1829" i="22"/>
  <c r="AZ1828" i="22"/>
  <c r="BA1828" i="22" s="1"/>
  <c r="AZ1827" i="22"/>
  <c r="BA1827" i="22" s="1"/>
  <c r="AZ1826" i="22"/>
  <c r="BA1826" i="22" s="1"/>
  <c r="BB1826" i="22" s="1"/>
  <c r="AZ1825" i="22"/>
  <c r="AZ1824" i="22"/>
  <c r="AZ1823" i="22"/>
  <c r="AZ1822" i="22"/>
  <c r="AZ1821" i="22"/>
  <c r="AZ1820" i="22"/>
  <c r="AZ1819" i="22"/>
  <c r="AZ1818" i="22"/>
  <c r="BA1818" i="22" s="1"/>
  <c r="BB1818" i="22" s="1"/>
  <c r="AZ1817" i="22"/>
  <c r="AZ1816" i="22"/>
  <c r="AZ1815" i="22"/>
  <c r="BA1815" i="22" s="1"/>
  <c r="AZ1814" i="22"/>
  <c r="BA1814" i="22" s="1"/>
  <c r="BB1814" i="22" s="1"/>
  <c r="AZ1813" i="22"/>
  <c r="AZ1812" i="22"/>
  <c r="AZ1811" i="22"/>
  <c r="AZ1810" i="22"/>
  <c r="BA1810" i="22" s="1"/>
  <c r="BB1810" i="22" s="1"/>
  <c r="AZ1809" i="22"/>
  <c r="BA1809" i="22" s="1"/>
  <c r="BB1809" i="22" s="1"/>
  <c r="AZ1808" i="22"/>
  <c r="AZ1807" i="22"/>
  <c r="AZ1806" i="22"/>
  <c r="BA1806" i="22" s="1"/>
  <c r="BB1806" i="22" s="1"/>
  <c r="AZ1805" i="22"/>
  <c r="BA1805" i="22" s="1"/>
  <c r="BB1805" i="22" s="1"/>
  <c r="AZ1804" i="22"/>
  <c r="AZ1803" i="22"/>
  <c r="BA1803" i="22" s="1"/>
  <c r="AZ1802" i="22"/>
  <c r="BA1802" i="22" s="1"/>
  <c r="BB1802" i="22" s="1"/>
  <c r="AZ1801" i="22"/>
  <c r="BA1801" i="22" s="1"/>
  <c r="BB1801" i="22" s="1"/>
  <c r="AZ1800" i="22"/>
  <c r="AZ1799" i="22"/>
  <c r="BA1799" i="22" s="1"/>
  <c r="AZ1798" i="22"/>
  <c r="BA1798" i="22" s="1"/>
  <c r="BB1798" i="22" s="1"/>
  <c r="AZ1797" i="22"/>
  <c r="AZ1796" i="22"/>
  <c r="BA1796" i="22" s="1"/>
  <c r="AZ1795" i="22"/>
  <c r="AZ1794" i="22"/>
  <c r="BA1794" i="22" s="1"/>
  <c r="AZ1793" i="22"/>
  <c r="BA1793" i="22" s="1"/>
  <c r="AZ1792" i="22"/>
  <c r="BA1792" i="22" s="1"/>
  <c r="BB1792" i="22" s="1"/>
  <c r="AZ1791" i="22"/>
  <c r="BA1791" i="22" s="1"/>
  <c r="AZ1790" i="22"/>
  <c r="BA1790" i="22" s="1"/>
  <c r="AZ1789" i="22"/>
  <c r="BA1789" i="22" s="1"/>
  <c r="BB1789" i="22" s="1"/>
  <c r="AZ1788" i="22"/>
  <c r="AZ1787" i="22"/>
  <c r="AZ1786" i="22"/>
  <c r="BA1786" i="22" s="1"/>
  <c r="BB1786" i="22" s="1"/>
  <c r="AZ1785" i="22"/>
  <c r="AZ1784" i="22"/>
  <c r="AZ1783" i="22"/>
  <c r="BA1783" i="22" s="1"/>
  <c r="AZ1782" i="22"/>
  <c r="BA1782" i="22" s="1"/>
  <c r="BB1782" i="22" s="1"/>
  <c r="AZ1781" i="22"/>
  <c r="AZ1780" i="22"/>
  <c r="BA1780" i="22" s="1"/>
  <c r="AZ1779" i="22"/>
  <c r="AZ1778" i="22"/>
  <c r="BA1778" i="22" s="1"/>
  <c r="BB1778" i="22" s="1"/>
  <c r="AZ1777" i="22"/>
  <c r="BA1777" i="22" s="1"/>
  <c r="BB1777" i="22" s="1"/>
  <c r="AZ1776" i="22"/>
  <c r="BA1776" i="22" s="1"/>
  <c r="BB1776" i="22" s="1"/>
  <c r="AZ1775" i="22"/>
  <c r="BA1775" i="22" s="1"/>
  <c r="AZ1774" i="22"/>
  <c r="AZ1773" i="22"/>
  <c r="BA1773" i="22" s="1"/>
  <c r="AZ1772" i="22"/>
  <c r="AZ1771" i="22"/>
  <c r="AZ1770" i="22"/>
  <c r="AZ1769" i="22"/>
  <c r="AZ1768" i="22"/>
  <c r="AZ1767" i="22"/>
  <c r="BA1767" i="22" s="1"/>
  <c r="AZ1766" i="22"/>
  <c r="BA1766" i="22" s="1"/>
  <c r="BB1766" i="22" s="1"/>
  <c r="AZ1765" i="22"/>
  <c r="AZ1764" i="22"/>
  <c r="AZ1763" i="22"/>
  <c r="BA1763" i="22" s="1"/>
  <c r="AZ1762" i="22"/>
  <c r="BA1762" i="22" s="1"/>
  <c r="BB1762" i="22" s="1"/>
  <c r="AZ1761" i="22"/>
  <c r="BA1761" i="22" s="1"/>
  <c r="BB1761" i="22" s="1"/>
  <c r="AZ1760" i="22"/>
  <c r="AZ1759" i="22"/>
  <c r="AZ1758" i="22"/>
  <c r="BA1758" i="22" s="1"/>
  <c r="BB1758" i="22" s="1"/>
  <c r="AZ1757" i="22"/>
  <c r="AZ1756" i="22"/>
  <c r="AZ1755" i="22"/>
  <c r="BA1755" i="22" s="1"/>
  <c r="AZ1754" i="22"/>
  <c r="BA1754" i="22" s="1"/>
  <c r="BB1754" i="22" s="1"/>
  <c r="AZ1753" i="22"/>
  <c r="AZ1752" i="22"/>
  <c r="AZ1751" i="22"/>
  <c r="BA1751" i="22" s="1"/>
  <c r="AZ1750" i="22"/>
  <c r="BA1750" i="22" s="1"/>
  <c r="BB1750" i="22" s="1"/>
  <c r="AZ1749" i="22"/>
  <c r="AZ1748" i="22"/>
  <c r="BA1748" i="22" s="1"/>
  <c r="BB1748" i="22" s="1"/>
  <c r="AZ1747" i="22"/>
  <c r="AZ1746" i="22"/>
  <c r="BA1746" i="22" s="1"/>
  <c r="BB1746" i="22" s="1"/>
  <c r="AZ1745" i="22"/>
  <c r="BA1745" i="22" s="1"/>
  <c r="AZ1744" i="22"/>
  <c r="BA1744" i="22" s="1"/>
  <c r="BB1744" i="22" s="1"/>
  <c r="AZ1743" i="22"/>
  <c r="BA1743" i="22" s="1"/>
  <c r="AZ1742" i="22"/>
  <c r="AZ1741" i="22"/>
  <c r="BA1741" i="22" s="1"/>
  <c r="BB1741" i="22" s="1"/>
  <c r="AZ1740" i="22"/>
  <c r="AZ1739" i="22"/>
  <c r="AZ1738" i="22"/>
  <c r="BA1738" i="22" s="1"/>
  <c r="BB1738" i="22" s="1"/>
  <c r="AZ1737" i="22"/>
  <c r="BA1737" i="22" s="1"/>
  <c r="AZ1736" i="22"/>
  <c r="BA1736" i="22" s="1"/>
  <c r="AZ1735" i="22"/>
  <c r="BA1735" i="22" s="1"/>
  <c r="AZ1734" i="22"/>
  <c r="AZ1733" i="22"/>
  <c r="AZ1732" i="22"/>
  <c r="BA1732" i="22" s="1"/>
  <c r="AZ1731" i="22"/>
  <c r="BA1731" i="22" s="1"/>
  <c r="AZ1730" i="22"/>
  <c r="BA1730" i="22" s="1"/>
  <c r="BB1730" i="22" s="1"/>
  <c r="AZ1729" i="22"/>
  <c r="BA1729" i="22" s="1"/>
  <c r="AZ1728" i="22"/>
  <c r="BA1728" i="22" s="1"/>
  <c r="BB1728" i="22" s="1"/>
  <c r="AZ1727" i="22"/>
  <c r="BA1727" i="22" s="1"/>
  <c r="AZ1726" i="22"/>
  <c r="BA1726" i="22" s="1"/>
  <c r="AZ1725" i="22"/>
  <c r="BA1725" i="22" s="1"/>
  <c r="AZ1724" i="22"/>
  <c r="BA1724" i="22" s="1"/>
  <c r="AZ1723" i="22"/>
  <c r="AZ1722" i="22"/>
  <c r="AZ1721" i="22"/>
  <c r="AZ1720" i="22"/>
  <c r="AZ1719" i="22"/>
  <c r="BA1719" i="22" s="1"/>
  <c r="AZ1718" i="22"/>
  <c r="AZ1717" i="22"/>
  <c r="AZ1716" i="22"/>
  <c r="AZ1715" i="22"/>
  <c r="AZ1714" i="22"/>
  <c r="BA1714" i="22" s="1"/>
  <c r="BB1714" i="22" s="1"/>
  <c r="AZ1713" i="22"/>
  <c r="BA1713" i="22" s="1"/>
  <c r="AZ1712" i="22"/>
  <c r="BA1712" i="22" s="1"/>
  <c r="AZ1711" i="22"/>
  <c r="AZ1710" i="22"/>
  <c r="AZ1709" i="22"/>
  <c r="BA1709" i="22" s="1"/>
  <c r="BB1709" i="22" s="1"/>
  <c r="AZ1708" i="22"/>
  <c r="AZ1707" i="22"/>
  <c r="BA1707" i="22" s="1"/>
  <c r="AZ1706" i="22"/>
  <c r="AZ1705" i="22"/>
  <c r="AZ1704" i="22"/>
  <c r="BA1704" i="22" s="1"/>
  <c r="AZ1703" i="22"/>
  <c r="BA1703" i="22" s="1"/>
  <c r="AZ1702" i="22"/>
  <c r="BA1702" i="22" s="1"/>
  <c r="BB1702" i="22" s="1"/>
  <c r="AZ1701" i="22"/>
  <c r="BA1701" i="22" s="1"/>
  <c r="AZ1700" i="22"/>
  <c r="BA1700" i="22" s="1"/>
  <c r="BB1700" i="22" s="1"/>
  <c r="AZ1699" i="22"/>
  <c r="AZ1698" i="22"/>
  <c r="BA1698" i="22" s="1"/>
  <c r="BB1698" i="22" s="1"/>
  <c r="AZ1697" i="22"/>
  <c r="AZ1696" i="22"/>
  <c r="BA1696" i="22" s="1"/>
  <c r="BB1696" i="22" s="1"/>
  <c r="AZ1695" i="22"/>
  <c r="BA1695" i="22" s="1"/>
  <c r="AZ1694" i="22"/>
  <c r="AZ1693" i="22"/>
  <c r="BA1693" i="22" s="1"/>
  <c r="BB1693" i="22" s="1"/>
  <c r="AZ1692" i="22"/>
  <c r="BA1692" i="22" s="1"/>
  <c r="BB1692" i="22" s="1"/>
  <c r="AZ1691" i="22"/>
  <c r="AZ1690" i="22"/>
  <c r="BA1690" i="22" s="1"/>
  <c r="BB1690" i="22" s="1"/>
  <c r="AZ1689" i="22"/>
  <c r="BA1689" i="22" s="1"/>
  <c r="AZ1688" i="22"/>
  <c r="BA1688" i="22" s="1"/>
  <c r="AZ1687" i="22"/>
  <c r="BA1687" i="22" s="1"/>
  <c r="AZ1686" i="22"/>
  <c r="BA1686" i="22" s="1"/>
  <c r="BB1686" i="22" s="1"/>
  <c r="AZ1685" i="22"/>
  <c r="AZ1684" i="22"/>
  <c r="BA1684" i="22" s="1"/>
  <c r="AZ1683" i="22"/>
  <c r="BA1683" i="22" s="1"/>
  <c r="AZ1682" i="22"/>
  <c r="BA1682" i="22" s="1"/>
  <c r="BB1682" i="22" s="1"/>
  <c r="AZ1681" i="22"/>
  <c r="BA1681" i="22" s="1"/>
  <c r="AZ1680" i="22"/>
  <c r="BA1680" i="22" s="1"/>
  <c r="BB1680" i="22" s="1"/>
  <c r="AZ1679" i="22"/>
  <c r="AZ1678" i="22"/>
  <c r="AZ1677" i="22"/>
  <c r="BA1677" i="22" s="1"/>
  <c r="AZ1676" i="22"/>
  <c r="AZ1675" i="22"/>
  <c r="AZ1674" i="22"/>
  <c r="BA1674" i="22" s="1"/>
  <c r="BB1674" i="22" s="1"/>
  <c r="AZ1673" i="22"/>
  <c r="AZ1672" i="22"/>
  <c r="AZ1671" i="22"/>
  <c r="BA1671" i="22" s="1"/>
  <c r="AZ1670" i="22"/>
  <c r="BA1670" i="22" s="1"/>
  <c r="BB1670" i="22" s="1"/>
  <c r="AZ1669" i="22"/>
  <c r="BA1669" i="22" s="1"/>
  <c r="AZ1668" i="22"/>
  <c r="BA1668" i="22" s="1"/>
  <c r="AZ1667" i="22"/>
  <c r="AZ1666" i="22"/>
  <c r="BA1666" i="22" s="1"/>
  <c r="BB1666" i="22" s="1"/>
  <c r="AZ1665" i="22"/>
  <c r="BA1665" i="22" s="1"/>
  <c r="BB1665" i="22" s="1"/>
  <c r="AZ1664" i="22"/>
  <c r="BA1664" i="22" s="1"/>
  <c r="AZ1663" i="22"/>
  <c r="AZ1662" i="22"/>
  <c r="BA1662" i="22" s="1"/>
  <c r="BB1662" i="22" s="1"/>
  <c r="AZ1661" i="22"/>
  <c r="BA1661" i="22" s="1"/>
  <c r="BB1661" i="22" s="1"/>
  <c r="AZ1660" i="22"/>
  <c r="AZ1659" i="22"/>
  <c r="BA1659" i="22" s="1"/>
  <c r="AZ1658" i="22"/>
  <c r="BA1658" i="22" s="1"/>
  <c r="BB1658" i="22" s="1"/>
  <c r="AZ1657" i="22"/>
  <c r="BA1657" i="22" s="1"/>
  <c r="BB1657" i="22" s="1"/>
  <c r="AZ1656" i="22"/>
  <c r="BA1656" i="22" s="1"/>
  <c r="AZ1655" i="22"/>
  <c r="BA1655" i="22" s="1"/>
  <c r="AZ1654" i="22"/>
  <c r="BA1654" i="22" s="1"/>
  <c r="BB1654" i="22" s="1"/>
  <c r="AZ1653" i="22"/>
  <c r="AZ1652" i="22"/>
  <c r="BA1652" i="22" s="1"/>
  <c r="AZ1651" i="22"/>
  <c r="AZ1650" i="22"/>
  <c r="AZ1649" i="22"/>
  <c r="BA1649" i="22" s="1"/>
  <c r="AZ1648" i="22"/>
  <c r="BA1648" i="22" s="1"/>
  <c r="BB1648" i="22" s="1"/>
  <c r="AZ1647" i="22"/>
  <c r="BA1647" i="22" s="1"/>
  <c r="AZ1646" i="22"/>
  <c r="AZ1645" i="22"/>
  <c r="BA1645" i="22" s="1"/>
  <c r="BB1645" i="22" s="1"/>
  <c r="AZ1644" i="22"/>
  <c r="AZ1643" i="22"/>
  <c r="AZ1642" i="22"/>
  <c r="BA1642" i="22" s="1"/>
  <c r="BB1642" i="22" s="1"/>
  <c r="AZ1641" i="22"/>
  <c r="AZ1640" i="22"/>
  <c r="AZ1639" i="22"/>
  <c r="BA1639" i="22" s="1"/>
  <c r="AZ1638" i="22"/>
  <c r="AZ1637" i="22"/>
  <c r="AZ1636" i="22"/>
  <c r="BA1636" i="22" s="1"/>
  <c r="AZ1635" i="22"/>
  <c r="AZ1634" i="22"/>
  <c r="BA1634" i="22" s="1"/>
  <c r="BB1634" i="22" s="1"/>
  <c r="AZ1633" i="22"/>
  <c r="AZ1632" i="22"/>
  <c r="BA1632" i="22" s="1"/>
  <c r="BB1632" i="22" s="1"/>
  <c r="AZ1631" i="22"/>
  <c r="AZ1630" i="22"/>
  <c r="BA1630" i="22" s="1"/>
  <c r="AZ1629" i="22"/>
  <c r="BA1629" i="22" s="1"/>
  <c r="AZ1628" i="22"/>
  <c r="AZ1627" i="22"/>
  <c r="AZ1626" i="22"/>
  <c r="BA1626" i="22" s="1"/>
  <c r="BB1626" i="22" s="1"/>
  <c r="AZ1625" i="22"/>
  <c r="AZ1624" i="22"/>
  <c r="AZ1623" i="22"/>
  <c r="BA1623" i="22" s="1"/>
  <c r="AZ1622" i="22"/>
  <c r="BA1622" i="22" s="1"/>
  <c r="BB1622" i="22" s="1"/>
  <c r="AZ1621" i="22"/>
  <c r="AZ1620" i="22"/>
  <c r="AZ1619" i="22"/>
  <c r="BA1619" i="22" s="1"/>
  <c r="AZ1618" i="22"/>
  <c r="BA1618" i="22" s="1"/>
  <c r="BB1618" i="22" s="1"/>
  <c r="AZ1617" i="22"/>
  <c r="BA1617" i="22" s="1"/>
  <c r="BB1617" i="22" s="1"/>
  <c r="AZ1616" i="22"/>
  <c r="AZ1615" i="22"/>
  <c r="AZ1614" i="22"/>
  <c r="AZ1613" i="22"/>
  <c r="BA1613" i="22" s="1"/>
  <c r="BB1613" i="22" s="1"/>
  <c r="AZ1612" i="22"/>
  <c r="AZ1611" i="22"/>
  <c r="BA1611" i="22" s="1"/>
  <c r="AZ1610" i="22"/>
  <c r="BA1610" i="22" s="1"/>
  <c r="BB1610" i="22" s="1"/>
  <c r="AZ1609" i="22"/>
  <c r="BA1609" i="22" s="1"/>
  <c r="AZ1608" i="22"/>
  <c r="AZ1607" i="22"/>
  <c r="BA1607" i="22" s="1"/>
  <c r="AZ1606" i="22"/>
  <c r="BA1606" i="22" s="1"/>
  <c r="BB1606" i="22" s="1"/>
  <c r="AZ1605" i="22"/>
  <c r="AZ1604" i="22"/>
  <c r="BA1604" i="22" s="1"/>
  <c r="BB1604" i="22" s="1"/>
  <c r="AZ1603" i="22"/>
  <c r="AZ1602" i="22"/>
  <c r="BA1602" i="22" s="1"/>
  <c r="AZ1601" i="22"/>
  <c r="AZ1600" i="22"/>
  <c r="BA1600" i="22" s="1"/>
  <c r="BB1600" i="22" s="1"/>
  <c r="AZ1599" i="22"/>
  <c r="BA1599" i="22" s="1"/>
  <c r="AZ1598" i="22"/>
  <c r="BA1598" i="22" s="1"/>
  <c r="BB1598" i="22" s="1"/>
  <c r="AZ1597" i="22"/>
  <c r="BA1597" i="22" s="1"/>
  <c r="AZ1596" i="22"/>
  <c r="AZ1595" i="22"/>
  <c r="AZ1594" i="22"/>
  <c r="BA1594" i="22" s="1"/>
  <c r="BB1594" i="22" s="1"/>
  <c r="AZ1593" i="22"/>
  <c r="BA1593" i="22" s="1"/>
  <c r="AZ1592" i="22"/>
  <c r="BA1592" i="22" s="1"/>
  <c r="AZ1591" i="22"/>
  <c r="BA1591" i="22" s="1"/>
  <c r="AZ1590" i="22"/>
  <c r="AZ1589" i="22"/>
  <c r="AZ1588" i="22"/>
  <c r="BA1588" i="22" s="1"/>
  <c r="AZ1587" i="22"/>
  <c r="BA1587" i="22" s="1"/>
  <c r="AZ1586" i="22"/>
  <c r="BA1586" i="22" s="1"/>
  <c r="BB1586" i="22" s="1"/>
  <c r="AZ1585" i="22"/>
  <c r="BA1585" i="22" s="1"/>
  <c r="AZ1584" i="22"/>
  <c r="BA1584" i="22" s="1"/>
  <c r="BB1584" i="22" s="1"/>
  <c r="AZ1583" i="22"/>
  <c r="BA1583" i="22" s="1"/>
  <c r="AZ1582" i="22"/>
  <c r="AZ1581" i="22"/>
  <c r="BA1581" i="22" s="1"/>
  <c r="AZ1580" i="22"/>
  <c r="BA1580" i="22" s="1"/>
  <c r="AZ1579" i="22"/>
  <c r="AZ1578" i="22"/>
  <c r="AZ1577" i="22"/>
  <c r="AZ1576" i="22"/>
  <c r="AZ1575" i="22"/>
  <c r="BA1575" i="22" s="1"/>
  <c r="AZ1574" i="22"/>
  <c r="BA1574" i="22" s="1"/>
  <c r="AZ1573" i="22"/>
  <c r="BA1573" i="22" s="1"/>
  <c r="AZ1572" i="22"/>
  <c r="AZ1571" i="22"/>
  <c r="AZ1570" i="22"/>
  <c r="BA1570" i="22" s="1"/>
  <c r="BB1570" i="22" s="1"/>
  <c r="AZ1569" i="22"/>
  <c r="BA1569" i="22" s="1"/>
  <c r="AZ1568" i="22"/>
  <c r="BA1568" i="22" s="1"/>
  <c r="AZ1567" i="22"/>
  <c r="AZ1566" i="22"/>
  <c r="AZ1565" i="22"/>
  <c r="BA1565" i="22" s="1"/>
  <c r="BB1565" i="22" s="1"/>
  <c r="AZ1564" i="22"/>
  <c r="AZ1563" i="22"/>
  <c r="BA1563" i="22" s="1"/>
  <c r="AZ1562" i="22"/>
  <c r="BA1562" i="22" s="1"/>
  <c r="AZ1561" i="22"/>
  <c r="AZ1560" i="22"/>
  <c r="AZ1559" i="22"/>
  <c r="BA1559" i="22" s="1"/>
  <c r="AZ1558" i="22"/>
  <c r="BA1558" i="22" s="1"/>
  <c r="BB1558" i="22" s="1"/>
  <c r="AZ1557" i="22"/>
  <c r="BA1557" i="22" s="1"/>
  <c r="AZ1556" i="22"/>
  <c r="BA1556" i="22" s="1"/>
  <c r="BB1556" i="22" s="1"/>
  <c r="AZ1555" i="22"/>
  <c r="AZ1554" i="22"/>
  <c r="BA1554" i="22" s="1"/>
  <c r="AZ1553" i="22"/>
  <c r="AZ1552" i="22"/>
  <c r="BA1552" i="22" s="1"/>
  <c r="AZ1551" i="22"/>
  <c r="BA1551" i="22" s="1"/>
  <c r="AZ1550" i="22"/>
  <c r="BA1550" i="22" s="1"/>
  <c r="BB1550" i="22" s="1"/>
  <c r="AZ1549" i="22"/>
  <c r="BA1549" i="22" s="1"/>
  <c r="BB1549" i="22" s="1"/>
  <c r="AZ1548" i="22"/>
  <c r="AZ1547" i="22"/>
  <c r="AZ1546" i="22"/>
  <c r="BA1546" i="22" s="1"/>
  <c r="BB1546" i="22" s="1"/>
  <c r="AZ1545" i="22"/>
  <c r="BA1545" i="22" s="1"/>
  <c r="AZ1544" i="22"/>
  <c r="BA1544" i="22" s="1"/>
  <c r="AZ1543" i="22"/>
  <c r="BA1543" i="22" s="1"/>
  <c r="AZ1542" i="22"/>
  <c r="AZ1541" i="22"/>
  <c r="AZ1540" i="22"/>
  <c r="BA1540" i="22" s="1"/>
  <c r="AZ1539" i="22"/>
  <c r="BA1539" i="22" s="1"/>
  <c r="AZ1538" i="22"/>
  <c r="BA1538" i="22" s="1"/>
  <c r="BB1538" i="22" s="1"/>
  <c r="AZ1537" i="22"/>
  <c r="AZ1536" i="22"/>
  <c r="AZ1535" i="22"/>
  <c r="AZ1534" i="22"/>
  <c r="BA1534" i="22" s="1"/>
  <c r="BB1534" i="22" s="1"/>
  <c r="AZ1533" i="22"/>
  <c r="AZ1532" i="22"/>
  <c r="BA1532" i="22" s="1"/>
  <c r="AZ1531" i="22"/>
  <c r="AZ1530" i="22"/>
  <c r="AZ1529" i="22"/>
  <c r="AZ1528" i="22"/>
  <c r="AZ1527" i="22"/>
  <c r="BA1527" i="22" s="1"/>
  <c r="AZ1526" i="22"/>
  <c r="BA1526" i="22" s="1"/>
  <c r="BB1526" i="22" s="1"/>
  <c r="AZ1525" i="22"/>
  <c r="BA1525" i="22" s="1"/>
  <c r="AZ1524" i="22"/>
  <c r="BA1524" i="22" s="1"/>
  <c r="AZ1523" i="22"/>
  <c r="AZ1522" i="22"/>
  <c r="BA1522" i="22" s="1"/>
  <c r="BB1522" i="22" s="1"/>
  <c r="AZ1521" i="22"/>
  <c r="BA1521" i="22" s="1"/>
  <c r="BB1521" i="22" s="1"/>
  <c r="AZ1520" i="22"/>
  <c r="AZ1519" i="22"/>
  <c r="AZ1518" i="22"/>
  <c r="AZ1517" i="22"/>
  <c r="BA1517" i="22" s="1"/>
  <c r="BB1517" i="22" s="1"/>
  <c r="AZ1516" i="22"/>
  <c r="AZ1515" i="22"/>
  <c r="BA1515" i="22" s="1"/>
  <c r="AZ1514" i="22"/>
  <c r="AZ1513" i="22"/>
  <c r="AZ1512" i="22"/>
  <c r="BA1512" i="22" s="1"/>
  <c r="AZ1511" i="22"/>
  <c r="BA1511" i="22" s="1"/>
  <c r="AZ1510" i="22"/>
  <c r="BA1510" i="22" s="1"/>
  <c r="BB1510" i="22" s="1"/>
  <c r="AZ1509" i="22"/>
  <c r="BA1509" i="22" s="1"/>
  <c r="AZ1508" i="22"/>
  <c r="BA1508" i="22" s="1"/>
  <c r="AZ1507" i="22"/>
  <c r="AZ1506" i="22"/>
  <c r="BA1506" i="22" s="1"/>
  <c r="AZ1505" i="22"/>
  <c r="BA1505" i="22" s="1"/>
  <c r="AZ1504" i="22"/>
  <c r="BA1504" i="22" s="1"/>
  <c r="BB1504" i="22" s="1"/>
  <c r="AZ1503" i="22"/>
  <c r="BA1503" i="22" s="1"/>
  <c r="AZ1502" i="22"/>
  <c r="AZ1501" i="22"/>
  <c r="BA1501" i="22" s="1"/>
  <c r="BB1501" i="22" s="1"/>
  <c r="AZ1500" i="22"/>
  <c r="AZ1499" i="22"/>
  <c r="AZ1498" i="22"/>
  <c r="BA1498" i="22" s="1"/>
  <c r="BB1498" i="22" s="1"/>
  <c r="AZ1497" i="22"/>
  <c r="AZ1496" i="22"/>
  <c r="AZ1495" i="22"/>
  <c r="BA1495" i="22" s="1"/>
  <c r="AZ1494" i="22"/>
  <c r="BA1494" i="22" s="1"/>
  <c r="BB1494" i="22" s="1"/>
  <c r="AZ1493" i="22"/>
  <c r="AZ1492" i="22"/>
  <c r="BA1492" i="22" s="1"/>
  <c r="AZ1491" i="22"/>
  <c r="AZ1490" i="22"/>
  <c r="BA1490" i="22" s="1"/>
  <c r="BB1490" i="22" s="1"/>
  <c r="AZ1489" i="22"/>
  <c r="BA1489" i="22" s="1"/>
  <c r="BB1489" i="22" s="1"/>
  <c r="AZ1488" i="22"/>
  <c r="BA1488" i="22" s="1"/>
  <c r="BB1488" i="22" s="1"/>
  <c r="AZ1487" i="22"/>
  <c r="AZ1486" i="22"/>
  <c r="AZ1485" i="22"/>
  <c r="AZ1484" i="22"/>
  <c r="AZ1483" i="22"/>
  <c r="AZ1482" i="22"/>
  <c r="BA1482" i="22" s="1"/>
  <c r="BB1482" i="22" s="1"/>
  <c r="AZ1481" i="22"/>
  <c r="AZ1480" i="22"/>
  <c r="AZ1479" i="22"/>
  <c r="BA1479" i="22" s="1"/>
  <c r="AZ1478" i="22"/>
  <c r="BA1478" i="22" s="1"/>
  <c r="BB1478" i="22" s="1"/>
  <c r="AZ1477" i="22"/>
  <c r="AZ1476" i="22"/>
  <c r="BA1476" i="22" s="1"/>
  <c r="BB1476" i="22" s="1"/>
  <c r="AZ1475" i="22"/>
  <c r="BA1475" i="22" s="1"/>
  <c r="AZ1474" i="22"/>
  <c r="BA1474" i="22" s="1"/>
  <c r="BB1474" i="22" s="1"/>
  <c r="AZ1473" i="22"/>
  <c r="BA1473" i="22" s="1"/>
  <c r="BB1473" i="22" s="1"/>
  <c r="AZ1472" i="22"/>
  <c r="BA1472" i="22" s="1"/>
  <c r="AZ1471" i="22"/>
  <c r="AZ1470" i="22"/>
  <c r="BA1470" i="22" s="1"/>
  <c r="BB1470" i="22" s="1"/>
  <c r="AZ1469" i="22"/>
  <c r="AZ1468" i="22"/>
  <c r="AZ1467" i="22"/>
  <c r="BA1467" i="22" s="1"/>
  <c r="AZ1466" i="22"/>
  <c r="BA1466" i="22" s="1"/>
  <c r="BB1466" i="22" s="1"/>
  <c r="AZ1465" i="22"/>
  <c r="BA1465" i="22" s="1"/>
  <c r="AZ1464" i="22"/>
  <c r="AZ1463" i="22"/>
  <c r="BA1463" i="22" s="1"/>
  <c r="AZ1462" i="22"/>
  <c r="BA1462" i="22" s="1"/>
  <c r="BB1462" i="22" s="1"/>
  <c r="AZ1461" i="22"/>
  <c r="AZ1460" i="22"/>
  <c r="BA1460" i="22" s="1"/>
  <c r="BB1460" i="22" s="1"/>
  <c r="AZ1459" i="22"/>
  <c r="AZ1458" i="22"/>
  <c r="BA1458" i="22" s="1"/>
  <c r="AZ1457" i="22"/>
  <c r="BA1457" i="22" s="1"/>
  <c r="AZ1456" i="22"/>
  <c r="BA1456" i="22" s="1"/>
  <c r="BB1456" i="22" s="1"/>
  <c r="AZ1455" i="22"/>
  <c r="BA1455" i="22" s="1"/>
  <c r="AZ1454" i="22"/>
  <c r="AZ1453" i="22"/>
  <c r="AZ1452" i="22"/>
  <c r="AZ1451" i="22"/>
  <c r="AZ1450" i="22"/>
  <c r="BA1450" i="22" s="1"/>
  <c r="BB1450" i="22" s="1"/>
  <c r="AZ1449" i="22"/>
  <c r="BA1449" i="22" s="1"/>
  <c r="AZ1448" i="22"/>
  <c r="AZ1447" i="22"/>
  <c r="BA1447" i="22" s="1"/>
  <c r="AZ1446" i="22"/>
  <c r="BA1446" i="22" s="1"/>
  <c r="BB1446" i="22" s="1"/>
  <c r="AZ1445" i="22"/>
  <c r="AZ1444" i="22"/>
  <c r="BA1444" i="22" s="1"/>
  <c r="BB1444" i="22" s="1"/>
  <c r="AZ1443" i="22"/>
  <c r="BA1443" i="22" s="1"/>
  <c r="AZ1442" i="22"/>
  <c r="BA1442" i="22" s="1"/>
  <c r="BB1442" i="22" s="1"/>
  <c r="AZ1441" i="22"/>
  <c r="AZ1440" i="22"/>
  <c r="BA1440" i="22" s="1"/>
  <c r="BB1440" i="22" s="1"/>
  <c r="AZ1439" i="22"/>
  <c r="BA1439" i="22" s="1"/>
  <c r="AZ1438" i="22"/>
  <c r="BA1438" i="22" s="1"/>
  <c r="BB1438" i="22" s="1"/>
  <c r="AZ1437" i="22"/>
  <c r="AZ1436" i="22"/>
  <c r="BA1436" i="22" s="1"/>
  <c r="AZ1435" i="22"/>
  <c r="AZ1434" i="22"/>
  <c r="AZ1433" i="22"/>
  <c r="AZ1432" i="22"/>
  <c r="AZ1431" i="22"/>
  <c r="BA1431" i="22" s="1"/>
  <c r="AZ1430" i="22"/>
  <c r="BA1430" i="22" s="1"/>
  <c r="BB1430" i="22" s="1"/>
  <c r="AZ1429" i="22"/>
  <c r="BA1429" i="22" s="1"/>
  <c r="AZ1428" i="22"/>
  <c r="BA1428" i="22" s="1"/>
  <c r="BB1428" i="22" s="1"/>
  <c r="AZ1427" i="22"/>
  <c r="AZ1426" i="22"/>
  <c r="BA1426" i="22" s="1"/>
  <c r="BB1426" i="22" s="1"/>
  <c r="AZ1425" i="22"/>
  <c r="BA1425" i="22" s="1"/>
  <c r="AZ1424" i="22"/>
  <c r="BA1424" i="22" s="1"/>
  <c r="AZ1423" i="22"/>
  <c r="AZ1422" i="22"/>
  <c r="BA1422" i="22" s="1"/>
  <c r="AZ1421" i="22"/>
  <c r="BA1421" i="22" s="1"/>
  <c r="BB1421" i="22" s="1"/>
  <c r="AZ1420" i="22"/>
  <c r="AZ1419" i="22"/>
  <c r="BA1419" i="22" s="1"/>
  <c r="AZ1418" i="22"/>
  <c r="AZ1417" i="22"/>
  <c r="AZ1416" i="22"/>
  <c r="AZ1415" i="22"/>
  <c r="BA1415" i="22" s="1"/>
  <c r="AZ1414" i="22"/>
  <c r="BA1414" i="22" s="1"/>
  <c r="BB1414" i="22" s="1"/>
  <c r="AZ1413" i="22"/>
  <c r="BA1413" i="22" s="1"/>
  <c r="AZ1412" i="22"/>
  <c r="BA1412" i="22" s="1"/>
  <c r="BB1412" i="22" s="1"/>
  <c r="AZ1411" i="22"/>
  <c r="AZ1410" i="22"/>
  <c r="AZ1409" i="22"/>
  <c r="BA1409" i="22" s="1"/>
  <c r="AZ1408" i="22"/>
  <c r="BA1408" i="22" s="1"/>
  <c r="AZ1407" i="22"/>
  <c r="BA1407" i="22" s="1"/>
  <c r="AZ1406" i="22"/>
  <c r="AZ1405" i="22"/>
  <c r="BA1405" i="22" s="1"/>
  <c r="BB1405" i="22" s="1"/>
  <c r="AZ1404" i="22"/>
  <c r="AZ1403" i="22"/>
  <c r="AZ1402" i="22"/>
  <c r="BA1402" i="22" s="1"/>
  <c r="BB1402" i="22" s="1"/>
  <c r="AZ1401" i="22"/>
  <c r="BA1401" i="22" s="1"/>
  <c r="AZ1400" i="22"/>
  <c r="BA1400" i="22" s="1"/>
  <c r="AZ1399" i="22"/>
  <c r="BA1399" i="22" s="1"/>
  <c r="AZ1398" i="22"/>
  <c r="AZ1397" i="22"/>
  <c r="AZ1396" i="22"/>
  <c r="BA1396" i="22" s="1"/>
  <c r="AZ1395" i="22"/>
  <c r="BA1395" i="22" s="1"/>
  <c r="AZ1394" i="22"/>
  <c r="BA1394" i="22" s="1"/>
  <c r="BB1394" i="22" s="1"/>
  <c r="AZ1393" i="22"/>
  <c r="AZ1392" i="22"/>
  <c r="AZ1391" i="22"/>
  <c r="AZ1390" i="22"/>
  <c r="BA1390" i="22" s="1"/>
  <c r="AZ1389" i="22"/>
  <c r="AZ1388" i="22"/>
  <c r="AZ1387" i="22"/>
  <c r="AZ1386" i="22"/>
  <c r="BA1386" i="22" s="1"/>
  <c r="BB1386" i="22" s="1"/>
  <c r="AZ1385" i="22"/>
  <c r="AZ1384" i="22"/>
  <c r="AZ1383" i="22"/>
  <c r="BA1383" i="22" s="1"/>
  <c r="AZ1382" i="22"/>
  <c r="BA1382" i="22" s="1"/>
  <c r="BB1382" i="22" s="1"/>
  <c r="AZ1381" i="22"/>
  <c r="AZ1380" i="22"/>
  <c r="AZ1379" i="22"/>
  <c r="BA1379" i="22" s="1"/>
  <c r="AZ1378" i="22"/>
  <c r="BA1378" i="22" s="1"/>
  <c r="BB1378" i="22" s="1"/>
  <c r="AZ1377" i="22"/>
  <c r="BA1377" i="22" s="1"/>
  <c r="BB1377" i="22" s="1"/>
  <c r="AZ1376" i="22"/>
  <c r="BA1376" i="22" s="1"/>
  <c r="AZ1375" i="22"/>
  <c r="AZ1374" i="22"/>
  <c r="AZ1373" i="22"/>
  <c r="BA1373" i="22" s="1"/>
  <c r="BB1373" i="22" s="1"/>
  <c r="AZ1372" i="22"/>
  <c r="AZ1371" i="22"/>
  <c r="BA1371" i="22" s="1"/>
  <c r="AZ1370" i="22"/>
  <c r="BA1370" i="22" s="1"/>
  <c r="AZ1369" i="22"/>
  <c r="BA1369" i="22" s="1"/>
  <c r="BB1369" i="22" s="1"/>
  <c r="AZ1368" i="22"/>
  <c r="AZ1367" i="22"/>
  <c r="BA1367" i="22" s="1"/>
  <c r="AZ1366" i="22"/>
  <c r="BA1366" i="22" s="1"/>
  <c r="BB1366" i="22" s="1"/>
  <c r="AZ1365" i="22"/>
  <c r="BA1365" i="22" s="1"/>
  <c r="AZ1364" i="22"/>
  <c r="BA1364" i="22" s="1"/>
  <c r="BB1364" i="22" s="1"/>
  <c r="AZ1363" i="22"/>
  <c r="AZ1362" i="22"/>
  <c r="BA1362" i="22" s="1"/>
  <c r="BB1362" i="22" s="1"/>
  <c r="AZ1361" i="22"/>
  <c r="BA1361" i="22" s="1"/>
  <c r="AZ1360" i="22"/>
  <c r="BA1360" i="22" s="1"/>
  <c r="BB1360" i="22" s="1"/>
  <c r="AZ1359" i="22"/>
  <c r="BA1359" i="22" s="1"/>
  <c r="AZ1358" i="22"/>
  <c r="AZ1357" i="22"/>
  <c r="BA1357" i="22" s="1"/>
  <c r="BB1357" i="22" s="1"/>
  <c r="AZ1356" i="22"/>
  <c r="AZ1355" i="22"/>
  <c r="AZ1354" i="22"/>
  <c r="BA1354" i="22" s="1"/>
  <c r="BB1354" i="22" s="1"/>
  <c r="AZ1353" i="22"/>
  <c r="AZ1352" i="22"/>
  <c r="AZ1351" i="22"/>
  <c r="BA1351" i="22" s="1"/>
  <c r="AZ1350" i="22"/>
  <c r="AZ1349" i="22"/>
  <c r="AZ1348" i="22"/>
  <c r="BA1348" i="22" s="1"/>
  <c r="BB1348" i="22" s="1"/>
  <c r="AZ1347" i="22"/>
  <c r="BA1347" i="22" s="1"/>
  <c r="AZ1346" i="22"/>
  <c r="BA1346" i="22" s="1"/>
  <c r="BB1346" i="22" s="1"/>
  <c r="AZ1345" i="22"/>
  <c r="BA1345" i="22" s="1"/>
  <c r="AZ1344" i="22"/>
  <c r="BA1344" i="22" s="1"/>
  <c r="BB1344" i="22" s="1"/>
  <c r="AZ1343" i="22"/>
  <c r="AZ1342" i="22"/>
  <c r="BA1342" i="22" s="1"/>
  <c r="BB1342" i="22" s="1"/>
  <c r="AZ1341" i="22"/>
  <c r="AZ1340" i="22"/>
  <c r="AZ1339" i="22"/>
  <c r="AZ1338" i="22"/>
  <c r="BA1338" i="22" s="1"/>
  <c r="BB1338" i="22" s="1"/>
  <c r="AZ1337" i="22"/>
  <c r="AZ1336" i="22"/>
  <c r="AZ1335" i="22"/>
  <c r="BA1335" i="22" s="1"/>
  <c r="AZ1334" i="22"/>
  <c r="BA1334" i="22" s="1"/>
  <c r="BB1334" i="22" s="1"/>
  <c r="AZ1333" i="22"/>
  <c r="AZ1332" i="22"/>
  <c r="AZ1331" i="22"/>
  <c r="AZ1330" i="22"/>
  <c r="BA1330" i="22" s="1"/>
  <c r="BB1330" i="22" s="1"/>
  <c r="AZ1329" i="22"/>
  <c r="BA1329" i="22" s="1"/>
  <c r="BB1329" i="22" s="1"/>
  <c r="AZ1328" i="22"/>
  <c r="AZ1327" i="22"/>
  <c r="AZ1326" i="22"/>
  <c r="BA1326" i="22" s="1"/>
  <c r="BB1326" i="22" s="1"/>
  <c r="AZ1325" i="22"/>
  <c r="BA1325" i="22" s="1"/>
  <c r="AZ1324" i="22"/>
  <c r="AZ1323" i="22"/>
  <c r="BA1323" i="22" s="1"/>
  <c r="AZ1322" i="22"/>
  <c r="BA1322" i="22" s="1"/>
  <c r="BB1322" i="22" s="1"/>
  <c r="AZ1321" i="22"/>
  <c r="BA1321" i="22" s="1"/>
  <c r="BB1321" i="22" s="1"/>
  <c r="AZ1320" i="22"/>
  <c r="AZ1319" i="22"/>
  <c r="BA1319" i="22" s="1"/>
  <c r="AZ1318" i="22"/>
  <c r="BA1318" i="22" s="1"/>
  <c r="BB1318" i="22" s="1"/>
  <c r="AZ1317" i="22"/>
  <c r="AZ1316" i="22"/>
  <c r="BA1316" i="22" s="1"/>
  <c r="BB1316" i="22" s="1"/>
  <c r="AZ1315" i="22"/>
  <c r="AZ1314" i="22"/>
  <c r="BA1314" i="22" s="1"/>
  <c r="BB1314" i="22" s="1"/>
  <c r="AZ1313" i="22"/>
  <c r="AZ1312" i="22"/>
  <c r="BA1312" i="22" s="1"/>
  <c r="BB1312" i="22" s="1"/>
  <c r="AZ1311" i="22"/>
  <c r="BA1311" i="22" s="1"/>
  <c r="AZ1310" i="22"/>
  <c r="AZ1309" i="22"/>
  <c r="BA1309" i="22" s="1"/>
  <c r="BB1309" i="22" s="1"/>
  <c r="AZ1308" i="22"/>
  <c r="AZ1307" i="22"/>
  <c r="AZ1306" i="22"/>
  <c r="BA1306" i="22" s="1"/>
  <c r="BB1306" i="22" s="1"/>
  <c r="AZ1305" i="22"/>
  <c r="AZ1304" i="22"/>
  <c r="BA1304" i="22" s="1"/>
  <c r="AZ1303" i="22"/>
  <c r="BA1303" i="22" s="1"/>
  <c r="AZ1302" i="22"/>
  <c r="BA1302" i="22" s="1"/>
  <c r="BB1302" i="22" s="1"/>
  <c r="AZ1301" i="22"/>
  <c r="AZ1300" i="22"/>
  <c r="BA1300" i="22" s="1"/>
  <c r="AZ1299" i="22"/>
  <c r="AZ1298" i="22"/>
  <c r="BA1298" i="22" s="1"/>
  <c r="BB1298" i="22" s="1"/>
  <c r="AZ1297" i="22"/>
  <c r="BA1297" i="22" s="1"/>
  <c r="AZ1296" i="22"/>
  <c r="BA1296" i="22" s="1"/>
  <c r="BB1296" i="22" s="1"/>
  <c r="AZ1295" i="22"/>
  <c r="BA1295" i="22" s="1"/>
  <c r="AZ1294" i="22"/>
  <c r="AZ1293" i="22"/>
  <c r="BA1293" i="22" s="1"/>
  <c r="AZ1292" i="22"/>
  <c r="BA1292" i="22" s="1"/>
  <c r="AZ1291" i="22"/>
  <c r="AZ1290" i="22"/>
  <c r="BA1290" i="22" s="1"/>
  <c r="BB1290" i="22" s="1"/>
  <c r="AZ1289" i="22"/>
  <c r="AZ1288" i="22"/>
  <c r="AZ1287" i="22"/>
  <c r="BA1287" i="22" s="1"/>
  <c r="AZ1286" i="22"/>
  <c r="AZ1285" i="22"/>
  <c r="BA1285" i="22" s="1"/>
  <c r="AZ1284" i="22"/>
  <c r="BA1284" i="22" s="1"/>
  <c r="BB1284" i="22" s="1"/>
  <c r="AZ1283" i="22"/>
  <c r="AZ1282" i="22"/>
  <c r="BA1282" i="22" s="1"/>
  <c r="BB1282" i="22" s="1"/>
  <c r="AZ1281" i="22"/>
  <c r="AZ1280" i="22"/>
  <c r="BA1280" i="22" s="1"/>
  <c r="AZ1279" i="22"/>
  <c r="AZ1278" i="22"/>
  <c r="BA1278" i="22" s="1"/>
  <c r="AZ1277" i="22"/>
  <c r="BA1277" i="22" s="1"/>
  <c r="BB1277" i="22" s="1"/>
  <c r="AZ1276" i="22"/>
  <c r="AZ1275" i="22"/>
  <c r="BA1275" i="22" s="1"/>
  <c r="AZ1274" i="22"/>
  <c r="BA1274" i="22" s="1"/>
  <c r="BB1274" i="22" s="1"/>
  <c r="AZ1273" i="22"/>
  <c r="BA1273" i="22" s="1"/>
  <c r="BB1273" i="22" s="1"/>
  <c r="AZ1272" i="22"/>
  <c r="BA1272" i="22" s="1"/>
  <c r="AZ1271" i="22"/>
  <c r="BA1271" i="22" s="1"/>
  <c r="AZ1270" i="22"/>
  <c r="BA1270" i="22" s="1"/>
  <c r="BB1270" i="22" s="1"/>
  <c r="AZ1269" i="22"/>
  <c r="BA1269" i="22" s="1"/>
  <c r="AZ1268" i="22"/>
  <c r="BA1268" i="22" s="1"/>
  <c r="BB1268" i="22" s="1"/>
  <c r="AZ1267" i="22"/>
  <c r="AZ1266" i="22"/>
  <c r="AZ1265" i="22"/>
  <c r="BA1265" i="22" s="1"/>
  <c r="AZ1264" i="22"/>
  <c r="AZ1263" i="22"/>
  <c r="BA1263" i="22" s="1"/>
  <c r="AZ1262" i="22"/>
  <c r="BA1262" i="22" s="1"/>
  <c r="AZ1261" i="22"/>
  <c r="BA1261" i="22" s="1"/>
  <c r="BB1261" i="22" s="1"/>
  <c r="AZ1260" i="22"/>
  <c r="AZ1259" i="22"/>
  <c r="AZ1258" i="22"/>
  <c r="BA1258" i="22" s="1"/>
  <c r="BB1258" i="22" s="1"/>
  <c r="AZ1257" i="22"/>
  <c r="BA1257" i="22" s="1"/>
  <c r="AZ1256" i="22"/>
  <c r="BA1256" i="22" s="1"/>
  <c r="AZ1255" i="22"/>
  <c r="BA1255" i="22" s="1"/>
  <c r="AZ1254" i="22"/>
  <c r="BA1254" i="22" s="1"/>
  <c r="AZ1253" i="22"/>
  <c r="AZ1252" i="22"/>
  <c r="BA1252" i="22" s="1"/>
  <c r="AZ1251" i="22"/>
  <c r="BA1251" i="22" s="1"/>
  <c r="AZ1250" i="22"/>
  <c r="BA1250" i="22" s="1"/>
  <c r="BB1250" i="22" s="1"/>
  <c r="AZ1249" i="22"/>
  <c r="BA1249" i="22" s="1"/>
  <c r="AZ1248" i="22"/>
  <c r="BA1248" i="22" s="1"/>
  <c r="BB1248" i="22" s="1"/>
  <c r="AZ1247" i="22"/>
  <c r="AZ1246" i="22"/>
  <c r="BA1246" i="22" s="1"/>
  <c r="BB1246" i="22" s="1"/>
  <c r="AZ1245" i="22"/>
  <c r="AZ1244" i="22"/>
  <c r="BA1244" i="22" s="1"/>
  <c r="AZ1243" i="22"/>
  <c r="AZ1242" i="22"/>
  <c r="BA1242" i="22" s="1"/>
  <c r="BB1242" i="22" s="1"/>
  <c r="AZ1241" i="22"/>
  <c r="AZ1240" i="22"/>
  <c r="AZ1239" i="22"/>
  <c r="BA1239" i="22" s="1"/>
  <c r="AZ1238" i="22"/>
  <c r="BA1238" i="22" s="1"/>
  <c r="BB1238" i="22" s="1"/>
  <c r="AZ1237" i="22"/>
  <c r="BA1237" i="22" s="1"/>
  <c r="AZ1236" i="22"/>
  <c r="BA1236" i="22" s="1"/>
  <c r="AZ1235" i="22"/>
  <c r="BA1235" i="22" s="1"/>
  <c r="AZ1234" i="22"/>
  <c r="BA1234" i="22" s="1"/>
  <c r="BB1234" i="22" s="1"/>
  <c r="AZ1233" i="22"/>
  <c r="BA1233" i="22" s="1"/>
  <c r="BB1233" i="22" s="1"/>
  <c r="AZ1232" i="22"/>
  <c r="BA1232" i="22" s="1"/>
  <c r="AZ1231" i="22"/>
  <c r="AZ1230" i="22"/>
  <c r="AZ1229" i="22"/>
  <c r="BA1229" i="22" s="1"/>
  <c r="BB1229" i="22" s="1"/>
  <c r="AZ1228" i="22"/>
  <c r="AZ1227" i="22"/>
  <c r="BA1227" i="22" s="1"/>
  <c r="AZ1226" i="22"/>
  <c r="AZ1225" i="22"/>
  <c r="BA1225" i="22" s="1"/>
  <c r="BB1225" i="22" s="1"/>
  <c r="AZ1224" i="22"/>
  <c r="AZ1223" i="22"/>
  <c r="BA1223" i="22" s="1"/>
  <c r="AZ1222" i="22"/>
  <c r="BA1222" i="22" s="1"/>
  <c r="BB1222" i="22" s="1"/>
  <c r="AZ1221" i="22"/>
  <c r="BA1221" i="22" s="1"/>
  <c r="AZ1220" i="22"/>
  <c r="BA1220" i="22" s="1"/>
  <c r="BB1220" i="22" s="1"/>
  <c r="AZ1219" i="22"/>
  <c r="AZ1218" i="22"/>
  <c r="BA1218" i="22" s="1"/>
  <c r="BB1218" i="22" s="1"/>
  <c r="AZ1217" i="22"/>
  <c r="BA1217" i="22" s="1"/>
  <c r="AZ1216" i="22"/>
  <c r="BA1216" i="22" s="1"/>
  <c r="BB1216" i="22" s="1"/>
  <c r="AZ1215" i="22"/>
  <c r="BA1215" i="22" s="1"/>
  <c r="AZ1214" i="22"/>
  <c r="BA1214" i="22" s="1"/>
  <c r="BB1214" i="22" s="1"/>
  <c r="AZ1213" i="22"/>
  <c r="BA1213" i="22" s="1"/>
  <c r="BB1213" i="22" s="1"/>
  <c r="AZ1212" i="22"/>
  <c r="AZ1211" i="22"/>
  <c r="AZ1210" i="22"/>
  <c r="BA1210" i="22" s="1"/>
  <c r="BB1210" i="22" s="1"/>
  <c r="AZ1209" i="22"/>
  <c r="AZ1208" i="22"/>
  <c r="AZ1207" i="22"/>
  <c r="BA1207" i="22" s="1"/>
  <c r="AZ1206" i="22"/>
  <c r="AZ1205" i="22"/>
  <c r="AZ1204" i="22"/>
  <c r="AZ1203" i="22"/>
  <c r="AZ1202" i="22"/>
  <c r="BA1202" i="22" s="1"/>
  <c r="BB1202" i="22" s="1"/>
  <c r="AZ1201" i="22"/>
  <c r="AZ1200" i="22"/>
  <c r="BA1200" i="22" s="1"/>
  <c r="BB1200" i="22" s="1"/>
  <c r="AZ1199" i="22"/>
  <c r="AZ1198" i="22"/>
  <c r="BA1198" i="22" s="1"/>
  <c r="AZ1197" i="22"/>
  <c r="AZ1196" i="22"/>
  <c r="AZ1195" i="22"/>
  <c r="AZ1194" i="22"/>
  <c r="BA1194" i="22" s="1"/>
  <c r="BB1194" i="22" s="1"/>
  <c r="AZ1193" i="22"/>
  <c r="AZ1192" i="22"/>
  <c r="AZ1191" i="22"/>
  <c r="BA1191" i="22" s="1"/>
  <c r="AZ1190" i="22"/>
  <c r="BA1190" i="22" s="1"/>
  <c r="BB1190" i="22" s="1"/>
  <c r="AZ1189" i="22"/>
  <c r="AZ1188" i="22"/>
  <c r="AZ1187" i="22"/>
  <c r="AZ1186" i="22"/>
  <c r="BA1186" i="22" s="1"/>
  <c r="BB1186" i="22" s="1"/>
  <c r="AZ1185" i="22"/>
  <c r="BA1185" i="22" s="1"/>
  <c r="BB1185" i="22" s="1"/>
  <c r="AZ1184" i="22"/>
  <c r="AZ1183" i="22"/>
  <c r="AZ1182" i="22"/>
  <c r="BA1182" i="22" s="1"/>
  <c r="AZ1181" i="22"/>
  <c r="BA1181" i="22" s="1"/>
  <c r="AZ1180" i="22"/>
  <c r="AZ1179" i="22"/>
  <c r="BA1179" i="22" s="1"/>
  <c r="AZ1178" i="22"/>
  <c r="BA1178" i="22" s="1"/>
  <c r="BB1178" i="22" s="1"/>
  <c r="AZ1177" i="22"/>
  <c r="BA1177" i="22" s="1"/>
  <c r="AZ1176" i="22"/>
  <c r="AZ1175" i="22"/>
  <c r="BA1175" i="22" s="1"/>
  <c r="AZ1174" i="22"/>
  <c r="BA1174" i="22" s="1"/>
  <c r="BB1174" i="22" s="1"/>
  <c r="AZ1173" i="22"/>
  <c r="AZ1172" i="22"/>
  <c r="BA1172" i="22" s="1"/>
  <c r="BB1172" i="22" s="1"/>
  <c r="AZ1171" i="22"/>
  <c r="AZ1170" i="22"/>
  <c r="BA1170" i="22" s="1"/>
  <c r="AZ1169" i="22"/>
  <c r="AZ1168" i="22"/>
  <c r="BA1168" i="22" s="1"/>
  <c r="BB1168" i="22" s="1"/>
  <c r="AZ1167" i="22"/>
  <c r="BA1167" i="22" s="1"/>
  <c r="AZ1166" i="22"/>
  <c r="AZ1165" i="22"/>
  <c r="AZ1164" i="22"/>
  <c r="AZ1163" i="22"/>
  <c r="AZ1162" i="22"/>
  <c r="BA1162" i="22" s="1"/>
  <c r="BB1162" i="22" s="1"/>
  <c r="AZ1161" i="22"/>
  <c r="AZ1160" i="22"/>
  <c r="AZ1159" i="22"/>
  <c r="BA1159" i="22" s="1"/>
  <c r="AZ1158" i="22"/>
  <c r="BA1158" i="22" s="1"/>
  <c r="AZ1157" i="22"/>
  <c r="AZ1156" i="22"/>
  <c r="AZ1155" i="22"/>
  <c r="AZ1154" i="22"/>
  <c r="BA1154" i="22" s="1"/>
  <c r="BB1154" i="22" s="1"/>
  <c r="AZ1153" i="22"/>
  <c r="AZ1152" i="22"/>
  <c r="BA1152" i="22" s="1"/>
  <c r="BB1152" i="22" s="1"/>
  <c r="AZ1151" i="22"/>
  <c r="BA1151" i="22" s="1"/>
  <c r="AZ1150" i="22"/>
  <c r="BA1150" i="22" s="1"/>
  <c r="AZ1149" i="22"/>
  <c r="BA1149" i="22" s="1"/>
  <c r="AZ1148" i="22"/>
  <c r="BA1148" i="22" s="1"/>
  <c r="AZ1147" i="22"/>
  <c r="AZ1146" i="22"/>
  <c r="BA1146" i="22" s="1"/>
  <c r="BB1146" i="22" s="1"/>
  <c r="AZ1145" i="22"/>
  <c r="AZ1144" i="22"/>
  <c r="AZ1143" i="22"/>
  <c r="BA1143" i="22" s="1"/>
  <c r="AZ1142" i="22"/>
  <c r="BA1142" i="22" s="1"/>
  <c r="BB1142" i="22" s="1"/>
  <c r="AZ1141" i="22"/>
  <c r="BA1141" i="22" s="1"/>
  <c r="AZ1140" i="22"/>
  <c r="AZ1139" i="22"/>
  <c r="AZ1138" i="22"/>
  <c r="BA1138" i="22" s="1"/>
  <c r="BB1138" i="22" s="1"/>
  <c r="AZ1137" i="22"/>
  <c r="BA1137" i="22" s="1"/>
  <c r="AZ1136" i="22"/>
  <c r="BA1136" i="22" s="1"/>
  <c r="AZ1135" i="22"/>
  <c r="AZ1134" i="22"/>
  <c r="AZ1133" i="22"/>
  <c r="BA1133" i="22" s="1"/>
  <c r="BB1133" i="22" s="1"/>
  <c r="AZ1132" i="22"/>
  <c r="AZ1131" i="22"/>
  <c r="BA1131" i="22" s="1"/>
  <c r="AZ1130" i="22"/>
  <c r="BA1130" i="22" s="1"/>
  <c r="BB1130" i="22" s="1"/>
  <c r="AZ1129" i="22"/>
  <c r="BA1129" i="22" s="1"/>
  <c r="BB1129" i="22" s="1"/>
  <c r="AZ1128" i="22"/>
  <c r="AZ1127" i="22"/>
  <c r="BA1127" i="22" s="1"/>
  <c r="AZ1126" i="22"/>
  <c r="BA1126" i="22" s="1"/>
  <c r="BB1126" i="22" s="1"/>
  <c r="AZ1125" i="22"/>
  <c r="BA1125" i="22" s="1"/>
  <c r="AZ1124" i="22"/>
  <c r="BA1124" i="22" s="1"/>
  <c r="BB1124" i="22" s="1"/>
  <c r="AZ1123" i="22"/>
  <c r="AZ1122" i="22"/>
  <c r="BA1122" i="22" s="1"/>
  <c r="BB1122" i="22" s="1"/>
  <c r="AZ1121" i="22"/>
  <c r="BA1121" i="22" s="1"/>
  <c r="AZ1120" i="22"/>
  <c r="BA1120" i="22" s="1"/>
  <c r="BB1120" i="22" s="1"/>
  <c r="AZ1119" i="22"/>
  <c r="BA1119" i="22" s="1"/>
  <c r="AZ1118" i="22"/>
  <c r="BA1118" i="22" s="1"/>
  <c r="BB1118" i="22" s="1"/>
  <c r="AZ1117" i="22"/>
  <c r="BA1117" i="22" s="1"/>
  <c r="BB1117" i="22" s="1"/>
  <c r="AZ1116" i="22"/>
  <c r="AZ1115" i="22"/>
  <c r="AZ1114" i="22"/>
  <c r="BA1114" i="22" s="1"/>
  <c r="BB1114" i="22" s="1"/>
  <c r="AZ1113" i="22"/>
  <c r="BA1113" i="22" s="1"/>
  <c r="AZ1112" i="22"/>
  <c r="BA1112" i="22" s="1"/>
  <c r="AZ1111" i="22"/>
  <c r="BA1111" i="22" s="1"/>
  <c r="AZ1110" i="22"/>
  <c r="BA1110" i="22" s="1"/>
  <c r="BB1110" i="22" s="1"/>
  <c r="AZ1109" i="22"/>
  <c r="AZ1108" i="22"/>
  <c r="BA1108" i="22" s="1"/>
  <c r="AZ1107" i="22"/>
  <c r="BA1107" i="22" s="1"/>
  <c r="AZ1106" i="22"/>
  <c r="BA1106" i="22" s="1"/>
  <c r="BB1106" i="22" s="1"/>
  <c r="AZ1105" i="22"/>
  <c r="BA1105" i="22" s="1"/>
  <c r="BB1105" i="22" s="1"/>
  <c r="AZ1104" i="22"/>
  <c r="BA1104" i="22" s="1"/>
  <c r="BB1104" i="22" s="1"/>
  <c r="AZ1103" i="22"/>
  <c r="AZ1102" i="22"/>
  <c r="AZ1101" i="22"/>
  <c r="AZ1100" i="22"/>
  <c r="AZ1099" i="22"/>
  <c r="AZ1098" i="22"/>
  <c r="BA1098" i="22" s="1"/>
  <c r="BB1098" i="22" s="1"/>
  <c r="AZ1097" i="22"/>
  <c r="AZ1096" i="22"/>
  <c r="AZ1095" i="22"/>
  <c r="BA1095" i="22" s="1"/>
  <c r="AZ1094" i="22"/>
  <c r="BA1094" i="22" s="1"/>
  <c r="BB1094" i="22" s="1"/>
  <c r="AZ1093" i="22"/>
  <c r="AZ1092" i="22"/>
  <c r="BA1092" i="22" s="1"/>
  <c r="BB1092" i="22" s="1"/>
  <c r="AZ1091" i="22"/>
  <c r="AZ1090" i="22"/>
  <c r="BA1090" i="22" s="1"/>
  <c r="BB1090" i="22" s="1"/>
  <c r="AZ1089" i="22"/>
  <c r="BA1089" i="22" s="1"/>
  <c r="BB1089" i="22" s="1"/>
  <c r="AZ1088" i="22"/>
  <c r="BA1088" i="22" s="1"/>
  <c r="AZ1087" i="22"/>
  <c r="AZ1086" i="22"/>
  <c r="BA1086" i="22" s="1"/>
  <c r="AZ1085" i="22"/>
  <c r="BA1085" i="22" s="1"/>
  <c r="BB1085" i="22" s="1"/>
  <c r="AZ1084" i="22"/>
  <c r="AZ1083" i="22"/>
  <c r="BA1083" i="22" s="1"/>
  <c r="AZ1082" i="22"/>
  <c r="BA1082" i="22" s="1"/>
  <c r="BB1082" i="22" s="1"/>
  <c r="AZ1081" i="22"/>
  <c r="AZ1080" i="22"/>
  <c r="BA1080" i="22" s="1"/>
  <c r="AZ1079" i="22"/>
  <c r="BA1079" i="22" s="1"/>
  <c r="AZ1078" i="22"/>
  <c r="BA1078" i="22" s="1"/>
  <c r="BB1078" i="22" s="1"/>
  <c r="AZ1077" i="22"/>
  <c r="AZ1076" i="22"/>
  <c r="BA1076" i="22" s="1"/>
  <c r="BB1076" i="22" s="1"/>
  <c r="AZ1075" i="22"/>
  <c r="AZ1074" i="22"/>
  <c r="BA1074" i="22" s="1"/>
  <c r="AZ1073" i="22"/>
  <c r="BA1073" i="22" s="1"/>
  <c r="AZ1072" i="22"/>
  <c r="BA1072" i="22" s="1"/>
  <c r="BB1072" i="22" s="1"/>
  <c r="AZ1071" i="22"/>
  <c r="BA1071" i="22" s="1"/>
  <c r="AZ1070" i="22"/>
  <c r="BA1070" i="22" s="1"/>
  <c r="BB1070" i="22" s="1"/>
  <c r="AZ1069" i="22"/>
  <c r="BA1069" i="22" s="1"/>
  <c r="BB1069" i="22" s="1"/>
  <c r="AZ1068" i="22"/>
  <c r="AZ1067" i="22"/>
  <c r="AZ1066" i="22"/>
  <c r="BA1066" i="22" s="1"/>
  <c r="BB1066" i="22" s="1"/>
  <c r="AZ1065" i="22"/>
  <c r="AZ1064" i="22"/>
  <c r="AZ1063" i="22"/>
  <c r="BA1063" i="22" s="1"/>
  <c r="AZ1062" i="22"/>
  <c r="AZ1061" i="22"/>
  <c r="AZ1060" i="22"/>
  <c r="BA1060" i="22" s="1"/>
  <c r="AZ1059" i="22"/>
  <c r="BA1059" i="22" s="1"/>
  <c r="AZ1058" i="22"/>
  <c r="BA1058" i="22" s="1"/>
  <c r="BB1058" i="22" s="1"/>
  <c r="AZ1057" i="22"/>
  <c r="BA1057" i="22" s="1"/>
  <c r="BB1057" i="22" s="1"/>
  <c r="AZ1056" i="22"/>
  <c r="BA1056" i="22" s="1"/>
  <c r="BB1056" i="22" s="1"/>
  <c r="AZ1055" i="22"/>
  <c r="BA1055" i="22" s="1"/>
  <c r="AZ1054" i="22"/>
  <c r="BA1054" i="22" s="1"/>
  <c r="BB1054" i="22" s="1"/>
  <c r="AZ1053" i="22"/>
  <c r="BA1053" i="22" s="1"/>
  <c r="AZ1052" i="22"/>
  <c r="AZ1051" i="22"/>
  <c r="AZ1050" i="22"/>
  <c r="BA1050" i="22" s="1"/>
  <c r="BB1050" i="22" s="1"/>
  <c r="AZ1049" i="22"/>
  <c r="AZ1048" i="22"/>
  <c r="AZ1047" i="22"/>
  <c r="BA1047" i="22" s="1"/>
  <c r="AZ1046" i="22"/>
  <c r="BA1046" i="22" s="1"/>
  <c r="BB1046" i="22" s="1"/>
  <c r="AZ1045" i="22"/>
  <c r="BA1045" i="22" s="1"/>
  <c r="AZ1044" i="22"/>
  <c r="BA1044" i="22" s="1"/>
  <c r="BB1044" i="22" s="1"/>
  <c r="AZ1043" i="22"/>
  <c r="BA1043" i="22" s="1"/>
  <c r="AZ1042" i="22"/>
  <c r="BA1042" i="22" s="1"/>
  <c r="BB1042" i="22" s="1"/>
  <c r="AZ1041" i="22"/>
  <c r="BA1041" i="22" s="1"/>
  <c r="BB1041" i="22" s="1"/>
  <c r="AZ1040" i="22"/>
  <c r="AZ1039" i="22"/>
  <c r="AZ1038" i="22"/>
  <c r="BA1038" i="22" s="1"/>
  <c r="BB1038" i="22" s="1"/>
  <c r="AZ1037" i="22"/>
  <c r="AZ1036" i="22"/>
  <c r="AZ1035" i="22"/>
  <c r="BA1035" i="22" s="1"/>
  <c r="AZ1034" i="22"/>
  <c r="BA1034" i="22" s="1"/>
  <c r="BB1034" i="22" s="1"/>
  <c r="AZ1033" i="22"/>
  <c r="BA1033" i="22" s="1"/>
  <c r="BB1033" i="22" s="1"/>
  <c r="AZ1032" i="22"/>
  <c r="BA1032" i="22" s="1"/>
  <c r="AZ1031" i="22"/>
  <c r="BA1031" i="22" s="1"/>
  <c r="AZ1030" i="22"/>
  <c r="BA1030" i="22" s="1"/>
  <c r="BB1030" i="22" s="1"/>
  <c r="AZ1029" i="22"/>
  <c r="AZ1028" i="22"/>
  <c r="BA1028" i="22" s="1"/>
  <c r="BB1028" i="22" s="1"/>
  <c r="AZ1027" i="22"/>
  <c r="AZ1026" i="22"/>
  <c r="BA1026" i="22" s="1"/>
  <c r="AZ1025" i="22"/>
  <c r="BA1025" i="22" s="1"/>
  <c r="BB1025" i="22" s="1"/>
  <c r="AZ1024" i="22"/>
  <c r="BA1024" i="22" s="1"/>
  <c r="BB1024" i="22" s="1"/>
  <c r="AZ1023" i="22"/>
  <c r="BA1023" i="22" s="1"/>
  <c r="AZ1022" i="22"/>
  <c r="AZ1021" i="22"/>
  <c r="BA1021" i="22" s="1"/>
  <c r="BB1021" i="22" s="1"/>
  <c r="AZ1020" i="22"/>
  <c r="AZ1019" i="22"/>
  <c r="AZ1018" i="22"/>
  <c r="BA1018" i="22" s="1"/>
  <c r="BB1018" i="22" s="1"/>
  <c r="AZ1017" i="22"/>
  <c r="BA1017" i="22" s="1"/>
  <c r="AZ1016" i="22"/>
  <c r="BA1016" i="22" s="1"/>
  <c r="AZ1015" i="22"/>
  <c r="BA1015" i="22" s="1"/>
  <c r="AZ1014" i="22"/>
  <c r="AZ1013" i="22"/>
  <c r="AZ1012" i="22"/>
  <c r="BA1012" i="22" s="1"/>
  <c r="AZ1011" i="22"/>
  <c r="BA1011" i="22" s="1"/>
  <c r="AZ1010" i="22"/>
  <c r="BA1010" i="22" s="1"/>
  <c r="BB1010" i="22" s="1"/>
  <c r="AZ1009" i="22"/>
  <c r="BA1009" i="22" s="1"/>
  <c r="AZ1008" i="22"/>
  <c r="BA1008" i="22" s="1"/>
  <c r="BB1008" i="22" s="1"/>
  <c r="AZ1007" i="22"/>
  <c r="BA1007" i="22" s="1"/>
  <c r="AZ1006" i="22"/>
  <c r="AZ1005" i="22"/>
  <c r="BA1005" i="22" s="1"/>
  <c r="AZ1004" i="22"/>
  <c r="BA1004" i="22" s="1"/>
  <c r="AZ1003" i="22"/>
  <c r="AZ1002" i="22"/>
  <c r="AZ1001" i="22"/>
  <c r="AZ1000" i="22"/>
  <c r="AZ999" i="22"/>
  <c r="BA999" i="22" s="1"/>
  <c r="AZ998" i="22"/>
  <c r="BA998" i="22" s="1"/>
  <c r="AZ997" i="22"/>
  <c r="BA997" i="22" s="1"/>
  <c r="AZ996" i="22"/>
  <c r="AZ995" i="22"/>
  <c r="AZ994" i="22"/>
  <c r="BA994" i="22" s="1"/>
  <c r="BB994" i="22" s="1"/>
  <c r="AZ993" i="22"/>
  <c r="BA993" i="22" s="1"/>
  <c r="BB993" i="22" s="1"/>
  <c r="AZ992" i="22"/>
  <c r="BA992" i="22" s="1"/>
  <c r="AZ991" i="22"/>
  <c r="AZ990" i="22"/>
  <c r="AZ989" i="22"/>
  <c r="BA989" i="22" s="1"/>
  <c r="BB989" i="22" s="1"/>
  <c r="AZ988" i="22"/>
  <c r="AZ987" i="22"/>
  <c r="BA987" i="22" s="1"/>
  <c r="AZ986" i="22"/>
  <c r="BA986" i="22" s="1"/>
  <c r="AZ985" i="22"/>
  <c r="BA985" i="22" s="1"/>
  <c r="BB985" i="22" s="1"/>
  <c r="AZ984" i="22"/>
  <c r="AZ983" i="22"/>
  <c r="BA983" i="22" s="1"/>
  <c r="AZ982" i="22"/>
  <c r="BA982" i="22" s="1"/>
  <c r="BB982" i="22" s="1"/>
  <c r="AZ981" i="22"/>
  <c r="BA981" i="22" s="1"/>
  <c r="AZ980" i="22"/>
  <c r="BA980" i="22" s="1"/>
  <c r="BB980" i="22" s="1"/>
  <c r="AZ979" i="22"/>
  <c r="AZ978" i="22"/>
  <c r="BA978" i="22" s="1"/>
  <c r="AZ977" i="22"/>
  <c r="AZ976" i="22"/>
  <c r="BA976" i="22" s="1"/>
  <c r="BB976" i="22" s="1"/>
  <c r="AZ975" i="22"/>
  <c r="BA975" i="22" s="1"/>
  <c r="AZ974" i="22"/>
  <c r="AZ973" i="22"/>
  <c r="BA973" i="22" s="1"/>
  <c r="BB973" i="22" s="1"/>
  <c r="AZ972" i="22"/>
  <c r="AZ971" i="22"/>
  <c r="AZ970" i="22"/>
  <c r="BA970" i="22" s="1"/>
  <c r="BB970" i="22" s="1"/>
  <c r="AZ969" i="22"/>
  <c r="BA969" i="22" s="1"/>
  <c r="AZ968" i="22"/>
  <c r="BA968" i="22" s="1"/>
  <c r="AZ967" i="22"/>
  <c r="BA967" i="22" s="1"/>
  <c r="AZ966" i="22"/>
  <c r="BA966" i="22" s="1"/>
  <c r="BB966" i="22" s="1"/>
  <c r="AZ965" i="22"/>
  <c r="BA965" i="22" s="1"/>
  <c r="AZ964" i="22"/>
  <c r="BA964" i="22" s="1"/>
  <c r="AZ963" i="22"/>
  <c r="AZ962" i="22"/>
  <c r="BA962" i="22" s="1"/>
  <c r="BB962" i="22" s="1"/>
  <c r="AZ961" i="22"/>
  <c r="BA961" i="22" s="1"/>
  <c r="BB961" i="22" s="1"/>
  <c r="AZ960" i="22"/>
  <c r="BA960" i="22" s="1"/>
  <c r="BB960" i="22" s="1"/>
  <c r="AZ959" i="22"/>
  <c r="AZ958" i="22"/>
  <c r="BA958" i="22" s="1"/>
  <c r="AZ957" i="22"/>
  <c r="BA957" i="22" s="1"/>
  <c r="AZ956" i="22"/>
  <c r="AZ955" i="22"/>
  <c r="AZ954" i="22"/>
  <c r="AZ953" i="22"/>
  <c r="AZ952" i="22"/>
  <c r="BA952" i="22" s="1"/>
  <c r="AZ951" i="22"/>
  <c r="BA951" i="22" s="1"/>
  <c r="AZ950" i="22"/>
  <c r="AZ949" i="22"/>
  <c r="BA949" i="22" s="1"/>
  <c r="AZ948" i="22"/>
  <c r="BA948" i="22" s="1"/>
  <c r="BB948" i="22" s="1"/>
  <c r="AZ947" i="22"/>
  <c r="AZ946" i="22"/>
  <c r="BA946" i="22" s="1"/>
  <c r="BB946" i="22" s="1"/>
  <c r="AZ945" i="22"/>
  <c r="AZ944" i="22"/>
  <c r="BA944" i="22" s="1"/>
  <c r="AZ943" i="22"/>
  <c r="AZ942" i="22"/>
  <c r="BA942" i="22" s="1"/>
  <c r="AZ941" i="22"/>
  <c r="BA941" i="22" s="1"/>
  <c r="BB941" i="22" s="1"/>
  <c r="AZ940" i="22"/>
  <c r="AZ939" i="22"/>
  <c r="BA939" i="22" s="1"/>
  <c r="AZ938" i="22"/>
  <c r="BA938" i="22" s="1"/>
  <c r="BB938" i="22" s="1"/>
  <c r="AZ937" i="22"/>
  <c r="AZ936" i="22"/>
  <c r="AZ935" i="22"/>
  <c r="AZ934" i="22"/>
  <c r="BA934" i="22" s="1"/>
  <c r="BB934" i="22" s="1"/>
  <c r="AZ933" i="22"/>
  <c r="BA933" i="22" s="1"/>
  <c r="AZ932" i="22"/>
  <c r="BA932" i="22" s="1"/>
  <c r="AZ931" i="22"/>
  <c r="AZ930" i="22"/>
  <c r="AZ929" i="22"/>
  <c r="AZ928" i="22"/>
  <c r="BA928" i="22" s="1"/>
  <c r="BB928" i="22" s="1"/>
  <c r="AZ927" i="22"/>
  <c r="BA927" i="22" s="1"/>
  <c r="AZ926" i="22"/>
  <c r="BA926" i="22" s="1"/>
  <c r="BB926" i="22" s="1"/>
  <c r="AZ925" i="22"/>
  <c r="BA925" i="22" s="1"/>
  <c r="BB925" i="22" s="1"/>
  <c r="AZ924" i="22"/>
  <c r="AZ923" i="22"/>
  <c r="AZ922" i="22"/>
  <c r="BA922" i="22" s="1"/>
  <c r="BB922" i="22" s="1"/>
  <c r="AZ921" i="22"/>
  <c r="AZ920" i="22"/>
  <c r="BA920" i="22" s="1"/>
  <c r="AZ919" i="22"/>
  <c r="BA919" i="22" s="1"/>
  <c r="AZ918" i="22"/>
  <c r="BA918" i="22" s="1"/>
  <c r="AZ917" i="22"/>
  <c r="BA917" i="22" s="1"/>
  <c r="AZ916" i="22"/>
  <c r="BA916" i="22" s="1"/>
  <c r="AZ915" i="22"/>
  <c r="AZ914" i="22"/>
  <c r="BA914" i="22" s="1"/>
  <c r="BB914" i="22" s="1"/>
  <c r="AZ913" i="22"/>
  <c r="BA913" i="22" s="1"/>
  <c r="BB913" i="22" s="1"/>
  <c r="AZ912" i="22"/>
  <c r="BA912" i="22" s="1"/>
  <c r="BB912" i="22" s="1"/>
  <c r="AZ911" i="22"/>
  <c r="BA911" i="22" s="1"/>
  <c r="AZ910" i="22"/>
  <c r="BA910" i="22" s="1"/>
  <c r="BB910" i="22" s="1"/>
  <c r="AZ909" i="22"/>
  <c r="BA909" i="22" s="1"/>
  <c r="AZ908" i="22"/>
  <c r="AZ907" i="22"/>
  <c r="AZ906" i="22"/>
  <c r="BA906" i="22" s="1"/>
  <c r="BB906" i="22" s="1"/>
  <c r="AZ905" i="22"/>
  <c r="AZ904" i="22"/>
  <c r="BA904" i="22" s="1"/>
  <c r="AZ903" i="22"/>
  <c r="BA903" i="22" s="1"/>
  <c r="AZ902" i="22"/>
  <c r="BA902" i="22" s="1"/>
  <c r="BB902" i="22" s="1"/>
  <c r="AZ901" i="22"/>
  <c r="BA901" i="22" s="1"/>
  <c r="AZ900" i="22"/>
  <c r="BA900" i="22" s="1"/>
  <c r="BB900" i="22" s="1"/>
  <c r="AZ899" i="22"/>
  <c r="AZ898" i="22"/>
  <c r="BA898" i="22" s="1"/>
  <c r="BB898" i="22" s="1"/>
  <c r="AZ897" i="22"/>
  <c r="AZ896" i="22"/>
  <c r="BA896" i="22" s="1"/>
  <c r="AZ895" i="22"/>
  <c r="AZ894" i="22"/>
  <c r="AZ893" i="22"/>
  <c r="BA893" i="22" s="1"/>
  <c r="BB893" i="22" s="1"/>
  <c r="AZ892" i="22"/>
  <c r="BA892" i="22" s="1"/>
  <c r="AZ891" i="22"/>
  <c r="BA891" i="22" s="1"/>
  <c r="AZ890" i="22"/>
  <c r="BA890" i="22" s="1"/>
  <c r="BB890" i="22" s="1"/>
  <c r="AZ889" i="22"/>
  <c r="BA889" i="22" s="1"/>
  <c r="BB889" i="22" s="1"/>
  <c r="AZ888" i="22"/>
  <c r="BA888" i="22" s="1"/>
  <c r="AZ887" i="22"/>
  <c r="BA887" i="22" s="1"/>
  <c r="AZ886" i="22"/>
  <c r="BA886" i="22" s="1"/>
  <c r="BB886" i="22" s="1"/>
  <c r="AZ885" i="22"/>
  <c r="BA885" i="22" s="1"/>
  <c r="AZ884" i="22"/>
  <c r="AZ883" i="22"/>
  <c r="AZ882" i="22"/>
  <c r="BA882" i="22" s="1"/>
  <c r="AZ881" i="22"/>
  <c r="BA881" i="22" s="1"/>
  <c r="AZ880" i="22"/>
  <c r="BA880" i="22" s="1"/>
  <c r="BB880" i="22" s="1"/>
  <c r="AZ879" i="22"/>
  <c r="BA879" i="22" s="1"/>
  <c r="AZ878" i="22"/>
  <c r="AZ877" i="22"/>
  <c r="BA877" i="22" s="1"/>
  <c r="AZ876" i="22"/>
  <c r="BA876" i="22" s="1"/>
  <c r="AZ875" i="22"/>
  <c r="AZ874" i="22"/>
  <c r="BA874" i="22" s="1"/>
  <c r="BB874" i="22" s="1"/>
  <c r="AZ873" i="22"/>
  <c r="BA873" i="22" s="1"/>
  <c r="AZ872" i="22"/>
  <c r="AZ871" i="22"/>
  <c r="BA871" i="22" s="1"/>
  <c r="AZ870" i="22"/>
  <c r="AZ869" i="22"/>
  <c r="AZ868" i="22"/>
  <c r="BA868" i="22" s="1"/>
  <c r="BB868" i="22" s="1"/>
  <c r="AZ867" i="22"/>
  <c r="AZ866" i="22"/>
  <c r="BA866" i="22" s="1"/>
  <c r="BB866" i="22" s="1"/>
  <c r="AZ865" i="22"/>
  <c r="BA865" i="22" s="1"/>
  <c r="BB865" i="22" s="1"/>
  <c r="AZ864" i="22"/>
  <c r="BA864" i="22" s="1"/>
  <c r="BB864" i="22" s="1"/>
  <c r="AZ863" i="22"/>
  <c r="BA863" i="22" s="1"/>
  <c r="AZ862" i="22"/>
  <c r="AZ861" i="22"/>
  <c r="BA861" i="22" s="1"/>
  <c r="AZ860" i="22"/>
  <c r="AZ859" i="22"/>
  <c r="AZ858" i="22"/>
  <c r="BA858" i="22" s="1"/>
  <c r="BB858" i="22" s="1"/>
  <c r="AZ857" i="22"/>
  <c r="BA857" i="22" s="1"/>
  <c r="AZ856" i="22"/>
  <c r="BA856" i="22" s="1"/>
  <c r="AZ855" i="22"/>
  <c r="AZ854" i="22"/>
  <c r="BA854" i="22" s="1"/>
  <c r="BB854" i="22" s="1"/>
  <c r="AZ853" i="22"/>
  <c r="BA853" i="22" s="1"/>
  <c r="AZ852" i="22"/>
  <c r="BA852" i="22" s="1"/>
  <c r="BB852" i="22" s="1"/>
  <c r="AZ851" i="22"/>
  <c r="AZ850" i="22"/>
  <c r="BA850" i="22" s="1"/>
  <c r="BB850" i="22" s="1"/>
  <c r="AZ849" i="22"/>
  <c r="BA849" i="22" s="1"/>
  <c r="AZ848" i="22"/>
  <c r="AZ847" i="22"/>
  <c r="AZ846" i="22"/>
  <c r="BA846" i="22" s="1"/>
  <c r="BB846" i="22" s="1"/>
  <c r="AZ845" i="22"/>
  <c r="AZ844" i="22"/>
  <c r="BA844" i="22" s="1"/>
  <c r="AZ843" i="22"/>
  <c r="BA843" i="22" s="1"/>
  <c r="AZ842" i="22"/>
  <c r="AZ841" i="22"/>
  <c r="BA841" i="22" s="1"/>
  <c r="BB841" i="22" s="1"/>
  <c r="AZ840" i="22"/>
  <c r="BA840" i="22" s="1"/>
  <c r="AZ839" i="22"/>
  <c r="AZ838" i="22"/>
  <c r="BA838" i="22" s="1"/>
  <c r="BB838" i="22" s="1"/>
  <c r="AZ837" i="22"/>
  <c r="BA837" i="22" s="1"/>
  <c r="AZ836" i="22"/>
  <c r="BA836" i="22" s="1"/>
  <c r="AZ835" i="22"/>
  <c r="AZ834" i="22"/>
  <c r="BA834" i="22" s="1"/>
  <c r="AZ833" i="22"/>
  <c r="AZ832" i="22"/>
  <c r="AZ831" i="22"/>
  <c r="BA831" i="22" s="1"/>
  <c r="AZ830" i="22"/>
  <c r="AZ829" i="22"/>
  <c r="BA829" i="22" s="1"/>
  <c r="AZ828" i="22"/>
  <c r="BA828" i="22" s="1"/>
  <c r="BB828" i="22" s="1"/>
  <c r="AZ827" i="22"/>
  <c r="AZ826" i="22"/>
  <c r="BA826" i="22" s="1"/>
  <c r="BB826" i="22" s="1"/>
  <c r="AZ825" i="22"/>
  <c r="BA825" i="22" s="1"/>
  <c r="AZ824" i="22"/>
  <c r="BA824" i="22" s="1"/>
  <c r="BB824" i="22" s="1"/>
  <c r="AZ823" i="22"/>
  <c r="BA823" i="22" s="1"/>
  <c r="AZ822" i="22"/>
  <c r="AZ821" i="22"/>
  <c r="AZ820" i="22"/>
  <c r="AZ819" i="22"/>
  <c r="AZ818" i="22"/>
  <c r="BA818" i="22" s="1"/>
  <c r="BB818" i="22" s="1"/>
  <c r="AZ817" i="22"/>
  <c r="AZ816" i="22"/>
  <c r="BA816" i="22" s="1"/>
  <c r="BB816" i="22" s="1"/>
  <c r="AZ815" i="22"/>
  <c r="AZ814" i="22"/>
  <c r="BA814" i="22" s="1"/>
  <c r="AZ813" i="22"/>
  <c r="AZ812" i="22"/>
  <c r="AZ811" i="22"/>
  <c r="BA811" i="22" s="1"/>
  <c r="AZ810" i="22"/>
  <c r="BA810" i="22" s="1"/>
  <c r="AZ809" i="22"/>
  <c r="AZ808" i="22"/>
  <c r="AZ807" i="22"/>
  <c r="BA807" i="22" s="1"/>
  <c r="AZ806" i="22"/>
  <c r="BA806" i="22" s="1"/>
  <c r="BB806" i="22" s="1"/>
  <c r="AZ805" i="22"/>
  <c r="BA805" i="22" s="1"/>
  <c r="AZ804" i="22"/>
  <c r="AZ803" i="22"/>
  <c r="AZ802" i="22"/>
  <c r="BA802" i="22" s="1"/>
  <c r="AZ801" i="22"/>
  <c r="BA801" i="22" s="1"/>
  <c r="AZ800" i="22"/>
  <c r="BA800" i="22" s="1"/>
  <c r="AZ799" i="22"/>
  <c r="AZ798" i="22"/>
  <c r="AZ797" i="22"/>
  <c r="BA797" i="22" s="1"/>
  <c r="BB797" i="22" s="1"/>
  <c r="AZ796" i="22"/>
  <c r="BA796" i="22" s="1"/>
  <c r="AZ795" i="22"/>
  <c r="BA795" i="22" s="1"/>
  <c r="AZ794" i="22"/>
  <c r="BA794" i="22" s="1"/>
  <c r="BB794" i="22" s="1"/>
  <c r="AZ793" i="22"/>
  <c r="AZ792" i="22"/>
  <c r="BA792" i="22" s="1"/>
  <c r="AZ791" i="22"/>
  <c r="AZ790" i="22"/>
  <c r="BA790" i="22" s="1"/>
  <c r="BB790" i="22" s="1"/>
  <c r="AZ789" i="22"/>
  <c r="BA789" i="22" s="1"/>
  <c r="AZ788" i="22"/>
  <c r="BA788" i="22" s="1"/>
  <c r="AZ787" i="22"/>
  <c r="AZ786" i="22"/>
  <c r="AZ785" i="22"/>
  <c r="BA785" i="22" s="1"/>
  <c r="BB785" i="22" s="1"/>
  <c r="AZ784" i="22"/>
  <c r="BA784" i="22" s="1"/>
  <c r="BB784" i="22" s="1"/>
  <c r="AZ783" i="22"/>
  <c r="BA783" i="22" s="1"/>
  <c r="AZ782" i="22"/>
  <c r="BA782" i="22" s="1"/>
  <c r="BB782" i="22" s="1"/>
  <c r="AZ781" i="22"/>
  <c r="BA781" i="22" s="1"/>
  <c r="BB781" i="22" s="1"/>
  <c r="AZ780" i="22"/>
  <c r="AZ779" i="22"/>
  <c r="AZ778" i="22"/>
  <c r="BA778" i="22" s="1"/>
  <c r="BB778" i="22" s="1"/>
  <c r="AZ777" i="22"/>
  <c r="AZ776" i="22"/>
  <c r="AZ775" i="22"/>
  <c r="BA775" i="22" s="1"/>
  <c r="AZ774" i="22"/>
  <c r="AZ773" i="22"/>
  <c r="BA773" i="22" s="1"/>
  <c r="AZ772" i="22"/>
  <c r="AZ771" i="22"/>
  <c r="AZ770" i="22"/>
  <c r="BA770" i="22" s="1"/>
  <c r="BB770" i="22" s="1"/>
  <c r="AZ769" i="22"/>
  <c r="BA769" i="22" s="1"/>
  <c r="BB769" i="22" s="1"/>
  <c r="AZ768" i="22"/>
  <c r="BA768" i="22" s="1"/>
  <c r="BB768" i="22" s="1"/>
  <c r="AZ767" i="22"/>
  <c r="BA767" i="22" s="1"/>
  <c r="AZ766" i="22"/>
  <c r="AZ765" i="22"/>
  <c r="BA765" i="22" s="1"/>
  <c r="AZ764" i="22"/>
  <c r="AZ763" i="22"/>
  <c r="BA763" i="22" s="1"/>
  <c r="AZ762" i="22"/>
  <c r="AZ761" i="22"/>
  <c r="BA761" i="22" s="1"/>
  <c r="AZ760" i="22"/>
  <c r="BA760" i="22" s="1"/>
  <c r="AZ759" i="22"/>
  <c r="AZ758" i="22"/>
  <c r="BA758" i="22" s="1"/>
  <c r="AZ757" i="22"/>
  <c r="BA757" i="22" s="1"/>
  <c r="AZ756" i="22"/>
  <c r="BA756" i="22" s="1"/>
  <c r="BB756" i="22" s="1"/>
  <c r="AZ755" i="22"/>
  <c r="AZ754" i="22"/>
  <c r="BA754" i="22" s="1"/>
  <c r="BB754" i="22" s="1"/>
  <c r="AZ753" i="22"/>
  <c r="BA753" i="22" s="1"/>
  <c r="AZ752" i="22"/>
  <c r="BA752" i="22" s="1"/>
  <c r="AZ751" i="22"/>
  <c r="AZ750" i="22"/>
  <c r="BA750" i="22" s="1"/>
  <c r="BB750" i="22" s="1"/>
  <c r="AZ749" i="22"/>
  <c r="AZ748" i="22"/>
  <c r="AZ747" i="22"/>
  <c r="BA747" i="22" s="1"/>
  <c r="AZ746" i="22"/>
  <c r="BA746" i="22" s="1"/>
  <c r="BB746" i="22" s="1"/>
  <c r="AZ745" i="22"/>
  <c r="BA745" i="22" s="1"/>
  <c r="BB745" i="22" s="1"/>
  <c r="AZ744" i="22"/>
  <c r="BA744" i="22" s="1"/>
  <c r="AZ743" i="22"/>
  <c r="BA743" i="22" s="1"/>
  <c r="AZ742" i="22"/>
  <c r="BA742" i="22" s="1"/>
  <c r="BB742" i="22" s="1"/>
  <c r="AZ741" i="22"/>
  <c r="BA741" i="22" s="1"/>
  <c r="BB741" i="22" s="1"/>
  <c r="AZ740" i="22"/>
  <c r="AZ739" i="22"/>
  <c r="AZ738" i="22"/>
  <c r="AZ737" i="22"/>
  <c r="AZ736" i="22"/>
  <c r="AZ735" i="22"/>
  <c r="BA735" i="22" s="1"/>
  <c r="AZ734" i="22"/>
  <c r="BA734" i="22" s="1"/>
  <c r="AZ733" i="22"/>
  <c r="BA733" i="22" s="1"/>
  <c r="AZ732" i="22"/>
  <c r="BA732" i="22" s="1"/>
  <c r="BB732" i="22" s="1"/>
  <c r="AZ731" i="22"/>
  <c r="AZ730" i="22"/>
  <c r="BA730" i="22" s="1"/>
  <c r="BB730" i="22" s="1"/>
  <c r="AZ729" i="22"/>
  <c r="BA729" i="22" s="1"/>
  <c r="AZ728" i="22"/>
  <c r="BA728" i="22" s="1"/>
  <c r="AZ727" i="22"/>
  <c r="BA727" i="22" s="1"/>
  <c r="AZ726" i="22"/>
  <c r="BA726" i="22" s="1"/>
  <c r="BB726" i="22" s="1"/>
  <c r="AZ725" i="22"/>
  <c r="BA725" i="22" s="1"/>
  <c r="AZ724" i="22"/>
  <c r="AZ723" i="22"/>
  <c r="AZ722" i="22"/>
  <c r="BA722" i="22" s="1"/>
  <c r="BB722" i="22" s="1"/>
  <c r="AZ721" i="22"/>
  <c r="AZ720" i="22"/>
  <c r="BA720" i="22" s="1"/>
  <c r="BB720" i="22" s="1"/>
  <c r="AZ719" i="22"/>
  <c r="AZ718" i="22"/>
  <c r="AZ717" i="22"/>
  <c r="AZ716" i="22"/>
  <c r="AZ715" i="22"/>
  <c r="BA715" i="22" s="1"/>
  <c r="AZ714" i="22"/>
  <c r="AZ713" i="22"/>
  <c r="AZ712" i="22"/>
  <c r="AZ711" i="22"/>
  <c r="BA711" i="22" s="1"/>
  <c r="AZ710" i="22"/>
  <c r="BA710" i="22" s="1"/>
  <c r="BB710" i="22" s="1"/>
  <c r="AZ709" i="22"/>
  <c r="BA709" i="22" s="1"/>
  <c r="AZ708" i="22"/>
  <c r="BA708" i="22" s="1"/>
  <c r="BB708" i="22" s="1"/>
  <c r="AZ707" i="22"/>
  <c r="BA707" i="22" s="1"/>
  <c r="AZ706" i="22"/>
  <c r="BA706" i="22" s="1"/>
  <c r="BB706" i="22" s="1"/>
  <c r="AZ705" i="22"/>
  <c r="BA705" i="22" s="1"/>
  <c r="AZ704" i="22"/>
  <c r="BA704" i="22" s="1"/>
  <c r="AZ703" i="22"/>
  <c r="AZ702" i="22"/>
  <c r="BA702" i="22" s="1"/>
  <c r="BB702" i="22" s="1"/>
  <c r="AZ701" i="22"/>
  <c r="BA701" i="22" s="1"/>
  <c r="BB701" i="22" s="1"/>
  <c r="AZ700" i="22"/>
  <c r="BA700" i="22" s="1"/>
  <c r="AZ699" i="22"/>
  <c r="BA699" i="22" s="1"/>
  <c r="AZ698" i="22"/>
  <c r="BA698" i="22" s="1"/>
  <c r="BB698" i="22" s="1"/>
  <c r="AZ697" i="22"/>
  <c r="AZ696" i="22"/>
  <c r="BA696" i="22" s="1"/>
  <c r="AZ695" i="22"/>
  <c r="AZ694" i="22"/>
  <c r="BA694" i="22" s="1"/>
  <c r="BB694" i="22" s="1"/>
  <c r="AZ693" i="22"/>
  <c r="BA693" i="22" s="1"/>
  <c r="AZ692" i="22"/>
  <c r="BA692" i="22" s="1"/>
  <c r="AZ691" i="22"/>
  <c r="AZ690" i="22"/>
  <c r="AZ689" i="22"/>
  <c r="BA689" i="22" s="1"/>
  <c r="BB689" i="22" s="1"/>
  <c r="AZ688" i="22"/>
  <c r="BA688" i="22" s="1"/>
  <c r="BB688" i="22" s="1"/>
  <c r="AZ687" i="22"/>
  <c r="BA687" i="22" s="1"/>
  <c r="AZ686" i="22"/>
  <c r="BA686" i="22" s="1"/>
  <c r="BB686" i="22" s="1"/>
  <c r="AZ685" i="22"/>
  <c r="BA685" i="22" s="1"/>
  <c r="BB685" i="22" s="1"/>
  <c r="AZ684" i="22"/>
  <c r="AZ683" i="22"/>
  <c r="AZ682" i="22"/>
  <c r="BA682" i="22" s="1"/>
  <c r="BB682" i="22" s="1"/>
  <c r="AZ681" i="22"/>
  <c r="AZ680" i="22"/>
  <c r="AZ679" i="22"/>
  <c r="BA679" i="22" s="1"/>
  <c r="AZ678" i="22"/>
  <c r="BA678" i="22" s="1"/>
  <c r="AZ677" i="22"/>
  <c r="AZ676" i="22"/>
  <c r="BA676" i="22" s="1"/>
  <c r="BB676" i="22" s="1"/>
  <c r="AZ675" i="22"/>
  <c r="AZ674" i="22"/>
  <c r="BA674" i="22" s="1"/>
  <c r="BB674" i="22" s="1"/>
  <c r="AZ673" i="22"/>
  <c r="BA673" i="22" s="1"/>
  <c r="BB673" i="22" s="1"/>
  <c r="AZ672" i="22"/>
  <c r="AZ671" i="22"/>
  <c r="BA671" i="22" s="1"/>
  <c r="AZ670" i="22"/>
  <c r="AZ669" i="22"/>
  <c r="BA669" i="22" s="1"/>
  <c r="AZ668" i="22"/>
  <c r="AZ667" i="22"/>
  <c r="AZ666" i="22"/>
  <c r="BA666" i="22" s="1"/>
  <c r="BB666" i="22" s="1"/>
  <c r="AZ665" i="22"/>
  <c r="BA665" i="22" s="1"/>
  <c r="AZ664" i="22"/>
  <c r="BA664" i="22" s="1"/>
  <c r="AZ663" i="22"/>
  <c r="AZ662" i="22"/>
  <c r="BA662" i="22" s="1"/>
  <c r="AZ661" i="22"/>
  <c r="BA661" i="22" s="1"/>
  <c r="AZ660" i="22"/>
  <c r="BA660" i="22" s="1"/>
  <c r="BB660" i="22" s="1"/>
  <c r="AZ659" i="22"/>
  <c r="AZ658" i="22"/>
  <c r="BA658" i="22" s="1"/>
  <c r="BB658" i="22" s="1"/>
  <c r="AZ657" i="22"/>
  <c r="BA657" i="22" s="1"/>
  <c r="AZ656" i="22"/>
  <c r="BA656" i="22" s="1"/>
  <c r="AZ655" i="22"/>
  <c r="AZ654" i="22"/>
  <c r="BA654" i="22" s="1"/>
  <c r="BB654" i="22" s="1"/>
  <c r="AZ653" i="22"/>
  <c r="AZ652" i="22"/>
  <c r="AZ651" i="22"/>
  <c r="BA651" i="22" s="1"/>
  <c r="AZ650" i="22"/>
  <c r="BA650" i="22" s="1"/>
  <c r="BB650" i="22" s="1"/>
  <c r="AZ649" i="22"/>
  <c r="BA649" i="22" s="1"/>
  <c r="BB649" i="22" s="1"/>
  <c r="AZ648" i="22"/>
  <c r="AZ647" i="22"/>
  <c r="AZ646" i="22"/>
  <c r="BA646" i="22" s="1"/>
  <c r="BB646" i="22" s="1"/>
  <c r="AZ645" i="22"/>
  <c r="BA645" i="22" s="1"/>
  <c r="BB645" i="22" s="1"/>
  <c r="AZ644" i="22"/>
  <c r="BA644" i="22" s="1"/>
  <c r="AZ643" i="22"/>
  <c r="AZ642" i="22"/>
  <c r="AZ641" i="22"/>
  <c r="BA641" i="22" s="1"/>
  <c r="BB641" i="22" s="1"/>
  <c r="AZ640" i="22"/>
  <c r="BA640" i="22" s="1"/>
  <c r="AZ639" i="22"/>
  <c r="BA639" i="22" s="1"/>
  <c r="AZ638" i="22"/>
  <c r="BA638" i="22" s="1"/>
  <c r="BB638" i="22" s="1"/>
  <c r="AZ637" i="22"/>
  <c r="AZ636" i="22"/>
  <c r="BA636" i="22" s="1"/>
  <c r="BB636" i="22" s="1"/>
  <c r="AZ635" i="22"/>
  <c r="AZ634" i="22"/>
  <c r="BA634" i="22" s="1"/>
  <c r="BB634" i="22" s="1"/>
  <c r="AZ633" i="22"/>
  <c r="BA633" i="22" s="1"/>
  <c r="AZ632" i="22"/>
  <c r="AZ631" i="22"/>
  <c r="BA631" i="22" s="1"/>
  <c r="AZ630" i="22"/>
  <c r="BA630" i="22" s="1"/>
  <c r="BB630" i="22" s="1"/>
  <c r="AZ629" i="22"/>
  <c r="AZ628" i="22"/>
  <c r="AZ627" i="22"/>
  <c r="BA627" i="22" s="1"/>
  <c r="AZ626" i="22"/>
  <c r="BA626" i="22" s="1"/>
  <c r="BB626" i="22" s="1"/>
  <c r="AZ625" i="22"/>
  <c r="BA625" i="22" s="1"/>
  <c r="BB625" i="22" s="1"/>
  <c r="AZ624" i="22"/>
  <c r="BA624" i="22" s="1"/>
  <c r="BB624" i="22" s="1"/>
  <c r="AZ623" i="22"/>
  <c r="AZ622" i="22"/>
  <c r="BA622" i="22" s="1"/>
  <c r="AZ621" i="22"/>
  <c r="BA621" i="22" s="1"/>
  <c r="AZ620" i="22"/>
  <c r="AZ619" i="22"/>
  <c r="BA619" i="22" s="1"/>
  <c r="AZ618" i="22"/>
  <c r="BA618" i="22" s="1"/>
  <c r="BB618" i="22" s="1"/>
  <c r="AZ617" i="22"/>
  <c r="BA617" i="22" s="1"/>
  <c r="AZ616" i="22"/>
  <c r="BA616" i="22" s="1"/>
  <c r="AZ615" i="22"/>
  <c r="BA615" i="22" s="1"/>
  <c r="AZ614" i="22"/>
  <c r="BA614" i="22" s="1"/>
  <c r="BB614" i="22" s="1"/>
  <c r="AZ613" i="22"/>
  <c r="BA613" i="22" s="1"/>
  <c r="AZ612" i="22"/>
  <c r="BA612" i="22" s="1"/>
  <c r="BB612" i="22" s="1"/>
  <c r="AZ611" i="22"/>
  <c r="BA611" i="22" s="1"/>
  <c r="AZ610" i="22"/>
  <c r="AZ609" i="22"/>
  <c r="BA609" i="22" s="1"/>
  <c r="AZ608" i="22"/>
  <c r="BA608" i="22" s="1"/>
  <c r="AZ607" i="22"/>
  <c r="AZ606" i="22"/>
  <c r="BA606" i="22" s="1"/>
  <c r="AZ605" i="22"/>
  <c r="BA605" i="22" s="1"/>
  <c r="BB605" i="22" s="1"/>
  <c r="AZ604" i="22"/>
  <c r="BA604" i="22" s="1"/>
  <c r="AZ603" i="22"/>
  <c r="BA603" i="22" s="1"/>
  <c r="AZ602" i="22"/>
  <c r="BA602" i="22" s="1"/>
  <c r="BB602" i="22" s="1"/>
  <c r="AZ601" i="22"/>
  <c r="AZ600" i="22"/>
  <c r="BA600" i="22" s="1"/>
  <c r="AZ599" i="22"/>
  <c r="AZ598" i="22"/>
  <c r="BA598" i="22" s="1"/>
  <c r="BB598" i="22" s="1"/>
  <c r="AZ597" i="22"/>
  <c r="AZ596" i="22"/>
  <c r="BA596" i="22" s="1"/>
  <c r="AZ595" i="22"/>
  <c r="AZ594" i="22"/>
  <c r="BA594" i="22" s="1"/>
  <c r="AZ593" i="22"/>
  <c r="BA593" i="22" s="1"/>
  <c r="BB593" i="22" s="1"/>
  <c r="AZ592" i="22"/>
  <c r="BA592" i="22" s="1"/>
  <c r="BB592" i="22" s="1"/>
  <c r="AZ591" i="22"/>
  <c r="BA591" i="22" s="1"/>
  <c r="AZ590" i="22"/>
  <c r="BA590" i="22" s="1"/>
  <c r="BB590" i="22" s="1"/>
  <c r="AZ589" i="22"/>
  <c r="BA589" i="22" s="1"/>
  <c r="BB589" i="22" s="1"/>
  <c r="AZ588" i="22"/>
  <c r="AZ587" i="22"/>
  <c r="AZ586" i="22"/>
  <c r="BA586" i="22" s="1"/>
  <c r="BB586" i="22" s="1"/>
  <c r="AZ585" i="22"/>
  <c r="BA585" i="22" s="1"/>
  <c r="AZ584" i="22"/>
  <c r="AZ583" i="22"/>
  <c r="BA583" i="22" s="1"/>
  <c r="AZ582" i="22"/>
  <c r="BA582" i="22" s="1"/>
  <c r="AZ581" i="22"/>
  <c r="AZ580" i="22"/>
  <c r="BA580" i="22" s="1"/>
  <c r="BB580" i="22" s="1"/>
  <c r="AZ579" i="22"/>
  <c r="AZ578" i="22"/>
  <c r="BA578" i="22" s="1"/>
  <c r="BB578" i="22" s="1"/>
  <c r="AZ577" i="22"/>
  <c r="BA577" i="22" s="1"/>
  <c r="BB577" i="22" s="1"/>
  <c r="AZ576" i="22"/>
  <c r="BA576" i="22" s="1"/>
  <c r="BB576" i="22" s="1"/>
  <c r="AZ575" i="22"/>
  <c r="BA575" i="22" s="1"/>
  <c r="AZ574" i="22"/>
  <c r="AZ573" i="22"/>
  <c r="BA573" i="22" s="1"/>
  <c r="AZ572" i="22"/>
  <c r="BA572" i="22" s="1"/>
  <c r="AZ571" i="22"/>
  <c r="AZ570" i="22"/>
  <c r="BA570" i="22" s="1"/>
  <c r="AZ569" i="22"/>
  <c r="BA569" i="22" s="1"/>
  <c r="AZ568" i="22"/>
  <c r="BA568" i="22" s="1"/>
  <c r="AZ567" i="22"/>
  <c r="AZ566" i="22"/>
  <c r="BA566" i="22" s="1"/>
  <c r="BB566" i="22" s="1"/>
  <c r="AZ565" i="22"/>
  <c r="BA565" i="22" s="1"/>
  <c r="AZ564" i="22"/>
  <c r="BA564" i="22" s="1"/>
  <c r="BB564" i="22" s="1"/>
  <c r="AZ563" i="22"/>
  <c r="AZ562" i="22"/>
  <c r="BA562" i="22" s="1"/>
  <c r="BB562" i="22" s="1"/>
  <c r="AZ561" i="22"/>
  <c r="BA561" i="22" s="1"/>
  <c r="AZ560" i="22"/>
  <c r="AZ559" i="22"/>
  <c r="AZ558" i="22"/>
  <c r="BA558" i="22" s="1"/>
  <c r="BB558" i="22" s="1"/>
  <c r="AZ557" i="22"/>
  <c r="AZ556" i="22"/>
  <c r="AZ555" i="22"/>
  <c r="BA555" i="22" s="1"/>
  <c r="AZ554" i="22"/>
  <c r="BA554" i="22" s="1"/>
  <c r="AZ553" i="22"/>
  <c r="BA553" i="22" s="1"/>
  <c r="BB553" i="22" s="1"/>
  <c r="AZ552" i="22"/>
  <c r="BA552" i="22" s="1"/>
  <c r="AZ551" i="22"/>
  <c r="BA551" i="22" s="1"/>
  <c r="AZ550" i="22"/>
  <c r="BA550" i="22" s="1"/>
  <c r="BB550" i="22" s="1"/>
  <c r="AZ549" i="22"/>
  <c r="AZ548" i="22"/>
  <c r="BA548" i="22" s="1"/>
  <c r="AZ547" i="22"/>
  <c r="AZ546" i="22"/>
  <c r="BA546" i="22" s="1"/>
  <c r="BB546" i="22" s="1"/>
  <c r="AZ545" i="22"/>
  <c r="AZ544" i="22"/>
  <c r="BA544" i="22" s="1"/>
  <c r="AZ543" i="22"/>
  <c r="BA543" i="22" s="1"/>
  <c r="AZ542" i="22"/>
  <c r="BA542" i="22" s="1"/>
  <c r="BB542" i="22" s="1"/>
  <c r="AZ541" i="22"/>
  <c r="AZ540" i="22"/>
  <c r="BA540" i="22" s="1"/>
  <c r="BB540" i="22" s="1"/>
  <c r="AZ539" i="22"/>
  <c r="AZ538" i="22"/>
  <c r="BA538" i="22" s="1"/>
  <c r="BB538" i="22" s="1"/>
  <c r="AZ537" i="22"/>
  <c r="BA537" i="22" s="1"/>
  <c r="AZ536" i="22"/>
  <c r="BA536" i="22" s="1"/>
  <c r="BB536" i="22" s="1"/>
  <c r="AZ535" i="22"/>
  <c r="BA535" i="22" s="1"/>
  <c r="AZ534" i="22"/>
  <c r="AZ533" i="22"/>
  <c r="AZ532" i="22"/>
  <c r="AZ531" i="22"/>
  <c r="AZ530" i="22"/>
  <c r="BA530" i="22" s="1"/>
  <c r="BB530" i="22" s="1"/>
  <c r="AZ529" i="22"/>
  <c r="BA529" i="22" s="1"/>
  <c r="BB529" i="22" s="1"/>
  <c r="AZ528" i="22"/>
  <c r="BA528" i="22" s="1"/>
  <c r="BB528" i="22" s="1"/>
  <c r="AZ527" i="22"/>
  <c r="AZ526" i="22"/>
  <c r="BA526" i="22" s="1"/>
  <c r="AZ525" i="22"/>
  <c r="AZ524" i="22"/>
  <c r="AZ523" i="22"/>
  <c r="BA523" i="22" s="1"/>
  <c r="AZ522" i="22"/>
  <c r="AZ521" i="22"/>
  <c r="BA521" i="22" s="1"/>
  <c r="AZ520" i="22"/>
  <c r="AZ519" i="22"/>
  <c r="BA519" i="22" s="1"/>
  <c r="AZ518" i="22"/>
  <c r="BA518" i="22" s="1"/>
  <c r="BB518" i="22" s="1"/>
  <c r="AZ517" i="22"/>
  <c r="BA517" i="22" s="1"/>
  <c r="AZ516" i="22"/>
  <c r="AZ515" i="22"/>
  <c r="AZ514" i="22"/>
  <c r="BA514" i="22" s="1"/>
  <c r="AZ513" i="22"/>
  <c r="AZ512" i="22"/>
  <c r="BA512" i="22" s="1"/>
  <c r="AZ511" i="22"/>
  <c r="AZ510" i="22"/>
  <c r="BA510" i="22" s="1"/>
  <c r="BB510" i="22" s="1"/>
  <c r="AZ509" i="22"/>
  <c r="BA509" i="22" s="1"/>
  <c r="BB509" i="22" s="1"/>
  <c r="AZ508" i="22"/>
  <c r="BA508" i="22" s="1"/>
  <c r="AZ507" i="22"/>
  <c r="BA507" i="22" s="1"/>
  <c r="AZ506" i="22"/>
  <c r="BA506" i="22" s="1"/>
  <c r="BB506" i="22" s="1"/>
  <c r="AZ505" i="22"/>
  <c r="BA505" i="22" s="1"/>
  <c r="AZ504" i="22"/>
  <c r="BA504" i="22" s="1"/>
  <c r="AZ503" i="22"/>
  <c r="AZ502" i="22"/>
  <c r="BA502" i="22" s="1"/>
  <c r="BB502" i="22" s="1"/>
  <c r="AZ501" i="22"/>
  <c r="BA501" i="22" s="1"/>
  <c r="AZ500" i="22"/>
  <c r="BA500" i="22" s="1"/>
  <c r="AZ499" i="22"/>
  <c r="AZ498" i="22"/>
  <c r="BA498" i="22" s="1"/>
  <c r="BB498" i="22" s="1"/>
  <c r="AZ497" i="22"/>
  <c r="BA497" i="22" s="1"/>
  <c r="BB497" i="22" s="1"/>
  <c r="AZ496" i="22"/>
  <c r="BA496" i="22" s="1"/>
  <c r="BB496" i="22" s="1"/>
  <c r="AZ495" i="22"/>
  <c r="BA495" i="22" s="1"/>
  <c r="AZ494" i="22"/>
  <c r="AZ493" i="22"/>
  <c r="BA493" i="22" s="1"/>
  <c r="BB493" i="22" s="1"/>
  <c r="AZ492" i="22"/>
  <c r="BA492" i="22" s="1"/>
  <c r="AZ491" i="22"/>
  <c r="BA491" i="22" s="1"/>
  <c r="AZ490" i="22"/>
  <c r="AZ489" i="22"/>
  <c r="AZ488" i="22"/>
  <c r="BA488" i="22" s="1"/>
  <c r="BB488" i="22" s="1"/>
  <c r="AZ487" i="22"/>
  <c r="BA487" i="22" s="1"/>
  <c r="AZ486" i="22"/>
  <c r="BA486" i="22" s="1"/>
  <c r="BB486" i="22" s="1"/>
  <c r="AZ485" i="22"/>
  <c r="BA485" i="22" s="1"/>
  <c r="BB485" i="22" s="1"/>
  <c r="AZ484" i="22"/>
  <c r="BA484" i="22" s="1"/>
  <c r="AZ483" i="22"/>
  <c r="AZ482" i="22"/>
  <c r="AZ481" i="22"/>
  <c r="BA481" i="22" s="1"/>
  <c r="BB481" i="22" s="1"/>
  <c r="AZ480" i="22"/>
  <c r="BA480" i="22" s="1"/>
  <c r="BB480" i="22" s="1"/>
  <c r="AZ479" i="22"/>
  <c r="AZ478" i="22"/>
  <c r="BA478" i="22" s="1"/>
  <c r="AZ477" i="22"/>
  <c r="BA477" i="22" s="1"/>
  <c r="BB477" i="22" s="1"/>
  <c r="AZ476" i="22"/>
  <c r="BA476" i="22" s="1"/>
  <c r="BB476" i="22" s="1"/>
  <c r="AZ475" i="22"/>
  <c r="BA475" i="22" s="1"/>
  <c r="AZ474" i="22"/>
  <c r="BA474" i="22" s="1"/>
  <c r="AZ473" i="22"/>
  <c r="AZ472" i="22"/>
  <c r="BA472" i="22" s="1"/>
  <c r="AZ471" i="22"/>
  <c r="BA471" i="22" s="1"/>
  <c r="AZ470" i="22"/>
  <c r="BA470" i="22" s="1"/>
  <c r="BB470" i="22" s="1"/>
  <c r="AZ469" i="22"/>
  <c r="AZ468" i="22"/>
  <c r="BA468" i="22" s="1"/>
  <c r="AZ467" i="22"/>
  <c r="BA467" i="22" s="1"/>
  <c r="AZ466" i="22"/>
  <c r="AZ465" i="22"/>
  <c r="BA465" i="22" s="1"/>
  <c r="BB465" i="22" s="1"/>
  <c r="AZ464" i="22"/>
  <c r="BA464" i="22" s="1"/>
  <c r="BB464" i="22" s="1"/>
  <c r="AZ463" i="22"/>
  <c r="BA463" i="22" s="1"/>
  <c r="AZ462" i="22"/>
  <c r="AZ461" i="22"/>
  <c r="BA461" i="22" s="1"/>
  <c r="AZ460" i="22"/>
  <c r="BA460" i="22" s="1"/>
  <c r="BB460" i="22" s="1"/>
  <c r="AZ459" i="22"/>
  <c r="BA459" i="22" s="1"/>
  <c r="AZ458" i="22"/>
  <c r="AZ457" i="22"/>
  <c r="AZ456" i="22"/>
  <c r="BA456" i="22" s="1"/>
  <c r="BB456" i="22" s="1"/>
  <c r="AZ455" i="22"/>
  <c r="BA455" i="22" s="1"/>
  <c r="AZ454" i="22"/>
  <c r="AZ453" i="22"/>
  <c r="BA453" i="22" s="1"/>
  <c r="BB453" i="22" s="1"/>
  <c r="AZ452" i="22"/>
  <c r="BA452" i="22" s="1"/>
  <c r="BB452" i="22" s="1"/>
  <c r="AZ451" i="22"/>
  <c r="BA451" i="22" s="1"/>
  <c r="AZ450" i="22"/>
  <c r="BA450" i="22" s="1"/>
  <c r="AZ449" i="22"/>
  <c r="BA449" i="22" s="1"/>
  <c r="BB449" i="22" s="1"/>
  <c r="AZ448" i="22"/>
  <c r="BA448" i="22" s="1"/>
  <c r="BB448" i="22" s="1"/>
  <c r="AZ447" i="22"/>
  <c r="BA447" i="22" s="1"/>
  <c r="AZ446" i="22"/>
  <c r="AZ445" i="22"/>
  <c r="BA445" i="22" s="1"/>
  <c r="BB445" i="22" s="1"/>
  <c r="AZ444" i="22"/>
  <c r="BA444" i="22" s="1"/>
  <c r="AZ443" i="22"/>
  <c r="AZ442" i="22"/>
  <c r="BA442" i="22" s="1"/>
  <c r="AZ441" i="22"/>
  <c r="AZ440" i="22"/>
  <c r="BA440" i="22" s="1"/>
  <c r="BB440" i="22" s="1"/>
  <c r="AZ439" i="22"/>
  <c r="AZ438" i="22"/>
  <c r="BA438" i="22" s="1"/>
  <c r="AZ437" i="22"/>
  <c r="BA437" i="22" s="1"/>
  <c r="AZ436" i="22"/>
  <c r="BA436" i="22" s="1"/>
  <c r="AZ435" i="22"/>
  <c r="AZ434" i="22"/>
  <c r="AZ433" i="22"/>
  <c r="AZ432" i="22"/>
  <c r="BA432" i="22" s="1"/>
  <c r="BB432" i="22" s="1"/>
  <c r="AZ431" i="22"/>
  <c r="BA431" i="22" s="1"/>
  <c r="AZ430" i="22"/>
  <c r="AZ429" i="22"/>
  <c r="BA429" i="22" s="1"/>
  <c r="BB429" i="22" s="1"/>
  <c r="AZ428" i="22"/>
  <c r="BA428" i="22" s="1"/>
  <c r="BB428" i="22" s="1"/>
  <c r="AZ427" i="22"/>
  <c r="BA427" i="22" s="1"/>
  <c r="AZ426" i="22"/>
  <c r="AZ425" i="22"/>
  <c r="BA425" i="22" s="1"/>
  <c r="BB425" i="22" s="1"/>
  <c r="AZ424" i="22"/>
  <c r="AZ423" i="22"/>
  <c r="AZ422" i="22"/>
  <c r="BA422" i="22" s="1"/>
  <c r="BB422" i="22" s="1"/>
  <c r="AZ421" i="22"/>
  <c r="AZ420" i="22"/>
  <c r="BA420" i="22" s="1"/>
  <c r="BB420" i="22" s="1"/>
  <c r="AZ419" i="22"/>
  <c r="BA419" i="22" s="1"/>
  <c r="AZ418" i="22"/>
  <c r="BA418" i="22" s="1"/>
  <c r="AZ417" i="22"/>
  <c r="BA417" i="22" s="1"/>
  <c r="BB417" i="22" s="1"/>
  <c r="AZ416" i="22"/>
  <c r="BA416" i="22" s="1"/>
  <c r="BB416" i="22" s="1"/>
  <c r="AZ415" i="22"/>
  <c r="BA415" i="22" s="1"/>
  <c r="AZ414" i="22"/>
  <c r="BA414" i="22" s="1"/>
  <c r="BB414" i="22" s="1"/>
  <c r="AZ413" i="22"/>
  <c r="AZ412" i="22"/>
  <c r="BA412" i="22" s="1"/>
  <c r="AZ411" i="22"/>
  <c r="BA411" i="22" s="1"/>
  <c r="AZ410" i="22"/>
  <c r="AZ409" i="22"/>
  <c r="AZ408" i="22"/>
  <c r="AZ407" i="22"/>
  <c r="AZ406" i="22"/>
  <c r="BA406" i="22" s="1"/>
  <c r="BB406" i="22" s="1"/>
  <c r="AZ405" i="22"/>
  <c r="BA405" i="22" s="1"/>
  <c r="BB405" i="22" s="1"/>
  <c r="AZ404" i="22"/>
  <c r="AZ403" i="22"/>
  <c r="AZ402" i="22"/>
  <c r="AZ401" i="22"/>
  <c r="BA401" i="22" s="1"/>
  <c r="BB401" i="22" s="1"/>
  <c r="AZ400" i="22"/>
  <c r="BA400" i="22" s="1"/>
  <c r="BB400" i="22" s="1"/>
  <c r="AZ399" i="22"/>
  <c r="BA399" i="22" s="1"/>
  <c r="AZ398" i="22"/>
  <c r="AZ397" i="22"/>
  <c r="BA397" i="22" s="1"/>
  <c r="BB397" i="22" s="1"/>
  <c r="AZ396" i="22"/>
  <c r="AZ395" i="22"/>
  <c r="BA395" i="22" s="1"/>
  <c r="AZ394" i="22"/>
  <c r="BA394" i="22" s="1"/>
  <c r="AZ393" i="22"/>
  <c r="AZ392" i="22"/>
  <c r="BA392" i="22" s="1"/>
  <c r="BB392" i="22" s="1"/>
  <c r="AZ391" i="22"/>
  <c r="BA391" i="22" s="1"/>
  <c r="AZ390" i="22"/>
  <c r="AZ389" i="22"/>
  <c r="BA389" i="22" s="1"/>
  <c r="BB389" i="22" s="1"/>
  <c r="AZ388" i="22"/>
  <c r="AZ387" i="22"/>
  <c r="AZ386" i="22"/>
  <c r="AZ385" i="22"/>
  <c r="BA385" i="22" s="1"/>
  <c r="BB385" i="22" s="1"/>
  <c r="AZ384" i="22"/>
  <c r="BA384" i="22" s="1"/>
  <c r="BB384" i="22" s="1"/>
  <c r="AZ383" i="22"/>
  <c r="BA383" i="22" s="1"/>
  <c r="AZ382" i="22"/>
  <c r="BA382" i="22" s="1"/>
  <c r="AZ381" i="22"/>
  <c r="BA381" i="22" s="1"/>
  <c r="BB381" i="22" s="1"/>
  <c r="AZ380" i="22"/>
  <c r="BA380" i="22" s="1"/>
  <c r="BB380" i="22" s="1"/>
  <c r="AZ379" i="22"/>
  <c r="BA379" i="22" s="1"/>
  <c r="AZ378" i="22"/>
  <c r="AZ377" i="22"/>
  <c r="AZ376" i="22"/>
  <c r="BA376" i="22" s="1"/>
  <c r="AZ375" i="22"/>
  <c r="BA375" i="22" s="1"/>
  <c r="AZ374" i="22"/>
  <c r="AZ373" i="22"/>
  <c r="AZ372" i="22"/>
  <c r="BA372" i="22" s="1"/>
  <c r="AZ371" i="22"/>
  <c r="BA371" i="22" s="1"/>
  <c r="AZ370" i="22"/>
  <c r="BA370" i="22" s="1"/>
  <c r="BB370" i="22" s="1"/>
  <c r="AZ369" i="22"/>
  <c r="BA369" i="22" s="1"/>
  <c r="AZ368" i="22"/>
  <c r="AZ367" i="22"/>
  <c r="AZ366" i="22"/>
  <c r="BA366" i="22" s="1"/>
  <c r="BB366" i="22" s="1"/>
  <c r="AZ365" i="22"/>
  <c r="AZ364" i="22"/>
  <c r="BA364" i="22" s="1"/>
  <c r="BB364" i="22" s="1"/>
  <c r="AZ363" i="22"/>
  <c r="AZ362" i="22"/>
  <c r="BA362" i="22" s="1"/>
  <c r="BB362" i="22" s="1"/>
  <c r="AZ361" i="22"/>
  <c r="AZ360" i="22"/>
  <c r="BA360" i="22" s="1"/>
  <c r="BB360" i="22" s="1"/>
  <c r="AZ359" i="22"/>
  <c r="AZ358" i="22"/>
  <c r="BA358" i="22" s="1"/>
  <c r="BB358" i="22" s="1"/>
  <c r="AZ357" i="22"/>
  <c r="AZ356" i="22"/>
  <c r="AZ355" i="22"/>
  <c r="AZ354" i="22"/>
  <c r="BA354" i="22" s="1"/>
  <c r="BB354" i="22" s="1"/>
  <c r="AZ353" i="22"/>
  <c r="AZ352" i="22"/>
  <c r="BA352" i="22" s="1"/>
  <c r="BB352" i="22" s="1"/>
  <c r="AZ351" i="22"/>
  <c r="AZ350" i="22"/>
  <c r="BA350" i="22" s="1"/>
  <c r="BB350" i="22" s="1"/>
  <c r="AZ349" i="22"/>
  <c r="AZ348" i="22"/>
  <c r="BA348" i="22" s="1"/>
  <c r="BB348" i="22" s="1"/>
  <c r="AZ347" i="22"/>
  <c r="AZ346" i="22"/>
  <c r="BA346" i="22" s="1"/>
  <c r="BB346" i="22" s="1"/>
  <c r="AZ345" i="22"/>
  <c r="BA345" i="22" s="1"/>
  <c r="BB345" i="22" s="1"/>
  <c r="AZ344" i="22"/>
  <c r="BA344" i="22" s="1"/>
  <c r="BB344" i="22" s="1"/>
  <c r="AZ343" i="22"/>
  <c r="AZ342" i="22"/>
  <c r="BA342" i="22" s="1"/>
  <c r="BB342" i="22" s="1"/>
  <c r="AZ341" i="22"/>
  <c r="BA341" i="22" s="1"/>
  <c r="BB341" i="22" s="1"/>
  <c r="AZ340" i="22"/>
  <c r="BA340" i="22" s="1"/>
  <c r="AZ339" i="22"/>
  <c r="AZ338" i="22"/>
  <c r="BA338" i="22" s="1"/>
  <c r="BB338" i="22" s="1"/>
  <c r="AZ337" i="22"/>
  <c r="BA337" i="22" s="1"/>
  <c r="AZ336" i="22"/>
  <c r="AZ335" i="22"/>
  <c r="AZ334" i="22"/>
  <c r="BA334" i="22" s="1"/>
  <c r="BB334" i="22" s="1"/>
  <c r="AZ333" i="22"/>
  <c r="AZ332" i="22"/>
  <c r="BA332" i="22" s="1"/>
  <c r="BB332" i="22" s="1"/>
  <c r="AZ331" i="22"/>
  <c r="AZ330" i="22"/>
  <c r="BA330" i="22" s="1"/>
  <c r="BB330" i="22" s="1"/>
  <c r="AZ329" i="22"/>
  <c r="AZ328" i="22"/>
  <c r="BA328" i="22" s="1"/>
  <c r="BB328" i="22" s="1"/>
  <c r="AZ327" i="22"/>
  <c r="AZ326" i="22"/>
  <c r="BA326" i="22" s="1"/>
  <c r="BB326" i="22" s="1"/>
  <c r="AZ325" i="22"/>
  <c r="BA325" i="22" s="1"/>
  <c r="BB325" i="22" s="1"/>
  <c r="AZ324" i="22"/>
  <c r="AZ323" i="22"/>
  <c r="AZ322" i="22"/>
  <c r="BA322" i="22" s="1"/>
  <c r="BB322" i="22" s="1"/>
  <c r="AZ321" i="22"/>
  <c r="BA321" i="22" s="1"/>
  <c r="AZ320" i="22"/>
  <c r="BA320" i="22" s="1"/>
  <c r="BB320" i="22" s="1"/>
  <c r="AZ319" i="22"/>
  <c r="AZ318" i="22"/>
  <c r="BA318" i="22" s="1"/>
  <c r="BB318" i="22" s="1"/>
  <c r="AZ317" i="22"/>
  <c r="AZ316" i="22"/>
  <c r="BA316" i="22" s="1"/>
  <c r="BB316" i="22" s="1"/>
  <c r="AZ315" i="22"/>
  <c r="AZ314" i="22"/>
  <c r="BA314" i="22" s="1"/>
  <c r="BB314" i="22" s="1"/>
  <c r="AZ313" i="22"/>
  <c r="BA313" i="22" s="1"/>
  <c r="BB313" i="22" s="1"/>
  <c r="AZ312" i="22"/>
  <c r="BA312" i="22" s="1"/>
  <c r="BB312" i="22" s="1"/>
  <c r="AZ311" i="22"/>
  <c r="AZ310" i="22"/>
  <c r="BA310" i="22" s="1"/>
  <c r="BB310" i="22" s="1"/>
  <c r="AZ309" i="22"/>
  <c r="BA309" i="22" s="1"/>
  <c r="AZ308" i="22"/>
  <c r="AZ307" i="22"/>
  <c r="AZ306" i="22"/>
  <c r="BA306" i="22" s="1"/>
  <c r="BB306" i="22" s="1"/>
  <c r="AZ305" i="22"/>
  <c r="BA305" i="22" s="1"/>
  <c r="AZ304" i="22"/>
  <c r="AZ303" i="22"/>
  <c r="AZ302" i="22"/>
  <c r="BA302" i="22" s="1"/>
  <c r="BB302" i="22" s="1"/>
  <c r="AZ301" i="22"/>
  <c r="AZ300" i="22"/>
  <c r="BA300" i="22" s="1"/>
  <c r="BB300" i="22" s="1"/>
  <c r="AZ299" i="22"/>
  <c r="AZ298" i="22"/>
  <c r="BA298" i="22" s="1"/>
  <c r="BB298" i="22" s="1"/>
  <c r="AZ297" i="22"/>
  <c r="BA297" i="22" s="1"/>
  <c r="BB297" i="22" s="1"/>
  <c r="AZ296" i="22"/>
  <c r="BA296" i="22" s="1"/>
  <c r="BB296" i="22" s="1"/>
  <c r="AZ295" i="22"/>
  <c r="AZ294" i="22"/>
  <c r="BA294" i="22" s="1"/>
  <c r="BB294" i="22" s="1"/>
  <c r="AZ293" i="22"/>
  <c r="AZ292" i="22"/>
  <c r="BA292" i="22" s="1"/>
  <c r="BB292" i="22" s="1"/>
  <c r="AZ291" i="22"/>
  <c r="AZ290" i="22"/>
  <c r="BA290" i="22" s="1"/>
  <c r="BB290" i="22" s="1"/>
  <c r="AZ289" i="22"/>
  <c r="AZ288" i="22"/>
  <c r="AZ287" i="22"/>
  <c r="AZ286" i="22"/>
  <c r="BA286" i="22" s="1"/>
  <c r="BB286" i="22" s="1"/>
  <c r="AZ285" i="22"/>
  <c r="AZ284" i="22"/>
  <c r="BA284" i="22" s="1"/>
  <c r="BB284" i="22" s="1"/>
  <c r="AZ283" i="22"/>
  <c r="AZ282" i="22"/>
  <c r="BA282" i="22" s="1"/>
  <c r="BB282" i="22" s="1"/>
  <c r="AZ281" i="22"/>
  <c r="AZ280" i="22"/>
  <c r="BA280" i="22" s="1"/>
  <c r="BB280" i="22" s="1"/>
  <c r="AZ279" i="22"/>
  <c r="AZ278" i="22"/>
  <c r="BA278" i="22" s="1"/>
  <c r="BB278" i="22" s="1"/>
  <c r="AZ277" i="22"/>
  <c r="BA277" i="22" s="1"/>
  <c r="AZ276" i="22"/>
  <c r="AZ275" i="22"/>
  <c r="AZ274" i="22"/>
  <c r="BA274" i="22" s="1"/>
  <c r="BB274" i="22" s="1"/>
  <c r="AZ273" i="22"/>
  <c r="AZ272" i="22"/>
  <c r="AZ271" i="22"/>
  <c r="AZ270" i="22"/>
  <c r="BA270" i="22" s="1"/>
  <c r="BB270" i="22" s="1"/>
  <c r="AZ269" i="22"/>
  <c r="AZ268" i="22"/>
  <c r="BA268" i="22" s="1"/>
  <c r="BB268" i="22" s="1"/>
  <c r="AZ267" i="22"/>
  <c r="AZ266" i="22"/>
  <c r="BA266" i="22" s="1"/>
  <c r="BB266" i="22" s="1"/>
  <c r="AZ265" i="22"/>
  <c r="BA265" i="22" s="1"/>
  <c r="BB265" i="22" s="1"/>
  <c r="AZ264" i="22"/>
  <c r="BA264" i="22" s="1"/>
  <c r="BB264" i="22" s="1"/>
  <c r="AZ263" i="22"/>
  <c r="AZ262" i="22"/>
  <c r="BA262" i="22" s="1"/>
  <c r="BB262" i="22" s="1"/>
  <c r="AZ261" i="22"/>
  <c r="BA261" i="22" s="1"/>
  <c r="BB261" i="22" s="1"/>
  <c r="AZ260" i="22"/>
  <c r="BA260" i="22" s="1"/>
  <c r="BB260" i="22" s="1"/>
  <c r="AZ259" i="22"/>
  <c r="AZ258" i="22"/>
  <c r="BA258" i="22" s="1"/>
  <c r="BB258" i="22" s="1"/>
  <c r="AZ257" i="22"/>
  <c r="AZ256" i="22"/>
  <c r="AZ255" i="22"/>
  <c r="AZ254" i="22"/>
  <c r="BA254" i="22" s="1"/>
  <c r="BB254" i="22" s="1"/>
  <c r="AZ253" i="22"/>
  <c r="AZ252" i="22"/>
  <c r="BA252" i="22" s="1"/>
  <c r="BB252" i="22" s="1"/>
  <c r="AZ251" i="22"/>
  <c r="AZ250" i="22"/>
  <c r="BA250" i="22" s="1"/>
  <c r="BB250" i="22" s="1"/>
  <c r="AZ249" i="22"/>
  <c r="BA249" i="22" s="1"/>
  <c r="AZ248" i="22"/>
  <c r="AZ247" i="22"/>
  <c r="AZ246" i="22"/>
  <c r="BA246" i="22" s="1"/>
  <c r="BB246" i="22" s="1"/>
  <c r="AZ245" i="22"/>
  <c r="BA245" i="22" s="1"/>
  <c r="AZ244" i="22"/>
  <c r="BA244" i="22" s="1"/>
  <c r="BB244" i="22" s="1"/>
  <c r="AZ243" i="22"/>
  <c r="AZ242" i="22"/>
  <c r="BA242" i="22" s="1"/>
  <c r="BB242" i="22" s="1"/>
  <c r="AZ241" i="22"/>
  <c r="AZ240" i="22"/>
  <c r="AZ239" i="22"/>
  <c r="AZ238" i="22"/>
  <c r="BA238" i="22" s="1"/>
  <c r="BB238" i="22" s="1"/>
  <c r="AZ237" i="22"/>
  <c r="AZ236" i="22"/>
  <c r="BA236" i="22" s="1"/>
  <c r="AZ235" i="22"/>
  <c r="AZ234" i="22"/>
  <c r="BA234" i="22" s="1"/>
  <c r="BB234" i="22" s="1"/>
  <c r="AZ233" i="22"/>
  <c r="AZ232" i="22"/>
  <c r="AZ231" i="22"/>
  <c r="AZ230" i="22"/>
  <c r="BA230" i="22" s="1"/>
  <c r="BB230" i="22" s="1"/>
  <c r="AZ229" i="22"/>
  <c r="BA229" i="22" s="1"/>
  <c r="BB229" i="22" s="1"/>
  <c r="AZ228" i="22"/>
  <c r="AZ227" i="22"/>
  <c r="AZ226" i="22"/>
  <c r="BA226" i="22" s="1"/>
  <c r="BB226" i="22" s="1"/>
  <c r="AZ225" i="22"/>
  <c r="AZ224" i="22"/>
  <c r="BA224" i="22" s="1"/>
  <c r="AZ223" i="22"/>
  <c r="AZ222" i="22"/>
  <c r="BA222" i="22" s="1"/>
  <c r="BB222" i="22" s="1"/>
  <c r="AZ221" i="22"/>
  <c r="AZ220" i="22"/>
  <c r="AZ219" i="22"/>
  <c r="AZ218" i="22"/>
  <c r="BA218" i="22" s="1"/>
  <c r="BB218" i="22" s="1"/>
  <c r="AZ217" i="22"/>
  <c r="BA217" i="22" s="1"/>
  <c r="BB217" i="22" s="1"/>
  <c r="AZ216" i="22"/>
  <c r="AZ215" i="22"/>
  <c r="AZ214" i="22"/>
  <c r="BA214" i="22" s="1"/>
  <c r="BB214" i="22" s="1"/>
  <c r="AZ213" i="22"/>
  <c r="BA213" i="22" s="1"/>
  <c r="AZ212" i="22"/>
  <c r="BA212" i="22" s="1"/>
  <c r="AZ211" i="22"/>
  <c r="AZ210" i="22"/>
  <c r="BA210" i="22" s="1"/>
  <c r="BB210" i="22" s="1"/>
  <c r="AZ209" i="22"/>
  <c r="AZ208" i="22"/>
  <c r="BA208" i="22" s="1"/>
  <c r="BB208" i="22" s="1"/>
  <c r="AZ207" i="22"/>
  <c r="AZ206" i="22"/>
  <c r="BA206" i="22" s="1"/>
  <c r="BB206" i="22" s="1"/>
  <c r="AZ205" i="22"/>
  <c r="AZ204" i="22"/>
  <c r="BA204" i="22" s="1"/>
  <c r="AZ203" i="22"/>
  <c r="AZ202" i="22"/>
  <c r="BA202" i="22" s="1"/>
  <c r="BB202" i="22" s="1"/>
  <c r="AZ201" i="22"/>
  <c r="BA201" i="22" s="1"/>
  <c r="BB201" i="22" s="1"/>
  <c r="AZ200" i="22"/>
  <c r="AZ199" i="22"/>
  <c r="AZ198" i="22"/>
  <c r="BA198" i="22" s="1"/>
  <c r="BB198" i="22" s="1"/>
  <c r="AZ197" i="22"/>
  <c r="AZ196" i="22"/>
  <c r="BA196" i="22" s="1"/>
  <c r="AZ195" i="22"/>
  <c r="AZ194" i="22"/>
  <c r="BA194" i="22" s="1"/>
  <c r="BB194" i="22" s="1"/>
  <c r="AZ193" i="22"/>
  <c r="AZ192" i="22"/>
  <c r="BA192" i="22" s="1"/>
  <c r="AZ191" i="22"/>
  <c r="AZ190" i="22"/>
  <c r="BA190" i="22" s="1"/>
  <c r="BB190" i="22" s="1"/>
  <c r="AZ189" i="22"/>
  <c r="AZ188" i="22"/>
  <c r="AZ187" i="22"/>
  <c r="AZ186" i="22"/>
  <c r="BA186" i="22" s="1"/>
  <c r="BB186" i="22" s="1"/>
  <c r="AZ185" i="22"/>
  <c r="AZ184" i="22"/>
  <c r="AZ183" i="22"/>
  <c r="AZ182" i="22"/>
  <c r="BA182" i="22" s="1"/>
  <c r="BB182" i="22" s="1"/>
  <c r="AZ181" i="22"/>
  <c r="BA181" i="22" s="1"/>
  <c r="BB181" i="22" s="1"/>
  <c r="AZ180" i="22"/>
  <c r="BA180" i="22" s="1"/>
  <c r="AZ179" i="22"/>
  <c r="AZ178" i="22"/>
  <c r="BA178" i="22" s="1"/>
  <c r="BB178" i="22" s="1"/>
  <c r="AZ177" i="22"/>
  <c r="BA177" i="22" s="1"/>
  <c r="AZ176" i="22"/>
  <c r="AZ175" i="22"/>
  <c r="AZ174" i="22"/>
  <c r="BA174" i="22" s="1"/>
  <c r="BB174" i="22" s="1"/>
  <c r="AZ173" i="22"/>
  <c r="AZ172" i="22"/>
  <c r="BA172" i="22" s="1"/>
  <c r="AZ171" i="22"/>
  <c r="AZ170" i="22"/>
  <c r="BA170" i="22" s="1"/>
  <c r="BB170" i="22" s="1"/>
  <c r="AZ169" i="22"/>
  <c r="AZ168" i="22"/>
  <c r="AZ167" i="22"/>
  <c r="AZ166" i="22"/>
  <c r="BA166" i="22" s="1"/>
  <c r="BB166" i="22" s="1"/>
  <c r="AZ165" i="22"/>
  <c r="BA165" i="22" s="1"/>
  <c r="BB165" i="22" s="1"/>
  <c r="AZ164" i="22"/>
  <c r="BA164" i="22" s="1"/>
  <c r="AZ163" i="22"/>
  <c r="AZ162" i="22"/>
  <c r="BA162" i="22" s="1"/>
  <c r="BB162" i="22" s="1"/>
  <c r="AZ161" i="22"/>
  <c r="AZ160" i="22"/>
  <c r="AZ159" i="22"/>
  <c r="AZ158" i="22"/>
  <c r="BA158" i="22" s="1"/>
  <c r="BB158" i="22" s="1"/>
  <c r="AZ157" i="22"/>
  <c r="AZ156" i="22"/>
  <c r="AZ155" i="22"/>
  <c r="AZ154" i="22"/>
  <c r="BA154" i="22" s="1"/>
  <c r="BB154" i="22" s="1"/>
  <c r="AZ153" i="22"/>
  <c r="AZ152" i="22"/>
  <c r="AZ151" i="22"/>
  <c r="AZ150" i="22"/>
  <c r="BA150" i="22" s="1"/>
  <c r="BB150" i="22" s="1"/>
  <c r="AZ149" i="22"/>
  <c r="BA149" i="22" s="1"/>
  <c r="BB149" i="22" s="1"/>
  <c r="AZ148" i="22"/>
  <c r="BA148" i="22" s="1"/>
  <c r="BB148" i="22" s="1"/>
  <c r="AZ147" i="22"/>
  <c r="AZ146" i="22"/>
  <c r="BA146" i="22" s="1"/>
  <c r="BB146" i="22" s="1"/>
  <c r="AZ145" i="22"/>
  <c r="AZ144" i="22"/>
  <c r="AZ143" i="22"/>
  <c r="AZ142" i="22"/>
  <c r="BA142" i="22" s="1"/>
  <c r="BB142" i="22" s="1"/>
  <c r="AZ141" i="22"/>
  <c r="AZ140" i="22"/>
  <c r="BA140" i="22" s="1"/>
  <c r="AZ139" i="22"/>
  <c r="AZ138" i="22"/>
  <c r="BA138" i="22" s="1"/>
  <c r="BB138" i="22" s="1"/>
  <c r="AZ137" i="22"/>
  <c r="BA137" i="22" s="1"/>
  <c r="AZ136" i="22"/>
  <c r="AZ135" i="22"/>
  <c r="AZ134" i="22"/>
  <c r="BA134" i="22" s="1"/>
  <c r="BB134" i="22" s="1"/>
  <c r="AZ133" i="22"/>
  <c r="AZ132" i="22"/>
  <c r="BA132" i="22" s="1"/>
  <c r="AZ131" i="22"/>
  <c r="AZ130" i="22"/>
  <c r="BA130" i="22" s="1"/>
  <c r="BB130" i="22" s="1"/>
  <c r="AZ129" i="22"/>
  <c r="AZ128" i="22"/>
  <c r="BA128" i="22" s="1"/>
  <c r="BB128" i="22" s="1"/>
  <c r="AZ127" i="22"/>
  <c r="AZ126" i="22"/>
  <c r="BA126" i="22" s="1"/>
  <c r="BB126" i="22" s="1"/>
  <c r="AZ125" i="22"/>
  <c r="AZ124" i="22"/>
  <c r="AZ123" i="22"/>
  <c r="AZ122" i="22"/>
  <c r="BA122" i="22" s="1"/>
  <c r="BB122" i="22" s="1"/>
  <c r="AZ121" i="22"/>
  <c r="AZ120" i="22"/>
  <c r="AZ119" i="22"/>
  <c r="AZ118" i="22"/>
  <c r="BA118" i="22" s="1"/>
  <c r="BB118" i="22" s="1"/>
  <c r="AZ117" i="22"/>
  <c r="BA117" i="22" s="1"/>
  <c r="AZ116" i="22"/>
  <c r="AZ115" i="22"/>
  <c r="AZ114" i="22"/>
  <c r="BA114" i="22" s="1"/>
  <c r="BB114" i="22" s="1"/>
  <c r="AZ113" i="22"/>
  <c r="AZ112" i="22"/>
  <c r="AZ111" i="22"/>
  <c r="AZ110" i="22"/>
  <c r="BA110" i="22" s="1"/>
  <c r="BB110" i="22" s="1"/>
  <c r="AZ109" i="22"/>
  <c r="AZ108" i="22"/>
  <c r="BA108" i="22" s="1"/>
  <c r="AZ107" i="22"/>
  <c r="AZ106" i="22"/>
  <c r="BA106" i="22" s="1"/>
  <c r="BB106" i="22" s="1"/>
  <c r="AZ105" i="22"/>
  <c r="AZ104" i="22"/>
  <c r="AZ103" i="22"/>
  <c r="AZ102" i="22"/>
  <c r="BA102" i="22" s="1"/>
  <c r="BB102" i="22" s="1"/>
  <c r="AZ101" i="22"/>
  <c r="AZ100" i="22"/>
  <c r="AZ99" i="22"/>
  <c r="AZ98" i="22"/>
  <c r="BA98" i="22" s="1"/>
  <c r="BB98" i="22" s="1"/>
  <c r="AZ97" i="22"/>
  <c r="AZ96" i="22"/>
  <c r="BA96" i="22" s="1"/>
  <c r="BB96" i="22" s="1"/>
  <c r="AZ95" i="22"/>
  <c r="AZ94" i="22"/>
  <c r="BA94" i="22" s="1"/>
  <c r="BB94" i="22" s="1"/>
  <c r="AZ93" i="22"/>
  <c r="AZ92" i="22"/>
  <c r="AZ91" i="22"/>
  <c r="AZ90" i="22"/>
  <c r="BA90" i="22" s="1"/>
  <c r="BB90" i="22" s="1"/>
  <c r="AZ89" i="22"/>
  <c r="BA89" i="22" s="1"/>
  <c r="BB89" i="22" s="1"/>
  <c r="AZ88" i="22"/>
  <c r="AZ87" i="22"/>
  <c r="AZ86" i="22"/>
  <c r="BA86" i="22" s="1"/>
  <c r="BB86" i="22" s="1"/>
  <c r="AZ85" i="22"/>
  <c r="BA85" i="22" s="1"/>
  <c r="AZ84" i="22"/>
  <c r="BA84" i="22" s="1"/>
  <c r="AZ83" i="22"/>
  <c r="AZ82" i="22"/>
  <c r="BA82" i="22" s="1"/>
  <c r="BB82" i="22" s="1"/>
  <c r="AZ81" i="22"/>
  <c r="AZ80" i="22"/>
  <c r="BA80" i="22" s="1"/>
  <c r="AZ79" i="22"/>
  <c r="AZ78" i="22"/>
  <c r="BA78" i="22" s="1"/>
  <c r="BB78" i="22" s="1"/>
  <c r="AZ77" i="22"/>
  <c r="AZ76" i="22"/>
  <c r="BA76" i="22" s="1"/>
  <c r="AZ75" i="22"/>
  <c r="AZ74" i="22"/>
  <c r="BA74" i="22" s="1"/>
  <c r="BB74" i="22" s="1"/>
  <c r="AZ73" i="22"/>
  <c r="BA73" i="22" s="1"/>
  <c r="BB73" i="22" s="1"/>
  <c r="AZ72" i="22"/>
  <c r="AZ71" i="22"/>
  <c r="AZ70" i="22"/>
  <c r="BA70" i="22" s="1"/>
  <c r="BB70" i="22" s="1"/>
  <c r="AZ69" i="22"/>
  <c r="AZ68" i="22"/>
  <c r="BA68" i="22" s="1"/>
  <c r="BB68" i="22" s="1"/>
  <c r="AZ67" i="22"/>
  <c r="AZ66" i="22"/>
  <c r="BA66" i="22" s="1"/>
  <c r="BB66" i="22" s="1"/>
  <c r="AZ65" i="22"/>
  <c r="AZ64" i="22"/>
  <c r="BA64" i="22" s="1"/>
  <c r="AZ63" i="22"/>
  <c r="AZ62" i="22"/>
  <c r="BA62" i="22" s="1"/>
  <c r="BB62" i="22" s="1"/>
  <c r="AZ61" i="22"/>
  <c r="AZ60" i="22"/>
  <c r="AZ59" i="22"/>
  <c r="AZ58" i="22"/>
  <c r="BA58" i="22" s="1"/>
  <c r="BB58" i="22" s="1"/>
  <c r="AZ57" i="22"/>
  <c r="BA57" i="22" s="1"/>
  <c r="BB57" i="22" s="1"/>
  <c r="AZ56" i="22"/>
  <c r="AZ55" i="22"/>
  <c r="AZ54" i="22"/>
  <c r="BA54" i="22" s="1"/>
  <c r="BB54" i="22" s="1"/>
  <c r="AZ53" i="22"/>
  <c r="BA53" i="22" s="1"/>
  <c r="BB53" i="22" s="1"/>
  <c r="AZ52" i="22"/>
  <c r="AZ51" i="22"/>
  <c r="AZ50" i="22"/>
  <c r="BA50" i="22" s="1"/>
  <c r="BB50" i="22" s="1"/>
  <c r="AZ49" i="22"/>
  <c r="AZ48" i="22"/>
  <c r="BA48" i="22" s="1"/>
  <c r="BB48" i="22" s="1"/>
  <c r="AZ47" i="22"/>
  <c r="AZ46" i="22"/>
  <c r="BA46" i="22" s="1"/>
  <c r="BB46" i="22" s="1"/>
  <c r="AZ45" i="22"/>
  <c r="AZ44" i="22"/>
  <c r="BA44" i="22" s="1"/>
  <c r="AZ43" i="22"/>
  <c r="AZ42" i="22"/>
  <c r="BA42" i="22" s="1"/>
  <c r="BB42" i="22" s="1"/>
  <c r="AZ41" i="22"/>
  <c r="BA41" i="22" s="1"/>
  <c r="BB41" i="22" s="1"/>
  <c r="AZ40" i="22"/>
  <c r="AZ39" i="22"/>
  <c r="AZ38" i="22"/>
  <c r="BA38" i="22" s="1"/>
  <c r="BB38" i="22" s="1"/>
  <c r="AZ37" i="22"/>
  <c r="AZ36" i="22"/>
  <c r="BA36" i="22" s="1"/>
  <c r="BB36" i="22" s="1"/>
  <c r="AZ35" i="22"/>
  <c r="AZ34" i="22"/>
  <c r="BA34" i="22" s="1"/>
  <c r="BB34" i="22" s="1"/>
  <c r="AZ33" i="22"/>
  <c r="AZ32" i="22"/>
  <c r="BA32" i="22" s="1"/>
  <c r="AZ31" i="22"/>
  <c r="AZ30" i="22"/>
  <c r="BA30" i="22" s="1"/>
  <c r="BB30" i="22" s="1"/>
  <c r="AZ29" i="22"/>
  <c r="AZ28" i="22"/>
  <c r="AZ27" i="22"/>
  <c r="AZ26" i="22"/>
  <c r="BA26" i="22" s="1"/>
  <c r="BB26" i="22" s="1"/>
  <c r="AJ26" i="22"/>
  <c r="AZ25" i="22"/>
  <c r="BA25" i="22" s="1"/>
  <c r="BB25" i="22" s="1"/>
  <c r="AE25" i="22"/>
  <c r="AF25" i="22" s="1"/>
  <c r="L25" i="22"/>
  <c r="AZ24" i="22"/>
  <c r="BA24" i="22" s="1"/>
  <c r="AE24" i="22"/>
  <c r="L24" i="22"/>
  <c r="AZ23" i="22"/>
  <c r="BA23" i="22" s="1"/>
  <c r="BB23" i="22" s="1"/>
  <c r="AE23" i="22"/>
  <c r="AF23" i="22" s="1"/>
  <c r="AN23" i="22" s="1"/>
  <c r="L23" i="22"/>
  <c r="AZ22" i="22"/>
  <c r="BA22" i="22" s="1"/>
  <c r="BB22" i="22" s="1"/>
  <c r="AE22" i="22"/>
  <c r="AF22" i="22" s="1"/>
  <c r="L22" i="22"/>
  <c r="M22" i="22" s="1"/>
  <c r="AZ21" i="22"/>
  <c r="BA21" i="22" s="1"/>
  <c r="AE21" i="22"/>
  <c r="AF21" i="22" s="1"/>
  <c r="AN21" i="22" s="1"/>
  <c r="L21" i="22"/>
  <c r="AZ20" i="22"/>
  <c r="BA20" i="22" s="1"/>
  <c r="BB20" i="22" s="1"/>
  <c r="AE20" i="22"/>
  <c r="L20" i="22"/>
  <c r="AZ19" i="22"/>
  <c r="BA19" i="22" s="1"/>
  <c r="BB19" i="22" s="1"/>
  <c r="AE19" i="22"/>
  <c r="AF19" i="22" s="1"/>
  <c r="AN19" i="22" s="1"/>
  <c r="L19" i="22"/>
  <c r="AZ18" i="22"/>
  <c r="BA18" i="22" s="1"/>
  <c r="BB18" i="22" s="1"/>
  <c r="AE18" i="22"/>
  <c r="AF18" i="22" s="1"/>
  <c r="AN18" i="22" s="1"/>
  <c r="L18" i="22"/>
  <c r="AZ17" i="22"/>
  <c r="BA17" i="22" s="1"/>
  <c r="BB17" i="22" s="1"/>
  <c r="AE17" i="22"/>
  <c r="L17" i="22"/>
  <c r="AZ16" i="22"/>
  <c r="BA16" i="22" s="1"/>
  <c r="AE16" i="22"/>
  <c r="AF16" i="22" s="1"/>
  <c r="L16" i="22"/>
  <c r="AZ15" i="22"/>
  <c r="BA15" i="22" s="1"/>
  <c r="AE15" i="22"/>
  <c r="AF15" i="22" s="1"/>
  <c r="AN15" i="22" s="1"/>
  <c r="L15" i="22"/>
  <c r="AZ14" i="22"/>
  <c r="BA14" i="22" s="1"/>
  <c r="BB14" i="22" s="1"/>
  <c r="AE14" i="22"/>
  <c r="AF14" i="22" s="1"/>
  <c r="AN14" i="22" s="1"/>
  <c r="L14" i="22"/>
  <c r="AZ13" i="22"/>
  <c r="BA13" i="22" s="1"/>
  <c r="AE13" i="22"/>
  <c r="AF13" i="22" s="1"/>
  <c r="L13" i="22"/>
  <c r="AZ12" i="22"/>
  <c r="BA12" i="22" s="1"/>
  <c r="AE12" i="22"/>
  <c r="L12" i="22"/>
  <c r="AZ11" i="22"/>
  <c r="BA11" i="22" s="1"/>
  <c r="BB11" i="22" s="1"/>
  <c r="AE11" i="22"/>
  <c r="L11" i="22"/>
  <c r="AZ10" i="22"/>
  <c r="AE10" i="22"/>
  <c r="AF10" i="22" s="1"/>
  <c r="L10" i="22"/>
  <c r="AZ9" i="22"/>
  <c r="BA9" i="22" s="1"/>
  <c r="AE9" i="22"/>
  <c r="L9" i="22"/>
  <c r="AZ8" i="22"/>
  <c r="AE8" i="22"/>
  <c r="AF8" i="22" s="1"/>
  <c r="AN8" i="22" s="1"/>
  <c r="L8" i="22"/>
  <c r="M8" i="22" s="1"/>
  <c r="AZ7" i="22"/>
  <c r="AE7" i="22"/>
  <c r="AF7" i="22" s="1"/>
  <c r="AN7" i="22" s="1"/>
  <c r="L7" i="22"/>
  <c r="M7" i="22" s="1"/>
  <c r="N7" i="22" s="1"/>
  <c r="AZ6" i="22"/>
  <c r="BA6" i="22" s="1"/>
  <c r="AE6" i="22"/>
  <c r="L6" i="22"/>
  <c r="AZ5" i="22"/>
  <c r="BA5" i="22" s="1"/>
  <c r="BB5" i="22" s="1"/>
  <c r="AE5" i="22"/>
  <c r="AF5" i="22" s="1"/>
  <c r="L5" i="22"/>
  <c r="AZ4" i="22"/>
  <c r="BA4" i="22" s="1"/>
  <c r="AE4" i="22"/>
  <c r="L4" i="22"/>
  <c r="F17" i="21"/>
  <c r="F18" i="21" s="1"/>
  <c r="F19" i="21" s="1"/>
  <c r="F20" i="21" s="1"/>
  <c r="F21" i="21" s="1"/>
  <c r="F22" i="21" s="1"/>
  <c r="F23" i="21" s="1"/>
  <c r="F24" i="21" s="1"/>
  <c r="F25" i="21" s="1"/>
  <c r="F26" i="21" s="1"/>
  <c r="F27" i="21" s="1"/>
  <c r="F28" i="21" s="1"/>
  <c r="F29" i="21" s="1"/>
  <c r="F30" i="21" s="1"/>
  <c r="F31" i="21" s="1"/>
  <c r="F32" i="21" s="1"/>
  <c r="F33" i="21" s="1"/>
  <c r="F34" i="21" s="1"/>
  <c r="F35" i="21" s="1"/>
  <c r="F36" i="21" s="1"/>
  <c r="F37" i="21" s="1"/>
  <c r="F38" i="21" s="1"/>
  <c r="F39" i="21" s="1"/>
  <c r="F40" i="21" s="1"/>
  <c r="F41" i="21" s="1"/>
  <c r="F42" i="21" s="1"/>
  <c r="F43" i="21" s="1"/>
  <c r="F44" i="21" s="1"/>
  <c r="F45" i="21" s="1"/>
  <c r="F46" i="21" s="1"/>
  <c r="F47" i="21" s="1"/>
  <c r="F48" i="21" s="1"/>
  <c r="F49" i="21" s="1"/>
  <c r="F50" i="21" s="1"/>
  <c r="F51" i="21" s="1"/>
  <c r="F52" i="21" s="1"/>
  <c r="F53" i="21" s="1"/>
  <c r="F54" i="21" s="1"/>
  <c r="F55" i="21" s="1"/>
  <c r="F56" i="21" s="1"/>
  <c r="G8" i="21"/>
  <c r="G9" i="21" s="1"/>
  <c r="F7" i="21"/>
  <c r="F8" i="21" s="1"/>
  <c r="F9" i="21" s="1"/>
  <c r="F10" i="21" s="1"/>
  <c r="F11" i="21" s="1"/>
  <c r="F12" i="21" s="1"/>
  <c r="F13" i="21" s="1"/>
  <c r="F14" i="21" s="1"/>
  <c r="F15" i="21" s="1"/>
  <c r="F16" i="21" s="1"/>
  <c r="B7" i="21"/>
  <c r="B8" i="21" s="1"/>
  <c r="B9" i="21" s="1"/>
  <c r="A7" i="21"/>
  <c r="A8" i="21" s="1"/>
  <c r="A9" i="21" s="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L6" i="21"/>
  <c r="G6" i="21"/>
  <c r="G7" i="21" s="1"/>
  <c r="C6" i="21"/>
  <c r="D6" i="21" s="1"/>
  <c r="C7" i="21" s="1"/>
  <c r="B6" i="21"/>
  <c r="C24" i="20"/>
  <c r="G24" i="20" s="1"/>
  <c r="B24" i="20"/>
  <c r="F24" i="20" s="1"/>
  <c r="C23" i="20"/>
  <c r="G23" i="20" s="1"/>
  <c r="B23" i="20"/>
  <c r="C22" i="20"/>
  <c r="G22" i="20" s="1"/>
  <c r="B22" i="20"/>
  <c r="C21" i="20"/>
  <c r="G21" i="20" s="1"/>
  <c r="B21" i="20"/>
  <c r="F21" i="20" s="1"/>
  <c r="C20" i="20"/>
  <c r="G20" i="20" s="1"/>
  <c r="B20" i="20"/>
  <c r="F20" i="20" s="1"/>
  <c r="C19" i="20"/>
  <c r="G19" i="20" s="1"/>
  <c r="B19" i="20"/>
  <c r="F19" i="20" s="1"/>
  <c r="C18" i="20"/>
  <c r="G18" i="20" s="1"/>
  <c r="B18" i="20"/>
  <c r="F18" i="20" s="1"/>
  <c r="C17" i="20"/>
  <c r="G17" i="20" s="1"/>
  <c r="B17" i="20"/>
  <c r="C16" i="20"/>
  <c r="G16" i="20" s="1"/>
  <c r="B16" i="20"/>
  <c r="C15" i="20"/>
  <c r="G15" i="20" s="1"/>
  <c r="B15" i="20"/>
  <c r="C14" i="20"/>
  <c r="G14" i="20" s="1"/>
  <c r="B14" i="20"/>
  <c r="F14" i="20" s="1"/>
  <c r="C13" i="20"/>
  <c r="G13" i="20" s="1"/>
  <c r="B13" i="20"/>
  <c r="F13" i="20" s="1"/>
  <c r="C12" i="20"/>
  <c r="G12" i="20" s="1"/>
  <c r="B12" i="20"/>
  <c r="F12" i="20" s="1"/>
  <c r="C11" i="20"/>
  <c r="G11" i="20" s="1"/>
  <c r="B11" i="20"/>
  <c r="F11" i="20" s="1"/>
  <c r="C10" i="20"/>
  <c r="G10" i="20" s="1"/>
  <c r="B10" i="20"/>
  <c r="F10" i="20" s="1"/>
  <c r="C9" i="20"/>
  <c r="G9" i="20" s="1"/>
  <c r="B9" i="20"/>
  <c r="C8" i="20"/>
  <c r="G8" i="20" s="1"/>
  <c r="B8" i="20"/>
  <c r="C7" i="20"/>
  <c r="B7" i="20"/>
  <c r="F7" i="20" s="1"/>
  <c r="C6" i="20"/>
  <c r="G6" i="20" s="1"/>
  <c r="B6" i="20"/>
  <c r="C5" i="20"/>
  <c r="G5" i="20" s="1"/>
  <c r="B5" i="20"/>
  <c r="F5" i="20" s="1"/>
  <c r="C4" i="20"/>
  <c r="G4" i="20" s="1"/>
  <c r="B4" i="20"/>
  <c r="F4" i="20" s="1"/>
  <c r="C3" i="20"/>
  <c r="G3" i="20" s="1"/>
  <c r="B3" i="20"/>
  <c r="F3" i="20" s="1"/>
  <c r="C2" i="20"/>
  <c r="B2" i="20"/>
  <c r="F2" i="20" s="1"/>
  <c r="I27" i="19"/>
  <c r="N23" i="19"/>
  <c r="O23" i="19" s="1"/>
  <c r="P23" i="19" s="1"/>
  <c r="Q23" i="19" s="1"/>
  <c r="R23" i="19" s="1"/>
  <c r="L23" i="19"/>
  <c r="M23" i="19" s="1"/>
  <c r="K23" i="19"/>
  <c r="I22" i="19"/>
  <c r="N19" i="19"/>
  <c r="O19" i="19" s="1"/>
  <c r="P19" i="19" s="1"/>
  <c r="Q19" i="19" s="1"/>
  <c r="R19" i="19" s="1"/>
  <c r="S19" i="19" s="1"/>
  <c r="T19" i="19" s="1"/>
  <c r="U19" i="19" s="1"/>
  <c r="V19" i="19" s="1"/>
  <c r="W19" i="19" s="1"/>
  <c r="X19" i="19" s="1"/>
  <c r="Y19" i="19" s="1"/>
  <c r="Z19" i="19" s="1"/>
  <c r="AA19" i="19" s="1"/>
  <c r="AB19" i="19" s="1"/>
  <c r="M19" i="19"/>
  <c r="L19" i="19"/>
  <c r="K19" i="19"/>
  <c r="J19" i="19"/>
  <c r="K15" i="19"/>
  <c r="K13" i="19"/>
  <c r="I26" i="19" s="1"/>
  <c r="P12" i="19"/>
  <c r="R12" i="19" s="1"/>
  <c r="T11" i="19"/>
  <c r="Q11" i="19" s="1"/>
  <c r="P11" i="19"/>
  <c r="R11" i="19" s="1"/>
  <c r="F10" i="19"/>
  <c r="K9" i="19"/>
  <c r="I23" i="19" s="1"/>
  <c r="J23" i="19" s="1"/>
  <c r="K8" i="19"/>
  <c r="K10" i="19" s="1"/>
  <c r="P5" i="19"/>
  <c r="K5" i="19"/>
  <c r="T4" i="19"/>
  <c r="Q4" i="19" s="1"/>
  <c r="P4" i="19"/>
  <c r="R4" i="19" s="1"/>
  <c r="K4" i="19"/>
  <c r="K3" i="19"/>
  <c r="I27" i="18"/>
  <c r="J26" i="18"/>
  <c r="J19" i="18"/>
  <c r="K19" i="18" s="1"/>
  <c r="L19" i="18" s="1"/>
  <c r="M19" i="18" s="1"/>
  <c r="N19" i="18" s="1"/>
  <c r="O19" i="18" s="1"/>
  <c r="P19" i="18" s="1"/>
  <c r="Q19" i="18" s="1"/>
  <c r="R19" i="18" s="1"/>
  <c r="S19" i="18" s="1"/>
  <c r="T19" i="18" s="1"/>
  <c r="U19" i="18" s="1"/>
  <c r="V19" i="18" s="1"/>
  <c r="W19" i="18" s="1"/>
  <c r="X19" i="18" s="1"/>
  <c r="Y19" i="18" s="1"/>
  <c r="Z19" i="18" s="1"/>
  <c r="AA19" i="18" s="1"/>
  <c r="AB19" i="18" s="1"/>
  <c r="K15" i="18"/>
  <c r="P11" i="18" s="1"/>
  <c r="K13" i="18"/>
  <c r="I26" i="18" s="1"/>
  <c r="R12" i="18"/>
  <c r="P12" i="18"/>
  <c r="T11" i="18"/>
  <c r="Q11" i="18"/>
  <c r="F10" i="18"/>
  <c r="K9" i="18"/>
  <c r="P5" i="18" s="1"/>
  <c r="K8" i="18"/>
  <c r="T4" i="18"/>
  <c r="Q4" i="18"/>
  <c r="P4" i="18"/>
  <c r="K4" i="18"/>
  <c r="K3" i="18"/>
  <c r="K5" i="18" s="1"/>
  <c r="J90" i="17"/>
  <c r="H90" i="17"/>
  <c r="G90" i="17"/>
  <c r="L83" i="17"/>
  <c r="K83" i="17"/>
  <c r="J83" i="17"/>
  <c r="I83" i="17"/>
  <c r="I90" i="17" s="1"/>
  <c r="H83" i="17"/>
  <c r="G83" i="17"/>
  <c r="M77" i="17"/>
  <c r="M75" i="17"/>
  <c r="N75" i="17" s="1"/>
  <c r="O75" i="17" s="1"/>
  <c r="I60" i="17"/>
  <c r="J57" i="17"/>
  <c r="I55" i="17" s="1"/>
  <c r="H57" i="17"/>
  <c r="H47" i="17"/>
  <c r="J47" i="17" s="1"/>
  <c r="I45" i="17" s="1"/>
  <c r="H42" i="17"/>
  <c r="J42" i="17" s="1"/>
  <c r="I40" i="17" s="1"/>
  <c r="H37" i="17"/>
  <c r="J37" i="17" s="1"/>
  <c r="I35" i="17" s="1"/>
  <c r="H22" i="17"/>
  <c r="H85" i="17" s="1"/>
  <c r="L19" i="17"/>
  <c r="K19" i="17"/>
  <c r="J19" i="17"/>
  <c r="I19" i="17"/>
  <c r="H19" i="17"/>
  <c r="G19" i="17"/>
  <c r="L13" i="17"/>
  <c r="B11" i="17"/>
  <c r="H62" i="17" s="1"/>
  <c r="J62" i="17" s="1"/>
  <c r="L10" i="17"/>
  <c r="L22" i="17" s="1"/>
  <c r="L85" i="17" s="1"/>
  <c r="K10" i="17"/>
  <c r="I10" i="17"/>
  <c r="I22" i="17" s="1"/>
  <c r="I85" i="17" s="1"/>
  <c r="H10" i="17"/>
  <c r="H13" i="17" s="1"/>
  <c r="B10" i="17"/>
  <c r="B9" i="17"/>
  <c r="B8" i="17"/>
  <c r="B7" i="17"/>
  <c r="B6" i="17"/>
  <c r="G10" i="17" s="1"/>
  <c r="G13" i="17" s="1"/>
  <c r="H59" i="16"/>
  <c r="G58" i="16"/>
  <c r="G53" i="16"/>
  <c r="H54" i="16" s="1"/>
  <c r="K63" i="14"/>
  <c r="H63" i="14"/>
  <c r="N62" i="14"/>
  <c r="N61" i="14"/>
  <c r="N60" i="14"/>
  <c r="N59" i="14"/>
  <c r="N58" i="14"/>
  <c r="N57" i="14"/>
  <c r="H56" i="14"/>
  <c r="K54" i="14"/>
  <c r="K64" i="14" s="1"/>
  <c r="H54" i="14"/>
  <c r="H64" i="14" s="1"/>
  <c r="N53" i="14"/>
  <c r="N52" i="14"/>
  <c r="N51" i="14"/>
  <c r="N80" i="14" s="1"/>
  <c r="N50" i="14"/>
  <c r="N49" i="14"/>
  <c r="N48" i="14"/>
  <c r="H47" i="14"/>
  <c r="K32" i="14"/>
  <c r="L31" i="14"/>
  <c r="H31" i="14"/>
  <c r="L30" i="14"/>
  <c r="L47" i="14" s="1"/>
  <c r="H30" i="14"/>
  <c r="L54" i="14" s="1"/>
  <c r="L29" i="14"/>
  <c r="J47" i="14" s="1"/>
  <c r="H29" i="14"/>
  <c r="L28" i="14"/>
  <c r="M28" i="14" s="1"/>
  <c r="H28" i="14"/>
  <c r="N27" i="14"/>
  <c r="J27" i="14"/>
  <c r="D181" i="13"/>
  <c r="D182" i="13" s="1"/>
  <c r="D183" i="13" s="1"/>
  <c r="D178" i="13"/>
  <c r="D179" i="13" s="1"/>
  <c r="D180" i="13" s="1"/>
  <c r="D177" i="13"/>
  <c r="F176" i="13"/>
  <c r="H172" i="13"/>
  <c r="I172" i="13" s="1"/>
  <c r="J172" i="13" s="1"/>
  <c r="H160" i="13"/>
  <c r="F159" i="13"/>
  <c r="F160" i="13" s="1"/>
  <c r="H171" i="13" s="1"/>
  <c r="I171" i="13" s="1"/>
  <c r="I158" i="13"/>
  <c r="H158" i="13"/>
  <c r="G158" i="13"/>
  <c r="Q140" i="13"/>
  <c r="K140" i="13"/>
  <c r="S139" i="13"/>
  <c r="E136" i="13"/>
  <c r="F136" i="13" s="1"/>
  <c r="E135" i="13"/>
  <c r="F119" i="13"/>
  <c r="J118" i="13"/>
  <c r="H122" i="13" s="1"/>
  <c r="F115" i="13"/>
  <c r="H98" i="13"/>
  <c r="F97" i="13"/>
  <c r="F98" i="13" s="1"/>
  <c r="G96" i="13"/>
  <c r="I83" i="13"/>
  <c r="J83" i="13" s="1"/>
  <c r="K83" i="13" s="1"/>
  <c r="F86" i="13" s="1"/>
  <c r="E85" i="13" s="1"/>
  <c r="H83" i="13"/>
  <c r="F83" i="13"/>
  <c r="E82" i="13"/>
  <c r="D79" i="13"/>
  <c r="L76" i="13" s="1"/>
  <c r="H78" i="13"/>
  <c r="H76" i="13"/>
  <c r="H79" i="13" s="1"/>
  <c r="M78" i="13" s="1"/>
  <c r="L58" i="13"/>
  <c r="K57" i="13"/>
  <c r="K50" i="13"/>
  <c r="L49" i="13"/>
  <c r="J49" i="13"/>
  <c r="L48" i="13"/>
  <c r="J48" i="13"/>
  <c r="J47" i="13"/>
  <c r="L47" i="13" s="1"/>
  <c r="J46" i="13"/>
  <c r="K41" i="13"/>
  <c r="L42" i="13" s="1"/>
  <c r="K35" i="13"/>
  <c r="J35" i="13"/>
  <c r="L34" i="13"/>
  <c r="L33" i="13"/>
  <c r="L32" i="13"/>
  <c r="L31" i="13"/>
  <c r="I147" i="12"/>
  <c r="I146" i="12"/>
  <c r="I133" i="12"/>
  <c r="J130" i="12"/>
  <c r="J128" i="12" s="1"/>
  <c r="J132" i="12" s="1"/>
  <c r="J125" i="12"/>
  <c r="M125" i="12" s="1"/>
  <c r="O110" i="12"/>
  <c r="O111" i="12" s="1"/>
  <c r="J105" i="12"/>
  <c r="K106" i="12" s="1"/>
  <c r="K88" i="12"/>
  <c r="J87" i="12"/>
  <c r="L87" i="12" s="1"/>
  <c r="J86" i="12"/>
  <c r="L86" i="12" s="1"/>
  <c r="J85" i="12"/>
  <c r="L85" i="12" s="1"/>
  <c r="J84" i="12"/>
  <c r="L84" i="12" s="1"/>
  <c r="K73" i="12"/>
  <c r="J73" i="12"/>
  <c r="L72" i="12"/>
  <c r="L71" i="12"/>
  <c r="K95" i="12" s="1"/>
  <c r="L70" i="12"/>
  <c r="L69" i="12"/>
  <c r="L23" i="11"/>
  <c r="F20" i="11"/>
  <c r="K19" i="11"/>
  <c r="K20" i="11" s="1"/>
  <c r="AF27" i="10"/>
  <c r="AG27" i="10" s="1"/>
  <c r="AG26" i="10"/>
  <c r="AG25" i="10"/>
  <c r="AG24" i="10"/>
  <c r="AG23" i="10"/>
  <c r="AL19" i="10"/>
  <c r="K290" i="9"/>
  <c r="K291" i="9" s="1"/>
  <c r="K292" i="9" s="1"/>
  <c r="K293" i="9" s="1"/>
  <c r="K294" i="9" s="1"/>
  <c r="K295" i="9" s="1"/>
  <c r="K296" i="9" s="1"/>
  <c r="F290" i="9"/>
  <c r="C278" i="9"/>
  <c r="C279" i="9" s="1"/>
  <c r="C280" i="9" s="1"/>
  <c r="C281" i="9" s="1"/>
  <c r="C282" i="9" s="1"/>
  <c r="C283" i="9" s="1"/>
  <c r="C284" i="9" s="1"/>
  <c r="C265" i="9"/>
  <c r="C266" i="9" s="1"/>
  <c r="C267" i="9" s="1"/>
  <c r="C268" i="9" s="1"/>
  <c r="C269" i="9" s="1"/>
  <c r="C270" i="9" s="1"/>
  <c r="C271" i="9" s="1"/>
  <c r="G258" i="9"/>
  <c r="G275" i="9" s="1"/>
  <c r="I14" i="8"/>
  <c r="I15" i="8" s="1"/>
  <c r="I16" i="8" s="1"/>
  <c r="I17" i="8" s="1"/>
  <c r="I18" i="8" s="1"/>
  <c r="I19" i="8" s="1"/>
  <c r="I20" i="8" s="1"/>
  <c r="I21" i="8" s="1"/>
  <c r="I22" i="8" s="1"/>
  <c r="I23" i="8" s="1"/>
  <c r="I24" i="8" s="1"/>
  <c r="I25" i="8" s="1"/>
  <c r="I26" i="8" s="1"/>
  <c r="I27" i="8" s="1"/>
  <c r="I28" i="8" s="1"/>
  <c r="I9" i="8"/>
  <c r="I10" i="8" s="1"/>
  <c r="I11" i="8" s="1"/>
  <c r="I12" i="8" s="1"/>
  <c r="I13" i="8" s="1"/>
  <c r="I7" i="8"/>
  <c r="I8" i="8" s="1"/>
  <c r="L5" i="8"/>
  <c r="L6" i="8" s="1"/>
  <c r="L7" i="8" s="1"/>
  <c r="L8" i="8" s="1"/>
  <c r="L9" i="8" s="1"/>
  <c r="L10" i="8" s="1"/>
  <c r="L11" i="8" s="1"/>
  <c r="L12" i="8" s="1"/>
  <c r="L13" i="8" s="1"/>
  <c r="L14" i="8" s="1"/>
  <c r="L15" i="8" s="1"/>
  <c r="L16" i="8" s="1"/>
  <c r="L17" i="8" s="1"/>
  <c r="L18" i="8" s="1"/>
  <c r="L19" i="8" s="1"/>
  <c r="L20" i="8" s="1"/>
  <c r="L21" i="8" s="1"/>
  <c r="L22" i="8" s="1"/>
  <c r="L23" i="8" s="1"/>
  <c r="L24" i="8" s="1"/>
  <c r="L25" i="8" s="1"/>
  <c r="L26" i="8" s="1"/>
  <c r="L27" i="8" s="1"/>
  <c r="L28" i="8" s="1"/>
  <c r="I5" i="8"/>
  <c r="I6" i="8" s="1"/>
  <c r="H27" i="7"/>
  <c r="AN46" i="5"/>
  <c r="AN45" i="5"/>
  <c r="AN44" i="5"/>
  <c r="AN43" i="5"/>
  <c r="AN42" i="5"/>
  <c r="AN41" i="5"/>
  <c r="AN40" i="5"/>
  <c r="AN39" i="5"/>
  <c r="AN38" i="5"/>
  <c r="AN37" i="5"/>
  <c r="AN36" i="5"/>
  <c r="AN35" i="5"/>
  <c r="AL34" i="5"/>
  <c r="AH28" i="5"/>
  <c r="AI20" i="5" s="1"/>
  <c r="AJ20" i="5" s="1"/>
  <c r="AM20" i="5" s="1"/>
  <c r="AI25" i="5"/>
  <c r="AI28" i="5" s="1"/>
  <c r="B23" i="5"/>
  <c r="B24" i="5" s="1"/>
  <c r="B25" i="5" s="1"/>
  <c r="D22" i="5"/>
  <c r="C22" i="5"/>
  <c r="BX19" i="5"/>
  <c r="AP10" i="5"/>
  <c r="AP11" i="5" s="1"/>
  <c r="AP12" i="5" s="1"/>
  <c r="AP13" i="5" s="1"/>
  <c r="AP14" i="5" s="1"/>
  <c r="AP15" i="5" s="1"/>
  <c r="AP16" i="5" s="1"/>
  <c r="AP17" i="5" s="1"/>
  <c r="AP18" i="5" s="1"/>
  <c r="AP19" i="5" s="1"/>
  <c r="AP20" i="5" s="1"/>
  <c r="AP21" i="5" s="1"/>
  <c r="AF10" i="5"/>
  <c r="AF11" i="5" s="1"/>
  <c r="AF12" i="5" s="1"/>
  <c r="AF13" i="5" s="1"/>
  <c r="AF14" i="5" s="1"/>
  <c r="AF15" i="5" s="1"/>
  <c r="AF16" i="5" s="1"/>
  <c r="AF17" i="5" s="1"/>
  <c r="AF18" i="5" s="1"/>
  <c r="AF19" i="5" s="1"/>
  <c r="AF20" i="5" s="1"/>
  <c r="AF21" i="5" s="1"/>
  <c r="AH9" i="5"/>
  <c r="AJ9" i="5" s="1"/>
  <c r="BS6" i="5"/>
  <c r="BT6" i="5" s="1"/>
  <c r="BN6" i="5"/>
  <c r="Q5" i="5"/>
  <c r="Q6" i="5" s="1"/>
  <c r="Q7" i="5" s="1"/>
  <c r="Q8" i="5" s="1"/>
  <c r="Q9" i="5" s="1"/>
  <c r="Q10" i="5" s="1"/>
  <c r="Q11" i="5" s="1"/>
  <c r="Q12" i="5" s="1"/>
  <c r="Q13" i="5" s="1"/>
  <c r="Q14" i="5" s="1"/>
  <c r="Q15" i="5" s="1"/>
  <c r="Q16" i="5" s="1"/>
  <c r="Q17" i="5" s="1"/>
  <c r="Q18" i="5" s="1"/>
  <c r="Q19" i="5" s="1"/>
  <c r="Q20" i="5" s="1"/>
  <c r="Q21" i="5" s="1"/>
  <c r="Q22" i="5" s="1"/>
  <c r="Q23" i="5" s="1"/>
  <c r="Q24" i="5" s="1"/>
  <c r="Q25" i="5" s="1"/>
  <c r="Q26" i="5" s="1"/>
  <c r="Q27" i="5" s="1"/>
  <c r="Q28" i="5" s="1"/>
  <c r="I6" i="5"/>
  <c r="I7" i="5" s="1"/>
  <c r="I8" i="5" s="1"/>
  <c r="I9" i="5" s="1"/>
  <c r="I10" i="5" s="1"/>
  <c r="I11" i="5" s="1"/>
  <c r="I12" i="5" s="1"/>
  <c r="I13" i="5" s="1"/>
  <c r="I14" i="5" s="1"/>
  <c r="I15" i="5" s="1"/>
  <c r="I16" i="5" s="1"/>
  <c r="I17" i="5" s="1"/>
  <c r="I18" i="5" s="1"/>
  <c r="I19" i="5" s="1"/>
  <c r="I20" i="5" s="1"/>
  <c r="I21" i="5" s="1"/>
  <c r="I22" i="5" s="1"/>
  <c r="I23" i="5" s="1"/>
  <c r="I24" i="5" s="1"/>
  <c r="I25" i="5" s="1"/>
  <c r="I26" i="5" s="1"/>
  <c r="I27" i="5" s="1"/>
  <c r="I28" i="5" s="1"/>
  <c r="K4" i="5"/>
  <c r="J4" i="5"/>
  <c r="R44" i="4"/>
  <c r="R37" i="4"/>
  <c r="R30" i="4"/>
  <c r="R22" i="4"/>
  <c r="C63" i="3"/>
  <c r="C62" i="3"/>
  <c r="C61" i="3"/>
  <c r="C60" i="3"/>
  <c r="C59" i="3"/>
  <c r="C58" i="3"/>
  <c r="C57" i="3"/>
  <c r="C56" i="3"/>
  <c r="C55" i="3"/>
  <c r="D284" i="9" l="1"/>
  <c r="D283" i="9"/>
  <c r="D282" i="9"/>
  <c r="D281" i="9"/>
  <c r="D280" i="9"/>
  <c r="D279" i="9"/>
  <c r="D278" i="9"/>
  <c r="D277" i="9"/>
  <c r="L73" i="12"/>
  <c r="F76" i="12" s="1"/>
  <c r="G77" i="12" s="1"/>
  <c r="L27" i="11"/>
  <c r="L30" i="11" s="1"/>
  <c r="E262" i="9"/>
  <c r="E288" i="9"/>
  <c r="H96" i="6"/>
  <c r="BN9" i="5"/>
  <c r="BT5" i="5" s="1"/>
  <c r="BT7" i="5" s="1"/>
  <c r="BN16" i="5"/>
  <c r="BS5" i="5"/>
  <c r="BS7" i="5" s="1"/>
  <c r="M85" i="12"/>
  <c r="AI11" i="5"/>
  <c r="AJ11" i="5" s="1"/>
  <c r="AM11" i="5" s="1"/>
  <c r="AI36" i="5" s="1"/>
  <c r="AI12" i="5"/>
  <c r="AJ12" i="5" s="1"/>
  <c r="AM12" i="5" s="1"/>
  <c r="AI14" i="5"/>
  <c r="AJ14" i="5" s="1"/>
  <c r="AM14" i="5" s="1"/>
  <c r="AI15" i="5"/>
  <c r="AJ15" i="5" s="1"/>
  <c r="AM15" i="5" s="1"/>
  <c r="BW5" i="5"/>
  <c r="BX5" i="5" s="1"/>
  <c r="AI16" i="5"/>
  <c r="AJ16" i="5" s="1"/>
  <c r="AM16" i="5" s="1"/>
  <c r="AI41" i="5" s="1"/>
  <c r="AI21" i="5"/>
  <c r="AJ21" i="5" s="1"/>
  <c r="AM21" i="5" s="1"/>
  <c r="AI46" i="5" s="1"/>
  <c r="AI10" i="5"/>
  <c r="AJ10" i="5" s="1"/>
  <c r="AM10" i="5" s="1"/>
  <c r="AI35" i="5" s="1"/>
  <c r="AS21" i="5"/>
  <c r="AT21" i="5" s="1"/>
  <c r="AW21" i="5" s="1"/>
  <c r="AS12" i="5"/>
  <c r="AT12" i="5" s="1"/>
  <c r="AW12" i="5" s="1"/>
  <c r="AS11" i="5"/>
  <c r="AT11" i="5" s="1"/>
  <c r="AW11" i="5" s="1"/>
  <c r="AS19" i="5"/>
  <c r="AT19" i="5" s="1"/>
  <c r="AW19" i="5" s="1"/>
  <c r="AS13" i="5"/>
  <c r="AT13" i="5" s="1"/>
  <c r="AW13" i="5" s="1"/>
  <c r="AS10" i="5"/>
  <c r="AT10" i="5" s="1"/>
  <c r="AW10" i="5" s="1"/>
  <c r="AQ9" i="5"/>
  <c r="AR9" i="5" s="1"/>
  <c r="AT9" i="5" s="1"/>
  <c r="AI17" i="5"/>
  <c r="AJ17" i="5" s="1"/>
  <c r="AM17" i="5" s="1"/>
  <c r="AI42" i="5" s="1"/>
  <c r="AI13" i="5"/>
  <c r="AJ13" i="5" s="1"/>
  <c r="AM13" i="5" s="1"/>
  <c r="AI38" i="5" s="1"/>
  <c r="AI18" i="5"/>
  <c r="AJ18" i="5" s="1"/>
  <c r="AM18" i="5" s="1"/>
  <c r="AI43" i="5" s="1"/>
  <c r="C23" i="5"/>
  <c r="D23" i="5"/>
  <c r="V36" i="26"/>
  <c r="V30" i="26"/>
  <c r="V33" i="26" s="1"/>
  <c r="V12" i="26" s="1"/>
  <c r="V14" i="26" s="1"/>
  <c r="V16" i="26" s="1"/>
  <c r="V37" i="26"/>
  <c r="K90" i="12"/>
  <c r="L77" i="12"/>
  <c r="J139" i="12"/>
  <c r="K140" i="12" s="1"/>
  <c r="L80" i="12"/>
  <c r="L25" i="12"/>
  <c r="L26" i="12" s="1"/>
  <c r="I29" i="12" s="1"/>
  <c r="F291" i="9"/>
  <c r="J88" i="12"/>
  <c r="J134" i="12"/>
  <c r="I148" i="12"/>
  <c r="AF28" i="10"/>
  <c r="H18" i="25"/>
  <c r="I15" i="25"/>
  <c r="F22" i="25" s="1"/>
  <c r="G12" i="7"/>
  <c r="H15" i="7" s="1"/>
  <c r="H19" i="7" s="1"/>
  <c r="N99" i="3"/>
  <c r="BB6219" i="22"/>
  <c r="BB16320" i="22"/>
  <c r="BB16765" i="22"/>
  <c r="I10" i="20"/>
  <c r="BB725" i="22"/>
  <c r="BB16228" i="22"/>
  <c r="BB12194" i="22"/>
  <c r="BB548" i="22"/>
  <c r="BB4951" i="22"/>
  <c r="BB16792" i="22"/>
  <c r="BB2657" i="22"/>
  <c r="BB6963" i="22"/>
  <c r="BB15188" i="22"/>
  <c r="BB19489" i="22"/>
  <c r="I11" i="20"/>
  <c r="BB3256" i="22"/>
  <c r="BB3823" i="22"/>
  <c r="BB7347" i="22"/>
  <c r="BB18166" i="22"/>
  <c r="BB10727" i="22"/>
  <c r="BB10622" i="22"/>
  <c r="BB12957" i="22"/>
  <c r="BB5695" i="22"/>
  <c r="I18" i="20"/>
  <c r="BB3895" i="22"/>
  <c r="BB8015" i="22"/>
  <c r="BB12727" i="22"/>
  <c r="BB16238" i="22"/>
  <c r="BB18608" i="22"/>
  <c r="BB9442" i="22"/>
  <c r="BB9658" i="22"/>
  <c r="BB2554" i="22"/>
  <c r="BB837" i="22"/>
  <c r="BB5187" i="22"/>
  <c r="BB7660" i="22"/>
  <c r="BB16944" i="22"/>
  <c r="BB4691" i="22"/>
  <c r="BB3875" i="22"/>
  <c r="BB6447" i="22"/>
  <c r="BB13155" i="22"/>
  <c r="BB16076" i="22"/>
  <c r="BB7560" i="22"/>
  <c r="BA10988" i="22"/>
  <c r="BB10988" i="22" s="1"/>
  <c r="BB2613" i="22"/>
  <c r="BB4297" i="22"/>
  <c r="BA5355" i="22"/>
  <c r="BB5355" i="22" s="1"/>
  <c r="BB18905" i="22"/>
  <c r="BB14197" i="22"/>
  <c r="BB7127" i="22"/>
  <c r="BB18732" i="22"/>
  <c r="BA5863" i="22"/>
  <c r="BB5863" i="22" s="1"/>
  <c r="BA5852" i="22"/>
  <c r="BB5852" i="22" s="1"/>
  <c r="BB12553" i="22"/>
  <c r="BA3876" i="22"/>
  <c r="BB3876" i="22" s="1"/>
  <c r="BB4912" i="22"/>
  <c r="BB9471" i="22"/>
  <c r="BB18190" i="22"/>
  <c r="BB18272" i="22"/>
  <c r="BA17579" i="22"/>
  <c r="BB17579" i="22" s="1"/>
  <c r="BB16416" i="22"/>
  <c r="BB4507" i="22"/>
  <c r="BA6583" i="22"/>
  <c r="BB6583" i="22" s="1"/>
  <c r="BB5060" i="22"/>
  <c r="I29" i="14"/>
  <c r="J63" i="14" s="1"/>
  <c r="J54" i="14"/>
  <c r="BB9661" i="22"/>
  <c r="BB451" i="22"/>
  <c r="BB932" i="22"/>
  <c r="BB4124" i="22"/>
  <c r="BB12885" i="22"/>
  <c r="BB662" i="22"/>
  <c r="BB3775" i="22"/>
  <c r="BB5171" i="22"/>
  <c r="BB10791" i="22"/>
  <c r="BB12920" i="22"/>
  <c r="BB13477" i="22"/>
  <c r="BB14328" i="22"/>
  <c r="BB14493" i="22"/>
  <c r="BB14540" i="22"/>
  <c r="BB14938" i="22"/>
  <c r="BB7668" i="22"/>
  <c r="BB16796" i="22"/>
  <c r="BB4582" i="22"/>
  <c r="BB6712" i="22"/>
  <c r="BB8189" i="22"/>
  <c r="BB2938" i="22"/>
  <c r="BB4975" i="22"/>
  <c r="BB6971" i="22"/>
  <c r="BB7087" i="22"/>
  <c r="BB11052" i="22"/>
  <c r="BB11452" i="22"/>
  <c r="BB15885" i="22"/>
  <c r="BB15956" i="22"/>
  <c r="BB6411" i="22"/>
  <c r="BB18534" i="22"/>
  <c r="BB4135" i="22"/>
  <c r="BB13909" i="22"/>
  <c r="BB17924" i="22"/>
  <c r="BB582" i="22"/>
  <c r="BB3088" i="22"/>
  <c r="BB3640" i="22"/>
  <c r="BB6635" i="22"/>
  <c r="BB16744" i="22"/>
  <c r="BB19497" i="22"/>
  <c r="BB5327" i="22"/>
  <c r="BB5552" i="22"/>
  <c r="BB7628" i="22"/>
  <c r="BB8288" i="22"/>
  <c r="BB8311" i="22"/>
  <c r="BB8544" i="22"/>
  <c r="BB13224" i="22"/>
  <c r="BB16216" i="22"/>
  <c r="BB16825" i="22"/>
  <c r="BB17092" i="22"/>
  <c r="BB6828" i="22"/>
  <c r="BB10111" i="22"/>
  <c r="BB10823" i="22"/>
  <c r="BB12743" i="22"/>
  <c r="BB1980" i="22"/>
  <c r="BB2460" i="22"/>
  <c r="BB19006" i="22"/>
  <c r="BB19017" i="22"/>
  <c r="BB20189" i="22"/>
  <c r="BA4703" i="22"/>
  <c r="BB4703" i="22" s="1"/>
  <c r="BA748" i="22"/>
  <c r="BB748" i="22" s="1"/>
  <c r="BA10077" i="22"/>
  <c r="BB10077" i="22" s="1"/>
  <c r="BA15807" i="22"/>
  <c r="BB15807" i="22" s="1"/>
  <c r="BA15854" i="22"/>
  <c r="BB15854" i="22" s="1"/>
  <c r="BA3112" i="22"/>
  <c r="BB3112" i="22" s="1"/>
  <c r="BB3848" i="22"/>
  <c r="BA4126" i="22"/>
  <c r="BB4126" i="22" s="1"/>
  <c r="BB4519" i="22"/>
  <c r="BA4927" i="22"/>
  <c r="BB4927" i="22" s="1"/>
  <c r="BB12414" i="22"/>
  <c r="BB13751" i="22"/>
  <c r="BA7491" i="22"/>
  <c r="BB7491" i="22" s="1"/>
  <c r="BB164" i="22"/>
  <c r="BB5135" i="22"/>
  <c r="BA11060" i="22"/>
  <c r="BB11060" i="22" s="1"/>
  <c r="BB978" i="22"/>
  <c r="BB1457" i="22"/>
  <c r="BB705" i="22"/>
  <c r="BA2604" i="22"/>
  <c r="BB2604" i="22" s="1"/>
  <c r="BB2814" i="22"/>
  <c r="BB3334" i="22"/>
  <c r="BA3655" i="22"/>
  <c r="BB3655" i="22" s="1"/>
  <c r="BB4332" i="22"/>
  <c r="BA5298" i="22"/>
  <c r="BB5298" i="22" s="1"/>
  <c r="BB7681" i="22"/>
  <c r="BA7716" i="22"/>
  <c r="BB7716" i="22" s="1"/>
  <c r="BA10815" i="22"/>
  <c r="BB10815" i="22" s="1"/>
  <c r="BA12765" i="22"/>
  <c r="BB12765" i="22" s="1"/>
  <c r="BA14936" i="22"/>
  <c r="BB14936" i="22" s="1"/>
  <c r="BA16620" i="22"/>
  <c r="BB16620" i="22" s="1"/>
  <c r="BB17528" i="22"/>
  <c r="BA6742" i="22"/>
  <c r="BB6742" i="22" s="1"/>
  <c r="BA7616" i="22"/>
  <c r="BB7616" i="22" s="1"/>
  <c r="BB11567" i="22"/>
  <c r="BB12325" i="22"/>
  <c r="BA642" i="22"/>
  <c r="BB642" i="22" s="1"/>
  <c r="BA7674" i="22"/>
  <c r="BB7674" i="22" s="1"/>
  <c r="BA11207" i="22"/>
  <c r="BB11207" i="22" s="1"/>
  <c r="BB3656" i="22"/>
  <c r="BA9715" i="22"/>
  <c r="BB9715" i="22" s="1"/>
  <c r="BB4191" i="22"/>
  <c r="BB4689" i="22"/>
  <c r="BB11431" i="22"/>
  <c r="BB11907" i="22"/>
  <c r="BA4083" i="22"/>
  <c r="BB4083" i="22" s="1"/>
  <c r="BA16609" i="22"/>
  <c r="BB16609" i="22" s="1"/>
  <c r="BA18081" i="22"/>
  <c r="BB18081" i="22" s="1"/>
  <c r="BA4860" i="22"/>
  <c r="BB4860" i="22" s="1"/>
  <c r="BB5819" i="22"/>
  <c r="BB11251" i="22"/>
  <c r="BA12278" i="22"/>
  <c r="BB12278" i="22" s="1"/>
  <c r="BA14040" i="22"/>
  <c r="BB14040" i="22" s="1"/>
  <c r="BA16586" i="22"/>
  <c r="BB16586" i="22" s="1"/>
  <c r="BB17754" i="22"/>
  <c r="BB492" i="22"/>
  <c r="BA653" i="22"/>
  <c r="BB653" i="22" s="1"/>
  <c r="BB1902" i="22"/>
  <c r="BB2712" i="22"/>
  <c r="BA4346" i="22"/>
  <c r="BB4346" i="22" s="1"/>
  <c r="BB4768" i="22"/>
  <c r="BB6932" i="22"/>
  <c r="BB788" i="22"/>
  <c r="BB4214" i="22"/>
  <c r="BA6160" i="22"/>
  <c r="BB6160" i="22" s="1"/>
  <c r="BB6886" i="22"/>
  <c r="BA7584" i="22"/>
  <c r="BB7584" i="22" s="1"/>
  <c r="BB9329" i="22"/>
  <c r="BA12406" i="22"/>
  <c r="BB12406" i="22" s="1"/>
  <c r="BA17908" i="22"/>
  <c r="BB17908" i="22" s="1"/>
  <c r="BB3318" i="22"/>
  <c r="BA5754" i="22"/>
  <c r="BB5754" i="22" s="1"/>
  <c r="BA6371" i="22"/>
  <c r="BB6371" i="22" s="1"/>
  <c r="BA11287" i="22"/>
  <c r="BB11287" i="22" s="1"/>
  <c r="BA14438" i="22"/>
  <c r="BB14438" i="22" s="1"/>
  <c r="BA14670" i="22"/>
  <c r="BB14670" i="22" s="1"/>
  <c r="BB10707" i="22"/>
  <c r="BA10787" i="22"/>
  <c r="BB10787" i="22" s="1"/>
  <c r="BB12235" i="22"/>
  <c r="BA12350" i="22"/>
  <c r="BB12350" i="22" s="1"/>
  <c r="BB14430" i="22"/>
  <c r="BB15126" i="22"/>
  <c r="BB15333" i="22"/>
  <c r="BB16789" i="22"/>
  <c r="BB16822" i="22"/>
  <c r="BB18888" i="22"/>
  <c r="BA5080" i="22"/>
  <c r="BB5080" i="22" s="1"/>
  <c r="I47" i="14"/>
  <c r="BB2921" i="22"/>
  <c r="BB3008" i="22"/>
  <c r="BB3472" i="22"/>
  <c r="BB3830" i="22"/>
  <c r="BB3873" i="22"/>
  <c r="BB4283" i="22"/>
  <c r="BB4831" i="22"/>
  <c r="BA4854" i="22"/>
  <c r="BB4854" i="22" s="1"/>
  <c r="BB5324" i="22"/>
  <c r="BB5723" i="22"/>
  <c r="BA6587" i="22"/>
  <c r="BB6587" i="22" s="1"/>
  <c r="BB7322" i="22"/>
  <c r="BA16580" i="22"/>
  <c r="BB16580" i="22" s="1"/>
  <c r="BA5891" i="22"/>
  <c r="BB5891" i="22" s="1"/>
  <c r="BA7139" i="22"/>
  <c r="BB7139" i="22" s="1"/>
  <c r="BA12385" i="22"/>
  <c r="BB12385" i="22" s="1"/>
  <c r="BA13975" i="22"/>
  <c r="BB13975" i="22" s="1"/>
  <c r="BA16124" i="22"/>
  <c r="BB16124" i="22" s="1"/>
  <c r="BB2986" i="22"/>
  <c r="BB3626" i="22"/>
  <c r="BB3669" i="22"/>
  <c r="BB4175" i="22"/>
  <c r="BB4499" i="22"/>
  <c r="BA5892" i="22"/>
  <c r="BB5892" i="22" s="1"/>
  <c r="BB1940" i="22"/>
  <c r="BB3541" i="22"/>
  <c r="BB3927" i="22"/>
  <c r="BB4007" i="22"/>
  <c r="BB4207" i="22"/>
  <c r="BB4263" i="22"/>
  <c r="BB4558" i="22"/>
  <c r="BB6167" i="22"/>
  <c r="BA6531" i="22"/>
  <c r="BB6531" i="22" s="1"/>
  <c r="BB8910" i="22"/>
  <c r="BB9048" i="22"/>
  <c r="BA9291" i="22"/>
  <c r="BB9291" i="22" s="1"/>
  <c r="BA9475" i="22"/>
  <c r="BB9475" i="22" s="1"/>
  <c r="BA10651" i="22"/>
  <c r="BB10651" i="22" s="1"/>
  <c r="BB11088" i="22"/>
  <c r="BA12214" i="22"/>
  <c r="BB12214" i="22" s="1"/>
  <c r="BA12839" i="22"/>
  <c r="BB12839" i="22" s="1"/>
  <c r="BB13787" i="22"/>
  <c r="BB13977" i="22"/>
  <c r="BB17467" i="22"/>
  <c r="BB19140" i="22"/>
  <c r="BB8965" i="22"/>
  <c r="BB4875" i="22"/>
  <c r="BB1794" i="22"/>
  <c r="BB2484" i="22"/>
  <c r="BB4199" i="22"/>
  <c r="BA7600" i="22"/>
  <c r="BB7600" i="22" s="1"/>
  <c r="BA9999" i="22"/>
  <c r="BB9999" i="22" s="1"/>
  <c r="BA16140" i="22"/>
  <c r="BB16140" i="22" s="1"/>
  <c r="BA14159" i="22"/>
  <c r="BB14159" i="22" s="1"/>
  <c r="BB132" i="22"/>
  <c r="BA3606" i="22"/>
  <c r="BB3606" i="22" s="1"/>
  <c r="BB7457" i="22"/>
  <c r="BB3410" i="22"/>
  <c r="BA5623" i="22"/>
  <c r="BB5623" i="22" s="1"/>
  <c r="BA6455" i="22"/>
  <c r="BB6455" i="22" s="1"/>
  <c r="BA10283" i="22"/>
  <c r="BB10283" i="22" s="1"/>
  <c r="BA18284" i="22"/>
  <c r="BB18284" i="22" s="1"/>
  <c r="BA18790" i="22"/>
  <c r="BB18790" i="22" s="1"/>
  <c r="BA19005" i="22"/>
  <c r="BB19005" i="22" s="1"/>
  <c r="BB19152" i="22"/>
  <c r="BB6390" i="22"/>
  <c r="BB10831" i="22"/>
  <c r="BB12296" i="22"/>
  <c r="BB12706" i="22"/>
  <c r="BB13365" i="22"/>
  <c r="BB16752" i="22"/>
  <c r="BB17294" i="22"/>
  <c r="BB17396" i="22"/>
  <c r="BB17898" i="22"/>
  <c r="BB18536" i="22"/>
  <c r="BB18856" i="22"/>
  <c r="BB19153" i="22"/>
  <c r="BB19253" i="22"/>
  <c r="BB19613" i="22"/>
  <c r="BB17432" i="22"/>
  <c r="BB16292" i="22"/>
  <c r="BB431" i="22"/>
  <c r="BB459" i="22"/>
  <c r="BA884" i="22"/>
  <c r="BB884" i="22" s="1"/>
  <c r="BB2376" i="22"/>
  <c r="BA2594" i="22"/>
  <c r="BB2594" i="22" s="1"/>
  <c r="BA4092" i="22"/>
  <c r="BB4092" i="22" s="1"/>
  <c r="BB570" i="22"/>
  <c r="BA2474" i="22"/>
  <c r="BB2474" i="22" s="1"/>
  <c r="BB2541" i="22"/>
  <c r="BA3943" i="22"/>
  <c r="BB3943" i="22" s="1"/>
  <c r="BA7797" i="22"/>
  <c r="BB7797" i="22" s="1"/>
  <c r="BB2520" i="22"/>
  <c r="BA3614" i="22"/>
  <c r="BB3614" i="22" s="1"/>
  <c r="BB810" i="22"/>
  <c r="BA1764" i="22"/>
  <c r="BB1764" i="22" s="1"/>
  <c r="BB478" i="22"/>
  <c r="BB12" i="22"/>
  <c r="BB391" i="22"/>
  <c r="BB442" i="22"/>
  <c r="BA1889" i="22"/>
  <c r="BB1889" i="22" s="1"/>
  <c r="BA2542" i="22"/>
  <c r="BB2542" i="22" s="1"/>
  <c r="BA8039" i="22"/>
  <c r="BB8039" i="22" s="1"/>
  <c r="AI45" i="5"/>
  <c r="BB192" i="22"/>
  <c r="BB942" i="22"/>
  <c r="BA1165" i="22"/>
  <c r="BB1165" i="22" s="1"/>
  <c r="BB1630" i="22"/>
  <c r="BA10739" i="22"/>
  <c r="BB10739" i="22" s="1"/>
  <c r="BB1552" i="22"/>
  <c r="BA3975" i="22"/>
  <c r="BB3975" i="22" s="1"/>
  <c r="BB117" i="22"/>
  <c r="AG21" i="22"/>
  <c r="AH21" i="22" s="1"/>
  <c r="AO21" i="22" s="1"/>
  <c r="AP21" i="22" s="1"/>
  <c r="BB411" i="22"/>
  <c r="BB561" i="22"/>
  <c r="BA5454" i="22"/>
  <c r="BB5454" i="22" s="1"/>
  <c r="BA2226" i="22"/>
  <c r="BB2226" i="22" s="1"/>
  <c r="BA670" i="22"/>
  <c r="BB670" i="22" s="1"/>
  <c r="BB80" i="22"/>
  <c r="BA293" i="22"/>
  <c r="BB293" i="22" s="1"/>
  <c r="BB773" i="22"/>
  <c r="BA3762" i="22"/>
  <c r="BB3762" i="22" s="1"/>
  <c r="BA6092" i="22"/>
  <c r="BB6092" i="22" s="1"/>
  <c r="E12" i="20"/>
  <c r="H12" i="20" s="1"/>
  <c r="BA386" i="22"/>
  <c r="BB386" i="22" s="1"/>
  <c r="BB437" i="22"/>
  <c r="BB474" i="22"/>
  <c r="BA736" i="22"/>
  <c r="BB736" i="22" s="1"/>
  <c r="BA1453" i="22"/>
  <c r="BB1453" i="22" s="1"/>
  <c r="BA2292" i="22"/>
  <c r="BB2292" i="22" s="1"/>
  <c r="BA3302" i="22"/>
  <c r="BB3302" i="22" s="1"/>
  <c r="BA5104" i="22"/>
  <c r="BB5104" i="22" s="1"/>
  <c r="BB484" i="22"/>
  <c r="BA1926" i="22"/>
  <c r="BB1926" i="22" s="1"/>
  <c r="I30" i="14"/>
  <c r="L63" i="14" s="1"/>
  <c r="L64" i="14" s="1"/>
  <c r="AG14" i="22"/>
  <c r="AH14" i="22" s="1"/>
  <c r="AI14" i="22" s="1"/>
  <c r="AM14" i="22" s="1"/>
  <c r="BB596" i="22"/>
  <c r="BB606" i="22"/>
  <c r="BA808" i="22"/>
  <c r="BB808" i="22" s="1"/>
  <c r="BB2212" i="22"/>
  <c r="BA2602" i="22"/>
  <c r="BB2602" i="22" s="1"/>
  <c r="I13" i="20"/>
  <c r="BA516" i="22"/>
  <c r="BB516" i="22" s="1"/>
  <c r="BB678" i="22"/>
  <c r="BB882" i="22"/>
  <c r="BB998" i="22"/>
  <c r="BB1562" i="22"/>
  <c r="BA1950" i="22"/>
  <c r="BB1950" i="22" s="1"/>
  <c r="BB2416" i="22"/>
  <c r="BA2438" i="22"/>
  <c r="BB2438" i="22" s="1"/>
  <c r="BA5071" i="22"/>
  <c r="BB5071" i="22" s="1"/>
  <c r="BA8495" i="22"/>
  <c r="BB8495" i="22" s="1"/>
  <c r="BA8670" i="22"/>
  <c r="BB8670" i="22" s="1"/>
  <c r="BB3378" i="22"/>
  <c r="BA5815" i="22"/>
  <c r="BB5815" i="22" s="1"/>
  <c r="BA6400" i="22"/>
  <c r="BB6400" i="22" s="1"/>
  <c r="BA9624" i="22"/>
  <c r="BB9624" i="22" s="1"/>
  <c r="BA4375" i="22"/>
  <c r="BB4375" i="22" s="1"/>
  <c r="BA8374" i="22"/>
  <c r="BB8374" i="22" s="1"/>
  <c r="BA11231" i="22"/>
  <c r="BB11231" i="22" s="1"/>
  <c r="BB2784" i="22"/>
  <c r="BA3570" i="22"/>
  <c r="BB3570" i="22" s="1"/>
  <c r="BA3598" i="22"/>
  <c r="BB3598" i="22" s="1"/>
  <c r="BB3663" i="22"/>
  <c r="BB3682" i="22"/>
  <c r="BB3825" i="22"/>
  <c r="BA3892" i="22"/>
  <c r="BB3892" i="22" s="1"/>
  <c r="BB3902" i="22"/>
  <c r="BA4739" i="22"/>
  <c r="BB4739" i="22" s="1"/>
  <c r="BB4835" i="22"/>
  <c r="BA5435" i="22"/>
  <c r="BB5435" i="22" s="1"/>
  <c r="BA5959" i="22"/>
  <c r="BB5959" i="22" s="1"/>
  <c r="BB6026" i="22"/>
  <c r="BA6059" i="22"/>
  <c r="BB6059" i="22" s="1"/>
  <c r="BB6195" i="22"/>
  <c r="BB7633" i="22"/>
  <c r="BA9496" i="22"/>
  <c r="BB9496" i="22" s="1"/>
  <c r="BA11299" i="22"/>
  <c r="BB11299" i="22" s="1"/>
  <c r="BA11807" i="22"/>
  <c r="BB11807" i="22" s="1"/>
  <c r="BA14185" i="22"/>
  <c r="BB14185" i="22" s="1"/>
  <c r="BB2110" i="22"/>
  <c r="BA2678" i="22"/>
  <c r="BB2678" i="22" s="1"/>
  <c r="BA2766" i="22"/>
  <c r="BB2766" i="22" s="1"/>
  <c r="BB2862" i="22"/>
  <c r="BB3006" i="22"/>
  <c r="BB3138" i="22"/>
  <c r="BA3242" i="22"/>
  <c r="BB3242" i="22" s="1"/>
  <c r="BB3252" i="22"/>
  <c r="BA3262" i="22"/>
  <c r="BB3262" i="22" s="1"/>
  <c r="BA3542" i="22"/>
  <c r="BB3542" i="22" s="1"/>
  <c r="BB3562" i="22"/>
  <c r="BA3590" i="22"/>
  <c r="BB3590" i="22" s="1"/>
  <c r="BB3636" i="22"/>
  <c r="BB3755" i="22"/>
  <c r="BB3795" i="22"/>
  <c r="BA3817" i="22"/>
  <c r="BB3817" i="22" s="1"/>
  <c r="BA3857" i="22"/>
  <c r="BB3857" i="22" s="1"/>
  <c r="BB4031" i="22"/>
  <c r="BB4293" i="22"/>
  <c r="BB4595" i="22"/>
  <c r="BB5063" i="22"/>
  <c r="BA7365" i="22"/>
  <c r="BB7365" i="22" s="1"/>
  <c r="BA7376" i="22"/>
  <c r="BB7376" i="22" s="1"/>
  <c r="BB7614" i="22"/>
  <c r="BA8442" i="22"/>
  <c r="BB8442" i="22" s="1"/>
  <c r="BB9363" i="22"/>
  <c r="BB9373" i="22"/>
  <c r="BA9779" i="22"/>
  <c r="BB9779" i="22" s="1"/>
  <c r="BA11652" i="22"/>
  <c r="BB11652" i="22" s="1"/>
  <c r="BA11979" i="22"/>
  <c r="BB11979" i="22" s="1"/>
  <c r="BA6208" i="22"/>
  <c r="BB6208" i="22" s="1"/>
  <c r="BA8955" i="22"/>
  <c r="BB8955" i="22" s="1"/>
  <c r="BA12338" i="22"/>
  <c r="BB12338" i="22" s="1"/>
  <c r="BB1300" i="22"/>
  <c r="BB1602" i="22"/>
  <c r="BB2021" i="22"/>
  <c r="BA2166" i="22"/>
  <c r="BB2166" i="22" s="1"/>
  <c r="BA2262" i="22"/>
  <c r="BB2262" i="22" s="1"/>
  <c r="BB2634" i="22"/>
  <c r="BA2794" i="22"/>
  <c r="BB2794" i="22" s="1"/>
  <c r="BB2872" i="22"/>
  <c r="BB2998" i="22"/>
  <c r="BB3058" i="22"/>
  <c r="BB3233" i="22"/>
  <c r="BB3979" i="22"/>
  <c r="BB4023" i="22"/>
  <c r="BB4436" i="22"/>
  <c r="BA4687" i="22"/>
  <c r="BB4687" i="22" s="1"/>
  <c r="BB5022" i="22"/>
  <c r="BB5196" i="22"/>
  <c r="BB5348" i="22"/>
  <c r="BB5531" i="22"/>
  <c r="BA5732" i="22"/>
  <c r="BB5732" i="22" s="1"/>
  <c r="BA8237" i="22"/>
  <c r="BB8237" i="22" s="1"/>
  <c r="BA8444" i="22"/>
  <c r="BB8444" i="22" s="1"/>
  <c r="BA10855" i="22"/>
  <c r="BB10855" i="22" s="1"/>
  <c r="BA5012" i="22"/>
  <c r="BB5012" i="22" s="1"/>
  <c r="BA5372" i="22"/>
  <c r="BB5372" i="22" s="1"/>
  <c r="BA6020" i="22"/>
  <c r="BB6020" i="22" s="1"/>
  <c r="BA8137" i="22"/>
  <c r="BB8137" i="22" s="1"/>
  <c r="BA9758" i="22"/>
  <c r="BB9758" i="22" s="1"/>
  <c r="BA16717" i="22"/>
  <c r="BB16717" i="22" s="1"/>
  <c r="BB436" i="22"/>
  <c r="BB472" i="22"/>
  <c r="BB877" i="22"/>
  <c r="BB2538" i="22"/>
  <c r="BB2806" i="22"/>
  <c r="BB2844" i="22"/>
  <c r="BB2934" i="22"/>
  <c r="BA2982" i="22"/>
  <c r="BB2982" i="22" s="1"/>
  <c r="BB3298" i="22"/>
  <c r="BA3405" i="22"/>
  <c r="BB3405" i="22" s="1"/>
  <c r="BA3720" i="22"/>
  <c r="BB3720" i="22" s="1"/>
  <c r="BA3869" i="22"/>
  <c r="BB3869" i="22" s="1"/>
  <c r="BB3886" i="22"/>
  <c r="BB4161" i="22"/>
  <c r="BB4211" i="22"/>
  <c r="BB4231" i="22"/>
  <c r="BA5003" i="22"/>
  <c r="BB5003" i="22" s="1"/>
  <c r="BB5231" i="22"/>
  <c r="BB5512" i="22"/>
  <c r="BA7223" i="22"/>
  <c r="BB7223" i="22" s="1"/>
  <c r="BB8425" i="22"/>
  <c r="BA10691" i="22"/>
  <c r="BB10691" i="22" s="1"/>
  <c r="BA16695" i="22"/>
  <c r="BB16695" i="22" s="1"/>
  <c r="BA4005" i="22"/>
  <c r="BB4005" i="22" s="1"/>
  <c r="BA4495" i="22"/>
  <c r="BB4495" i="22" s="1"/>
  <c r="BA5999" i="22"/>
  <c r="BB5999" i="22" s="1"/>
  <c r="BA10298" i="22"/>
  <c r="BB10298" i="22" s="1"/>
  <c r="BA2105" i="22"/>
  <c r="BB2105" i="22" s="1"/>
  <c r="BB2125" i="22"/>
  <c r="BB2330" i="22"/>
  <c r="BA2618" i="22"/>
  <c r="BB2618" i="22" s="1"/>
  <c r="BB2628" i="22"/>
  <c r="BA2966" i="22"/>
  <c r="BB2966" i="22" s="1"/>
  <c r="BB3041" i="22"/>
  <c r="BB3278" i="22"/>
  <c r="BB3438" i="22"/>
  <c r="BB3448" i="22"/>
  <c r="BA3538" i="22"/>
  <c r="BB3538" i="22" s="1"/>
  <c r="BB3594" i="22"/>
  <c r="BB3751" i="22"/>
  <c r="BB4450" i="22"/>
  <c r="BB4700" i="22"/>
  <c r="BB5211" i="22"/>
  <c r="BB5279" i="22"/>
  <c r="BB5288" i="22"/>
  <c r="BA5547" i="22"/>
  <c r="BB5547" i="22" s="1"/>
  <c r="BB6847" i="22"/>
  <c r="BB6891" i="22"/>
  <c r="BA7328" i="22"/>
  <c r="BB7328" i="22" s="1"/>
  <c r="BB7840" i="22"/>
  <c r="BA8196" i="22"/>
  <c r="BB8196" i="22" s="1"/>
  <c r="BA8381" i="22"/>
  <c r="BB8381" i="22" s="1"/>
  <c r="BA8482" i="22"/>
  <c r="BB8482" i="22" s="1"/>
  <c r="BA10381" i="22"/>
  <c r="BB10381" i="22" s="1"/>
  <c r="BA12298" i="22"/>
  <c r="BB12298" i="22" s="1"/>
  <c r="BA14889" i="22"/>
  <c r="BB14889" i="22" s="1"/>
  <c r="BA14924" i="22"/>
  <c r="BB14924" i="22" s="1"/>
  <c r="BB1158" i="22"/>
  <c r="BB1409" i="22"/>
  <c r="BB1458" i="22"/>
  <c r="BB1597" i="22"/>
  <c r="BB2320" i="22"/>
  <c r="BB2846" i="22"/>
  <c r="BB3376" i="22"/>
  <c r="BB3641" i="22"/>
  <c r="BB3771" i="22"/>
  <c r="BB4027" i="22"/>
  <c r="BB4100" i="22"/>
  <c r="BB4163" i="22"/>
  <c r="BB4372" i="22"/>
  <c r="BA4497" i="22"/>
  <c r="BB4497" i="22" s="1"/>
  <c r="BB5180" i="22"/>
  <c r="BB6548" i="22"/>
  <c r="BB6839" i="22"/>
  <c r="BB7160" i="22"/>
  <c r="BB7429" i="22"/>
  <c r="BB7728" i="22"/>
  <c r="BB8705" i="22"/>
  <c r="BB12108" i="22"/>
  <c r="BA12230" i="22"/>
  <c r="BB12230" i="22" s="1"/>
  <c r="BA16639" i="22"/>
  <c r="BB16639" i="22" s="1"/>
  <c r="BA17843" i="22"/>
  <c r="BB17843" i="22" s="1"/>
  <c r="BA15597" i="22"/>
  <c r="BB15597" i="22" s="1"/>
  <c r="BA16844" i="22"/>
  <c r="BB16844" i="22" s="1"/>
  <c r="BA16867" i="22"/>
  <c r="BB16867" i="22" s="1"/>
  <c r="BA10331" i="22"/>
  <c r="BB10331" i="22" s="1"/>
  <c r="BA11043" i="22"/>
  <c r="BB11043" i="22" s="1"/>
  <c r="BA12174" i="22"/>
  <c r="BB12174" i="22" s="1"/>
  <c r="BA12360" i="22"/>
  <c r="BB12360" i="22" s="1"/>
  <c r="BA12384" i="22"/>
  <c r="BB12384" i="22" s="1"/>
  <c r="BA13831" i="22"/>
  <c r="BB13831" i="22" s="1"/>
  <c r="BB16740" i="22"/>
  <c r="BA16857" i="22"/>
  <c r="BB16857" i="22" s="1"/>
  <c r="BB17822" i="22"/>
  <c r="BB17899" i="22"/>
  <c r="BB6027" i="22"/>
  <c r="BB6511" i="22"/>
  <c r="BB6592" i="22"/>
  <c r="BB6995" i="22"/>
  <c r="BB7307" i="22"/>
  <c r="BB7482" i="22"/>
  <c r="BB7594" i="22"/>
  <c r="BB7810" i="22"/>
  <c r="BA9531" i="22"/>
  <c r="BB9531" i="22" s="1"/>
  <c r="BA9791" i="22"/>
  <c r="BB9791" i="22" s="1"/>
  <c r="BB10151" i="22"/>
  <c r="BA10320" i="22"/>
  <c r="BB10320" i="22" s="1"/>
  <c r="BA10752" i="22"/>
  <c r="BB10752" i="22" s="1"/>
  <c r="BB10976" i="22"/>
  <c r="BA12373" i="22"/>
  <c r="BB12373" i="22" s="1"/>
  <c r="BA14339" i="22"/>
  <c r="BB14339" i="22" s="1"/>
  <c r="BA17120" i="22"/>
  <c r="BB17120" i="22" s="1"/>
  <c r="BA11388" i="22"/>
  <c r="BB11388" i="22" s="1"/>
  <c r="BA12837" i="22"/>
  <c r="BB12837" i="22" s="1"/>
  <c r="BA17700" i="22"/>
  <c r="BB17700" i="22" s="1"/>
  <c r="BA17780" i="22"/>
  <c r="BB17780" i="22" s="1"/>
  <c r="BB4820" i="22"/>
  <c r="BB5183" i="22"/>
  <c r="BB5514" i="22"/>
  <c r="BB5867" i="22"/>
  <c r="BB6011" i="22"/>
  <c r="BB6199" i="22"/>
  <c r="BA6462" i="22"/>
  <c r="BB6462" i="22" s="1"/>
  <c r="BB6959" i="22"/>
  <c r="BB7163" i="22"/>
  <c r="BB7462" i="22"/>
  <c r="BB7484" i="22"/>
  <c r="BB7504" i="22"/>
  <c r="BB7687" i="22"/>
  <c r="BB7760" i="22"/>
  <c r="BB7770" i="22"/>
  <c r="BB7780" i="22"/>
  <c r="BB7812" i="22"/>
  <c r="BB7908" i="22"/>
  <c r="BB8128" i="22"/>
  <c r="BB8148" i="22"/>
  <c r="BB8397" i="22"/>
  <c r="BB8875" i="22"/>
  <c r="BB8895" i="22"/>
  <c r="BA9346" i="22"/>
  <c r="BB9346" i="22" s="1"/>
  <c r="BB9772" i="22"/>
  <c r="BA10702" i="22"/>
  <c r="BB10702" i="22" s="1"/>
  <c r="BB10891" i="22"/>
  <c r="BB11687" i="22"/>
  <c r="BA12220" i="22"/>
  <c r="BB12220" i="22" s="1"/>
  <c r="BB13405" i="22"/>
  <c r="BB16036" i="22"/>
  <c r="BB16997" i="22"/>
  <c r="BA9335" i="22"/>
  <c r="BB9335" i="22" s="1"/>
  <c r="BA13704" i="22"/>
  <c r="BB13704" i="22" s="1"/>
  <c r="BA14107" i="22"/>
  <c r="BB14107" i="22" s="1"/>
  <c r="BA17100" i="22"/>
  <c r="BB17100" i="22" s="1"/>
  <c r="BB5972" i="22"/>
  <c r="BB6284" i="22"/>
  <c r="BB6338" i="22"/>
  <c r="BA6678" i="22"/>
  <c r="BB6678" i="22" s="1"/>
  <c r="BB6794" i="22"/>
  <c r="BB7019" i="22"/>
  <c r="BB7279" i="22"/>
  <c r="BB7680" i="22"/>
  <c r="BB7866" i="22"/>
  <c r="BB8192" i="22"/>
  <c r="BB8788" i="22"/>
  <c r="BB8967" i="22"/>
  <c r="BB8988" i="22"/>
  <c r="BB9041" i="22"/>
  <c r="BB10303" i="22"/>
  <c r="BB10587" i="22"/>
  <c r="BB10607" i="22"/>
  <c r="BB10723" i="22"/>
  <c r="BA10958" i="22"/>
  <c r="BB10958" i="22" s="1"/>
  <c r="BB13344" i="22"/>
  <c r="BB15948" i="22"/>
  <c r="BB4979" i="22"/>
  <c r="BB5111" i="22"/>
  <c r="BB5459" i="22"/>
  <c r="BB5684" i="22"/>
  <c r="BA6688" i="22"/>
  <c r="BB6688" i="22" s="1"/>
  <c r="BB7270" i="22"/>
  <c r="BB7393" i="22"/>
  <c r="BB7516" i="22"/>
  <c r="BB7579" i="22"/>
  <c r="BB7734" i="22"/>
  <c r="BB7888" i="22"/>
  <c r="BB8100" i="22"/>
  <c r="BB8185" i="22"/>
  <c r="BB8224" i="22"/>
  <c r="BB8621" i="22"/>
  <c r="BB9020" i="22"/>
  <c r="BB10430" i="22"/>
  <c r="BA10556" i="22"/>
  <c r="BB10556" i="22" s="1"/>
  <c r="BB10916" i="22"/>
  <c r="BB11159" i="22"/>
  <c r="BB11571" i="22"/>
  <c r="BB11638" i="22"/>
  <c r="BB12036" i="22"/>
  <c r="BA12047" i="22"/>
  <c r="BB12047" i="22" s="1"/>
  <c r="BB12202" i="22"/>
  <c r="BB13157" i="22"/>
  <c r="BA13497" i="22"/>
  <c r="BB13497" i="22" s="1"/>
  <c r="BA10239" i="22"/>
  <c r="BB10239" i="22" s="1"/>
  <c r="BA10747" i="22"/>
  <c r="BB10747" i="22" s="1"/>
  <c r="BA12060" i="22"/>
  <c r="BB12060" i="22" s="1"/>
  <c r="BB15904" i="22"/>
  <c r="BA18028" i="22"/>
  <c r="BB18028" i="22" s="1"/>
  <c r="BB18084" i="22"/>
  <c r="BA18096" i="22"/>
  <c r="BB18096" i="22" s="1"/>
  <c r="BB18453" i="22"/>
  <c r="BA18464" i="22"/>
  <c r="BB18464" i="22" s="1"/>
  <c r="BA18762" i="22"/>
  <c r="BB18762" i="22" s="1"/>
  <c r="BB19136" i="22"/>
  <c r="BB6671" i="22"/>
  <c r="BB6943" i="22"/>
  <c r="BB7428" i="22"/>
  <c r="BB7488" i="22"/>
  <c r="BB7540" i="22"/>
  <c r="BB7580" i="22"/>
  <c r="BB7934" i="22"/>
  <c r="BB7956" i="22"/>
  <c r="BB8080" i="22"/>
  <c r="BB8460" i="22"/>
  <c r="BB8480" i="22"/>
  <c r="BB8532" i="22"/>
  <c r="BB8576" i="22"/>
  <c r="BA8745" i="22"/>
  <c r="BB8745" i="22" s="1"/>
  <c r="BB8940" i="22"/>
  <c r="BB9104" i="22"/>
  <c r="BB9172" i="22"/>
  <c r="BB9226" i="22"/>
  <c r="BA10159" i="22"/>
  <c r="BB10159" i="22" s="1"/>
  <c r="BA12698" i="22"/>
  <c r="BB12698" i="22" s="1"/>
  <c r="BA13487" i="22"/>
  <c r="BB13487" i="22" s="1"/>
  <c r="BA17601" i="22"/>
  <c r="BB17601" i="22" s="1"/>
  <c r="BA18398" i="22"/>
  <c r="BB18398" i="22" s="1"/>
  <c r="BA19093" i="22"/>
  <c r="BB19093" i="22" s="1"/>
  <c r="BB10305" i="22"/>
  <c r="BB16989" i="22"/>
  <c r="BA17123" i="22"/>
  <c r="BB17123" i="22" s="1"/>
  <c r="BA17492" i="22"/>
  <c r="BB17492" i="22" s="1"/>
  <c r="BB18743" i="22"/>
  <c r="BA18752" i="22"/>
  <c r="BB18752" i="22" s="1"/>
  <c r="BA18763" i="22"/>
  <c r="BB18763" i="22" s="1"/>
  <c r="BA19128" i="22"/>
  <c r="BB19128" i="22" s="1"/>
  <c r="BA19561" i="22"/>
  <c r="BB19561" i="22" s="1"/>
  <c r="BA16764" i="22"/>
  <c r="BB16764" i="22" s="1"/>
  <c r="BA17548" i="22"/>
  <c r="BB17548" i="22" s="1"/>
  <c r="BA19158" i="22"/>
  <c r="BB19158" i="22" s="1"/>
  <c r="BA19775" i="22"/>
  <c r="BB19775" i="22" s="1"/>
  <c r="BB12984" i="22"/>
  <c r="BB13181" i="22"/>
  <c r="BB13236" i="22"/>
  <c r="BB13749" i="22"/>
  <c r="BB14486" i="22"/>
  <c r="BB14617" i="22"/>
  <c r="BB14793" i="22"/>
  <c r="BB14916" i="22"/>
  <c r="BB15712" i="22"/>
  <c r="BB15940" i="22"/>
  <c r="BA16048" i="22"/>
  <c r="BB16048" i="22" s="1"/>
  <c r="BA16406" i="22"/>
  <c r="BB16406" i="22" s="1"/>
  <c r="BA17451" i="22"/>
  <c r="BB17451" i="22" s="1"/>
  <c r="BA17516" i="22"/>
  <c r="BB17516" i="22" s="1"/>
  <c r="BB17793" i="22"/>
  <c r="BA18177" i="22"/>
  <c r="BB18177" i="22" s="1"/>
  <c r="BA18379" i="22"/>
  <c r="BB18379" i="22" s="1"/>
  <c r="BB13108" i="22"/>
  <c r="BB13309" i="22"/>
  <c r="BB13331" i="22"/>
  <c r="BB13619" i="22"/>
  <c r="BB13953" i="22"/>
  <c r="BB14068" i="22"/>
  <c r="BB15306" i="22"/>
  <c r="BB15525" i="22"/>
  <c r="BB15868" i="22"/>
  <c r="BA16039" i="22"/>
  <c r="BB16039" i="22" s="1"/>
  <c r="BB16168" i="22"/>
  <c r="BA16600" i="22"/>
  <c r="BB16600" i="22" s="1"/>
  <c r="BA17816" i="22"/>
  <c r="BB17816" i="22" s="1"/>
  <c r="BA18345" i="22"/>
  <c r="BB18345" i="22" s="1"/>
  <c r="BB18598" i="22"/>
  <c r="BB18817" i="22"/>
  <c r="BB19000" i="22"/>
  <c r="BA19008" i="22"/>
  <c r="BB19008" i="22" s="1"/>
  <c r="BB19887" i="22"/>
  <c r="BB15128" i="22"/>
  <c r="BB15517" i="22"/>
  <c r="BB16212" i="22"/>
  <c r="BB16222" i="22"/>
  <c r="BB16478" i="22"/>
  <c r="BB15208" i="22"/>
  <c r="BB15298" i="22"/>
  <c r="BA15349" i="22"/>
  <c r="BB15349" i="22" s="1"/>
  <c r="BB15760" i="22"/>
  <c r="BA15891" i="22"/>
  <c r="BB15891" i="22" s="1"/>
  <c r="BB16084" i="22"/>
  <c r="BB16116" i="22"/>
  <c r="BB16191" i="22"/>
  <c r="BA16444" i="22"/>
  <c r="BB16444" i="22" s="1"/>
  <c r="BB17116" i="22"/>
  <c r="BA17411" i="22"/>
  <c r="BB17411" i="22" s="1"/>
  <c r="BA19032" i="22"/>
  <c r="BB19032" i="22" s="1"/>
  <c r="BA19205" i="22"/>
  <c r="BB19205" i="22" s="1"/>
  <c r="BA19835" i="22"/>
  <c r="BB19835" i="22" s="1"/>
  <c r="BA20165" i="22"/>
  <c r="BB20165" i="22" s="1"/>
  <c r="BB12583" i="22"/>
  <c r="BB12650" i="22"/>
  <c r="BB12681" i="22"/>
  <c r="BB12819" i="22"/>
  <c r="BB13091" i="22"/>
  <c r="BB14446" i="22"/>
  <c r="BB14489" i="22"/>
  <c r="BB16041" i="22"/>
  <c r="BA16288" i="22"/>
  <c r="BB16288" i="22" s="1"/>
  <c r="BA16490" i="22"/>
  <c r="BB16490" i="22" s="1"/>
  <c r="BA17128" i="22"/>
  <c r="BB17128" i="22" s="1"/>
  <c r="BA17302" i="22"/>
  <c r="BB17302" i="22" s="1"/>
  <c r="BA17642" i="22"/>
  <c r="BB17642" i="22" s="1"/>
  <c r="BA17732" i="22"/>
  <c r="BB17732" i="22" s="1"/>
  <c r="BA17884" i="22"/>
  <c r="BB17884" i="22" s="1"/>
  <c r="BB18179" i="22"/>
  <c r="BA19173" i="22"/>
  <c r="BB19173" i="22" s="1"/>
  <c r="BA19491" i="22"/>
  <c r="BB19491" i="22" s="1"/>
  <c r="BB10803" i="22"/>
  <c r="BB10919" i="22"/>
  <c r="BB11423" i="22"/>
  <c r="BB12043" i="22"/>
  <c r="BB12462" i="22"/>
  <c r="BB13525" i="22"/>
  <c r="BA15729" i="22"/>
  <c r="BB15729" i="22" s="1"/>
  <c r="BB15892" i="22"/>
  <c r="BB16128" i="22"/>
  <c r="BA16547" i="22"/>
  <c r="BB16547" i="22" s="1"/>
  <c r="BA18161" i="22"/>
  <c r="BB18161" i="22" s="1"/>
  <c r="BA18779" i="22"/>
  <c r="BB18779" i="22" s="1"/>
  <c r="BB18926" i="22"/>
  <c r="BB19735" i="22"/>
  <c r="BB13041" i="22"/>
  <c r="BB14420" i="22"/>
  <c r="BA14822" i="22"/>
  <c r="BB14822" i="22" s="1"/>
  <c r="BA16560" i="22"/>
  <c r="BB16560" i="22" s="1"/>
  <c r="BA16996" i="22"/>
  <c r="BB16996" i="22" s="1"/>
  <c r="BA18876" i="22"/>
  <c r="BB18876" i="22" s="1"/>
  <c r="BB17349" i="22"/>
  <c r="BB17660" i="22"/>
  <c r="BB18152" i="22"/>
  <c r="BB18446" i="22"/>
  <c r="BB18656" i="22"/>
  <c r="BA18984" i="22"/>
  <c r="BB18984" i="22" s="1"/>
  <c r="BB19260" i="22"/>
  <c r="BB19377" i="22"/>
  <c r="BB16700" i="22"/>
  <c r="BB17113" i="22"/>
  <c r="BB17185" i="22"/>
  <c r="BB17307" i="22"/>
  <c r="BB17403" i="22"/>
  <c r="BB17841" i="22"/>
  <c r="BB18132" i="22"/>
  <c r="BB18236" i="22"/>
  <c r="BB18813" i="22"/>
  <c r="BB18893" i="22"/>
  <c r="BB19148" i="22"/>
  <c r="BB19632" i="22"/>
  <c r="BA20096" i="22"/>
  <c r="BB20096" i="22" s="1"/>
  <c r="BB20140" i="22"/>
  <c r="BB20149" i="22"/>
  <c r="BB19168" i="22"/>
  <c r="BA1890" i="22"/>
  <c r="BB1890" i="22" s="1"/>
  <c r="BA8061" i="22"/>
  <c r="BB8061" i="22" s="1"/>
  <c r="BA462" i="22"/>
  <c r="BB462" i="22" s="1"/>
  <c r="BA581" i="22"/>
  <c r="BB581" i="22" s="1"/>
  <c r="BA1022" i="22"/>
  <c r="BB1022" i="22" s="1"/>
  <c r="BB2154" i="22"/>
  <c r="BA2754" i="22"/>
  <c r="BB2754" i="22" s="1"/>
  <c r="BA2868" i="22"/>
  <c r="BB2868" i="22" s="1"/>
  <c r="BA6746" i="22"/>
  <c r="BB6746" i="22" s="1"/>
  <c r="BA490" i="22"/>
  <c r="BB490" i="22" s="1"/>
  <c r="BB916" i="22"/>
  <c r="BB1012" i="22"/>
  <c r="BA1620" i="22"/>
  <c r="BB1620" i="22" s="1"/>
  <c r="BA2426" i="22"/>
  <c r="BB2426" i="22" s="1"/>
  <c r="BA2558" i="22"/>
  <c r="BB2558" i="22" s="1"/>
  <c r="BA2898" i="22"/>
  <c r="BB2898" i="22" s="1"/>
  <c r="BA7657" i="22"/>
  <c r="BB7657" i="22" s="1"/>
  <c r="BA749" i="22"/>
  <c r="BB749" i="22" s="1"/>
  <c r="BA1081" i="22"/>
  <c r="BB1081" i="22" s="1"/>
  <c r="BB1992" i="22"/>
  <c r="BA2002" i="22"/>
  <c r="BB2002" i="22" s="1"/>
  <c r="BA2696" i="22"/>
  <c r="BB2696" i="22" s="1"/>
  <c r="AG18" i="22"/>
  <c r="AH18" i="22" s="1"/>
  <c r="AO18" i="22" s="1"/>
  <c r="AP18" i="22" s="1"/>
  <c r="BA356" i="22"/>
  <c r="BB356" i="22" s="1"/>
  <c r="BA408" i="22"/>
  <c r="BB408" i="22" s="1"/>
  <c r="BA793" i="22"/>
  <c r="BB793" i="22" s="1"/>
  <c r="BB1074" i="22"/>
  <c r="BA1454" i="22"/>
  <c r="BB1454" i="22" s="1"/>
  <c r="BA2238" i="22"/>
  <c r="BB2238" i="22" s="1"/>
  <c r="BA3178" i="22"/>
  <c r="BB3178" i="22" s="1"/>
  <c r="BA3550" i="22"/>
  <c r="BB3550" i="22" s="1"/>
  <c r="BA6551" i="22"/>
  <c r="BB6551" i="22" s="1"/>
  <c r="BA374" i="22"/>
  <c r="BB374" i="22" s="1"/>
  <c r="BA469" i="22"/>
  <c r="BB469" i="22" s="1"/>
  <c r="BA2222" i="22"/>
  <c r="BB2222" i="22" s="1"/>
  <c r="AN25" i="22"/>
  <c r="AG25" i="22"/>
  <c r="AH25" i="22" s="1"/>
  <c r="AK25" i="22" s="1"/>
  <c r="AL25" i="22" s="1"/>
  <c r="BA482" i="22"/>
  <c r="BB482" i="22" s="1"/>
  <c r="BA718" i="22"/>
  <c r="BB718" i="22" s="1"/>
  <c r="BA1513" i="22"/>
  <c r="BB1513" i="22" s="1"/>
  <c r="BA1601" i="22"/>
  <c r="BB1601" i="22" s="1"/>
  <c r="BA1974" i="22"/>
  <c r="BB1974" i="22" s="1"/>
  <c r="BA3026" i="22"/>
  <c r="BB3026" i="22" s="1"/>
  <c r="BA5743" i="22"/>
  <c r="BB5743" i="22" s="1"/>
  <c r="BA1294" i="22"/>
  <c r="BB1294" i="22" s="1"/>
  <c r="BA1866" i="22"/>
  <c r="BB1866" i="22" s="1"/>
  <c r="BA1956" i="22"/>
  <c r="BB1956" i="22" s="1"/>
  <c r="BA3684" i="22"/>
  <c r="BB3684" i="22" s="1"/>
  <c r="BA5588" i="22"/>
  <c r="BB5588" i="22" s="1"/>
  <c r="BA439" i="22"/>
  <c r="BB439" i="22" s="1"/>
  <c r="BB1574" i="22"/>
  <c r="BA1774" i="22"/>
  <c r="BB1774" i="22" s="1"/>
  <c r="BA2536" i="22"/>
  <c r="BB2536" i="22" s="1"/>
  <c r="BA3018" i="22"/>
  <c r="BB3018" i="22" s="1"/>
  <c r="BA4623" i="22"/>
  <c r="BB4623" i="22" s="1"/>
  <c r="BA7415" i="22"/>
  <c r="BB7415" i="22" s="1"/>
  <c r="BB382" i="22"/>
  <c r="BA1286" i="22"/>
  <c r="BB1286" i="22" s="1"/>
  <c r="BA4015" i="22"/>
  <c r="BB4015" i="22" s="1"/>
  <c r="BA5479" i="22"/>
  <c r="BB5479" i="22" s="1"/>
  <c r="BA7292" i="22"/>
  <c r="BB7292" i="22" s="1"/>
  <c r="BA2598" i="22"/>
  <c r="BB2598" i="22" s="1"/>
  <c r="BA4303" i="22"/>
  <c r="BB4303" i="22" s="1"/>
  <c r="F23" i="20"/>
  <c r="I23" i="20" s="1"/>
  <c r="E23" i="20"/>
  <c r="H23" i="20" s="1"/>
  <c r="BA37" i="22"/>
  <c r="BB37" i="22" s="1"/>
  <c r="BA817" i="22"/>
  <c r="BB817" i="22" s="1"/>
  <c r="BA1410" i="22"/>
  <c r="BB1410" i="22" s="1"/>
  <c r="BA1757" i="22"/>
  <c r="BB1757" i="22" s="1"/>
  <c r="BA3326" i="22"/>
  <c r="BB3326" i="22" s="1"/>
  <c r="BA4284" i="22"/>
  <c r="BB4284" i="22" s="1"/>
  <c r="BA7984" i="22"/>
  <c r="BB7984" i="22" s="1"/>
  <c r="BB8836" i="22"/>
  <c r="BB8897" i="22"/>
  <c r="BA8976" i="22"/>
  <c r="BB8976" i="22" s="1"/>
  <c r="BA12152" i="22"/>
  <c r="BB12152" i="22" s="1"/>
  <c r="BA16436" i="22"/>
  <c r="BB16436" i="22" s="1"/>
  <c r="BA185" i="22"/>
  <c r="BB185" i="22" s="1"/>
  <c r="BA272" i="22"/>
  <c r="BB272" i="22" s="1"/>
  <c r="BA304" i="22"/>
  <c r="BB304" i="22" s="1"/>
  <c r="BB383" i="22"/>
  <c r="BB447" i="22"/>
  <c r="BA522" i="22"/>
  <c r="BB522" i="22" s="1"/>
  <c r="BB616" i="22"/>
  <c r="BB801" i="22"/>
  <c r="BB1278" i="22"/>
  <c r="BB1732" i="22"/>
  <c r="BB2064" i="22"/>
  <c r="BA2118" i="22"/>
  <c r="BB2118" i="22" s="1"/>
  <c r="BA2230" i="22"/>
  <c r="BB2230" i="22" s="1"/>
  <c r="BB2342" i="22"/>
  <c r="BB2417" i="22"/>
  <c r="BB2436" i="22"/>
  <c r="BB2498" i="22"/>
  <c r="BB2688" i="22"/>
  <c r="BB2706" i="22"/>
  <c r="BB2716" i="22"/>
  <c r="BB2736" i="22"/>
  <c r="BB2746" i="22"/>
  <c r="BB2801" i="22"/>
  <c r="BA2810" i="22"/>
  <c r="BB2810" i="22" s="1"/>
  <c r="BB2892" i="22"/>
  <c r="BB2950" i="22"/>
  <c r="BB2968" i="22"/>
  <c r="BB2994" i="22"/>
  <c r="BB3010" i="22"/>
  <c r="BA3142" i="22"/>
  <c r="BB3142" i="22" s="1"/>
  <c r="BB3320" i="22"/>
  <c r="BA3386" i="22"/>
  <c r="BB3386" i="22" s="1"/>
  <c r="BB3394" i="22"/>
  <c r="BB3450" i="22"/>
  <c r="BB3501" i="22"/>
  <c r="BB3518" i="22"/>
  <c r="BA3544" i="22"/>
  <c r="BB3544" i="22" s="1"/>
  <c r="BB3568" i="22"/>
  <c r="BA3618" i="22"/>
  <c r="BB3618" i="22" s="1"/>
  <c r="BA3707" i="22"/>
  <c r="BB3707" i="22" s="1"/>
  <c r="BA3735" i="22"/>
  <c r="BB3735" i="22" s="1"/>
  <c r="BB3780" i="22"/>
  <c r="BA3790" i="22"/>
  <c r="BB3790" i="22" s="1"/>
  <c r="BB4046" i="22"/>
  <c r="BA4196" i="22"/>
  <c r="BB4196" i="22" s="1"/>
  <c r="BB4490" i="22"/>
  <c r="BA4950" i="22"/>
  <c r="BB4950" i="22" s="1"/>
  <c r="BA6343" i="22"/>
  <c r="BB6343" i="22" s="1"/>
  <c r="BB6884" i="22"/>
  <c r="BA7659" i="22"/>
  <c r="BB7659" i="22" s="1"/>
  <c r="BA8637" i="22"/>
  <c r="BB8637" i="22" s="1"/>
  <c r="BA9574" i="22"/>
  <c r="BB9574" i="22" s="1"/>
  <c r="BA11707" i="22"/>
  <c r="BB11707" i="22" s="1"/>
  <c r="BA18030" i="22"/>
  <c r="BB18030" i="22" s="1"/>
  <c r="BA18116" i="22"/>
  <c r="BB18116" i="22" s="1"/>
  <c r="BB212" i="22"/>
  <c r="BB249" i="22"/>
  <c r="BA426" i="22"/>
  <c r="BB426" i="22" s="1"/>
  <c r="BA610" i="22"/>
  <c r="BB610" i="22" s="1"/>
  <c r="BB802" i="22"/>
  <c r="BB836" i="22"/>
  <c r="BA870" i="22"/>
  <c r="BB870" i="22" s="1"/>
  <c r="BA894" i="22"/>
  <c r="BB894" i="22" s="1"/>
  <c r="BB1422" i="22"/>
  <c r="BB1524" i="22"/>
  <c r="BA1885" i="22"/>
  <c r="BB1885" i="22" s="1"/>
  <c r="BA1934" i="22"/>
  <c r="BB1934" i="22" s="1"/>
  <c r="BB2028" i="22"/>
  <c r="BB2172" i="22"/>
  <c r="BA2181" i="22"/>
  <c r="BB2181" i="22" s="1"/>
  <c r="BA2224" i="22"/>
  <c r="BB2224" i="22" s="1"/>
  <c r="BA2306" i="22"/>
  <c r="BB2306" i="22" s="1"/>
  <c r="BA2374" i="22"/>
  <c r="BB2374" i="22" s="1"/>
  <c r="BB2393" i="22"/>
  <c r="BB2464" i="22"/>
  <c r="BA2546" i="22"/>
  <c r="BB2546" i="22" s="1"/>
  <c r="BB2582" i="22"/>
  <c r="BA2642" i="22"/>
  <c r="BB2642" i="22" s="1"/>
  <c r="BA2666" i="22"/>
  <c r="BB2666" i="22" s="1"/>
  <c r="BA2682" i="22"/>
  <c r="BB2682" i="22" s="1"/>
  <c r="BA2722" i="22"/>
  <c r="BB2722" i="22" s="1"/>
  <c r="BA2782" i="22"/>
  <c r="BB2782" i="22" s="1"/>
  <c r="BA2834" i="22"/>
  <c r="BB2834" i="22" s="1"/>
  <c r="BA2878" i="22"/>
  <c r="BB2878" i="22" s="1"/>
  <c r="BA2901" i="22"/>
  <c r="BB2901" i="22" s="1"/>
  <c r="BB2970" i="22"/>
  <c r="BA3198" i="22"/>
  <c r="BB3198" i="22" s="1"/>
  <c r="BA3218" i="22"/>
  <c r="BB3218" i="22" s="1"/>
  <c r="BA3270" i="22"/>
  <c r="BB3270" i="22" s="1"/>
  <c r="BB3306" i="22"/>
  <c r="BB3422" i="22"/>
  <c r="BA3460" i="22"/>
  <c r="BB3460" i="22" s="1"/>
  <c r="BB3586" i="22"/>
  <c r="BB3612" i="22"/>
  <c r="BB3645" i="22"/>
  <c r="BB3698" i="22"/>
  <c r="BA3719" i="22"/>
  <c r="BB3719" i="22" s="1"/>
  <c r="BB3746" i="22"/>
  <c r="BB3812" i="22"/>
  <c r="BB3847" i="22"/>
  <c r="BA4166" i="22"/>
  <c r="BB4166" i="22" s="1"/>
  <c r="BA4367" i="22"/>
  <c r="BB4367" i="22" s="1"/>
  <c r="BB4484" i="22"/>
  <c r="BB4678" i="22"/>
  <c r="BA4830" i="22"/>
  <c r="BB4830" i="22" s="1"/>
  <c r="BB5091" i="22"/>
  <c r="BA5310" i="22"/>
  <c r="BB5310" i="22" s="1"/>
  <c r="BB5540" i="22"/>
  <c r="BB6051" i="22"/>
  <c r="BA6875" i="22"/>
  <c r="BB6875" i="22" s="1"/>
  <c r="BB6894" i="22"/>
  <c r="BA7396" i="22"/>
  <c r="BB7396" i="22" s="1"/>
  <c r="BA9453" i="22"/>
  <c r="BB9453" i="22" s="1"/>
  <c r="BA12395" i="22"/>
  <c r="BB12395" i="22" s="1"/>
  <c r="BB6526" i="22"/>
  <c r="BA7696" i="22"/>
  <c r="BB7696" i="22" s="1"/>
  <c r="BA9067" i="22"/>
  <c r="BB9067" i="22" s="1"/>
  <c r="BA9969" i="22"/>
  <c r="BB9969" i="22" s="1"/>
  <c r="BA18239" i="22"/>
  <c r="BB18239" i="22" s="1"/>
  <c r="BA3799" i="22"/>
  <c r="BB3799" i="22" s="1"/>
  <c r="BB4591" i="22"/>
  <c r="BA5888" i="22"/>
  <c r="BB5888" i="22" s="1"/>
  <c r="BB6332" i="22"/>
  <c r="BB16" i="22"/>
  <c r="BB196" i="22"/>
  <c r="BB418" i="22"/>
  <c r="BB2190" i="22"/>
  <c r="BB2674" i="22"/>
  <c r="BA3160" i="22"/>
  <c r="BB3160" i="22" s="1"/>
  <c r="BA4407" i="22"/>
  <c r="BB4407" i="22" s="1"/>
  <c r="BA4603" i="22"/>
  <c r="BB4603" i="22" s="1"/>
  <c r="BA5859" i="22"/>
  <c r="BB5859" i="22" s="1"/>
  <c r="BA6323" i="22"/>
  <c r="BB6323" i="22" s="1"/>
  <c r="BA6823" i="22"/>
  <c r="BB6823" i="22" s="1"/>
  <c r="BB8569" i="22"/>
  <c r="BA8794" i="22"/>
  <c r="BB8794" i="22" s="1"/>
  <c r="BA13003" i="22"/>
  <c r="BB13003" i="22" s="1"/>
  <c r="E20" i="20"/>
  <c r="H20" i="20" s="1"/>
  <c r="BB594" i="22"/>
  <c r="BB3182" i="22"/>
  <c r="BB3322" i="22"/>
  <c r="BA3921" i="22"/>
  <c r="BB3921" i="22" s="1"/>
  <c r="BA4493" i="22"/>
  <c r="BB4493" i="22" s="1"/>
  <c r="BA5235" i="22"/>
  <c r="BB5235" i="22" s="1"/>
  <c r="BA6520" i="22"/>
  <c r="BB6520" i="22" s="1"/>
  <c r="BA7552" i="22"/>
  <c r="BB7552" i="22" s="1"/>
  <c r="BA7724" i="22"/>
  <c r="BB7724" i="22" s="1"/>
  <c r="BA7964" i="22"/>
  <c r="BB7964" i="22" s="1"/>
  <c r="BA8560" i="22"/>
  <c r="BB8560" i="22" s="1"/>
  <c r="BA9519" i="22"/>
  <c r="BB9519" i="22" s="1"/>
  <c r="BA2196" i="22"/>
  <c r="BB2196" i="22" s="1"/>
  <c r="BB2362" i="22"/>
  <c r="BB3158" i="22"/>
  <c r="BA2980" i="22"/>
  <c r="BB2980" i="22" s="1"/>
  <c r="BA6179" i="22"/>
  <c r="BB6179" i="22" s="1"/>
  <c r="BA7244" i="22"/>
  <c r="BB7244" i="22" s="1"/>
  <c r="BA10671" i="22"/>
  <c r="BB10671" i="22" s="1"/>
  <c r="BB3170" i="22"/>
  <c r="BA4076" i="22"/>
  <c r="BB4076" i="22" s="1"/>
  <c r="BA762" i="22"/>
  <c r="BB762" i="22" s="1"/>
  <c r="BA830" i="22"/>
  <c r="BB830" i="22" s="1"/>
  <c r="BB965" i="22"/>
  <c r="BB1026" i="22"/>
  <c r="BB1492" i="22"/>
  <c r="BB2006" i="22"/>
  <c r="BA2022" i="22"/>
  <c r="BB2022" i="22" s="1"/>
  <c r="BB2030" i="22"/>
  <c r="BA2414" i="22"/>
  <c r="BB2414" i="22" s="1"/>
  <c r="BA2750" i="22"/>
  <c r="BB2750" i="22" s="1"/>
  <c r="BB2805" i="22"/>
  <c r="BA2946" i="22"/>
  <c r="BB2946" i="22" s="1"/>
  <c r="BA3381" i="22"/>
  <c r="BB3381" i="22" s="1"/>
  <c r="BB3416" i="22"/>
  <c r="BA3462" i="22"/>
  <c r="BB3462" i="22" s="1"/>
  <c r="BA3478" i="22"/>
  <c r="BB3478" i="22" s="1"/>
  <c r="BA3512" i="22"/>
  <c r="BB3512" i="22" s="1"/>
  <c r="BB3672" i="22"/>
  <c r="BA3765" i="22"/>
  <c r="BB3765" i="22" s="1"/>
  <c r="BB4318" i="22"/>
  <c r="BB4358" i="22"/>
  <c r="BA4486" i="22"/>
  <c r="BB4486" i="22" s="1"/>
  <c r="BA4577" i="22"/>
  <c r="BB4577" i="22" s="1"/>
  <c r="BA4731" i="22"/>
  <c r="BB4731" i="22" s="1"/>
  <c r="BB4823" i="22"/>
  <c r="BA4916" i="22"/>
  <c r="BB4916" i="22" s="1"/>
  <c r="BA5134" i="22"/>
  <c r="BB5134" i="22" s="1"/>
  <c r="BA5204" i="22"/>
  <c r="BB5204" i="22" s="1"/>
  <c r="BB5708" i="22"/>
  <c r="BA5944" i="22"/>
  <c r="BB5944" i="22" s="1"/>
  <c r="BB7135" i="22"/>
  <c r="BA9138" i="22"/>
  <c r="BB9138" i="22" s="1"/>
  <c r="BB9271" i="22"/>
  <c r="BA9283" i="22"/>
  <c r="BB9283" i="22" s="1"/>
  <c r="BA9315" i="22"/>
  <c r="BB9315" i="22" s="1"/>
  <c r="BA9468" i="22"/>
  <c r="BB9468" i="22" s="1"/>
  <c r="BA4447" i="22"/>
  <c r="BB4447" i="22" s="1"/>
  <c r="BA5379" i="22"/>
  <c r="BB5379" i="22" s="1"/>
  <c r="BB2640" i="22"/>
  <c r="BB3685" i="22"/>
  <c r="BB224" i="22"/>
  <c r="BB1325" i="22"/>
  <c r="BB2956" i="22"/>
  <c r="BA4071" i="22"/>
  <c r="BB4071" i="22" s="1"/>
  <c r="BA4651" i="22"/>
  <c r="BB4651" i="22" s="1"/>
  <c r="BA5375" i="22"/>
  <c r="BB5375" i="22" s="1"/>
  <c r="BA6503" i="22"/>
  <c r="BB6503" i="22" s="1"/>
  <c r="BA6775" i="22"/>
  <c r="BB6775" i="22" s="1"/>
  <c r="BA7172" i="22"/>
  <c r="BB7172" i="22" s="1"/>
  <c r="BA10503" i="22"/>
  <c r="BB10503" i="22" s="1"/>
  <c r="BA10590" i="22"/>
  <c r="BB10590" i="22" s="1"/>
  <c r="BA5579" i="22"/>
  <c r="BB5579" i="22" s="1"/>
  <c r="BB3661" i="22"/>
  <c r="BB3897" i="22"/>
  <c r="BB1170" i="22"/>
  <c r="BB1425" i="22"/>
  <c r="BA1633" i="22"/>
  <c r="BB1633" i="22" s="1"/>
  <c r="BA1678" i="22"/>
  <c r="BB1678" i="22" s="1"/>
  <c r="BB1729" i="22"/>
  <c r="BB1796" i="22"/>
  <c r="BB3184" i="22"/>
  <c r="BA3382" i="22"/>
  <c r="BB3382" i="22" s="1"/>
  <c r="BA3558" i="22"/>
  <c r="BB3558" i="22" s="1"/>
  <c r="BA3954" i="22"/>
  <c r="BB3954" i="22" s="1"/>
  <c r="BA4032" i="22"/>
  <c r="BB4032" i="22" s="1"/>
  <c r="BB4711" i="22"/>
  <c r="BA4918" i="22"/>
  <c r="BB4918" i="22" s="1"/>
  <c r="BB5762" i="22"/>
  <c r="BA5783" i="22"/>
  <c r="BB5783" i="22" s="1"/>
  <c r="BA6203" i="22"/>
  <c r="BB6203" i="22" s="1"/>
  <c r="BB6559" i="22"/>
  <c r="BA7011" i="22"/>
  <c r="BB7011" i="22" s="1"/>
  <c r="BA7076" i="22"/>
  <c r="BB7076" i="22" s="1"/>
  <c r="BA4774" i="22"/>
  <c r="BB4774" i="22" s="1"/>
  <c r="BB2664" i="22"/>
  <c r="BB4998" i="22"/>
  <c r="BB24" i="22"/>
  <c r="I3" i="20"/>
  <c r="M9" i="22"/>
  <c r="N9" i="22" s="1"/>
  <c r="O9" i="22" s="1"/>
  <c r="BB468" i="22"/>
  <c r="BB505" i="22"/>
  <c r="BB554" i="22"/>
  <c r="BB849" i="22"/>
  <c r="BB1345" i="22"/>
  <c r="BA1486" i="22"/>
  <c r="BB1486" i="22" s="1"/>
  <c r="BB1921" i="22"/>
  <c r="BB2350" i="22"/>
  <c r="BB2370" i="22"/>
  <c r="BA3650" i="22"/>
  <c r="BB3650" i="22" s="1"/>
  <c r="BB3965" i="22"/>
  <c r="BA4151" i="22"/>
  <c r="BB4151" i="22" s="1"/>
  <c r="BA4311" i="22"/>
  <c r="BB4311" i="22" s="1"/>
  <c r="BA4712" i="22"/>
  <c r="BB4712" i="22" s="1"/>
  <c r="BB5420" i="22"/>
  <c r="BA5804" i="22"/>
  <c r="BB5804" i="22" s="1"/>
  <c r="BA8334" i="22"/>
  <c r="BB8334" i="22" s="1"/>
  <c r="BB3936" i="22"/>
  <c r="BA5598" i="22"/>
  <c r="BB5598" i="22" s="1"/>
  <c r="BB5608" i="22"/>
  <c r="BB7827" i="22"/>
  <c r="BB8186" i="22"/>
  <c r="BA10250" i="22"/>
  <c r="BB10250" i="22" s="1"/>
  <c r="BA10495" i="22"/>
  <c r="BB10495" i="22" s="1"/>
  <c r="BA10550" i="22"/>
  <c r="BB10550" i="22" s="1"/>
  <c r="BA12394" i="22"/>
  <c r="BB12394" i="22" s="1"/>
  <c r="BA12578" i="22"/>
  <c r="BB12578" i="22" s="1"/>
  <c r="BA13447" i="22"/>
  <c r="BB13447" i="22" s="1"/>
  <c r="BA7921" i="22"/>
  <c r="BB7921" i="22" s="1"/>
  <c r="BA8032" i="22"/>
  <c r="BB8032" i="22" s="1"/>
  <c r="BA8054" i="22"/>
  <c r="BB8054" i="22" s="1"/>
  <c r="BA8551" i="22"/>
  <c r="BB8551" i="22" s="1"/>
  <c r="BA9435" i="22"/>
  <c r="BB9435" i="22" s="1"/>
  <c r="BA12257" i="22"/>
  <c r="BB12257" i="22" s="1"/>
  <c r="BB3642" i="22"/>
  <c r="BB4314" i="22"/>
  <c r="BA4964" i="22"/>
  <c r="BB4964" i="22" s="1"/>
  <c r="BA5143" i="22"/>
  <c r="BB5143" i="22" s="1"/>
  <c r="BB5927" i="22"/>
  <c r="BB5963" i="22"/>
  <c r="BA5982" i="22"/>
  <c r="BB5982" i="22" s="1"/>
  <c r="BA6476" i="22"/>
  <c r="BB6476" i="22" s="1"/>
  <c r="BB6495" i="22"/>
  <c r="BA6512" i="22"/>
  <c r="BB6512" i="22" s="1"/>
  <c r="BB7379" i="22"/>
  <c r="BB7388" i="22"/>
  <c r="BB7408" i="22"/>
  <c r="BA7418" i="22"/>
  <c r="BB7418" i="22" s="1"/>
  <c r="BB7738" i="22"/>
  <c r="BB8096" i="22"/>
  <c r="BA8499" i="22"/>
  <c r="BB8499" i="22" s="1"/>
  <c r="BA9089" i="22"/>
  <c r="BB9089" i="22" s="1"/>
  <c r="BB9689" i="22"/>
  <c r="BB10050" i="22"/>
  <c r="BA11595" i="22"/>
  <c r="BB11595" i="22" s="1"/>
  <c r="BA12963" i="22"/>
  <c r="BB12963" i="22" s="1"/>
  <c r="BA5974" i="22"/>
  <c r="BB5974" i="22" s="1"/>
  <c r="BA5983" i="22"/>
  <c r="BB5983" i="22" s="1"/>
  <c r="BB7102" i="22"/>
  <c r="BA7255" i="22"/>
  <c r="BB7255" i="22" s="1"/>
  <c r="BA9231" i="22"/>
  <c r="BB9231" i="22" s="1"/>
  <c r="BA9415" i="22"/>
  <c r="BB9415" i="22" s="1"/>
  <c r="BB4324" i="22"/>
  <c r="BB4431" i="22"/>
  <c r="BB4479" i="22"/>
  <c r="BA4682" i="22"/>
  <c r="BB4682" i="22" s="1"/>
  <c r="BB4735" i="22"/>
  <c r="BB4787" i="22"/>
  <c r="BB4807" i="22"/>
  <c r="BB4827" i="22"/>
  <c r="BB4859" i="22"/>
  <c r="BB5292" i="22"/>
  <c r="BB5415" i="22"/>
  <c r="BA5747" i="22"/>
  <c r="BB5747" i="22" s="1"/>
  <c r="BB6003" i="22"/>
  <c r="BB6116" i="22"/>
  <c r="BA6126" i="22"/>
  <c r="BB6126" i="22" s="1"/>
  <c r="BB7004" i="22"/>
  <c r="BB7380" i="22"/>
  <c r="BA7399" i="22"/>
  <c r="BB7399" i="22" s="1"/>
  <c r="BB7524" i="22"/>
  <c r="BB7757" i="22"/>
  <c r="BB7880" i="22"/>
  <c r="BA9052" i="22"/>
  <c r="BB9052" i="22" s="1"/>
  <c r="BA9613" i="22"/>
  <c r="BB9613" i="22" s="1"/>
  <c r="BA9679" i="22"/>
  <c r="BB9679" i="22" s="1"/>
  <c r="BA9722" i="22"/>
  <c r="BB9722" i="22" s="1"/>
  <c r="BA10029" i="22"/>
  <c r="BB10029" i="22" s="1"/>
  <c r="BA10770" i="22"/>
  <c r="BB10770" i="22" s="1"/>
  <c r="BB12186" i="22"/>
  <c r="BA12206" i="22"/>
  <c r="BB12206" i="22" s="1"/>
  <c r="BB4183" i="22"/>
  <c r="BB4315" i="22"/>
  <c r="BB4353" i="22"/>
  <c r="BB4550" i="22"/>
  <c r="BB4559" i="22"/>
  <c r="BA4690" i="22"/>
  <c r="BB4690" i="22" s="1"/>
  <c r="BA4698" i="22"/>
  <c r="BB4698" i="22" s="1"/>
  <c r="BB4763" i="22"/>
  <c r="BA4966" i="22"/>
  <c r="BB4966" i="22" s="1"/>
  <c r="BA5192" i="22"/>
  <c r="BB5192" i="22" s="1"/>
  <c r="BB5340" i="22"/>
  <c r="BB5518" i="22"/>
  <c r="BB5603" i="22"/>
  <c r="BA5739" i="22"/>
  <c r="BB5739" i="22" s="1"/>
  <c r="BB5855" i="22"/>
  <c r="BB5883" i="22"/>
  <c r="BB6459" i="22"/>
  <c r="BB6602" i="22"/>
  <c r="BB7063" i="22"/>
  <c r="BB7187" i="22"/>
  <c r="BA7247" i="22"/>
  <c r="BB7247" i="22" s="1"/>
  <c r="BB7623" i="22"/>
  <c r="BB9021" i="22"/>
  <c r="BB9395" i="22"/>
  <c r="BB9592" i="22"/>
  <c r="BA9668" i="22"/>
  <c r="BB9668" i="22" s="1"/>
  <c r="BA10019" i="22"/>
  <c r="BB10019" i="22" s="1"/>
  <c r="BA10668" i="22"/>
  <c r="BB10668" i="22" s="1"/>
  <c r="BA12075" i="22"/>
  <c r="BB12075" i="22" s="1"/>
  <c r="BA5948" i="22"/>
  <c r="BB5948" i="22" s="1"/>
  <c r="BA11119" i="22"/>
  <c r="BB11119" i="22" s="1"/>
  <c r="BA11407" i="22"/>
  <c r="BB11407" i="22" s="1"/>
  <c r="BA12055" i="22"/>
  <c r="BB12055" i="22" s="1"/>
  <c r="BA4292" i="22"/>
  <c r="BB4292" i="22" s="1"/>
  <c r="BB4354" i="22"/>
  <c r="BB4471" i="22"/>
  <c r="BB4589" i="22"/>
  <c r="BB4772" i="22"/>
  <c r="BB4940" i="22"/>
  <c r="BB5147" i="22"/>
  <c r="BB5331" i="22"/>
  <c r="BA5370" i="22"/>
  <c r="BB5370" i="22" s="1"/>
  <c r="BB5567" i="22"/>
  <c r="BB5595" i="22"/>
  <c r="BB5663" i="22"/>
  <c r="BB6603" i="22"/>
  <c r="BB7179" i="22"/>
  <c r="BB7468" i="22"/>
  <c r="BA7478" i="22"/>
  <c r="BB7478" i="22" s="1"/>
  <c r="BA7732" i="22"/>
  <c r="BB7732" i="22" s="1"/>
  <c r="BA7894" i="22"/>
  <c r="BB7894" i="22" s="1"/>
  <c r="BB8068" i="22"/>
  <c r="BA8231" i="22"/>
  <c r="BB8231" i="22" s="1"/>
  <c r="BB8352" i="22"/>
  <c r="BB8362" i="22"/>
  <c r="BB8589" i="22"/>
  <c r="BA8995" i="22"/>
  <c r="BB8995" i="22" s="1"/>
  <c r="BA9191" i="22"/>
  <c r="BB9191" i="22" s="1"/>
  <c r="BB11150" i="22"/>
  <c r="BA11470" i="22"/>
  <c r="BB11470" i="22" s="1"/>
  <c r="BA12161" i="22"/>
  <c r="BB12161" i="22" s="1"/>
  <c r="BA12695" i="22"/>
  <c r="BB12695" i="22" s="1"/>
  <c r="BB8891" i="22"/>
  <c r="BB9594" i="22"/>
  <c r="BA9711" i="22"/>
  <c r="BB9711" i="22" s="1"/>
  <c r="BA9827" i="22"/>
  <c r="BB9827" i="22" s="1"/>
  <c r="BA11028" i="22"/>
  <c r="BB11028" i="22" s="1"/>
  <c r="BA11700" i="22"/>
  <c r="BB11700" i="22" s="1"/>
  <c r="BA12634" i="22"/>
  <c r="BB12634" i="22" s="1"/>
  <c r="BA13675" i="22"/>
  <c r="BB13675" i="22" s="1"/>
  <c r="BA16630" i="22"/>
  <c r="BB16630" i="22" s="1"/>
  <c r="BA17761" i="22"/>
  <c r="BB17761" i="22" s="1"/>
  <c r="BB8273" i="22"/>
  <c r="BB8375" i="22"/>
  <c r="BA9006" i="22"/>
  <c r="BB9006" i="22" s="1"/>
  <c r="BA10462" i="22"/>
  <c r="BB10462" i="22" s="1"/>
  <c r="BB11284" i="22"/>
  <c r="BA12142" i="22"/>
  <c r="BB12142" i="22" s="1"/>
  <c r="BA12366" i="22"/>
  <c r="BB12366" i="22" s="1"/>
  <c r="BA12778" i="22"/>
  <c r="BB12778" i="22" s="1"/>
  <c r="BA14027" i="22"/>
  <c r="BB14027" i="22" s="1"/>
  <c r="BA17379" i="22"/>
  <c r="BB17379" i="22" s="1"/>
  <c r="BA9651" i="22"/>
  <c r="BB9651" i="22" s="1"/>
  <c r="BA10551" i="22"/>
  <c r="BB10551" i="22" s="1"/>
  <c r="BA11134" i="22"/>
  <c r="BB11134" i="22" s="1"/>
  <c r="BA11187" i="22"/>
  <c r="BB11187" i="22" s="1"/>
  <c r="BA12336" i="22"/>
  <c r="BB12336" i="22" s="1"/>
  <c r="BA13501" i="22"/>
  <c r="BB13501" i="22" s="1"/>
  <c r="BA13547" i="22"/>
  <c r="BB13547" i="22" s="1"/>
  <c r="BA17348" i="22"/>
  <c r="BB17348" i="22" s="1"/>
  <c r="BA17534" i="22"/>
  <c r="BB17534" i="22" s="1"/>
  <c r="BA10023" i="22"/>
  <c r="BB10023" i="22" s="1"/>
  <c r="BA10999" i="22"/>
  <c r="BB10999" i="22" s="1"/>
  <c r="BA11062" i="22"/>
  <c r="BB11062" i="22" s="1"/>
  <c r="BA11135" i="22"/>
  <c r="BB11135" i="22" s="1"/>
  <c r="BA11275" i="22"/>
  <c r="BB11275" i="22" s="1"/>
  <c r="BB5008" i="22"/>
  <c r="BB6260" i="22"/>
  <c r="BB6347" i="22"/>
  <c r="BB6404" i="22"/>
  <c r="BB6500" i="22"/>
  <c r="BA6536" i="22"/>
  <c r="BB6536" i="22" s="1"/>
  <c r="BB6740" i="22"/>
  <c r="BB6767" i="22"/>
  <c r="BB6788" i="22"/>
  <c r="BB6928" i="22"/>
  <c r="BB6956" i="22"/>
  <c r="BB7052" i="22"/>
  <c r="BB7103" i="22"/>
  <c r="BA7182" i="22"/>
  <c r="BB7182" i="22" s="1"/>
  <c r="BB7400" i="22"/>
  <c r="BB7435" i="22"/>
  <c r="BB7537" i="22"/>
  <c r="BA7555" i="22"/>
  <c r="BB7555" i="22" s="1"/>
  <c r="BB7588" i="22"/>
  <c r="BA7858" i="22"/>
  <c r="BB7858" i="22" s="1"/>
  <c r="BB7916" i="22"/>
  <c r="BB7936" i="22"/>
  <c r="BA8006" i="22"/>
  <c r="BB8006" i="22" s="1"/>
  <c r="BA8218" i="22"/>
  <c r="BB8218" i="22" s="1"/>
  <c r="BB8244" i="22"/>
  <c r="BB8438" i="22"/>
  <c r="BB8672" i="22"/>
  <c r="BB8724" i="22"/>
  <c r="BB9038" i="22"/>
  <c r="BB9064" i="22"/>
  <c r="BB9124" i="22"/>
  <c r="BA9135" i="22"/>
  <c r="BB9135" i="22" s="1"/>
  <c r="BB9163" i="22"/>
  <c r="BB9255" i="22"/>
  <c r="BA9307" i="22"/>
  <c r="BB9307" i="22" s="1"/>
  <c r="BB9439" i="22"/>
  <c r="BB9491" i="22"/>
  <c r="BB9950" i="22"/>
  <c r="BA10003" i="22"/>
  <c r="BB10003" i="22" s="1"/>
  <c r="BA10644" i="22"/>
  <c r="BB10644" i="22" s="1"/>
  <c r="BA10824" i="22"/>
  <c r="BB10824" i="22" s="1"/>
  <c r="BA11724" i="22"/>
  <c r="BB11724" i="22" s="1"/>
  <c r="BB11990" i="22"/>
  <c r="BA12103" i="22"/>
  <c r="BB12103" i="22" s="1"/>
  <c r="BA12264" i="22"/>
  <c r="BB12264" i="22" s="1"/>
  <c r="BB12286" i="22"/>
  <c r="BB12347" i="22"/>
  <c r="BA12482" i="22"/>
  <c r="BB12482" i="22" s="1"/>
  <c r="BB12769" i="22"/>
  <c r="BA14007" i="22"/>
  <c r="BB14007" i="22" s="1"/>
  <c r="BA15045" i="22"/>
  <c r="BB15045" i="22" s="1"/>
  <c r="BA8963" i="22"/>
  <c r="BB8963" i="22" s="1"/>
  <c r="BA9799" i="22"/>
  <c r="BB9799" i="22" s="1"/>
  <c r="BA10614" i="22"/>
  <c r="BB10614" i="22" s="1"/>
  <c r="BA10990" i="22"/>
  <c r="BB10990" i="22" s="1"/>
  <c r="BA11126" i="22"/>
  <c r="BB11126" i="22" s="1"/>
  <c r="BA15168" i="22"/>
  <c r="BB15168" i="22" s="1"/>
  <c r="BA17073" i="22"/>
  <c r="BB17073" i="22" s="1"/>
  <c r="BB6198" i="22"/>
  <c r="BB6223" i="22"/>
  <c r="BB6415" i="22"/>
  <c r="BA6524" i="22"/>
  <c r="BB6524" i="22" s="1"/>
  <c r="BB6563" i="22"/>
  <c r="BB6863" i="22"/>
  <c r="BB6939" i="22"/>
  <c r="BA7096" i="22"/>
  <c r="BB7096" i="22" s="1"/>
  <c r="BB7420" i="22"/>
  <c r="BB7464" i="22"/>
  <c r="BB7520" i="22"/>
  <c r="BB7572" i="22"/>
  <c r="BB7626" i="22"/>
  <c r="BB7644" i="22"/>
  <c r="BB7662" i="22"/>
  <c r="BB7709" i="22"/>
  <c r="BB7790" i="22"/>
  <c r="BB7917" i="22"/>
  <c r="BB7937" i="22"/>
  <c r="BA8556" i="22"/>
  <c r="BB8556" i="22" s="1"/>
  <c r="BB9411" i="22"/>
  <c r="BB9440" i="22"/>
  <c r="BB9600" i="22"/>
  <c r="BA10090" i="22"/>
  <c r="BB10090" i="22" s="1"/>
  <c r="BB10292" i="22"/>
  <c r="BB10980" i="22"/>
  <c r="BA11340" i="22"/>
  <c r="BB11340" i="22" s="1"/>
  <c r="BA11351" i="22"/>
  <c r="BB11351" i="22" s="1"/>
  <c r="BA11424" i="22"/>
  <c r="BB11424" i="22" s="1"/>
  <c r="BA11519" i="22"/>
  <c r="BB11519" i="22" s="1"/>
  <c r="BB12084" i="22"/>
  <c r="BB12255" i="22"/>
  <c r="BA12607" i="22"/>
  <c r="BB12607" i="22" s="1"/>
  <c r="BB12875" i="22"/>
  <c r="BA13517" i="22"/>
  <c r="BB13517" i="22" s="1"/>
  <c r="BA13883" i="22"/>
  <c r="BB13883" i="22" s="1"/>
  <c r="BB16848" i="22"/>
  <c r="BB6464" i="22"/>
  <c r="BB8935" i="22"/>
  <c r="BA8944" i="22"/>
  <c r="BB8944" i="22" s="1"/>
  <c r="BA9751" i="22"/>
  <c r="BB9751" i="22" s="1"/>
  <c r="BB10070" i="22"/>
  <c r="BA10080" i="22"/>
  <c r="BB10080" i="22" s="1"/>
  <c r="BA10271" i="22"/>
  <c r="BB10271" i="22" s="1"/>
  <c r="BA10534" i="22"/>
  <c r="BB10534" i="22" s="1"/>
  <c r="BA10716" i="22"/>
  <c r="BB10716" i="22" s="1"/>
  <c r="BA11036" i="22"/>
  <c r="BB11036" i="22" s="1"/>
  <c r="BA11107" i="22"/>
  <c r="BB11107" i="22" s="1"/>
  <c r="BA11983" i="22"/>
  <c r="BB11983" i="22" s="1"/>
  <c r="BA12062" i="22"/>
  <c r="BB12062" i="22" s="1"/>
  <c r="BA12245" i="22"/>
  <c r="BB12245" i="22" s="1"/>
  <c r="BB12585" i="22"/>
  <c r="BA13396" i="22"/>
  <c r="BB13396" i="22" s="1"/>
  <c r="BB14344" i="22"/>
  <c r="BA17052" i="22"/>
  <c r="BB17052" i="22" s="1"/>
  <c r="BA17133" i="22"/>
  <c r="BB17133" i="22" s="1"/>
  <c r="BB11100" i="22"/>
  <c r="BB12801" i="22"/>
  <c r="BB13105" i="22"/>
  <c r="BA13220" i="22"/>
  <c r="BB13220" i="22" s="1"/>
  <c r="BA16123" i="22"/>
  <c r="BB16123" i="22" s="1"/>
  <c r="BA16778" i="22"/>
  <c r="BB16778" i="22" s="1"/>
  <c r="BA12318" i="22"/>
  <c r="BB12318" i="22" s="1"/>
  <c r="BA12859" i="22"/>
  <c r="BB12859" i="22" s="1"/>
  <c r="BA12888" i="22"/>
  <c r="BB12888" i="22" s="1"/>
  <c r="BA12936" i="22"/>
  <c r="BB12936" i="22" s="1"/>
  <c r="BA14217" i="22"/>
  <c r="BB14217" i="22" s="1"/>
  <c r="BA16417" i="22"/>
  <c r="BB16417" i="22" s="1"/>
  <c r="BA16428" i="22"/>
  <c r="BB16428" i="22" s="1"/>
  <c r="BA17106" i="22"/>
  <c r="BB17106" i="22" s="1"/>
  <c r="BA17617" i="22"/>
  <c r="BB17617" i="22" s="1"/>
  <c r="BA19597" i="22"/>
  <c r="BB19597" i="22" s="1"/>
  <c r="BB8900" i="22"/>
  <c r="BB9219" i="22"/>
  <c r="BB9443" i="22"/>
  <c r="BB9464" i="22"/>
  <c r="BB9503" i="22"/>
  <c r="BB9523" i="22"/>
  <c r="BA9533" i="22"/>
  <c r="BB9533" i="22" s="1"/>
  <c r="BB9810" i="22"/>
  <c r="BB9881" i="22"/>
  <c r="BB10382" i="22"/>
  <c r="BB10403" i="22"/>
  <c r="BA10444" i="22"/>
  <c r="BB10444" i="22" s="1"/>
  <c r="BB10526" i="22"/>
  <c r="BB10563" i="22"/>
  <c r="BA10692" i="22"/>
  <c r="BB10692" i="22" s="1"/>
  <c r="BA11064" i="22"/>
  <c r="BB11064" i="22" s="1"/>
  <c r="BA11172" i="22"/>
  <c r="BB11172" i="22" s="1"/>
  <c r="BB11179" i="22"/>
  <c r="BB11663" i="22"/>
  <c r="BA11683" i="22"/>
  <c r="BB11683" i="22" s="1"/>
  <c r="BB11827" i="22"/>
  <c r="BA11899" i="22"/>
  <c r="BB11899" i="22" s="1"/>
  <c r="BA12003" i="22"/>
  <c r="BB12003" i="22" s="1"/>
  <c r="BB12123" i="22"/>
  <c r="BA12229" i="22"/>
  <c r="BB12229" i="22" s="1"/>
  <c r="BA12310" i="22"/>
  <c r="BB12310" i="22" s="1"/>
  <c r="BA12340" i="22"/>
  <c r="BB12340" i="22" s="1"/>
  <c r="BB12558" i="22"/>
  <c r="BA12687" i="22"/>
  <c r="BB12687" i="22" s="1"/>
  <c r="BA12794" i="22"/>
  <c r="BB12794" i="22" s="1"/>
  <c r="BA13048" i="22"/>
  <c r="BB13048" i="22" s="1"/>
  <c r="BB13087" i="22"/>
  <c r="BB13189" i="22"/>
  <c r="BB13304" i="22"/>
  <c r="BA13371" i="22"/>
  <c r="BB13371" i="22" s="1"/>
  <c r="BA13595" i="22"/>
  <c r="BB13595" i="22" s="1"/>
  <c r="BA13720" i="22"/>
  <c r="BB13720" i="22" s="1"/>
  <c r="BA14053" i="22"/>
  <c r="BB14053" i="22" s="1"/>
  <c r="BA14280" i="22"/>
  <c r="BB14280" i="22" s="1"/>
  <c r="BA15117" i="22"/>
  <c r="BB15117" i="22" s="1"/>
  <c r="BA16718" i="22"/>
  <c r="BB16718" i="22" s="1"/>
  <c r="BA16812" i="22"/>
  <c r="BB16812" i="22" s="1"/>
  <c r="BA16956" i="22"/>
  <c r="BB16956" i="22" s="1"/>
  <c r="BA17445" i="22"/>
  <c r="BB17445" i="22" s="1"/>
  <c r="BA20125" i="22"/>
  <c r="BB20125" i="22" s="1"/>
  <c r="BB8618" i="22"/>
  <c r="BB8730" i="22"/>
  <c r="BB8928" i="22"/>
  <c r="BB9576" i="22"/>
  <c r="BB9605" i="22"/>
  <c r="BB9763" i="22"/>
  <c r="BA9820" i="22"/>
  <c r="BB9820" i="22" s="1"/>
  <c r="BB9830" i="22"/>
  <c r="BA10104" i="22"/>
  <c r="BB10104" i="22" s="1"/>
  <c r="BB10113" i="22"/>
  <c r="BB10654" i="22"/>
  <c r="BB10836" i="22"/>
  <c r="BB10846" i="22"/>
  <c r="BB10863" i="22"/>
  <c r="BB10872" i="22"/>
  <c r="BB11163" i="22"/>
  <c r="BB11503" i="22"/>
  <c r="BA11542" i="22"/>
  <c r="BB11542" i="22" s="1"/>
  <c r="BB11710" i="22"/>
  <c r="BB11763" i="22"/>
  <c r="BB11772" i="22"/>
  <c r="BB11868" i="22"/>
  <c r="BB12031" i="22"/>
  <c r="BB12238" i="22"/>
  <c r="BA12430" i="22"/>
  <c r="BB12430" i="22" s="1"/>
  <c r="BB12530" i="22"/>
  <c r="BB12538" i="22"/>
  <c r="BA12746" i="22"/>
  <c r="BB12746" i="22" s="1"/>
  <c r="BA12851" i="22"/>
  <c r="BB12851" i="22" s="1"/>
  <c r="BB12948" i="22"/>
  <c r="BB13079" i="22"/>
  <c r="BA16003" i="22"/>
  <c r="BB16003" i="22" s="1"/>
  <c r="BB16312" i="22"/>
  <c r="BA16364" i="22"/>
  <c r="BB16364" i="22" s="1"/>
  <c r="BA17436" i="22"/>
  <c r="BB17436" i="22" s="1"/>
  <c r="BA11879" i="22"/>
  <c r="BB11879" i="22" s="1"/>
  <c r="BA13429" i="22"/>
  <c r="BB13429" i="22" s="1"/>
  <c r="BA13637" i="22"/>
  <c r="BB13637" i="22" s="1"/>
  <c r="BA18932" i="22"/>
  <c r="BB18932" i="22" s="1"/>
  <c r="BA9842" i="22"/>
  <c r="BB9842" i="22" s="1"/>
  <c r="BA11952" i="22"/>
  <c r="BB11952" i="22" s="1"/>
  <c r="BA12283" i="22"/>
  <c r="BB12283" i="22" s="1"/>
  <c r="BB12602" i="22"/>
  <c r="BA12773" i="22"/>
  <c r="BB12773" i="22" s="1"/>
  <c r="BB12805" i="22"/>
  <c r="BA12853" i="22"/>
  <c r="BB12853" i="22" s="1"/>
  <c r="BB12992" i="22"/>
  <c r="BB13336" i="22"/>
  <c r="BB13931" i="22"/>
  <c r="BA13940" i="22"/>
  <c r="BB13940" i="22" s="1"/>
  <c r="BA14152" i="22"/>
  <c r="BB14152" i="22" s="1"/>
  <c r="BA16303" i="22"/>
  <c r="BB16303" i="22" s="1"/>
  <c r="BA16517" i="22"/>
  <c r="BB16517" i="22" s="1"/>
  <c r="BA19349" i="22"/>
  <c r="BB19349" i="22" s="1"/>
  <c r="BB9747" i="22"/>
  <c r="BB10467" i="22"/>
  <c r="BB10611" i="22"/>
  <c r="BB10655" i="22"/>
  <c r="BA10694" i="22"/>
  <c r="BB10694" i="22" s="1"/>
  <c r="BB10748" i="22"/>
  <c r="BA10812" i="22"/>
  <c r="BB10812" i="22" s="1"/>
  <c r="BB11095" i="22"/>
  <c r="BB11139" i="22"/>
  <c r="BA11364" i="22"/>
  <c r="BB11364" i="22" s="1"/>
  <c r="BB11475" i="22"/>
  <c r="BB11563" i="22"/>
  <c r="BB11739" i="22"/>
  <c r="BA11931" i="22"/>
  <c r="BB11931" i="22" s="1"/>
  <c r="BA12127" i="22"/>
  <c r="BB12127" i="22" s="1"/>
  <c r="BB12303" i="22"/>
  <c r="BA12422" i="22"/>
  <c r="BB12422" i="22" s="1"/>
  <c r="BA12971" i="22"/>
  <c r="BB12971" i="22" s="1"/>
  <c r="BA13815" i="22"/>
  <c r="BB13815" i="22" s="1"/>
  <c r="BA16992" i="22"/>
  <c r="BB16992" i="22" s="1"/>
  <c r="BA17387" i="22"/>
  <c r="BB17387" i="22" s="1"/>
  <c r="BA17458" i="22"/>
  <c r="BB17458" i="22" s="1"/>
  <c r="BA18405" i="22"/>
  <c r="BB18405" i="22" s="1"/>
  <c r="BB10332" i="22"/>
  <c r="BA10438" i="22"/>
  <c r="BB10438" i="22" s="1"/>
  <c r="BB10539" i="22"/>
  <c r="BB10558" i="22"/>
  <c r="BB10630" i="22"/>
  <c r="BB10704" i="22"/>
  <c r="BB10884" i="22"/>
  <c r="BA10902" i="22"/>
  <c r="BB10902" i="22" s="1"/>
  <c r="BB11174" i="22"/>
  <c r="BB11183" i="22"/>
  <c r="BB11347" i="22"/>
  <c r="BA11592" i="22"/>
  <c r="BB11592" i="22" s="1"/>
  <c r="BB11648" i="22"/>
  <c r="BA11774" i="22"/>
  <c r="BB11774" i="22" s="1"/>
  <c r="BB11783" i="22"/>
  <c r="BA11932" i="22"/>
  <c r="BB11932" i="22" s="1"/>
  <c r="BB12008" i="22"/>
  <c r="BA12232" i="22"/>
  <c r="BB12232" i="22" s="1"/>
  <c r="BA12262" i="22"/>
  <c r="BB12262" i="22" s="1"/>
  <c r="BB12423" i="22"/>
  <c r="BB12470" i="22"/>
  <c r="BA12542" i="22"/>
  <c r="BB12542" i="22" s="1"/>
  <c r="BB12798" i="22"/>
  <c r="BB12932" i="22"/>
  <c r="BA13329" i="22"/>
  <c r="BB13329" i="22" s="1"/>
  <c r="BA13412" i="22"/>
  <c r="BB13412" i="22" s="1"/>
  <c r="BB15409" i="22"/>
  <c r="BA16182" i="22"/>
  <c r="BB16182" i="22" s="1"/>
  <c r="BA16920" i="22"/>
  <c r="BB16920" i="22" s="1"/>
  <c r="BB17170" i="22"/>
  <c r="BB17377" i="22"/>
  <c r="BB13379" i="22"/>
  <c r="BB14742" i="22"/>
  <c r="BA15086" i="22"/>
  <c r="BB15086" i="22" s="1"/>
  <c r="BB16183" i="22"/>
  <c r="BB16831" i="22"/>
  <c r="BA16840" i="22"/>
  <c r="BB16840" i="22" s="1"/>
  <c r="BA16948" i="22"/>
  <c r="BB16948" i="22" s="1"/>
  <c r="BA17418" i="22"/>
  <c r="BB17418" i="22" s="1"/>
  <c r="BA17636" i="22"/>
  <c r="BB17636" i="22" s="1"/>
  <c r="BA17771" i="22"/>
  <c r="BB17771" i="22" s="1"/>
  <c r="BA19317" i="22"/>
  <c r="BB19317" i="22" s="1"/>
  <c r="BA14516" i="22"/>
  <c r="BB14516" i="22" s="1"/>
  <c r="BA15109" i="22"/>
  <c r="BB15109" i="22" s="1"/>
  <c r="BA15464" i="22"/>
  <c r="BB15464" i="22" s="1"/>
  <c r="BA16276" i="22"/>
  <c r="BB16276" i="22" s="1"/>
  <c r="BB11830" i="22"/>
  <c r="BB12242" i="22"/>
  <c r="BB12270" i="22"/>
  <c r="BB12551" i="22"/>
  <c r="BB12677" i="22"/>
  <c r="BB12876" i="22"/>
  <c r="BB13007" i="22"/>
  <c r="BB13127" i="22"/>
  <c r="BA13135" i="22"/>
  <c r="BB13135" i="22" s="1"/>
  <c r="BB13589" i="22"/>
  <c r="BB13597" i="22"/>
  <c r="BB14128" i="22"/>
  <c r="BA14283" i="22"/>
  <c r="BB14283" i="22" s="1"/>
  <c r="BB14368" i="22"/>
  <c r="BA14425" i="22"/>
  <c r="BB14425" i="22" s="1"/>
  <c r="BA14654" i="22"/>
  <c r="BB14654" i="22" s="1"/>
  <c r="BA15722" i="22"/>
  <c r="BB15722" i="22" s="1"/>
  <c r="BB16244" i="22"/>
  <c r="BB16500" i="22"/>
  <c r="BA16510" i="22"/>
  <c r="BB16510" i="22" s="1"/>
  <c r="BA16564" i="22"/>
  <c r="BB16564" i="22" s="1"/>
  <c r="BB16922" i="22"/>
  <c r="BB16932" i="22"/>
  <c r="BB17014" i="22"/>
  <c r="BB17036" i="22"/>
  <c r="BA17079" i="22"/>
  <c r="BB17079" i="22" s="1"/>
  <c r="BA17972" i="22"/>
  <c r="BB17972" i="22" s="1"/>
  <c r="BB18730" i="22"/>
  <c r="BA16668" i="22"/>
  <c r="BB16668" i="22" s="1"/>
  <c r="BA17329" i="22"/>
  <c r="BB17329" i="22" s="1"/>
  <c r="BA17340" i="22"/>
  <c r="BB17340" i="22" s="1"/>
  <c r="BA18180" i="22"/>
  <c r="BB18180" i="22" s="1"/>
  <c r="BA13316" i="22"/>
  <c r="BB13316" i="22" s="1"/>
  <c r="BB13441" i="22"/>
  <c r="BB13513" i="22"/>
  <c r="BB13659" i="22"/>
  <c r="BB13944" i="22"/>
  <c r="BB14219" i="22"/>
  <c r="BB14331" i="22"/>
  <c r="BB14377" i="22"/>
  <c r="BA14466" i="22"/>
  <c r="BB14466" i="22" s="1"/>
  <c r="BA15509" i="22"/>
  <c r="BB15509" i="22" s="1"/>
  <c r="BB15745" i="22"/>
  <c r="BA16391" i="22"/>
  <c r="BB16391" i="22" s="1"/>
  <c r="BB16545" i="22"/>
  <c r="BB16647" i="22"/>
  <c r="BA16883" i="22"/>
  <c r="BB16883" i="22" s="1"/>
  <c r="BA16905" i="22"/>
  <c r="BB16905" i="22" s="1"/>
  <c r="BA17423" i="22"/>
  <c r="BB17423" i="22" s="1"/>
  <c r="BB17540" i="22"/>
  <c r="BA17817" i="22"/>
  <c r="BB17817" i="22" s="1"/>
  <c r="BA19052" i="22"/>
  <c r="BB19052" i="22" s="1"/>
  <c r="BB13055" i="22"/>
  <c r="BA14981" i="22"/>
  <c r="BB14981" i="22" s="1"/>
  <c r="BA15438" i="22"/>
  <c r="BB15438" i="22" s="1"/>
  <c r="BA16503" i="22"/>
  <c r="BB16503" i="22" s="1"/>
  <c r="BA16670" i="22"/>
  <c r="BB16670" i="22" s="1"/>
  <c r="BA17300" i="22"/>
  <c r="BB17300" i="22" s="1"/>
  <c r="BA17452" i="22"/>
  <c r="BB17452" i="22" s="1"/>
  <c r="BA17610" i="22"/>
  <c r="BB17610" i="22" s="1"/>
  <c r="BA18488" i="22"/>
  <c r="BB18488" i="22" s="1"/>
  <c r="BA20005" i="22"/>
  <c r="BB20005" i="22" s="1"/>
  <c r="BB16628" i="22"/>
  <c r="BA16745" i="22"/>
  <c r="BB16745" i="22" s="1"/>
  <c r="BB17291" i="22"/>
  <c r="BB17424" i="22"/>
  <c r="BA18701" i="22"/>
  <c r="BB18701" i="22" s="1"/>
  <c r="BA18952" i="22"/>
  <c r="BB18952" i="22" s="1"/>
  <c r="BA19605" i="22"/>
  <c r="BB19605" i="22" s="1"/>
  <c r="BA19863" i="22"/>
  <c r="BB19863" i="22" s="1"/>
  <c r="BB19893" i="22"/>
  <c r="BB11988" i="22"/>
  <c r="BB12012" i="22"/>
  <c r="BB12168" i="22"/>
  <c r="BB12345" i="22"/>
  <c r="BB12469" i="22"/>
  <c r="BB13583" i="22"/>
  <c r="BB13609" i="22"/>
  <c r="BB13775" i="22"/>
  <c r="BB13861" i="22"/>
  <c r="BB13871" i="22"/>
  <c r="BB14149" i="22"/>
  <c r="BB15005" i="22"/>
  <c r="BB15417" i="22"/>
  <c r="BB15609" i="22"/>
  <c r="BB16056" i="22"/>
  <c r="BA16200" i="22"/>
  <c r="BB16200" i="22" s="1"/>
  <c r="BB16352" i="22"/>
  <c r="BB16372" i="22"/>
  <c r="BB16456" i="22"/>
  <c r="BA16660" i="22"/>
  <c r="BB16660" i="22" s="1"/>
  <c r="BB16846" i="22"/>
  <c r="BA17190" i="22"/>
  <c r="BB17190" i="22" s="1"/>
  <c r="BA18302" i="22"/>
  <c r="BB18302" i="22" s="1"/>
  <c r="BA18425" i="22"/>
  <c r="BB18425" i="22" s="1"/>
  <c r="BA18479" i="22"/>
  <c r="BB18479" i="22" s="1"/>
  <c r="BB18941" i="22"/>
  <c r="BA19044" i="22"/>
  <c r="BB19044" i="22" s="1"/>
  <c r="BB16621" i="22"/>
  <c r="BB16839" i="22"/>
  <c r="BA16931" i="22"/>
  <c r="BB16931" i="22" s="1"/>
  <c r="BA17182" i="22"/>
  <c r="BB17182" i="22" s="1"/>
  <c r="BA17932" i="22"/>
  <c r="BB17932" i="22" s="1"/>
  <c r="BA18572" i="22"/>
  <c r="BB18572" i="22" s="1"/>
  <c r="BB18771" i="22"/>
  <c r="BA19012" i="22"/>
  <c r="BB19012" i="22" s="1"/>
  <c r="BA19708" i="22"/>
  <c r="BB19708" i="22" s="1"/>
  <c r="BA19876" i="22"/>
  <c r="BB19876" i="22" s="1"/>
  <c r="BB14873" i="22"/>
  <c r="BB15997" i="22"/>
  <c r="BA16896" i="22"/>
  <c r="BB16896" i="22" s="1"/>
  <c r="BB17249" i="22"/>
  <c r="BA17672" i="22"/>
  <c r="BB17672" i="22" s="1"/>
  <c r="BA17996" i="22"/>
  <c r="BB17996" i="22" s="1"/>
  <c r="BA18140" i="22"/>
  <c r="BB18140" i="22" s="1"/>
  <c r="BA18332" i="22"/>
  <c r="BB18332" i="22" s="1"/>
  <c r="BA18388" i="22"/>
  <c r="BB18388" i="22" s="1"/>
  <c r="BA18524" i="22"/>
  <c r="BB18524" i="22" s="1"/>
  <c r="BB18825" i="22"/>
  <c r="BA18935" i="22"/>
  <c r="BB18935" i="22" s="1"/>
  <c r="BA19024" i="22"/>
  <c r="BB19024" i="22" s="1"/>
  <c r="BA19193" i="22"/>
  <c r="BB19193" i="22" s="1"/>
  <c r="BB19343" i="22"/>
  <c r="BA19549" i="22"/>
  <c r="BB19549" i="22" s="1"/>
  <c r="BA19588" i="22"/>
  <c r="BB19588" i="22" s="1"/>
  <c r="BA16521" i="22"/>
  <c r="BB16521" i="22" s="1"/>
  <c r="BA17268" i="22"/>
  <c r="BB17268" i="22" s="1"/>
  <c r="BA17536" i="22"/>
  <c r="BB17536" i="22" s="1"/>
  <c r="BA17692" i="22"/>
  <c r="BB17692" i="22" s="1"/>
  <c r="BA17772" i="22"/>
  <c r="BB17772" i="22" s="1"/>
  <c r="BA18692" i="22"/>
  <c r="BB18692" i="22" s="1"/>
  <c r="BA19194" i="22"/>
  <c r="BB19194" i="22" s="1"/>
  <c r="BA19451" i="22"/>
  <c r="BB19451" i="22" s="1"/>
  <c r="BA19631" i="22"/>
  <c r="BB19631" i="22" s="1"/>
  <c r="BA19771" i="22"/>
  <c r="BB19771" i="22" s="1"/>
  <c r="BA19825" i="22"/>
  <c r="BB19825" i="22" s="1"/>
  <c r="BA19997" i="22"/>
  <c r="BB19997" i="22" s="1"/>
  <c r="BA20077" i="22"/>
  <c r="BB20077" i="22" s="1"/>
  <c r="BB13943" i="22"/>
  <c r="BB14375" i="22"/>
  <c r="BA14630" i="22"/>
  <c r="BB14630" i="22" s="1"/>
  <c r="BB14905" i="22"/>
  <c r="BB14945" i="22"/>
  <c r="BB15050" i="22"/>
  <c r="BB15457" i="22"/>
  <c r="BA15545" i="22"/>
  <c r="BB15545" i="22" s="1"/>
  <c r="BA15789" i="22"/>
  <c r="BB15789" i="22" s="1"/>
  <c r="BB15916" i="22"/>
  <c r="BB15927" i="22"/>
  <c r="BA15965" i="22"/>
  <c r="BB15965" i="22" s="1"/>
  <c r="BB15988" i="22"/>
  <c r="BB16007" i="22"/>
  <c r="BB16026" i="22"/>
  <c r="BB16100" i="22"/>
  <c r="BA16119" i="22"/>
  <c r="BB16119" i="22" s="1"/>
  <c r="BB16137" i="22"/>
  <c r="BB16196" i="22"/>
  <c r="BB16205" i="22"/>
  <c r="BB16308" i="22"/>
  <c r="BB16337" i="22"/>
  <c r="BB16383" i="22"/>
  <c r="BA16691" i="22"/>
  <c r="BB16691" i="22" s="1"/>
  <c r="BA16879" i="22"/>
  <c r="BB16879" i="22" s="1"/>
  <c r="BA16979" i="22"/>
  <c r="BB16979" i="22" s="1"/>
  <c r="BB17038" i="22"/>
  <c r="BB17065" i="22"/>
  <c r="BB17288" i="22"/>
  <c r="BB17470" i="22"/>
  <c r="BA17905" i="22"/>
  <c r="BB17905" i="22" s="1"/>
  <c r="BA17966" i="22"/>
  <c r="BB17966" i="22" s="1"/>
  <c r="BB18008" i="22"/>
  <c r="BA18036" i="22"/>
  <c r="BB18036" i="22" s="1"/>
  <c r="BA18214" i="22"/>
  <c r="BB18214" i="22" s="1"/>
  <c r="BB18660" i="22"/>
  <c r="BA18693" i="22"/>
  <c r="BB18693" i="22" s="1"/>
  <c r="BB18801" i="22"/>
  <c r="BB18819" i="22"/>
  <c r="BA18827" i="22"/>
  <c r="BB18827" i="22" s="1"/>
  <c r="BB19097" i="22"/>
  <c r="BB19281" i="22"/>
  <c r="BA16852" i="22"/>
  <c r="BB16852" i="22" s="1"/>
  <c r="BA17102" i="22"/>
  <c r="BB17102" i="22" s="1"/>
  <c r="BA17280" i="22"/>
  <c r="BB17280" i="22" s="1"/>
  <c r="BA17499" i="22"/>
  <c r="BB17499" i="22" s="1"/>
  <c r="BA17916" i="22"/>
  <c r="BB17916" i="22" s="1"/>
  <c r="BA18113" i="22"/>
  <c r="BB18113" i="22" s="1"/>
  <c r="BA18335" i="22"/>
  <c r="BB18335" i="22" s="1"/>
  <c r="BA18610" i="22"/>
  <c r="BB18610" i="22" s="1"/>
  <c r="BA19403" i="22"/>
  <c r="BB19403" i="22" s="1"/>
  <c r="BB16242" i="22"/>
  <c r="BB16608" i="22"/>
  <c r="BB16990" i="22"/>
  <c r="BB17168" i="22"/>
  <c r="BB17177" i="22"/>
  <c r="BB17196" i="22"/>
  <c r="BA17205" i="22"/>
  <c r="BB17205" i="22" s="1"/>
  <c r="BB17270" i="22"/>
  <c r="BB17664" i="22"/>
  <c r="BA17734" i="22"/>
  <c r="BB17734" i="22" s="1"/>
  <c r="BB17897" i="22"/>
  <c r="BA18757" i="22"/>
  <c r="BB18757" i="22" s="1"/>
  <c r="BB18785" i="22"/>
  <c r="BA18873" i="22"/>
  <c r="BB18873" i="22" s="1"/>
  <c r="BA18900" i="22"/>
  <c r="BB18900" i="22" s="1"/>
  <c r="BA18969" i="22"/>
  <c r="BB18969" i="22" s="1"/>
  <c r="BB19067" i="22"/>
  <c r="BA19271" i="22"/>
  <c r="BB19271" i="22" s="1"/>
  <c r="BA19672" i="22"/>
  <c r="BB19672" i="22" s="1"/>
  <c r="BA14754" i="22"/>
  <c r="BB14754" i="22" s="1"/>
  <c r="BB14857" i="22"/>
  <c r="BB14876" i="22"/>
  <c r="BA15196" i="22"/>
  <c r="BB15196" i="22" s="1"/>
  <c r="BB15309" i="22"/>
  <c r="BB15348" i="22"/>
  <c r="BB15717" i="22"/>
  <c r="BA15725" i="22"/>
  <c r="BB15725" i="22" s="1"/>
  <c r="BB15752" i="22"/>
  <c r="BB16094" i="22"/>
  <c r="BB16524" i="22"/>
  <c r="BB16552" i="22"/>
  <c r="BB16570" i="22"/>
  <c r="BB16791" i="22"/>
  <c r="BB16900" i="22"/>
  <c r="BB16918" i="22"/>
  <c r="BB17297" i="22"/>
  <c r="BB17326" i="22"/>
  <c r="BB17375" i="22"/>
  <c r="BA17665" i="22"/>
  <c r="BB17665" i="22" s="1"/>
  <c r="BB17715" i="22"/>
  <c r="BB18547" i="22"/>
  <c r="BB19176" i="22"/>
  <c r="BA19807" i="22"/>
  <c r="BB19807" i="22" s="1"/>
  <c r="BB18201" i="22"/>
  <c r="BA18559" i="22"/>
  <c r="BB18559" i="22" s="1"/>
  <c r="BA19116" i="22"/>
  <c r="BB19116" i="22" s="1"/>
  <c r="BA19440" i="22"/>
  <c r="BB19440" i="22" s="1"/>
  <c r="BB19633" i="22"/>
  <c r="BB18021" i="22"/>
  <c r="BA18234" i="22"/>
  <c r="BB18234" i="22" s="1"/>
  <c r="BB18704" i="22"/>
  <c r="BA19544" i="22"/>
  <c r="BB19544" i="22" s="1"/>
  <c r="BB19845" i="22"/>
  <c r="BA20220" i="22"/>
  <c r="BB20220" i="22" s="1"/>
  <c r="BA17764" i="22"/>
  <c r="BB17764" i="22" s="1"/>
  <c r="BA18022" i="22"/>
  <c r="BB18022" i="22" s="1"/>
  <c r="BA18155" i="22"/>
  <c r="BB18155" i="22" s="1"/>
  <c r="BB18647" i="22"/>
  <c r="BB18920" i="22"/>
  <c r="BA19081" i="22"/>
  <c r="BB19081" i="22" s="1"/>
  <c r="BB20204" i="22"/>
  <c r="BA17892" i="22"/>
  <c r="BB17892" i="22" s="1"/>
  <c r="BA18012" i="22"/>
  <c r="BB18012" i="22" s="1"/>
  <c r="BA18125" i="22"/>
  <c r="BB18125" i="22" s="1"/>
  <c r="BB17720" i="22"/>
  <c r="BA17748" i="22"/>
  <c r="BB17748" i="22" s="1"/>
  <c r="BA17842" i="22"/>
  <c r="BB17842" i="22" s="1"/>
  <c r="BB18108" i="22"/>
  <c r="BA18117" i="22"/>
  <c r="BB18117" i="22" s="1"/>
  <c r="BB18256" i="22"/>
  <c r="BB18266" i="22"/>
  <c r="BA18350" i="22"/>
  <c r="BB18350" i="22" s="1"/>
  <c r="BB18592" i="22"/>
  <c r="BA18902" i="22"/>
  <c r="BB18902" i="22" s="1"/>
  <c r="BB19520" i="22"/>
  <c r="BB19555" i="22"/>
  <c r="BA19879" i="22"/>
  <c r="BB19879" i="22" s="1"/>
  <c r="BA17968" i="22"/>
  <c r="BB17968" i="22" s="1"/>
  <c r="BA18490" i="22"/>
  <c r="BB18490" i="22" s="1"/>
  <c r="BA18698" i="22"/>
  <c r="BB18698" i="22" s="1"/>
  <c r="BB18718" i="22"/>
  <c r="BB18737" i="22"/>
  <c r="BA18831" i="22"/>
  <c r="BB18831" i="22" s="1"/>
  <c r="BB18887" i="22"/>
  <c r="BB18947" i="22"/>
  <c r="BA19103" i="22"/>
  <c r="BB19103" i="22" s="1"/>
  <c r="BA19112" i="22"/>
  <c r="BB19112" i="22" s="1"/>
  <c r="BA19163" i="22"/>
  <c r="BB19163" i="22" s="1"/>
  <c r="BA19179" i="22"/>
  <c r="BB19179" i="22" s="1"/>
  <c r="BA19328" i="22"/>
  <c r="BB19328" i="22" s="1"/>
  <c r="BA19409" i="22"/>
  <c r="BB19409" i="22" s="1"/>
  <c r="BB19629" i="22"/>
  <c r="BB17667" i="22"/>
  <c r="BA17713" i="22"/>
  <c r="BB17713" i="22" s="1"/>
  <c r="BA17786" i="22"/>
  <c r="BB17786" i="22" s="1"/>
  <c r="BB17824" i="22"/>
  <c r="BB17921" i="22"/>
  <c r="BB18092" i="22"/>
  <c r="BB18100" i="22"/>
  <c r="BB18247" i="22"/>
  <c r="BA18297" i="22"/>
  <c r="BB18297" i="22" s="1"/>
  <c r="BA18384" i="22"/>
  <c r="BB18384" i="22" s="1"/>
  <c r="BB18612" i="22"/>
  <c r="BA18659" i="22"/>
  <c r="BB18659" i="22" s="1"/>
  <c r="BB19084" i="22"/>
  <c r="BB19122" i="22"/>
  <c r="BA19171" i="22"/>
  <c r="BB19171" i="22" s="1"/>
  <c r="BA19593" i="22"/>
  <c r="BB19593" i="22" s="1"/>
  <c r="BB19831" i="22"/>
  <c r="BA19091" i="22"/>
  <c r="BB19091" i="22" s="1"/>
  <c r="BB19125" i="22"/>
  <c r="BB19135" i="22"/>
  <c r="BB19157" i="22"/>
  <c r="BB19533" i="22"/>
  <c r="BB19565" i="22"/>
  <c r="BA19657" i="22"/>
  <c r="BB19657" i="22" s="1"/>
  <c r="BB19701" i="22"/>
  <c r="BB19973" i="22"/>
  <c r="BB20053" i="22"/>
  <c r="BA20196" i="22"/>
  <c r="BB20196" i="22" s="1"/>
  <c r="BB17836" i="22"/>
  <c r="BB17852" i="22"/>
  <c r="BB18448" i="22"/>
  <c r="BB18476" i="22"/>
  <c r="BB18632" i="22"/>
  <c r="BB18749" i="22"/>
  <c r="BB18836" i="22"/>
  <c r="BB19948" i="22"/>
  <c r="AN13" i="22"/>
  <c r="AG13" i="22"/>
  <c r="AH13" i="22" s="1"/>
  <c r="AO13" i="22" s="1"/>
  <c r="AP13" i="22" s="1"/>
  <c r="BA2177" i="22"/>
  <c r="BB2177" i="22" s="1"/>
  <c r="BA2434" i="22"/>
  <c r="BB2434" i="22" s="1"/>
  <c r="BA2469" i="22"/>
  <c r="BB2469" i="22" s="1"/>
  <c r="BA2513" i="22"/>
  <c r="BB2513" i="22" s="1"/>
  <c r="BA2764" i="22"/>
  <c r="BB2764" i="22" s="1"/>
  <c r="BA3244" i="22"/>
  <c r="BB3244" i="22" s="1"/>
  <c r="BA3286" i="22"/>
  <c r="BB3286" i="22" s="1"/>
  <c r="BA3630" i="22"/>
  <c r="BB3630" i="22" s="1"/>
  <c r="BA3749" i="22"/>
  <c r="BB3749" i="22" s="1"/>
  <c r="BA3904" i="22"/>
  <c r="BB3904" i="22" s="1"/>
  <c r="BA4158" i="22"/>
  <c r="BB4158" i="22" s="1"/>
  <c r="BA4253" i="22"/>
  <c r="BB4253" i="22" s="1"/>
  <c r="BA4532" i="22"/>
  <c r="BB4532" i="22" s="1"/>
  <c r="BA10291" i="22"/>
  <c r="BB10291" i="22" s="1"/>
  <c r="BA10743" i="22"/>
  <c r="BB10743" i="22" s="1"/>
  <c r="BA10832" i="22"/>
  <c r="BB10832" i="22" s="1"/>
  <c r="BA10915" i="22"/>
  <c r="BB10915" i="22" s="1"/>
  <c r="BA14142" i="22"/>
  <c r="BB14142" i="22" s="1"/>
  <c r="E17" i="20"/>
  <c r="H17" i="20" s="1"/>
  <c r="F17" i="20"/>
  <c r="I17" i="20" s="1"/>
  <c r="AF11" i="22"/>
  <c r="AN11" i="22" s="1"/>
  <c r="AF17" i="22"/>
  <c r="AG19" i="22"/>
  <c r="AH19" i="22" s="1"/>
  <c r="AK19" i="22" s="1"/>
  <c r="AL19" i="22" s="1"/>
  <c r="AG23" i="22"/>
  <c r="AH23" i="22" s="1"/>
  <c r="AO23" i="22" s="1"/>
  <c r="AP23" i="22" s="1"/>
  <c r="BA69" i="22"/>
  <c r="BB69" i="22" s="1"/>
  <c r="BA105" i="22"/>
  <c r="BB105" i="22" s="1"/>
  <c r="BA112" i="22"/>
  <c r="BB112" i="22" s="1"/>
  <c r="BA133" i="22"/>
  <c r="BB133" i="22" s="1"/>
  <c r="BB180" i="22"/>
  <c r="BA368" i="22"/>
  <c r="BB368" i="22" s="1"/>
  <c r="BB438" i="22"/>
  <c r="BB487" i="22"/>
  <c r="BB500" i="22"/>
  <c r="BA549" i="22"/>
  <c r="BB549" i="22" s="1"/>
  <c r="BA557" i="22"/>
  <c r="BB557" i="22" s="1"/>
  <c r="BA574" i="22"/>
  <c r="BB574" i="22" s="1"/>
  <c r="BB640" i="22"/>
  <c r="BB744" i="22"/>
  <c r="BA772" i="22"/>
  <c r="BB772" i="22" s="1"/>
  <c r="BA809" i="22"/>
  <c r="BB809" i="22" s="1"/>
  <c r="BB844" i="22"/>
  <c r="BB917" i="22"/>
  <c r="BA1014" i="22"/>
  <c r="BB1014" i="22" s="1"/>
  <c r="BB1137" i="22"/>
  <c r="BB1177" i="22"/>
  <c r="BA1266" i="22"/>
  <c r="BB1266" i="22" s="1"/>
  <c r="BA1313" i="22"/>
  <c r="BB1313" i="22" s="1"/>
  <c r="BA1358" i="22"/>
  <c r="BB1358" i="22" s="1"/>
  <c r="BB1376" i="22"/>
  <c r="BA1485" i="22"/>
  <c r="BB1485" i="22" s="1"/>
  <c r="BA1518" i="22"/>
  <c r="BB1518" i="22" s="1"/>
  <c r="BA1536" i="22"/>
  <c r="BB1536" i="22" s="1"/>
  <c r="BB1554" i="22"/>
  <c r="BA1578" i="22"/>
  <c r="BB1578" i="22" s="1"/>
  <c r="BA1822" i="22"/>
  <c r="BB1822" i="22" s="1"/>
  <c r="BB1914" i="22"/>
  <c r="BB2008" i="22"/>
  <c r="BB2145" i="22"/>
  <c r="BA2290" i="22"/>
  <c r="BB2290" i="22" s="1"/>
  <c r="BA2345" i="22"/>
  <c r="BB2345" i="22" s="1"/>
  <c r="BA2470" i="22"/>
  <c r="BB2470" i="22" s="1"/>
  <c r="BB2514" i="22"/>
  <c r="BB2658" i="22"/>
  <c r="BA2832" i="22"/>
  <c r="BB2832" i="22" s="1"/>
  <c r="BA3014" i="22"/>
  <c r="BB3014" i="22" s="1"/>
  <c r="BA3461" i="22"/>
  <c r="BB3461" i="22" s="1"/>
  <c r="BA3534" i="22"/>
  <c r="BB3534" i="22" s="1"/>
  <c r="BA3766" i="22"/>
  <c r="BB3766" i="22" s="1"/>
  <c r="BA3888" i="22"/>
  <c r="BB3888" i="22" s="1"/>
  <c r="BA7690" i="22"/>
  <c r="BB7690" i="22" s="1"/>
  <c r="BA8666" i="22"/>
  <c r="BB8666" i="22" s="1"/>
  <c r="BA9118" i="22"/>
  <c r="BB9118" i="22" s="1"/>
  <c r="BA9356" i="22"/>
  <c r="BB9356" i="22" s="1"/>
  <c r="BA9385" i="22"/>
  <c r="BB9385" i="22" s="1"/>
  <c r="BA9462" i="22"/>
  <c r="BB9462" i="22" s="1"/>
  <c r="BA9921" i="22"/>
  <c r="BB9921" i="22" s="1"/>
  <c r="BA9941" i="22"/>
  <c r="BB9941" i="22" s="1"/>
  <c r="I24" i="20"/>
  <c r="BA1169" i="22"/>
  <c r="BB1169" i="22" s="1"/>
  <c r="BA1197" i="22"/>
  <c r="BB1197" i="22" s="1"/>
  <c r="BA1332" i="22"/>
  <c r="BB1332" i="22" s="1"/>
  <c r="BA1341" i="22"/>
  <c r="BB1341" i="22" s="1"/>
  <c r="BA1477" i="22"/>
  <c r="BB1477" i="22" s="1"/>
  <c r="BA1537" i="22"/>
  <c r="BB1537" i="22" s="1"/>
  <c r="BA1770" i="22"/>
  <c r="BB1770" i="22" s="1"/>
  <c r="BA1981" i="22"/>
  <c r="BB1981" i="22" s="1"/>
  <c r="BA2264" i="22"/>
  <c r="BB2264" i="22" s="1"/>
  <c r="BA2318" i="22"/>
  <c r="BB2318" i="22" s="1"/>
  <c r="BA2338" i="22"/>
  <c r="BB2338" i="22" s="1"/>
  <c r="BA3076" i="22"/>
  <c r="BB3076" i="22" s="1"/>
  <c r="BA3229" i="22"/>
  <c r="BB3229" i="22" s="1"/>
  <c r="BA3237" i="22"/>
  <c r="BB3237" i="22" s="1"/>
  <c r="BA3525" i="22"/>
  <c r="BB3525" i="22" s="1"/>
  <c r="BA3717" i="22"/>
  <c r="BB3717" i="22" s="1"/>
  <c r="BA4415" i="22"/>
  <c r="BB4415" i="22" s="1"/>
  <c r="BA402" i="22"/>
  <c r="BB402" i="22" s="1"/>
  <c r="M31" i="14"/>
  <c r="N31" i="14" s="1"/>
  <c r="M47" i="14"/>
  <c r="E10" i="20"/>
  <c r="H10" i="20" s="1"/>
  <c r="E13" i="20"/>
  <c r="H13" i="20" s="1"/>
  <c r="I21" i="20"/>
  <c r="E24" i="20"/>
  <c r="H24" i="20" s="1"/>
  <c r="AG15" i="22"/>
  <c r="AH15" i="22" s="1"/>
  <c r="AK15" i="22" s="1"/>
  <c r="AL15" i="22" s="1"/>
  <c r="BB84" i="22"/>
  <c r="BB245" i="22"/>
  <c r="BA361" i="22"/>
  <c r="BB361" i="22" s="1"/>
  <c r="BB375" i="22"/>
  <c r="BA388" i="22"/>
  <c r="BB388" i="22" s="1"/>
  <c r="BB395" i="22"/>
  <c r="BA433" i="22"/>
  <c r="BB433" i="22" s="1"/>
  <c r="BA446" i="22"/>
  <c r="BB446" i="22" s="1"/>
  <c r="BA494" i="22"/>
  <c r="BB494" i="22" s="1"/>
  <c r="BB657" i="22"/>
  <c r="BB758" i="22"/>
  <c r="BA766" i="22"/>
  <c r="BB766" i="22" s="1"/>
  <c r="BA845" i="22"/>
  <c r="BB845" i="22" s="1"/>
  <c r="BA862" i="22"/>
  <c r="BB862" i="22" s="1"/>
  <c r="BB918" i="22"/>
  <c r="BB958" i="22"/>
  <c r="BA1188" i="22"/>
  <c r="BB1188" i="22" s="1"/>
  <c r="BB1198" i="22"/>
  <c r="BA1224" i="22"/>
  <c r="BB1224" i="22" s="1"/>
  <c r="BA1333" i="22"/>
  <c r="BB1333" i="22" s="1"/>
  <c r="BA1350" i="22"/>
  <c r="BB1350" i="22" s="1"/>
  <c r="BA1548" i="22"/>
  <c r="BB1548" i="22" s="1"/>
  <c r="BA1572" i="22"/>
  <c r="BB1572" i="22" s="1"/>
  <c r="BA1614" i="22"/>
  <c r="BB1614" i="22" s="1"/>
  <c r="BB1681" i="22"/>
  <c r="BA1824" i="22"/>
  <c r="BB1824" i="22" s="1"/>
  <c r="BB1860" i="22"/>
  <c r="BA1982" i="22"/>
  <c r="BB1982" i="22" s="1"/>
  <c r="BB2053" i="22"/>
  <c r="BA2382" i="22"/>
  <c r="BB2382" i="22" s="1"/>
  <c r="BA2534" i="22"/>
  <c r="BB2534" i="22" s="1"/>
  <c r="BA2650" i="22"/>
  <c r="BB2650" i="22" s="1"/>
  <c r="BA2700" i="22"/>
  <c r="BB2700" i="22" s="1"/>
  <c r="BA3134" i="22"/>
  <c r="BB3134" i="22" s="1"/>
  <c r="BB3338" i="22"/>
  <c r="BA3392" i="22"/>
  <c r="BB3392" i="22" s="1"/>
  <c r="BA3437" i="22"/>
  <c r="BB3437" i="22" s="1"/>
  <c r="BA3526" i="22"/>
  <c r="BB3526" i="22" s="1"/>
  <c r="BB3617" i="22"/>
  <c r="BA3768" i="22"/>
  <c r="BB3768" i="22" s="1"/>
  <c r="BA3815" i="22"/>
  <c r="BB3815" i="22" s="1"/>
  <c r="BA4170" i="22"/>
  <c r="BB4170" i="22" s="1"/>
  <c r="BA4213" i="22"/>
  <c r="BB4213" i="22" s="1"/>
  <c r="BA4244" i="22"/>
  <c r="BB4244" i="22" s="1"/>
  <c r="BA6771" i="22"/>
  <c r="BB6771" i="22" s="1"/>
  <c r="BB394" i="22"/>
  <c r="BB757" i="22"/>
  <c r="BA2078" i="22"/>
  <c r="BB2078" i="22" s="1"/>
  <c r="BA2462" i="22"/>
  <c r="BB2462" i="22" s="1"/>
  <c r="BA2489" i="22"/>
  <c r="BB2489" i="22" s="1"/>
  <c r="BA2818" i="22"/>
  <c r="BB2818" i="22" s="1"/>
  <c r="BA2826" i="22"/>
  <c r="BB2826" i="22" s="1"/>
  <c r="BA3126" i="22"/>
  <c r="BB3126" i="22" s="1"/>
  <c r="BA3222" i="22"/>
  <c r="BB3222" i="22" s="1"/>
  <c r="BA3290" i="22"/>
  <c r="BB3290" i="22" s="1"/>
  <c r="BA3816" i="22"/>
  <c r="BB3816" i="22" s="1"/>
  <c r="BA3984" i="22"/>
  <c r="BB3984" i="22" s="1"/>
  <c r="BA4004" i="22"/>
  <c r="BB4004" i="22" s="1"/>
  <c r="BA4039" i="22"/>
  <c r="BB4039" i="22" s="1"/>
  <c r="BA5622" i="22"/>
  <c r="BB5622" i="22" s="1"/>
  <c r="BA5763" i="22"/>
  <c r="BB5763" i="22" s="1"/>
  <c r="BA5782" i="22"/>
  <c r="BB5782" i="22" s="1"/>
  <c r="BA9319" i="22"/>
  <c r="BB9319" i="22" s="1"/>
  <c r="BA10065" i="22"/>
  <c r="BB10065" i="22" s="1"/>
  <c r="BA10093" i="22"/>
  <c r="BB10093" i="22" s="1"/>
  <c r="BA10415" i="22"/>
  <c r="BB10415" i="22" s="1"/>
  <c r="BA10535" i="22"/>
  <c r="BB10535" i="22" s="1"/>
  <c r="BA11399" i="22"/>
  <c r="BB11399" i="22" s="1"/>
  <c r="BA648" i="22"/>
  <c r="BB648" i="22" s="1"/>
  <c r="AG7" i="22"/>
  <c r="AH7" i="22" s="1"/>
  <c r="AO7" i="22" s="1"/>
  <c r="AP7" i="22" s="1"/>
  <c r="BA121" i="22"/>
  <c r="BB121" i="22" s="1"/>
  <c r="BA160" i="22"/>
  <c r="BB160" i="22" s="1"/>
  <c r="BA197" i="22"/>
  <c r="BB197" i="22" s="1"/>
  <c r="BA233" i="22"/>
  <c r="BB233" i="22" s="1"/>
  <c r="BA240" i="22"/>
  <c r="BB240" i="22" s="1"/>
  <c r="BA288" i="22"/>
  <c r="BB288" i="22" s="1"/>
  <c r="BA308" i="22"/>
  <c r="BB308" i="22" s="1"/>
  <c r="BA404" i="22"/>
  <c r="BB404" i="22" s="1"/>
  <c r="BA434" i="22"/>
  <c r="BB434" i="22" s="1"/>
  <c r="BA466" i="22"/>
  <c r="BB466" i="22" s="1"/>
  <c r="BB495" i="22"/>
  <c r="BB544" i="22"/>
  <c r="BA629" i="22"/>
  <c r="BB629" i="22" s="1"/>
  <c r="BA774" i="22"/>
  <c r="BB774" i="22" s="1"/>
  <c r="BA832" i="22"/>
  <c r="BB832" i="22" s="1"/>
  <c r="BA950" i="22"/>
  <c r="BB950" i="22" s="1"/>
  <c r="BA1002" i="22"/>
  <c r="BB1002" i="22" s="1"/>
  <c r="BA1530" i="22"/>
  <c r="BB1530" i="22" s="1"/>
  <c r="BA1590" i="22"/>
  <c r="BB1590" i="22" s="1"/>
  <c r="BA1616" i="22"/>
  <c r="BB1616" i="22" s="1"/>
  <c r="BA1876" i="22"/>
  <c r="BB1876" i="22" s="1"/>
  <c r="BA2482" i="22"/>
  <c r="BB2482" i="22" s="1"/>
  <c r="BB2740" i="22"/>
  <c r="BA2990" i="22"/>
  <c r="BB2990" i="22" s="1"/>
  <c r="BA3118" i="22"/>
  <c r="BB3118" i="22" s="1"/>
  <c r="BA3213" i="22"/>
  <c r="BB3213" i="22" s="1"/>
  <c r="BA3429" i="22"/>
  <c r="BB3429" i="22" s="1"/>
  <c r="BA3502" i="22"/>
  <c r="BB3502" i="22" s="1"/>
  <c r="BA5276" i="22"/>
  <c r="BB5276" i="22" s="1"/>
  <c r="BA7100" i="22"/>
  <c r="BB7100" i="22" s="1"/>
  <c r="BA458" i="22"/>
  <c r="BB458" i="22" s="1"/>
  <c r="BA100" i="22"/>
  <c r="BB100" i="22" s="1"/>
  <c r="BA396" i="22"/>
  <c r="BB396" i="22" s="1"/>
  <c r="BB1053" i="22"/>
  <c r="BA1101" i="22"/>
  <c r="BB1101" i="22" s="1"/>
  <c r="BB1285" i="22"/>
  <c r="I28" i="14"/>
  <c r="J28" i="14" s="1"/>
  <c r="I54" i="14"/>
  <c r="E7" i="20"/>
  <c r="G7" i="20"/>
  <c r="I7" i="20" s="1"/>
  <c r="E21" i="20"/>
  <c r="H21" i="20" s="1"/>
  <c r="BB64" i="22"/>
  <c r="I14" i="20"/>
  <c r="BB13" i="22"/>
  <c r="AF24" i="22"/>
  <c r="AN24" i="22" s="1"/>
  <c r="BA101" i="22"/>
  <c r="BB101" i="22" s="1"/>
  <c r="BB137" i="22"/>
  <c r="BA144" i="22"/>
  <c r="BB144" i="22" s="1"/>
  <c r="BA281" i="22"/>
  <c r="BB281" i="22" s="1"/>
  <c r="BA336" i="22"/>
  <c r="BB336" i="22" s="1"/>
  <c r="BA390" i="22"/>
  <c r="BB390" i="22" s="1"/>
  <c r="BA410" i="22"/>
  <c r="BB410" i="22" s="1"/>
  <c r="BA423" i="22"/>
  <c r="BB423" i="22" s="1"/>
  <c r="BA454" i="22"/>
  <c r="BB454" i="22" s="1"/>
  <c r="BB471" i="22"/>
  <c r="BA545" i="22"/>
  <c r="BB545" i="22" s="1"/>
  <c r="BB622" i="22"/>
  <c r="BB733" i="22"/>
  <c r="BA936" i="22"/>
  <c r="BB936" i="22" s="1"/>
  <c r="BA996" i="22"/>
  <c r="BB996" i="22" s="1"/>
  <c r="BA1093" i="22"/>
  <c r="BB1093" i="22" s="1"/>
  <c r="BA1102" i="22"/>
  <c r="BB1102" i="22" s="1"/>
  <c r="BA1140" i="22"/>
  <c r="BB1140" i="22" s="1"/>
  <c r="BB1181" i="22"/>
  <c r="BB1236" i="22"/>
  <c r="BA1245" i="22"/>
  <c r="BB1245" i="22" s="1"/>
  <c r="BB1254" i="22"/>
  <c r="BB1262" i="22"/>
  <c r="BA1398" i="22"/>
  <c r="BB1398" i="22" s="1"/>
  <c r="BA1464" i="22"/>
  <c r="BB1464" i="22" s="1"/>
  <c r="BB1506" i="22"/>
  <c r="BA1566" i="22"/>
  <c r="BB1566" i="22" s="1"/>
  <c r="BA1608" i="22"/>
  <c r="BB1608" i="22" s="1"/>
  <c r="BB1668" i="22"/>
  <c r="BA1706" i="22"/>
  <c r="BB1706" i="22" s="1"/>
  <c r="BB1790" i="22"/>
  <c r="BA1836" i="22"/>
  <c r="BB1836" i="22" s="1"/>
  <c r="BA1908" i="22"/>
  <c r="BB1908" i="22" s="1"/>
  <c r="BB1968" i="22"/>
  <c r="BB1976" i="22"/>
  <c r="BA2349" i="22"/>
  <c r="BB2349" i="22" s="1"/>
  <c r="BA2454" i="22"/>
  <c r="BB2454" i="22" s="1"/>
  <c r="BA2638" i="22"/>
  <c r="BB2638" i="22" s="1"/>
  <c r="BA2854" i="22"/>
  <c r="BB2854" i="22" s="1"/>
  <c r="BA3214" i="22"/>
  <c r="BB3214" i="22" s="1"/>
  <c r="BB3430" i="22"/>
  <c r="BB3578" i="22"/>
  <c r="BB3691" i="22"/>
  <c r="BA3711" i="22"/>
  <c r="BB3711" i="22" s="1"/>
  <c r="BA3966" i="22"/>
  <c r="BB3966" i="22" s="1"/>
  <c r="BA5267" i="22"/>
  <c r="BB5267" i="22" s="1"/>
  <c r="BA6707" i="22"/>
  <c r="BB6707" i="22" s="1"/>
  <c r="BA740" i="22"/>
  <c r="BB740" i="22" s="1"/>
  <c r="BA1878" i="22"/>
  <c r="BB1878" i="22" s="1"/>
  <c r="BA1909" i="22"/>
  <c r="BB1909" i="22" s="1"/>
  <c r="BA2397" i="22"/>
  <c r="BB2397" i="22" s="1"/>
  <c r="BA2421" i="22"/>
  <c r="BB2421" i="22" s="1"/>
  <c r="BA2526" i="22"/>
  <c r="BB2526" i="22" s="1"/>
  <c r="BA2589" i="22"/>
  <c r="BB2589" i="22" s="1"/>
  <c r="BA2606" i="22"/>
  <c r="BB2606" i="22" s="1"/>
  <c r="BA2632" i="22"/>
  <c r="BB2632" i="22" s="1"/>
  <c r="BA2742" i="22"/>
  <c r="BB2742" i="22" s="1"/>
  <c r="BA2902" i="22"/>
  <c r="BB2902" i="22" s="1"/>
  <c r="BA2992" i="22"/>
  <c r="BB2992" i="22" s="1"/>
  <c r="BA3045" i="22"/>
  <c r="BB3045" i="22" s="1"/>
  <c r="BA3054" i="22"/>
  <c r="BB3054" i="22" s="1"/>
  <c r="BA3257" i="22"/>
  <c r="BB3257" i="22" s="1"/>
  <c r="BA3413" i="22"/>
  <c r="BB3413" i="22" s="1"/>
  <c r="BA3421" i="22"/>
  <c r="BB3421" i="22" s="1"/>
  <c r="BA3554" i="22"/>
  <c r="BB3554" i="22" s="1"/>
  <c r="BA3844" i="22"/>
  <c r="BB3844" i="22" s="1"/>
  <c r="BA4786" i="22"/>
  <c r="BB4786" i="22" s="1"/>
  <c r="BA4908" i="22"/>
  <c r="BB4908" i="22" s="1"/>
  <c r="BA5095" i="22"/>
  <c r="BB5095" i="22" s="1"/>
  <c r="BA5900" i="22"/>
  <c r="BB5900" i="22" s="1"/>
  <c r="BA6007" i="22"/>
  <c r="BB6007" i="22" s="1"/>
  <c r="BB32" i="22"/>
  <c r="BB340" i="22"/>
  <c r="BB1045" i="22"/>
  <c r="BA1650" i="22"/>
  <c r="BB1650" i="22" s="1"/>
  <c r="BA738" i="22"/>
  <c r="BB738" i="22" s="1"/>
  <c r="AF12" i="22"/>
  <c r="AN12" i="22" s="1"/>
  <c r="AF20" i="22"/>
  <c r="AN20" i="22" s="1"/>
  <c r="BA116" i="22"/>
  <c r="BB116" i="22" s="1"/>
  <c r="BA153" i="22"/>
  <c r="BB153" i="22" s="1"/>
  <c r="BA169" i="22"/>
  <c r="BB169" i="22" s="1"/>
  <c r="BA176" i="22"/>
  <c r="BB176" i="22" s="1"/>
  <c r="BB213" i="22"/>
  <c r="BA228" i="22"/>
  <c r="BB228" i="22" s="1"/>
  <c r="BA256" i="22"/>
  <c r="BB256" i="22" s="1"/>
  <c r="BA276" i="22"/>
  <c r="BB276" i="22" s="1"/>
  <c r="BB309" i="22"/>
  <c r="BA329" i="22"/>
  <c r="BB329" i="22" s="1"/>
  <c r="BA357" i="22"/>
  <c r="BB357" i="22" s="1"/>
  <c r="BB372" i="22"/>
  <c r="BA378" i="22"/>
  <c r="BB378" i="22" s="1"/>
  <c r="BA398" i="22"/>
  <c r="BB398" i="22" s="1"/>
  <c r="BA424" i="22"/>
  <c r="BB424" i="22" s="1"/>
  <c r="BA479" i="22"/>
  <c r="BB479" i="22" s="1"/>
  <c r="BA533" i="22"/>
  <c r="BB533" i="22" s="1"/>
  <c r="BB609" i="22"/>
  <c r="BB644" i="22"/>
  <c r="BA714" i="22"/>
  <c r="BB714" i="22" s="1"/>
  <c r="BA721" i="22"/>
  <c r="BB721" i="22" s="1"/>
  <c r="BB734" i="22"/>
  <c r="BA821" i="22"/>
  <c r="BB821" i="22" s="1"/>
  <c r="BB834" i="22"/>
  <c r="BA878" i="22"/>
  <c r="BB878" i="22" s="1"/>
  <c r="BB892" i="22"/>
  <c r="BA930" i="22"/>
  <c r="BB930" i="22" s="1"/>
  <c r="BA945" i="22"/>
  <c r="BB945" i="22" s="1"/>
  <c r="BA990" i="22"/>
  <c r="BB990" i="22" s="1"/>
  <c r="BB997" i="22"/>
  <c r="BA1040" i="22"/>
  <c r="BB1040" i="22" s="1"/>
  <c r="BB1086" i="22"/>
  <c r="BA1134" i="22"/>
  <c r="BB1134" i="22" s="1"/>
  <c r="BA1156" i="22"/>
  <c r="BB1156" i="22" s="1"/>
  <c r="BB1182" i="22"/>
  <c r="BA1201" i="22"/>
  <c r="BB1201" i="22" s="1"/>
  <c r="BA1310" i="22"/>
  <c r="BB1310" i="22" s="1"/>
  <c r="BB1390" i="22"/>
  <c r="BB1408" i="22"/>
  <c r="BA1542" i="22"/>
  <c r="BB1542" i="22" s="1"/>
  <c r="BB1726" i="22"/>
  <c r="BA1808" i="22"/>
  <c r="BB1808" i="22" s="1"/>
  <c r="BA1854" i="22"/>
  <c r="BB1854" i="22" s="1"/>
  <c r="BB1970" i="22"/>
  <c r="BA2072" i="22"/>
  <c r="BB2072" i="22" s="1"/>
  <c r="BB2208" i="22"/>
  <c r="BB2250" i="22"/>
  <c r="BA2277" i="22"/>
  <c r="BB2277" i="22" s="1"/>
  <c r="BA2398" i="22"/>
  <c r="BB2398" i="22" s="1"/>
  <c r="BA2422" i="22"/>
  <c r="BB2422" i="22" s="1"/>
  <c r="BB2493" i="22"/>
  <c r="BB2590" i="22"/>
  <c r="BB2734" i="22"/>
  <c r="BB2798" i="22"/>
  <c r="BB2978" i="22"/>
  <c r="BA3046" i="22"/>
  <c r="BB3046" i="22" s="1"/>
  <c r="BA3197" i="22"/>
  <c r="BB3197" i="22" s="1"/>
  <c r="BA3266" i="22"/>
  <c r="BB3266" i="22" s="1"/>
  <c r="BA3325" i="22"/>
  <c r="BB3325" i="22" s="1"/>
  <c r="BA3414" i="22"/>
  <c r="BB3414" i="22" s="1"/>
  <c r="BA4539" i="22"/>
  <c r="BB4539" i="22" s="1"/>
  <c r="BA4647" i="22"/>
  <c r="BB4647" i="22" s="1"/>
  <c r="BA4673" i="22"/>
  <c r="BB4673" i="22" s="1"/>
  <c r="BA4818" i="22"/>
  <c r="BB4818" i="22" s="1"/>
  <c r="BA407" i="22"/>
  <c r="BB407" i="22" s="1"/>
  <c r="BA1694" i="22"/>
  <c r="BB1694" i="22" s="1"/>
  <c r="BB85" i="22"/>
  <c r="BB376" i="22"/>
  <c r="BA1189" i="22"/>
  <c r="BB1189" i="22" s="1"/>
  <c r="BB2310" i="22"/>
  <c r="E3" i="20"/>
  <c r="H3" i="20" s="1"/>
  <c r="AI39" i="5"/>
  <c r="AI40" i="5"/>
  <c r="L32" i="14"/>
  <c r="M29" i="14"/>
  <c r="I4" i="20"/>
  <c r="BA430" i="22"/>
  <c r="BB430" i="22" s="1"/>
  <c r="BA1441" i="22"/>
  <c r="BB1441" i="22" s="1"/>
  <c r="BA2278" i="22"/>
  <c r="BB2278" i="22" s="1"/>
  <c r="BA2580" i="22"/>
  <c r="BB2580" i="22" s="1"/>
  <c r="BA2680" i="22"/>
  <c r="BB2680" i="22" s="1"/>
  <c r="BA2896" i="22"/>
  <c r="BB2896" i="22" s="1"/>
  <c r="BA3406" i="22"/>
  <c r="BB3406" i="22" s="1"/>
  <c r="BA3466" i="22"/>
  <c r="BB3466" i="22" s="1"/>
  <c r="BA3482" i="22"/>
  <c r="BB3482" i="22" s="1"/>
  <c r="BA3540" i="22"/>
  <c r="BB3540" i="22" s="1"/>
  <c r="BA3694" i="22"/>
  <c r="BB3694" i="22" s="1"/>
  <c r="BA3800" i="22"/>
  <c r="BB3800" i="22" s="1"/>
  <c r="BA3922" i="22"/>
  <c r="BB3922" i="22" s="1"/>
  <c r="BA5571" i="22"/>
  <c r="BB5571" i="22" s="1"/>
  <c r="BB514" i="22"/>
  <c r="BB986" i="22"/>
  <c r="BB1009" i="22"/>
  <c r="BB1370" i="22"/>
  <c r="E16" i="20"/>
  <c r="H16" i="20" s="1"/>
  <c r="F16" i="20"/>
  <c r="I16" i="20" s="1"/>
  <c r="AG8" i="22"/>
  <c r="AH8" i="22" s="1"/>
  <c r="AO8" i="22" s="1"/>
  <c r="AP8" i="22" s="1"/>
  <c r="BA10" i="22"/>
  <c r="BB10" i="22" s="1"/>
  <c r="BA52" i="22"/>
  <c r="BB52" i="22" s="1"/>
  <c r="BB277" i="22"/>
  <c r="BA324" i="22"/>
  <c r="BB324" i="22" s="1"/>
  <c r="BA373" i="22"/>
  <c r="BB373" i="22" s="1"/>
  <c r="BB412" i="22"/>
  <c r="BB450" i="22"/>
  <c r="BB526" i="22"/>
  <c r="BA534" i="22"/>
  <c r="BB534" i="22" s="1"/>
  <c r="BB728" i="22"/>
  <c r="BB814" i="22"/>
  <c r="BA822" i="22"/>
  <c r="BB822" i="22" s="1"/>
  <c r="BA984" i="22"/>
  <c r="BB984" i="22" s="1"/>
  <c r="BB1080" i="22"/>
  <c r="BA1166" i="22"/>
  <c r="BB1166" i="22" s="1"/>
  <c r="BA1281" i="22"/>
  <c r="BB1281" i="22" s="1"/>
  <c r="BA1416" i="22"/>
  <c r="BB1416" i="22" s="1"/>
  <c r="BB1585" i="22"/>
  <c r="BA1718" i="22"/>
  <c r="BB1718" i="22" s="1"/>
  <c r="BA1742" i="22"/>
  <c r="BB1742" i="22" s="1"/>
  <c r="BA1830" i="22"/>
  <c r="BB1830" i="22" s="1"/>
  <c r="BA2325" i="22"/>
  <c r="BB2325" i="22" s="1"/>
  <c r="BB2494" i="22"/>
  <c r="BA2561" i="22"/>
  <c r="BB2561" i="22" s="1"/>
  <c r="BA2626" i="22"/>
  <c r="BB2626" i="22" s="1"/>
  <c r="BA2714" i="22"/>
  <c r="BB2714" i="22" s="1"/>
  <c r="BB2770" i="22"/>
  <c r="BB2830" i="22"/>
  <c r="BA2882" i="22"/>
  <c r="BB2882" i="22" s="1"/>
  <c r="BB2897" i="22"/>
  <c r="BA2954" i="22"/>
  <c r="BB2954" i="22" s="1"/>
  <c r="BA3206" i="22"/>
  <c r="BB3206" i="22" s="1"/>
  <c r="BB3226" i="22"/>
  <c r="BB3234" i="22"/>
  <c r="BA3294" i="22"/>
  <c r="BB3294" i="22" s="1"/>
  <c r="BB3474" i="22"/>
  <c r="BA3638" i="22"/>
  <c r="BB3638" i="22" s="1"/>
  <c r="I5" i="20"/>
  <c r="I20" i="20"/>
  <c r="BB444" i="22"/>
  <c r="BA513" i="22"/>
  <c r="BB513" i="22" s="1"/>
  <c r="BB1150" i="22"/>
  <c r="BA1184" i="22"/>
  <c r="BB1184" i="22" s="1"/>
  <c r="BA1230" i="22"/>
  <c r="BB1230" i="22" s="1"/>
  <c r="BB1249" i="22"/>
  <c r="BB1297" i="22"/>
  <c r="BA1320" i="22"/>
  <c r="BB1320" i="22" s="1"/>
  <c r="BA1392" i="22"/>
  <c r="BB1392" i="22" s="1"/>
  <c r="BA1434" i="22"/>
  <c r="BB1434" i="22" s="1"/>
  <c r="BA1989" i="22"/>
  <c r="BB1989" i="22" s="1"/>
  <c r="BB2066" i="22"/>
  <c r="BB2085" i="22"/>
  <c r="BB2202" i="22"/>
  <c r="BB2225" i="22"/>
  <c r="BA2270" i="22"/>
  <c r="BB2270" i="22" s="1"/>
  <c r="BB2298" i="22"/>
  <c r="BA2326" i="22"/>
  <c r="BB2326" i="22" s="1"/>
  <c r="BA2390" i="22"/>
  <c r="BB2390" i="22" s="1"/>
  <c r="BB2442" i="22"/>
  <c r="BB3005" i="22"/>
  <c r="BB3074" i="22"/>
  <c r="BA3098" i="22"/>
  <c r="BB3098" i="22" s="1"/>
  <c r="BB3173" i="22"/>
  <c r="BA3398" i="22"/>
  <c r="BB3398" i="22" s="1"/>
  <c r="BB3444" i="22"/>
  <c r="BA3679" i="22"/>
  <c r="BB3679" i="22" s="1"/>
  <c r="BA3782" i="22"/>
  <c r="BB3782" i="22" s="1"/>
  <c r="BB4054" i="22"/>
  <c r="BA4423" i="22"/>
  <c r="BB4423" i="22" s="1"/>
  <c r="BA4629" i="22"/>
  <c r="BB4629" i="22" s="1"/>
  <c r="BA4676" i="22"/>
  <c r="BB4676" i="22" s="1"/>
  <c r="BA2777" i="22"/>
  <c r="BB2777" i="22" s="1"/>
  <c r="BA3280" i="22"/>
  <c r="BB3280" i="22" s="1"/>
  <c r="BA3517" i="22"/>
  <c r="BB3517" i="22" s="1"/>
  <c r="BA3616" i="22"/>
  <c r="BB3616" i="22" s="1"/>
  <c r="BB3646" i="22"/>
  <c r="BA3985" i="22"/>
  <c r="BB3985" i="22" s="1"/>
  <c r="BB4085" i="22"/>
  <c r="BA4159" i="22"/>
  <c r="BB4159" i="22" s="1"/>
  <c r="BA4327" i="22"/>
  <c r="BB4327" i="22" s="1"/>
  <c r="BA4424" i="22"/>
  <c r="BB4424" i="22" s="1"/>
  <c r="BB4778" i="22"/>
  <c r="BA5442" i="22"/>
  <c r="BB5442" i="22" s="1"/>
  <c r="BA6296" i="22"/>
  <c r="BB6296" i="22" s="1"/>
  <c r="BA6659" i="22"/>
  <c r="BB6659" i="22" s="1"/>
  <c r="BA1176" i="22"/>
  <c r="BB1176" i="22" s="1"/>
  <c r="BB1472" i="22"/>
  <c r="BB1512" i="22"/>
  <c r="BA1560" i="22"/>
  <c r="BB1560" i="22" s="1"/>
  <c r="BB1573" i="22"/>
  <c r="BB1609" i="22"/>
  <c r="BA1621" i="22"/>
  <c r="BB1621" i="22" s="1"/>
  <c r="BB1629" i="22"/>
  <c r="BB1656" i="22"/>
  <c r="BB1669" i="22"/>
  <c r="BB1677" i="22"/>
  <c r="BB1713" i="22"/>
  <c r="BB1896" i="22"/>
  <c r="BA2048" i="22"/>
  <c r="BB2048" i="22" s="1"/>
  <c r="BB2061" i="22"/>
  <c r="BB2152" i="22"/>
  <c r="BB2344" i="22"/>
  <c r="BB2404" i="22"/>
  <c r="BB2488" i="22"/>
  <c r="BB2633" i="22"/>
  <c r="BB2681" i="22"/>
  <c r="BA2694" i="22"/>
  <c r="BB2694" i="22" s="1"/>
  <c r="BA2825" i="22"/>
  <c r="BB2825" i="22" s="1"/>
  <c r="BB2838" i="22"/>
  <c r="BA2910" i="22"/>
  <c r="BB2910" i="22" s="1"/>
  <c r="BB3029" i="22"/>
  <c r="BA3038" i="22"/>
  <c r="BB3038" i="22" s="1"/>
  <c r="BA3053" i="22"/>
  <c r="BB3053" i="22" s="1"/>
  <c r="BB3082" i="22"/>
  <c r="BA3166" i="22"/>
  <c r="BB3166" i="22" s="1"/>
  <c r="BB3174" i="22"/>
  <c r="BB3205" i="22"/>
  <c r="BA3221" i="22"/>
  <c r="BB3221" i="22" s="1"/>
  <c r="BB3446" i="22"/>
  <c r="BA3533" i="22"/>
  <c r="BB3533" i="22" s="1"/>
  <c r="BB3592" i="22"/>
  <c r="BB3701" i="22"/>
  <c r="BA3843" i="22"/>
  <c r="BB3843" i="22" s="1"/>
  <c r="BA4056" i="22"/>
  <c r="BB4056" i="22" s="1"/>
  <c r="BA4123" i="22"/>
  <c r="BB4123" i="22" s="1"/>
  <c r="BA4131" i="22"/>
  <c r="BB4131" i="22" s="1"/>
  <c r="BA4264" i="22"/>
  <c r="BB4264" i="22" s="1"/>
  <c r="BA4302" i="22"/>
  <c r="BB4302" i="22" s="1"/>
  <c r="BA4366" i="22"/>
  <c r="BB4366" i="22" s="1"/>
  <c r="BA4414" i="22"/>
  <c r="BB4414" i="22" s="1"/>
  <c r="BB5730" i="22"/>
  <c r="BA6006" i="22"/>
  <c r="BB6006" i="22" s="1"/>
  <c r="BA7186" i="22"/>
  <c r="BB7186" i="22" s="1"/>
  <c r="E6" i="20"/>
  <c r="H6" i="20" s="1"/>
  <c r="BB840" i="22"/>
  <c r="BB853" i="22"/>
  <c r="BB1379" i="22"/>
  <c r="BB1429" i="22"/>
  <c r="BB1525" i="22"/>
  <c r="BB1848" i="22"/>
  <c r="BB1917" i="22"/>
  <c r="BB2614" i="22"/>
  <c r="BB2661" i="22"/>
  <c r="BA2758" i="22"/>
  <c r="BB2758" i="22" s="1"/>
  <c r="BA2904" i="22"/>
  <c r="BB2904" i="22" s="1"/>
  <c r="BB3022" i="22"/>
  <c r="BA3030" i="22"/>
  <c r="BB3030" i="22" s="1"/>
  <c r="BB3062" i="22"/>
  <c r="BB3106" i="22"/>
  <c r="BA3113" i="22"/>
  <c r="BB3113" i="22" s="1"/>
  <c r="BA3176" i="22"/>
  <c r="BB3176" i="22" s="1"/>
  <c r="BA3274" i="22"/>
  <c r="BB3274" i="22" s="1"/>
  <c r="BB3314" i="22"/>
  <c r="BB3341" i="22"/>
  <c r="BB3354" i="22"/>
  <c r="BA3370" i="22"/>
  <c r="BB3370" i="22" s="1"/>
  <c r="BB3498" i="22"/>
  <c r="BB3557" i="22"/>
  <c r="BB3602" i="22"/>
  <c r="BA3610" i="22"/>
  <c r="BB3610" i="22" s="1"/>
  <c r="BA3777" i="22"/>
  <c r="BB3777" i="22" s="1"/>
  <c r="BA4171" i="22"/>
  <c r="BB4171" i="22" s="1"/>
  <c r="BA4245" i="22"/>
  <c r="BB4245" i="22" s="1"/>
  <c r="BA4620" i="22"/>
  <c r="BB4620" i="22" s="1"/>
  <c r="BA4974" i="22"/>
  <c r="BB4974" i="22" s="1"/>
  <c r="BA5090" i="22"/>
  <c r="BB5090" i="22" s="1"/>
  <c r="BA6239" i="22"/>
  <c r="BB6239" i="22" s="1"/>
  <c r="BA7090" i="22"/>
  <c r="BB7090" i="22" s="1"/>
  <c r="BA7902" i="22"/>
  <c r="BB7902" i="22" s="1"/>
  <c r="BA7932" i="22"/>
  <c r="BB7932" i="22" s="1"/>
  <c r="BB1237" i="22"/>
  <c r="BB1664" i="22"/>
  <c r="BB1861" i="22"/>
  <c r="BB1904" i="22"/>
  <c r="BB1944" i="22"/>
  <c r="BB1957" i="22"/>
  <c r="BB1965" i="22"/>
  <c r="BB2009" i="22"/>
  <c r="BA2568" i="22"/>
  <c r="BB2568" i="22" s="1"/>
  <c r="BB2654" i="22"/>
  <c r="BA2926" i="22"/>
  <c r="BB2926" i="22" s="1"/>
  <c r="BB2957" i="22"/>
  <c r="BB3245" i="22"/>
  <c r="BA3401" i="22"/>
  <c r="BB3401" i="22" s="1"/>
  <c r="BB3490" i="22"/>
  <c r="BA3703" i="22"/>
  <c r="BB3703" i="22" s="1"/>
  <c r="BA3827" i="22"/>
  <c r="BB3827" i="22" s="1"/>
  <c r="BA3835" i="22"/>
  <c r="BB3835" i="22" s="1"/>
  <c r="BA3883" i="22"/>
  <c r="BB3883" i="22" s="1"/>
  <c r="BA3978" i="22"/>
  <c r="BB3978" i="22" s="1"/>
  <c r="BB4144" i="22"/>
  <c r="BA4206" i="22"/>
  <c r="BB4206" i="22" s="1"/>
  <c r="BB4277" i="22"/>
  <c r="BB4720" i="22"/>
  <c r="BA5166" i="22"/>
  <c r="BB5166" i="22" s="1"/>
  <c r="BA5427" i="22"/>
  <c r="BB5427" i="22" s="1"/>
  <c r="BA5436" i="22"/>
  <c r="BB5436" i="22" s="1"/>
  <c r="BA6535" i="22"/>
  <c r="BB6535" i="22" s="1"/>
  <c r="BA6935" i="22"/>
  <c r="BB6935" i="22" s="1"/>
  <c r="BA2744" i="22"/>
  <c r="BB2744" i="22" s="1"/>
  <c r="BB2800" i="22"/>
  <c r="BB2886" i="22"/>
  <c r="BB2906" i="22"/>
  <c r="BA3016" i="22"/>
  <c r="BB3016" i="22" s="1"/>
  <c r="BB3146" i="22"/>
  <c r="BB3201" i="22"/>
  <c r="BB3238" i="22"/>
  <c r="BB3342" i="22"/>
  <c r="BA3402" i="22"/>
  <c r="BB3402" i="22" s="1"/>
  <c r="BA3425" i="22"/>
  <c r="BB3425" i="22" s="1"/>
  <c r="BB3484" i="22"/>
  <c r="BB3520" i="22"/>
  <c r="BA3634" i="22"/>
  <c r="BB3634" i="22" s="1"/>
  <c r="BA3687" i="22"/>
  <c r="BB3687" i="22" s="1"/>
  <c r="BA3704" i="22"/>
  <c r="BB3704" i="22" s="1"/>
  <c r="BA3999" i="22"/>
  <c r="BB3999" i="22" s="1"/>
  <c r="BA4049" i="22"/>
  <c r="BB4049" i="22" s="1"/>
  <c r="BB4098" i="22"/>
  <c r="BA4107" i="22"/>
  <c r="BB4107" i="22" s="1"/>
  <c r="BA4117" i="22"/>
  <c r="BB4117" i="22" s="1"/>
  <c r="BA4153" i="22"/>
  <c r="BB4153" i="22" s="1"/>
  <c r="BA4296" i="22"/>
  <c r="BB4296" i="22" s="1"/>
  <c r="BA4340" i="22"/>
  <c r="BB4340" i="22" s="1"/>
  <c r="BA4467" i="22"/>
  <c r="BB4467" i="22" s="1"/>
  <c r="BA4611" i="22"/>
  <c r="BB4611" i="22" s="1"/>
  <c r="BA4855" i="22"/>
  <c r="BB4855" i="22" s="1"/>
  <c r="BA4883" i="22"/>
  <c r="BB4883" i="22" s="1"/>
  <c r="BB5138" i="22"/>
  <c r="BA5527" i="22"/>
  <c r="BB5527" i="22" s="1"/>
  <c r="BA6654" i="22"/>
  <c r="BB6654" i="22" s="1"/>
  <c r="BA6834" i="22"/>
  <c r="BB6834" i="22" s="1"/>
  <c r="BB6915" i="22"/>
  <c r="BA7836" i="22"/>
  <c r="BB7836" i="22" s="1"/>
  <c r="BA1380" i="22"/>
  <c r="BB1380" i="22" s="1"/>
  <c r="BA1393" i="22"/>
  <c r="BB1393" i="22" s="1"/>
  <c r="BA1406" i="22"/>
  <c r="BB1406" i="22" s="1"/>
  <c r="BA1418" i="22"/>
  <c r="BB1418" i="22" s="1"/>
  <c r="BA1437" i="22"/>
  <c r="BB1437" i="22" s="1"/>
  <c r="BA1502" i="22"/>
  <c r="BB1502" i="22" s="1"/>
  <c r="BB1508" i="22"/>
  <c r="BA1533" i="22"/>
  <c r="BB1533" i="22" s="1"/>
  <c r="BB1569" i="22"/>
  <c r="BA1638" i="22"/>
  <c r="BB1638" i="22" s="1"/>
  <c r="BA1716" i="22"/>
  <c r="BB1716" i="22" s="1"/>
  <c r="BA1722" i="22"/>
  <c r="BB1722" i="22" s="1"/>
  <c r="BB1745" i="22"/>
  <c r="BA1752" i="22"/>
  <c r="BB1752" i="22" s="1"/>
  <c r="BA1812" i="22"/>
  <c r="BB1812" i="22" s="1"/>
  <c r="BA1825" i="22"/>
  <c r="BB1825" i="22" s="1"/>
  <c r="BA1918" i="22"/>
  <c r="BB1918" i="22" s="1"/>
  <c r="BA1938" i="22"/>
  <c r="BB1938" i="22" s="1"/>
  <c r="BA2097" i="22"/>
  <c r="BB2097" i="22" s="1"/>
  <c r="BA2126" i="22"/>
  <c r="BB2126" i="22" s="1"/>
  <c r="BA2133" i="22"/>
  <c r="BB2133" i="22" s="1"/>
  <c r="BA2186" i="22"/>
  <c r="BB2186" i="22" s="1"/>
  <c r="BA2192" i="22"/>
  <c r="BB2192" i="22" s="1"/>
  <c r="BA2210" i="22"/>
  <c r="BB2210" i="22" s="1"/>
  <c r="BA2229" i="22"/>
  <c r="BB2229" i="22" s="1"/>
  <c r="BA2286" i="22"/>
  <c r="BB2286" i="22" s="1"/>
  <c r="BA2346" i="22"/>
  <c r="BB2346" i="22" s="1"/>
  <c r="BB2352" i="22"/>
  <c r="BA2386" i="22"/>
  <c r="BB2386" i="22" s="1"/>
  <c r="BA2430" i="22"/>
  <c r="BB2430" i="22" s="1"/>
  <c r="BA2490" i="22"/>
  <c r="BB2490" i="22" s="1"/>
  <c r="BB2496" i="22"/>
  <c r="BA2530" i="22"/>
  <c r="BB2530" i="22" s="1"/>
  <c r="BB2537" i="22"/>
  <c r="BB2562" i="22"/>
  <c r="BA2608" i="22"/>
  <c r="BB2608" i="22" s="1"/>
  <c r="BA2662" i="22"/>
  <c r="BB2662" i="22" s="1"/>
  <c r="BA2690" i="22"/>
  <c r="BB2690" i="22" s="1"/>
  <c r="BA2704" i="22"/>
  <c r="BB2704" i="22" s="1"/>
  <c r="BB2760" i="22"/>
  <c r="BA2774" i="22"/>
  <c r="BB2774" i="22" s="1"/>
  <c r="BA2821" i="22"/>
  <c r="BB2821" i="22" s="1"/>
  <c r="BA3588" i="22"/>
  <c r="BB3588" i="22" s="1"/>
  <c r="BA3963" i="22"/>
  <c r="BB3963" i="22" s="1"/>
  <c r="BA5072" i="22"/>
  <c r="BB5072" i="22" s="1"/>
  <c r="BA5666" i="22"/>
  <c r="BB5666" i="22" s="1"/>
  <c r="BA7120" i="22"/>
  <c r="BB7120" i="22" s="1"/>
  <c r="BA7808" i="22"/>
  <c r="BB7808" i="22" s="1"/>
  <c r="BA7914" i="22"/>
  <c r="BB7914" i="22" s="1"/>
  <c r="BB491" i="22"/>
  <c r="BA541" i="22"/>
  <c r="BB541" i="22" s="1"/>
  <c r="BB565" i="22"/>
  <c r="BB617" i="22"/>
  <c r="BA690" i="22"/>
  <c r="BB690" i="22" s="1"/>
  <c r="BA786" i="22"/>
  <c r="BB786" i="22" s="1"/>
  <c r="BA798" i="22"/>
  <c r="BB798" i="22" s="1"/>
  <c r="BA804" i="22"/>
  <c r="BB804" i="22" s="1"/>
  <c r="BA842" i="22"/>
  <c r="BB842" i="22" s="1"/>
  <c r="BB881" i="22"/>
  <c r="BA954" i="22"/>
  <c r="BB954" i="22" s="1"/>
  <c r="BA974" i="22"/>
  <c r="BB974" i="22" s="1"/>
  <c r="BA1006" i="22"/>
  <c r="BB1006" i="22" s="1"/>
  <c r="BA1037" i="22"/>
  <c r="BB1037" i="22" s="1"/>
  <c r="BA1062" i="22"/>
  <c r="BB1062" i="22" s="1"/>
  <c r="BA1128" i="22"/>
  <c r="BB1128" i="22" s="1"/>
  <c r="BB1141" i="22"/>
  <c r="BA1153" i="22"/>
  <c r="BB1153" i="22" s="1"/>
  <c r="BA1206" i="22"/>
  <c r="BB1206" i="22" s="1"/>
  <c r="BA1226" i="22"/>
  <c r="BB1226" i="22" s="1"/>
  <c r="BA1264" i="22"/>
  <c r="BB1264" i="22" s="1"/>
  <c r="BA1368" i="22"/>
  <c r="BB1368" i="22" s="1"/>
  <c r="BA1374" i="22"/>
  <c r="BB1374" i="22" s="1"/>
  <c r="BA1469" i="22"/>
  <c r="BB1469" i="22" s="1"/>
  <c r="BA1514" i="22"/>
  <c r="BB1514" i="22" s="1"/>
  <c r="BA1520" i="22"/>
  <c r="BB1520" i="22" s="1"/>
  <c r="BA1582" i="22"/>
  <c r="BB1582" i="22" s="1"/>
  <c r="BA1646" i="22"/>
  <c r="BB1646" i="22" s="1"/>
  <c r="BB1652" i="22"/>
  <c r="BB1704" i="22"/>
  <c r="BA1710" i="22"/>
  <c r="BB1710" i="22" s="1"/>
  <c r="BA1734" i="22"/>
  <c r="BB1734" i="22" s="1"/>
  <c r="BA1765" i="22"/>
  <c r="BB1765" i="22" s="1"/>
  <c r="BB1773" i="22"/>
  <c r="BA1850" i="22"/>
  <c r="BB1850" i="22" s="1"/>
  <c r="BA1862" i="22"/>
  <c r="BB1862" i="22" s="1"/>
  <c r="BA1886" i="22"/>
  <c r="BB1886" i="22" s="1"/>
  <c r="BB1952" i="22"/>
  <c r="BB2005" i="22"/>
  <c r="BA2037" i="22"/>
  <c r="BB2037" i="22" s="1"/>
  <c r="BB2057" i="22"/>
  <c r="BA2070" i="22"/>
  <c r="BB2070" i="22" s="1"/>
  <c r="BB2076" i="22"/>
  <c r="BB2112" i="22"/>
  <c r="BA2205" i="22"/>
  <c r="BB2205" i="22" s="1"/>
  <c r="BB2217" i="22"/>
  <c r="BA2253" i="22"/>
  <c r="BB2253" i="22" s="1"/>
  <c r="BA2268" i="22"/>
  <c r="BB2268" i="22" s="1"/>
  <c r="BB2280" i="22"/>
  <c r="BA2301" i="22"/>
  <c r="BB2301" i="22" s="1"/>
  <c r="BA2322" i="22"/>
  <c r="BB2322" i="22" s="1"/>
  <c r="BA2341" i="22"/>
  <c r="BB2341" i="22" s="1"/>
  <c r="BA2373" i="22"/>
  <c r="BB2373" i="22" s="1"/>
  <c r="BA2394" i="22"/>
  <c r="BB2394" i="22" s="1"/>
  <c r="BB2413" i="22"/>
  <c r="BA2418" i="22"/>
  <c r="BB2418" i="22" s="1"/>
  <c r="BB2424" i="22"/>
  <c r="BA2445" i="22"/>
  <c r="BB2445" i="22" s="1"/>
  <c r="BA2466" i="22"/>
  <c r="BB2466" i="22" s="1"/>
  <c r="BA2485" i="22"/>
  <c r="BB2485" i="22" s="1"/>
  <c r="BA2510" i="22"/>
  <c r="BB2510" i="22" s="1"/>
  <c r="BA2517" i="22"/>
  <c r="BB2517" i="22" s="1"/>
  <c r="BA2570" i="22"/>
  <c r="BB2570" i="22" s="1"/>
  <c r="BA2578" i="22"/>
  <c r="BB2578" i="22" s="1"/>
  <c r="BA2586" i="22"/>
  <c r="BB2586" i="22" s="1"/>
  <c r="BB2698" i="22"/>
  <c r="BA2781" i="22"/>
  <c r="BB2781" i="22" s="1"/>
  <c r="BA2850" i="22"/>
  <c r="BB2850" i="22" s="1"/>
  <c r="BA2858" i="22"/>
  <c r="BB2858" i="22" s="1"/>
  <c r="BB2866" i="22"/>
  <c r="BB2928" i="22"/>
  <c r="BB2945" i="22"/>
  <c r="BB2958" i="22"/>
  <c r="BB2981" i="22"/>
  <c r="BA3002" i="22"/>
  <c r="BB3002" i="22" s="1"/>
  <c r="BA3042" i="22"/>
  <c r="BB3042" i="22" s="1"/>
  <c r="BB3064" i="22"/>
  <c r="BA3078" i="22"/>
  <c r="BB3078" i="22" s="1"/>
  <c r="BB3101" i="22"/>
  <c r="BB3154" i="22"/>
  <c r="BA3162" i="22"/>
  <c r="BB3162" i="22" s="1"/>
  <c r="BA3186" i="22"/>
  <c r="BB3186" i="22" s="1"/>
  <c r="BB3194" i="22"/>
  <c r="BA3209" i="22"/>
  <c r="BB3209" i="22" s="1"/>
  <c r="BA3254" i="22"/>
  <c r="BB3254" i="22" s="1"/>
  <c r="BA3269" i="22"/>
  <c r="BB3269" i="22" s="1"/>
  <c r="BA3277" i="22"/>
  <c r="BB3277" i="22" s="1"/>
  <c r="BB3292" i="22"/>
  <c r="BB3317" i="22"/>
  <c r="BA3329" i="22"/>
  <c r="BB3329" i="22" s="1"/>
  <c r="BA3357" i="22"/>
  <c r="BB3357" i="22" s="1"/>
  <c r="BB3365" i="22"/>
  <c r="BB3418" i="22"/>
  <c r="BB3426" i="22"/>
  <c r="BA3434" i="22"/>
  <c r="BB3434" i="22" s="1"/>
  <c r="BA3442" i="22"/>
  <c r="BB3442" i="22" s="1"/>
  <c r="BA3449" i="22"/>
  <c r="BB3449" i="22" s="1"/>
  <c r="BB3477" i="22"/>
  <c r="BA3514" i="22"/>
  <c r="BB3514" i="22" s="1"/>
  <c r="BB3565" i="22"/>
  <c r="BB3605" i="22"/>
  <c r="BB3739" i="22"/>
  <c r="BA3805" i="22"/>
  <c r="BB3805" i="22" s="1"/>
  <c r="BA3813" i="22"/>
  <c r="BB3813" i="22" s="1"/>
  <c r="BB3919" i="22"/>
  <c r="BA3991" i="22"/>
  <c r="BB3991" i="22" s="1"/>
  <c r="BA4109" i="22"/>
  <c r="BB4109" i="22" s="1"/>
  <c r="BB4136" i="22"/>
  <c r="BA4164" i="22"/>
  <c r="BB4164" i="22" s="1"/>
  <c r="BA4279" i="22"/>
  <c r="BB4279" i="22" s="1"/>
  <c r="BA4289" i="22"/>
  <c r="BB4289" i="22" s="1"/>
  <c r="BA4388" i="22"/>
  <c r="BB4388" i="22" s="1"/>
  <c r="BA4501" i="22"/>
  <c r="BB4501" i="22" s="1"/>
  <c r="BA4643" i="22"/>
  <c r="BB4643" i="22" s="1"/>
  <c r="BA4864" i="22"/>
  <c r="BB4864" i="22" s="1"/>
  <c r="BA5887" i="22"/>
  <c r="BB5887" i="22" s="1"/>
  <c r="BA6778" i="22"/>
  <c r="BB6778" i="22" s="1"/>
  <c r="BA7596" i="22"/>
  <c r="BB7596" i="22" s="1"/>
  <c r="BB552" i="22"/>
  <c r="BB901" i="22"/>
  <c r="BB2336" i="22"/>
  <c r="BB2408" i="22"/>
  <c r="BB2480" i="22"/>
  <c r="BB2610" i="22"/>
  <c r="BB2725" i="22"/>
  <c r="BA2738" i="22"/>
  <c r="BB2738" i="22" s="1"/>
  <c r="BB2762" i="22"/>
  <c r="BB2888" i="22"/>
  <c r="BB2894" i="22"/>
  <c r="BB2974" i="22"/>
  <c r="BB3148" i="22"/>
  <c r="BA3210" i="22"/>
  <c r="BB3210" i="22" s="1"/>
  <c r="BB3350" i="22"/>
  <c r="BB3374" i="22"/>
  <c r="BA3522" i="22"/>
  <c r="BB3522" i="22" s="1"/>
  <c r="BA3659" i="22"/>
  <c r="BB3659" i="22" s="1"/>
  <c r="BA3863" i="22"/>
  <c r="BB3863" i="22" s="1"/>
  <c r="BA3871" i="22"/>
  <c r="BB3871" i="22" s="1"/>
  <c r="BB3878" i="22"/>
  <c r="BB4026" i="22"/>
  <c r="BB4062" i="22"/>
  <c r="BA4165" i="22"/>
  <c r="BB4165" i="22" s="1"/>
  <c r="BA4270" i="22"/>
  <c r="BB4270" i="22" s="1"/>
  <c r="BA4333" i="22"/>
  <c r="BB4333" i="22" s="1"/>
  <c r="BB4381" i="22"/>
  <c r="BA4449" i="22"/>
  <c r="BB4449" i="22" s="1"/>
  <c r="BB5639" i="22"/>
  <c r="BA6406" i="22"/>
  <c r="BB6406" i="22" s="1"/>
  <c r="BA6898" i="22"/>
  <c r="BB6898" i="22" s="1"/>
  <c r="BA6938" i="22"/>
  <c r="BB6938" i="22" s="1"/>
  <c r="BB949" i="22"/>
  <c r="BB1032" i="22"/>
  <c r="BB1149" i="22"/>
  <c r="BB1272" i="22"/>
  <c r="BA1328" i="22"/>
  <c r="BB1328" i="22" s="1"/>
  <c r="BA1381" i="22"/>
  <c r="BB1381" i="22" s="1"/>
  <c r="BA1389" i="22"/>
  <c r="BB1389" i="22" s="1"/>
  <c r="BB1588" i="22"/>
  <c r="BA1717" i="22"/>
  <c r="BB1717" i="22" s="1"/>
  <c r="BA1760" i="22"/>
  <c r="BB1760" i="22" s="1"/>
  <c r="BA1800" i="22"/>
  <c r="BB1800" i="22" s="1"/>
  <c r="BA1813" i="22"/>
  <c r="BB1813" i="22" s="1"/>
  <c r="BA1821" i="22"/>
  <c r="BB1821" i="22" s="1"/>
  <c r="BB1857" i="22"/>
  <c r="BB2000" i="22"/>
  <c r="BA2052" i="22"/>
  <c r="BB2052" i="22" s="1"/>
  <c r="BB2269" i="22"/>
  <c r="BB2789" i="22"/>
  <c r="BA2802" i="22"/>
  <c r="BB2802" i="22" s="1"/>
  <c r="BB2930" i="22"/>
  <c r="BB3324" i="22"/>
  <c r="BA3389" i="22"/>
  <c r="BB3389" i="22" s="1"/>
  <c r="BB3436" i="22"/>
  <c r="BB3509" i="22"/>
  <c r="BA3574" i="22"/>
  <c r="BB3574" i="22" s="1"/>
  <c r="BB3621" i="22"/>
  <c r="BB3781" i="22"/>
  <c r="BA3938" i="22"/>
  <c r="BB3938" i="22" s="1"/>
  <c r="BB3973" i="22"/>
  <c r="BB4432" i="22"/>
  <c r="BA4440" i="22"/>
  <c r="BB4440" i="22" s="1"/>
  <c r="BA4567" i="22"/>
  <c r="BB4567" i="22" s="1"/>
  <c r="BA4695" i="22"/>
  <c r="BB4695" i="22" s="1"/>
  <c r="BB6132" i="22"/>
  <c r="BA6180" i="22"/>
  <c r="BB6180" i="22" s="1"/>
  <c r="BB4152" i="22"/>
  <c r="BB4193" i="22"/>
  <c r="BA4398" i="22"/>
  <c r="BB4398" i="22" s="1"/>
  <c r="BA4704" i="22"/>
  <c r="BB4704" i="22" s="1"/>
  <c r="BA5714" i="22"/>
  <c r="BB5714" i="22" s="1"/>
  <c r="BA6008" i="22"/>
  <c r="BB6008" i="22" s="1"/>
  <c r="BA6188" i="22"/>
  <c r="BB6188" i="22" s="1"/>
  <c r="BA6970" i="22"/>
  <c r="BB6970" i="22" s="1"/>
  <c r="BA7154" i="22"/>
  <c r="BB7154" i="22" s="1"/>
  <c r="BA7474" i="22"/>
  <c r="BB7474" i="22" s="1"/>
  <c r="BA7688" i="22"/>
  <c r="BB7688" i="22" s="1"/>
  <c r="BA8000" i="22"/>
  <c r="BB8000" i="22" s="1"/>
  <c r="BA8698" i="22"/>
  <c r="BB8698" i="22" s="1"/>
  <c r="BA9147" i="22"/>
  <c r="BB9147" i="22" s="1"/>
  <c r="BB4254" i="22"/>
  <c r="BB4549" i="22"/>
  <c r="BA4646" i="22"/>
  <c r="BB4646" i="22" s="1"/>
  <c r="BB4856" i="22"/>
  <c r="BA4882" i="22"/>
  <c r="BB4882" i="22" s="1"/>
  <c r="BA4967" i="22"/>
  <c r="BB4967" i="22" s="1"/>
  <c r="BB4999" i="22"/>
  <c r="BA5132" i="22"/>
  <c r="BB5132" i="22" s="1"/>
  <c r="BA5278" i="22"/>
  <c r="BB5278" i="22" s="1"/>
  <c r="BA5495" i="22"/>
  <c r="BB5495" i="22" s="1"/>
  <c r="BA5564" i="22"/>
  <c r="BB5564" i="22" s="1"/>
  <c r="BA5687" i="22"/>
  <c r="BB5687" i="22" s="1"/>
  <c r="BA5886" i="22"/>
  <c r="BB5886" i="22" s="1"/>
  <c r="BA6344" i="22"/>
  <c r="BB6344" i="22" s="1"/>
  <c r="BA6354" i="22"/>
  <c r="BB6354" i="22" s="1"/>
  <c r="BA6438" i="22"/>
  <c r="BB6438" i="22" s="1"/>
  <c r="BA6466" i="22"/>
  <c r="BB6466" i="22" s="1"/>
  <c r="BA6554" i="22"/>
  <c r="BB6554" i="22" s="1"/>
  <c r="BB6723" i="22"/>
  <c r="BA6908" i="22"/>
  <c r="BB6908" i="22" s="1"/>
  <c r="BA7372" i="22"/>
  <c r="BB7372" i="22" s="1"/>
  <c r="BA7581" i="22"/>
  <c r="BB7581" i="22" s="1"/>
  <c r="BA7893" i="22"/>
  <c r="BB7893" i="22" s="1"/>
  <c r="BA8506" i="22"/>
  <c r="BB8506" i="22" s="1"/>
  <c r="BA4272" i="22"/>
  <c r="BB4272" i="22" s="1"/>
  <c r="BA4383" i="22"/>
  <c r="BB4383" i="22" s="1"/>
  <c r="BA4451" i="22"/>
  <c r="BB4451" i="22" s="1"/>
  <c r="BA4683" i="22"/>
  <c r="BB4683" i="22" s="1"/>
  <c r="BA4994" i="22"/>
  <c r="BB4994" i="22" s="1"/>
  <c r="BA5124" i="22"/>
  <c r="BB5124" i="22" s="1"/>
  <c r="BA5195" i="22"/>
  <c r="BB5195" i="22" s="1"/>
  <c r="BA5556" i="22"/>
  <c r="BB5556" i="22" s="1"/>
  <c r="BA5599" i="22"/>
  <c r="BB5599" i="22" s="1"/>
  <c r="BA5660" i="22"/>
  <c r="BB5660" i="22" s="1"/>
  <c r="BA6002" i="22"/>
  <c r="BB6002" i="22" s="1"/>
  <c r="BA6215" i="22"/>
  <c r="BB6215" i="22" s="1"/>
  <c r="BA6538" i="22"/>
  <c r="BB6538" i="22" s="1"/>
  <c r="BA6872" i="22"/>
  <c r="BB6872" i="22" s="1"/>
  <c r="BA7459" i="22"/>
  <c r="BB7459" i="22" s="1"/>
  <c r="BA7574" i="22"/>
  <c r="BB7574" i="22" s="1"/>
  <c r="BA9046" i="22"/>
  <c r="BB9046" i="22" s="1"/>
  <c r="BA9101" i="22"/>
  <c r="BB9101" i="22" s="1"/>
  <c r="BA9132" i="22"/>
  <c r="BB9132" i="22" s="1"/>
  <c r="BB2693" i="22"/>
  <c r="BB2893" i="22"/>
  <c r="BB3077" i="22"/>
  <c r="BB3125" i="22"/>
  <c r="BB3272" i="22"/>
  <c r="BB3464" i="22"/>
  <c r="BB3666" i="22"/>
  <c r="BB4020" i="22"/>
  <c r="BA4072" i="22"/>
  <c r="BB4072" i="22" s="1"/>
  <c r="BA4216" i="22"/>
  <c r="BB4216" i="22" s="1"/>
  <c r="BB4224" i="22"/>
  <c r="BA4240" i="22"/>
  <c r="BB4240" i="22" s="1"/>
  <c r="BB4255" i="22"/>
  <c r="BA4305" i="22"/>
  <c r="BB4305" i="22" s="1"/>
  <c r="BB4335" i="22"/>
  <c r="BB4359" i="22"/>
  <c r="BB4368" i="22"/>
  <c r="BA4376" i="22"/>
  <c r="BB4376" i="22" s="1"/>
  <c r="BB4488" i="22"/>
  <c r="BA4508" i="22"/>
  <c r="BB4508" i="22" s="1"/>
  <c r="BA4517" i="22"/>
  <c r="BB4517" i="22" s="1"/>
  <c r="BB4568" i="22"/>
  <c r="BA4621" i="22"/>
  <c r="BB4621" i="22" s="1"/>
  <c r="BA4639" i="22"/>
  <c r="BB4639" i="22" s="1"/>
  <c r="BA4669" i="22"/>
  <c r="BB4669" i="22" s="1"/>
  <c r="BB4677" i="22"/>
  <c r="BB4707" i="22"/>
  <c r="BA4758" i="22"/>
  <c r="BB4758" i="22" s="1"/>
  <c r="BA4902" i="22"/>
  <c r="BB4902" i="22" s="1"/>
  <c r="BB5050" i="22"/>
  <c r="BB5066" i="22"/>
  <c r="BA5106" i="22"/>
  <c r="BB5106" i="22" s="1"/>
  <c r="BA5148" i="22"/>
  <c r="BB5148" i="22" s="1"/>
  <c r="BA5316" i="22"/>
  <c r="BB5316" i="22" s="1"/>
  <c r="BB5351" i="22"/>
  <c r="BA5368" i="22"/>
  <c r="BB5368" i="22" s="1"/>
  <c r="BB5742" i="22"/>
  <c r="BB5828" i="22"/>
  <c r="BA5862" i="22"/>
  <c r="BB5862" i="22" s="1"/>
  <c r="BA5968" i="22"/>
  <c r="BB5968" i="22" s="1"/>
  <c r="BA6171" i="22"/>
  <c r="BB6171" i="22" s="1"/>
  <c r="BB6271" i="22"/>
  <c r="BB6356" i="22"/>
  <c r="BA6496" i="22"/>
  <c r="BB6496" i="22" s="1"/>
  <c r="BB6519" i="22"/>
  <c r="BB7532" i="22"/>
  <c r="BA7620" i="22"/>
  <c r="BB7620" i="22" s="1"/>
  <c r="BB7646" i="22"/>
  <c r="BA7993" i="22"/>
  <c r="BB7993" i="22" s="1"/>
  <c r="BA4750" i="22"/>
  <c r="BB4750" i="22" s="1"/>
  <c r="BA4894" i="22"/>
  <c r="BB4894" i="22" s="1"/>
  <c r="BA4978" i="22"/>
  <c r="BB4978" i="22" s="1"/>
  <c r="BA5915" i="22"/>
  <c r="BB5915" i="22" s="1"/>
  <c r="BA6200" i="22"/>
  <c r="BB6200" i="22" s="1"/>
  <c r="BA6452" i="22"/>
  <c r="BB6452" i="22" s="1"/>
  <c r="BA7792" i="22"/>
  <c r="BB7792" i="22" s="1"/>
  <c r="BA8205" i="22"/>
  <c r="BB8205" i="22" s="1"/>
  <c r="BB3581" i="22"/>
  <c r="BB3653" i="22"/>
  <c r="BB3794" i="22"/>
  <c r="BB3849" i="22"/>
  <c r="BB4087" i="22"/>
  <c r="BA4133" i="22"/>
  <c r="BB4133" i="22" s="1"/>
  <c r="BA4141" i="22"/>
  <c r="BB4141" i="22" s="1"/>
  <c r="BB4233" i="22"/>
  <c r="BA4249" i="22"/>
  <c r="BB4249" i="22" s="1"/>
  <c r="BB4266" i="22"/>
  <c r="BB4377" i="22"/>
  <c r="BA4429" i="22"/>
  <c r="BB4429" i="22" s="1"/>
  <c r="BA4503" i="22"/>
  <c r="BB4503" i="22" s="1"/>
  <c r="BA4510" i="22"/>
  <c r="BB4510" i="22" s="1"/>
  <c r="BB4654" i="22"/>
  <c r="BB4685" i="22"/>
  <c r="BA4734" i="22"/>
  <c r="BB4734" i="22" s="1"/>
  <c r="BA4760" i="22"/>
  <c r="BB4760" i="22" s="1"/>
  <c r="BB4783" i="22"/>
  <c r="BA4802" i="22"/>
  <c r="BB4802" i="22" s="1"/>
  <c r="BA4810" i="22"/>
  <c r="BB4810" i="22" s="1"/>
  <c r="BA4904" i="22"/>
  <c r="BB4904" i="22" s="1"/>
  <c r="BA4962" i="22"/>
  <c r="BB4962" i="22" s="1"/>
  <c r="BA5074" i="22"/>
  <c r="BB5074" i="22" s="1"/>
  <c r="BA5084" i="22"/>
  <c r="BB5084" i="22" s="1"/>
  <c r="BA5108" i="22"/>
  <c r="BB5108" i="22" s="1"/>
  <c r="BA5142" i="22"/>
  <c r="BB5142" i="22" s="1"/>
  <c r="BB5176" i="22"/>
  <c r="BA5242" i="22"/>
  <c r="BB5242" i="22" s="1"/>
  <c r="BA5360" i="22"/>
  <c r="BB5360" i="22" s="1"/>
  <c r="BA5490" i="22"/>
  <c r="BB5490" i="22" s="1"/>
  <c r="BB5700" i="22"/>
  <c r="BA5978" i="22"/>
  <c r="BB5978" i="22" s="1"/>
  <c r="BA6012" i="22"/>
  <c r="BB6012" i="22" s="1"/>
  <c r="BB6395" i="22"/>
  <c r="BA6611" i="22"/>
  <c r="BB6611" i="22" s="1"/>
  <c r="BA7044" i="22"/>
  <c r="BB7044" i="22" s="1"/>
  <c r="BA7946" i="22"/>
  <c r="BB7946" i="22" s="1"/>
  <c r="BA3917" i="22"/>
  <c r="BB3917" i="22" s="1"/>
  <c r="BB3931" i="22"/>
  <c r="BA3948" i="22"/>
  <c r="BB3948" i="22" s="1"/>
  <c r="BA4008" i="22"/>
  <c r="BB4008" i="22" s="1"/>
  <c r="BA4074" i="22"/>
  <c r="BB4074" i="22" s="1"/>
  <c r="BB4081" i="22"/>
  <c r="BB4103" i="22"/>
  <c r="BB4148" i="22"/>
  <c r="BB4203" i="22"/>
  <c r="BA4511" i="22"/>
  <c r="BB4511" i="22" s="1"/>
  <c r="BA4597" i="22"/>
  <c r="BB4597" i="22" s="1"/>
  <c r="BB4663" i="22"/>
  <c r="BA4709" i="22"/>
  <c r="BB4709" i="22" s="1"/>
  <c r="BB4868" i="22"/>
  <c r="BB5019" i="22"/>
  <c r="BA5034" i="22"/>
  <c r="BB5034" i="22" s="1"/>
  <c r="BA5214" i="22"/>
  <c r="BB5214" i="22" s="1"/>
  <c r="BB5282" i="22"/>
  <c r="BA5290" i="22"/>
  <c r="BB5290" i="22" s="1"/>
  <c r="BA5483" i="22"/>
  <c r="BB5483" i="22" s="1"/>
  <c r="BA5550" i="22"/>
  <c r="BB5550" i="22" s="1"/>
  <c r="BB5575" i="22"/>
  <c r="BB5628" i="22"/>
  <c r="BA5796" i="22"/>
  <c r="BB5796" i="22" s="1"/>
  <c r="BA5839" i="22"/>
  <c r="BB5839" i="22" s="1"/>
  <c r="BA6682" i="22"/>
  <c r="BB6682" i="22" s="1"/>
  <c r="BA6718" i="22"/>
  <c r="BB6718" i="22" s="1"/>
  <c r="BA6803" i="22"/>
  <c r="BB6803" i="22" s="1"/>
  <c r="BA6867" i="22"/>
  <c r="BB6867" i="22" s="1"/>
  <c r="BA7203" i="22"/>
  <c r="BB7203" i="22" s="1"/>
  <c r="BA7517" i="22"/>
  <c r="BB7517" i="22" s="1"/>
  <c r="BA7833" i="22"/>
  <c r="BB7833" i="22" s="1"/>
  <c r="BA8170" i="22"/>
  <c r="BB8170" i="22" s="1"/>
  <c r="BA8217" i="22"/>
  <c r="BB8217" i="22" s="1"/>
  <c r="BB2624" i="22"/>
  <c r="BB2765" i="22"/>
  <c r="BB2816" i="22"/>
  <c r="BB3293" i="22"/>
  <c r="BA3924" i="22"/>
  <c r="BB3924" i="22" s="1"/>
  <c r="BB3940" i="22"/>
  <c r="BA3986" i="22"/>
  <c r="BB3986" i="22" s="1"/>
  <c r="BB4052" i="22"/>
  <c r="BA4168" i="22"/>
  <c r="BB4168" i="22" s="1"/>
  <c r="BB4174" i="22"/>
  <c r="BA4218" i="22"/>
  <c r="BB4218" i="22" s="1"/>
  <c r="BA4242" i="22"/>
  <c r="BB4242" i="22" s="1"/>
  <c r="BA4251" i="22"/>
  <c r="BB4251" i="22" s="1"/>
  <c r="BB4275" i="22"/>
  <c r="BA4355" i="22"/>
  <c r="BB4355" i="22" s="1"/>
  <c r="BB4395" i="22"/>
  <c r="BB4403" i="22"/>
  <c r="BB4464" i="22"/>
  <c r="BA4504" i="22"/>
  <c r="BB4504" i="22" s="1"/>
  <c r="BB4545" i="22"/>
  <c r="BB4562" i="22"/>
  <c r="BB4598" i="22"/>
  <c r="BA4615" i="22"/>
  <c r="BB4615" i="22" s="1"/>
  <c r="BA4642" i="22"/>
  <c r="BB4642" i="22" s="1"/>
  <c r="BB4693" i="22"/>
  <c r="BA4784" i="22"/>
  <c r="BB4784" i="22" s="1"/>
  <c r="BB4878" i="22"/>
  <c r="BB4947" i="22"/>
  <c r="BB4954" i="22"/>
  <c r="BB5027" i="22"/>
  <c r="BB5110" i="22"/>
  <c r="BA5128" i="22"/>
  <c r="BB5128" i="22" s="1"/>
  <c r="BB5207" i="22"/>
  <c r="BB5320" i="22"/>
  <c r="BA5346" i="22"/>
  <c r="BB5346" i="22" s="1"/>
  <c r="BB5406" i="22"/>
  <c r="BA5458" i="22"/>
  <c r="BB5458" i="22" s="1"/>
  <c r="BB5543" i="22"/>
  <c r="BB5719" i="22"/>
  <c r="BA5752" i="22"/>
  <c r="BB5752" i="22" s="1"/>
  <c r="BA5898" i="22"/>
  <c r="BB5898" i="22" s="1"/>
  <c r="BA5907" i="22"/>
  <c r="BB5907" i="22" s="1"/>
  <c r="BA6030" i="22"/>
  <c r="BB6030" i="22" s="1"/>
  <c r="BB6066" i="22"/>
  <c r="BB6147" i="22"/>
  <c r="BA6155" i="22"/>
  <c r="BB6155" i="22" s="1"/>
  <c r="BB6227" i="22"/>
  <c r="BA6256" i="22"/>
  <c r="BB6256" i="22" s="1"/>
  <c r="BA6294" i="22"/>
  <c r="BB6294" i="22" s="1"/>
  <c r="BA6434" i="22"/>
  <c r="BB6434" i="22" s="1"/>
  <c r="BA6472" i="22"/>
  <c r="BB6472" i="22" s="1"/>
  <c r="BA6858" i="22"/>
  <c r="BB6858" i="22" s="1"/>
  <c r="BA6876" i="22"/>
  <c r="BB6876" i="22" s="1"/>
  <c r="BA6942" i="22"/>
  <c r="BB6942" i="22" s="1"/>
  <c r="BA7316" i="22"/>
  <c r="BB7316" i="22" s="1"/>
  <c r="BA7394" i="22"/>
  <c r="BB7394" i="22" s="1"/>
  <c r="BA7444" i="22"/>
  <c r="BB7444" i="22" s="1"/>
  <c r="BA7605" i="22"/>
  <c r="BB7605" i="22" s="1"/>
  <c r="BB3149" i="22"/>
  <c r="BB3485" i="22"/>
  <c r="BB3629" i="22"/>
  <c r="BB3804" i="22"/>
  <c r="BB4546" i="22"/>
  <c r="BA4573" i="22"/>
  <c r="BB4573" i="22" s="1"/>
  <c r="BB4634" i="22"/>
  <c r="BB4672" i="22"/>
  <c r="BA4680" i="22"/>
  <c r="BB4680" i="22" s="1"/>
  <c r="BA4796" i="22"/>
  <c r="BB4796" i="22" s="1"/>
  <c r="BB4922" i="22"/>
  <c r="BB5200" i="22"/>
  <c r="BA5302" i="22"/>
  <c r="BB5302" i="22" s="1"/>
  <c r="BB5586" i="22"/>
  <c r="BB5694" i="22"/>
  <c r="BA5771" i="22"/>
  <c r="BB5771" i="22" s="1"/>
  <c r="BB5850" i="22"/>
  <c r="BB5858" i="22"/>
  <c r="BA6322" i="22"/>
  <c r="BB6322" i="22" s="1"/>
  <c r="BA6380" i="22"/>
  <c r="BB6380" i="22" s="1"/>
  <c r="BA6578" i="22"/>
  <c r="BB6578" i="22" s="1"/>
  <c r="BA6586" i="22"/>
  <c r="BB6586" i="22" s="1"/>
  <c r="BA6786" i="22"/>
  <c r="BB6786" i="22" s="1"/>
  <c r="BA6795" i="22"/>
  <c r="BB6795" i="22" s="1"/>
  <c r="BA6842" i="22"/>
  <c r="BB6842" i="22" s="1"/>
  <c r="BA6967" i="22"/>
  <c r="BB6967" i="22" s="1"/>
  <c r="BA7369" i="22"/>
  <c r="BB7369" i="22" s="1"/>
  <c r="BA7714" i="22"/>
  <c r="BB7714" i="22" s="1"/>
  <c r="BB5314" i="22"/>
  <c r="BB5562" i="22"/>
  <c r="BB5638" i="22"/>
  <c r="BB5960" i="22"/>
  <c r="BA6035" i="22"/>
  <c r="BB6035" i="22" s="1"/>
  <c r="BA6320" i="22"/>
  <c r="BB6320" i="22" s="1"/>
  <c r="BB6510" i="22"/>
  <c r="BB6708" i="22"/>
  <c r="BA7015" i="22"/>
  <c r="BB7015" i="22" s="1"/>
  <c r="BB7058" i="22"/>
  <c r="BB7066" i="22"/>
  <c r="BA7288" i="22"/>
  <c r="BB7288" i="22" s="1"/>
  <c r="BA7533" i="22"/>
  <c r="BB7533" i="22" s="1"/>
  <c r="BA7550" i="22"/>
  <c r="BB7550" i="22" s="1"/>
  <c r="BA7705" i="22"/>
  <c r="BB7705" i="22" s="1"/>
  <c r="BA8150" i="22"/>
  <c r="BB8150" i="22" s="1"/>
  <c r="BA8403" i="22"/>
  <c r="BB8403" i="22" s="1"/>
  <c r="BA9287" i="22"/>
  <c r="BB9287" i="22" s="1"/>
  <c r="BA9482" i="22"/>
  <c r="BB9482" i="22" s="1"/>
  <c r="BB5300" i="22"/>
  <c r="BB5374" i="22"/>
  <c r="BB5482" i="22"/>
  <c r="BB5834" i="22"/>
  <c r="BB5992" i="22"/>
  <c r="BB6107" i="22"/>
  <c r="BB6154" i="22"/>
  <c r="BA6186" i="22"/>
  <c r="BB6186" i="22" s="1"/>
  <c r="BB6238" i="22"/>
  <c r="BB6287" i="22"/>
  <c r="BA6346" i="22"/>
  <c r="BB6346" i="22" s="1"/>
  <c r="BB6363" i="22"/>
  <c r="BA6372" i="22"/>
  <c r="BB6372" i="22" s="1"/>
  <c r="BA6423" i="22"/>
  <c r="BB6423" i="22" s="1"/>
  <c r="BB6668" i="22"/>
  <c r="BB6683" i="22"/>
  <c r="BA6779" i="22"/>
  <c r="BB6779" i="22" s="1"/>
  <c r="BB6954" i="22"/>
  <c r="BA7202" i="22"/>
  <c r="BB7202" i="22" s="1"/>
  <c r="BA7211" i="22"/>
  <c r="BB7211" i="22" s="1"/>
  <c r="BA7331" i="22"/>
  <c r="BB7331" i="22" s="1"/>
  <c r="BA7476" i="22"/>
  <c r="BB7476" i="22" s="1"/>
  <c r="BB7509" i="22"/>
  <c r="BA7622" i="22"/>
  <c r="BB7622" i="22" s="1"/>
  <c r="BA7648" i="22"/>
  <c r="BB7648" i="22" s="1"/>
  <c r="BB7747" i="22"/>
  <c r="BB7763" i="22"/>
  <c r="BA7773" i="22"/>
  <c r="BB7773" i="22" s="1"/>
  <c r="BB7860" i="22"/>
  <c r="BA8020" i="22"/>
  <c r="BB8020" i="22" s="1"/>
  <c r="BA8070" i="22"/>
  <c r="BB8070" i="22" s="1"/>
  <c r="BA8087" i="22"/>
  <c r="BB8087" i="22" s="1"/>
  <c r="BA8240" i="22"/>
  <c r="BB8240" i="22" s="1"/>
  <c r="BA8628" i="22"/>
  <c r="BB8628" i="22" s="1"/>
  <c r="BA8980" i="22"/>
  <c r="BB8980" i="22" s="1"/>
  <c r="BA7194" i="22"/>
  <c r="BB7194" i="22" s="1"/>
  <c r="BA7280" i="22"/>
  <c r="BB7280" i="22" s="1"/>
  <c r="BA7469" i="22"/>
  <c r="BB7469" i="22" s="1"/>
  <c r="BA7801" i="22"/>
  <c r="BB7801" i="22" s="1"/>
  <c r="BA7854" i="22"/>
  <c r="BB7854" i="22" s="1"/>
  <c r="BA7949" i="22"/>
  <c r="BB7949" i="22" s="1"/>
  <c r="BA8072" i="22"/>
  <c r="BB8072" i="22" s="1"/>
  <c r="BA8089" i="22"/>
  <c r="BB8089" i="22" s="1"/>
  <c r="BA8611" i="22"/>
  <c r="BB8611" i="22" s="1"/>
  <c r="BA8856" i="22"/>
  <c r="BB8856" i="22" s="1"/>
  <c r="BA9309" i="22"/>
  <c r="BB9309" i="22" s="1"/>
  <c r="BB4516" i="22"/>
  <c r="BB4656" i="22"/>
  <c r="BB4664" i="22"/>
  <c r="BB5014" i="22"/>
  <c r="BB5098" i="22"/>
  <c r="BB6070" i="22"/>
  <c r="BA6272" i="22"/>
  <c r="BB6272" i="22" s="1"/>
  <c r="BB6290" i="22"/>
  <c r="BB6298" i="22"/>
  <c r="BA6348" i="22"/>
  <c r="BB6348" i="22" s="1"/>
  <c r="BB6646" i="22"/>
  <c r="BB6754" i="22"/>
  <c r="BA6764" i="22"/>
  <c r="BB6764" i="22" s="1"/>
  <c r="BA7086" i="22"/>
  <c r="BB7086" i="22" s="1"/>
  <c r="BA7138" i="22"/>
  <c r="BB7138" i="22" s="1"/>
  <c r="BA7256" i="22"/>
  <c r="BB7256" i="22" s="1"/>
  <c r="BA7308" i="22"/>
  <c r="BB7308" i="22" s="1"/>
  <c r="BB7492" i="22"/>
  <c r="BB7502" i="22"/>
  <c r="BA7641" i="22"/>
  <c r="BB7641" i="22" s="1"/>
  <c r="BA7785" i="22"/>
  <c r="BB7785" i="22" s="1"/>
  <c r="BA7802" i="22"/>
  <c r="BB7802" i="22" s="1"/>
  <c r="BA8004" i="22"/>
  <c r="BB8004" i="22" s="1"/>
  <c r="BA9028" i="22"/>
  <c r="BB9028" i="22" s="1"/>
  <c r="BB4834" i="22"/>
  <c r="BB4842" i="22"/>
  <c r="BB4858" i="22"/>
  <c r="BB4986" i="22"/>
  <c r="BB5038" i="22"/>
  <c r="BB5528" i="22"/>
  <c r="BB5874" i="22"/>
  <c r="BB6306" i="22"/>
  <c r="BA6443" i="22"/>
  <c r="BB6443" i="22" s="1"/>
  <c r="BA6468" i="22"/>
  <c r="BB6468" i="22" s="1"/>
  <c r="BA6562" i="22"/>
  <c r="BB6562" i="22" s="1"/>
  <c r="BA6946" i="22"/>
  <c r="BB6946" i="22" s="1"/>
  <c r="BB7164" i="22"/>
  <c r="BA7463" i="22"/>
  <c r="BB7463" i="22" s="1"/>
  <c r="BA7503" i="22"/>
  <c r="BB7503" i="22" s="1"/>
  <c r="BA7692" i="22"/>
  <c r="BB7692" i="22" s="1"/>
  <c r="BB7786" i="22"/>
  <c r="BA7846" i="22"/>
  <c r="BB7846" i="22" s="1"/>
  <c r="BA7924" i="22"/>
  <c r="BB7924" i="22" s="1"/>
  <c r="BA7943" i="22"/>
  <c r="BB7943" i="22" s="1"/>
  <c r="BB7968" i="22"/>
  <c r="BB7978" i="22"/>
  <c r="BB8048" i="22"/>
  <c r="BA8057" i="22"/>
  <c r="BB8057" i="22" s="1"/>
  <c r="BA8135" i="22"/>
  <c r="BB8135" i="22" s="1"/>
  <c r="BA8144" i="22"/>
  <c r="BB8144" i="22" s="1"/>
  <c r="BA8948" i="22"/>
  <c r="BB8948" i="22" s="1"/>
  <c r="BA9589" i="22"/>
  <c r="BB9589" i="22" s="1"/>
  <c r="BA6647" i="22"/>
  <c r="BB6647" i="22" s="1"/>
  <c r="BA6755" i="22"/>
  <c r="BB6755" i="22" s="1"/>
  <c r="BA6774" i="22"/>
  <c r="BB6774" i="22" s="1"/>
  <c r="BA7188" i="22"/>
  <c r="BB7188" i="22" s="1"/>
  <c r="BA7456" i="22"/>
  <c r="BB7456" i="22" s="1"/>
  <c r="BA7513" i="22"/>
  <c r="BB7513" i="22" s="1"/>
  <c r="BA7821" i="22"/>
  <c r="BB7821" i="22" s="1"/>
  <c r="BB7838" i="22"/>
  <c r="BA8408" i="22"/>
  <c r="BB8408" i="22" s="1"/>
  <c r="BA8445" i="22"/>
  <c r="BB8445" i="22" s="1"/>
  <c r="BA8923" i="22"/>
  <c r="BB8923" i="22" s="1"/>
  <c r="BA9391" i="22"/>
  <c r="BB9391" i="22" s="1"/>
  <c r="BA9517" i="22"/>
  <c r="BB9517" i="22" s="1"/>
  <c r="BB4202" i="22"/>
  <c r="BB4533" i="22"/>
  <c r="BB4584" i="22"/>
  <c r="BB4658" i="22"/>
  <c r="BB4980" i="22"/>
  <c r="BB5002" i="22"/>
  <c r="BB5048" i="22"/>
  <c r="BB5100" i="22"/>
  <c r="BB5170" i="22"/>
  <c r="BA5210" i="22"/>
  <c r="BB5210" i="22" s="1"/>
  <c r="BB5215" i="22"/>
  <c r="BA5224" i="22"/>
  <c r="BB5224" i="22" s="1"/>
  <c r="BB5239" i="22"/>
  <c r="BB5303" i="22"/>
  <c r="BA5362" i="22"/>
  <c r="BB5362" i="22" s="1"/>
  <c r="BB5383" i="22"/>
  <c r="BB5408" i="22"/>
  <c r="BB5431" i="22"/>
  <c r="BB5546" i="22"/>
  <c r="BB5551" i="22"/>
  <c r="BA5580" i="22"/>
  <c r="BB5580" i="22" s="1"/>
  <c r="BB5619" i="22"/>
  <c r="BB5671" i="22"/>
  <c r="BB5711" i="22"/>
  <c r="BA5724" i="22"/>
  <c r="BB5724" i="22" s="1"/>
  <c r="BB5800" i="22"/>
  <c r="BB5844" i="22"/>
  <c r="BB5926" i="22"/>
  <c r="BB5996" i="22"/>
  <c r="BB6018" i="22"/>
  <c r="BB6071" i="22"/>
  <c r="BB6088" i="22"/>
  <c r="BB6103" i="22"/>
  <c r="BB6119" i="22"/>
  <c r="BB6142" i="22"/>
  <c r="BB6210" i="22"/>
  <c r="BB6250" i="22"/>
  <c r="BA6274" i="22"/>
  <c r="BB6274" i="22" s="1"/>
  <c r="BB6291" i="22"/>
  <c r="BB6317" i="22"/>
  <c r="BA6342" i="22"/>
  <c r="BB6342" i="22" s="1"/>
  <c r="BB6428" i="22"/>
  <c r="BB6435" i="22"/>
  <c r="BB6507" i="22"/>
  <c r="BA6622" i="22"/>
  <c r="BB6622" i="22" s="1"/>
  <c r="BA6747" i="22"/>
  <c r="BB6747" i="22" s="1"/>
  <c r="BB6800" i="22"/>
  <c r="BB6980" i="22"/>
  <c r="BB7020" i="22"/>
  <c r="BA7234" i="22"/>
  <c r="BB7234" i="22" s="1"/>
  <c r="BA7268" i="22"/>
  <c r="BB7268" i="22" s="1"/>
  <c r="BA7302" i="22"/>
  <c r="BB7302" i="22" s="1"/>
  <c r="BB7351" i="22"/>
  <c r="BA7366" i="22"/>
  <c r="BB7366" i="22" s="1"/>
  <c r="BB7430" i="22"/>
  <c r="BA7448" i="22"/>
  <c r="BB7448" i="22" s="1"/>
  <c r="BB7487" i="22"/>
  <c r="BA7538" i="22"/>
  <c r="BB7538" i="22" s="1"/>
  <c r="BA7677" i="22"/>
  <c r="BB7677" i="22" s="1"/>
  <c r="BA7727" i="22"/>
  <c r="BB7727" i="22" s="1"/>
  <c r="BB7779" i="22"/>
  <c r="BB7898" i="22"/>
  <c r="BB7961" i="22"/>
  <c r="BA8826" i="22"/>
  <c r="BB8826" i="22" s="1"/>
  <c r="BA8932" i="22"/>
  <c r="BB8932" i="22" s="1"/>
  <c r="BA9115" i="22"/>
  <c r="BB9115" i="22" s="1"/>
  <c r="BA9184" i="22"/>
  <c r="BB9184" i="22" s="1"/>
  <c r="BA6514" i="22"/>
  <c r="BB6514" i="22" s="1"/>
  <c r="BA6564" i="22"/>
  <c r="BB6564" i="22" s="1"/>
  <c r="BA6810" i="22"/>
  <c r="BB6810" i="22" s="1"/>
  <c r="BA7303" i="22"/>
  <c r="BB7303" i="22" s="1"/>
  <c r="BA7440" i="22"/>
  <c r="BB7440" i="22" s="1"/>
  <c r="BA7686" i="22"/>
  <c r="BB7686" i="22" s="1"/>
  <c r="BA7744" i="22"/>
  <c r="BB7744" i="22" s="1"/>
  <c r="BA7788" i="22"/>
  <c r="BB7788" i="22" s="1"/>
  <c r="BA7831" i="22"/>
  <c r="BB7831" i="22" s="1"/>
  <c r="BA7980" i="22"/>
  <c r="BB7980" i="22" s="1"/>
  <c r="BA8060" i="22"/>
  <c r="BB8060" i="22" s="1"/>
  <c r="BA8266" i="22"/>
  <c r="BB8266" i="22" s="1"/>
  <c r="BA8986" i="22"/>
  <c r="BB8986" i="22" s="1"/>
  <c r="BA9421" i="22"/>
  <c r="BB9421" i="22" s="1"/>
  <c r="BB4668" i="22"/>
  <c r="BB4738" i="22"/>
  <c r="BB4762" i="22"/>
  <c r="BB4836" i="22"/>
  <c r="BB4928" i="22"/>
  <c r="BB4946" i="22"/>
  <c r="BA5146" i="22"/>
  <c r="BB5146" i="22" s="1"/>
  <c r="BA5154" i="22"/>
  <c r="BB5154" i="22" s="1"/>
  <c r="BA5240" i="22"/>
  <c r="BB5240" i="22" s="1"/>
  <c r="BB5403" i="22"/>
  <c r="BB5494" i="22"/>
  <c r="BB5516" i="22"/>
  <c r="BA5530" i="22"/>
  <c r="BB5530" i="22" s="1"/>
  <c r="BB5627" i="22"/>
  <c r="BB5651" i="22"/>
  <c r="BA5672" i="22"/>
  <c r="BB5672" i="22" s="1"/>
  <c r="BA5690" i="22"/>
  <c r="BB5690" i="22" s="1"/>
  <c r="BB5816" i="22"/>
  <c r="BB5831" i="22"/>
  <c r="BB5868" i="22"/>
  <c r="BB5876" i="22"/>
  <c r="BA5988" i="22"/>
  <c r="BB5988" i="22" s="1"/>
  <c r="BB6090" i="22"/>
  <c r="BA6104" i="22"/>
  <c r="BB6104" i="22" s="1"/>
  <c r="BB6127" i="22"/>
  <c r="BA6136" i="22"/>
  <c r="BB6136" i="22" s="1"/>
  <c r="BA6226" i="22"/>
  <c r="BB6226" i="22" s="1"/>
  <c r="BB6275" i="22"/>
  <c r="BA6335" i="22"/>
  <c r="BB6335" i="22" s="1"/>
  <c r="BA6378" i="22"/>
  <c r="BB6378" i="22" s="1"/>
  <c r="BA6394" i="22"/>
  <c r="BB6394" i="22" s="1"/>
  <c r="BB6471" i="22"/>
  <c r="BA6550" i="22"/>
  <c r="BB6550" i="22" s="1"/>
  <c r="BA6606" i="22"/>
  <c r="BB6606" i="22" s="1"/>
  <c r="BB6699" i="22"/>
  <c r="BA6706" i="22"/>
  <c r="BB6706" i="22" s="1"/>
  <c r="BB6722" i="22"/>
  <c r="BA6914" i="22"/>
  <c r="BB6914" i="22" s="1"/>
  <c r="BB6923" i="22"/>
  <c r="BA7013" i="22"/>
  <c r="BB7013" i="22" s="1"/>
  <c r="BB7082" i="22"/>
  <c r="BA7098" i="22"/>
  <c r="BB7098" i="22" s="1"/>
  <c r="BB7295" i="22"/>
  <c r="BB7360" i="22"/>
  <c r="BA7424" i="22"/>
  <c r="BB7424" i="22" s="1"/>
  <c r="BB7472" i="22"/>
  <c r="BB7619" i="22"/>
  <c r="BA7670" i="22"/>
  <c r="BB7670" i="22" s="1"/>
  <c r="BA7712" i="22"/>
  <c r="BB7712" i="22" s="1"/>
  <c r="BB8016" i="22"/>
  <c r="BA8042" i="22"/>
  <c r="BB8042" i="22" s="1"/>
  <c r="BA8052" i="22"/>
  <c r="BB8052" i="22" s="1"/>
  <c r="BB8194" i="22"/>
  <c r="BB8221" i="22"/>
  <c r="BB8727" i="22"/>
  <c r="BA8808" i="22"/>
  <c r="BB8808" i="22" s="1"/>
  <c r="BA8291" i="22"/>
  <c r="BB8291" i="22" s="1"/>
  <c r="BA8364" i="22"/>
  <c r="BB8364" i="22" s="1"/>
  <c r="BA8436" i="22"/>
  <c r="BB8436" i="22" s="1"/>
  <c r="BA8656" i="22"/>
  <c r="BB8656" i="22" s="1"/>
  <c r="BA9204" i="22"/>
  <c r="BB9204" i="22" s="1"/>
  <c r="BB9221" i="22"/>
  <c r="BB9238" i="22"/>
  <c r="BA9256" i="22"/>
  <c r="BB9256" i="22" s="1"/>
  <c r="BB9285" i="22"/>
  <c r="BA9444" i="22"/>
  <c r="BB9444" i="22" s="1"/>
  <c r="BA9672" i="22"/>
  <c r="BB9672" i="22" s="1"/>
  <c r="BA9683" i="22"/>
  <c r="BB9683" i="22" s="1"/>
  <c r="BA9899" i="22"/>
  <c r="BB9899" i="22" s="1"/>
  <c r="BA10358" i="22"/>
  <c r="BB10358" i="22" s="1"/>
  <c r="BB11054" i="22"/>
  <c r="BA11292" i="22"/>
  <c r="BB11292" i="22" s="1"/>
  <c r="BA12979" i="22"/>
  <c r="BB12979" i="22" s="1"/>
  <c r="BA8336" i="22"/>
  <c r="BB8336" i="22" s="1"/>
  <c r="BB8718" i="22"/>
  <c r="BB8819" i="22"/>
  <c r="BB8947" i="22"/>
  <c r="BA9011" i="22"/>
  <c r="BB9011" i="22" s="1"/>
  <c r="BA9099" i="22"/>
  <c r="BB9099" i="22" s="1"/>
  <c r="BA9140" i="22"/>
  <c r="BB9140" i="22" s="1"/>
  <c r="BB9175" i="22"/>
  <c r="BA9268" i="22"/>
  <c r="BB9268" i="22" s="1"/>
  <c r="BA10032" i="22"/>
  <c r="BB10032" i="22" s="1"/>
  <c r="BA10185" i="22"/>
  <c r="BB10185" i="22" s="1"/>
  <c r="BA10327" i="22"/>
  <c r="BB10327" i="22" s="1"/>
  <c r="BA10484" i="22"/>
  <c r="BB10484" i="22" s="1"/>
  <c r="BA11143" i="22"/>
  <c r="BB11143" i="22" s="1"/>
  <c r="BA11178" i="22"/>
  <c r="BB11178" i="22" s="1"/>
  <c r="BA12007" i="22"/>
  <c r="BB12007" i="22" s="1"/>
  <c r="BA12032" i="22"/>
  <c r="BB12032" i="22" s="1"/>
  <c r="BA12146" i="22"/>
  <c r="BB12146" i="22" s="1"/>
  <c r="BA12223" i="22"/>
  <c r="BB12223" i="22" s="1"/>
  <c r="BB8292" i="22"/>
  <c r="BA8301" i="22"/>
  <c r="BB8301" i="22" s="1"/>
  <c r="BA8426" i="22"/>
  <c r="BB8426" i="22" s="1"/>
  <c r="BB8454" i="22"/>
  <c r="BA8489" i="22"/>
  <c r="BB8489" i="22" s="1"/>
  <c r="BA8515" i="22"/>
  <c r="BB8515" i="22" s="1"/>
  <c r="BA8541" i="22"/>
  <c r="BB8541" i="22" s="1"/>
  <c r="BA8648" i="22"/>
  <c r="BB8648" i="22" s="1"/>
  <c r="BA8782" i="22"/>
  <c r="BB8782" i="22" s="1"/>
  <c r="BB9092" i="22"/>
  <c r="BA9133" i="22"/>
  <c r="BB9133" i="22" s="1"/>
  <c r="BA9149" i="22"/>
  <c r="BB9149" i="22" s="1"/>
  <c r="BB9248" i="22"/>
  <c r="BA9294" i="22"/>
  <c r="BB9294" i="22" s="1"/>
  <c r="BB9501" i="22"/>
  <c r="BA9539" i="22"/>
  <c r="BB9539" i="22" s="1"/>
  <c r="BA9571" i="22"/>
  <c r="BB9571" i="22" s="1"/>
  <c r="BA9599" i="22"/>
  <c r="BB9599" i="22" s="1"/>
  <c r="BA10044" i="22"/>
  <c r="BB10044" i="22" s="1"/>
  <c r="BA10230" i="22"/>
  <c r="BB10230" i="22" s="1"/>
  <c r="BA10435" i="22"/>
  <c r="BB10435" i="22" s="1"/>
  <c r="BA10544" i="22"/>
  <c r="BB10544" i="22" s="1"/>
  <c r="BA10599" i="22"/>
  <c r="BB10599" i="22" s="1"/>
  <c r="BA11303" i="22"/>
  <c r="BB11303" i="22" s="1"/>
  <c r="BB6122" i="22"/>
  <c r="BB6488" i="22"/>
  <c r="BB6850" i="22"/>
  <c r="BB6880" i="22"/>
  <c r="BB7006" i="22"/>
  <c r="BB7250" i="22"/>
  <c r="BB7274" i="22"/>
  <c r="BA8275" i="22"/>
  <c r="BB8275" i="22" s="1"/>
  <c r="BA8384" i="22"/>
  <c r="BB8384" i="22" s="1"/>
  <c r="BA8711" i="22"/>
  <c r="BB8711" i="22" s="1"/>
  <c r="BA8774" i="22"/>
  <c r="BB8774" i="22" s="1"/>
  <c r="BA9060" i="22"/>
  <c r="BB9060" i="22" s="1"/>
  <c r="BA9706" i="22"/>
  <c r="BB9706" i="22" s="1"/>
  <c r="BA9792" i="22"/>
  <c r="BB9792" i="22" s="1"/>
  <c r="BA9803" i="22"/>
  <c r="BB9803" i="22" s="1"/>
  <c r="BA10074" i="22"/>
  <c r="BB10074" i="22" s="1"/>
  <c r="BA10818" i="22"/>
  <c r="BB10818" i="22" s="1"/>
  <c r="BA11446" i="22"/>
  <c r="BB11446" i="22" s="1"/>
  <c r="BA12455" i="22"/>
  <c r="BB12455" i="22" s="1"/>
  <c r="BB6570" i="22"/>
  <c r="BB6656" i="22"/>
  <c r="BB6780" i="22"/>
  <c r="BB6804" i="22"/>
  <c r="BB7030" i="22"/>
  <c r="BB7078" i="22"/>
  <c r="BB7114" i="22"/>
  <c r="BB7258" i="22"/>
  <c r="BB7577" i="22"/>
  <c r="BB7598" i="22"/>
  <c r="BB7721" i="22"/>
  <c r="BB7764" i="22"/>
  <c r="BB7772" i="22"/>
  <c r="BB7824" i="22"/>
  <c r="BA8051" i="22"/>
  <c r="BB8051" i="22" s="1"/>
  <c r="BB8112" i="22"/>
  <c r="BB8120" i="22"/>
  <c r="BB8285" i="22"/>
  <c r="BA8314" i="22"/>
  <c r="BB8314" i="22" s="1"/>
  <c r="BA8340" i="22"/>
  <c r="BB8340" i="22" s="1"/>
  <c r="BA8358" i="22"/>
  <c r="BB8358" i="22" s="1"/>
  <c r="BB8368" i="22"/>
  <c r="BA8456" i="22"/>
  <c r="BB8456" i="22" s="1"/>
  <c r="BA8535" i="22"/>
  <c r="BB8535" i="22" s="1"/>
  <c r="BA8596" i="22"/>
  <c r="BB8596" i="22" s="1"/>
  <c r="BB8615" i="22"/>
  <c r="BA8676" i="22"/>
  <c r="BB8676" i="22" s="1"/>
  <c r="BB8720" i="22"/>
  <c r="BA8859" i="22"/>
  <c r="BB8859" i="22" s="1"/>
  <c r="BB8974" i="22"/>
  <c r="BB9039" i="22"/>
  <c r="BA9054" i="22"/>
  <c r="BB9054" i="22" s="1"/>
  <c r="BB9168" i="22"/>
  <c r="BB9223" i="22"/>
  <c r="BA9351" i="22"/>
  <c r="BB9351" i="22" s="1"/>
  <c r="BA9386" i="22"/>
  <c r="BB9386" i="22" s="1"/>
  <c r="BA9494" i="22"/>
  <c r="BB9494" i="22" s="1"/>
  <c r="BB9648" i="22"/>
  <c r="BB9766" i="22"/>
  <c r="BB9814" i="22"/>
  <c r="BA9997" i="22"/>
  <c r="BB9997" i="22" s="1"/>
  <c r="BA10085" i="22"/>
  <c r="BB10085" i="22" s="1"/>
  <c r="BA10375" i="22"/>
  <c r="BB10375" i="22" s="1"/>
  <c r="BA11484" i="22"/>
  <c r="BB11484" i="22" s="1"/>
  <c r="BA11580" i="22"/>
  <c r="BB11580" i="22" s="1"/>
  <c r="BA12139" i="22"/>
  <c r="BB12139" i="22" s="1"/>
  <c r="BA12208" i="22"/>
  <c r="BB12208" i="22" s="1"/>
  <c r="BA12253" i="22"/>
  <c r="BB12253" i="22" s="1"/>
  <c r="BA8396" i="22"/>
  <c r="BB8396" i="22" s="1"/>
  <c r="BA8493" i="22"/>
  <c r="BB8493" i="22" s="1"/>
  <c r="BA8528" i="22"/>
  <c r="BB8528" i="22" s="1"/>
  <c r="BA9015" i="22"/>
  <c r="BB9015" i="22" s="1"/>
  <c r="BA9343" i="22"/>
  <c r="BB9343" i="22" s="1"/>
  <c r="BA9361" i="22"/>
  <c r="BB9361" i="22" s="1"/>
  <c r="BA9466" i="22"/>
  <c r="BB9466" i="22" s="1"/>
  <c r="BA9564" i="22"/>
  <c r="BB9564" i="22" s="1"/>
  <c r="BA10244" i="22"/>
  <c r="BB10244" i="22" s="1"/>
  <c r="BA10499" i="22"/>
  <c r="BB10499" i="22" s="1"/>
  <c r="BA10719" i="22"/>
  <c r="BB10719" i="22" s="1"/>
  <c r="BA10883" i="22"/>
  <c r="BB10883" i="22" s="1"/>
  <c r="BA10940" i="22"/>
  <c r="BB10940" i="22" s="1"/>
  <c r="BA8386" i="22"/>
  <c r="BB8386" i="22" s="1"/>
  <c r="BB8413" i="22"/>
  <c r="BA8633" i="22"/>
  <c r="BB8633" i="22" s="1"/>
  <c r="BA8694" i="22"/>
  <c r="BB8694" i="22" s="1"/>
  <c r="BB8748" i="22"/>
  <c r="BA8758" i="22"/>
  <c r="BB8758" i="22" s="1"/>
  <c r="BA8852" i="22"/>
  <c r="BB8852" i="22" s="1"/>
  <c r="BB8860" i="22"/>
  <c r="BB8896" i="22"/>
  <c r="BA8903" i="22"/>
  <c r="BB8903" i="22" s="1"/>
  <c r="BB8958" i="22"/>
  <c r="BA9031" i="22"/>
  <c r="BB9031" i="22" s="1"/>
  <c r="BA9078" i="22"/>
  <c r="BB9078" i="22" s="1"/>
  <c r="BA9087" i="22"/>
  <c r="BB9087" i="22" s="1"/>
  <c r="BB9152" i="22"/>
  <c r="BA9161" i="22"/>
  <c r="BB9161" i="22" s="1"/>
  <c r="BB9199" i="22"/>
  <c r="BB9217" i="22"/>
  <c r="BB9369" i="22"/>
  <c r="BA9433" i="22"/>
  <c r="BB9433" i="22" s="1"/>
  <c r="BA9450" i="22"/>
  <c r="BB9450" i="22" s="1"/>
  <c r="BB9458" i="22"/>
  <c r="BA9476" i="22"/>
  <c r="BB9476" i="22" s="1"/>
  <c r="BB9485" i="22"/>
  <c r="BA9575" i="22"/>
  <c r="BB9575" i="22" s="1"/>
  <c r="BA9776" i="22"/>
  <c r="BB9776" i="22" s="1"/>
  <c r="BA9977" i="22"/>
  <c r="BB9977" i="22" s="1"/>
  <c r="BA10087" i="22"/>
  <c r="BB10087" i="22" s="1"/>
  <c r="BA10135" i="22"/>
  <c r="BB10135" i="22" s="1"/>
  <c r="BA10224" i="22"/>
  <c r="BB10224" i="22" s="1"/>
  <c r="BA11004" i="22"/>
  <c r="BB11004" i="22" s="1"/>
  <c r="BA11327" i="22"/>
  <c r="BB11327" i="22" s="1"/>
  <c r="BB6530" i="22"/>
  <c r="BA6642" i="22"/>
  <c r="BB6642" i="22" s="1"/>
  <c r="BB6658" i="22"/>
  <c r="BB6666" i="22"/>
  <c r="BB6679" i="22"/>
  <c r="BB6743" i="22"/>
  <c r="BB6860" i="22"/>
  <c r="BA6874" i="22"/>
  <c r="BB6874" i="22" s="1"/>
  <c r="BA6890" i="22"/>
  <c r="BB6890" i="22" s="1"/>
  <c r="BB6895" i="22"/>
  <c r="BA6904" i="22"/>
  <c r="BB6904" i="22" s="1"/>
  <c r="BA6918" i="22"/>
  <c r="BB6918" i="22" s="1"/>
  <c r="BB6978" i="22"/>
  <c r="BB6994" i="22"/>
  <c r="BA7040" i="22"/>
  <c r="BB7040" i="22" s="1"/>
  <c r="BB7055" i="22"/>
  <c r="BB7115" i="22"/>
  <c r="BB7146" i="22"/>
  <c r="BB7170" i="22"/>
  <c r="BB7183" i="22"/>
  <c r="BA7282" i="22"/>
  <c r="BB7282" i="22" s="1"/>
  <c r="BA7298" i="22"/>
  <c r="BB7298" i="22" s="1"/>
  <c r="BB7419" i="22"/>
  <c r="BA7498" i="22"/>
  <c r="BB7498" i="22" s="1"/>
  <c r="BA7629" i="22"/>
  <c r="BB7629" i="22" s="1"/>
  <c r="BB7636" i="22"/>
  <c r="BB7651" i="22"/>
  <c r="BB7666" i="22"/>
  <c r="BB7729" i="22"/>
  <c r="BA7819" i="22"/>
  <c r="BB7819" i="22" s="1"/>
  <c r="BB7841" i="22"/>
  <c r="BA7863" i="22"/>
  <c r="BB7863" i="22" s="1"/>
  <c r="BB7871" i="22"/>
  <c r="BA7895" i="22"/>
  <c r="BB7895" i="22" s="1"/>
  <c r="BA7965" i="22"/>
  <c r="BB7965" i="22" s="1"/>
  <c r="BB8013" i="22"/>
  <c r="BB8045" i="22"/>
  <c r="BA8122" i="22"/>
  <c r="BB8122" i="22" s="1"/>
  <c r="BB8131" i="22"/>
  <c r="BA8279" i="22"/>
  <c r="BB8279" i="22" s="1"/>
  <c r="BA8307" i="22"/>
  <c r="BB8307" i="22" s="1"/>
  <c r="BB8317" i="22"/>
  <c r="BA8325" i="22"/>
  <c r="BB8325" i="22" s="1"/>
  <c r="BB8406" i="22"/>
  <c r="BA8423" i="22"/>
  <c r="BB8423" i="22" s="1"/>
  <c r="BA8432" i="22"/>
  <c r="BB8432" i="22" s="1"/>
  <c r="BA8458" i="22"/>
  <c r="BB8458" i="22" s="1"/>
  <c r="BA8484" i="22"/>
  <c r="BB8484" i="22" s="1"/>
  <c r="BA8519" i="22"/>
  <c r="BB8519" i="22" s="1"/>
  <c r="BA8537" i="22"/>
  <c r="BB8537" i="22" s="1"/>
  <c r="BA8608" i="22"/>
  <c r="BB8608" i="22" s="1"/>
  <c r="BA8678" i="22"/>
  <c r="BB8678" i="22" s="1"/>
  <c r="BA8722" i="22"/>
  <c r="BB8722" i="22" s="1"/>
  <c r="BB8776" i="22"/>
  <c r="BA8842" i="22"/>
  <c r="BB8842" i="22" s="1"/>
  <c r="BA8912" i="22"/>
  <c r="BB8912" i="22" s="1"/>
  <c r="BB8992" i="22"/>
  <c r="BB9000" i="22"/>
  <c r="BB9016" i="22"/>
  <c r="BA9112" i="22"/>
  <c r="BB9112" i="22" s="1"/>
  <c r="BA9129" i="22"/>
  <c r="BB9129" i="22" s="1"/>
  <c r="BA9181" i="22"/>
  <c r="BB9181" i="22" s="1"/>
  <c r="BB9389" i="22"/>
  <c r="BB9409" i="22"/>
  <c r="BA9459" i="22"/>
  <c r="BB9459" i="22" s="1"/>
  <c r="BA10098" i="22"/>
  <c r="BB10098" i="22" s="1"/>
  <c r="BA10377" i="22"/>
  <c r="BB10377" i="22" s="1"/>
  <c r="BA10510" i="22"/>
  <c r="BB10510" i="22" s="1"/>
  <c r="BA11695" i="22"/>
  <c r="BB11695" i="22" s="1"/>
  <c r="BA11720" i="22"/>
  <c r="BB11720" i="22" s="1"/>
  <c r="BB6610" i="22"/>
  <c r="BB7222" i="22"/>
  <c r="BB7370" i="22"/>
  <c r="BB7702" i="22"/>
  <c r="BB8046" i="22"/>
  <c r="BB8090" i="22"/>
  <c r="BB8157" i="22"/>
  <c r="BA8166" i="22"/>
  <c r="BB8166" i="22" s="1"/>
  <c r="BB8201" i="22"/>
  <c r="BA8599" i="22"/>
  <c r="BB8599" i="22" s="1"/>
  <c r="BA8687" i="22"/>
  <c r="BB8687" i="22" s="1"/>
  <c r="BB8797" i="22"/>
  <c r="BB8825" i="22"/>
  <c r="BB8834" i="22"/>
  <c r="BA8843" i="22"/>
  <c r="BB8843" i="22" s="1"/>
  <c r="BA8952" i="22"/>
  <c r="BB8952" i="22" s="1"/>
  <c r="BA9354" i="22"/>
  <c r="BB9354" i="22" s="1"/>
  <c r="BB9897" i="22"/>
  <c r="BA9919" i="22"/>
  <c r="BB9919" i="22" s="1"/>
  <c r="BA10059" i="22"/>
  <c r="BB10059" i="22" s="1"/>
  <c r="BA10595" i="22"/>
  <c r="BB10595" i="22" s="1"/>
  <c r="BA10640" i="22"/>
  <c r="BB10640" i="22" s="1"/>
  <c r="BA10688" i="22"/>
  <c r="BB10688" i="22" s="1"/>
  <c r="BB11068" i="22"/>
  <c r="BA11375" i="22"/>
  <c r="BB11375" i="22" s="1"/>
  <c r="BB6972" i="22"/>
  <c r="BB7018" i="22"/>
  <c r="BB7042" i="22"/>
  <c r="BB7064" i="22"/>
  <c r="BB7140" i="22"/>
  <c r="BB7284" i="22"/>
  <c r="BB7314" i="22"/>
  <c r="BB7566" i="22"/>
  <c r="BA8227" i="22"/>
  <c r="BB8227" i="22" s="1"/>
  <c r="BB8262" i="22"/>
  <c r="BA8416" i="22"/>
  <c r="BB8416" i="22" s="1"/>
  <c r="BA8512" i="22"/>
  <c r="BB8512" i="22" s="1"/>
  <c r="BA8565" i="22"/>
  <c r="BB8565" i="22" s="1"/>
  <c r="BB8663" i="22"/>
  <c r="BB9328" i="22"/>
  <c r="BB9364" i="22"/>
  <c r="BA9526" i="22"/>
  <c r="BB9526" i="22" s="1"/>
  <c r="BA9701" i="22"/>
  <c r="BB9701" i="22" s="1"/>
  <c r="BA9731" i="22"/>
  <c r="BB9731" i="22" s="1"/>
  <c r="BA9878" i="22"/>
  <c r="BB9878" i="22" s="1"/>
  <c r="BA10237" i="22"/>
  <c r="BB10237" i="22" s="1"/>
  <c r="BA10410" i="22"/>
  <c r="BB10410" i="22" s="1"/>
  <c r="BA10492" i="22"/>
  <c r="BB10492" i="22" s="1"/>
  <c r="BA10859" i="22"/>
  <c r="BB10859" i="22" s="1"/>
  <c r="BA10896" i="22"/>
  <c r="BB10896" i="22" s="1"/>
  <c r="BA11460" i="22"/>
  <c r="BB11460" i="22" s="1"/>
  <c r="BA11556" i="22"/>
  <c r="BB11556" i="22" s="1"/>
  <c r="BA12617" i="22"/>
  <c r="BB12617" i="22" s="1"/>
  <c r="BB9769" i="22"/>
  <c r="BB9817" i="22"/>
  <c r="BA10448" i="22"/>
  <c r="BB10448" i="22" s="1"/>
  <c r="BA10572" i="22"/>
  <c r="BB10572" i="22" s="1"/>
  <c r="BA10602" i="22"/>
  <c r="BB10602" i="22" s="1"/>
  <c r="BA10844" i="22"/>
  <c r="BB10844" i="22" s="1"/>
  <c r="BB10982" i="22"/>
  <c r="BA11591" i="22"/>
  <c r="BB11591" i="22" s="1"/>
  <c r="BB11644" i="22"/>
  <c r="BA11887" i="22"/>
  <c r="BB11887" i="22" s="1"/>
  <c r="BA12244" i="22"/>
  <c r="BB12244" i="22" s="1"/>
  <c r="BA12334" i="22"/>
  <c r="BB12334" i="22" s="1"/>
  <c r="BA12657" i="22"/>
  <c r="BB12657" i="22" s="1"/>
  <c r="BA10427" i="22"/>
  <c r="BB10427" i="22" s="1"/>
  <c r="BA10547" i="22"/>
  <c r="BB10547" i="22" s="1"/>
  <c r="BA10603" i="22"/>
  <c r="BB10603" i="22" s="1"/>
  <c r="BA10698" i="22"/>
  <c r="BB10698" i="22" s="1"/>
  <c r="BA10820" i="22"/>
  <c r="BB10820" i="22" s="1"/>
  <c r="BB11412" i="22"/>
  <c r="BA11778" i="22"/>
  <c r="BB11778" i="22" s="1"/>
  <c r="BA12071" i="22"/>
  <c r="BB12071" i="22" s="1"/>
  <c r="BA12158" i="22"/>
  <c r="BB12158" i="22" s="1"/>
  <c r="BB12167" i="22"/>
  <c r="BA13732" i="22"/>
  <c r="BB13732" i="22" s="1"/>
  <c r="BA9578" i="22"/>
  <c r="BB9578" i="22" s="1"/>
  <c r="BA9660" i="22"/>
  <c r="BB9660" i="22" s="1"/>
  <c r="BB9702" i="22"/>
  <c r="BA9728" i="22"/>
  <c r="BB9728" i="22" s="1"/>
  <c r="BA9741" i="22"/>
  <c r="BB9741" i="22" s="1"/>
  <c r="BB9872" i="22"/>
  <c r="BA9900" i="22"/>
  <c r="BB9900" i="22" s="1"/>
  <c r="BB9915" i="22"/>
  <c r="BB9987" i="22"/>
  <c r="BB10007" i="22"/>
  <c r="BA10021" i="22"/>
  <c r="BB10021" i="22" s="1"/>
  <c r="BA10082" i="22"/>
  <c r="BB10082" i="22" s="1"/>
  <c r="BB10139" i="22"/>
  <c r="BB10163" i="22"/>
  <c r="BB10189" i="22"/>
  <c r="BA10226" i="22"/>
  <c r="BB10226" i="22" s="1"/>
  <c r="BB10240" i="22"/>
  <c r="BA10281" i="22"/>
  <c r="BB10281" i="22" s="1"/>
  <c r="BB10287" i="22"/>
  <c r="BB10355" i="22"/>
  <c r="BB10362" i="22"/>
  <c r="BB10378" i="22"/>
  <c r="BA10500" i="22"/>
  <c r="BB10500" i="22" s="1"/>
  <c r="BB10507" i="22"/>
  <c r="BB10582" i="22"/>
  <c r="BA10596" i="22"/>
  <c r="BB10596" i="22" s="1"/>
  <c r="BA10699" i="22"/>
  <c r="BB10699" i="22" s="1"/>
  <c r="BA10714" i="22"/>
  <c r="BB10714" i="22" s="1"/>
  <c r="BA10796" i="22"/>
  <c r="BB10796" i="22" s="1"/>
  <c r="BB10942" i="22"/>
  <c r="BB11082" i="22"/>
  <c r="BB11148" i="22"/>
  <c r="BB11235" i="22"/>
  <c r="BB11254" i="22"/>
  <c r="BA11395" i="22"/>
  <c r="BB11395" i="22" s="1"/>
  <c r="BB11456" i="22"/>
  <c r="BA11479" i="22"/>
  <c r="BB11479" i="22" s="1"/>
  <c r="BB11523" i="22"/>
  <c r="BA11935" i="22"/>
  <c r="BB11935" i="22" s="1"/>
  <c r="BA12290" i="22"/>
  <c r="BB12290" i="22" s="1"/>
  <c r="BA12867" i="22"/>
  <c r="BB12867" i="22" s="1"/>
  <c r="BA13656" i="22"/>
  <c r="BB13656" i="22" s="1"/>
  <c r="BA14893" i="22"/>
  <c r="BB14893" i="22" s="1"/>
  <c r="BA9616" i="22"/>
  <c r="BB9616" i="22" s="1"/>
  <c r="BB9631" i="22"/>
  <c r="BA9673" i="22"/>
  <c r="BB9673" i="22" s="1"/>
  <c r="BB9720" i="22"/>
  <c r="BA9757" i="22"/>
  <c r="BB9757" i="22" s="1"/>
  <c r="BA9764" i="22"/>
  <c r="BB9764" i="22" s="1"/>
  <c r="BA9770" i="22"/>
  <c r="BB9770" i="22" s="1"/>
  <c r="BB9777" i="22"/>
  <c r="BA9805" i="22"/>
  <c r="BB9805" i="22" s="1"/>
  <c r="BA9818" i="22"/>
  <c r="BB9818" i="22" s="1"/>
  <c r="BB9839" i="22"/>
  <c r="BB9847" i="22"/>
  <c r="BB9907" i="22"/>
  <c r="BB9936" i="22"/>
  <c r="BB9967" i="22"/>
  <c r="BB9995" i="22"/>
  <c r="BA10028" i="22"/>
  <c r="BB10028" i="22" s="1"/>
  <c r="BB10068" i="22"/>
  <c r="BA10076" i="22"/>
  <c r="BB10076" i="22" s="1"/>
  <c r="BA10089" i="22"/>
  <c r="BB10089" i="22" s="1"/>
  <c r="BB10108" i="22"/>
  <c r="BB10115" i="22"/>
  <c r="BB10207" i="22"/>
  <c r="BB10214" i="22"/>
  <c r="BA10264" i="22"/>
  <c r="BB10264" i="22" s="1"/>
  <c r="BB10307" i="22"/>
  <c r="BB10371" i="22"/>
  <c r="BB10404" i="22"/>
  <c r="BB10443" i="22"/>
  <c r="BA10486" i="22"/>
  <c r="BB10486" i="22" s="1"/>
  <c r="BA10524" i="22"/>
  <c r="BB10524" i="22" s="1"/>
  <c r="BA11995" i="22"/>
  <c r="BB11995" i="22" s="1"/>
  <c r="BA12132" i="22"/>
  <c r="BB12132" i="22" s="1"/>
  <c r="BA14669" i="22"/>
  <c r="BB14669" i="22" s="1"/>
  <c r="BA14734" i="22"/>
  <c r="BB14734" i="22" s="1"/>
  <c r="BB8323" i="22"/>
  <c r="BB9120" i="22"/>
  <c r="BB9194" i="22"/>
  <c r="BB9201" i="22"/>
  <c r="BA9209" i="22"/>
  <c r="BB9209" i="22" s="1"/>
  <c r="BB9243" i="22"/>
  <c r="BA9250" i="22"/>
  <c r="BB9250" i="22" s="1"/>
  <c r="BA9273" i="22"/>
  <c r="BB9273" i="22" s="1"/>
  <c r="BA9280" i="22"/>
  <c r="BB9280" i="22" s="1"/>
  <c r="BB9358" i="22"/>
  <c r="BA9381" i="22"/>
  <c r="BB9381" i="22" s="1"/>
  <c r="BB9403" i="22"/>
  <c r="BB9423" i="22"/>
  <c r="BA9550" i="22"/>
  <c r="BB9550" i="22" s="1"/>
  <c r="BB9587" i="22"/>
  <c r="BA9638" i="22"/>
  <c r="BB9638" i="22" s="1"/>
  <c r="BA9681" i="22"/>
  <c r="BB9681" i="22" s="1"/>
  <c r="BB9750" i="22"/>
  <c r="BB9783" i="22"/>
  <c r="BB9790" i="22"/>
  <c r="BB9864" i="22"/>
  <c r="BA9880" i="22"/>
  <c r="BB9880" i="22" s="1"/>
  <c r="BB9895" i="22"/>
  <c r="BB9923" i="22"/>
  <c r="BB9943" i="22"/>
  <c r="BB9959" i="22"/>
  <c r="BB9975" i="22"/>
  <c r="BA10008" i="22"/>
  <c r="BB10008" i="22" s="1"/>
  <c r="BB10055" i="22"/>
  <c r="BB10095" i="22"/>
  <c r="BB10183" i="22"/>
  <c r="BA10222" i="22"/>
  <c r="BB10222" i="22" s="1"/>
  <c r="BA10256" i="22"/>
  <c r="BB10256" i="22" s="1"/>
  <c r="BB10273" i="22"/>
  <c r="BB10379" i="22"/>
  <c r="BA10386" i="22"/>
  <c r="BB10386" i="22" s="1"/>
  <c r="BA10405" i="22"/>
  <c r="BB10405" i="22" s="1"/>
  <c r="BB10412" i="22"/>
  <c r="BA10508" i="22"/>
  <c r="BB10508" i="22" s="1"/>
  <c r="BB10583" i="22"/>
  <c r="BA10626" i="22"/>
  <c r="BB10626" i="22" s="1"/>
  <c r="BA10788" i="22"/>
  <c r="BB10788" i="22" s="1"/>
  <c r="BA10918" i="22"/>
  <c r="BB10918" i="22" s="1"/>
  <c r="BA10952" i="22"/>
  <c r="BB10952" i="22" s="1"/>
  <c r="BA11011" i="22"/>
  <c r="BB11011" i="22" s="1"/>
  <c r="BB11264" i="22"/>
  <c r="BA11274" i="22"/>
  <c r="BB11274" i="22" s="1"/>
  <c r="BB11316" i="22"/>
  <c r="BA11379" i="22"/>
  <c r="BB11379" i="22" s="1"/>
  <c r="BA11911" i="22"/>
  <c r="BB11911" i="22" s="1"/>
  <c r="BA12265" i="22"/>
  <c r="BB12265" i="22" s="1"/>
  <c r="BA12301" i="22"/>
  <c r="BB12301" i="22" s="1"/>
  <c r="BA13045" i="22"/>
  <c r="BB13045" i="22" s="1"/>
  <c r="BA13116" i="22"/>
  <c r="BB13116" i="22" s="1"/>
  <c r="BB8580" i="22"/>
  <c r="BB8795" i="22"/>
  <c r="BA8811" i="22"/>
  <c r="BB8811" i="22" s="1"/>
  <c r="BB8820" i="22"/>
  <c r="BB8827" i="22"/>
  <c r="BB8868" i="22"/>
  <c r="BB8884" i="22"/>
  <c r="BB8892" i="22"/>
  <c r="BB9074" i="22"/>
  <c r="BB9100" i="22"/>
  <c r="BB9286" i="22"/>
  <c r="BB9511" i="22"/>
  <c r="BB9568" i="22"/>
  <c r="BB9647" i="22"/>
  <c r="BB9908" i="22"/>
  <c r="BB9917" i="22"/>
  <c r="BB10042" i="22"/>
  <c r="BB10083" i="22"/>
  <c r="BB10103" i="22"/>
  <c r="BB10141" i="22"/>
  <c r="BB10173" i="22"/>
  <c r="BB10191" i="22"/>
  <c r="BB10242" i="22"/>
  <c r="BB10295" i="22"/>
  <c r="BA10308" i="22"/>
  <c r="BB10308" i="22" s="1"/>
  <c r="BB10349" i="22"/>
  <c r="BB10516" i="22"/>
  <c r="BB10584" i="22"/>
  <c r="BB10635" i="22"/>
  <c r="BB10715" i="22"/>
  <c r="BB10894" i="22"/>
  <c r="BA11500" i="22"/>
  <c r="BB11500" i="22" s="1"/>
  <c r="BA11604" i="22"/>
  <c r="BB11604" i="22" s="1"/>
  <c r="BA11682" i="22"/>
  <c r="BB11682" i="22" s="1"/>
  <c r="BB11764" i="22"/>
  <c r="BA11947" i="22"/>
  <c r="BB11947" i="22" s="1"/>
  <c r="BA12144" i="22"/>
  <c r="BB12144" i="22" s="1"/>
  <c r="BA12203" i="22"/>
  <c r="BB12203" i="22" s="1"/>
  <c r="BA12353" i="22"/>
  <c r="BB12353" i="22" s="1"/>
  <c r="BA12626" i="22"/>
  <c r="BB12626" i="22" s="1"/>
  <c r="BA13570" i="22"/>
  <c r="BB13570" i="22" s="1"/>
  <c r="BA10326" i="22"/>
  <c r="BB10326" i="22" s="1"/>
  <c r="BB10592" i="22"/>
  <c r="BA10598" i="22"/>
  <c r="BB10598" i="22" s="1"/>
  <c r="BB10678" i="22"/>
  <c r="BA10740" i="22"/>
  <c r="BB10740" i="22" s="1"/>
  <c r="BA10763" i="22"/>
  <c r="BB10763" i="22" s="1"/>
  <c r="BA10807" i="22"/>
  <c r="BB10807" i="22" s="1"/>
  <c r="BA10928" i="22"/>
  <c r="BB10928" i="22" s="1"/>
  <c r="BA11086" i="22"/>
  <c r="BB11086" i="22" s="1"/>
  <c r="BA11371" i="22"/>
  <c r="BB11371" i="22" s="1"/>
  <c r="BB11544" i="22"/>
  <c r="BA11551" i="22"/>
  <c r="BB11551" i="22" s="1"/>
  <c r="BA11568" i="22"/>
  <c r="BB11568" i="22" s="1"/>
  <c r="BB11716" i="22"/>
  <c r="BA11903" i="22"/>
  <c r="BB11903" i="22" s="1"/>
  <c r="BB11964" i="22"/>
  <c r="BA12124" i="22"/>
  <c r="BB12124" i="22" s="1"/>
  <c r="BA12239" i="22"/>
  <c r="BB12239" i="22" s="1"/>
  <c r="BA12346" i="22"/>
  <c r="BB12346" i="22" s="1"/>
  <c r="BA12363" i="22"/>
  <c r="BB12363" i="22" s="1"/>
  <c r="BA12389" i="22"/>
  <c r="BB12389" i="22" s="1"/>
  <c r="BA12489" i="22"/>
  <c r="BB12489" i="22" s="1"/>
  <c r="BA13270" i="22"/>
  <c r="BB13270" i="22" s="1"/>
  <c r="BA13550" i="22"/>
  <c r="BB13550" i="22" s="1"/>
  <c r="BA14592" i="22"/>
  <c r="BB14592" i="22" s="1"/>
  <c r="BA11112" i="22"/>
  <c r="BB11112" i="22" s="1"/>
  <c r="BA11268" i="22"/>
  <c r="BB11268" i="22" s="1"/>
  <c r="BA11624" i="22"/>
  <c r="BB11624" i="22" s="1"/>
  <c r="BA12391" i="22"/>
  <c r="BB12391" i="22" s="1"/>
  <c r="BA12674" i="22"/>
  <c r="BB12674" i="22" s="1"/>
  <c r="BA13523" i="22"/>
  <c r="BB13523" i="22" s="1"/>
  <c r="BB9076" i="22"/>
  <c r="BA9090" i="22"/>
  <c r="BB9090" i="22" s="1"/>
  <c r="BA9109" i="22"/>
  <c r="BB9109" i="22" s="1"/>
  <c r="BB9123" i="22"/>
  <c r="BA9157" i="22"/>
  <c r="BB9157" i="22" s="1"/>
  <c r="BA9197" i="22"/>
  <c r="BB9197" i="22" s="1"/>
  <c r="BB9211" i="22"/>
  <c r="BA9224" i="22"/>
  <c r="BB9224" i="22" s="1"/>
  <c r="BA9232" i="22"/>
  <c r="BB9232" i="22" s="1"/>
  <c r="BA9246" i="22"/>
  <c r="BB9246" i="22" s="1"/>
  <c r="BB9303" i="22"/>
  <c r="BA9317" i="22"/>
  <c r="BB9317" i="22" s="1"/>
  <c r="BB9331" i="22"/>
  <c r="BA9340" i="22"/>
  <c r="BB9340" i="22" s="1"/>
  <c r="BB9367" i="22"/>
  <c r="BB9376" i="22"/>
  <c r="BB9383" i="22"/>
  <c r="BB9469" i="22"/>
  <c r="BB9530" i="22"/>
  <c r="BA9537" i="22"/>
  <c r="BB9537" i="22" s="1"/>
  <c r="BA9553" i="22"/>
  <c r="BB9553" i="22" s="1"/>
  <c r="BA9570" i="22"/>
  <c r="BB9570" i="22" s="1"/>
  <c r="BB9635" i="22"/>
  <c r="BA9649" i="22"/>
  <c r="BB9649" i="22" s="1"/>
  <c r="BB9663" i="22"/>
  <c r="BA9677" i="22"/>
  <c r="BB9677" i="22" s="1"/>
  <c r="BB9724" i="22"/>
  <c r="BA9780" i="22"/>
  <c r="BB9780" i="22" s="1"/>
  <c r="BA9808" i="22"/>
  <c r="BB9808" i="22" s="1"/>
  <c r="BA9828" i="22"/>
  <c r="BB9828" i="22" s="1"/>
  <c r="BB9868" i="22"/>
  <c r="BB9876" i="22"/>
  <c r="BB9903" i="22"/>
  <c r="BA9933" i="22"/>
  <c r="BB9933" i="22" s="1"/>
  <c r="BB9939" i="22"/>
  <c r="BA9984" i="22"/>
  <c r="BB9984" i="22" s="1"/>
  <c r="BB9991" i="22"/>
  <c r="BA10010" i="22"/>
  <c r="BB10010" i="22" s="1"/>
  <c r="BA10024" i="22"/>
  <c r="BB10024" i="22" s="1"/>
  <c r="BB10051" i="22"/>
  <c r="BB10079" i="22"/>
  <c r="BA10144" i="22"/>
  <c r="BB10144" i="22" s="1"/>
  <c r="BB10251" i="22"/>
  <c r="BA10259" i="22"/>
  <c r="BB10259" i="22" s="1"/>
  <c r="BB10319" i="22"/>
  <c r="BA10344" i="22"/>
  <c r="BB10344" i="22" s="1"/>
  <c r="BA10352" i="22"/>
  <c r="BB10352" i="22" s="1"/>
  <c r="BA10409" i="22"/>
  <c r="BB10409" i="22" s="1"/>
  <c r="BB10454" i="22"/>
  <c r="BB10608" i="22"/>
  <c r="BA10615" i="22"/>
  <c r="BB10615" i="22" s="1"/>
  <c r="BA10711" i="22"/>
  <c r="BB10711" i="22" s="1"/>
  <c r="BA10774" i="22"/>
  <c r="BB10774" i="22" s="1"/>
  <c r="BB10964" i="22"/>
  <c r="BB10971" i="22"/>
  <c r="BA11040" i="22"/>
  <c r="BB11040" i="22" s="1"/>
  <c r="BA11250" i="22"/>
  <c r="BB11250" i="22" s="1"/>
  <c r="BA11418" i="22"/>
  <c r="BB11418" i="22" s="1"/>
  <c r="BA11476" i="22"/>
  <c r="BB11476" i="22" s="1"/>
  <c r="BA11494" i="22"/>
  <c r="BB11494" i="22" s="1"/>
  <c r="BB11659" i="22"/>
  <c r="BB11667" i="22"/>
  <c r="BA11676" i="22"/>
  <c r="BB11676" i="22" s="1"/>
  <c r="BA12383" i="22"/>
  <c r="BB12383" i="22" s="1"/>
  <c r="BA12775" i="22"/>
  <c r="BB12775" i="22" s="1"/>
  <c r="BA13318" i="22"/>
  <c r="BB13318" i="22" s="1"/>
  <c r="BA14472" i="22"/>
  <c r="BB14472" i="22" s="1"/>
  <c r="BB8176" i="22"/>
  <c r="BB8216" i="22"/>
  <c r="BB8272" i="22"/>
  <c r="BB8388" i="22"/>
  <c r="BB8404" i="22"/>
  <c r="BB8538" i="22"/>
  <c r="BB8592" i="22"/>
  <c r="BB8624" i="22"/>
  <c r="BB8695" i="22"/>
  <c r="BB8704" i="22"/>
  <c r="BA8742" i="22"/>
  <c r="BB8742" i="22" s="1"/>
  <c r="BA8765" i="22"/>
  <c r="BB8765" i="22" s="1"/>
  <c r="BB8880" i="22"/>
  <c r="BB8931" i="22"/>
  <c r="BB8946" i="22"/>
  <c r="BB8960" i="22"/>
  <c r="BB9004" i="22"/>
  <c r="BA9097" i="22"/>
  <c r="BB9097" i="22" s="1"/>
  <c r="BB9166" i="22"/>
  <c r="BB9277" i="22"/>
  <c r="BB9310" i="22"/>
  <c r="BB9398" i="22"/>
  <c r="BA9406" i="22"/>
  <c r="BB9406" i="22" s="1"/>
  <c r="BB9413" i="22"/>
  <c r="BB9427" i="22"/>
  <c r="BB9483" i="22"/>
  <c r="BB9562" i="22"/>
  <c r="BB9627" i="22"/>
  <c r="BB9815" i="22"/>
  <c r="BB9891" i="22"/>
  <c r="BB9898" i="22"/>
  <c r="BB9971" i="22"/>
  <c r="BB10031" i="22"/>
  <c r="BB10058" i="22"/>
  <c r="BB10099" i="22"/>
  <c r="BB10153" i="22"/>
  <c r="BB10203" i="22"/>
  <c r="BB10211" i="22"/>
  <c r="BB10269" i="22"/>
  <c r="BA10279" i="22"/>
  <c r="BB10279" i="22" s="1"/>
  <c r="BA10401" i="22"/>
  <c r="BB10401" i="22" s="1"/>
  <c r="BA10483" i="22"/>
  <c r="BB10483" i="22" s="1"/>
  <c r="BA10498" i="22"/>
  <c r="BB10498" i="22" s="1"/>
  <c r="BA10570" i="22"/>
  <c r="BB10570" i="22" s="1"/>
  <c r="BA10647" i="22"/>
  <c r="BB10647" i="22" s="1"/>
  <c r="BA10735" i="22"/>
  <c r="BB10735" i="22" s="1"/>
  <c r="BA10775" i="22"/>
  <c r="BB10775" i="22" s="1"/>
  <c r="BA10842" i="22"/>
  <c r="BB10842" i="22" s="1"/>
  <c r="BA10939" i="22"/>
  <c r="BB10939" i="22" s="1"/>
  <c r="BB10956" i="22"/>
  <c r="BB11024" i="22"/>
  <c r="BB11063" i="22"/>
  <c r="BB11270" i="22"/>
  <c r="BB11278" i="22"/>
  <c r="BA11436" i="22"/>
  <c r="BB11436" i="22" s="1"/>
  <c r="BA12216" i="22"/>
  <c r="BB12216" i="22" s="1"/>
  <c r="BA13436" i="22"/>
  <c r="BB13436" i="22" s="1"/>
  <c r="BB11956" i="22"/>
  <c r="BB12014" i="22"/>
  <c r="BB12361" i="22"/>
  <c r="BB12369" i="22"/>
  <c r="BB12396" i="22"/>
  <c r="BB12665" i="22"/>
  <c r="BB12745" i="22"/>
  <c r="BB12761" i="22"/>
  <c r="BA12793" i="22"/>
  <c r="BB12793" i="22" s="1"/>
  <c r="BB12884" i="22"/>
  <c r="BA13227" i="22"/>
  <c r="BB13227" i="22" s="1"/>
  <c r="BB13254" i="22"/>
  <c r="BA13295" i="22"/>
  <c r="BB13295" i="22" s="1"/>
  <c r="BB13327" i="22"/>
  <c r="BA13333" i="22"/>
  <c r="BB13333" i="22" s="1"/>
  <c r="BB13366" i="22"/>
  <c r="BA13381" i="22"/>
  <c r="BB13381" i="22" s="1"/>
  <c r="BB13542" i="22"/>
  <c r="BB13846" i="22"/>
  <c r="BA13901" i="22"/>
  <c r="BB13901" i="22" s="1"/>
  <c r="BA14017" i="22"/>
  <c r="BB14017" i="22" s="1"/>
  <c r="BA14178" i="22"/>
  <c r="BB14178" i="22" s="1"/>
  <c r="BA14524" i="22"/>
  <c r="BB14524" i="22" s="1"/>
  <c r="BB12252" i="22"/>
  <c r="BB12376" i="22"/>
  <c r="BA12421" i="22"/>
  <c r="BB12421" i="22" s="1"/>
  <c r="BB12444" i="22"/>
  <c r="BA12545" i="22"/>
  <c r="BB12545" i="22" s="1"/>
  <c r="BB12554" i="22"/>
  <c r="BA12689" i="22"/>
  <c r="BB12689" i="22" s="1"/>
  <c r="BB12808" i="22"/>
  <c r="BA13047" i="22"/>
  <c r="BB13047" i="22" s="1"/>
  <c r="BB13093" i="22"/>
  <c r="BA13201" i="22"/>
  <c r="BB13201" i="22" s="1"/>
  <c r="BB13374" i="22"/>
  <c r="BB13493" i="22"/>
  <c r="BA13571" i="22"/>
  <c r="BB13571" i="22" s="1"/>
  <c r="BB13598" i="22"/>
  <c r="BA13796" i="22"/>
  <c r="BB13796" i="22" s="1"/>
  <c r="BB13866" i="22"/>
  <c r="BA13892" i="22"/>
  <c r="BB13892" i="22" s="1"/>
  <c r="BA13930" i="22"/>
  <c r="BB13930" i="22" s="1"/>
  <c r="BA14026" i="22"/>
  <c r="BB14026" i="22" s="1"/>
  <c r="BA14363" i="22"/>
  <c r="BB14363" i="22" s="1"/>
  <c r="BB14825" i="22"/>
  <c r="BA15766" i="22"/>
  <c r="BB15766" i="22" s="1"/>
  <c r="BB11826" i="22"/>
  <c r="BB11863" i="22"/>
  <c r="BB12217" i="22"/>
  <c r="BA12506" i="22"/>
  <c r="BB12506" i="22" s="1"/>
  <c r="BA12610" i="22"/>
  <c r="BB12610" i="22" s="1"/>
  <c r="BA12824" i="22"/>
  <c r="BB12824" i="22" s="1"/>
  <c r="BA12941" i="22"/>
  <c r="BB12941" i="22" s="1"/>
  <c r="BB12987" i="22"/>
  <c r="BA13262" i="22"/>
  <c r="BB13262" i="22" s="1"/>
  <c r="BA13272" i="22"/>
  <c r="BB13272" i="22" s="1"/>
  <c r="BA13320" i="22"/>
  <c r="BB13320" i="22" s="1"/>
  <c r="BB13422" i="22"/>
  <c r="BA13446" i="22"/>
  <c r="BB13446" i="22" s="1"/>
  <c r="BA13543" i="22"/>
  <c r="BB13543" i="22" s="1"/>
  <c r="BA13638" i="22"/>
  <c r="BB13638" i="22" s="1"/>
  <c r="BA13648" i="22"/>
  <c r="BB13648" i="22" s="1"/>
  <c r="BA13669" i="22"/>
  <c r="BB13669" i="22" s="1"/>
  <c r="BB13688" i="22"/>
  <c r="BA14046" i="22"/>
  <c r="BB14046" i="22" s="1"/>
  <c r="BB14080" i="22"/>
  <c r="BA14162" i="22"/>
  <c r="BB14162" i="22" s="1"/>
  <c r="BA14213" i="22"/>
  <c r="BB14213" i="22" s="1"/>
  <c r="BA14327" i="22"/>
  <c r="BB14327" i="22" s="1"/>
  <c r="BA14381" i="22"/>
  <c r="BB14381" i="22" s="1"/>
  <c r="BA14428" i="22"/>
  <c r="BB14428" i="22" s="1"/>
  <c r="BA12682" i="22"/>
  <c r="BB12682" i="22" s="1"/>
  <c r="BA12933" i="22"/>
  <c r="BB12933" i="22" s="1"/>
  <c r="BA13848" i="22"/>
  <c r="BB13848" i="22" s="1"/>
  <c r="BA13894" i="22"/>
  <c r="BB13894" i="22" s="1"/>
  <c r="BA14241" i="22"/>
  <c r="BB14241" i="22" s="1"/>
  <c r="BA14293" i="22"/>
  <c r="BB14293" i="22" s="1"/>
  <c r="BA14554" i="22"/>
  <c r="BB14554" i="22" s="1"/>
  <c r="BA14805" i="22"/>
  <c r="BB14805" i="22" s="1"/>
  <c r="BA15042" i="22"/>
  <c r="BB15042" i="22" s="1"/>
  <c r="BA15277" i="22"/>
  <c r="BB15277" i="22" s="1"/>
  <c r="BA15829" i="22"/>
  <c r="BB15829" i="22" s="1"/>
  <c r="BA16176" i="22"/>
  <c r="BB16176" i="22" s="1"/>
  <c r="BB10578" i="22"/>
  <c r="BB11850" i="22"/>
  <c r="BB12348" i="22"/>
  <c r="BB12431" i="22"/>
  <c r="BA12715" i="22"/>
  <c r="BB12715" i="22" s="1"/>
  <c r="BB12949" i="22"/>
  <c r="BB13128" i="22"/>
  <c r="BA13264" i="22"/>
  <c r="BB13264" i="22" s="1"/>
  <c r="BA13298" i="22"/>
  <c r="BB13298" i="22" s="1"/>
  <c r="BB13360" i="22"/>
  <c r="BA13368" i="22"/>
  <c r="BB13368" i="22" s="1"/>
  <c r="BA13406" i="22"/>
  <c r="BB13406" i="22" s="1"/>
  <c r="BA13414" i="22"/>
  <c r="BB13414" i="22" s="1"/>
  <c r="BA13431" i="22"/>
  <c r="BB13431" i="22" s="1"/>
  <c r="BA13478" i="22"/>
  <c r="BB13478" i="22" s="1"/>
  <c r="BA13494" i="22"/>
  <c r="BB13494" i="22" s="1"/>
  <c r="BA13526" i="22"/>
  <c r="BB13526" i="22" s="1"/>
  <c r="BA13608" i="22"/>
  <c r="BB13608" i="22" s="1"/>
  <c r="BA13623" i="22"/>
  <c r="BB13623" i="22" s="1"/>
  <c r="BA13717" i="22"/>
  <c r="BB13717" i="22" s="1"/>
  <c r="BA13974" i="22"/>
  <c r="BB13974" i="22" s="1"/>
  <c r="BA14073" i="22"/>
  <c r="BB14073" i="22" s="1"/>
  <c r="BA14114" i="22"/>
  <c r="BB14114" i="22" s="1"/>
  <c r="BA14154" i="22"/>
  <c r="BB14154" i="22" s="1"/>
  <c r="BA14198" i="22"/>
  <c r="BB14198" i="22" s="1"/>
  <c r="BA14320" i="22"/>
  <c r="BB14320" i="22" s="1"/>
  <c r="BA14374" i="22"/>
  <c r="BB14374" i="22" s="1"/>
  <c r="BA14545" i="22"/>
  <c r="BB14545" i="22" s="1"/>
  <c r="BA15485" i="22"/>
  <c r="BB15485" i="22" s="1"/>
  <c r="BB12326" i="22"/>
  <c r="BB12335" i="22"/>
  <c r="BB12393" i="22"/>
  <c r="BA12478" i="22"/>
  <c r="BB12478" i="22" s="1"/>
  <c r="BA12725" i="22"/>
  <c r="BB12725" i="22" s="1"/>
  <c r="BB13072" i="22"/>
  <c r="BB13089" i="22"/>
  <c r="BB13112" i="22"/>
  <c r="BB13248" i="22"/>
  <c r="BA13592" i="22"/>
  <c r="BB13592" i="22" s="1"/>
  <c r="BA13810" i="22"/>
  <c r="BB13810" i="22" s="1"/>
  <c r="BA13820" i="22"/>
  <c r="BB13820" i="22" s="1"/>
  <c r="BA13912" i="22"/>
  <c r="BB13912" i="22" s="1"/>
  <c r="BB14066" i="22"/>
  <c r="BA14232" i="22"/>
  <c r="BB14232" i="22" s="1"/>
  <c r="BB14277" i="22"/>
  <c r="BB14948" i="22"/>
  <c r="BA12204" i="22"/>
  <c r="BB12204" i="22" s="1"/>
  <c r="BA12343" i="22"/>
  <c r="BB12343" i="22" s="1"/>
  <c r="BA12582" i="22"/>
  <c r="BB12582" i="22" s="1"/>
  <c r="BA12661" i="22"/>
  <c r="BB12661" i="22" s="1"/>
  <c r="BA12803" i="22"/>
  <c r="BB12803" i="22" s="1"/>
  <c r="BA12928" i="22"/>
  <c r="BB12928" i="22" s="1"/>
  <c r="BA13266" i="22"/>
  <c r="BB13266" i="22" s="1"/>
  <c r="BA13496" i="22"/>
  <c r="BB13496" i="22" s="1"/>
  <c r="BA13538" i="22"/>
  <c r="BB13538" i="22" s="1"/>
  <c r="BA14012" i="22"/>
  <c r="BB14012" i="22" s="1"/>
  <c r="BA14082" i="22"/>
  <c r="BB14082" i="22" s="1"/>
  <c r="BA14147" i="22"/>
  <c r="BB14147" i="22" s="1"/>
  <c r="BA14191" i="22"/>
  <c r="BB14191" i="22" s="1"/>
  <c r="BA14348" i="22"/>
  <c r="BB14348" i="22" s="1"/>
  <c r="BA11740" i="22"/>
  <c r="BB11740" i="22" s="1"/>
  <c r="BA11844" i="22"/>
  <c r="BB11844" i="22" s="1"/>
  <c r="BB11851" i="22"/>
  <c r="BA11892" i="22"/>
  <c r="BB11892" i="22" s="1"/>
  <c r="BB11959" i="22"/>
  <c r="BB11975" i="22"/>
  <c r="BB12004" i="22"/>
  <c r="BB12079" i="22"/>
  <c r="BB12248" i="22"/>
  <c r="BA12292" i="22"/>
  <c r="BB12292" i="22" s="1"/>
  <c r="BB12313" i="22"/>
  <c r="BA12321" i="22"/>
  <c r="BB12321" i="22" s="1"/>
  <c r="BB12386" i="22"/>
  <c r="BA12401" i="22"/>
  <c r="BB12401" i="22" s="1"/>
  <c r="BA12408" i="22"/>
  <c r="BB12408" i="22" s="1"/>
  <c r="BB12449" i="22"/>
  <c r="BA12456" i="22"/>
  <c r="BB12456" i="22" s="1"/>
  <c r="BA12487" i="22"/>
  <c r="BB12487" i="22" s="1"/>
  <c r="BA12493" i="22"/>
  <c r="BB12493" i="22" s="1"/>
  <c r="BB12517" i="22"/>
  <c r="BA12541" i="22"/>
  <c r="BB12541" i="22" s="1"/>
  <c r="BB12589" i="22"/>
  <c r="BA12613" i="22"/>
  <c r="BB12613" i="22" s="1"/>
  <c r="BB12623" i="22"/>
  <c r="BA12637" i="22"/>
  <c r="BB12637" i="22" s="1"/>
  <c r="BA12647" i="22"/>
  <c r="BB12647" i="22" s="1"/>
  <c r="BB12655" i="22"/>
  <c r="BB12701" i="22"/>
  <c r="BB12709" i="22"/>
  <c r="BB12726" i="22"/>
  <c r="BA12789" i="22"/>
  <c r="BB12789" i="22" s="1"/>
  <c r="BA12797" i="22"/>
  <c r="BB12797" i="22" s="1"/>
  <c r="BA12804" i="22"/>
  <c r="BB12804" i="22" s="1"/>
  <c r="BB12827" i="22"/>
  <c r="BA12843" i="22"/>
  <c r="BB12843" i="22" s="1"/>
  <c r="BA12944" i="22"/>
  <c r="BB12944" i="22" s="1"/>
  <c r="BA13300" i="22"/>
  <c r="BB13300" i="22" s="1"/>
  <c r="BB13346" i="22"/>
  <c r="BB13386" i="22"/>
  <c r="BA13394" i="22"/>
  <c r="BB13394" i="22" s="1"/>
  <c r="BA13473" i="22"/>
  <c r="BB13473" i="22" s="1"/>
  <c r="BA13556" i="22"/>
  <c r="BB13556" i="22" s="1"/>
  <c r="BA13566" i="22"/>
  <c r="BB13566" i="22" s="1"/>
  <c r="BA13586" i="22"/>
  <c r="BB13586" i="22" s="1"/>
  <c r="BA13594" i="22"/>
  <c r="BB13594" i="22" s="1"/>
  <c r="BA13719" i="22"/>
  <c r="BB13719" i="22" s="1"/>
  <c r="BA13738" i="22"/>
  <c r="BB13738" i="22" s="1"/>
  <c r="BA13879" i="22"/>
  <c r="BB13879" i="22" s="1"/>
  <c r="BA13934" i="22"/>
  <c r="BB13934" i="22" s="1"/>
  <c r="BB13967" i="22"/>
  <c r="BB14117" i="22"/>
  <c r="BB14139" i="22"/>
  <c r="BA14182" i="22"/>
  <c r="BB14182" i="22" s="1"/>
  <c r="BA14797" i="22"/>
  <c r="BB14797" i="22" s="1"/>
  <c r="BA12328" i="22"/>
  <c r="BB12328" i="22" s="1"/>
  <c r="BA12638" i="22"/>
  <c r="BB12638" i="22" s="1"/>
  <c r="BB12945" i="22"/>
  <c r="BA12968" i="22"/>
  <c r="BB12968" i="22" s="1"/>
  <c r="BA13017" i="22"/>
  <c r="BB13017" i="22" s="1"/>
  <c r="BB13052" i="22"/>
  <c r="BA13250" i="22"/>
  <c r="BB13250" i="22" s="1"/>
  <c r="BB13338" i="22"/>
  <c r="BA13354" i="22"/>
  <c r="BB13354" i="22" s="1"/>
  <c r="BA13401" i="22"/>
  <c r="BB13401" i="22" s="1"/>
  <c r="BB13434" i="22"/>
  <c r="BB13458" i="22"/>
  <c r="BA13618" i="22"/>
  <c r="BB13618" i="22" s="1"/>
  <c r="BA13702" i="22"/>
  <c r="BB13702" i="22" s="1"/>
  <c r="BA13765" i="22"/>
  <c r="BB13765" i="22" s="1"/>
  <c r="BA13842" i="22"/>
  <c r="BB13842" i="22" s="1"/>
  <c r="BB13880" i="22"/>
  <c r="BB13992" i="22"/>
  <c r="BB14101" i="22"/>
  <c r="BB14262" i="22"/>
  <c r="BB14404" i="22"/>
  <c r="BA14810" i="22"/>
  <c r="BB14810" i="22" s="1"/>
  <c r="BA15678" i="22"/>
  <c r="BB15678" i="22" s="1"/>
  <c r="BA12442" i="22"/>
  <c r="BB12442" i="22" s="1"/>
  <c r="BA12889" i="22"/>
  <c r="BB12889" i="22" s="1"/>
  <c r="BA13008" i="22"/>
  <c r="BB13008" i="22" s="1"/>
  <c r="BA13242" i="22"/>
  <c r="BB13242" i="22" s="1"/>
  <c r="BA13531" i="22"/>
  <c r="BB13531" i="22" s="1"/>
  <c r="BA13558" i="22"/>
  <c r="BB13558" i="22" s="1"/>
  <c r="BA13578" i="22"/>
  <c r="BB13578" i="22" s="1"/>
  <c r="BA13898" i="22"/>
  <c r="BB13898" i="22" s="1"/>
  <c r="BA14184" i="22"/>
  <c r="BB14184" i="22" s="1"/>
  <c r="BA14656" i="22"/>
  <c r="BB14656" i="22" s="1"/>
  <c r="BA15320" i="22"/>
  <c r="BB15320" i="22" s="1"/>
  <c r="BB12067" i="22"/>
  <c r="BB12222" i="22"/>
  <c r="BB12250" i="22"/>
  <c r="BB12287" i="22"/>
  <c r="BB12293" i="22"/>
  <c r="BA12300" i="22"/>
  <c r="BB12300" i="22" s="1"/>
  <c r="BB12374" i="22"/>
  <c r="BB12382" i="22"/>
  <c r="BB12402" i="22"/>
  <c r="BA12409" i="22"/>
  <c r="BB12409" i="22" s="1"/>
  <c r="BA12434" i="22"/>
  <c r="BB12434" i="22" s="1"/>
  <c r="BB12529" i="22"/>
  <c r="BB12577" i="22"/>
  <c r="BB12710" i="22"/>
  <c r="BB12915" i="22"/>
  <c r="BA12923" i="22"/>
  <c r="BB12923" i="22" s="1"/>
  <c r="BB13053" i="22"/>
  <c r="BB13092" i="22"/>
  <c r="BB13101" i="22"/>
  <c r="BB13140" i="22"/>
  <c r="BB13216" i="22"/>
  <c r="BB13285" i="22"/>
  <c r="BB13332" i="22"/>
  <c r="BA13348" i="22"/>
  <c r="BB13348" i="22" s="1"/>
  <c r="BB13427" i="22"/>
  <c r="BA13442" i="22"/>
  <c r="BB13442" i="22" s="1"/>
  <c r="BA13450" i="22"/>
  <c r="BB13450" i="22" s="1"/>
  <c r="BA13506" i="22"/>
  <c r="BB13506" i="22" s="1"/>
  <c r="BA13514" i="22"/>
  <c r="BB13514" i="22" s="1"/>
  <c r="BB13541" i="22"/>
  <c r="BB13611" i="22"/>
  <c r="BA13685" i="22"/>
  <c r="BB13685" i="22" s="1"/>
  <c r="BB13713" i="22"/>
  <c r="BA13794" i="22"/>
  <c r="BB13794" i="22" s="1"/>
  <c r="BA13970" i="22"/>
  <c r="BB13970" i="22" s="1"/>
  <c r="BA14052" i="22"/>
  <c r="BB14052" i="22" s="1"/>
  <c r="BB14095" i="22"/>
  <c r="BB14168" i="22"/>
  <c r="BB14202" i="22"/>
  <c r="BA14210" i="22"/>
  <c r="BB14210" i="22" s="1"/>
  <c r="BA14406" i="22"/>
  <c r="BB14406" i="22" s="1"/>
  <c r="BA15253" i="22"/>
  <c r="BB15253" i="22" s="1"/>
  <c r="BA14309" i="22"/>
  <c r="BB14309" i="22" s="1"/>
  <c r="BA15546" i="22"/>
  <c r="BB15546" i="22" s="1"/>
  <c r="BA16656" i="22"/>
  <c r="BB16656" i="22" s="1"/>
  <c r="BA13606" i="22"/>
  <c r="BB13606" i="22" s="1"/>
  <c r="BA13654" i="22"/>
  <c r="BB13654" i="22" s="1"/>
  <c r="BB13670" i="22"/>
  <c r="BA13684" i="22"/>
  <c r="BB13684" i="22" s="1"/>
  <c r="BB13724" i="22"/>
  <c r="BA13746" i="22"/>
  <c r="BB13746" i="22" s="1"/>
  <c r="BB13752" i="22"/>
  <c r="BA13802" i="22"/>
  <c r="BB13802" i="22" s="1"/>
  <c r="BA13818" i="22"/>
  <c r="BB13818" i="22" s="1"/>
  <c r="BA13826" i="22"/>
  <c r="BB13826" i="22" s="1"/>
  <c r="BA13847" i="22"/>
  <c r="BB13847" i="22" s="1"/>
  <c r="BA13867" i="22"/>
  <c r="BB13867" i="22" s="1"/>
  <c r="BB13885" i="22"/>
  <c r="BA13906" i="22"/>
  <c r="BB13906" i="22" s="1"/>
  <c r="BA13922" i="22"/>
  <c r="BB13922" i="22" s="1"/>
  <c r="BA13942" i="22"/>
  <c r="BB13942" i="22" s="1"/>
  <c r="BA13954" i="22"/>
  <c r="BB13954" i="22" s="1"/>
  <c r="BA13968" i="22"/>
  <c r="BB13968" i="22" s="1"/>
  <c r="BB13979" i="22"/>
  <c r="BA14002" i="22"/>
  <c r="BB14002" i="22" s="1"/>
  <c r="BA14010" i="22"/>
  <c r="BB14010" i="22" s="1"/>
  <c r="BB14018" i="22"/>
  <c r="BB14032" i="22"/>
  <c r="BB14047" i="22"/>
  <c r="BB14074" i="22"/>
  <c r="BA14102" i="22"/>
  <c r="BB14102" i="22" s="1"/>
  <c r="BB14121" i="22"/>
  <c r="BA14134" i="22"/>
  <c r="BB14134" i="22" s="1"/>
  <c r="BB14141" i="22"/>
  <c r="BB14212" i="22"/>
  <c r="BA14218" i="22"/>
  <c r="BB14218" i="22" s="1"/>
  <c r="BA14278" i="22"/>
  <c r="BB14278" i="22" s="1"/>
  <c r="BB14286" i="22"/>
  <c r="BB14294" i="22"/>
  <c r="BA14310" i="22"/>
  <c r="BB14310" i="22" s="1"/>
  <c r="BB14326" i="22"/>
  <c r="BA14333" i="22"/>
  <c r="BB14333" i="22" s="1"/>
  <c r="BB14341" i="22"/>
  <c r="BA14405" i="22"/>
  <c r="BB14405" i="22" s="1"/>
  <c r="BA14488" i="22"/>
  <c r="BB14488" i="22" s="1"/>
  <c r="BA14522" i="22"/>
  <c r="BB14522" i="22" s="1"/>
  <c r="BB14606" i="22"/>
  <c r="BA14616" i="22"/>
  <c r="BB14616" i="22" s="1"/>
  <c r="BB14640" i="22"/>
  <c r="BA14736" i="22"/>
  <c r="BB14736" i="22" s="1"/>
  <c r="BA14789" i="22"/>
  <c r="BB14789" i="22" s="1"/>
  <c r="BB14818" i="22"/>
  <c r="BB14837" i="22"/>
  <c r="BB14960" i="22"/>
  <c r="BA15040" i="22"/>
  <c r="BB15040" i="22" s="1"/>
  <c r="BB15217" i="22"/>
  <c r="BA15388" i="22"/>
  <c r="BB15388" i="22" s="1"/>
  <c r="BB13690" i="22"/>
  <c r="BB13734" i="22"/>
  <c r="BB13782" i="22"/>
  <c r="BB13834" i="22"/>
  <c r="BA13854" i="22"/>
  <c r="BB13854" i="22" s="1"/>
  <c r="BB13874" i="22"/>
  <c r="BB13886" i="22"/>
  <c r="BA13914" i="22"/>
  <c r="BB13914" i="22" s="1"/>
  <c r="BB13962" i="22"/>
  <c r="BA13994" i="22"/>
  <c r="BB13994" i="22" s="1"/>
  <c r="BB14090" i="22"/>
  <c r="BB14122" i="22"/>
  <c r="BB14135" i="22"/>
  <c r="BB14164" i="22"/>
  <c r="BB14170" i="22"/>
  <c r="BA14190" i="22"/>
  <c r="BB14190" i="22" s="1"/>
  <c r="BB14234" i="22"/>
  <c r="BB14250" i="22"/>
  <c r="BB14258" i="22"/>
  <c r="BB14334" i="22"/>
  <c r="BB14342" i="22"/>
  <c r="BB14366" i="22"/>
  <c r="BB14389" i="22"/>
  <c r="BB14398" i="22"/>
  <c r="BA14480" i="22"/>
  <c r="BB14480" i="22" s="1"/>
  <c r="BA14688" i="22"/>
  <c r="BB14688" i="22" s="1"/>
  <c r="BA14895" i="22"/>
  <c r="BB14895" i="22" s="1"/>
  <c r="BB15246" i="22"/>
  <c r="BB15342" i="22"/>
  <c r="BA15936" i="22"/>
  <c r="BB15936" i="22" s="1"/>
  <c r="BA14265" i="22"/>
  <c r="BB14265" i="22" s="1"/>
  <c r="BA14343" i="22"/>
  <c r="BB14343" i="22" s="1"/>
  <c r="BA14782" i="22"/>
  <c r="BB14782" i="22" s="1"/>
  <c r="BA15156" i="22"/>
  <c r="BB15156" i="22" s="1"/>
  <c r="BA15209" i="22"/>
  <c r="BB15209" i="22" s="1"/>
  <c r="BA15500" i="22"/>
  <c r="BB15500" i="22" s="1"/>
  <c r="BB12733" i="22"/>
  <c r="BB12770" i="22"/>
  <c r="BB12864" i="22"/>
  <c r="BB12989" i="22"/>
  <c r="BB13059" i="22"/>
  <c r="BA13109" i="22"/>
  <c r="BB13109" i="22" s="1"/>
  <c r="BB13115" i="22"/>
  <c r="BA13123" i="22"/>
  <c r="BB13123" i="22" s="1"/>
  <c r="BB13152" i="22"/>
  <c r="BB13203" i="22"/>
  <c r="BB13243" i="22"/>
  <c r="BB13258" i="22"/>
  <c r="BB13302" i="22"/>
  <c r="BB13307" i="22"/>
  <c r="BB13321" i="22"/>
  <c r="BB13349" i="22"/>
  <c r="BA13430" i="22"/>
  <c r="BB13430" i="22" s="1"/>
  <c r="BB13482" i="22"/>
  <c r="BA13522" i="22"/>
  <c r="BB13522" i="22" s="1"/>
  <c r="BA13530" i="22"/>
  <c r="BB13530" i="22" s="1"/>
  <c r="BB13537" i="22"/>
  <c r="BB13573" i="22"/>
  <c r="BB13602" i="22"/>
  <c r="BB13626" i="22"/>
  <c r="BA13634" i="22"/>
  <c r="BB13634" i="22" s="1"/>
  <c r="BB13679" i="22"/>
  <c r="BB13686" i="22"/>
  <c r="BB13691" i="22"/>
  <c r="BB13706" i="22"/>
  <c r="BB13714" i="22"/>
  <c r="BA13762" i="22"/>
  <c r="BB13762" i="22" s="1"/>
  <c r="BB13806" i="22"/>
  <c r="BB13813" i="22"/>
  <c r="BB13829" i="22"/>
  <c r="BB13835" i="22"/>
  <c r="BB13902" i="22"/>
  <c r="BB13916" i="22"/>
  <c r="BB13938" i="22"/>
  <c r="BA13950" i="22"/>
  <c r="BB13950" i="22" s="1"/>
  <c r="BA13963" i="22"/>
  <c r="BB13963" i="22" s="1"/>
  <c r="BB13982" i="22"/>
  <c r="BB14005" i="22"/>
  <c r="BB14063" i="22"/>
  <c r="BB14070" i="22"/>
  <c r="BB14077" i="22"/>
  <c r="BB14091" i="22"/>
  <c r="BA14098" i="22"/>
  <c r="BB14098" i="22" s="1"/>
  <c r="BB14118" i="22"/>
  <c r="BB14130" i="22"/>
  <c r="BB14136" i="22"/>
  <c r="BA14150" i="22"/>
  <c r="BB14150" i="22" s="1"/>
  <c r="BB14165" i="22"/>
  <c r="BB14171" i="22"/>
  <c r="BA14214" i="22"/>
  <c r="BB14214" i="22" s="1"/>
  <c r="BB14266" i="22"/>
  <c r="BB14304" i="22"/>
  <c r="BB14448" i="22"/>
  <c r="BB14534" i="22"/>
  <c r="BB14593" i="22"/>
  <c r="BB14601" i="22"/>
  <c r="BA14729" i="22"/>
  <c r="BB14729" i="22" s="1"/>
  <c r="BA14792" i="22"/>
  <c r="BB14792" i="22" s="1"/>
  <c r="BB14840" i="22"/>
  <c r="BA14973" i="22"/>
  <c r="BB14973" i="22" s="1"/>
  <c r="BA15024" i="22"/>
  <c r="BB15024" i="22" s="1"/>
  <c r="BB15137" i="22"/>
  <c r="BA15501" i="22"/>
  <c r="BB15501" i="22" s="1"/>
  <c r="BB15810" i="22"/>
  <c r="BA14207" i="22"/>
  <c r="BB14207" i="22" s="1"/>
  <c r="BA14465" i="22"/>
  <c r="BB14465" i="22" s="1"/>
  <c r="BA14610" i="22"/>
  <c r="BB14610" i="22" s="1"/>
  <c r="BA15240" i="22"/>
  <c r="BB15240" i="22" s="1"/>
  <c r="BA16914" i="22"/>
  <c r="BB16914" i="22" s="1"/>
  <c r="BB13322" i="22"/>
  <c r="BB13417" i="22"/>
  <c r="BB13560" i="22"/>
  <c r="BA13574" i="22"/>
  <c r="BB13574" i="22" s="1"/>
  <c r="BB13590" i="22"/>
  <c r="BA13642" i="22"/>
  <c r="BB13642" i="22" s="1"/>
  <c r="BA13650" i="22"/>
  <c r="BB13650" i="22" s="1"/>
  <c r="BA13763" i="22"/>
  <c r="BB13763" i="22" s="1"/>
  <c r="BA13784" i="22"/>
  <c r="BB13784" i="22" s="1"/>
  <c r="BA13814" i="22"/>
  <c r="BB13814" i="22" s="1"/>
  <c r="BA13830" i="22"/>
  <c r="BB13830" i="22" s="1"/>
  <c r="BA13844" i="22"/>
  <c r="BB13844" i="22" s="1"/>
  <c r="BA13857" i="22"/>
  <c r="BB13857" i="22" s="1"/>
  <c r="BB13957" i="22"/>
  <c r="BA13990" i="22"/>
  <c r="BB13990" i="22" s="1"/>
  <c r="BA14006" i="22"/>
  <c r="BB14006" i="22" s="1"/>
  <c r="BB14022" i="22"/>
  <c r="BB14043" i="22"/>
  <c r="BA14064" i="22"/>
  <c r="BB14064" i="22" s="1"/>
  <c r="BB14099" i="22"/>
  <c r="BB14106" i="22"/>
  <c r="BB14137" i="22"/>
  <c r="BA14166" i="22"/>
  <c r="BB14166" i="22" s="1"/>
  <c r="BB14173" i="22"/>
  <c r="BB14245" i="22"/>
  <c r="BB14298" i="22"/>
  <c r="BB14314" i="22"/>
  <c r="BB14322" i="22"/>
  <c r="BA14337" i="22"/>
  <c r="BB14337" i="22" s="1"/>
  <c r="BB14409" i="22"/>
  <c r="BB14492" i="22"/>
  <c r="BA14568" i="22"/>
  <c r="BB14568" i="22" s="1"/>
  <c r="BA14653" i="22"/>
  <c r="BB14653" i="22" s="1"/>
  <c r="BA14764" i="22"/>
  <c r="BB14764" i="22" s="1"/>
  <c r="BA14812" i="22"/>
  <c r="BB14812" i="22" s="1"/>
  <c r="BA14841" i="22"/>
  <c r="BB14841" i="22" s="1"/>
  <c r="BB14870" i="22"/>
  <c r="BB14918" i="22"/>
  <c r="BA15017" i="22"/>
  <c r="BB15017" i="22" s="1"/>
  <c r="BA12308" i="22"/>
  <c r="BB12308" i="22" s="1"/>
  <c r="BB12357" i="22"/>
  <c r="BB12457" i="22"/>
  <c r="BB12465" i="22"/>
  <c r="BB12479" i="22"/>
  <c r="BB12486" i="22"/>
  <c r="BA12521" i="22"/>
  <c r="BB12521" i="22" s="1"/>
  <c r="BA12565" i="22"/>
  <c r="BB12565" i="22" s="1"/>
  <c r="BB12641" i="22"/>
  <c r="BA12713" i="22"/>
  <c r="BB12713" i="22" s="1"/>
  <c r="BB12722" i="22"/>
  <c r="BB12757" i="22"/>
  <c r="BB12969" i="22"/>
  <c r="BB13004" i="22"/>
  <c r="BB13032" i="22"/>
  <c r="BB13231" i="22"/>
  <c r="BB13237" i="22"/>
  <c r="BB13259" i="22"/>
  <c r="BB13330" i="22"/>
  <c r="BA13350" i="22"/>
  <c r="BB13350" i="22" s="1"/>
  <c r="BB13391" i="22"/>
  <c r="BB13398" i="22"/>
  <c r="BB13432" i="22"/>
  <c r="BB13440" i="22"/>
  <c r="BB13462" i="22"/>
  <c r="BB13470" i="22"/>
  <c r="BA13490" i="22"/>
  <c r="BB13490" i="22" s="1"/>
  <c r="BA13502" i="22"/>
  <c r="BB13502" i="22" s="1"/>
  <c r="BB13510" i="22"/>
  <c r="BB13610" i="22"/>
  <c r="BA13674" i="22"/>
  <c r="BB13674" i="22" s="1"/>
  <c r="BB13730" i="22"/>
  <c r="BA13750" i="22"/>
  <c r="BB13750" i="22" s="1"/>
  <c r="BA13770" i="22"/>
  <c r="BB13770" i="22" s="1"/>
  <c r="BA13778" i="22"/>
  <c r="BB13778" i="22" s="1"/>
  <c r="BA13798" i="22"/>
  <c r="BB13798" i="22" s="1"/>
  <c r="BA13890" i="22"/>
  <c r="BB13890" i="22" s="1"/>
  <c r="BB13896" i="22"/>
  <c r="BA13926" i="22"/>
  <c r="BB13926" i="22" s="1"/>
  <c r="BB13991" i="22"/>
  <c r="BA14050" i="22"/>
  <c r="BB14050" i="22" s="1"/>
  <c r="BB14094" i="22"/>
  <c r="BB14138" i="22"/>
  <c r="BB14230" i="22"/>
  <c r="BA14238" i="22"/>
  <c r="BB14238" i="22" s="1"/>
  <c r="BB14261" i="22"/>
  <c r="BB14267" i="22"/>
  <c r="BA14290" i="22"/>
  <c r="BB14290" i="22" s="1"/>
  <c r="BB14306" i="22"/>
  <c r="BB14346" i="22"/>
  <c r="BB14354" i="22"/>
  <c r="BA14376" i="22"/>
  <c r="BB14376" i="22" s="1"/>
  <c r="BB14426" i="22"/>
  <c r="BB14441" i="22"/>
  <c r="BB14449" i="22"/>
  <c r="BA14457" i="22"/>
  <c r="BB14457" i="22" s="1"/>
  <c r="BA14509" i="22"/>
  <c r="BB14509" i="22" s="1"/>
  <c r="BB14560" i="22"/>
  <c r="BB14637" i="22"/>
  <c r="BB14710" i="22"/>
  <c r="BA14749" i="22"/>
  <c r="BB14749" i="22" s="1"/>
  <c r="BA14832" i="22"/>
  <c r="BB14832" i="22" s="1"/>
  <c r="BA14946" i="22"/>
  <c r="BB14946" i="22" s="1"/>
  <c r="BA15232" i="22"/>
  <c r="BB15232" i="22" s="1"/>
  <c r="BA15493" i="22"/>
  <c r="BB15493" i="22" s="1"/>
  <c r="BA16820" i="22"/>
  <c r="BB16820" i="22" s="1"/>
  <c r="BB12685" i="22"/>
  <c r="BB13290" i="22"/>
  <c r="BB13378" i="22"/>
  <c r="BB13418" i="22"/>
  <c r="BB13426" i="22"/>
  <c r="BB13518" i="22"/>
  <c r="BB13546" i="22"/>
  <c r="BB13682" i="22"/>
  <c r="BB13722" i="22"/>
  <c r="BB13824" i="22"/>
  <c r="BB13838" i="22"/>
  <c r="BB13858" i="22"/>
  <c r="BB13878" i="22"/>
  <c r="BB13973" i="22"/>
  <c r="BB14030" i="22"/>
  <c r="BB14038" i="22"/>
  <c r="BB14058" i="22"/>
  <c r="BB14086" i="22"/>
  <c r="BB14181" i="22"/>
  <c r="BB14299" i="22"/>
  <c r="BA14315" i="22"/>
  <c r="BB14315" i="22" s="1"/>
  <c r="BB14362" i="22"/>
  <c r="BA14664" i="22"/>
  <c r="BB14664" i="22" s="1"/>
  <c r="BB14853" i="22"/>
  <c r="BA15028" i="22"/>
  <c r="BB15028" i="22" s="1"/>
  <c r="BB15225" i="22"/>
  <c r="BA15440" i="22"/>
  <c r="BB15440" i="22" s="1"/>
  <c r="BA16068" i="22"/>
  <c r="BB16068" i="22" s="1"/>
  <c r="BA16138" i="22"/>
  <c r="BB16138" i="22" s="1"/>
  <c r="BA16229" i="22"/>
  <c r="BB16229" i="22" s="1"/>
  <c r="BA16610" i="22"/>
  <c r="BB16610" i="22" s="1"/>
  <c r="BA17310" i="22"/>
  <c r="BB17310" i="22" s="1"/>
  <c r="BA17609" i="22"/>
  <c r="BB17609" i="22" s="1"/>
  <c r="BA18324" i="22"/>
  <c r="BB18324" i="22" s="1"/>
  <c r="BA15328" i="22"/>
  <c r="BB15328" i="22" s="1"/>
  <c r="BA15573" i="22"/>
  <c r="BB15573" i="22" s="1"/>
  <c r="BB15876" i="22"/>
  <c r="BA16511" i="22"/>
  <c r="BB16511" i="22" s="1"/>
  <c r="BA16538" i="22"/>
  <c r="BB16538" i="22" s="1"/>
  <c r="BA17040" i="22"/>
  <c r="BB17040" i="22" s="1"/>
  <c r="BA17067" i="22"/>
  <c r="BB17067" i="22" s="1"/>
  <c r="BB17414" i="22"/>
  <c r="BA15218" i="22"/>
  <c r="BB15218" i="22" s="1"/>
  <c r="BA15292" i="22"/>
  <c r="BB15292" i="22" s="1"/>
  <c r="BA15374" i="22"/>
  <c r="BB15374" i="22" s="1"/>
  <c r="BA15405" i="22"/>
  <c r="BB15405" i="22" s="1"/>
  <c r="BA15448" i="22"/>
  <c r="BB15448" i="22" s="1"/>
  <c r="BB15526" i="22"/>
  <c r="BB15540" i="22"/>
  <c r="BA15582" i="22"/>
  <c r="BB15582" i="22" s="1"/>
  <c r="BB15840" i="22"/>
  <c r="BA15901" i="22"/>
  <c r="BB15901" i="22" s="1"/>
  <c r="BA16105" i="22"/>
  <c r="BB16105" i="22" s="1"/>
  <c r="BA16122" i="22"/>
  <c r="BB16122" i="22" s="1"/>
  <c r="BB16130" i="22"/>
  <c r="BB16179" i="22"/>
  <c r="BA16230" i="22"/>
  <c r="BB16230" i="22" s="1"/>
  <c r="BA16315" i="22"/>
  <c r="BB16315" i="22" s="1"/>
  <c r="BA16713" i="22"/>
  <c r="BB16713" i="22" s="1"/>
  <c r="BA17406" i="22"/>
  <c r="BB17406" i="22" s="1"/>
  <c r="BA15161" i="22"/>
  <c r="BB15161" i="22" s="1"/>
  <c r="BA15178" i="22"/>
  <c r="BB15178" i="22" s="1"/>
  <c r="BB15194" i="22"/>
  <c r="BA15202" i="22"/>
  <c r="BB15202" i="22" s="1"/>
  <c r="BA15270" i="22"/>
  <c r="BB15270" i="22" s="1"/>
  <c r="BA15278" i="22"/>
  <c r="BB15278" i="22" s="1"/>
  <c r="BB15286" i="22"/>
  <c r="BA15314" i="22"/>
  <c r="BB15314" i="22" s="1"/>
  <c r="BA15322" i="22"/>
  <c r="BB15322" i="22" s="1"/>
  <c r="BB15329" i="22"/>
  <c r="BA15382" i="22"/>
  <c r="BB15382" i="22" s="1"/>
  <c r="BB15389" i="22"/>
  <c r="BA15397" i="22"/>
  <c r="BB15397" i="22" s="1"/>
  <c r="BB15412" i="22"/>
  <c r="BA15434" i="22"/>
  <c r="BB15434" i="22" s="1"/>
  <c r="BA15565" i="22"/>
  <c r="BB15565" i="22" s="1"/>
  <c r="BA15592" i="22"/>
  <c r="BB15592" i="22" s="1"/>
  <c r="BA15812" i="22"/>
  <c r="BB15812" i="22" s="1"/>
  <c r="BB15928" i="22"/>
  <c r="BA16248" i="22"/>
  <c r="BB16248" i="22" s="1"/>
  <c r="BA16345" i="22"/>
  <c r="BB16345" i="22" s="1"/>
  <c r="BA16531" i="22"/>
  <c r="BB16531" i="22" s="1"/>
  <c r="BA16585" i="22"/>
  <c r="BB16585" i="22" s="1"/>
  <c r="BA14888" i="22"/>
  <c r="BB14888" i="22" s="1"/>
  <c r="BB14926" i="22"/>
  <c r="BA14941" i="22"/>
  <c r="BB14941" i="22" s="1"/>
  <c r="BB14961" i="22"/>
  <c r="BA14970" i="22"/>
  <c r="BB14970" i="22" s="1"/>
  <c r="BA14976" i="22"/>
  <c r="BB14976" i="22" s="1"/>
  <c r="BA15116" i="22"/>
  <c r="BB15116" i="22" s="1"/>
  <c r="BB15154" i="22"/>
  <c r="BA15301" i="22"/>
  <c r="BB15301" i="22" s="1"/>
  <c r="BA15308" i="22"/>
  <c r="BB15308" i="22" s="1"/>
  <c r="BB15442" i="22"/>
  <c r="BB15822" i="22"/>
  <c r="BA15842" i="22"/>
  <c r="BB15842" i="22" s="1"/>
  <c r="BA15852" i="22"/>
  <c r="BB15852" i="22" s="1"/>
  <c r="BA16008" i="22"/>
  <c r="BB16008" i="22" s="1"/>
  <c r="BA16380" i="22"/>
  <c r="BB16380" i="22" s="1"/>
  <c r="BA16743" i="22"/>
  <c r="BB16743" i="22" s="1"/>
  <c r="BA16761" i="22"/>
  <c r="BB16761" i="22" s="1"/>
  <c r="BA17004" i="22"/>
  <c r="BB17004" i="22" s="1"/>
  <c r="BB14828" i="22"/>
  <c r="BB14842" i="22"/>
  <c r="BB14866" i="22"/>
  <c r="BA14880" i="22"/>
  <c r="BB14880" i="22" s="1"/>
  <c r="BA14912" i="22"/>
  <c r="BB14912" i="22" s="1"/>
  <c r="BB15057" i="22"/>
  <c r="BB15066" i="22"/>
  <c r="BB15125" i="22"/>
  <c r="BA15162" i="22"/>
  <c r="BB15162" i="22" s="1"/>
  <c r="BA15248" i="22"/>
  <c r="BB15248" i="22" s="1"/>
  <c r="BA15294" i="22"/>
  <c r="BB15294" i="22" s="1"/>
  <c r="BB15316" i="22"/>
  <c r="BA15338" i="22"/>
  <c r="BB15338" i="22" s="1"/>
  <c r="BB15352" i="22"/>
  <c r="BB15360" i="22"/>
  <c r="BA15376" i="22"/>
  <c r="BB15376" i="22" s="1"/>
  <c r="BB15421" i="22"/>
  <c r="BB15428" i="22"/>
  <c r="BB15436" i="22"/>
  <c r="BB15488" i="22"/>
  <c r="BA15566" i="22"/>
  <c r="BB15566" i="22" s="1"/>
  <c r="BA15621" i="22"/>
  <c r="BB15621" i="22" s="1"/>
  <c r="BA15720" i="22"/>
  <c r="BB15720" i="22" s="1"/>
  <c r="BA15761" i="22"/>
  <c r="BB15761" i="22" s="1"/>
  <c r="BB15796" i="22"/>
  <c r="BA15805" i="22"/>
  <c r="BB15805" i="22" s="1"/>
  <c r="BB15843" i="22"/>
  <c r="BB15870" i="22"/>
  <c r="BB15878" i="22"/>
  <c r="BB16009" i="22"/>
  <c r="BA16062" i="22"/>
  <c r="BB16062" i="22" s="1"/>
  <c r="BB16082" i="22"/>
  <c r="BB16099" i="22"/>
  <c r="BA16132" i="22"/>
  <c r="BB16132" i="22" s="1"/>
  <c r="BB16160" i="22"/>
  <c r="BA16498" i="22"/>
  <c r="BB16498" i="22" s="1"/>
  <c r="BB16532" i="22"/>
  <c r="BB16569" i="22"/>
  <c r="BA16688" i="22"/>
  <c r="BB16688" i="22" s="1"/>
  <c r="BA16780" i="22"/>
  <c r="BB16780" i="22" s="1"/>
  <c r="BB16977" i="22"/>
  <c r="BA15384" i="22"/>
  <c r="BB15384" i="22" s="1"/>
  <c r="BA15444" i="22"/>
  <c r="BB15444" i="22" s="1"/>
  <c r="BA16044" i="22"/>
  <c r="BB16044" i="22" s="1"/>
  <c r="BA16073" i="22"/>
  <c r="BB16073" i="22" s="1"/>
  <c r="BA16108" i="22"/>
  <c r="BB16108" i="22" s="1"/>
  <c r="BA16327" i="22"/>
  <c r="BB16327" i="22" s="1"/>
  <c r="BA16735" i="22"/>
  <c r="BB16735" i="22" s="1"/>
  <c r="BA16790" i="22"/>
  <c r="BB16790" i="22" s="1"/>
  <c r="BB15149" i="22"/>
  <c r="BB15249" i="22"/>
  <c r="BB15288" i="22"/>
  <c r="BB15346" i="22"/>
  <c r="BA15408" i="22"/>
  <c r="BB15408" i="22" s="1"/>
  <c r="BA15437" i="22"/>
  <c r="BB15437" i="22" s="1"/>
  <c r="BA15473" i="22"/>
  <c r="BB15473" i="22" s="1"/>
  <c r="BA15497" i="22"/>
  <c r="BB15497" i="22" s="1"/>
  <c r="BA15642" i="22"/>
  <c r="BB15642" i="22" s="1"/>
  <c r="BA15738" i="22"/>
  <c r="BB15738" i="22" s="1"/>
  <c r="BA15798" i="22"/>
  <c r="BB15798" i="22" s="1"/>
  <c r="BA15844" i="22"/>
  <c r="BB15844" i="22" s="1"/>
  <c r="BA16028" i="22"/>
  <c r="BB16028" i="22" s="1"/>
  <c r="BB16251" i="22"/>
  <c r="BA16437" i="22"/>
  <c r="BB16437" i="22" s="1"/>
  <c r="BA14358" i="22"/>
  <c r="BB14358" i="22" s="1"/>
  <c r="BB14400" i="22"/>
  <c r="BB14496" i="22"/>
  <c r="BB14573" i="22"/>
  <c r="BB14581" i="22"/>
  <c r="BB14762" i="22"/>
  <c r="BA14784" i="22"/>
  <c r="BB14784" i="22" s="1"/>
  <c r="BB14830" i="22"/>
  <c r="BA14858" i="22"/>
  <c r="BB14858" i="22" s="1"/>
  <c r="BA14906" i="22"/>
  <c r="BB14906" i="22" s="1"/>
  <c r="BA14914" i="22"/>
  <c r="BB14914" i="22" s="1"/>
  <c r="BA14921" i="22"/>
  <c r="BB14921" i="22" s="1"/>
  <c r="BA14928" i="22"/>
  <c r="BB14928" i="22" s="1"/>
  <c r="BA14937" i="22"/>
  <c r="BB14937" i="22" s="1"/>
  <c r="BA15020" i="22"/>
  <c r="BB15020" i="22" s="1"/>
  <c r="BB15332" i="22"/>
  <c r="BA15340" i="22"/>
  <c r="BB15340" i="22" s="1"/>
  <c r="BA15354" i="22"/>
  <c r="BB15354" i="22" s="1"/>
  <c r="BB15429" i="22"/>
  <c r="BA15445" i="22"/>
  <c r="BB15445" i="22" s="1"/>
  <c r="BB15586" i="22"/>
  <c r="BB15632" i="22"/>
  <c r="BA15652" i="22"/>
  <c r="BB15652" i="22" s="1"/>
  <c r="BA15817" i="22"/>
  <c r="BB15817" i="22" s="1"/>
  <c r="BA15942" i="22"/>
  <c r="BB15942" i="22" s="1"/>
  <c r="BA16021" i="22"/>
  <c r="BB16021" i="22" s="1"/>
  <c r="BA16092" i="22"/>
  <c r="BB16092" i="22" s="1"/>
  <c r="BA16110" i="22"/>
  <c r="BB16110" i="22" s="1"/>
  <c r="BA16153" i="22"/>
  <c r="BB16153" i="22" s="1"/>
  <c r="BA16211" i="22"/>
  <c r="BB16211" i="22" s="1"/>
  <c r="BA16262" i="22"/>
  <c r="BB16262" i="22" s="1"/>
  <c r="BA16283" i="22"/>
  <c r="BB16283" i="22" s="1"/>
  <c r="BA16374" i="22"/>
  <c r="BB16374" i="22" s="1"/>
  <c r="BB16525" i="22"/>
  <c r="BA16617" i="22"/>
  <c r="BB16617" i="22" s="1"/>
  <c r="BA16634" i="22"/>
  <c r="BB16634" i="22" s="1"/>
  <c r="BA16774" i="22"/>
  <c r="BB16774" i="22" s="1"/>
  <c r="BA17142" i="22"/>
  <c r="BB17142" i="22" s="1"/>
  <c r="BB17193" i="22"/>
  <c r="BA14838" i="22"/>
  <c r="BB14838" i="22" s="1"/>
  <c r="BB14844" i="22"/>
  <c r="BA14852" i="22"/>
  <c r="BB14852" i="22" s="1"/>
  <c r="BB14868" i="22"/>
  <c r="BA14944" i="22"/>
  <c r="BB14944" i="22" s="1"/>
  <c r="BA14972" i="22"/>
  <c r="BB14972" i="22" s="1"/>
  <c r="BB15141" i="22"/>
  <c r="BB15173" i="22"/>
  <c r="BB15237" i="22"/>
  <c r="BB15244" i="22"/>
  <c r="BB15250" i="22"/>
  <c r="BB15393" i="22"/>
  <c r="BB15416" i="22"/>
  <c r="BA15430" i="22"/>
  <c r="BB15430" i="22" s="1"/>
  <c r="BB15453" i="22"/>
  <c r="BB15490" i="22"/>
  <c r="BB15524" i="22"/>
  <c r="BB15560" i="22"/>
  <c r="BB15570" i="22"/>
  <c r="BA15578" i="22"/>
  <c r="BB15578" i="22" s="1"/>
  <c r="BA15606" i="22"/>
  <c r="BB15606" i="22" s="1"/>
  <c r="BA15614" i="22"/>
  <c r="BB15614" i="22" s="1"/>
  <c r="BA15669" i="22"/>
  <c r="BB15669" i="22" s="1"/>
  <c r="BB15764" i="22"/>
  <c r="BB15905" i="22"/>
  <c r="BB16193" i="22"/>
  <c r="BA16302" i="22"/>
  <c r="BB16302" i="22" s="1"/>
  <c r="BA16350" i="22"/>
  <c r="BB16350" i="22" s="1"/>
  <c r="BB16357" i="22"/>
  <c r="BA16366" i="22"/>
  <c r="BB16366" i="22" s="1"/>
  <c r="BA16429" i="22"/>
  <c r="BB16429" i="22" s="1"/>
  <c r="BA16468" i="22"/>
  <c r="BB16468" i="22" s="1"/>
  <c r="BA16526" i="22"/>
  <c r="BB16526" i="22" s="1"/>
  <c r="BB16726" i="22"/>
  <c r="BA16826" i="22"/>
  <c r="BB16826" i="22" s="1"/>
  <c r="BA17161" i="22"/>
  <c r="BB17161" i="22" s="1"/>
  <c r="BB14318" i="22"/>
  <c r="BA14365" i="22"/>
  <c r="BB14365" i="22" s="1"/>
  <c r="BB14378" i="22"/>
  <c r="BB14529" i="22"/>
  <c r="BB14544" i="22"/>
  <c r="BB14550" i="22"/>
  <c r="BB14574" i="22"/>
  <c r="BB14591" i="22"/>
  <c r="BB14605" i="22"/>
  <c r="BA14666" i="22"/>
  <c r="BB14666" i="22" s="1"/>
  <c r="BA14714" i="22"/>
  <c r="BB14714" i="22" s="1"/>
  <c r="BA14770" i="22"/>
  <c r="BB14770" i="22" s="1"/>
  <c r="BB14809" i="22"/>
  <c r="BB14845" i="22"/>
  <c r="BB14950" i="22"/>
  <c r="BA15029" i="22"/>
  <c r="BB15029" i="22" s="1"/>
  <c r="BB15094" i="22"/>
  <c r="BB15245" i="22"/>
  <c r="BA15305" i="22"/>
  <c r="BB15305" i="22" s="1"/>
  <c r="BB15326" i="22"/>
  <c r="BA15561" i="22"/>
  <c r="BB15561" i="22" s="1"/>
  <c r="BB15670" i="22"/>
  <c r="BB15899" i="22"/>
  <c r="BA16145" i="22"/>
  <c r="BB16145" i="22" s="1"/>
  <c r="BA16220" i="22"/>
  <c r="BB16220" i="22" s="1"/>
  <c r="BB16237" i="22"/>
  <c r="BA16358" i="22"/>
  <c r="BB16358" i="22" s="1"/>
  <c r="BA16403" i="22"/>
  <c r="BB16403" i="22" s="1"/>
  <c r="BB16665" i="22"/>
  <c r="BA16930" i="22"/>
  <c r="BB16930" i="22" s="1"/>
  <c r="BA17319" i="22"/>
  <c r="BB17319" i="22" s="1"/>
  <c r="BA17616" i="22"/>
  <c r="BB17616" i="22" s="1"/>
  <c r="BA17705" i="22"/>
  <c r="BB17705" i="22" s="1"/>
  <c r="BA16252" i="22"/>
  <c r="BB16252" i="22" s="1"/>
  <c r="BB16375" i="22"/>
  <c r="BA16455" i="22"/>
  <c r="BB16455" i="22" s="1"/>
  <c r="BA16563" i="22"/>
  <c r="BB16563" i="22" s="1"/>
  <c r="BB16813" i="22"/>
  <c r="BA16859" i="22"/>
  <c r="BB16859" i="22" s="1"/>
  <c r="BA16875" i="22"/>
  <c r="BB16875" i="22" s="1"/>
  <c r="BB16970" i="22"/>
  <c r="BA17005" i="22"/>
  <c r="BB17005" i="22" s="1"/>
  <c r="BA17024" i="22"/>
  <c r="BB17024" i="22" s="1"/>
  <c r="BA17076" i="22"/>
  <c r="BB17076" i="22" s="1"/>
  <c r="BA17101" i="22"/>
  <c r="BB17101" i="22" s="1"/>
  <c r="BB17162" i="22"/>
  <c r="BA17169" i="22"/>
  <c r="BB17169" i="22" s="1"/>
  <c r="BB17186" i="22"/>
  <c r="BA17339" i="22"/>
  <c r="BB17339" i="22" s="1"/>
  <c r="BA17355" i="22"/>
  <c r="BB17355" i="22" s="1"/>
  <c r="BA17532" i="22"/>
  <c r="BB17532" i="22" s="1"/>
  <c r="BA17828" i="22"/>
  <c r="BB17828" i="22" s="1"/>
  <c r="BA16612" i="22"/>
  <c r="BB16612" i="22" s="1"/>
  <c r="BA16860" i="22"/>
  <c r="BB16860" i="22" s="1"/>
  <c r="BA16892" i="22"/>
  <c r="BB16892" i="22" s="1"/>
  <c r="BA16908" i="22"/>
  <c r="BB16908" i="22" s="1"/>
  <c r="BA17025" i="22"/>
  <c r="BB17025" i="22" s="1"/>
  <c r="BA17144" i="22"/>
  <c r="BB17144" i="22" s="1"/>
  <c r="BA17204" i="22"/>
  <c r="BB17204" i="22" s="1"/>
  <c r="BA17829" i="22"/>
  <c r="BB17829" i="22" s="1"/>
  <c r="BA18065" i="22"/>
  <c r="BB18065" i="22" s="1"/>
  <c r="BB15454" i="22"/>
  <c r="BB15474" i="22"/>
  <c r="BB15541" i="22"/>
  <c r="BB15672" i="22"/>
  <c r="BA15704" i="22"/>
  <c r="BB15704" i="22" s="1"/>
  <c r="BB15744" i="22"/>
  <c r="BB15790" i="22"/>
  <c r="BB15907" i="22"/>
  <c r="BB16002" i="22"/>
  <c r="BB16042" i="22"/>
  <c r="BB16225" i="22"/>
  <c r="BA16289" i="22"/>
  <c r="BB16289" i="22" s="1"/>
  <c r="BA16448" i="22"/>
  <c r="BB16448" i="22" s="1"/>
  <c r="BB16464" i="22"/>
  <c r="BA16499" i="22"/>
  <c r="BB16499" i="22" s="1"/>
  <c r="BB16512" i="22"/>
  <c r="BA16534" i="22"/>
  <c r="BB16534" i="22" s="1"/>
  <c r="BB16548" i="22"/>
  <c r="BB16556" i="22"/>
  <c r="BA16595" i="22"/>
  <c r="BB16595" i="22" s="1"/>
  <c r="BB16629" i="22"/>
  <c r="BB16636" i="22"/>
  <c r="BA16643" i="22"/>
  <c r="BB16643" i="22" s="1"/>
  <c r="BB16675" i="22"/>
  <c r="BA16714" i="22"/>
  <c r="BB16714" i="22" s="1"/>
  <c r="BA16730" i="22"/>
  <c r="BB16730" i="22" s="1"/>
  <c r="BA16739" i="22"/>
  <c r="BB16739" i="22" s="1"/>
  <c r="BB16755" i="22"/>
  <c r="BA16770" i="22"/>
  <c r="BB16770" i="22" s="1"/>
  <c r="BB16786" i="22"/>
  <c r="BB16800" i="22"/>
  <c r="BB16902" i="22"/>
  <c r="BB16923" i="22"/>
  <c r="BA16947" i="22"/>
  <c r="BB16947" i="22" s="1"/>
  <c r="BA16971" i="22"/>
  <c r="BB16971" i="22" s="1"/>
  <c r="BB17071" i="22"/>
  <c r="BA17088" i="22"/>
  <c r="BB17088" i="22" s="1"/>
  <c r="BB17110" i="22"/>
  <c r="BA17145" i="22"/>
  <c r="BB17145" i="22" s="1"/>
  <c r="BA17274" i="22"/>
  <c r="BB17274" i="22" s="1"/>
  <c r="BB17281" i="22"/>
  <c r="BB17356" i="22"/>
  <c r="BB17524" i="22"/>
  <c r="BA17533" i="22"/>
  <c r="BB17533" i="22" s="1"/>
  <c r="BB17566" i="22"/>
  <c r="BB17969" i="22"/>
  <c r="BA18046" i="22"/>
  <c r="BB18046" i="22" s="1"/>
  <c r="BA18682" i="22"/>
  <c r="BB18682" i="22" s="1"/>
  <c r="BA18702" i="22"/>
  <c r="BB18702" i="22" s="1"/>
  <c r="BA16085" i="22"/>
  <c r="BB16085" i="22" s="1"/>
  <c r="BA16239" i="22"/>
  <c r="BB16239" i="22" s="1"/>
  <c r="BA16565" i="22"/>
  <c r="BB16565" i="22" s="1"/>
  <c r="BA16683" i="22"/>
  <c r="BB16683" i="22" s="1"/>
  <c r="BA17044" i="22"/>
  <c r="BB17044" i="22" s="1"/>
  <c r="BA17127" i="22"/>
  <c r="BB17127" i="22" s="1"/>
  <c r="BA17146" i="22"/>
  <c r="BB17146" i="22" s="1"/>
  <c r="BA17180" i="22"/>
  <c r="BB17180" i="22" s="1"/>
  <c r="BA17425" i="22"/>
  <c r="BB17425" i="22" s="1"/>
  <c r="BB17449" i="22"/>
  <c r="BA17473" i="22"/>
  <c r="BB17473" i="22" s="1"/>
  <c r="BA17602" i="22"/>
  <c r="BB17602" i="22" s="1"/>
  <c r="BA17637" i="22"/>
  <c r="BB17637" i="22" s="1"/>
  <c r="BA17684" i="22"/>
  <c r="BB17684" i="22" s="1"/>
  <c r="BB15974" i="22"/>
  <c r="BB16109" i="22"/>
  <c r="BA16131" i="22"/>
  <c r="BB16131" i="22" s="1"/>
  <c r="BA16154" i="22"/>
  <c r="BB16154" i="22" s="1"/>
  <c r="BA16219" i="22"/>
  <c r="BB16219" i="22" s="1"/>
  <c r="BB16254" i="22"/>
  <c r="BA16282" i="22"/>
  <c r="BB16282" i="22" s="1"/>
  <c r="BB16400" i="22"/>
  <c r="BA16425" i="22"/>
  <c r="BB16425" i="22" s="1"/>
  <c r="BB16479" i="22"/>
  <c r="BA16581" i="22"/>
  <c r="BB16581" i="22" s="1"/>
  <c r="BB16588" i="22"/>
  <c r="BB16652" i="22"/>
  <c r="BB16708" i="22"/>
  <c r="BB16757" i="22"/>
  <c r="BA16886" i="22"/>
  <c r="BB16886" i="22" s="1"/>
  <c r="BB16940" i="22"/>
  <c r="BA17045" i="22"/>
  <c r="BB17045" i="22" s="1"/>
  <c r="BA17053" i="22"/>
  <c r="BB17053" i="22" s="1"/>
  <c r="BA17072" i="22"/>
  <c r="BB17072" i="22" s="1"/>
  <c r="BA17111" i="22"/>
  <c r="BB17111" i="22" s="1"/>
  <c r="BB17137" i="22"/>
  <c r="BA17156" i="22"/>
  <c r="BB17156" i="22" s="1"/>
  <c r="BA17181" i="22"/>
  <c r="BB17181" i="22" s="1"/>
  <c r="BA17197" i="22"/>
  <c r="BB17197" i="22" s="1"/>
  <c r="BB17275" i="22"/>
  <c r="BA17305" i="22"/>
  <c r="BB17305" i="22" s="1"/>
  <c r="BB17314" i="22"/>
  <c r="BA17358" i="22"/>
  <c r="BB17358" i="22" s="1"/>
  <c r="BB17393" i="22"/>
  <c r="BB17401" i="22"/>
  <c r="BA17500" i="22"/>
  <c r="BB17500" i="22" s="1"/>
  <c r="BA18135" i="22"/>
  <c r="BB18135" i="22" s="1"/>
  <c r="BB18475" i="22"/>
  <c r="BA16550" i="22"/>
  <c r="BB16550" i="22" s="1"/>
  <c r="BA16709" i="22"/>
  <c r="BB16709" i="22" s="1"/>
  <c r="BA16716" i="22"/>
  <c r="BB16716" i="22" s="1"/>
  <c r="BA16895" i="22"/>
  <c r="BB16895" i="22" s="1"/>
  <c r="BA17435" i="22"/>
  <c r="BB17435" i="22" s="1"/>
  <c r="BA17444" i="22"/>
  <c r="BB17444" i="22" s="1"/>
  <c r="BA17543" i="22"/>
  <c r="BB17543" i="22" s="1"/>
  <c r="BA17676" i="22"/>
  <c r="BB17676" i="22" s="1"/>
  <c r="BA15786" i="22"/>
  <c r="BB15786" i="22" s="1"/>
  <c r="BA15987" i="22"/>
  <c r="BB15987" i="22" s="1"/>
  <c r="BA16071" i="22"/>
  <c r="BB16071" i="22" s="1"/>
  <c r="BA16313" i="22"/>
  <c r="BB16313" i="22" s="1"/>
  <c r="BA16340" i="22"/>
  <c r="BB16340" i="22" s="1"/>
  <c r="BB16348" i="22"/>
  <c r="BB16385" i="22"/>
  <c r="BB16426" i="22"/>
  <c r="BB16508" i="22"/>
  <c r="BB16515" i="22"/>
  <c r="BB16536" i="22"/>
  <c r="BB16544" i="22"/>
  <c r="BA16582" i="22"/>
  <c r="BB16582" i="22" s="1"/>
  <c r="BA16645" i="22"/>
  <c r="BB16645" i="22" s="1"/>
  <c r="BA16677" i="22"/>
  <c r="BB16677" i="22" s="1"/>
  <c r="BB16692" i="22"/>
  <c r="BA16910" i="22"/>
  <c r="BB16910" i="22" s="1"/>
  <c r="BA17475" i="22"/>
  <c r="BB17475" i="22" s="1"/>
  <c r="BA17494" i="22"/>
  <c r="BB17494" i="22" s="1"/>
  <c r="BA17510" i="22"/>
  <c r="BB17510" i="22" s="1"/>
  <c r="BA17518" i="22"/>
  <c r="BB17518" i="22" s="1"/>
  <c r="BB17596" i="22"/>
  <c r="BB17876" i="22"/>
  <c r="BA18457" i="22"/>
  <c r="BB18457" i="22" s="1"/>
  <c r="BB15361" i="22"/>
  <c r="BB15370" i="22"/>
  <c r="BB15406" i="22"/>
  <c r="BA15418" i="22"/>
  <c r="BB15418" i="22" s="1"/>
  <c r="BB15536" i="22"/>
  <c r="BA15550" i="22"/>
  <c r="BB15550" i="22" s="1"/>
  <c r="BB15557" i="22"/>
  <c r="BA15637" i="22"/>
  <c r="BB15637" i="22" s="1"/>
  <c r="BB15690" i="22"/>
  <c r="BB15768" i="22"/>
  <c r="BB15832" i="22"/>
  <c r="BA15849" i="22"/>
  <c r="BB15849" i="22" s="1"/>
  <c r="BB15879" i="22"/>
  <c r="BA15917" i="22"/>
  <c r="BB15917" i="22" s="1"/>
  <c r="BB15976" i="22"/>
  <c r="BB16055" i="22"/>
  <c r="BA16206" i="22"/>
  <c r="BB16206" i="22" s="1"/>
  <c r="BB16214" i="22"/>
  <c r="BB16257" i="22"/>
  <c r="BB16460" i="22"/>
  <c r="BB16488" i="22"/>
  <c r="BA16495" i="22"/>
  <c r="BB16495" i="22" s="1"/>
  <c r="BA16551" i="22"/>
  <c r="BB16551" i="22" s="1"/>
  <c r="BB16598" i="22"/>
  <c r="BA16710" i="22"/>
  <c r="BB16710" i="22" s="1"/>
  <c r="BA16773" i="22"/>
  <c r="BB16773" i="22" s="1"/>
  <c r="BB16832" i="22"/>
  <c r="BA16927" i="22"/>
  <c r="BB16927" i="22" s="1"/>
  <c r="BB16957" i="22"/>
  <c r="BB16966" i="22"/>
  <c r="BA16983" i="22"/>
  <c r="BB16983" i="22" s="1"/>
  <c r="BA17001" i="22"/>
  <c r="BB17001" i="22" s="1"/>
  <c r="BA17011" i="22"/>
  <c r="BB17011" i="22" s="1"/>
  <c r="BB17091" i="22"/>
  <c r="BB17245" i="22"/>
  <c r="BA17370" i="22"/>
  <c r="BB17370" i="22" s="1"/>
  <c r="BA17476" i="22"/>
  <c r="BB17476" i="22" s="1"/>
  <c r="BA17721" i="22"/>
  <c r="BB17721" i="22" s="1"/>
  <c r="BB17867" i="22"/>
  <c r="BB18017" i="22"/>
  <c r="BB18104" i="22"/>
  <c r="BA18361" i="22"/>
  <c r="BB18361" i="22" s="1"/>
  <c r="BA17209" i="22"/>
  <c r="BB17209" i="22" s="1"/>
  <c r="BA17437" i="22"/>
  <c r="BB17437" i="22" s="1"/>
  <c r="BA17554" i="22"/>
  <c r="BB17554" i="22" s="1"/>
  <c r="BA17606" i="22"/>
  <c r="BB17606" i="22" s="1"/>
  <c r="BA17930" i="22"/>
  <c r="BB17930" i="22" s="1"/>
  <c r="BA18195" i="22"/>
  <c r="BB18195" i="22" s="1"/>
  <c r="BB18352" i="22"/>
  <c r="BB15310" i="22"/>
  <c r="BB15458" i="22"/>
  <c r="BB15472" i="22"/>
  <c r="BA15630" i="22"/>
  <c r="BB15630" i="22" s="1"/>
  <c r="BB15718" i="22"/>
  <c r="BA15740" i="22"/>
  <c r="BB15740" i="22" s="1"/>
  <c r="BA15968" i="22"/>
  <c r="BB15968" i="22" s="1"/>
  <c r="BA16014" i="22"/>
  <c r="BB16014" i="22" s="1"/>
  <c r="BA16192" i="22"/>
  <c r="BB16192" i="22" s="1"/>
  <c r="BA16324" i="22"/>
  <c r="BB16324" i="22" s="1"/>
  <c r="BA16412" i="22"/>
  <c r="BB16412" i="22" s="1"/>
  <c r="BB16462" i="22"/>
  <c r="BA16546" i="22"/>
  <c r="BB16546" i="22" s="1"/>
  <c r="BA16592" i="22"/>
  <c r="BB16592" i="22" s="1"/>
  <c r="BA16671" i="22"/>
  <c r="BB16671" i="22" s="1"/>
  <c r="BB16703" i="22"/>
  <c r="BA16834" i="22"/>
  <c r="BB16834" i="22" s="1"/>
  <c r="BA17031" i="22"/>
  <c r="BB17031" i="22" s="1"/>
  <c r="BA17084" i="22"/>
  <c r="BB17084" i="22" s="1"/>
  <c r="BB17201" i="22"/>
  <c r="BA17371" i="22"/>
  <c r="BB17371" i="22" s="1"/>
  <c r="BB17468" i="22"/>
  <c r="BA17662" i="22"/>
  <c r="BB17662" i="22" s="1"/>
  <c r="BA17758" i="22"/>
  <c r="BB17758" i="22" s="1"/>
  <c r="BA18344" i="22"/>
  <c r="BB18344" i="22" s="1"/>
  <c r="BA17576" i="22"/>
  <c r="BB17576" i="22" s="1"/>
  <c r="BA17844" i="22"/>
  <c r="BB17844" i="22" s="1"/>
  <c r="BA17986" i="22"/>
  <c r="BB17986" i="22" s="1"/>
  <c r="BA18074" i="22"/>
  <c r="BB18074" i="22" s="1"/>
  <c r="BA18213" i="22"/>
  <c r="BB18213" i="22" s="1"/>
  <c r="BA18232" i="22"/>
  <c r="BB18232" i="22" s="1"/>
  <c r="BA19088" i="22"/>
  <c r="BB19088" i="22" s="1"/>
  <c r="BA19131" i="22"/>
  <c r="BB19131" i="22" s="1"/>
  <c r="BA17194" i="22"/>
  <c r="BB17194" i="22" s="1"/>
  <c r="BB17222" i="22"/>
  <c r="BB17238" i="22"/>
  <c r="BB17335" i="22"/>
  <c r="BA17422" i="22"/>
  <c r="BB17422" i="22" s="1"/>
  <c r="BB17577" i="22"/>
  <c r="BA17597" i="22"/>
  <c r="BB17597" i="22" s="1"/>
  <c r="BA17655" i="22"/>
  <c r="BB17655" i="22" s="1"/>
  <c r="BB17685" i="22"/>
  <c r="BA17745" i="22"/>
  <c r="BB17745" i="22" s="1"/>
  <c r="BA17753" i="22"/>
  <c r="BB17753" i="22" s="1"/>
  <c r="BB17759" i="22"/>
  <c r="BB17868" i="22"/>
  <c r="BB17940" i="22"/>
  <c r="BA17955" i="22"/>
  <c r="BB17955" i="22" s="1"/>
  <c r="BA17980" i="22"/>
  <c r="BB17980" i="22" s="1"/>
  <c r="BA17993" i="22"/>
  <c r="BB17993" i="22" s="1"/>
  <c r="BA18001" i="22"/>
  <c r="BB18001" i="22" s="1"/>
  <c r="BA18091" i="22"/>
  <c r="BB18091" i="22" s="1"/>
  <c r="BA18145" i="22"/>
  <c r="BB18145" i="22" s="1"/>
  <c r="BB18171" i="22"/>
  <c r="BA18196" i="22"/>
  <c r="BB18196" i="22" s="1"/>
  <c r="BA18204" i="22"/>
  <c r="BB18204" i="22" s="1"/>
  <c r="BB18222" i="22"/>
  <c r="BA18275" i="22"/>
  <c r="BB18275" i="22" s="1"/>
  <c r="BA18422" i="22"/>
  <c r="BB18422" i="22" s="1"/>
  <c r="BA18440" i="22"/>
  <c r="BB18440" i="22" s="1"/>
  <c r="BA18695" i="22"/>
  <c r="BB18695" i="22" s="1"/>
  <c r="BA18740" i="22"/>
  <c r="BB18740" i="22" s="1"/>
  <c r="BA18992" i="22"/>
  <c r="BB18992" i="22" s="1"/>
  <c r="BA19177" i="22"/>
  <c r="BB19177" i="22" s="1"/>
  <c r="BA17799" i="22"/>
  <c r="BB17799" i="22" s="1"/>
  <c r="BA17831" i="22"/>
  <c r="BB17831" i="22" s="1"/>
  <c r="BA17964" i="22"/>
  <c r="BB17964" i="22" s="1"/>
  <c r="BA18020" i="22"/>
  <c r="BB18020" i="22" s="1"/>
  <c r="BA18106" i="22"/>
  <c r="BB18106" i="22" s="1"/>
  <c r="BA18304" i="22"/>
  <c r="BB18304" i="22" s="1"/>
  <c r="BA18431" i="22"/>
  <c r="BB18431" i="22" s="1"/>
  <c r="BA18675" i="22"/>
  <c r="BB18675" i="22" s="1"/>
  <c r="BA19028" i="22"/>
  <c r="BB19028" i="22" s="1"/>
  <c r="BA19071" i="22"/>
  <c r="BB19071" i="22" s="1"/>
  <c r="BA19156" i="22"/>
  <c r="BB19156" i="22" s="1"/>
  <c r="BA20203" i="22"/>
  <c r="BB20203" i="22" s="1"/>
  <c r="BA17283" i="22"/>
  <c r="BB17283" i="22" s="1"/>
  <c r="BA17350" i="22"/>
  <c r="BB17350" i="22" s="1"/>
  <c r="BA17409" i="22"/>
  <c r="BB17409" i="22" s="1"/>
  <c r="BA17519" i="22"/>
  <c r="BB17519" i="22" s="1"/>
  <c r="BB17569" i="22"/>
  <c r="BA17585" i="22"/>
  <c r="BB17585" i="22" s="1"/>
  <c r="BB17604" i="22"/>
  <c r="BA17611" i="22"/>
  <c r="BB17611" i="22" s="1"/>
  <c r="BA17625" i="22"/>
  <c r="BB17625" i="22" s="1"/>
  <c r="BB17632" i="22"/>
  <c r="BA17657" i="22"/>
  <c r="BB17657" i="22" s="1"/>
  <c r="BA17693" i="22"/>
  <c r="BB17693" i="22" s="1"/>
  <c r="BA17708" i="22"/>
  <c r="BB17708" i="22" s="1"/>
  <c r="BA17846" i="22"/>
  <c r="BB17846" i="22" s="1"/>
  <c r="BB17886" i="22"/>
  <c r="BB17956" i="22"/>
  <c r="BA17965" i="22"/>
  <c r="BB17965" i="22" s="1"/>
  <c r="BB18011" i="22"/>
  <c r="BA18049" i="22"/>
  <c r="BB18049" i="22" s="1"/>
  <c r="BA18129" i="22"/>
  <c r="BB18129" i="22" s="1"/>
  <c r="BA18165" i="22"/>
  <c r="BB18165" i="22" s="1"/>
  <c r="BB18259" i="22"/>
  <c r="BA18346" i="22"/>
  <c r="BB18346" i="22" s="1"/>
  <c r="BA18423" i="22"/>
  <c r="BB18423" i="22" s="1"/>
  <c r="BB15950" i="22"/>
  <c r="BB16389" i="22"/>
  <c r="BB16597" i="22"/>
  <c r="BB16604" i="22"/>
  <c r="BB16644" i="22"/>
  <c r="BB16689" i="22"/>
  <c r="BB16728" i="22"/>
  <c r="BB16748" i="22"/>
  <c r="BB16756" i="22"/>
  <c r="BB16828" i="22"/>
  <c r="BA16854" i="22"/>
  <c r="BB16854" i="22" s="1"/>
  <c r="BB16958" i="22"/>
  <c r="BA16991" i="22"/>
  <c r="BB16991" i="22" s="1"/>
  <c r="BB17039" i="22"/>
  <c r="BA17078" i="22"/>
  <c r="BB17078" i="22" s="1"/>
  <c r="BB17087" i="22"/>
  <c r="BB17132" i="22"/>
  <c r="BA17189" i="22"/>
  <c r="BB17189" i="22" s="1"/>
  <c r="BB17230" i="22"/>
  <c r="BB17313" i="22"/>
  <c r="BA17328" i="22"/>
  <c r="BB17328" i="22" s="1"/>
  <c r="BA17373" i="22"/>
  <c r="BB17373" i="22" s="1"/>
  <c r="BB17388" i="22"/>
  <c r="BA17471" i="22"/>
  <c r="BB17471" i="22" s="1"/>
  <c r="BA17513" i="22"/>
  <c r="BB17513" i="22" s="1"/>
  <c r="BB17598" i="22"/>
  <c r="BB17649" i="22"/>
  <c r="BB17723" i="22"/>
  <c r="BB17738" i="22"/>
  <c r="BA17777" i="22"/>
  <c r="BB17777" i="22" s="1"/>
  <c r="BB17847" i="22"/>
  <c r="BA17879" i="22"/>
  <c r="BB17879" i="22" s="1"/>
  <c r="BA17903" i="22"/>
  <c r="BB17903" i="22" s="1"/>
  <c r="BA17925" i="22"/>
  <c r="BB17925" i="22" s="1"/>
  <c r="BB17950" i="22"/>
  <c r="BB17988" i="22"/>
  <c r="BB18042" i="22"/>
  <c r="BB18068" i="22"/>
  <c r="BB18121" i="22"/>
  <c r="BA18130" i="22"/>
  <c r="BB18130" i="22" s="1"/>
  <c r="BA18156" i="22"/>
  <c r="BB18156" i="22" s="1"/>
  <c r="BA18235" i="22"/>
  <c r="BB18235" i="22" s="1"/>
  <c r="BA18296" i="22"/>
  <c r="BB18296" i="22" s="1"/>
  <c r="BA18451" i="22"/>
  <c r="BB18451" i="22" s="1"/>
  <c r="BA18544" i="22"/>
  <c r="BB18544" i="22" s="1"/>
  <c r="BA18597" i="22"/>
  <c r="BB18597" i="22" s="1"/>
  <c r="BA18607" i="22"/>
  <c r="BB18607" i="22" s="1"/>
  <c r="BA18667" i="22"/>
  <c r="BB18667" i="22" s="1"/>
  <c r="BA18921" i="22"/>
  <c r="BB18921" i="22" s="1"/>
  <c r="BB18985" i="22"/>
  <c r="BB17026" i="22"/>
  <c r="BB17061" i="22"/>
  <c r="BB17277" i="22"/>
  <c r="BA17292" i="22"/>
  <c r="BB17292" i="22" s="1"/>
  <c r="BA17521" i="22"/>
  <c r="BB17521" i="22" s="1"/>
  <c r="BA17556" i="22"/>
  <c r="BB17556" i="22" s="1"/>
  <c r="BB17593" i="22"/>
  <c r="BA17769" i="22"/>
  <c r="BB17769" i="22" s="1"/>
  <c r="BA18199" i="22"/>
  <c r="BB18199" i="22" s="1"/>
  <c r="BA18253" i="22"/>
  <c r="BB18253" i="22" s="1"/>
  <c r="BA18562" i="22"/>
  <c r="BB18562" i="22" s="1"/>
  <c r="BA19020" i="22"/>
  <c r="BB19020" i="22" s="1"/>
  <c r="BA19040" i="22"/>
  <c r="BB19040" i="22" s="1"/>
  <c r="BA17740" i="22"/>
  <c r="BB17740" i="22" s="1"/>
  <c r="BA18013" i="22"/>
  <c r="BB18013" i="22" s="1"/>
  <c r="BA18043" i="22"/>
  <c r="BB18043" i="22" s="1"/>
  <c r="BA18051" i="22"/>
  <c r="BB18051" i="22" s="1"/>
  <c r="BA18094" i="22"/>
  <c r="BB18094" i="22" s="1"/>
  <c r="BA18245" i="22"/>
  <c r="BB18245" i="22" s="1"/>
  <c r="BA18288" i="22"/>
  <c r="BB18288" i="22" s="1"/>
  <c r="BA18339" i="22"/>
  <c r="BB18339" i="22" s="1"/>
  <c r="BA18553" i="22"/>
  <c r="BB18553" i="22" s="1"/>
  <c r="BA18897" i="22"/>
  <c r="BB18897" i="22" s="1"/>
  <c r="BA17233" i="22"/>
  <c r="BB17233" i="22" s="1"/>
  <c r="BA17265" i="22"/>
  <c r="BB17265" i="22" s="1"/>
  <c r="BA17390" i="22"/>
  <c r="BB17390" i="22" s="1"/>
  <c r="BA17673" i="22"/>
  <c r="BB17673" i="22" s="1"/>
  <c r="BA17681" i="22"/>
  <c r="BB17681" i="22" s="1"/>
  <c r="BA17702" i="22"/>
  <c r="BB17702" i="22" s="1"/>
  <c r="BA17725" i="22"/>
  <c r="BB17725" i="22" s="1"/>
  <c r="BA17733" i="22"/>
  <c r="BB17733" i="22" s="1"/>
  <c r="BA17835" i="22"/>
  <c r="BB17835" i="22" s="1"/>
  <c r="BA17873" i="22"/>
  <c r="BB17873" i="22" s="1"/>
  <c r="BB17911" i="22"/>
  <c r="BA17975" i="22"/>
  <c r="BB17975" i="22" s="1"/>
  <c r="BA18014" i="22"/>
  <c r="BB18014" i="22" s="1"/>
  <c r="BB18191" i="22"/>
  <c r="BB18254" i="22"/>
  <c r="BA18480" i="22"/>
  <c r="BB18480" i="22" s="1"/>
  <c r="BA18590" i="22"/>
  <c r="BB18590" i="22" s="1"/>
  <c r="BA18800" i="22"/>
  <c r="BB18800" i="22" s="1"/>
  <c r="BB15881" i="22"/>
  <c r="BB15931" i="22"/>
  <c r="BB16180" i="22"/>
  <c r="BB16208" i="22"/>
  <c r="BB16253" i="22"/>
  <c r="BB16260" i="22"/>
  <c r="BB16267" i="22"/>
  <c r="BB16304" i="22"/>
  <c r="BA16318" i="22"/>
  <c r="BB16318" i="22" s="1"/>
  <c r="BB16355" i="22"/>
  <c r="BB16420" i="22"/>
  <c r="BB16441" i="22"/>
  <c r="BB16463" i="22"/>
  <c r="BB16476" i="22"/>
  <c r="BB16483" i="22"/>
  <c r="BB16516" i="22"/>
  <c r="BA16559" i="22"/>
  <c r="BB16559" i="22" s="1"/>
  <c r="BB16572" i="22"/>
  <c r="BB16607" i="22"/>
  <c r="BB16640" i="22"/>
  <c r="BB16704" i="22"/>
  <c r="BB16738" i="22"/>
  <c r="BA16751" i="22"/>
  <c r="BB16751" i="22" s="1"/>
  <c r="BB16799" i="22"/>
  <c r="BB16804" i="22"/>
  <c r="BB16824" i="22"/>
  <c r="BB16836" i="22"/>
  <c r="BA16869" i="22"/>
  <c r="BB16869" i="22" s="1"/>
  <c r="BB16934" i="22"/>
  <c r="BB16988" i="22"/>
  <c r="BA17074" i="22"/>
  <c r="BB17074" i="22" s="1"/>
  <c r="BB17134" i="22"/>
  <c r="BB17213" i="22"/>
  <c r="BA17258" i="22"/>
  <c r="BB17258" i="22" s="1"/>
  <c r="BB17266" i="22"/>
  <c r="BB17308" i="22"/>
  <c r="BB17322" i="22"/>
  <c r="BB17361" i="22"/>
  <c r="BA17376" i="22"/>
  <c r="BB17376" i="22" s="1"/>
  <c r="BB17412" i="22"/>
  <c r="BB17488" i="22"/>
  <c r="BB17495" i="22"/>
  <c r="BB17508" i="22"/>
  <c r="BA17530" i="22"/>
  <c r="BB17530" i="22" s="1"/>
  <c r="BA17537" i="22"/>
  <c r="BB17537" i="22" s="1"/>
  <c r="BB17580" i="22"/>
  <c r="BA17588" i="22"/>
  <c r="BB17588" i="22" s="1"/>
  <c r="BB17594" i="22"/>
  <c r="BB17614" i="22"/>
  <c r="BB17620" i="22"/>
  <c r="BB17652" i="22"/>
  <c r="BB17674" i="22"/>
  <c r="BB17703" i="22"/>
  <c r="BB17756" i="22"/>
  <c r="BB17811" i="22"/>
  <c r="BB17849" i="22"/>
  <c r="BA17891" i="22"/>
  <c r="BB17891" i="22" s="1"/>
  <c r="BB17937" i="22"/>
  <c r="BA17945" i="22"/>
  <c r="BB17945" i="22" s="1"/>
  <c r="BB18052" i="22"/>
  <c r="BA18071" i="22"/>
  <c r="BB18071" i="22" s="1"/>
  <c r="BB18219" i="22"/>
  <c r="BB18331" i="22"/>
  <c r="BA18380" i="22"/>
  <c r="BB18380" i="22" s="1"/>
  <c r="BB18496" i="22"/>
  <c r="BA18710" i="22"/>
  <c r="BB18710" i="22" s="1"/>
  <c r="BA18760" i="22"/>
  <c r="BB18760" i="22" s="1"/>
  <c r="BB16594" i="22"/>
  <c r="BA17316" i="22"/>
  <c r="BB17316" i="22" s="1"/>
  <c r="BA17323" i="22"/>
  <c r="BB17323" i="22" s="1"/>
  <c r="BB17441" i="22"/>
  <c r="BB17581" i="22"/>
  <c r="BB17589" i="22"/>
  <c r="BB17615" i="22"/>
  <c r="BA17726" i="22"/>
  <c r="BB17726" i="22" s="1"/>
  <c r="BA17804" i="22"/>
  <c r="BB17804" i="22" s="1"/>
  <c r="BA17812" i="22"/>
  <c r="BB17812" i="22" s="1"/>
  <c r="BA17820" i="22"/>
  <c r="BB17820" i="22" s="1"/>
  <c r="BA17882" i="22"/>
  <c r="BB17882" i="22" s="1"/>
  <c r="BB17991" i="22"/>
  <c r="BA18089" i="22"/>
  <c r="BB18089" i="22" s="1"/>
  <c r="BB18230" i="22"/>
  <c r="BA18728" i="22"/>
  <c r="BB18728" i="22" s="1"/>
  <c r="BB17781" i="22"/>
  <c r="BA17788" i="22"/>
  <c r="BB17788" i="22" s="1"/>
  <c r="BA17877" i="22"/>
  <c r="BB17877" i="22" s="1"/>
  <c r="BB17977" i="22"/>
  <c r="BB18023" i="22"/>
  <c r="BB18442" i="22"/>
  <c r="BA18777" i="22"/>
  <c r="BB18777" i="22" s="1"/>
  <c r="BA19107" i="22"/>
  <c r="BB19107" i="22" s="1"/>
  <c r="BA18696" i="22"/>
  <c r="BB18696" i="22" s="1"/>
  <c r="BA19189" i="22"/>
  <c r="BB19189" i="22" s="1"/>
  <c r="BB17735" i="22"/>
  <c r="BB17857" i="22"/>
  <c r="BA17913" i="22"/>
  <c r="BB17913" i="22" s="1"/>
  <c r="BA18110" i="22"/>
  <c r="BB18110" i="22" s="1"/>
  <c r="BA18124" i="22"/>
  <c r="BB18124" i="22" s="1"/>
  <c r="BB18313" i="22"/>
  <c r="BB18392" i="22"/>
  <c r="BA18400" i="22"/>
  <c r="BB18400" i="22" s="1"/>
  <c r="BB18409" i="22"/>
  <c r="BA18516" i="22"/>
  <c r="BB18516" i="22" s="1"/>
  <c r="BA18566" i="22"/>
  <c r="BB18566" i="22" s="1"/>
  <c r="BB18575" i="22"/>
  <c r="BB18582" i="22"/>
  <c r="BA18851" i="22"/>
  <c r="BB18851" i="22" s="1"/>
  <c r="BA18445" i="22"/>
  <c r="BB18445" i="22" s="1"/>
  <c r="BA18601" i="22"/>
  <c r="BB18601" i="22" s="1"/>
  <c r="BA18248" i="22"/>
  <c r="BB18248" i="22" s="1"/>
  <c r="BA18788" i="22"/>
  <c r="BB18788" i="22" s="1"/>
  <c r="BB18223" i="22"/>
  <c r="BB18281" i="22"/>
  <c r="BA18341" i="22"/>
  <c r="BB18341" i="22" s="1"/>
  <c r="BA18367" i="22"/>
  <c r="BB18367" i="22" s="1"/>
  <c r="BB18428" i="22"/>
  <c r="BA18462" i="22"/>
  <c r="BB18462" i="22" s="1"/>
  <c r="BB18494" i="22"/>
  <c r="BB18501" i="22"/>
  <c r="BA18542" i="22"/>
  <c r="BB18542" i="22" s="1"/>
  <c r="BB17364" i="22"/>
  <c r="BB17404" i="22"/>
  <c r="BB17460" i="22"/>
  <c r="BB17484" i="22"/>
  <c r="BB17546" i="22"/>
  <c r="BA17558" i="22"/>
  <c r="BB17558" i="22" s="1"/>
  <c r="BB17564" i="22"/>
  <c r="BB17595" i="22"/>
  <c r="BB17644" i="22"/>
  <c r="BB17675" i="22"/>
  <c r="BA17687" i="22"/>
  <c r="BB17687" i="22" s="1"/>
  <c r="BB17724" i="22"/>
  <c r="BB17806" i="22"/>
  <c r="BA17825" i="22"/>
  <c r="BB17825" i="22" s="1"/>
  <c r="BB17953" i="22"/>
  <c r="BA18069" i="22"/>
  <c r="BB18069" i="22" s="1"/>
  <c r="BB18142" i="22"/>
  <c r="BB18172" i="22"/>
  <c r="BB18186" i="22"/>
  <c r="BA18193" i="22"/>
  <c r="BB18193" i="22" s="1"/>
  <c r="BB18208" i="22"/>
  <c r="BB18217" i="22"/>
  <c r="BA18224" i="22"/>
  <c r="BB18224" i="22" s="1"/>
  <c r="BA18242" i="22"/>
  <c r="BB18242" i="22" s="1"/>
  <c r="BA18289" i="22"/>
  <c r="BB18289" i="22" s="1"/>
  <c r="BB18326" i="22"/>
  <c r="BA18387" i="22"/>
  <c r="BB18387" i="22" s="1"/>
  <c r="BA18527" i="22"/>
  <c r="BB18527" i="22" s="1"/>
  <c r="BB18535" i="22"/>
  <c r="BA18560" i="22"/>
  <c r="BB18560" i="22" s="1"/>
  <c r="BA18629" i="22"/>
  <c r="BB18629" i="22" s="1"/>
  <c r="BA18662" i="22"/>
  <c r="BB18662" i="22" s="1"/>
  <c r="BA18766" i="22"/>
  <c r="BB18766" i="22" s="1"/>
  <c r="BA18845" i="22"/>
  <c r="BB18845" i="22" s="1"/>
  <c r="BA19015" i="22"/>
  <c r="BB19015" i="22" s="1"/>
  <c r="BA19138" i="22"/>
  <c r="BB19138" i="22" s="1"/>
  <c r="BA18564" i="22"/>
  <c r="BB18564" i="22" s="1"/>
  <c r="BA18580" i="22"/>
  <c r="BB18580" i="22" s="1"/>
  <c r="BA18795" i="22"/>
  <c r="BB18795" i="22" s="1"/>
  <c r="BA18909" i="22"/>
  <c r="BB18909" i="22" s="1"/>
  <c r="BA18998" i="22"/>
  <c r="BB18998" i="22" s="1"/>
  <c r="BA19452" i="22"/>
  <c r="BB19452" i="22" s="1"/>
  <c r="BB18518" i="22"/>
  <c r="BB18532" i="22"/>
  <c r="BB18551" i="22"/>
  <c r="BB18628" i="22"/>
  <c r="BB18666" i="22"/>
  <c r="BA18939" i="22"/>
  <c r="BB18939" i="22" s="1"/>
  <c r="BB18961" i="22"/>
  <c r="BB19054" i="22"/>
  <c r="BB19161" i="22"/>
  <c r="BA19183" i="22"/>
  <c r="BB19183" i="22" s="1"/>
  <c r="BA19329" i="22"/>
  <c r="BB19329" i="22" s="1"/>
  <c r="BB19547" i="22"/>
  <c r="BA19653" i="22"/>
  <c r="BB19653" i="22" s="1"/>
  <c r="BA19132" i="22"/>
  <c r="BB19132" i="22" s="1"/>
  <c r="BB19155" i="22"/>
  <c r="BB19323" i="22"/>
  <c r="BA19563" i="22"/>
  <c r="BB19563" i="22" s="1"/>
  <c r="BB18291" i="22"/>
  <c r="BB18483" i="22"/>
  <c r="BB18505" i="22"/>
  <c r="BB18583" i="22"/>
  <c r="BB18623" i="22"/>
  <c r="BA18821" i="22"/>
  <c r="BB18821" i="22" s="1"/>
  <c r="BB18891" i="22"/>
  <c r="BA18949" i="22"/>
  <c r="BB18949" i="22" s="1"/>
  <c r="BA18956" i="22"/>
  <c r="BB18956" i="22" s="1"/>
  <c r="BA19048" i="22"/>
  <c r="BB19048" i="22" s="1"/>
  <c r="BA19201" i="22"/>
  <c r="BB19201" i="22" s="1"/>
  <c r="BA19255" i="22"/>
  <c r="BB19255" i="22" s="1"/>
  <c r="BA19637" i="22"/>
  <c r="BB19637" i="22" s="1"/>
  <c r="BB19717" i="22"/>
  <c r="BA18554" i="22"/>
  <c r="BB18554" i="22" s="1"/>
  <c r="BB18614" i="22"/>
  <c r="BA18778" i="22"/>
  <c r="BB18778" i="22" s="1"/>
  <c r="BA18852" i="22"/>
  <c r="BB18852" i="22" s="1"/>
  <c r="BB18950" i="22"/>
  <c r="BB18980" i="22"/>
  <c r="BA19016" i="22"/>
  <c r="BB19016" i="22" s="1"/>
  <c r="BB19064" i="22"/>
  <c r="BA19120" i="22"/>
  <c r="BB19120" i="22" s="1"/>
  <c r="BA19399" i="22"/>
  <c r="BB19399" i="22" s="1"/>
  <c r="BB18410" i="22"/>
  <c r="BA18615" i="22"/>
  <c r="BB18615" i="22" s="1"/>
  <c r="BA19065" i="22"/>
  <c r="BB19065" i="22" s="1"/>
  <c r="BA19113" i="22"/>
  <c r="BB19113" i="22" s="1"/>
  <c r="BA19144" i="22"/>
  <c r="BB19144" i="22" s="1"/>
  <c r="BA19391" i="22"/>
  <c r="BB19391" i="22" s="1"/>
  <c r="BA19509" i="22"/>
  <c r="BB19509" i="22" s="1"/>
  <c r="BB17739" i="22"/>
  <c r="BA17751" i="22"/>
  <c r="BB17751" i="22" s="1"/>
  <c r="BB17763" i="22"/>
  <c r="BB17796" i="22"/>
  <c r="BA17889" i="22"/>
  <c r="BB17889" i="22" s="1"/>
  <c r="BA17907" i="22"/>
  <c r="BB17907" i="22" s="1"/>
  <c r="BA18038" i="22"/>
  <c r="BB18038" i="22" s="1"/>
  <c r="BB18076" i="22"/>
  <c r="BA18137" i="22"/>
  <c r="BB18137" i="22" s="1"/>
  <c r="BB18188" i="22"/>
  <c r="BB18271" i="22"/>
  <c r="BA18301" i="22"/>
  <c r="BB18301" i="22" s="1"/>
  <c r="BB18309" i="22"/>
  <c r="BA18327" i="22"/>
  <c r="BB18327" i="22" s="1"/>
  <c r="BA18349" i="22"/>
  <c r="BB18349" i="22" s="1"/>
  <c r="BB18357" i="22"/>
  <c r="BB18593" i="22"/>
  <c r="BB18640" i="22"/>
  <c r="BB18793" i="22"/>
  <c r="BA18871" i="22"/>
  <c r="BB18871" i="22" s="1"/>
  <c r="BB18944" i="22"/>
  <c r="BA19058" i="22"/>
  <c r="BB19058" i="22" s="1"/>
  <c r="BA19083" i="22"/>
  <c r="BB19083" i="22" s="1"/>
  <c r="BA19188" i="22"/>
  <c r="BB19188" i="22" s="1"/>
  <c r="BA19501" i="22"/>
  <c r="BB19501" i="22" s="1"/>
  <c r="BB17883" i="22"/>
  <c r="BB17902" i="22"/>
  <c r="BB17960" i="22"/>
  <c r="BB18027" i="22"/>
  <c r="BB18107" i="22"/>
  <c r="BB18119" i="22"/>
  <c r="BB18164" i="22"/>
  <c r="BB18250" i="22"/>
  <c r="BB18265" i="22"/>
  <c r="BA18374" i="22"/>
  <c r="BB18374" i="22" s="1"/>
  <c r="BB18397" i="22"/>
  <c r="BA18427" i="22"/>
  <c r="BB18427" i="22" s="1"/>
  <c r="BB18441" i="22"/>
  <c r="BA18471" i="22"/>
  <c r="BB18471" i="22" s="1"/>
  <c r="BA18493" i="22"/>
  <c r="BB18493" i="22" s="1"/>
  <c r="BB18549" i="22"/>
  <c r="BA18571" i="22"/>
  <c r="BB18571" i="22" s="1"/>
  <c r="BB18603" i="22"/>
  <c r="BA18649" i="22"/>
  <c r="BB18649" i="22" s="1"/>
  <c r="BB18672" i="22"/>
  <c r="BA18915" i="22"/>
  <c r="BB18915" i="22" s="1"/>
  <c r="BA19004" i="22"/>
  <c r="BB19004" i="22" s="1"/>
  <c r="BB19160" i="22"/>
  <c r="BA19167" i="22"/>
  <c r="BB19167" i="22" s="1"/>
  <c r="BB19392" i="22"/>
  <c r="BB19677" i="22"/>
  <c r="BB18584" i="22"/>
  <c r="BB18604" i="22"/>
  <c r="BB18637" i="22"/>
  <c r="BB18880" i="22"/>
  <c r="BA19018" i="22"/>
  <c r="BB19018" i="22" s="1"/>
  <c r="BA19109" i="22"/>
  <c r="BB19109" i="22" s="1"/>
  <c r="BA19560" i="22"/>
  <c r="BB19560" i="22" s="1"/>
  <c r="BA19013" i="22"/>
  <c r="BB19013" i="22" s="1"/>
  <c r="BA19192" i="22"/>
  <c r="BB19192" i="22" s="1"/>
  <c r="BA19198" i="22"/>
  <c r="BB19198" i="22" s="1"/>
  <c r="BB19300" i="22"/>
  <c r="BA19308" i="22"/>
  <c r="BB19308" i="22" s="1"/>
  <c r="BB19320" i="22"/>
  <c r="BA19383" i="22"/>
  <c r="BB19383" i="22" s="1"/>
  <c r="BA19545" i="22"/>
  <c r="BB19545" i="22" s="1"/>
  <c r="BA20227" i="22"/>
  <c r="BB20227" i="22" s="1"/>
  <c r="BB18678" i="22"/>
  <c r="BB18726" i="22"/>
  <c r="BA18780" i="22"/>
  <c r="BB18780" i="22" s="1"/>
  <c r="BA18823" i="22"/>
  <c r="BB18823" i="22" s="1"/>
  <c r="BA18828" i="22"/>
  <c r="BB18828" i="22" s="1"/>
  <c r="BB18869" i="22"/>
  <c r="BB18953" i="22"/>
  <c r="BA19019" i="22"/>
  <c r="BB19019" i="22" s="1"/>
  <c r="BA19062" i="22"/>
  <c r="BB19062" i="22" s="1"/>
  <c r="BA19068" i="22"/>
  <c r="BB19068" i="22" s="1"/>
  <c r="BA19074" i="22"/>
  <c r="BB19074" i="22" s="1"/>
  <c r="BA19080" i="22"/>
  <c r="BB19080" i="22" s="1"/>
  <c r="BA19092" i="22"/>
  <c r="BB19092" i="22" s="1"/>
  <c r="BA19164" i="22"/>
  <c r="BB19164" i="22" s="1"/>
  <c r="BA19175" i="22"/>
  <c r="BB19175" i="22" s="1"/>
  <c r="BA19180" i="22"/>
  <c r="BB19180" i="22" s="1"/>
  <c r="BB19259" i="22"/>
  <c r="BA19335" i="22"/>
  <c r="BB19335" i="22" s="1"/>
  <c r="BA19341" i="22"/>
  <c r="BB19341" i="22" s="1"/>
  <c r="BA19460" i="22"/>
  <c r="BB19460" i="22" s="1"/>
  <c r="BA19675" i="22"/>
  <c r="BB19675" i="22" s="1"/>
  <c r="BA20091" i="22"/>
  <c r="BB20091" i="22" s="1"/>
  <c r="BB18638" i="22"/>
  <c r="BB18645" i="22"/>
  <c r="BB18694" i="22"/>
  <c r="BB18706" i="22"/>
  <c r="BB18714" i="22"/>
  <c r="BB18875" i="22"/>
  <c r="BB18960" i="22"/>
  <c r="BB18965" i="22"/>
  <c r="BB19057" i="22"/>
  <c r="BB19111" i="22"/>
  <c r="BB19141" i="22"/>
  <c r="BA19187" i="22"/>
  <c r="BB19187" i="22" s="1"/>
  <c r="BB19218" i="22"/>
  <c r="BA19252" i="22"/>
  <c r="BB19252" i="22" s="1"/>
  <c r="BA19301" i="22"/>
  <c r="BB19301" i="22" s="1"/>
  <c r="BB19356" i="22"/>
  <c r="BB19412" i="22"/>
  <c r="BA19516" i="22"/>
  <c r="BB19516" i="22" s="1"/>
  <c r="BA19576" i="22"/>
  <c r="BB19576" i="22" s="1"/>
  <c r="BA19601" i="22"/>
  <c r="BB19601" i="22" s="1"/>
  <c r="BA19669" i="22"/>
  <c r="BB19669" i="22" s="1"/>
  <c r="BB19725" i="22"/>
  <c r="BA19740" i="22"/>
  <c r="BB19740" i="22" s="1"/>
  <c r="BA19844" i="22"/>
  <c r="BB19844" i="22" s="1"/>
  <c r="BA19445" i="22"/>
  <c r="BB19445" i="22" s="1"/>
  <c r="BB19556" i="22"/>
  <c r="BA19645" i="22"/>
  <c r="BB19645" i="22" s="1"/>
  <c r="BB19663" i="22"/>
  <c r="BA19671" i="22"/>
  <c r="BB19671" i="22" s="1"/>
  <c r="BA20121" i="22"/>
  <c r="BB20121" i="22" s="1"/>
  <c r="BA19820" i="22"/>
  <c r="BB19820" i="22" s="1"/>
  <c r="BA19944" i="22"/>
  <c r="BB19944" i="22" s="1"/>
  <c r="BA19283" i="22"/>
  <c r="BB19283" i="22" s="1"/>
  <c r="BA19503" i="22"/>
  <c r="BB19503" i="22" s="1"/>
  <c r="BA19611" i="22"/>
  <c r="BB19611" i="22" s="1"/>
  <c r="BA19664" i="22"/>
  <c r="BB19664" i="22" s="1"/>
  <c r="BA19688" i="22"/>
  <c r="BB19688" i="22" s="1"/>
  <c r="BA19868" i="22"/>
  <c r="BB19868" i="22" s="1"/>
  <c r="BA18789" i="22"/>
  <c r="BB18789" i="22" s="1"/>
  <c r="BA18963" i="22"/>
  <c r="BB18963" i="22" s="1"/>
  <c r="BA18968" i="22"/>
  <c r="BB18968" i="22" s="1"/>
  <c r="BA19055" i="22"/>
  <c r="BB19055" i="22" s="1"/>
  <c r="BB19090" i="22"/>
  <c r="BA19096" i="22"/>
  <c r="BB19096" i="22" s="1"/>
  <c r="BA19172" i="22"/>
  <c r="BB19172" i="22" s="1"/>
  <c r="BA19228" i="22"/>
  <c r="BB19228" i="22" s="1"/>
  <c r="BB19236" i="22"/>
  <c r="BB19344" i="22"/>
  <c r="BA19367" i="22"/>
  <c r="BB19367" i="22" s="1"/>
  <c r="BA19528" i="22"/>
  <c r="BB19528" i="22" s="1"/>
  <c r="BA19736" i="22"/>
  <c r="BB19736" i="22" s="1"/>
  <c r="BA19896" i="22"/>
  <c r="BB19896" i="22" s="1"/>
  <c r="BA20139" i="22"/>
  <c r="BB20139" i="22" s="1"/>
  <c r="BB18278" i="22"/>
  <c r="BB18285" i="22"/>
  <c r="BB18435" i="22"/>
  <c r="BB18470" i="22"/>
  <c r="BB18546" i="22"/>
  <c r="BA18717" i="22"/>
  <c r="BB18717" i="22" s="1"/>
  <c r="BA18773" i="22"/>
  <c r="BB18773" i="22" s="1"/>
  <c r="BA18816" i="22"/>
  <c r="BB18816" i="22" s="1"/>
  <c r="BB18892" i="22"/>
  <c r="BA18923" i="22"/>
  <c r="BB18923" i="22" s="1"/>
  <c r="BB18934" i="22"/>
  <c r="BA18940" i="22"/>
  <c r="BB18940" i="22" s="1"/>
  <c r="BB18946" i="22"/>
  <c r="BB18981" i="22"/>
  <c r="BB19029" i="22"/>
  <c r="BA19036" i="22"/>
  <c r="BB19036" i="22" s="1"/>
  <c r="BB19043" i="22"/>
  <c r="BB19049" i="22"/>
  <c r="BA19060" i="22"/>
  <c r="BB19060" i="22" s="1"/>
  <c r="BA19072" i="22"/>
  <c r="BB19072" i="22" s="1"/>
  <c r="BB19078" i="22"/>
  <c r="BA19108" i="22"/>
  <c r="BB19108" i="22" s="1"/>
  <c r="BA19127" i="22"/>
  <c r="BB19127" i="22" s="1"/>
  <c r="BB19139" i="22"/>
  <c r="BB19145" i="22"/>
  <c r="BA19196" i="22"/>
  <c r="BB19196" i="22" s="1"/>
  <c r="BA19203" i="22"/>
  <c r="BB19203" i="22" s="1"/>
  <c r="BA19250" i="22"/>
  <c r="BB19250" i="22" s="1"/>
  <c r="BA19284" i="22"/>
  <c r="BB19284" i="22" s="1"/>
  <c r="BA19319" i="22"/>
  <c r="BB19319" i="22" s="1"/>
  <c r="BB19368" i="22"/>
  <c r="BA19381" i="22"/>
  <c r="BB19381" i="22" s="1"/>
  <c r="BA19521" i="22"/>
  <c r="BB19521" i="22" s="1"/>
  <c r="BA19689" i="22"/>
  <c r="BB19689" i="22" s="1"/>
  <c r="BB18755" i="22"/>
  <c r="BA19361" i="22"/>
  <c r="BB19361" i="22" s="1"/>
  <c r="BB19375" i="22"/>
  <c r="BA19417" i="22"/>
  <c r="BB19417" i="22" s="1"/>
  <c r="BB19449" i="22"/>
  <c r="BA19551" i="22"/>
  <c r="BB19551" i="22" s="1"/>
  <c r="BB19573" i="22"/>
  <c r="BA19620" i="22"/>
  <c r="BB19620" i="22" s="1"/>
  <c r="BA19673" i="22"/>
  <c r="BB19673" i="22" s="1"/>
  <c r="BA19860" i="22"/>
  <c r="BB19860" i="22" s="1"/>
  <c r="BA19661" i="22"/>
  <c r="BB19661" i="22" s="1"/>
  <c r="BA19681" i="22"/>
  <c r="BB19681" i="22" s="1"/>
  <c r="BA19884" i="22"/>
  <c r="BB19884" i="22" s="1"/>
  <c r="BA20168" i="22"/>
  <c r="BB20168" i="22" s="1"/>
  <c r="BA20201" i="22"/>
  <c r="BB20201" i="22" s="1"/>
  <c r="BA19411" i="22"/>
  <c r="BB19411" i="22" s="1"/>
  <c r="BA19695" i="22"/>
  <c r="BB19695" i="22" s="1"/>
  <c r="BB19809" i="22"/>
  <c r="BA19981" i="22"/>
  <c r="BB19981" i="22" s="1"/>
  <c r="BA20060" i="22"/>
  <c r="BB20060" i="22" s="1"/>
  <c r="BA20084" i="22"/>
  <c r="BB20084" i="22" s="1"/>
  <c r="BA19441" i="22"/>
  <c r="BB19441" i="22" s="1"/>
  <c r="BB19463" i="22"/>
  <c r="BA19569" i="22"/>
  <c r="BB19569" i="22" s="1"/>
  <c r="BB19623" i="22"/>
  <c r="BB19641" i="22"/>
  <c r="BB19705" i="22"/>
  <c r="BA19803" i="22"/>
  <c r="BB19803" i="22" s="1"/>
  <c r="BB19897" i="22"/>
  <c r="BA19956" i="22"/>
  <c r="BB19956" i="22" s="1"/>
  <c r="BB20072" i="22"/>
  <c r="BA20172" i="22"/>
  <c r="BB20172" i="22" s="1"/>
  <c r="BA20221" i="22"/>
  <c r="BB20221" i="22" s="1"/>
  <c r="BA19571" i="22"/>
  <c r="BB19571" i="22" s="1"/>
  <c r="BA19733" i="22"/>
  <c r="BB19733" i="22" s="1"/>
  <c r="BA20115" i="22"/>
  <c r="BB20115" i="22" s="1"/>
  <c r="BA20197" i="22"/>
  <c r="BB20197" i="22" s="1"/>
  <c r="BB18870" i="22"/>
  <c r="BB19397" i="22"/>
  <c r="BB19429" i="22"/>
  <c r="BA19587" i="22"/>
  <c r="BB19587" i="22" s="1"/>
  <c r="BB19612" i="22"/>
  <c r="BB19665" i="22"/>
  <c r="BB19707" i="22"/>
  <c r="BA19720" i="22"/>
  <c r="BB19720" i="22" s="1"/>
  <c r="BA19977" i="22"/>
  <c r="BB19977" i="22" s="1"/>
  <c r="BB20012" i="22"/>
  <c r="BA20049" i="22"/>
  <c r="BB20049" i="22" s="1"/>
  <c r="BB19416" i="22"/>
  <c r="BB19552" i="22"/>
  <c r="BA19636" i="22"/>
  <c r="BB19636" i="22" s="1"/>
  <c r="BB19892" i="22"/>
  <c r="BA20216" i="22"/>
  <c r="BB20216" i="22" s="1"/>
  <c r="BA20225" i="22"/>
  <c r="BB20225" i="22" s="1"/>
  <c r="BB19891" i="22"/>
  <c r="BB20083" i="22"/>
  <c r="BB20107" i="22"/>
  <c r="BB20155" i="22"/>
  <c r="BB20131" i="22"/>
  <c r="BB20163" i="22"/>
  <c r="BB20187" i="22"/>
  <c r="BB20211" i="22"/>
  <c r="BB19836" i="22"/>
  <c r="BB20028" i="22"/>
  <c r="BA20035" i="22"/>
  <c r="BB20035" i="22" s="1"/>
  <c r="BA20043" i="22"/>
  <c r="BB20043" i="22" s="1"/>
  <c r="BB20067" i="22"/>
  <c r="BB20171" i="22"/>
  <c r="BB20219" i="22"/>
  <c r="BB20051" i="22"/>
  <c r="BB20147" i="22"/>
  <c r="BA19656" i="22"/>
  <c r="BB19656" i="22" s="1"/>
  <c r="BA19687" i="22"/>
  <c r="BB19687" i="22" s="1"/>
  <c r="BA19697" i="22"/>
  <c r="BB19697" i="22" s="1"/>
  <c r="BA19703" i="22"/>
  <c r="BB19703" i="22" s="1"/>
  <c r="BA19768" i="22"/>
  <c r="BB19768" i="22" s="1"/>
  <c r="BB19787" i="22"/>
  <c r="BA19796" i="22"/>
  <c r="BB19796" i="22" s="1"/>
  <c r="BA19889" i="22"/>
  <c r="BB19889" i="22" s="1"/>
  <c r="BB20141" i="22"/>
  <c r="BB19513" i="22"/>
  <c r="BB19585" i="22"/>
  <c r="BB19739" i="22"/>
  <c r="BA20081" i="22"/>
  <c r="BB20081" i="22" s="1"/>
  <c r="BA20105" i="22"/>
  <c r="BB20105" i="22" s="1"/>
  <c r="BB20129" i="22"/>
  <c r="BA637" i="22"/>
  <c r="BB637" i="22" s="1"/>
  <c r="M17" i="22"/>
  <c r="BA601" i="22"/>
  <c r="BB601" i="22" s="1"/>
  <c r="I31" i="14"/>
  <c r="M63" i="14" s="1"/>
  <c r="M54" i="14"/>
  <c r="H32" i="14"/>
  <c r="T5" i="19"/>
  <c r="Q5" i="19"/>
  <c r="R5" i="19"/>
  <c r="R6" i="19" s="1"/>
  <c r="R7" i="19" s="1"/>
  <c r="AK10" i="5"/>
  <c r="AG35" i="5" s="1"/>
  <c r="BN20" i="5"/>
  <c r="BX18" i="5"/>
  <c r="BZ5" i="5" s="1"/>
  <c r="T30" i="18"/>
  <c r="T33" i="18" s="1"/>
  <c r="BA723" i="22"/>
  <c r="BB723" i="22" s="1"/>
  <c r="BA859" i="22"/>
  <c r="BB859" i="22" s="1"/>
  <c r="M20" i="22"/>
  <c r="N20" i="22" s="1"/>
  <c r="O20" i="22" s="1"/>
  <c r="BA683" i="22"/>
  <c r="BB683" i="22" s="1"/>
  <c r="BA717" i="22"/>
  <c r="BB717" i="22" s="1"/>
  <c r="L96" i="12"/>
  <c r="K94" i="12" s="1"/>
  <c r="R13" i="19"/>
  <c r="R14" i="19" s="1"/>
  <c r="O30" i="18"/>
  <c r="O33" i="18" s="1"/>
  <c r="Z30" i="18"/>
  <c r="Z33" i="18" s="1"/>
  <c r="J30" i="18"/>
  <c r="J33" i="18" s="1"/>
  <c r="J36" i="18" s="1"/>
  <c r="I51" i="18" s="1"/>
  <c r="J52" i="18" s="1"/>
  <c r="I30" i="18"/>
  <c r="I33" i="18" s="1"/>
  <c r="I36" i="18" s="1"/>
  <c r="I43" i="18" s="1"/>
  <c r="J44" i="18" s="1"/>
  <c r="I12" i="20"/>
  <c r="M11" i="22"/>
  <c r="M14" i="22"/>
  <c r="N14" i="22" s="1"/>
  <c r="BA45" i="22"/>
  <c r="BB45" i="22" s="1"/>
  <c r="BA77" i="22"/>
  <c r="BB77" i="22" s="1"/>
  <c r="BA109" i="22"/>
  <c r="BB109" i="22" s="1"/>
  <c r="BA141" i="22"/>
  <c r="BB141" i="22" s="1"/>
  <c r="BA173" i="22"/>
  <c r="BB173" i="22" s="1"/>
  <c r="BA205" i="22"/>
  <c r="BB205" i="22" s="1"/>
  <c r="BA237" i="22"/>
  <c r="BB237" i="22" s="1"/>
  <c r="BB337" i="22"/>
  <c r="BA349" i="22"/>
  <c r="BB349" i="22" s="1"/>
  <c r="BB501" i="22"/>
  <c r="BA607" i="22"/>
  <c r="BB607" i="22" s="1"/>
  <c r="BA677" i="22"/>
  <c r="BB677" i="22" s="1"/>
  <c r="BA1161" i="22"/>
  <c r="BB1161" i="22" s="1"/>
  <c r="BA1404" i="22"/>
  <c r="BB1404" i="22" s="1"/>
  <c r="BB1465" i="22"/>
  <c r="BA2289" i="22"/>
  <c r="BB2289" i="22" s="1"/>
  <c r="BA2317" i="22"/>
  <c r="BB2317" i="22" s="1"/>
  <c r="L88" i="12"/>
  <c r="F140" i="13"/>
  <c r="R142" i="13" s="1"/>
  <c r="R144" i="13" s="1"/>
  <c r="S144" i="13" s="1"/>
  <c r="F139" i="13"/>
  <c r="G160" i="13"/>
  <c r="R4" i="18"/>
  <c r="H8" i="21"/>
  <c r="I8" i="21" s="1"/>
  <c r="AG5" i="22"/>
  <c r="AH5" i="22" s="1"/>
  <c r="AN5" i="22"/>
  <c r="BA269" i="22"/>
  <c r="BB269" i="22" s="1"/>
  <c r="BA435" i="22"/>
  <c r="BB435" i="22" s="1"/>
  <c r="BA588" i="22"/>
  <c r="BB588" i="22" s="1"/>
  <c r="BA724" i="22"/>
  <c r="BB724" i="22" s="1"/>
  <c r="BA839" i="22"/>
  <c r="BB839" i="22" s="1"/>
  <c r="BA924" i="22"/>
  <c r="BB924" i="22" s="1"/>
  <c r="BA1941" i="22"/>
  <c r="BB1941" i="22" s="1"/>
  <c r="BA1987" i="22"/>
  <c r="BB1987" i="22" s="1"/>
  <c r="BA2039" i="22"/>
  <c r="BB2039" i="22" s="1"/>
  <c r="K137" i="13"/>
  <c r="J145" i="13" s="1"/>
  <c r="J135" i="13"/>
  <c r="I160" i="13"/>
  <c r="G22" i="17"/>
  <c r="G85" i="17" s="1"/>
  <c r="R11" i="18"/>
  <c r="R13" i="18" s="1"/>
  <c r="R14" i="18" s="1"/>
  <c r="N22" i="22"/>
  <c r="O22" i="22" s="1"/>
  <c r="M25" i="22"/>
  <c r="BA33" i="22"/>
  <c r="BB33" i="22" s="1"/>
  <c r="BA65" i="22"/>
  <c r="BB65" i="22" s="1"/>
  <c r="BA97" i="22"/>
  <c r="BB97" i="22" s="1"/>
  <c r="BA129" i="22"/>
  <c r="BB129" i="22" s="1"/>
  <c r="BA161" i="22"/>
  <c r="BB161" i="22" s="1"/>
  <c r="BA193" i="22"/>
  <c r="BB193" i="22" s="1"/>
  <c r="BA225" i="22"/>
  <c r="BB225" i="22" s="1"/>
  <c r="BA257" i="22"/>
  <c r="BB257" i="22" s="1"/>
  <c r="BB369" i="22"/>
  <c r="BA413" i="22"/>
  <c r="BB413" i="22" s="1"/>
  <c r="BA520" i="22"/>
  <c r="BB520" i="22" s="1"/>
  <c r="BA556" i="22"/>
  <c r="BB556" i="22" s="1"/>
  <c r="BA595" i="22"/>
  <c r="BB595" i="22" s="1"/>
  <c r="BA663" i="22"/>
  <c r="BB663" i="22" s="1"/>
  <c r="BA833" i="22"/>
  <c r="BB833" i="22" s="1"/>
  <c r="BB885" i="22"/>
  <c r="BA897" i="22"/>
  <c r="BB897" i="22" s="1"/>
  <c r="BA1155" i="22"/>
  <c r="BB1155" i="22" s="1"/>
  <c r="BA1260" i="22"/>
  <c r="BB1260" i="22" s="1"/>
  <c r="BA1795" i="22"/>
  <c r="BB1795" i="22" s="1"/>
  <c r="BA2040" i="22"/>
  <c r="BB2040" i="22" s="1"/>
  <c r="BA2115" i="22"/>
  <c r="BB2115" i="22" s="1"/>
  <c r="BA2129" i="22"/>
  <c r="BB2129" i="22" s="1"/>
  <c r="BA2065" i="22"/>
  <c r="BB2065" i="22" s="1"/>
  <c r="F102" i="13"/>
  <c r="H96" i="13"/>
  <c r="G98" i="13"/>
  <c r="I19" i="20"/>
  <c r="O7" i="22"/>
  <c r="M19" i="22"/>
  <c r="BA40" i="22"/>
  <c r="BB40" i="22" s="1"/>
  <c r="BA72" i="22"/>
  <c r="BB72" i="22" s="1"/>
  <c r="BA104" i="22"/>
  <c r="BB104" i="22" s="1"/>
  <c r="BA136" i="22"/>
  <c r="BB136" i="22" s="1"/>
  <c r="BA168" i="22"/>
  <c r="BB168" i="22" s="1"/>
  <c r="BA200" i="22"/>
  <c r="BB200" i="22" s="1"/>
  <c r="BA232" i="22"/>
  <c r="BB232" i="22" s="1"/>
  <c r="BA301" i="22"/>
  <c r="BB301" i="22" s="1"/>
  <c r="BA403" i="22"/>
  <c r="BB403" i="22" s="1"/>
  <c r="BA473" i="22"/>
  <c r="BB473" i="22" s="1"/>
  <c r="BA712" i="22"/>
  <c r="BB712" i="22" s="1"/>
  <c r="BA977" i="22"/>
  <c r="BB977" i="22" s="1"/>
  <c r="BA1769" i="22"/>
  <c r="BB1769" i="22" s="1"/>
  <c r="BA1829" i="22"/>
  <c r="BB1829" i="22" s="1"/>
  <c r="BA2033" i="22"/>
  <c r="BB2033" i="22" s="1"/>
  <c r="BA2671" i="22"/>
  <c r="BB2671" i="22" s="1"/>
  <c r="BA2903" i="22"/>
  <c r="BB2903" i="22" s="1"/>
  <c r="BA995" i="22"/>
  <c r="BB995" i="22" s="1"/>
  <c r="BA1160" i="22"/>
  <c r="BB1160" i="22" s="1"/>
  <c r="K56" i="13"/>
  <c r="G97" i="13"/>
  <c r="K26" i="18"/>
  <c r="L26" i="18" s="1"/>
  <c r="M26" i="18" s="1"/>
  <c r="N26" i="18" s="1"/>
  <c r="O26" i="18" s="1"/>
  <c r="P26" i="18" s="1"/>
  <c r="Q26" i="18" s="1"/>
  <c r="R26" i="18" s="1"/>
  <c r="G2" i="20"/>
  <c r="I2" i="20" s="1"/>
  <c r="E2" i="20"/>
  <c r="F8" i="20"/>
  <c r="I8" i="20" s="1"/>
  <c r="E8" i="20"/>
  <c r="H8" i="20" s="1"/>
  <c r="M13" i="22"/>
  <c r="N13" i="22" s="1"/>
  <c r="O13" i="22" s="1"/>
  <c r="M16" i="22"/>
  <c r="N16" i="22" s="1"/>
  <c r="O16" i="22" s="1"/>
  <c r="BA289" i="22"/>
  <c r="BB289" i="22" s="1"/>
  <c r="BA421" i="22"/>
  <c r="BB421" i="22" s="1"/>
  <c r="BA571" i="22"/>
  <c r="BB571" i="22" s="1"/>
  <c r="BA713" i="22"/>
  <c r="BB713" i="22" s="1"/>
  <c r="BB829" i="22"/>
  <c r="BA972" i="22"/>
  <c r="BB972" i="22" s="1"/>
  <c r="BA1100" i="22"/>
  <c r="BB1100" i="22" s="1"/>
  <c r="BA1209" i="22"/>
  <c r="BB1209" i="22" s="1"/>
  <c r="BA1356" i="22"/>
  <c r="BB1356" i="22" s="1"/>
  <c r="BA1388" i="22"/>
  <c r="BB1388" i="22" s="1"/>
  <c r="BA8994" i="22"/>
  <c r="BB8994" i="22" s="1"/>
  <c r="L46" i="13"/>
  <c r="J50" i="13"/>
  <c r="E176" i="13"/>
  <c r="U30" i="18"/>
  <c r="U33" i="18" s="1"/>
  <c r="E19" i="20"/>
  <c r="H19" i="20" s="1"/>
  <c r="L7" i="21"/>
  <c r="AE26" i="22"/>
  <c r="AF4" i="22"/>
  <c r="AG4" i="22" s="1"/>
  <c r="M10" i="22"/>
  <c r="N10" i="22" s="1"/>
  <c r="O10" i="22" s="1"/>
  <c r="AN22" i="22"/>
  <c r="AG22" i="22"/>
  <c r="AH22" i="22" s="1"/>
  <c r="BA28" i="22"/>
  <c r="BB28" i="22" s="1"/>
  <c r="BA60" i="22"/>
  <c r="BB60" i="22" s="1"/>
  <c r="BA92" i="22"/>
  <c r="BB92" i="22" s="1"/>
  <c r="BA124" i="22"/>
  <c r="BB124" i="22" s="1"/>
  <c r="BA156" i="22"/>
  <c r="BB156" i="22" s="1"/>
  <c r="BA188" i="22"/>
  <c r="BB188" i="22" s="1"/>
  <c r="BA220" i="22"/>
  <c r="BB220" i="22" s="1"/>
  <c r="BB321" i="22"/>
  <c r="BA333" i="22"/>
  <c r="BB333" i="22" s="1"/>
  <c r="BA409" i="22"/>
  <c r="BB409" i="22" s="1"/>
  <c r="BA652" i="22"/>
  <c r="BB652" i="22" s="1"/>
  <c r="BA787" i="22"/>
  <c r="BB787" i="22" s="1"/>
  <c r="BA799" i="22"/>
  <c r="BB799" i="22" s="1"/>
  <c r="BA875" i="22"/>
  <c r="BB875" i="22" s="1"/>
  <c r="BA940" i="22"/>
  <c r="BB940" i="22" s="1"/>
  <c r="BA1336" i="22"/>
  <c r="BB1336" i="22" s="1"/>
  <c r="BA1343" i="22"/>
  <c r="BB1343" i="22" s="1"/>
  <c r="BA1349" i="22"/>
  <c r="BB1349" i="22" s="1"/>
  <c r="BA1507" i="22"/>
  <c r="BB1507" i="22" s="1"/>
  <c r="BB1592" i="22"/>
  <c r="BB1636" i="22"/>
  <c r="BA1644" i="22"/>
  <c r="BB1644" i="22" s="1"/>
  <c r="BA1663" i="22"/>
  <c r="BB1663" i="22" s="1"/>
  <c r="BA1708" i="22"/>
  <c r="BB1708" i="22" s="1"/>
  <c r="BA1964" i="22"/>
  <c r="BB1964" i="22" s="1"/>
  <c r="BA2639" i="22"/>
  <c r="BB2639" i="22" s="1"/>
  <c r="BA2673" i="22"/>
  <c r="BB2673" i="22" s="1"/>
  <c r="BA2769" i="22"/>
  <c r="BB2769" i="22" s="1"/>
  <c r="BA2880" i="22"/>
  <c r="BB2880" i="22" s="1"/>
  <c r="BA4294" i="22"/>
  <c r="BB4294" i="22" s="1"/>
  <c r="F177" i="13"/>
  <c r="E5" i="20"/>
  <c r="H5" i="20" s="1"/>
  <c r="F9" i="20"/>
  <c r="I9" i="20" s="1"/>
  <c r="E9" i="20"/>
  <c r="H9" i="20" s="1"/>
  <c r="AN16" i="22"/>
  <c r="AG16" i="22"/>
  <c r="AH16" i="22" s="1"/>
  <c r="M24" i="22"/>
  <c r="N24" i="22" s="1"/>
  <c r="O24" i="22" s="1"/>
  <c r="BA29" i="22"/>
  <c r="BB29" i="22" s="1"/>
  <c r="BA61" i="22"/>
  <c r="BB61" i="22" s="1"/>
  <c r="BA93" i="22"/>
  <c r="BB93" i="22" s="1"/>
  <c r="BA125" i="22"/>
  <c r="BB125" i="22" s="1"/>
  <c r="BA157" i="22"/>
  <c r="BB157" i="22" s="1"/>
  <c r="BA189" i="22"/>
  <c r="BB189" i="22" s="1"/>
  <c r="BA221" i="22"/>
  <c r="BB221" i="22" s="1"/>
  <c r="BA253" i="22"/>
  <c r="BB253" i="22" s="1"/>
  <c r="BA443" i="22"/>
  <c r="BB443" i="22" s="1"/>
  <c r="BA869" i="22"/>
  <c r="BB869" i="22" s="1"/>
  <c r="BA1087" i="22"/>
  <c r="BB1087" i="22" s="1"/>
  <c r="BA1203" i="22"/>
  <c r="BB1203" i="22" s="1"/>
  <c r="BA1337" i="22"/>
  <c r="BB1337" i="22" s="1"/>
  <c r="BA1363" i="22"/>
  <c r="BB1363" i="22" s="1"/>
  <c r="BA1519" i="22"/>
  <c r="BB1519" i="22" s="1"/>
  <c r="BA2653" i="22"/>
  <c r="BB2653" i="22" s="1"/>
  <c r="K22" i="17"/>
  <c r="K85" i="17" s="1"/>
  <c r="K13" i="17"/>
  <c r="AN10" i="22"/>
  <c r="AG10" i="22"/>
  <c r="AH10" i="22" s="1"/>
  <c r="M21" i="22"/>
  <c r="N21" i="22" s="1"/>
  <c r="O21" i="22" s="1"/>
  <c r="BA365" i="22"/>
  <c r="BB365" i="22" s="1"/>
  <c r="BA1204" i="22"/>
  <c r="BB1204" i="22" s="1"/>
  <c r="BA1331" i="22"/>
  <c r="BB1331" i="22" s="1"/>
  <c r="BA1631" i="22"/>
  <c r="BB1631" i="22" s="1"/>
  <c r="BA2529" i="22"/>
  <c r="BB2529" i="22" s="1"/>
  <c r="BA3196" i="22"/>
  <c r="BB3196" i="22" s="1"/>
  <c r="BA3609" i="22"/>
  <c r="BB3609" i="22" s="1"/>
  <c r="BA7257" i="22"/>
  <c r="BB7257" i="22" s="1"/>
  <c r="M18" i="22"/>
  <c r="N18" i="22" s="1"/>
  <c r="O18" i="22" s="1"/>
  <c r="C24" i="5"/>
  <c r="L113" i="12"/>
  <c r="M12" i="22"/>
  <c r="N12" i="22" s="1"/>
  <c r="O12" i="22" s="1"/>
  <c r="M15" i="22"/>
  <c r="N15" i="22" s="1"/>
  <c r="O15" i="22" s="1"/>
  <c r="BA49" i="22"/>
  <c r="BB49" i="22" s="1"/>
  <c r="BA81" i="22"/>
  <c r="BB81" i="22" s="1"/>
  <c r="BA113" i="22"/>
  <c r="BB113" i="22" s="1"/>
  <c r="BA145" i="22"/>
  <c r="BB145" i="22" s="1"/>
  <c r="BA209" i="22"/>
  <c r="BB209" i="22" s="1"/>
  <c r="BA241" i="22"/>
  <c r="BB241" i="22" s="1"/>
  <c r="BA285" i="22"/>
  <c r="BB285" i="22" s="1"/>
  <c r="BA353" i="22"/>
  <c r="BB353" i="22" s="1"/>
  <c r="BB399" i="22"/>
  <c r="BA511" i="22"/>
  <c r="BB511" i="22" s="1"/>
  <c r="BA647" i="22"/>
  <c r="BB647" i="22" s="1"/>
  <c r="BA681" i="22"/>
  <c r="BB681" i="22" s="1"/>
  <c r="BA1075" i="22"/>
  <c r="BB1075" i="22" s="1"/>
  <c r="BA1171" i="22"/>
  <c r="BB1171" i="22" s="1"/>
  <c r="BA1299" i="22"/>
  <c r="BB1299" i="22" s="1"/>
  <c r="BA1305" i="22"/>
  <c r="BB1305" i="22" s="1"/>
  <c r="BA1685" i="22"/>
  <c r="BB1685" i="22" s="1"/>
  <c r="BA2245" i="22"/>
  <c r="BB2245" i="22" s="1"/>
  <c r="BA2328" i="22"/>
  <c r="BB2328" i="22" s="1"/>
  <c r="BA2472" i="22"/>
  <c r="BB2472" i="22" s="1"/>
  <c r="BA2509" i="22"/>
  <c r="BB2509" i="22" s="1"/>
  <c r="BA2516" i="22"/>
  <c r="BB2516" i="22" s="1"/>
  <c r="BA2596" i="22"/>
  <c r="BB2596" i="22" s="1"/>
  <c r="BA2647" i="22"/>
  <c r="BB2647" i="22" s="1"/>
  <c r="BA2623" i="22"/>
  <c r="BB2623" i="22" s="1"/>
  <c r="BS10" i="5"/>
  <c r="BX6" i="5" s="1"/>
  <c r="D24" i="5"/>
  <c r="BA56" i="22"/>
  <c r="BB56" i="22" s="1"/>
  <c r="BA88" i="22"/>
  <c r="BB88" i="22" s="1"/>
  <c r="BA120" i="22"/>
  <c r="BB120" i="22" s="1"/>
  <c r="BA152" i="22"/>
  <c r="BB152" i="22" s="1"/>
  <c r="BA184" i="22"/>
  <c r="BB184" i="22" s="1"/>
  <c r="BA216" i="22"/>
  <c r="BB216" i="22" s="1"/>
  <c r="BA248" i="22"/>
  <c r="BB248" i="22" s="1"/>
  <c r="BA273" i="22"/>
  <c r="BB273" i="22" s="1"/>
  <c r="BA377" i="22"/>
  <c r="BB377" i="22" s="1"/>
  <c r="BB455" i="22"/>
  <c r="BA499" i="22"/>
  <c r="BB499" i="22" s="1"/>
  <c r="BA531" i="22"/>
  <c r="BB531" i="22" s="1"/>
  <c r="BA764" i="22"/>
  <c r="BB764" i="22" s="1"/>
  <c r="BA955" i="22"/>
  <c r="BB955" i="22" s="1"/>
  <c r="BA1276" i="22"/>
  <c r="BB1276" i="22" s="1"/>
  <c r="BA1288" i="22"/>
  <c r="BB1288" i="22" s="1"/>
  <c r="BA1564" i="22"/>
  <c r="BB1564" i="22" s="1"/>
  <c r="BA1576" i="22"/>
  <c r="BB1576" i="22" s="1"/>
  <c r="BA2308" i="22"/>
  <c r="BB2308" i="22" s="1"/>
  <c r="BA2335" i="22"/>
  <c r="BB2335" i="22" s="1"/>
  <c r="BA2359" i="22"/>
  <c r="BB2359" i="22" s="1"/>
  <c r="BA2452" i="22"/>
  <c r="BB2452" i="22" s="1"/>
  <c r="BA2479" i="22"/>
  <c r="BB2479" i="22" s="1"/>
  <c r="BA2503" i="22"/>
  <c r="BB2503" i="22" s="1"/>
  <c r="D25" i="5"/>
  <c r="C25" i="5"/>
  <c r="B26" i="5"/>
  <c r="BB177" i="22"/>
  <c r="AL35" i="5"/>
  <c r="H119" i="13"/>
  <c r="H117" i="13"/>
  <c r="J117" i="13" s="1"/>
  <c r="H159" i="13"/>
  <c r="J158" i="13"/>
  <c r="F6" i="20"/>
  <c r="I6" i="20" s="1"/>
  <c r="N8" i="22"/>
  <c r="M23" i="22"/>
  <c r="BB44" i="22"/>
  <c r="BB76" i="22"/>
  <c r="BB108" i="22"/>
  <c r="BB140" i="22"/>
  <c r="BB172" i="22"/>
  <c r="BB204" i="22"/>
  <c r="BB236" i="22"/>
  <c r="BB305" i="22"/>
  <c r="BA317" i="22"/>
  <c r="BB317" i="22" s="1"/>
  <c r="BA525" i="22"/>
  <c r="BB525" i="22" s="1"/>
  <c r="BA532" i="22"/>
  <c r="BB532" i="22" s="1"/>
  <c r="BA623" i="22"/>
  <c r="BB623" i="22" s="1"/>
  <c r="BA929" i="22"/>
  <c r="BB929" i="22" s="1"/>
  <c r="BA1077" i="22"/>
  <c r="BB1077" i="22" s="1"/>
  <c r="BA2211" i="22"/>
  <c r="BB2211" i="22" s="1"/>
  <c r="F22" i="20"/>
  <c r="I22" i="20" s="1"/>
  <c r="E22" i="20"/>
  <c r="H22" i="20" s="1"/>
  <c r="M4" i="22"/>
  <c r="N4" i="22" s="1"/>
  <c r="O4" i="22" s="1"/>
  <c r="BA1219" i="22"/>
  <c r="BB1219" i="22" s="1"/>
  <c r="BB1244" i="22"/>
  <c r="BB1443" i="22"/>
  <c r="BB1449" i="22"/>
  <c r="BA1553" i="22"/>
  <c r="BB1553" i="22" s="1"/>
  <c r="BA1779" i="22"/>
  <c r="BB1779" i="22" s="1"/>
  <c r="BB1919" i="22"/>
  <c r="BA2088" i="22"/>
  <c r="BB2088" i="22" s="1"/>
  <c r="BA2383" i="22"/>
  <c r="BB2383" i="22" s="1"/>
  <c r="BB2428" i="22"/>
  <c r="BA2715" i="22"/>
  <c r="BB2715" i="22" s="1"/>
  <c r="BA2969" i="22"/>
  <c r="BB2969" i="22" s="1"/>
  <c r="BA2976" i="22"/>
  <c r="BB2976" i="22" s="1"/>
  <c r="BA3316" i="22"/>
  <c r="BB3316" i="22" s="1"/>
  <c r="BA4754" i="22"/>
  <c r="BB4754" i="22" s="1"/>
  <c r="BA4769" i="22"/>
  <c r="BB4769" i="22" s="1"/>
  <c r="BA5997" i="22"/>
  <c r="BB5997" i="22" s="1"/>
  <c r="BA6086" i="22"/>
  <c r="BB6086" i="22" s="1"/>
  <c r="BA6109" i="22"/>
  <c r="BB6109" i="22" s="1"/>
  <c r="BA6206" i="22"/>
  <c r="BB6206" i="22" s="1"/>
  <c r="BA6252" i="22"/>
  <c r="BB6252" i="22" s="1"/>
  <c r="BA628" i="22"/>
  <c r="BB628" i="22" s="1"/>
  <c r="BA668" i="22"/>
  <c r="BB668" i="22" s="1"/>
  <c r="BB692" i="22"/>
  <c r="BA737" i="22"/>
  <c r="BB737" i="22" s="1"/>
  <c r="BB743" i="22"/>
  <c r="BA779" i="22"/>
  <c r="BB779" i="22" s="1"/>
  <c r="BA803" i="22"/>
  <c r="BB803" i="22" s="1"/>
  <c r="BA848" i="22"/>
  <c r="BB848" i="22" s="1"/>
  <c r="BA908" i="22"/>
  <c r="BB908" i="22" s="1"/>
  <c r="BB1011" i="22"/>
  <c r="BB1017" i="22"/>
  <c r="BA1116" i="22"/>
  <c r="BB1116" i="22" s="1"/>
  <c r="BA1231" i="22"/>
  <c r="BB1231" i="22" s="1"/>
  <c r="BA1315" i="22"/>
  <c r="BB1315" i="22" s="1"/>
  <c r="BA1480" i="22"/>
  <c r="BB1480" i="22" s="1"/>
  <c r="BA1641" i="22"/>
  <c r="BB1641" i="22" s="1"/>
  <c r="BA1675" i="22"/>
  <c r="BB1675" i="22" s="1"/>
  <c r="BA1913" i="22"/>
  <c r="BB1913" i="22" s="1"/>
  <c r="BA1939" i="22"/>
  <c r="BB1939" i="22" s="1"/>
  <c r="BA2011" i="22"/>
  <c r="BB2011" i="22" s="1"/>
  <c r="BA2169" i="22"/>
  <c r="BB2169" i="22" s="1"/>
  <c r="BA3129" i="22"/>
  <c r="BB3129" i="22" s="1"/>
  <c r="BA3507" i="22"/>
  <c r="BB3507" i="22" s="1"/>
  <c r="BA3513" i="22"/>
  <c r="BB3513" i="22" s="1"/>
  <c r="BA3721" i="22"/>
  <c r="BB3721" i="22" s="1"/>
  <c r="BA3744" i="22"/>
  <c r="BB3744" i="22" s="1"/>
  <c r="BA4616" i="22"/>
  <c r="BB4616" i="22" s="1"/>
  <c r="BA4660" i="22"/>
  <c r="BB4660" i="22" s="1"/>
  <c r="BA5877" i="22"/>
  <c r="BB5877" i="22" s="1"/>
  <c r="BA387" i="22"/>
  <c r="BB387" i="22" s="1"/>
  <c r="BA483" i="22"/>
  <c r="BB483" i="22" s="1"/>
  <c r="BB611" i="22"/>
  <c r="BB656" i="22"/>
  <c r="BB693" i="22"/>
  <c r="BA780" i="22"/>
  <c r="BB780" i="22" s="1"/>
  <c r="BA815" i="22"/>
  <c r="BB815" i="22" s="1"/>
  <c r="BA855" i="22"/>
  <c r="BB855" i="22" s="1"/>
  <c r="BA895" i="22"/>
  <c r="BB895" i="22" s="1"/>
  <c r="BA1048" i="22"/>
  <c r="BB1048" i="22" s="1"/>
  <c r="BB1055" i="22"/>
  <c r="BB1060" i="22"/>
  <c r="BB1121" i="22"/>
  <c r="BB1232" i="22"/>
  <c r="BB1293" i="22"/>
  <c r="BB1304" i="22"/>
  <c r="BB1347" i="22"/>
  <c r="BA1353" i="22"/>
  <c r="BB1353" i="22" s="1"/>
  <c r="BA1420" i="22"/>
  <c r="BB1420" i="22" s="1"/>
  <c r="BA1432" i="22"/>
  <c r="BB1432" i="22" s="1"/>
  <c r="BB1475" i="22"/>
  <c r="BA1481" i="22"/>
  <c r="BB1481" i="22" s="1"/>
  <c r="BA1487" i="22"/>
  <c r="BB1487" i="22" s="1"/>
  <c r="BA1493" i="22"/>
  <c r="BB1493" i="22" s="1"/>
  <c r="BA1500" i="22"/>
  <c r="BB1500" i="22" s="1"/>
  <c r="BA1531" i="22"/>
  <c r="BB1531" i="22" s="1"/>
  <c r="BA1676" i="22"/>
  <c r="BB1676" i="22" s="1"/>
  <c r="BB1736" i="22"/>
  <c r="BB1780" i="22"/>
  <c r="BA1807" i="22"/>
  <c r="BB1807" i="22" s="1"/>
  <c r="BA2251" i="22"/>
  <c r="BB2251" i="22" s="1"/>
  <c r="BA2259" i="22"/>
  <c r="BB2259" i="22" s="1"/>
  <c r="BA2351" i="22"/>
  <c r="BB2351" i="22" s="1"/>
  <c r="BA2385" i="22"/>
  <c r="BB2385" i="22" s="1"/>
  <c r="BA2527" i="22"/>
  <c r="BB2527" i="22" s="1"/>
  <c r="BB2548" i="22"/>
  <c r="BA2935" i="22"/>
  <c r="BB2935" i="22" s="1"/>
  <c r="BA3109" i="22"/>
  <c r="BB3109" i="22" s="1"/>
  <c r="BA3480" i="22"/>
  <c r="BB3480" i="22" s="1"/>
  <c r="BA4569" i="22"/>
  <c r="BB4569" i="22" s="1"/>
  <c r="BA4578" i="22"/>
  <c r="BB4578" i="22" s="1"/>
  <c r="BA5869" i="22"/>
  <c r="BB5869" i="22" s="1"/>
  <c r="H9" i="21"/>
  <c r="G10" i="21"/>
  <c r="BB9" i="22"/>
  <c r="BB15" i="22"/>
  <c r="BB21" i="22"/>
  <c r="BB551" i="22"/>
  <c r="BA587" i="22"/>
  <c r="BB587" i="22" s="1"/>
  <c r="BB763" i="22"/>
  <c r="BB896" i="22"/>
  <c r="BB933" i="22"/>
  <c r="BA988" i="22"/>
  <c r="BB988" i="22" s="1"/>
  <c r="BA1000" i="22"/>
  <c r="BB1000" i="22" s="1"/>
  <c r="BB1043" i="22"/>
  <c r="BA1049" i="22"/>
  <c r="BB1049" i="22" s="1"/>
  <c r="BA1061" i="22"/>
  <c r="BB1061" i="22" s="1"/>
  <c r="BA1068" i="22"/>
  <c r="BB1068" i="22" s="1"/>
  <c r="BA1099" i="22"/>
  <c r="BB1099" i="22" s="1"/>
  <c r="BB1221" i="22"/>
  <c r="BA1397" i="22"/>
  <c r="BB1397" i="22" s="1"/>
  <c r="BA1427" i="22"/>
  <c r="BB1427" i="22" s="1"/>
  <c r="BB1532" i="22"/>
  <c r="BA1635" i="22"/>
  <c r="BB1635" i="22" s="1"/>
  <c r="BB1775" i="22"/>
  <c r="BA1852" i="22"/>
  <c r="BB1852" i="22" s="1"/>
  <c r="BA2236" i="22"/>
  <c r="BB2236" i="22" s="1"/>
  <c r="BA2244" i="22"/>
  <c r="BB2244" i="22" s="1"/>
  <c r="BA2260" i="22"/>
  <c r="BB2260" i="22" s="1"/>
  <c r="BB2365" i="22"/>
  <c r="BA2372" i="22"/>
  <c r="BB2372" i="22" s="1"/>
  <c r="BA2495" i="22"/>
  <c r="BB2495" i="22" s="1"/>
  <c r="BA2572" i="22"/>
  <c r="BB2572" i="22" s="1"/>
  <c r="BA2812" i="22"/>
  <c r="BB2812" i="22" s="1"/>
  <c r="BA4487" i="22"/>
  <c r="BB4487" i="22" s="1"/>
  <c r="BA4537" i="22"/>
  <c r="BB4537" i="22" s="1"/>
  <c r="BA5749" i="22"/>
  <c r="BB5749" i="22" s="1"/>
  <c r="I30" i="19"/>
  <c r="I33" i="19" s="1"/>
  <c r="I36" i="19" s="1"/>
  <c r="I43" i="19" s="1"/>
  <c r="J44" i="19" s="1"/>
  <c r="J26" i="19"/>
  <c r="F15" i="20"/>
  <c r="I15" i="20" s="1"/>
  <c r="E15" i="20"/>
  <c r="H15" i="20" s="1"/>
  <c r="I9" i="21"/>
  <c r="BB461" i="22"/>
  <c r="BB572" i="22"/>
  <c r="BB707" i="22"/>
  <c r="BB752" i="22"/>
  <c r="BB789" i="22"/>
  <c r="BB876" i="22"/>
  <c r="BA935" i="22"/>
  <c r="BB935" i="22" s="1"/>
  <c r="BB1088" i="22"/>
  <c r="BA1253" i="22"/>
  <c r="BB1253" i="22" s="1"/>
  <c r="BA1283" i="22"/>
  <c r="BB1283" i="22" s="1"/>
  <c r="BA1387" i="22"/>
  <c r="BB1387" i="22" s="1"/>
  <c r="BB1509" i="22"/>
  <c r="BA1625" i="22"/>
  <c r="BB1625" i="22" s="1"/>
  <c r="BA1651" i="22"/>
  <c r="BB1651" i="22" s="1"/>
  <c r="BA1797" i="22"/>
  <c r="BB1797" i="22" s="1"/>
  <c r="BA1841" i="22"/>
  <c r="BB1841" i="22" s="1"/>
  <c r="BA1897" i="22"/>
  <c r="BB1897" i="22" s="1"/>
  <c r="BA1929" i="22"/>
  <c r="BB1929" i="22" s="1"/>
  <c r="BA1963" i="22"/>
  <c r="BB1963" i="22" s="1"/>
  <c r="BA2093" i="22"/>
  <c r="BB2093" i="22" s="1"/>
  <c r="BA2101" i="22"/>
  <c r="BB2101" i="22" s="1"/>
  <c r="BA2616" i="22"/>
  <c r="BB2616" i="22" s="1"/>
  <c r="BA2660" i="22"/>
  <c r="BB2660" i="22" s="1"/>
  <c r="BA2763" i="22"/>
  <c r="BB2763" i="22" s="1"/>
  <c r="BA2860" i="22"/>
  <c r="BB2860" i="22" s="1"/>
  <c r="BA3036" i="22"/>
  <c r="BB3036" i="22" s="1"/>
  <c r="K10" i="18"/>
  <c r="I22" i="18"/>
  <c r="I29" i="19"/>
  <c r="I32" i="19" s="1"/>
  <c r="I35" i="19" s="1"/>
  <c r="I40" i="19" s="1"/>
  <c r="J41" i="19" s="1"/>
  <c r="BA684" i="22"/>
  <c r="BB684" i="22" s="1"/>
  <c r="BA719" i="22"/>
  <c r="BB719" i="22" s="1"/>
  <c r="BA759" i="22"/>
  <c r="BB759" i="22" s="1"/>
  <c r="BA1192" i="22"/>
  <c r="BB1192" i="22" s="1"/>
  <c r="BA1375" i="22"/>
  <c r="BB1375" i="22" s="1"/>
  <c r="BA1459" i="22"/>
  <c r="BB1459" i="22" s="1"/>
  <c r="BA1571" i="22"/>
  <c r="BB1571" i="22" s="1"/>
  <c r="BA1923" i="22"/>
  <c r="BB1923" i="22" s="1"/>
  <c r="BA2108" i="22"/>
  <c r="BB2108" i="22" s="1"/>
  <c r="BA2116" i="22"/>
  <c r="BB2116" i="22" s="1"/>
  <c r="BA2213" i="22"/>
  <c r="BB2213" i="22" s="1"/>
  <c r="BA2433" i="22"/>
  <c r="BB2433" i="22" s="1"/>
  <c r="BA2461" i="22"/>
  <c r="BB2461" i="22" s="1"/>
  <c r="AI37" i="5"/>
  <c r="O5" i="8"/>
  <c r="J5" i="8"/>
  <c r="I56" i="14"/>
  <c r="J10" i="17"/>
  <c r="H52" i="17"/>
  <c r="B12" i="17"/>
  <c r="G9" i="17" s="1"/>
  <c r="K90" i="17"/>
  <c r="T5" i="18"/>
  <c r="Q5" i="18" s="1"/>
  <c r="R5" i="18"/>
  <c r="R6" i="18" s="1"/>
  <c r="R7" i="18" s="1"/>
  <c r="I23" i="18"/>
  <c r="J23" i="18" s="1"/>
  <c r="K23" i="18" s="1"/>
  <c r="L23" i="18" s="1"/>
  <c r="M23" i="18" s="1"/>
  <c r="N23" i="18" s="1"/>
  <c r="O23" i="18" s="1"/>
  <c r="P23" i="18" s="1"/>
  <c r="Q23" i="18" s="1"/>
  <c r="R23" i="18" s="1"/>
  <c r="S23" i="18" s="1"/>
  <c r="T23" i="18" s="1"/>
  <c r="U23" i="18" s="1"/>
  <c r="V23" i="18" s="1"/>
  <c r="W23" i="18" s="1"/>
  <c r="X23" i="18" s="1"/>
  <c r="Y23" i="18" s="1"/>
  <c r="Z23" i="18" s="1"/>
  <c r="AA23" i="18" s="1"/>
  <c r="AB23" i="18" s="1"/>
  <c r="J22" i="19"/>
  <c r="B10" i="21"/>
  <c r="AF9" i="22"/>
  <c r="AN9" i="22" s="1"/>
  <c r="BA457" i="22"/>
  <c r="BB457" i="22" s="1"/>
  <c r="BA515" i="22"/>
  <c r="BB515" i="22" s="1"/>
  <c r="BA560" i="22"/>
  <c r="BB560" i="22" s="1"/>
  <c r="BA597" i="22"/>
  <c r="BB597" i="22" s="1"/>
  <c r="BA632" i="22"/>
  <c r="BB632" i="22" s="1"/>
  <c r="BA672" i="22"/>
  <c r="BB672" i="22" s="1"/>
  <c r="BA697" i="22"/>
  <c r="BB697" i="22" s="1"/>
  <c r="BB753" i="22"/>
  <c r="BA777" i="22"/>
  <c r="BB777" i="22" s="1"/>
  <c r="BA813" i="22"/>
  <c r="BB813" i="22" s="1"/>
  <c r="BA819" i="22"/>
  <c r="BB819" i="22" s="1"/>
  <c r="BA943" i="22"/>
  <c r="BB943" i="22" s="1"/>
  <c r="BA956" i="22"/>
  <c r="BB956" i="22" s="1"/>
  <c r="BA1027" i="22"/>
  <c r="BB1027" i="22" s="1"/>
  <c r="BA1132" i="22"/>
  <c r="BB1132" i="22" s="1"/>
  <c r="BA1144" i="22"/>
  <c r="BB1144" i="22" s="1"/>
  <c r="BA1193" i="22"/>
  <c r="BB1193" i="22" s="1"/>
  <c r="BA1199" i="22"/>
  <c r="BB1199" i="22" s="1"/>
  <c r="BA1205" i="22"/>
  <c r="BB1205" i="22" s="1"/>
  <c r="BA1212" i="22"/>
  <c r="BB1212" i="22" s="1"/>
  <c r="BB1265" i="22"/>
  <c r="BA1497" i="22"/>
  <c r="BB1497" i="22" s="1"/>
  <c r="BA1541" i="22"/>
  <c r="BB1541" i="22" s="1"/>
  <c r="BA1653" i="22"/>
  <c r="BB1653" i="22" s="1"/>
  <c r="BA1697" i="22"/>
  <c r="BB1697" i="22" s="1"/>
  <c r="BA1753" i="22"/>
  <c r="BB1753" i="22" s="1"/>
  <c r="BA1785" i="22"/>
  <c r="BB1785" i="22" s="1"/>
  <c r="BA1819" i="22"/>
  <c r="BB1819" i="22" s="1"/>
  <c r="BA2016" i="22"/>
  <c r="BB2016" i="22" s="1"/>
  <c r="BA2109" i="22"/>
  <c r="BB2109" i="22" s="1"/>
  <c r="BA2167" i="22"/>
  <c r="BB2167" i="22" s="1"/>
  <c r="BA2841" i="22"/>
  <c r="BB2841" i="22" s="1"/>
  <c r="K38" i="13"/>
  <c r="L39" i="13" s="1"/>
  <c r="L35" i="13"/>
  <c r="F38" i="13" s="1"/>
  <c r="G39" i="13" s="1"/>
  <c r="M77" i="13"/>
  <c r="N28" i="14"/>
  <c r="L90" i="17"/>
  <c r="D7" i="21"/>
  <c r="C8" i="21" s="1"/>
  <c r="AZ20229" i="22"/>
  <c r="BB4" i="22"/>
  <c r="BB521" i="22"/>
  <c r="BA527" i="22"/>
  <c r="BB527" i="22" s="1"/>
  <c r="BA567" i="22"/>
  <c r="BB567" i="22" s="1"/>
  <c r="BB585" i="22"/>
  <c r="BB621" i="22"/>
  <c r="BB627" i="22"/>
  <c r="BB661" i="22"/>
  <c r="BA667" i="22"/>
  <c r="BB667" i="22" s="1"/>
  <c r="BA691" i="22"/>
  <c r="BB691" i="22" s="1"/>
  <c r="BA703" i="22"/>
  <c r="BB703" i="22" s="1"/>
  <c r="BA820" i="22"/>
  <c r="BB820" i="22" s="1"/>
  <c r="BA860" i="22"/>
  <c r="BB860" i="22" s="1"/>
  <c r="BA907" i="22"/>
  <c r="BB907" i="22" s="1"/>
  <c r="BB944" i="22"/>
  <c r="BB957" i="22"/>
  <c r="BB1005" i="22"/>
  <c r="BB1016" i="22"/>
  <c r="BB1059" i="22"/>
  <c r="BA1065" i="22"/>
  <c r="BB1065" i="22" s="1"/>
  <c r="BA1109" i="22"/>
  <c r="BB1109" i="22" s="1"/>
  <c r="BA1139" i="22"/>
  <c r="BB1139" i="22" s="1"/>
  <c r="BA1187" i="22"/>
  <c r="BB1187" i="22" s="1"/>
  <c r="BA1243" i="22"/>
  <c r="BB1243" i="22" s="1"/>
  <c r="BB1365" i="22"/>
  <c r="BA1448" i="22"/>
  <c r="BB1448" i="22" s="1"/>
  <c r="BA1491" i="22"/>
  <c r="BB1491" i="22" s="1"/>
  <c r="BA1820" i="22"/>
  <c r="BB1820" i="22" s="1"/>
  <c r="BB1880" i="22"/>
  <c r="BB1924" i="22"/>
  <c r="BA1951" i="22"/>
  <c r="BB1951" i="22" s="1"/>
  <c r="BA2017" i="22"/>
  <c r="BB2017" i="22" s="1"/>
  <c r="BA2153" i="22"/>
  <c r="BB2153" i="22" s="1"/>
  <c r="BA2183" i="22"/>
  <c r="BB2183" i="22" s="1"/>
  <c r="BB2284" i="22"/>
  <c r="BA2577" i="22"/>
  <c r="BB2577" i="22" s="1"/>
  <c r="BA2605" i="22"/>
  <c r="BB2605" i="22" s="1"/>
  <c r="BA3536" i="22"/>
  <c r="BB3536" i="22" s="1"/>
  <c r="BA4874" i="22"/>
  <c r="BB4874" i="22" s="1"/>
  <c r="BB1581" i="22"/>
  <c r="BB1619" i="22"/>
  <c r="BA1624" i="22"/>
  <c r="BB1624" i="22" s="1"/>
  <c r="BB1725" i="22"/>
  <c r="BB1763" i="22"/>
  <c r="BA1768" i="22"/>
  <c r="BB1768" i="22" s="1"/>
  <c r="BB1869" i="22"/>
  <c r="BB1907" i="22"/>
  <c r="BA1912" i="22"/>
  <c r="BB1912" i="22" s="1"/>
  <c r="BA1969" i="22"/>
  <c r="BB1969" i="22" s="1"/>
  <c r="BA2081" i="22"/>
  <c r="BB2081" i="22" s="1"/>
  <c r="BB2087" i="22"/>
  <c r="BA2107" i="22"/>
  <c r="BB2107" i="22" s="1"/>
  <c r="BB2168" i="22"/>
  <c r="BB2189" i="22"/>
  <c r="BB2265" i="22"/>
  <c r="BA2384" i="22"/>
  <c r="BB2384" i="22" s="1"/>
  <c r="BA2528" i="22"/>
  <c r="BB2528" i="22" s="1"/>
  <c r="BA2672" i="22"/>
  <c r="BB2672" i="22" s="1"/>
  <c r="BB2697" i="22"/>
  <c r="BB2788" i="22"/>
  <c r="BA2936" i="22"/>
  <c r="BB2936" i="22" s="1"/>
  <c r="BA3003" i="22"/>
  <c r="BB3003" i="22" s="1"/>
  <c r="BA3089" i="22"/>
  <c r="BB3089" i="22" s="1"/>
  <c r="BA3103" i="22"/>
  <c r="BB3103" i="22" s="1"/>
  <c r="BA3264" i="22"/>
  <c r="BB3264" i="22" s="1"/>
  <c r="BA3345" i="22"/>
  <c r="BB3345" i="22" s="1"/>
  <c r="BB3364" i="22"/>
  <c r="BB3508" i="22"/>
  <c r="BA3556" i="22"/>
  <c r="BB3556" i="22" s="1"/>
  <c r="BA3715" i="22"/>
  <c r="BB3715" i="22" s="1"/>
  <c r="BA3722" i="22"/>
  <c r="BB3722" i="22" s="1"/>
  <c r="BB3972" i="22"/>
  <c r="BB4014" i="22"/>
  <c r="BA4111" i="22"/>
  <c r="BB4111" i="22" s="1"/>
  <c r="BA4194" i="22"/>
  <c r="BB4194" i="22" s="1"/>
  <c r="BA4472" i="22"/>
  <c r="BB4472" i="22" s="1"/>
  <c r="BA4570" i="22"/>
  <c r="BB4570" i="22" s="1"/>
  <c r="BA4674" i="22"/>
  <c r="BB4674" i="22" s="1"/>
  <c r="BA4814" i="22"/>
  <c r="BB4814" i="22" s="1"/>
  <c r="BA5182" i="22"/>
  <c r="BB5182" i="22" s="1"/>
  <c r="BB5202" i="22"/>
  <c r="BB5264" i="22"/>
  <c r="BA5272" i="22"/>
  <c r="BB5272" i="22" s="1"/>
  <c r="BA5826" i="22"/>
  <c r="BB5826" i="22" s="1"/>
  <c r="BA6292" i="22"/>
  <c r="BB6292" i="22" s="1"/>
  <c r="BA6352" i="22"/>
  <c r="BB6352" i="22" s="1"/>
  <c r="BA7235" i="22"/>
  <c r="BB7235" i="22" s="1"/>
  <c r="BA7390" i="22"/>
  <c r="BB7390" i="22" s="1"/>
  <c r="BA7411" i="22"/>
  <c r="BB7411" i="22" s="1"/>
  <c r="BA7454" i="22"/>
  <c r="BB7454" i="22" s="1"/>
  <c r="BA7575" i="22"/>
  <c r="BB7575" i="22" s="1"/>
  <c r="BA7582" i="22"/>
  <c r="BB7582" i="22" s="1"/>
  <c r="BA7597" i="22"/>
  <c r="BB7597" i="22" s="1"/>
  <c r="BA8085" i="22"/>
  <c r="BB8085" i="22" s="1"/>
  <c r="BA8091" i="22"/>
  <c r="BB8091" i="22" s="1"/>
  <c r="BA13397" i="22"/>
  <c r="BB13397" i="22" s="1"/>
  <c r="BA15911" i="22"/>
  <c r="BB15911" i="22" s="1"/>
  <c r="BA17028" i="22"/>
  <c r="BB17028" i="22" s="1"/>
  <c r="BA17438" i="22"/>
  <c r="BB17438" i="22" s="1"/>
  <c r="BA19770" i="22"/>
  <c r="BB19770" i="22" s="1"/>
  <c r="BA19790" i="22"/>
  <c r="BB19790" i="22" s="1"/>
  <c r="BA2691" i="22"/>
  <c r="BB2691" i="22" s="1"/>
  <c r="BA2887" i="22"/>
  <c r="BB2887" i="22" s="1"/>
  <c r="BA2937" i="22"/>
  <c r="BB2937" i="22" s="1"/>
  <c r="BA3004" i="22"/>
  <c r="BB3004" i="22" s="1"/>
  <c r="BA3037" i="22"/>
  <c r="BB3037" i="22" s="1"/>
  <c r="BA3056" i="22"/>
  <c r="BB3056" i="22" s="1"/>
  <c r="BA3156" i="22"/>
  <c r="BB3156" i="22" s="1"/>
  <c r="BA3215" i="22"/>
  <c r="BB3215" i="22" s="1"/>
  <c r="BA3296" i="22"/>
  <c r="BB3296" i="22" s="1"/>
  <c r="BA3456" i="22"/>
  <c r="BB3456" i="22" s="1"/>
  <c r="BA3531" i="22"/>
  <c r="BB3531" i="22" s="1"/>
  <c r="BA3537" i="22"/>
  <c r="BB3537" i="22" s="1"/>
  <c r="BA4088" i="22"/>
  <c r="BB4088" i="22" s="1"/>
  <c r="BA4433" i="22"/>
  <c r="BB4433" i="22" s="1"/>
  <c r="BA4792" i="22"/>
  <c r="BB4792" i="22" s="1"/>
  <c r="BA4899" i="22"/>
  <c r="BB4899" i="22" s="1"/>
  <c r="BA5686" i="22"/>
  <c r="BB5686" i="22" s="1"/>
  <c r="BA5975" i="22"/>
  <c r="BB5975" i="22" s="1"/>
  <c r="BA6626" i="22"/>
  <c r="BB6626" i="22" s="1"/>
  <c r="BB6958" i="22"/>
  <c r="BA6987" i="22"/>
  <c r="BB6987" i="22" s="1"/>
  <c r="BA7816" i="22"/>
  <c r="BB7816" i="22" s="1"/>
  <c r="BA7876" i="22"/>
  <c r="BB7876" i="22" s="1"/>
  <c r="BA7933" i="22"/>
  <c r="BB7933" i="22" s="1"/>
  <c r="BA8821" i="22"/>
  <c r="BB8821" i="22" s="1"/>
  <c r="BA13068" i="22"/>
  <c r="BB13068" i="22" s="1"/>
  <c r="BA13090" i="22"/>
  <c r="BB13090" i="22" s="1"/>
  <c r="BA13357" i="22"/>
  <c r="BB13357" i="22" s="1"/>
  <c r="BA2836" i="22"/>
  <c r="BB2836" i="22" s="1"/>
  <c r="BA2869" i="22"/>
  <c r="BB2869" i="22" s="1"/>
  <c r="BA2911" i="22"/>
  <c r="BB2911" i="22" s="1"/>
  <c r="BA2917" i="22"/>
  <c r="BB2917" i="22" s="1"/>
  <c r="BA2924" i="22"/>
  <c r="BB2924" i="22" s="1"/>
  <c r="BA3084" i="22"/>
  <c r="BB3084" i="22" s="1"/>
  <c r="BB3104" i="22"/>
  <c r="BA3143" i="22"/>
  <c r="BB3143" i="22" s="1"/>
  <c r="BA3157" i="22"/>
  <c r="BB3157" i="22" s="1"/>
  <c r="BA3171" i="22"/>
  <c r="BB3171" i="22" s="1"/>
  <c r="BA3177" i="22"/>
  <c r="BB3177" i="22" s="1"/>
  <c r="BA3216" i="22"/>
  <c r="BB3216" i="22" s="1"/>
  <c r="BA3228" i="22"/>
  <c r="BB3228" i="22" s="1"/>
  <c r="BA3239" i="22"/>
  <c r="BB3239" i="22" s="1"/>
  <c r="BA3407" i="22"/>
  <c r="BB3407" i="22" s="1"/>
  <c r="BA3488" i="22"/>
  <c r="BB3488" i="22" s="1"/>
  <c r="BA3569" i="22"/>
  <c r="BB3569" i="22" s="1"/>
  <c r="BA3583" i="22"/>
  <c r="BB3583" i="22" s="1"/>
  <c r="BA3846" i="22"/>
  <c r="BB3846" i="22" s="1"/>
  <c r="BA3853" i="22"/>
  <c r="BB3853" i="22" s="1"/>
  <c r="BA4530" i="22"/>
  <c r="BB4530" i="22" s="1"/>
  <c r="BA4563" i="22"/>
  <c r="BB4563" i="22" s="1"/>
  <c r="BA4716" i="22"/>
  <c r="BB4716" i="22" s="1"/>
  <c r="BA5311" i="22"/>
  <c r="BB5311" i="22" s="1"/>
  <c r="BA5677" i="22"/>
  <c r="BB5677" i="22" s="1"/>
  <c r="BA6573" i="22"/>
  <c r="BB6573" i="22" s="1"/>
  <c r="BA6950" i="22"/>
  <c r="BB6950" i="22" s="1"/>
  <c r="BA7122" i="22"/>
  <c r="BB7122" i="22" s="1"/>
  <c r="BA7348" i="22"/>
  <c r="BB7348" i="22" s="1"/>
  <c r="BA7743" i="22"/>
  <c r="BB7743" i="22" s="1"/>
  <c r="BA7925" i="22"/>
  <c r="BB7925" i="22" s="1"/>
  <c r="BA12337" i="22"/>
  <c r="BB12337" i="22" s="1"/>
  <c r="BB1587" i="22"/>
  <c r="BB1593" i="22"/>
  <c r="BA1603" i="22"/>
  <c r="BB1603" i="22" s="1"/>
  <c r="BA1637" i="22"/>
  <c r="BB1637" i="22" s="1"/>
  <c r="BB1731" i="22"/>
  <c r="BB1737" i="22"/>
  <c r="BA1747" i="22"/>
  <c r="BB1747" i="22" s="1"/>
  <c r="BA1781" i="22"/>
  <c r="BB1781" i="22" s="1"/>
  <c r="BB1875" i="22"/>
  <c r="BB1881" i="22"/>
  <c r="BA1891" i="22"/>
  <c r="BB1891" i="22" s="1"/>
  <c r="BA1925" i="22"/>
  <c r="BB1925" i="22" s="1"/>
  <c r="BB1988" i="22"/>
  <c r="BB2012" i="22"/>
  <c r="BA2035" i="22"/>
  <c r="BB2035" i="22" s="1"/>
  <c r="BA2059" i="22"/>
  <c r="BB2059" i="22" s="1"/>
  <c r="BA2096" i="22"/>
  <c r="BB2096" i="22" s="1"/>
  <c r="BA2117" i="22"/>
  <c r="BB2117" i="22" s="1"/>
  <c r="BA2141" i="22"/>
  <c r="BB2141" i="22" s="1"/>
  <c r="BA2148" i="22"/>
  <c r="BB2148" i="22" s="1"/>
  <c r="BB2184" i="22"/>
  <c r="BA2207" i="22"/>
  <c r="BB2207" i="22" s="1"/>
  <c r="BA2220" i="22"/>
  <c r="BB2220" i="22" s="1"/>
  <c r="BA2303" i="22"/>
  <c r="BB2303" i="22" s="1"/>
  <c r="BB2360" i="22"/>
  <c r="BA2447" i="22"/>
  <c r="BB2447" i="22" s="1"/>
  <c r="BB2504" i="22"/>
  <c r="BA2591" i="22"/>
  <c r="BB2591" i="22" s="1"/>
  <c r="BB2648" i="22"/>
  <c r="BA2692" i="22"/>
  <c r="BB2692" i="22" s="1"/>
  <c r="BB2753" i="22"/>
  <c r="BA2855" i="22"/>
  <c r="BB2855" i="22" s="1"/>
  <c r="BB2912" i="22"/>
  <c r="BA2964" i="22"/>
  <c r="BB2964" i="22" s="1"/>
  <c r="BA3023" i="22"/>
  <c r="BB3023" i="22" s="1"/>
  <c r="BA3105" i="22"/>
  <c r="BB3105" i="22" s="1"/>
  <c r="BA3124" i="22"/>
  <c r="BB3124" i="22" s="1"/>
  <c r="BA3144" i="22"/>
  <c r="BB3144" i="22" s="1"/>
  <c r="BA3223" i="22"/>
  <c r="BB3223" i="22" s="1"/>
  <c r="BA3253" i="22"/>
  <c r="BB3253" i="22" s="1"/>
  <c r="BA3408" i="22"/>
  <c r="BB3408" i="22" s="1"/>
  <c r="BA3420" i="22"/>
  <c r="BB3420" i="22" s="1"/>
  <c r="BA3431" i="22"/>
  <c r="BB3431" i="22" s="1"/>
  <c r="BA3604" i="22"/>
  <c r="BB3604" i="22" s="1"/>
  <c r="BA4075" i="22"/>
  <c r="BB4075" i="22" s="1"/>
  <c r="BA4189" i="22"/>
  <c r="BB4189" i="22" s="1"/>
  <c r="BA4304" i="22"/>
  <c r="BB4304" i="22" s="1"/>
  <c r="BA4556" i="22"/>
  <c r="BB4556" i="22" s="1"/>
  <c r="BA4740" i="22"/>
  <c r="BB4740" i="22" s="1"/>
  <c r="BA5624" i="22"/>
  <c r="BB5624" i="22" s="1"/>
  <c r="BA5632" i="22"/>
  <c r="BB5632" i="22" s="1"/>
  <c r="BA6439" i="22"/>
  <c r="BB6439" i="22" s="1"/>
  <c r="BA6728" i="22"/>
  <c r="BB6728" i="22" s="1"/>
  <c r="BA7050" i="22"/>
  <c r="BB7050" i="22" s="1"/>
  <c r="BA7101" i="22"/>
  <c r="BB7101" i="22" s="1"/>
  <c r="BA7527" i="22"/>
  <c r="BB7527" i="22" s="1"/>
  <c r="BA8222" i="22"/>
  <c r="BB8222" i="22" s="1"/>
  <c r="BA9275" i="22"/>
  <c r="BB9275" i="22" s="1"/>
  <c r="BA9454" i="22"/>
  <c r="BB9454" i="22" s="1"/>
  <c r="BA9625" i="22"/>
  <c r="BB9625" i="22" s="1"/>
  <c r="BA9655" i="22"/>
  <c r="BB9655" i="22" s="1"/>
  <c r="BA9737" i="22"/>
  <c r="BB9737" i="22" s="1"/>
  <c r="BA9909" i="22"/>
  <c r="BB9909" i="22" s="1"/>
  <c r="BA10142" i="22"/>
  <c r="BB10142" i="22" s="1"/>
  <c r="BA11400" i="22"/>
  <c r="BB11400" i="22" s="1"/>
  <c r="BA11515" i="22"/>
  <c r="BB11515" i="22" s="1"/>
  <c r="BA12106" i="22"/>
  <c r="BB12106" i="22" s="1"/>
  <c r="BA12758" i="22"/>
  <c r="BB12758" i="22" s="1"/>
  <c r="BA12788" i="22"/>
  <c r="BB12788" i="22" s="1"/>
  <c r="BA12840" i="22"/>
  <c r="BB12840" i="22" s="1"/>
  <c r="BA13034" i="22"/>
  <c r="BB13034" i="22" s="1"/>
  <c r="BA14538" i="22"/>
  <c r="BB14538" i="22" s="1"/>
  <c r="BA15097" i="22"/>
  <c r="BB15097" i="22" s="1"/>
  <c r="BA17231" i="22"/>
  <c r="BB17231" i="22" s="1"/>
  <c r="BA17342" i="22"/>
  <c r="BB17342" i="22" s="1"/>
  <c r="BA17362" i="22"/>
  <c r="BB17362" i="22" s="1"/>
  <c r="BA19085" i="22"/>
  <c r="BB19085" i="22" s="1"/>
  <c r="BA1720" i="22"/>
  <c r="BB1720" i="22" s="1"/>
  <c r="BA1864" i="22"/>
  <c r="BB1864" i="22" s="1"/>
  <c r="BA2083" i="22"/>
  <c r="BB2083" i="22" s="1"/>
  <c r="BA2135" i="22"/>
  <c r="BB2135" i="22" s="1"/>
  <c r="BA2149" i="22"/>
  <c r="BB2149" i="22" s="1"/>
  <c r="BA2156" i="22"/>
  <c r="BB2156" i="22" s="1"/>
  <c r="BA2348" i="22"/>
  <c r="BB2348" i="22" s="1"/>
  <c r="BA2399" i="22"/>
  <c r="BB2399" i="22" s="1"/>
  <c r="BA2492" i="22"/>
  <c r="BB2492" i="22" s="1"/>
  <c r="BA2543" i="22"/>
  <c r="BB2543" i="22" s="1"/>
  <c r="BA2636" i="22"/>
  <c r="BB2636" i="22" s="1"/>
  <c r="BA2772" i="22"/>
  <c r="BB2772" i="22" s="1"/>
  <c r="BA2807" i="22"/>
  <c r="BB2807" i="22" s="1"/>
  <c r="BA2900" i="22"/>
  <c r="BB2900" i="22" s="1"/>
  <c r="BA2951" i="22"/>
  <c r="BB2951" i="22" s="1"/>
  <c r="BA2965" i="22"/>
  <c r="BB2965" i="22" s="1"/>
  <c r="BA2979" i="22"/>
  <c r="BB2979" i="22" s="1"/>
  <c r="BA2985" i="22"/>
  <c r="BB2985" i="22" s="1"/>
  <c r="BA3024" i="22"/>
  <c r="BB3024" i="22" s="1"/>
  <c r="BA3031" i="22"/>
  <c r="BB3031" i="22" s="1"/>
  <c r="BA3065" i="22"/>
  <c r="BB3065" i="22" s="1"/>
  <c r="BA3072" i="22"/>
  <c r="BB3072" i="22" s="1"/>
  <c r="BB3172" i="22"/>
  <c r="BA3247" i="22"/>
  <c r="BB3247" i="22" s="1"/>
  <c r="BA3305" i="22"/>
  <c r="BB3305" i="22" s="1"/>
  <c r="BA3415" i="22"/>
  <c r="BB3415" i="22" s="1"/>
  <c r="BA3445" i="22"/>
  <c r="BB3445" i="22" s="1"/>
  <c r="BA3667" i="22"/>
  <c r="BB3667" i="22" s="1"/>
  <c r="BA3710" i="22"/>
  <c r="BB3710" i="22" s="1"/>
  <c r="BB4347" i="22"/>
  <c r="BA5073" i="22"/>
  <c r="BB5073" i="22" s="1"/>
  <c r="BA5081" i="22"/>
  <c r="BB5081" i="22" s="1"/>
  <c r="BA5625" i="22"/>
  <c r="BB5625" i="22" s="1"/>
  <c r="BA6387" i="22"/>
  <c r="BB6387" i="22" s="1"/>
  <c r="BA7283" i="22"/>
  <c r="BB7283" i="22" s="1"/>
  <c r="BA7392" i="22"/>
  <c r="BB7392" i="22" s="1"/>
  <c r="BA9276" i="22"/>
  <c r="BB9276" i="22" s="1"/>
  <c r="BA9397" i="22"/>
  <c r="BB9397" i="22" s="1"/>
  <c r="BA9412" i="22"/>
  <c r="BB9412" i="22" s="1"/>
  <c r="BA9619" i="22"/>
  <c r="BB9619" i="22" s="1"/>
  <c r="BA11586" i="22"/>
  <c r="BB11586" i="22" s="1"/>
  <c r="BA15088" i="22"/>
  <c r="BB15088" i="22" s="1"/>
  <c r="BB16332" i="22"/>
  <c r="BA16339" i="22"/>
  <c r="BB16339" i="22" s="1"/>
  <c r="BA16408" i="22"/>
  <c r="BB16408" i="22" s="1"/>
  <c r="BA16807" i="22"/>
  <c r="BB16807" i="22" s="1"/>
  <c r="BA17336" i="22"/>
  <c r="BB17336" i="22" s="1"/>
  <c r="BA17890" i="22"/>
  <c r="BB17890" i="22" s="1"/>
  <c r="BA18003" i="22"/>
  <c r="BB18003" i="22" s="1"/>
  <c r="BA19257" i="22"/>
  <c r="BB19257" i="22" s="1"/>
  <c r="BA19510" i="22"/>
  <c r="BB19510" i="22" s="1"/>
  <c r="BA19522" i="22"/>
  <c r="BB19522" i="22" s="1"/>
  <c r="BA19726" i="22"/>
  <c r="BB19726" i="22" s="1"/>
  <c r="AS20" i="5"/>
  <c r="AT20" i="5" s="1"/>
  <c r="AW20" i="5" s="1"/>
  <c r="H7" i="21"/>
  <c r="I7" i="21" s="1"/>
  <c r="BB512" i="22"/>
  <c r="BB517" i="22"/>
  <c r="BB537" i="22"/>
  <c r="BB573" i="22"/>
  <c r="BB608" i="22"/>
  <c r="BB613" i="22"/>
  <c r="BB633" i="22"/>
  <c r="BB669" i="22"/>
  <c r="BB704" i="22"/>
  <c r="BB709" i="22"/>
  <c r="BB729" i="22"/>
  <c r="BB765" i="22"/>
  <c r="BB800" i="22"/>
  <c r="BB805" i="22"/>
  <c r="BB825" i="22"/>
  <c r="BB861" i="22"/>
  <c r="BB887" i="22"/>
  <c r="BB909" i="22"/>
  <c r="BB968" i="22"/>
  <c r="BA1001" i="22"/>
  <c r="BB1001" i="22" s="1"/>
  <c r="BB1007" i="22"/>
  <c r="BA1039" i="22"/>
  <c r="BB1039" i="22" s="1"/>
  <c r="BA1051" i="22"/>
  <c r="BB1051" i="22" s="1"/>
  <c r="BB1112" i="22"/>
  <c r="BA1145" i="22"/>
  <c r="BB1145" i="22" s="1"/>
  <c r="BB1151" i="22"/>
  <c r="BA1183" i="22"/>
  <c r="BB1183" i="22" s="1"/>
  <c r="BA1195" i="22"/>
  <c r="BB1195" i="22" s="1"/>
  <c r="BB1256" i="22"/>
  <c r="BA1289" i="22"/>
  <c r="BB1289" i="22" s="1"/>
  <c r="BB1295" i="22"/>
  <c r="BA1327" i="22"/>
  <c r="BB1327" i="22" s="1"/>
  <c r="BA1339" i="22"/>
  <c r="BB1339" i="22" s="1"/>
  <c r="BB1400" i="22"/>
  <c r="BA1433" i="22"/>
  <c r="BB1433" i="22" s="1"/>
  <c r="BB1439" i="22"/>
  <c r="BA1471" i="22"/>
  <c r="BB1471" i="22" s="1"/>
  <c r="BA1483" i="22"/>
  <c r="BB1483" i="22" s="1"/>
  <c r="BB1544" i="22"/>
  <c r="BA1577" i="22"/>
  <c r="BB1577" i="22" s="1"/>
  <c r="BB1583" i="22"/>
  <c r="BA1615" i="22"/>
  <c r="BB1615" i="22" s="1"/>
  <c r="BA1627" i="22"/>
  <c r="BB1627" i="22" s="1"/>
  <c r="BB1688" i="22"/>
  <c r="BA1715" i="22"/>
  <c r="BB1715" i="22" s="1"/>
  <c r="BA1721" i="22"/>
  <c r="BB1721" i="22" s="1"/>
  <c r="BB1727" i="22"/>
  <c r="BA1759" i="22"/>
  <c r="BB1759" i="22" s="1"/>
  <c r="BA1771" i="22"/>
  <c r="BB1771" i="22" s="1"/>
  <c r="BA1788" i="22"/>
  <c r="BB1788" i="22" s="1"/>
  <c r="BB1832" i="22"/>
  <c r="BA1859" i="22"/>
  <c r="BB1859" i="22" s="1"/>
  <c r="BA1865" i="22"/>
  <c r="BB1865" i="22" s="1"/>
  <c r="BB1871" i="22"/>
  <c r="BA1903" i="22"/>
  <c r="BB1903" i="22" s="1"/>
  <c r="BA1915" i="22"/>
  <c r="BB1915" i="22" s="1"/>
  <c r="BA1932" i="22"/>
  <c r="BB1932" i="22" s="1"/>
  <c r="BA2001" i="22"/>
  <c r="BB2001" i="22" s="1"/>
  <c r="BB2007" i="22"/>
  <c r="BB2013" i="22"/>
  <c r="BA2036" i="22"/>
  <c r="BB2036" i="22" s="1"/>
  <c r="BB2049" i="22"/>
  <c r="BA2060" i="22"/>
  <c r="BB2060" i="22" s="1"/>
  <c r="BB2084" i="22"/>
  <c r="BA2164" i="22"/>
  <c r="BB2164" i="22" s="1"/>
  <c r="BA2191" i="22"/>
  <c r="BB2191" i="22" s="1"/>
  <c r="BA2232" i="22"/>
  <c r="BB2232" i="22" s="1"/>
  <c r="BA2239" i="22"/>
  <c r="BB2239" i="22" s="1"/>
  <c r="BA2261" i="22"/>
  <c r="BB2261" i="22" s="1"/>
  <c r="BA2279" i="22"/>
  <c r="BB2279" i="22" s="1"/>
  <c r="BB2304" i="22"/>
  <c r="BA2311" i="22"/>
  <c r="BB2311" i="22" s="1"/>
  <c r="BA2337" i="22"/>
  <c r="BB2337" i="22" s="1"/>
  <c r="BB2361" i="22"/>
  <c r="BA2380" i="22"/>
  <c r="BB2380" i="22" s="1"/>
  <c r="BA2400" i="22"/>
  <c r="BB2400" i="22" s="1"/>
  <c r="BA2423" i="22"/>
  <c r="BB2423" i="22" s="1"/>
  <c r="BB2448" i="22"/>
  <c r="BA2455" i="22"/>
  <c r="BB2455" i="22" s="1"/>
  <c r="BA2481" i="22"/>
  <c r="BB2481" i="22" s="1"/>
  <c r="BB2505" i="22"/>
  <c r="BA2524" i="22"/>
  <c r="BB2524" i="22" s="1"/>
  <c r="BA2544" i="22"/>
  <c r="BB2544" i="22" s="1"/>
  <c r="BA2567" i="22"/>
  <c r="BB2567" i="22" s="1"/>
  <c r="BB2592" i="22"/>
  <c r="BA2599" i="22"/>
  <c r="BB2599" i="22" s="1"/>
  <c r="BA2625" i="22"/>
  <c r="BB2625" i="22" s="1"/>
  <c r="BB2649" i="22"/>
  <c r="BA2668" i="22"/>
  <c r="BB2668" i="22" s="1"/>
  <c r="BA2705" i="22"/>
  <c r="BB2705" i="22" s="1"/>
  <c r="BB2741" i="22"/>
  <c r="BA2796" i="22"/>
  <c r="BB2796" i="22" s="1"/>
  <c r="BA2808" i="22"/>
  <c r="BB2808" i="22" s="1"/>
  <c r="BA2831" i="22"/>
  <c r="BB2831" i="22" s="1"/>
  <c r="BB2856" i="22"/>
  <c r="BA2863" i="22"/>
  <c r="BB2863" i="22" s="1"/>
  <c r="BA2889" i="22"/>
  <c r="BB2889" i="22" s="1"/>
  <c r="BB2913" i="22"/>
  <c r="BA2932" i="22"/>
  <c r="BB2932" i="22" s="1"/>
  <c r="BA2952" i="22"/>
  <c r="BB2952" i="22" s="1"/>
  <c r="BA3032" i="22"/>
  <c r="BB3032" i="22" s="1"/>
  <c r="BA3099" i="22"/>
  <c r="BB3099" i="22" s="1"/>
  <c r="BB3132" i="22"/>
  <c r="BA3185" i="22"/>
  <c r="BB3185" i="22" s="1"/>
  <c r="BA3199" i="22"/>
  <c r="BB3199" i="22" s="1"/>
  <c r="BA3439" i="22"/>
  <c r="BB3439" i="22" s="1"/>
  <c r="BA3497" i="22"/>
  <c r="BB3497" i="22" s="1"/>
  <c r="BA3696" i="22"/>
  <c r="BB3696" i="22" s="1"/>
  <c r="BB3870" i="22"/>
  <c r="BA3913" i="22"/>
  <c r="BB3913" i="22" s="1"/>
  <c r="BA3974" i="22"/>
  <c r="BB3974" i="22" s="1"/>
  <c r="BA5052" i="22"/>
  <c r="BB5052" i="22" s="1"/>
  <c r="BA5191" i="22"/>
  <c r="BB5191" i="22" s="1"/>
  <c r="BA5306" i="22"/>
  <c r="BB5306" i="22" s="1"/>
  <c r="BA5480" i="22"/>
  <c r="BB5480" i="22" s="1"/>
  <c r="BA5893" i="22"/>
  <c r="BB5893" i="22" s="1"/>
  <c r="BA5970" i="22"/>
  <c r="BB5970" i="22" s="1"/>
  <c r="BA6494" i="22"/>
  <c r="BB6494" i="22" s="1"/>
  <c r="BA6885" i="22"/>
  <c r="BB6885" i="22" s="1"/>
  <c r="BA7919" i="22"/>
  <c r="BB7919" i="22" s="1"/>
  <c r="BA8649" i="22"/>
  <c r="BB8649" i="22" s="1"/>
  <c r="BA13162" i="22"/>
  <c r="BB13162" i="22" s="1"/>
  <c r="BA13200" i="22"/>
  <c r="BB13200" i="22" s="1"/>
  <c r="BA13947" i="22"/>
  <c r="BB13947" i="22" s="1"/>
  <c r="BA547" i="22"/>
  <c r="BB547" i="22" s="1"/>
  <c r="BA643" i="22"/>
  <c r="BB643" i="22" s="1"/>
  <c r="BA739" i="22"/>
  <c r="BB739" i="22" s="1"/>
  <c r="BA835" i="22"/>
  <c r="BB835" i="22" s="1"/>
  <c r="BA1084" i="22"/>
  <c r="BB1084" i="22" s="1"/>
  <c r="BA1228" i="22"/>
  <c r="BB1228" i="22" s="1"/>
  <c r="BA1372" i="22"/>
  <c r="BB1372" i="22" s="1"/>
  <c r="BA1516" i="22"/>
  <c r="BB1516" i="22" s="1"/>
  <c r="BA1660" i="22"/>
  <c r="BB1660" i="22" s="1"/>
  <c r="BA1804" i="22"/>
  <c r="BB1804" i="22" s="1"/>
  <c r="BA1948" i="22"/>
  <c r="BB1948" i="22" s="1"/>
  <c r="BA2240" i="22"/>
  <c r="BB2240" i="22" s="1"/>
  <c r="BA2312" i="22"/>
  <c r="BB2312" i="22" s="1"/>
  <c r="BA2456" i="22"/>
  <c r="BB2456" i="22" s="1"/>
  <c r="BA2600" i="22"/>
  <c r="BB2600" i="22" s="1"/>
  <c r="BA2687" i="22"/>
  <c r="BB2687" i="22" s="1"/>
  <c r="BA2864" i="22"/>
  <c r="BB2864" i="22" s="1"/>
  <c r="BA3033" i="22"/>
  <c r="BB3033" i="22" s="1"/>
  <c r="BA3100" i="22"/>
  <c r="BB3100" i="22" s="1"/>
  <c r="BA3133" i="22"/>
  <c r="BB3133" i="22" s="1"/>
  <c r="BA3152" i="22"/>
  <c r="BB3152" i="22" s="1"/>
  <c r="BA3319" i="22"/>
  <c r="BB3319" i="22" s="1"/>
  <c r="BA3335" i="22"/>
  <c r="BB3335" i="22" s="1"/>
  <c r="BA3391" i="22"/>
  <c r="BB3391" i="22" s="1"/>
  <c r="BA3545" i="22"/>
  <c r="BB3545" i="22" s="1"/>
  <c r="BA3647" i="22"/>
  <c r="BB3647" i="22" s="1"/>
  <c r="BA3683" i="22"/>
  <c r="BB3683" i="22" s="1"/>
  <c r="BA3967" i="22"/>
  <c r="BB3967" i="22" s="1"/>
  <c r="BA4399" i="22"/>
  <c r="BB4399" i="22" s="1"/>
  <c r="BA4491" i="22"/>
  <c r="BB4491" i="22" s="1"/>
  <c r="BA4850" i="22"/>
  <c r="BB4850" i="22" s="1"/>
  <c r="BA4932" i="22"/>
  <c r="BB4932" i="22" s="1"/>
  <c r="BA5105" i="22"/>
  <c r="BB5105" i="22" s="1"/>
  <c r="BA5474" i="22"/>
  <c r="BB5474" i="22" s="1"/>
  <c r="BA5605" i="22"/>
  <c r="BB5605" i="22" s="1"/>
  <c r="BA5843" i="22"/>
  <c r="BB5843" i="22" s="1"/>
  <c r="BA5882" i="22"/>
  <c r="BB5882" i="22" s="1"/>
  <c r="BA6158" i="22"/>
  <c r="BB6158" i="22" s="1"/>
  <c r="BA6560" i="22"/>
  <c r="BB6560" i="22" s="1"/>
  <c r="BA8824" i="22"/>
  <c r="BB8824" i="22" s="1"/>
  <c r="BA8832" i="22"/>
  <c r="BB8832" i="22" s="1"/>
  <c r="BA9040" i="22"/>
  <c r="BB9040" i="22" s="1"/>
  <c r="BA9732" i="22"/>
  <c r="BB9732" i="22" s="1"/>
  <c r="BA9947" i="22"/>
  <c r="BB9947" i="22" s="1"/>
  <c r="BA11994" i="22"/>
  <c r="BB11994" i="22" s="1"/>
  <c r="BA13051" i="22"/>
  <c r="BB13051" i="22" s="1"/>
  <c r="AS18" i="5"/>
  <c r="AT18" i="5" s="1"/>
  <c r="AW18" i="5" s="1"/>
  <c r="G159" i="13"/>
  <c r="E4" i="20"/>
  <c r="H4" i="20" s="1"/>
  <c r="E11" i="20"/>
  <c r="H11" i="20" s="1"/>
  <c r="E18" i="20"/>
  <c r="H18" i="20" s="1"/>
  <c r="M5" i="22"/>
  <c r="BB6" i="22"/>
  <c r="BB379" i="22"/>
  <c r="BB427" i="22"/>
  <c r="BB475" i="22"/>
  <c r="BB523" i="22"/>
  <c r="BA563" i="22"/>
  <c r="BB563" i="22" s="1"/>
  <c r="BB568" i="22"/>
  <c r="BB619" i="22"/>
  <c r="BA659" i="22"/>
  <c r="BB659" i="22" s="1"/>
  <c r="BB664" i="22"/>
  <c r="BB715" i="22"/>
  <c r="BA755" i="22"/>
  <c r="BB755" i="22" s="1"/>
  <c r="BB760" i="22"/>
  <c r="BB811" i="22"/>
  <c r="BA851" i="22"/>
  <c r="BB851" i="22" s="1"/>
  <c r="BB856" i="22"/>
  <c r="BB888" i="22"/>
  <c r="BB920" i="22"/>
  <c r="BA947" i="22"/>
  <c r="BB947" i="22" s="1"/>
  <c r="BB952" i="22"/>
  <c r="BA963" i="22"/>
  <c r="BB963" i="22" s="1"/>
  <c r="BB969" i="22"/>
  <c r="BA979" i="22"/>
  <c r="BB979" i="22" s="1"/>
  <c r="BA1013" i="22"/>
  <c r="BB1013" i="22" s="1"/>
  <c r="BA1029" i="22"/>
  <c r="BB1029" i="22" s="1"/>
  <c r="BA1052" i="22"/>
  <c r="BB1052" i="22" s="1"/>
  <c r="BB1073" i="22"/>
  <c r="BB1107" i="22"/>
  <c r="BB1113" i="22"/>
  <c r="BA1123" i="22"/>
  <c r="BB1123" i="22" s="1"/>
  <c r="BA1157" i="22"/>
  <c r="BB1157" i="22" s="1"/>
  <c r="BA1173" i="22"/>
  <c r="BB1173" i="22" s="1"/>
  <c r="BA1196" i="22"/>
  <c r="BB1196" i="22" s="1"/>
  <c r="BB1217" i="22"/>
  <c r="BB1251" i="22"/>
  <c r="BB1257" i="22"/>
  <c r="BA1267" i="22"/>
  <c r="BB1267" i="22" s="1"/>
  <c r="BA1301" i="22"/>
  <c r="BB1301" i="22" s="1"/>
  <c r="BA1317" i="22"/>
  <c r="BB1317" i="22" s="1"/>
  <c r="BA1340" i="22"/>
  <c r="BB1340" i="22" s="1"/>
  <c r="BB1361" i="22"/>
  <c r="BB1395" i="22"/>
  <c r="BB1401" i="22"/>
  <c r="BA1411" i="22"/>
  <c r="BB1411" i="22" s="1"/>
  <c r="BA1417" i="22"/>
  <c r="BB1417" i="22" s="1"/>
  <c r="BA1445" i="22"/>
  <c r="BB1445" i="22" s="1"/>
  <c r="BA1461" i="22"/>
  <c r="BB1461" i="22" s="1"/>
  <c r="BA1484" i="22"/>
  <c r="BB1484" i="22" s="1"/>
  <c r="BB1505" i="22"/>
  <c r="BB1539" i="22"/>
  <c r="BB1545" i="22"/>
  <c r="BA1555" i="22"/>
  <c r="BB1555" i="22" s="1"/>
  <c r="BA1561" i="22"/>
  <c r="BB1561" i="22" s="1"/>
  <c r="BA1589" i="22"/>
  <c r="BB1589" i="22" s="1"/>
  <c r="BA1605" i="22"/>
  <c r="BB1605" i="22" s="1"/>
  <c r="BA1628" i="22"/>
  <c r="BB1628" i="22" s="1"/>
  <c r="BB1649" i="22"/>
  <c r="BB1683" i="22"/>
  <c r="BB1689" i="22"/>
  <c r="BA1699" i="22"/>
  <c r="BB1699" i="22" s="1"/>
  <c r="BA1705" i="22"/>
  <c r="BB1705" i="22" s="1"/>
  <c r="BA1733" i="22"/>
  <c r="BB1733" i="22" s="1"/>
  <c r="BA1749" i="22"/>
  <c r="BB1749" i="22" s="1"/>
  <c r="BA1772" i="22"/>
  <c r="BB1772" i="22" s="1"/>
  <c r="BB1793" i="22"/>
  <c r="BB1827" i="22"/>
  <c r="BB1833" i="22"/>
  <c r="BA1843" i="22"/>
  <c r="BB1843" i="22" s="1"/>
  <c r="BA1849" i="22"/>
  <c r="BB1849" i="22" s="1"/>
  <c r="BA1877" i="22"/>
  <c r="BB1877" i="22" s="1"/>
  <c r="BA1893" i="22"/>
  <c r="BB1893" i="22" s="1"/>
  <c r="BA1916" i="22"/>
  <c r="BB1916" i="22" s="1"/>
  <c r="BB1937" i="22"/>
  <c r="BA1977" i="22"/>
  <c r="BB1977" i="22" s="1"/>
  <c r="BA1996" i="22"/>
  <c r="BB1996" i="22" s="1"/>
  <c r="BA2020" i="22"/>
  <c r="BB2020" i="22" s="1"/>
  <c r="BB2025" i="22"/>
  <c r="BA2055" i="22"/>
  <c r="BB2055" i="22" s="1"/>
  <c r="BA2111" i="22"/>
  <c r="BB2111" i="22" s="1"/>
  <c r="BA2119" i="22"/>
  <c r="BB2119" i="22" s="1"/>
  <c r="BA2179" i="22"/>
  <c r="BB2179" i="22" s="1"/>
  <c r="BA2241" i="22"/>
  <c r="BB2241" i="22" s="1"/>
  <c r="BB2293" i="22"/>
  <c r="BA2313" i="22"/>
  <c r="BB2313" i="22" s="1"/>
  <c r="BB2356" i="22"/>
  <c r="BB2388" i="22"/>
  <c r="BA2407" i="22"/>
  <c r="BB2407" i="22" s="1"/>
  <c r="BB2437" i="22"/>
  <c r="BA2457" i="22"/>
  <c r="BB2457" i="22" s="1"/>
  <c r="BB2500" i="22"/>
  <c r="BB2532" i="22"/>
  <c r="BA2551" i="22"/>
  <c r="BB2551" i="22" s="1"/>
  <c r="BB2581" i="22"/>
  <c r="BA2601" i="22"/>
  <c r="BB2601" i="22" s="1"/>
  <c r="BB2644" i="22"/>
  <c r="BB2676" i="22"/>
  <c r="BA2724" i="22"/>
  <c r="BB2724" i="22" s="1"/>
  <c r="BA2735" i="22"/>
  <c r="BB2735" i="22" s="1"/>
  <c r="BA2748" i="22"/>
  <c r="BB2748" i="22" s="1"/>
  <c r="BA2797" i="22"/>
  <c r="BB2797" i="22" s="1"/>
  <c r="BA2815" i="22"/>
  <c r="BB2815" i="22" s="1"/>
  <c r="BB2845" i="22"/>
  <c r="BA2865" i="22"/>
  <c r="BB2865" i="22" s="1"/>
  <c r="BB2908" i="22"/>
  <c r="BB2940" i="22"/>
  <c r="BA2993" i="22"/>
  <c r="BB2993" i="22" s="1"/>
  <c r="BA3007" i="22"/>
  <c r="BB3007" i="22" s="1"/>
  <c r="BB3013" i="22"/>
  <c r="BA3180" i="22"/>
  <c r="BB3180" i="22" s="1"/>
  <c r="BB3200" i="22"/>
  <c r="BA3249" i="22"/>
  <c r="BB3249" i="22" s="1"/>
  <c r="BB3397" i="22"/>
  <c r="BA3511" i="22"/>
  <c r="BB3511" i="22" s="1"/>
  <c r="BA3579" i="22"/>
  <c r="BB3579" i="22" s="1"/>
  <c r="BA3623" i="22"/>
  <c r="BB3623" i="22" s="1"/>
  <c r="BA3648" i="22"/>
  <c r="BB3648" i="22" s="1"/>
  <c r="BA3662" i="22"/>
  <c r="BB3662" i="22" s="1"/>
  <c r="BA3727" i="22"/>
  <c r="BB3727" i="22" s="1"/>
  <c r="BA3905" i="22"/>
  <c r="BB3905" i="22" s="1"/>
  <c r="BA3937" i="22"/>
  <c r="BB3937" i="22" s="1"/>
  <c r="BA3945" i="22"/>
  <c r="BB3945" i="22" s="1"/>
  <c r="BA4063" i="22"/>
  <c r="BB4063" i="22" s="1"/>
  <c r="BA4299" i="22"/>
  <c r="BB4299" i="22" s="1"/>
  <c r="BA4341" i="22"/>
  <c r="BB4341" i="22" s="1"/>
  <c r="BA4833" i="22"/>
  <c r="BB4833" i="22" s="1"/>
  <c r="BA4933" i="22"/>
  <c r="BB4933" i="22" s="1"/>
  <c r="BB4972" i="22"/>
  <c r="BB5000" i="22"/>
  <c r="BB5029" i="22"/>
  <c r="BA5533" i="22"/>
  <c r="BB5533" i="22" s="1"/>
  <c r="BA6075" i="22"/>
  <c r="BB6075" i="22" s="1"/>
  <c r="BA6083" i="22"/>
  <c r="BB6083" i="22" s="1"/>
  <c r="BA6281" i="22"/>
  <c r="BB6281" i="22" s="1"/>
  <c r="BA7149" i="22"/>
  <c r="BB7149" i="22" s="1"/>
  <c r="BA7271" i="22"/>
  <c r="BB7271" i="22" s="1"/>
  <c r="BA7323" i="22"/>
  <c r="BB7323" i="22" s="1"/>
  <c r="BA8081" i="22"/>
  <c r="BB8081" i="22" s="1"/>
  <c r="BA8767" i="22"/>
  <c r="BB8767" i="22" s="1"/>
  <c r="BA9247" i="22"/>
  <c r="BB9247" i="22" s="1"/>
  <c r="BA9725" i="22"/>
  <c r="BB9725" i="22" s="1"/>
  <c r="BA9761" i="22"/>
  <c r="BB9761" i="22" s="1"/>
  <c r="BA11864" i="22"/>
  <c r="BB11864" i="22" s="1"/>
  <c r="BA11980" i="22"/>
  <c r="BB11980" i="22" s="1"/>
  <c r="BA12085" i="22"/>
  <c r="BB12085" i="22" s="1"/>
  <c r="BA13014" i="22"/>
  <c r="BB13014" i="22" s="1"/>
  <c r="AS14" i="5"/>
  <c r="AT14" i="5" s="1"/>
  <c r="AW14" i="5" s="1"/>
  <c r="AS16" i="5"/>
  <c r="AT16" i="5" s="1"/>
  <c r="AW16" i="5" s="1"/>
  <c r="AS17" i="5"/>
  <c r="AT17" i="5" s="1"/>
  <c r="AW17" i="5" s="1"/>
  <c r="BA953" i="22"/>
  <c r="BB953" i="22" s="1"/>
  <c r="BA1096" i="22"/>
  <c r="BB1096" i="22" s="1"/>
  <c r="BB1235" i="22"/>
  <c r="BA1240" i="22"/>
  <c r="BB1240" i="22" s="1"/>
  <c r="BA1384" i="22"/>
  <c r="BB1384" i="22" s="1"/>
  <c r="BA1528" i="22"/>
  <c r="BB1528" i="22" s="1"/>
  <c r="BA1672" i="22"/>
  <c r="BB1672" i="22" s="1"/>
  <c r="BA1816" i="22"/>
  <c r="BB1816" i="22" s="1"/>
  <c r="BA1960" i="22"/>
  <c r="BB1960" i="22" s="1"/>
  <c r="BA1983" i="22"/>
  <c r="BB1983" i="22" s="1"/>
  <c r="BA2144" i="22"/>
  <c r="BB2144" i="22" s="1"/>
  <c r="BA2180" i="22"/>
  <c r="BB2180" i="22" s="1"/>
  <c r="BA2228" i="22"/>
  <c r="BB2228" i="22" s="1"/>
  <c r="BA2255" i="22"/>
  <c r="BB2255" i="22" s="1"/>
  <c r="BA2287" i="22"/>
  <c r="BB2287" i="22" s="1"/>
  <c r="BA2300" i="22"/>
  <c r="BB2300" i="22" s="1"/>
  <c r="BA2389" i="22"/>
  <c r="BB2389" i="22" s="1"/>
  <c r="BA2431" i="22"/>
  <c r="BB2431" i="22" s="1"/>
  <c r="BA2444" i="22"/>
  <c r="BB2444" i="22" s="1"/>
  <c r="BA2533" i="22"/>
  <c r="BB2533" i="22" s="1"/>
  <c r="BA2575" i="22"/>
  <c r="BB2575" i="22" s="1"/>
  <c r="BA2588" i="22"/>
  <c r="BB2588" i="22" s="1"/>
  <c r="BA2677" i="22"/>
  <c r="BB2677" i="22" s="1"/>
  <c r="BA2719" i="22"/>
  <c r="BB2719" i="22" s="1"/>
  <c r="BB2749" i="22"/>
  <c r="BB2792" i="22"/>
  <c r="BA2839" i="22"/>
  <c r="BB2839" i="22" s="1"/>
  <c r="BA2852" i="22"/>
  <c r="BB2852" i="22" s="1"/>
  <c r="BA2941" i="22"/>
  <c r="BB2941" i="22" s="1"/>
  <c r="BA2960" i="22"/>
  <c r="BB2960" i="22" s="1"/>
  <c r="BA3060" i="22"/>
  <c r="BB3060" i="22" s="1"/>
  <c r="BA3119" i="22"/>
  <c r="BB3119" i="22" s="1"/>
  <c r="BA3300" i="22"/>
  <c r="BB3300" i="22" s="1"/>
  <c r="BA3441" i="22"/>
  <c r="BB3441" i="22" s="1"/>
  <c r="BA3580" i="22"/>
  <c r="BB3580" i="22" s="1"/>
  <c r="BA3624" i="22"/>
  <c r="BB3624" i="22" s="1"/>
  <c r="BA3705" i="22"/>
  <c r="BB3705" i="22" s="1"/>
  <c r="BA3801" i="22"/>
  <c r="BB3801" i="22" s="1"/>
  <c r="BA4138" i="22"/>
  <c r="BB4138" i="22" s="1"/>
  <c r="BA4879" i="22"/>
  <c r="BB4879" i="22" s="1"/>
  <c r="BA5398" i="22"/>
  <c r="BB5398" i="22" s="1"/>
  <c r="BA5542" i="22"/>
  <c r="BB5542" i="22" s="1"/>
  <c r="BA5584" i="22"/>
  <c r="BB5584" i="22" s="1"/>
  <c r="BA7960" i="22"/>
  <c r="BB7960" i="22" s="1"/>
  <c r="BA7999" i="22"/>
  <c r="BB7999" i="22" s="1"/>
  <c r="BA8257" i="22"/>
  <c r="BB8257" i="22" s="1"/>
  <c r="BA19758" i="22"/>
  <c r="BB19758" i="22" s="1"/>
  <c r="AS15" i="5"/>
  <c r="AT15" i="5" s="1"/>
  <c r="AW15" i="5" s="1"/>
  <c r="AI19" i="5"/>
  <c r="AJ19" i="5" s="1"/>
  <c r="M30" i="14"/>
  <c r="E14" i="20"/>
  <c r="H14" i="20" s="1"/>
  <c r="H6" i="21"/>
  <c r="M6" i="22"/>
  <c r="AF6" i="22"/>
  <c r="AN6" i="22" s="1"/>
  <c r="BA7" i="22"/>
  <c r="BA8" i="22"/>
  <c r="BB8" i="22" s="1"/>
  <c r="BA27" i="22"/>
  <c r="BB27" i="22" s="1"/>
  <c r="BA31" i="22"/>
  <c r="BB31" i="22" s="1"/>
  <c r="BA35" i="22"/>
  <c r="BB35" i="22" s="1"/>
  <c r="BA39" i="22"/>
  <c r="BB39" i="22" s="1"/>
  <c r="BA43" i="22"/>
  <c r="BB43" i="22" s="1"/>
  <c r="BA47" i="22"/>
  <c r="BB47" i="22" s="1"/>
  <c r="BA51" i="22"/>
  <c r="BB51" i="22" s="1"/>
  <c r="BA55" i="22"/>
  <c r="BB55" i="22" s="1"/>
  <c r="BA59" i="22"/>
  <c r="BB59" i="22" s="1"/>
  <c r="BA63" i="22"/>
  <c r="BB63" i="22" s="1"/>
  <c r="BA67" i="22"/>
  <c r="BB67" i="22" s="1"/>
  <c r="BA71" i="22"/>
  <c r="BB71" i="22" s="1"/>
  <c r="BA75" i="22"/>
  <c r="BB75" i="22" s="1"/>
  <c r="BA79" i="22"/>
  <c r="BB79" i="22" s="1"/>
  <c r="BA83" i="22"/>
  <c r="BB83" i="22" s="1"/>
  <c r="BA87" i="22"/>
  <c r="BB87" i="22" s="1"/>
  <c r="BA91" i="22"/>
  <c r="BB91" i="22" s="1"/>
  <c r="BA95" i="22"/>
  <c r="BB95" i="22" s="1"/>
  <c r="BA99" i="22"/>
  <c r="BB99" i="22" s="1"/>
  <c r="BA103" i="22"/>
  <c r="BB103" i="22" s="1"/>
  <c r="BA107" i="22"/>
  <c r="BB107" i="22" s="1"/>
  <c r="BA111" i="22"/>
  <c r="BB111" i="22" s="1"/>
  <c r="BA115" i="22"/>
  <c r="BB115" i="22" s="1"/>
  <c r="BA119" i="22"/>
  <c r="BB119" i="22" s="1"/>
  <c r="BA123" i="22"/>
  <c r="BB123" i="22" s="1"/>
  <c r="BA127" i="22"/>
  <c r="BB127" i="22" s="1"/>
  <c r="BA131" i="22"/>
  <c r="BB131" i="22" s="1"/>
  <c r="BA135" i="22"/>
  <c r="BB135" i="22" s="1"/>
  <c r="BA139" i="22"/>
  <c r="BB139" i="22" s="1"/>
  <c r="BA143" i="22"/>
  <c r="BB143" i="22" s="1"/>
  <c r="BA147" i="22"/>
  <c r="BB147" i="22" s="1"/>
  <c r="BA151" i="22"/>
  <c r="BB151" i="22" s="1"/>
  <c r="BA155" i="22"/>
  <c r="BB155" i="22" s="1"/>
  <c r="BA159" i="22"/>
  <c r="BB159" i="22" s="1"/>
  <c r="BA163" i="22"/>
  <c r="BB163" i="22" s="1"/>
  <c r="BA167" i="22"/>
  <c r="BB167" i="22" s="1"/>
  <c r="BA171" i="22"/>
  <c r="BB171" i="22" s="1"/>
  <c r="BA175" i="22"/>
  <c r="BB175" i="22" s="1"/>
  <c r="BA179" i="22"/>
  <c r="BB179" i="22" s="1"/>
  <c r="BA183" i="22"/>
  <c r="BB183" i="22" s="1"/>
  <c r="BA187" i="22"/>
  <c r="BB187" i="22" s="1"/>
  <c r="BA191" i="22"/>
  <c r="BB191" i="22" s="1"/>
  <c r="BA195" i="22"/>
  <c r="BB195" i="22" s="1"/>
  <c r="BA199" i="22"/>
  <c r="BB199" i="22" s="1"/>
  <c r="BA203" i="22"/>
  <c r="BB203" i="22" s="1"/>
  <c r="BA207" i="22"/>
  <c r="BB207" i="22" s="1"/>
  <c r="BA211" i="22"/>
  <c r="BB211" i="22" s="1"/>
  <c r="BA215" i="22"/>
  <c r="BB215" i="22" s="1"/>
  <c r="BA219" i="22"/>
  <c r="BB219" i="22" s="1"/>
  <c r="BA223" i="22"/>
  <c r="BB223" i="22" s="1"/>
  <c r="BA227" i="22"/>
  <c r="BB227" i="22" s="1"/>
  <c r="BA231" i="22"/>
  <c r="BB231" i="22" s="1"/>
  <c r="BA235" i="22"/>
  <c r="BB235" i="22" s="1"/>
  <c r="BA239" i="22"/>
  <c r="BB239" i="22" s="1"/>
  <c r="BA243" i="22"/>
  <c r="BB243" i="22" s="1"/>
  <c r="BA247" i="22"/>
  <c r="BB247" i="22" s="1"/>
  <c r="BA251" i="22"/>
  <c r="BB251" i="22" s="1"/>
  <c r="BA255" i="22"/>
  <c r="BB255" i="22" s="1"/>
  <c r="BA259" i="22"/>
  <c r="BB259" i="22" s="1"/>
  <c r="BA263" i="22"/>
  <c r="BB263" i="22" s="1"/>
  <c r="BA267" i="22"/>
  <c r="BB267" i="22" s="1"/>
  <c r="BA271" i="22"/>
  <c r="BB271" i="22" s="1"/>
  <c r="BA275" i="22"/>
  <c r="BB275" i="22" s="1"/>
  <c r="BA279" i="22"/>
  <c r="BB279" i="22" s="1"/>
  <c r="BA283" i="22"/>
  <c r="BB283" i="22" s="1"/>
  <c r="BA287" i="22"/>
  <c r="BB287" i="22" s="1"/>
  <c r="BA291" i="22"/>
  <c r="BB291" i="22" s="1"/>
  <c r="BA295" i="22"/>
  <c r="BB295" i="22" s="1"/>
  <c r="BA299" i="22"/>
  <c r="BB299" i="22" s="1"/>
  <c r="BA303" i="22"/>
  <c r="BB303" i="22" s="1"/>
  <c r="BA307" i="22"/>
  <c r="BB307" i="22" s="1"/>
  <c r="BA311" i="22"/>
  <c r="BB311" i="22" s="1"/>
  <c r="BA315" i="22"/>
  <c r="BB315" i="22" s="1"/>
  <c r="BA319" i="22"/>
  <c r="BB319" i="22" s="1"/>
  <c r="BA323" i="22"/>
  <c r="BB323" i="22" s="1"/>
  <c r="BA327" i="22"/>
  <c r="BB327" i="22" s="1"/>
  <c r="BA331" i="22"/>
  <c r="BB331" i="22" s="1"/>
  <c r="BA335" i="22"/>
  <c r="BB335" i="22" s="1"/>
  <c r="BA339" i="22"/>
  <c r="BB339" i="22" s="1"/>
  <c r="BA343" i="22"/>
  <c r="BB343" i="22" s="1"/>
  <c r="BA347" i="22"/>
  <c r="BB347" i="22" s="1"/>
  <c r="BA351" i="22"/>
  <c r="BB351" i="22" s="1"/>
  <c r="BA355" i="22"/>
  <c r="BB355" i="22" s="1"/>
  <c r="BA359" i="22"/>
  <c r="BB359" i="22" s="1"/>
  <c r="BA363" i="22"/>
  <c r="BB363" i="22" s="1"/>
  <c r="BA367" i="22"/>
  <c r="BB367" i="22" s="1"/>
  <c r="BB371" i="22"/>
  <c r="BA393" i="22"/>
  <c r="BB393" i="22" s="1"/>
  <c r="BB419" i="22"/>
  <c r="BA441" i="22"/>
  <c r="BB441" i="22" s="1"/>
  <c r="BB467" i="22"/>
  <c r="BA489" i="22"/>
  <c r="BB489" i="22" s="1"/>
  <c r="BA503" i="22"/>
  <c r="BB503" i="22" s="1"/>
  <c r="BB508" i="22"/>
  <c r="BA539" i="22"/>
  <c r="BB539" i="22" s="1"/>
  <c r="BB569" i="22"/>
  <c r="BA579" i="22"/>
  <c r="BB579" i="22" s="1"/>
  <c r="BA584" i="22"/>
  <c r="BB584" i="22" s="1"/>
  <c r="BA599" i="22"/>
  <c r="BB599" i="22" s="1"/>
  <c r="BB604" i="22"/>
  <c r="BA635" i="22"/>
  <c r="BB635" i="22" s="1"/>
  <c r="BB665" i="22"/>
  <c r="BA675" i="22"/>
  <c r="BB675" i="22" s="1"/>
  <c r="BA680" i="22"/>
  <c r="BB680" i="22" s="1"/>
  <c r="BA695" i="22"/>
  <c r="BB695" i="22" s="1"/>
  <c r="BB700" i="22"/>
  <c r="BA731" i="22"/>
  <c r="BB731" i="22" s="1"/>
  <c r="BB761" i="22"/>
  <c r="BA771" i="22"/>
  <c r="BB771" i="22" s="1"/>
  <c r="BA776" i="22"/>
  <c r="BB776" i="22" s="1"/>
  <c r="BA791" i="22"/>
  <c r="BB791" i="22" s="1"/>
  <c r="BB796" i="22"/>
  <c r="BA827" i="22"/>
  <c r="BB827" i="22" s="1"/>
  <c r="BB857" i="22"/>
  <c r="BA867" i="22"/>
  <c r="BB867" i="22" s="1"/>
  <c r="BA872" i="22"/>
  <c r="BB872" i="22" s="1"/>
  <c r="BA899" i="22"/>
  <c r="BB899" i="22" s="1"/>
  <c r="BB904" i="22"/>
  <c r="BA915" i="22"/>
  <c r="BB915" i="22" s="1"/>
  <c r="BA931" i="22"/>
  <c r="BB931" i="22" s="1"/>
  <c r="BA937" i="22"/>
  <c r="BB937" i="22" s="1"/>
  <c r="BA959" i="22"/>
  <c r="BB959" i="22" s="1"/>
  <c r="BB964" i="22"/>
  <c r="BA991" i="22"/>
  <c r="BB991" i="22" s="1"/>
  <c r="BA1003" i="22"/>
  <c r="BB1003" i="22" s="1"/>
  <c r="BA1020" i="22"/>
  <c r="BB1020" i="22" s="1"/>
  <c r="BA1091" i="22"/>
  <c r="BB1091" i="22" s="1"/>
  <c r="BA1097" i="22"/>
  <c r="BB1097" i="22" s="1"/>
  <c r="BA1135" i="22"/>
  <c r="BB1135" i="22" s="1"/>
  <c r="BA1147" i="22"/>
  <c r="BB1147" i="22" s="1"/>
  <c r="BA1164" i="22"/>
  <c r="BB1164" i="22" s="1"/>
  <c r="BA1241" i="22"/>
  <c r="BB1241" i="22" s="1"/>
  <c r="BA1279" i="22"/>
  <c r="BB1279" i="22" s="1"/>
  <c r="BA1291" i="22"/>
  <c r="BB1291" i="22" s="1"/>
  <c r="BA1308" i="22"/>
  <c r="BB1308" i="22" s="1"/>
  <c r="BA1385" i="22"/>
  <c r="BB1385" i="22" s="1"/>
  <c r="BA1423" i="22"/>
  <c r="BB1423" i="22" s="1"/>
  <c r="BA1435" i="22"/>
  <c r="BB1435" i="22" s="1"/>
  <c r="BA1452" i="22"/>
  <c r="BB1452" i="22" s="1"/>
  <c r="BA1523" i="22"/>
  <c r="BB1523" i="22" s="1"/>
  <c r="BA1529" i="22"/>
  <c r="BB1529" i="22" s="1"/>
  <c r="BA1567" i="22"/>
  <c r="BB1567" i="22" s="1"/>
  <c r="BA1579" i="22"/>
  <c r="BB1579" i="22" s="1"/>
  <c r="BA1596" i="22"/>
  <c r="BB1596" i="22" s="1"/>
  <c r="BA1667" i="22"/>
  <c r="BB1667" i="22" s="1"/>
  <c r="BA1673" i="22"/>
  <c r="BB1673" i="22" s="1"/>
  <c r="BA1711" i="22"/>
  <c r="BB1711" i="22" s="1"/>
  <c r="BA1723" i="22"/>
  <c r="BB1723" i="22" s="1"/>
  <c r="BA1740" i="22"/>
  <c r="BB1740" i="22" s="1"/>
  <c r="BA1811" i="22"/>
  <c r="BB1811" i="22" s="1"/>
  <c r="BA1817" i="22"/>
  <c r="BB1817" i="22" s="1"/>
  <c r="BA1855" i="22"/>
  <c r="BB1855" i="22" s="1"/>
  <c r="BA1867" i="22"/>
  <c r="BB1867" i="22" s="1"/>
  <c r="BA1884" i="22"/>
  <c r="BB1884" i="22" s="1"/>
  <c r="BA1955" i="22"/>
  <c r="BB1955" i="22" s="1"/>
  <c r="BA1961" i="22"/>
  <c r="BB1961" i="22" s="1"/>
  <c r="BA2003" i="22"/>
  <c r="BB2003" i="22" s="1"/>
  <c r="BA2031" i="22"/>
  <c r="BB2031" i="22" s="1"/>
  <c r="BA2073" i="22"/>
  <c r="BB2073" i="22" s="1"/>
  <c r="BA2099" i="22"/>
  <c r="BB2099" i="22" s="1"/>
  <c r="BB2120" i="22"/>
  <c r="BA2187" i="22"/>
  <c r="BB2187" i="22" s="1"/>
  <c r="BB2249" i="22"/>
  <c r="BA2256" i="22"/>
  <c r="BB2256" i="22" s="1"/>
  <c r="BA2375" i="22"/>
  <c r="BB2375" i="22" s="1"/>
  <c r="BA2519" i="22"/>
  <c r="BB2519" i="22" s="1"/>
  <c r="BA2663" i="22"/>
  <c r="BB2663" i="22" s="1"/>
  <c r="BA2780" i="22"/>
  <c r="BB2780" i="22" s="1"/>
  <c r="BA2927" i="22"/>
  <c r="BB2927" i="22" s="1"/>
  <c r="BA2988" i="22"/>
  <c r="BB2988" i="22" s="1"/>
  <c r="BA3047" i="22"/>
  <c r="BB3047" i="22" s="1"/>
  <c r="BA3061" i="22"/>
  <c r="BB3061" i="22" s="1"/>
  <c r="BA3075" i="22"/>
  <c r="BB3075" i="22" s="1"/>
  <c r="BA3081" i="22"/>
  <c r="BB3081" i="22" s="1"/>
  <c r="BA3120" i="22"/>
  <c r="BB3120" i="22" s="1"/>
  <c r="BA3127" i="22"/>
  <c r="BB3127" i="22" s="1"/>
  <c r="BA3161" i="22"/>
  <c r="BB3161" i="22" s="1"/>
  <c r="BA3168" i="22"/>
  <c r="BB3168" i="22" s="1"/>
  <c r="BA3301" i="22"/>
  <c r="BB3301" i="22" s="1"/>
  <c r="BA3368" i="22"/>
  <c r="BB3368" i="22" s="1"/>
  <c r="BA3387" i="22"/>
  <c r="BB3387" i="22" s="1"/>
  <c r="BA3492" i="22"/>
  <c r="BB3492" i="22" s="1"/>
  <c r="BA3593" i="22"/>
  <c r="BB3593" i="22" s="1"/>
  <c r="BA3607" i="22"/>
  <c r="BB3607" i="22" s="1"/>
  <c r="BA3613" i="22"/>
  <c r="BB3613" i="22" s="1"/>
  <c r="BA3631" i="22"/>
  <c r="BB3631" i="22" s="1"/>
  <c r="BA3872" i="22"/>
  <c r="BB3872" i="22" s="1"/>
  <c r="BA3923" i="22"/>
  <c r="BB3923" i="22" s="1"/>
  <c r="BA4385" i="22"/>
  <c r="BB4385" i="22" s="1"/>
  <c r="BA4788" i="22"/>
  <c r="BB4788" i="22" s="1"/>
  <c r="BA4828" i="22"/>
  <c r="BB4828" i="22" s="1"/>
  <c r="BA5399" i="22"/>
  <c r="BB5399" i="22" s="1"/>
  <c r="BA5513" i="22"/>
  <c r="BB5513" i="22" s="1"/>
  <c r="BA5673" i="22"/>
  <c r="BB5673" i="22" s="1"/>
  <c r="BA5691" i="22"/>
  <c r="BB5691" i="22" s="1"/>
  <c r="BA6052" i="22"/>
  <c r="BB6052" i="22" s="1"/>
  <c r="BA6060" i="22"/>
  <c r="BB6060" i="22" s="1"/>
  <c r="BA6321" i="22"/>
  <c r="BB6321" i="22" s="1"/>
  <c r="BA6373" i="22"/>
  <c r="BB6373" i="22" s="1"/>
  <c r="BA6381" i="22"/>
  <c r="BB6381" i="22" s="1"/>
  <c r="BA6521" i="22"/>
  <c r="BB6521" i="22" s="1"/>
  <c r="BA6837" i="22"/>
  <c r="BB6837" i="22" s="1"/>
  <c r="BA6924" i="22"/>
  <c r="BB6924" i="22" s="1"/>
  <c r="BA7060" i="22"/>
  <c r="BB7060" i="22" s="1"/>
  <c r="BA7067" i="22"/>
  <c r="BB7067" i="22" s="1"/>
  <c r="BA7976" i="22"/>
  <c r="BB7976" i="22" s="1"/>
  <c r="BA8627" i="22"/>
  <c r="BB8627" i="22" s="1"/>
  <c r="I13" i="17"/>
  <c r="I6" i="21"/>
  <c r="BB415" i="22"/>
  <c r="BB463" i="22"/>
  <c r="BB504" i="22"/>
  <c r="BB519" i="22"/>
  <c r="BA524" i="22"/>
  <c r="BB524" i="22" s="1"/>
  <c r="BA559" i="22"/>
  <c r="BB559" i="22" s="1"/>
  <c r="BB575" i="22"/>
  <c r="BB600" i="22"/>
  <c r="BB615" i="22"/>
  <c r="BA620" i="22"/>
  <c r="BB620" i="22" s="1"/>
  <c r="BA655" i="22"/>
  <c r="BB655" i="22" s="1"/>
  <c r="BB671" i="22"/>
  <c r="BB696" i="22"/>
  <c r="BB711" i="22"/>
  <c r="BA716" i="22"/>
  <c r="BB716" i="22" s="1"/>
  <c r="BA751" i="22"/>
  <c r="BB751" i="22" s="1"/>
  <c r="BB767" i="22"/>
  <c r="BB792" i="22"/>
  <c r="BB807" i="22"/>
  <c r="BA812" i="22"/>
  <c r="BB812" i="22" s="1"/>
  <c r="BA847" i="22"/>
  <c r="BB847" i="22" s="1"/>
  <c r="BB863" i="22"/>
  <c r="BB873" i="22"/>
  <c r="BA883" i="22"/>
  <c r="BB883" i="22" s="1"/>
  <c r="BA905" i="22"/>
  <c r="BB905" i="22" s="1"/>
  <c r="BB911" i="22"/>
  <c r="BA921" i="22"/>
  <c r="BB921" i="22" s="1"/>
  <c r="BB981" i="22"/>
  <c r="BB992" i="22"/>
  <c r="BB1004" i="22"/>
  <c r="BA1036" i="22"/>
  <c r="BB1036" i="22" s="1"/>
  <c r="BA1064" i="22"/>
  <c r="BB1064" i="22" s="1"/>
  <c r="BA1103" i="22"/>
  <c r="BB1103" i="22" s="1"/>
  <c r="BB1108" i="22"/>
  <c r="BB1125" i="22"/>
  <c r="BB1136" i="22"/>
  <c r="BB1148" i="22"/>
  <c r="BA1180" i="22"/>
  <c r="BB1180" i="22" s="1"/>
  <c r="BA1208" i="22"/>
  <c r="BB1208" i="22" s="1"/>
  <c r="BA1247" i="22"/>
  <c r="BB1247" i="22" s="1"/>
  <c r="BB1252" i="22"/>
  <c r="BB1269" i="22"/>
  <c r="BB1280" i="22"/>
  <c r="BB1292" i="22"/>
  <c r="BA1324" i="22"/>
  <c r="BB1324" i="22" s="1"/>
  <c r="BA1352" i="22"/>
  <c r="BB1352" i="22" s="1"/>
  <c r="BA1391" i="22"/>
  <c r="BB1391" i="22" s="1"/>
  <c r="BB1396" i="22"/>
  <c r="BB1413" i="22"/>
  <c r="BB1424" i="22"/>
  <c r="BB1436" i="22"/>
  <c r="BA1468" i="22"/>
  <c r="BB1468" i="22" s="1"/>
  <c r="BA1496" i="22"/>
  <c r="BB1496" i="22" s="1"/>
  <c r="BA1535" i="22"/>
  <c r="BB1535" i="22" s="1"/>
  <c r="BB1540" i="22"/>
  <c r="BB1557" i="22"/>
  <c r="BB1568" i="22"/>
  <c r="BB1580" i="22"/>
  <c r="BA1612" i="22"/>
  <c r="BB1612" i="22" s="1"/>
  <c r="BA1640" i="22"/>
  <c r="BB1640" i="22" s="1"/>
  <c r="BA1679" i="22"/>
  <c r="BB1679" i="22" s="1"/>
  <c r="BB1684" i="22"/>
  <c r="BB1701" i="22"/>
  <c r="BB1712" i="22"/>
  <c r="BB1724" i="22"/>
  <c r="BA1756" i="22"/>
  <c r="BB1756" i="22" s="1"/>
  <c r="BA1784" i="22"/>
  <c r="BB1784" i="22" s="1"/>
  <c r="BA1823" i="22"/>
  <c r="BB1823" i="22" s="1"/>
  <c r="BB1828" i="22"/>
  <c r="BB1845" i="22"/>
  <c r="BB1856" i="22"/>
  <c r="BB1868" i="22"/>
  <c r="BA1900" i="22"/>
  <c r="BB1900" i="22" s="1"/>
  <c r="BA1928" i="22"/>
  <c r="BB1928" i="22" s="1"/>
  <c r="BA1985" i="22"/>
  <c r="BB1985" i="22" s="1"/>
  <c r="BB1991" i="22"/>
  <c r="BB2004" i="22"/>
  <c r="BA2051" i="22"/>
  <c r="BB2051" i="22" s="1"/>
  <c r="BA2079" i="22"/>
  <c r="BB2079" i="22" s="1"/>
  <c r="BA2100" i="22"/>
  <c r="BB2100" i="22" s="1"/>
  <c r="BA2121" i="22"/>
  <c r="BB2121" i="22" s="1"/>
  <c r="BA2160" i="22"/>
  <c r="BB2160" i="22" s="1"/>
  <c r="BA2173" i="22"/>
  <c r="BB2173" i="22" s="1"/>
  <c r="BA2276" i="22"/>
  <c r="BB2276" i="22" s="1"/>
  <c r="BA2288" i="22"/>
  <c r="BB2288" i="22" s="1"/>
  <c r="BB2321" i="22"/>
  <c r="BA2327" i="22"/>
  <c r="BB2327" i="22" s="1"/>
  <c r="BB2409" i="22"/>
  <c r="BA2420" i="22"/>
  <c r="BB2420" i="22" s="1"/>
  <c r="BA2432" i="22"/>
  <c r="BB2432" i="22" s="1"/>
  <c r="BB2465" i="22"/>
  <c r="BA2471" i="22"/>
  <c r="BB2471" i="22" s="1"/>
  <c r="BB2553" i="22"/>
  <c r="BA2564" i="22"/>
  <c r="BB2564" i="22" s="1"/>
  <c r="BA2576" i="22"/>
  <c r="BB2576" i="22" s="1"/>
  <c r="BB2609" i="22"/>
  <c r="BA2615" i="22"/>
  <c r="BB2615" i="22" s="1"/>
  <c r="BB2817" i="22"/>
  <c r="BA2828" i="22"/>
  <c r="BB2828" i="22" s="1"/>
  <c r="BA2840" i="22"/>
  <c r="BB2840" i="22" s="1"/>
  <c r="BB2873" i="22"/>
  <c r="BA2879" i="22"/>
  <c r="BB2879" i="22" s="1"/>
  <c r="BA3009" i="22"/>
  <c r="BB3009" i="22" s="1"/>
  <c r="BA3028" i="22"/>
  <c r="BB3028" i="22" s="1"/>
  <c r="BA3048" i="22"/>
  <c r="BB3048" i="22" s="1"/>
  <c r="BA3128" i="22"/>
  <c r="BB3128" i="22" s="1"/>
  <c r="BA3195" i="22"/>
  <c r="BB3195" i="22" s="1"/>
  <c r="BA3276" i="22"/>
  <c r="BB3276" i="22" s="1"/>
  <c r="BA3288" i="22"/>
  <c r="BB3288" i="22" s="1"/>
  <c r="BA3315" i="22"/>
  <c r="BB3315" i="22" s="1"/>
  <c r="BB3321" i="22"/>
  <c r="BB3344" i="22"/>
  <c r="BB3369" i="22"/>
  <c r="BB3468" i="22"/>
  <c r="BA3493" i="22"/>
  <c r="BB3493" i="22" s="1"/>
  <c r="BA3561" i="22"/>
  <c r="BB3561" i="22" s="1"/>
  <c r="BA3608" i="22"/>
  <c r="BB3608" i="22" s="1"/>
  <c r="BB3637" i="22"/>
  <c r="BA3657" i="22"/>
  <c r="BB3657" i="22" s="1"/>
  <c r="BA3758" i="22"/>
  <c r="BB3758" i="22" s="1"/>
  <c r="BB3858" i="22"/>
  <c r="BA3955" i="22"/>
  <c r="BB3955" i="22" s="1"/>
  <c r="BB4118" i="22"/>
  <c r="BA4160" i="22"/>
  <c r="BB4160" i="22" s="1"/>
  <c r="BA4380" i="22"/>
  <c r="BB4380" i="22" s="1"/>
  <c r="BA4448" i="22"/>
  <c r="BB4448" i="22" s="1"/>
  <c r="BB4585" i="22"/>
  <c r="BA4789" i="22"/>
  <c r="BB4789" i="22" s="1"/>
  <c r="BA4798" i="22"/>
  <c r="BB4798" i="22" s="1"/>
  <c r="BA5414" i="22"/>
  <c r="BB5414" i="22" s="1"/>
  <c r="BA6108" i="22"/>
  <c r="BB6108" i="22" s="1"/>
  <c r="BA6153" i="22"/>
  <c r="BB6153" i="22" s="1"/>
  <c r="BB6194" i="22"/>
  <c r="BA6205" i="22"/>
  <c r="BB6205" i="22" s="1"/>
  <c r="BA6695" i="22"/>
  <c r="BB6695" i="22" s="1"/>
  <c r="BA7209" i="22"/>
  <c r="BB7209" i="22" s="1"/>
  <c r="BA7460" i="22"/>
  <c r="BB7460" i="22" s="1"/>
  <c r="BA7473" i="22"/>
  <c r="BB7473" i="22" s="1"/>
  <c r="BB7494" i="22"/>
  <c r="BA8619" i="22"/>
  <c r="BB8619" i="22" s="1"/>
  <c r="BA9007" i="22"/>
  <c r="BB9007" i="22" s="1"/>
  <c r="BA9071" i="22"/>
  <c r="BB9071" i="22" s="1"/>
  <c r="BA9228" i="22"/>
  <c r="BB9228" i="22" s="1"/>
  <c r="BA10261" i="22"/>
  <c r="BB10261" i="22" s="1"/>
  <c r="BA10297" i="22"/>
  <c r="BB10297" i="22" s="1"/>
  <c r="BA10304" i="22"/>
  <c r="BB10304" i="22" s="1"/>
  <c r="BA10610" i="22"/>
  <c r="BB10610" i="22" s="1"/>
  <c r="BA10724" i="22"/>
  <c r="BB10724" i="22" s="1"/>
  <c r="BB903" i="22"/>
  <c r="BB951" i="22"/>
  <c r="BB999" i="22"/>
  <c r="BB1047" i="22"/>
  <c r="BB1095" i="22"/>
  <c r="BB1143" i="22"/>
  <c r="BB1191" i="22"/>
  <c r="BB1239" i="22"/>
  <c r="BB1287" i="22"/>
  <c r="BB1335" i="22"/>
  <c r="BB1383" i="22"/>
  <c r="BB1431" i="22"/>
  <c r="BB1479" i="22"/>
  <c r="BB1527" i="22"/>
  <c r="BB1575" i="22"/>
  <c r="BB1623" i="22"/>
  <c r="BB1671" i="22"/>
  <c r="BB1719" i="22"/>
  <c r="BB1767" i="22"/>
  <c r="BB1815" i="22"/>
  <c r="BB1863" i="22"/>
  <c r="BB1911" i="22"/>
  <c r="BB1959" i="22"/>
  <c r="BA1997" i="22"/>
  <c r="BB1997" i="22" s="1"/>
  <c r="BA2045" i="22"/>
  <c r="BB2045" i="22" s="1"/>
  <c r="BA2163" i="22"/>
  <c r="BB2163" i="22" s="1"/>
  <c r="BA2227" i="22"/>
  <c r="BB2227" i="22" s="1"/>
  <c r="BA2283" i="22"/>
  <c r="BB2283" i="22" s="1"/>
  <c r="BB2333" i="22"/>
  <c r="BA2355" i="22"/>
  <c r="BB2355" i="22" s="1"/>
  <c r="BB2405" i="22"/>
  <c r="BA2427" i="22"/>
  <c r="BB2427" i="22" s="1"/>
  <c r="BB2477" i="22"/>
  <c r="BA2499" i="22"/>
  <c r="BB2499" i="22" s="1"/>
  <c r="BB2549" i="22"/>
  <c r="BA2571" i="22"/>
  <c r="BB2571" i="22" s="1"/>
  <c r="BB2621" i="22"/>
  <c r="BA2643" i="22"/>
  <c r="BB2643" i="22" s="1"/>
  <c r="BA2708" i="22"/>
  <c r="BB2708" i="22" s="1"/>
  <c r="BA2791" i="22"/>
  <c r="BB2791" i="22" s="1"/>
  <c r="BB2813" i="22"/>
  <c r="BA2835" i="22"/>
  <c r="BB2835" i="22" s="1"/>
  <c r="BB2885" i="22"/>
  <c r="BA2907" i="22"/>
  <c r="BB2907" i="22" s="1"/>
  <c r="BA3263" i="22"/>
  <c r="BB3263" i="22" s="1"/>
  <c r="BB3281" i="22"/>
  <c r="BA3363" i="22"/>
  <c r="BB3363" i="22" s="1"/>
  <c r="BA3455" i="22"/>
  <c r="BB3455" i="22" s="1"/>
  <c r="BB3473" i="22"/>
  <c r="BA3555" i="22"/>
  <c r="BB3555" i="22" s="1"/>
  <c r="BB3585" i="22"/>
  <c r="BA3689" i="22"/>
  <c r="BB3689" i="22" s="1"/>
  <c r="BB3738" i="22"/>
  <c r="BB3836" i="22"/>
  <c r="BB3900" i="22"/>
  <c r="BB4068" i="22"/>
  <c r="BB4154" i="22"/>
  <c r="BA4298" i="22"/>
  <c r="BB4298" i="22" s="1"/>
  <c r="BB4421" i="22"/>
  <c r="BB4465" i="22"/>
  <c r="BA4473" i="22"/>
  <c r="BB4473" i="22" s="1"/>
  <c r="BA4481" i="22"/>
  <c r="BB4481" i="22" s="1"/>
  <c r="BA4755" i="22"/>
  <c r="BB4755" i="22" s="1"/>
  <c r="BA4775" i="22"/>
  <c r="BB4775" i="22" s="1"/>
  <c r="BA4822" i="22"/>
  <c r="BB4822" i="22" s="1"/>
  <c r="BA4895" i="22"/>
  <c r="BB4895" i="22" s="1"/>
  <c r="BA5006" i="22"/>
  <c r="BB5006" i="22" s="1"/>
  <c r="BB5249" i="22"/>
  <c r="BA5421" i="22"/>
  <c r="BB5421" i="22" s="1"/>
  <c r="BB5548" i="22"/>
  <c r="BA5553" i="22"/>
  <c r="BB5553" i="22" s="1"/>
  <c r="BA5561" i="22"/>
  <c r="BB5561" i="22" s="1"/>
  <c r="BA5744" i="22"/>
  <c r="BB5744" i="22" s="1"/>
  <c r="BA5812" i="22"/>
  <c r="BB5812" i="22" s="1"/>
  <c r="BA6123" i="22"/>
  <c r="BB6123" i="22" s="1"/>
  <c r="BA6218" i="22"/>
  <c r="BB6218" i="22" s="1"/>
  <c r="BA6234" i="22"/>
  <c r="BB6234" i="22" s="1"/>
  <c r="BA6273" i="22"/>
  <c r="BB6273" i="22" s="1"/>
  <c r="BA6426" i="22"/>
  <c r="BB6426" i="22" s="1"/>
  <c r="BA6781" i="22"/>
  <c r="BB6781" i="22" s="1"/>
  <c r="BB6882" i="22"/>
  <c r="BA6910" i="22"/>
  <c r="BB6910" i="22" s="1"/>
  <c r="BA6964" i="22"/>
  <c r="BB6964" i="22" s="1"/>
  <c r="BA7021" i="22"/>
  <c r="BB7021" i="22" s="1"/>
  <c r="BB7562" i="22"/>
  <c r="BA7576" i="22"/>
  <c r="BB7576" i="22" s="1"/>
  <c r="BA7771" i="22"/>
  <c r="BB7771" i="22" s="1"/>
  <c r="BB7793" i="22"/>
  <c r="BA8369" i="22"/>
  <c r="BB8369" i="22" s="1"/>
  <c r="BA8415" i="22"/>
  <c r="BB8415" i="22" s="1"/>
  <c r="BA8674" i="22"/>
  <c r="BB8674" i="22" s="1"/>
  <c r="BB507" i="22"/>
  <c r="BB555" i="22"/>
  <c r="BB603" i="22"/>
  <c r="BB651" i="22"/>
  <c r="BB699" i="22"/>
  <c r="BB747" i="22"/>
  <c r="BB795" i="22"/>
  <c r="BB843" i="22"/>
  <c r="BB891" i="22"/>
  <c r="BB939" i="22"/>
  <c r="BB987" i="22"/>
  <c r="BB1035" i="22"/>
  <c r="BB1083" i="22"/>
  <c r="BB1131" i="22"/>
  <c r="BB1179" i="22"/>
  <c r="BB1227" i="22"/>
  <c r="BB1275" i="22"/>
  <c r="BB1323" i="22"/>
  <c r="BB1371" i="22"/>
  <c r="BB1419" i="22"/>
  <c r="BB1467" i="22"/>
  <c r="BB1515" i="22"/>
  <c r="BB1563" i="22"/>
  <c r="BB1611" i="22"/>
  <c r="BB1659" i="22"/>
  <c r="BB1707" i="22"/>
  <c r="BB1755" i="22"/>
  <c r="BB1803" i="22"/>
  <c r="BB1851" i="22"/>
  <c r="BB1899" i="22"/>
  <c r="BB1947" i="22"/>
  <c r="BA2131" i="22"/>
  <c r="BB2131" i="22" s="1"/>
  <c r="BB2721" i="22"/>
  <c r="BA2743" i="22"/>
  <c r="BB2743" i="22" s="1"/>
  <c r="BA2759" i="22"/>
  <c r="BB2759" i="22" s="1"/>
  <c r="BA2787" i="22"/>
  <c r="BB2787" i="22" s="1"/>
  <c r="BA3219" i="22"/>
  <c r="BB3219" i="22" s="1"/>
  <c r="BB3225" i="22"/>
  <c r="BB3248" i="22"/>
  <c r="BA3311" i="22"/>
  <c r="BB3311" i="22" s="1"/>
  <c r="BA3411" i="22"/>
  <c r="BB3411" i="22" s="1"/>
  <c r="BB3417" i="22"/>
  <c r="BB3440" i="22"/>
  <c r="BA3503" i="22"/>
  <c r="BB3503" i="22" s="1"/>
  <c r="BA3627" i="22"/>
  <c r="BB3627" i="22" s="1"/>
  <c r="BB3633" i="22"/>
  <c r="BA3658" i="22"/>
  <c r="BB3658" i="22" s="1"/>
  <c r="BA3671" i="22"/>
  <c r="BB3671" i="22" s="1"/>
  <c r="BA4142" i="22"/>
  <c r="BB4142" i="22" s="1"/>
  <c r="BA4149" i="22"/>
  <c r="BB4149" i="22" s="1"/>
  <c r="BA4323" i="22"/>
  <c r="BB4323" i="22" s="1"/>
  <c r="BA4524" i="22"/>
  <c r="BB4524" i="22" s="1"/>
  <c r="BA4655" i="22"/>
  <c r="BB4655" i="22" s="1"/>
  <c r="BB4741" i="22"/>
  <c r="BB4764" i="22"/>
  <c r="BA5097" i="22"/>
  <c r="BB5097" i="22" s="1"/>
  <c r="BA5129" i="22"/>
  <c r="BB5129" i="22" s="1"/>
  <c r="BA5158" i="22"/>
  <c r="BB5158" i="22" s="1"/>
  <c r="BA5318" i="22"/>
  <c r="BB5318" i="22" s="1"/>
  <c r="BA5326" i="22"/>
  <c r="BB5326" i="22" s="1"/>
  <c r="BA5341" i="22"/>
  <c r="BB5341" i="22" s="1"/>
  <c r="BA5384" i="22"/>
  <c r="BB5384" i="22" s="1"/>
  <c r="BA5498" i="22"/>
  <c r="BB5498" i="22" s="1"/>
  <c r="BA5519" i="22"/>
  <c r="BB5519" i="22" s="1"/>
  <c r="BA5577" i="22"/>
  <c r="BB5577" i="22" s="1"/>
  <c r="BB5922" i="22"/>
  <c r="BA6359" i="22"/>
  <c r="BB6359" i="22" s="1"/>
  <c r="BA6465" i="22"/>
  <c r="BB6465" i="22" s="1"/>
  <c r="BA6589" i="22"/>
  <c r="BB6589" i="22" s="1"/>
  <c r="BA6713" i="22"/>
  <c r="BB6713" i="22" s="1"/>
  <c r="BA6832" i="22"/>
  <c r="BB6832" i="22" s="1"/>
  <c r="BA6929" i="22"/>
  <c r="BB6929" i="22" s="1"/>
  <c r="BA7441" i="22"/>
  <c r="BB7441" i="22" s="1"/>
  <c r="BA7449" i="22"/>
  <c r="BB7449" i="22" s="1"/>
  <c r="BA8448" i="22"/>
  <c r="BB8448" i="22" s="1"/>
  <c r="BA8604" i="22"/>
  <c r="BB8604" i="22" s="1"/>
  <c r="BA9262" i="22"/>
  <c r="BB9262" i="22" s="1"/>
  <c r="BA9532" i="22"/>
  <c r="BB9532" i="22" s="1"/>
  <c r="BA11842" i="22"/>
  <c r="BB11842" i="22" s="1"/>
  <c r="BA12518" i="22"/>
  <c r="BB12518" i="22" s="1"/>
  <c r="BA13960" i="22"/>
  <c r="BB13960" i="22" s="1"/>
  <c r="BA13993" i="22"/>
  <c r="BB13993" i="22" s="1"/>
  <c r="BB983" i="22"/>
  <c r="BB1031" i="22"/>
  <c r="BB1079" i="22"/>
  <c r="BB1127" i="22"/>
  <c r="BB1175" i="22"/>
  <c r="BB1223" i="22"/>
  <c r="BB1271" i="22"/>
  <c r="BB1319" i="22"/>
  <c r="BB1367" i="22"/>
  <c r="BB1415" i="22"/>
  <c r="BB1463" i="22"/>
  <c r="BB1511" i="22"/>
  <c r="BB1559" i="22"/>
  <c r="BB1607" i="22"/>
  <c r="BB1655" i="22"/>
  <c r="BB1703" i="22"/>
  <c r="BB1751" i="22"/>
  <c r="BB1799" i="22"/>
  <c r="BB1847" i="22"/>
  <c r="BB1895" i="22"/>
  <c r="BB1943" i="22"/>
  <c r="BB1979" i="22"/>
  <c r="BA1984" i="22"/>
  <c r="BB1984" i="22" s="1"/>
  <c r="BB1999" i="22"/>
  <c r="BB2027" i="22"/>
  <c r="BA2032" i="22"/>
  <c r="BB2032" i="22" s="1"/>
  <c r="BB2047" i="22"/>
  <c r="BB2075" i="22"/>
  <c r="BA2080" i="22"/>
  <c r="BB2080" i="22" s="1"/>
  <c r="BA2095" i="22"/>
  <c r="BB2095" i="22" s="1"/>
  <c r="BA2132" i="22"/>
  <c r="BB2132" i="22" s="1"/>
  <c r="BA2143" i="22"/>
  <c r="BB2143" i="22" s="1"/>
  <c r="BA2159" i="22"/>
  <c r="BB2159" i="22" s="1"/>
  <c r="BB2165" i="22"/>
  <c r="BA2235" i="22"/>
  <c r="BB2235" i="22" s="1"/>
  <c r="BB2285" i="22"/>
  <c r="BA2307" i="22"/>
  <c r="BB2307" i="22" s="1"/>
  <c r="BB2357" i="22"/>
  <c r="BA2379" i="22"/>
  <c r="BB2379" i="22" s="1"/>
  <c r="BB2429" i="22"/>
  <c r="BA2451" i="22"/>
  <c r="BB2451" i="22" s="1"/>
  <c r="BB2501" i="22"/>
  <c r="BA2523" i="22"/>
  <c r="BB2523" i="22" s="1"/>
  <c r="BB2573" i="22"/>
  <c r="BA2595" i="22"/>
  <c r="BB2595" i="22" s="1"/>
  <c r="BB2645" i="22"/>
  <c r="BA2667" i="22"/>
  <c r="BB2667" i="22" s="1"/>
  <c r="BA2732" i="22"/>
  <c r="BB2732" i="22" s="1"/>
  <c r="BB2793" i="22"/>
  <c r="BB2837" i="22"/>
  <c r="BA2859" i="22"/>
  <c r="BB2859" i="22" s="1"/>
  <c r="BB2909" i="22"/>
  <c r="BA2931" i="22"/>
  <c r="BB2931" i="22" s="1"/>
  <c r="BA2959" i="22"/>
  <c r="BB2959" i="22" s="1"/>
  <c r="BA2975" i="22"/>
  <c r="BB2975" i="22" s="1"/>
  <c r="BA3027" i="22"/>
  <c r="BB3027" i="22" s="1"/>
  <c r="BA3055" i="22"/>
  <c r="BB3055" i="22" s="1"/>
  <c r="BA3071" i="22"/>
  <c r="BB3071" i="22" s="1"/>
  <c r="BA3123" i="22"/>
  <c r="BB3123" i="22" s="1"/>
  <c r="BA3151" i="22"/>
  <c r="BB3151" i="22" s="1"/>
  <c r="BA3167" i="22"/>
  <c r="BB3167" i="22" s="1"/>
  <c r="BB3220" i="22"/>
  <c r="BA3295" i="22"/>
  <c r="BB3295" i="22" s="1"/>
  <c r="BA3312" i="22"/>
  <c r="BB3312" i="22" s="1"/>
  <c r="BB3412" i="22"/>
  <c r="BA3487" i="22"/>
  <c r="BB3487" i="22" s="1"/>
  <c r="BA3504" i="22"/>
  <c r="BB3504" i="22" s="1"/>
  <c r="BB3521" i="22"/>
  <c r="BB3628" i="22"/>
  <c r="BA3699" i="22"/>
  <c r="BB3699" i="22" s="1"/>
  <c r="BA3747" i="22"/>
  <c r="BB3747" i="22" s="1"/>
  <c r="BA3754" i="22"/>
  <c r="BB3754" i="22" s="1"/>
  <c r="BA3797" i="22"/>
  <c r="BB3797" i="22" s="1"/>
  <c r="BA3824" i="22"/>
  <c r="BB3824" i="22" s="1"/>
  <c r="BA3852" i="22"/>
  <c r="BB3852" i="22" s="1"/>
  <c r="BA3962" i="22"/>
  <c r="BB3962" i="22" s="1"/>
  <c r="BA4040" i="22"/>
  <c r="BB4040" i="22" s="1"/>
  <c r="BA4077" i="22"/>
  <c r="BB4077" i="22" s="1"/>
  <c r="BA4150" i="22"/>
  <c r="BB4150" i="22" s="1"/>
  <c r="BA4188" i="22"/>
  <c r="BB4188" i="22" s="1"/>
  <c r="BA4227" i="22"/>
  <c r="BB4227" i="22" s="1"/>
  <c r="BA4498" i="22"/>
  <c r="BB4498" i="22" s="1"/>
  <c r="BA4525" i="22"/>
  <c r="BB4525" i="22" s="1"/>
  <c r="BA4846" i="22"/>
  <c r="BB4846" i="22" s="1"/>
  <c r="BA4913" i="22"/>
  <c r="BB4913" i="22" s="1"/>
  <c r="BA5092" i="22"/>
  <c r="BB5092" i="22" s="1"/>
  <c r="BA5150" i="22"/>
  <c r="BB5150" i="22" s="1"/>
  <c r="BB5364" i="22"/>
  <c r="BA5393" i="22"/>
  <c r="BB5393" i="22" s="1"/>
  <c r="BB5484" i="22"/>
  <c r="BA5499" i="22"/>
  <c r="BB5499" i="22" s="1"/>
  <c r="BA5507" i="22"/>
  <c r="BB5507" i="22" s="1"/>
  <c r="BA5725" i="22"/>
  <c r="BB5725" i="22" s="1"/>
  <c r="BA5961" i="22"/>
  <c r="BB5961" i="22" s="1"/>
  <c r="BA5969" i="22"/>
  <c r="BB5969" i="22" s="1"/>
  <c r="BA6079" i="22"/>
  <c r="BB6079" i="22" s="1"/>
  <c r="BA6299" i="22"/>
  <c r="BB6299" i="22" s="1"/>
  <c r="BA6487" i="22"/>
  <c r="BB6487" i="22" s="1"/>
  <c r="BA6539" i="22"/>
  <c r="BB6539" i="22" s="1"/>
  <c r="BA6753" i="22"/>
  <c r="BB6753" i="22" s="1"/>
  <c r="BA6833" i="22"/>
  <c r="BB6833" i="22" s="1"/>
  <c r="BA7265" i="22"/>
  <c r="BB7265" i="22" s="1"/>
  <c r="BA7386" i="22"/>
  <c r="BB7386" i="22" s="1"/>
  <c r="BA7693" i="22"/>
  <c r="BB7693" i="22" s="1"/>
  <c r="BA7811" i="22"/>
  <c r="BB7811" i="22" s="1"/>
  <c r="BA8597" i="22"/>
  <c r="BB8597" i="22" s="1"/>
  <c r="BA9472" i="22"/>
  <c r="BB9472" i="22" s="1"/>
  <c r="BA9493" i="22"/>
  <c r="BB9493" i="22" s="1"/>
  <c r="BB10760" i="22"/>
  <c r="BA10819" i="22"/>
  <c r="BB10819" i="22" s="1"/>
  <c r="BB543" i="22"/>
  <c r="BB591" i="22"/>
  <c r="BB639" i="22"/>
  <c r="BB687" i="22"/>
  <c r="BB735" i="22"/>
  <c r="BB783" i="22"/>
  <c r="BB831" i="22"/>
  <c r="BB879" i="22"/>
  <c r="BB927" i="22"/>
  <c r="BB975" i="22"/>
  <c r="BB1023" i="22"/>
  <c r="BB1071" i="22"/>
  <c r="BB1119" i="22"/>
  <c r="BB1167" i="22"/>
  <c r="BB1215" i="22"/>
  <c r="BB1263" i="22"/>
  <c r="BB1311" i="22"/>
  <c r="BB1359" i="22"/>
  <c r="BB1407" i="22"/>
  <c r="BB1455" i="22"/>
  <c r="BB1503" i="22"/>
  <c r="BB1551" i="22"/>
  <c r="BB1599" i="22"/>
  <c r="BB1647" i="22"/>
  <c r="BB1695" i="22"/>
  <c r="BB1743" i="22"/>
  <c r="BB1791" i="22"/>
  <c r="BB1839" i="22"/>
  <c r="BB1887" i="22"/>
  <c r="BB1935" i="22"/>
  <c r="BA1975" i="22"/>
  <c r="BB1975" i="22" s="1"/>
  <c r="BA2023" i="22"/>
  <c r="BB2023" i="22" s="1"/>
  <c r="BA2071" i="22"/>
  <c r="BB2071" i="22" s="1"/>
  <c r="BA2203" i="22"/>
  <c r="BB2203" i="22" s="1"/>
  <c r="BA2252" i="22"/>
  <c r="BB2252" i="22" s="1"/>
  <c r="BA2263" i="22"/>
  <c r="BB2263" i="22" s="1"/>
  <c r="BA2324" i="22"/>
  <c r="BB2324" i="22" s="1"/>
  <c r="BA2396" i="22"/>
  <c r="BB2396" i="22" s="1"/>
  <c r="BA2468" i="22"/>
  <c r="BB2468" i="22" s="1"/>
  <c r="BA2540" i="22"/>
  <c r="BB2540" i="22" s="1"/>
  <c r="BA2612" i="22"/>
  <c r="BB2612" i="22" s="1"/>
  <c r="BA2695" i="22"/>
  <c r="BB2695" i="22" s="1"/>
  <c r="BB2717" i="22"/>
  <c r="BA2739" i="22"/>
  <c r="BB2739" i="22" s="1"/>
  <c r="BA2804" i="22"/>
  <c r="BB2804" i="22" s="1"/>
  <c r="BA2876" i="22"/>
  <c r="BB2876" i="22" s="1"/>
  <c r="BA3267" i="22"/>
  <c r="BB3267" i="22" s="1"/>
  <c r="BA3359" i="22"/>
  <c r="BB3359" i="22" s="1"/>
  <c r="BB3377" i="22"/>
  <c r="BA3459" i="22"/>
  <c r="BB3459" i="22" s="1"/>
  <c r="BA3551" i="22"/>
  <c r="BB3551" i="22" s="1"/>
  <c r="BB3741" i="22"/>
  <c r="BA3791" i="22"/>
  <c r="BB3791" i="22" s="1"/>
  <c r="BA3840" i="22"/>
  <c r="BB3840" i="22" s="1"/>
  <c r="BA3932" i="22"/>
  <c r="BB3932" i="22" s="1"/>
  <c r="BA4019" i="22"/>
  <c r="BB4019" i="22" s="1"/>
  <c r="BB4373" i="22"/>
  <c r="BA4583" i="22"/>
  <c r="BB4583" i="22" s="1"/>
  <c r="BA4590" i="22"/>
  <c r="BB4590" i="22" s="1"/>
  <c r="BA4861" i="22"/>
  <c r="BB4861" i="22" s="1"/>
  <c r="BA5086" i="22"/>
  <c r="BB5086" i="22" s="1"/>
  <c r="BA5099" i="22"/>
  <c r="BB5099" i="22" s="1"/>
  <c r="BA5283" i="22"/>
  <c r="BB5283" i="22" s="1"/>
  <c r="BB5629" i="22"/>
  <c r="BA5697" i="22"/>
  <c r="BB5697" i="22" s="1"/>
  <c r="BA5705" i="22"/>
  <c r="BB5705" i="22" s="1"/>
  <c r="BB5824" i="22"/>
  <c r="BA5853" i="22"/>
  <c r="BB5853" i="22" s="1"/>
  <c r="BA6422" i="22"/>
  <c r="BB6422" i="22" s="1"/>
  <c r="BA6631" i="22"/>
  <c r="BB6631" i="22" s="1"/>
  <c r="BA6801" i="22"/>
  <c r="BB6801" i="22" s="1"/>
  <c r="BA6824" i="22"/>
  <c r="BB6824" i="22" s="1"/>
  <c r="BA6877" i="22"/>
  <c r="BB6877" i="22" s="1"/>
  <c r="BB7026" i="22"/>
  <c r="BA7094" i="22"/>
  <c r="BB7094" i="22" s="1"/>
  <c r="BA7107" i="22"/>
  <c r="BB7107" i="22" s="1"/>
  <c r="BA7803" i="22"/>
  <c r="BB7803" i="22" s="1"/>
  <c r="BA8223" i="22"/>
  <c r="BB8223" i="22" s="1"/>
  <c r="BA8238" i="22"/>
  <c r="BB8238" i="22" s="1"/>
  <c r="BB8943" i="22"/>
  <c r="BA10131" i="22"/>
  <c r="BB10131" i="22" s="1"/>
  <c r="BA2091" i="22"/>
  <c r="BB2091" i="22" s="1"/>
  <c r="BA2139" i="22"/>
  <c r="BB2139" i="22" s="1"/>
  <c r="BA2204" i="22"/>
  <c r="BB2204" i="22" s="1"/>
  <c r="BA2215" i="22"/>
  <c r="BB2215" i="22" s="1"/>
  <c r="BA2684" i="22"/>
  <c r="BB2684" i="22" s="1"/>
  <c r="BA2711" i="22"/>
  <c r="BB2711" i="22" s="1"/>
  <c r="BA2767" i="22"/>
  <c r="BB2767" i="22" s="1"/>
  <c r="BA2955" i="22"/>
  <c r="BB2955" i="22" s="1"/>
  <c r="BA2983" i="22"/>
  <c r="BB2983" i="22" s="1"/>
  <c r="BA2999" i="22"/>
  <c r="BB2999" i="22" s="1"/>
  <c r="BA3051" i="22"/>
  <c r="BB3051" i="22" s="1"/>
  <c r="BA3079" i="22"/>
  <c r="BB3079" i="22" s="1"/>
  <c r="BA3095" i="22"/>
  <c r="BB3095" i="22" s="1"/>
  <c r="BA3147" i="22"/>
  <c r="BB3147" i="22" s="1"/>
  <c r="BA3175" i="22"/>
  <c r="BB3175" i="22" s="1"/>
  <c r="BA3191" i="22"/>
  <c r="BB3191" i="22" s="1"/>
  <c r="BA3291" i="22"/>
  <c r="BB3291" i="22" s="1"/>
  <c r="BA3360" i="22"/>
  <c r="BB3360" i="22" s="1"/>
  <c r="BA3483" i="22"/>
  <c r="BB3483" i="22" s="1"/>
  <c r="BA3559" i="22"/>
  <c r="BB3559" i="22" s="1"/>
  <c r="BA3575" i="22"/>
  <c r="BB3575" i="22" s="1"/>
  <c r="BA3599" i="22"/>
  <c r="BB3599" i="22" s="1"/>
  <c r="BA3673" i="22"/>
  <c r="BB3673" i="22" s="1"/>
  <c r="BA3826" i="22"/>
  <c r="BB3826" i="22" s="1"/>
  <c r="BA4215" i="22"/>
  <c r="BB4215" i="22" s="1"/>
  <c r="BA4258" i="22"/>
  <c r="BB4258" i="22" s="1"/>
  <c r="BA4417" i="22"/>
  <c r="BB4417" i="22" s="1"/>
  <c r="BA4953" i="22"/>
  <c r="BB4953" i="22" s="1"/>
  <c r="BA4961" i="22"/>
  <c r="BB4961" i="22" s="1"/>
  <c r="BA5244" i="22"/>
  <c r="BB5244" i="22" s="1"/>
  <c r="BA5418" i="22"/>
  <c r="BB5418" i="22" s="1"/>
  <c r="BA5692" i="22"/>
  <c r="BB5692" i="22" s="1"/>
  <c r="BA5778" i="22"/>
  <c r="BB5778" i="22" s="1"/>
  <c r="BA5901" i="22"/>
  <c r="BB5901" i="22" s="1"/>
  <c r="BA5908" i="22"/>
  <c r="BB5908" i="22" s="1"/>
  <c r="BA5916" i="22"/>
  <c r="BB5916" i="22" s="1"/>
  <c r="BA5956" i="22"/>
  <c r="BB5956" i="22" s="1"/>
  <c r="BA6286" i="22"/>
  <c r="BB6286" i="22" s="1"/>
  <c r="BA6467" i="22"/>
  <c r="BB6467" i="22" s="1"/>
  <c r="BA6474" i="22"/>
  <c r="BB6474" i="22" s="1"/>
  <c r="BA6515" i="22"/>
  <c r="BB6515" i="22" s="1"/>
  <c r="BA6616" i="22"/>
  <c r="BB6616" i="22" s="1"/>
  <c r="BA6623" i="22"/>
  <c r="BB6623" i="22" s="1"/>
  <c r="BA6871" i="22"/>
  <c r="BB6871" i="22" s="1"/>
  <c r="BA6982" i="22"/>
  <c r="BB6982" i="22" s="1"/>
  <c r="BA7012" i="22"/>
  <c r="BB7012" i="22" s="1"/>
  <c r="BA7035" i="22"/>
  <c r="BB7035" i="22" s="1"/>
  <c r="BA7043" i="22"/>
  <c r="BB7043" i="22" s="1"/>
  <c r="BA7155" i="22"/>
  <c r="BB7155" i="22" s="1"/>
  <c r="BA7236" i="22"/>
  <c r="BB7236" i="22" s="1"/>
  <c r="BA7653" i="22"/>
  <c r="BB7653" i="22" s="1"/>
  <c r="BA10604" i="22"/>
  <c r="BB10604" i="22" s="1"/>
  <c r="BB535" i="22"/>
  <c r="BB583" i="22"/>
  <c r="BB631" i="22"/>
  <c r="BB679" i="22"/>
  <c r="BB727" i="22"/>
  <c r="BB775" i="22"/>
  <c r="BB823" i="22"/>
  <c r="BB871" i="22"/>
  <c r="BB919" i="22"/>
  <c r="BA923" i="22"/>
  <c r="BB923" i="22" s="1"/>
  <c r="BB967" i="22"/>
  <c r="BA971" i="22"/>
  <c r="BB971" i="22" s="1"/>
  <c r="BB1015" i="22"/>
  <c r="BA1019" i="22"/>
  <c r="BB1019" i="22" s="1"/>
  <c r="BB1063" i="22"/>
  <c r="BA1067" i="22"/>
  <c r="BB1067" i="22" s="1"/>
  <c r="BB1111" i="22"/>
  <c r="BA1115" i="22"/>
  <c r="BB1115" i="22" s="1"/>
  <c r="BB1159" i="22"/>
  <c r="BA1163" i="22"/>
  <c r="BB1163" i="22" s="1"/>
  <c r="BB1207" i="22"/>
  <c r="BA1211" i="22"/>
  <c r="BB1211" i="22" s="1"/>
  <c r="BB1255" i="22"/>
  <c r="BA1259" i="22"/>
  <c r="BB1259" i="22" s="1"/>
  <c r="BB1303" i="22"/>
  <c r="BA1307" i="22"/>
  <c r="BB1307" i="22" s="1"/>
  <c r="BB1351" i="22"/>
  <c r="BA1355" i="22"/>
  <c r="BB1355" i="22" s="1"/>
  <c r="BB1399" i="22"/>
  <c r="BA1403" i="22"/>
  <c r="BB1403" i="22" s="1"/>
  <c r="BB1447" i="22"/>
  <c r="BA1451" i="22"/>
  <c r="BB1451" i="22" s="1"/>
  <c r="BB1495" i="22"/>
  <c r="BA1499" i="22"/>
  <c r="BB1499" i="22" s="1"/>
  <c r="BB1543" i="22"/>
  <c r="BA1547" i="22"/>
  <c r="BB1547" i="22" s="1"/>
  <c r="BB1591" i="22"/>
  <c r="BA1595" i="22"/>
  <c r="BB1595" i="22" s="1"/>
  <c r="BB1639" i="22"/>
  <c r="BA1643" i="22"/>
  <c r="BB1643" i="22" s="1"/>
  <c r="BB1687" i="22"/>
  <c r="BA1691" i="22"/>
  <c r="BB1691" i="22" s="1"/>
  <c r="BB1735" i="22"/>
  <c r="BA1739" i="22"/>
  <c r="BB1739" i="22" s="1"/>
  <c r="BB1783" i="22"/>
  <c r="BA1787" i="22"/>
  <c r="BB1787" i="22" s="1"/>
  <c r="BB1831" i="22"/>
  <c r="BA1835" i="22"/>
  <c r="BB1835" i="22" s="1"/>
  <c r="BB1879" i="22"/>
  <c r="BA1883" i="22"/>
  <c r="BB1883" i="22" s="1"/>
  <c r="BB1927" i="22"/>
  <c r="BA1931" i="22"/>
  <c r="BB1931" i="22" s="1"/>
  <c r="BA1995" i="22"/>
  <c r="BB1995" i="22" s="1"/>
  <c r="BA2043" i="22"/>
  <c r="BB2043" i="22" s="1"/>
  <c r="BA2155" i="22"/>
  <c r="BB2155" i="22" s="1"/>
  <c r="BA2231" i="22"/>
  <c r="BB2231" i="22" s="1"/>
  <c r="BB2237" i="22"/>
  <c r="BB2309" i="22"/>
  <c r="BA2331" i="22"/>
  <c r="BB2331" i="22" s="1"/>
  <c r="BB2381" i="22"/>
  <c r="BA2403" i="22"/>
  <c r="BB2403" i="22" s="1"/>
  <c r="BB2453" i="22"/>
  <c r="BA2475" i="22"/>
  <c r="BB2475" i="22" s="1"/>
  <c r="BB2525" i="22"/>
  <c r="BA2547" i="22"/>
  <c r="BB2547" i="22" s="1"/>
  <c r="BB2597" i="22"/>
  <c r="BA2619" i="22"/>
  <c r="BB2619" i="22" s="1"/>
  <c r="BB2669" i="22"/>
  <c r="BA2745" i="22"/>
  <c r="BB2745" i="22" s="1"/>
  <c r="BA2756" i="22"/>
  <c r="BB2756" i="22" s="1"/>
  <c r="BA2783" i="22"/>
  <c r="BB2783" i="22" s="1"/>
  <c r="BA2811" i="22"/>
  <c r="BB2811" i="22" s="1"/>
  <c r="BB2861" i="22"/>
  <c r="BA2883" i="22"/>
  <c r="BB2883" i="22" s="1"/>
  <c r="BB2933" i="22"/>
  <c r="BB2961" i="22"/>
  <c r="BA3000" i="22"/>
  <c r="BB3000" i="22" s="1"/>
  <c r="BB3057" i="22"/>
  <c r="BA3096" i="22"/>
  <c r="BB3096" i="22" s="1"/>
  <c r="BB3153" i="22"/>
  <c r="BA3192" i="22"/>
  <c r="BB3192" i="22" s="1"/>
  <c r="BA3273" i="22"/>
  <c r="BB3273" i="22" s="1"/>
  <c r="BA3343" i="22"/>
  <c r="BB3343" i="22" s="1"/>
  <c r="BB3349" i="22"/>
  <c r="BA3372" i="22"/>
  <c r="BB3372" i="22" s="1"/>
  <c r="BA3384" i="22"/>
  <c r="BB3384" i="22" s="1"/>
  <c r="BA3465" i="22"/>
  <c r="BB3465" i="22" s="1"/>
  <c r="BA3535" i="22"/>
  <c r="BB3535" i="22" s="1"/>
  <c r="BA3576" i="22"/>
  <c r="BB3576" i="22" s="1"/>
  <c r="BA3714" i="22"/>
  <c r="BB3714" i="22" s="1"/>
  <c r="BA3763" i="22"/>
  <c r="BB3763" i="22" s="1"/>
  <c r="BA3770" i="22"/>
  <c r="BB3770" i="22" s="1"/>
  <c r="BB3778" i="22"/>
  <c r="BB3783" i="22"/>
  <c r="BB3814" i="22"/>
  <c r="BA3819" i="22"/>
  <c r="BB3819" i="22" s="1"/>
  <c r="BA3920" i="22"/>
  <c r="BB3920" i="22" s="1"/>
  <c r="BA3926" i="22"/>
  <c r="BB3926" i="22" s="1"/>
  <c r="BA4057" i="22"/>
  <c r="BB4057" i="22" s="1"/>
  <c r="BB4094" i="22"/>
  <c r="BA4101" i="22"/>
  <c r="BB4101" i="22" s="1"/>
  <c r="BA4137" i="22"/>
  <c r="BB4137" i="22" s="1"/>
  <c r="BA4259" i="22"/>
  <c r="BB4259" i="22" s="1"/>
  <c r="BB4608" i="22"/>
  <c r="BA4622" i="22"/>
  <c r="BB4622" i="22" s="1"/>
  <c r="BA4679" i="22"/>
  <c r="BB4679" i="22" s="1"/>
  <c r="BA4840" i="22"/>
  <c r="BB4840" i="22" s="1"/>
  <c r="BA4948" i="22"/>
  <c r="BB4948" i="22" s="1"/>
  <c r="BB5087" i="22"/>
  <c r="BA5245" i="22"/>
  <c r="BB5245" i="22" s="1"/>
  <c r="BA5301" i="22"/>
  <c r="BB5301" i="22" s="1"/>
  <c r="BB5902" i="22"/>
  <c r="BA6105" i="22"/>
  <c r="BB6105" i="22" s="1"/>
  <c r="BB6113" i="22"/>
  <c r="BB6166" i="22"/>
  <c r="BB6248" i="22"/>
  <c r="BA6694" i="22"/>
  <c r="BB6694" i="22" s="1"/>
  <c r="BA6843" i="22"/>
  <c r="BB6843" i="22" s="1"/>
  <c r="BA6983" i="22"/>
  <c r="BB6983" i="22" s="1"/>
  <c r="BA7184" i="22"/>
  <c r="BB7184" i="22" s="1"/>
  <c r="BA8159" i="22"/>
  <c r="BB8159" i="22" s="1"/>
  <c r="BB8631" i="22"/>
  <c r="BA8639" i="22"/>
  <c r="BB8639" i="22" s="1"/>
  <c r="BA10109" i="22"/>
  <c r="BB10109" i="22" s="1"/>
  <c r="BA3243" i="22"/>
  <c r="BB3243" i="22" s="1"/>
  <c r="BA3271" i="22"/>
  <c r="BB3271" i="22" s="1"/>
  <c r="BA3287" i="22"/>
  <c r="BB3287" i="22" s="1"/>
  <c r="BA3339" i="22"/>
  <c r="BB3339" i="22" s="1"/>
  <c r="BA3367" i="22"/>
  <c r="BB3367" i="22" s="1"/>
  <c r="BA3383" i="22"/>
  <c r="BB3383" i="22" s="1"/>
  <c r="BA3435" i="22"/>
  <c r="BB3435" i="22" s="1"/>
  <c r="BA3463" i="22"/>
  <c r="BB3463" i="22" s="1"/>
  <c r="BA3479" i="22"/>
  <c r="BB3479" i="22" s="1"/>
  <c r="BA3552" i="22"/>
  <c r="BB3552" i="22" s="1"/>
  <c r="BA3603" i="22"/>
  <c r="BB3603" i="22" s="1"/>
  <c r="BB3690" i="22"/>
  <c r="BA3784" i="22"/>
  <c r="BB3784" i="22" s="1"/>
  <c r="BA3884" i="22"/>
  <c r="BB3884" i="22" s="1"/>
  <c r="BA3918" i="22"/>
  <c r="BB3918" i="22" s="1"/>
  <c r="BA4033" i="22"/>
  <c r="BB4033" i="22" s="1"/>
  <c r="BA4041" i="22"/>
  <c r="BB4041" i="22" s="1"/>
  <c r="BB4172" i="22"/>
  <c r="BA4204" i="22"/>
  <c r="BB4204" i="22" s="1"/>
  <c r="BA4285" i="22"/>
  <c r="BB4285" i="22" s="1"/>
  <c r="BA4312" i="22"/>
  <c r="BB4312" i="22" s="1"/>
  <c r="BA4319" i="22"/>
  <c r="BB4319" i="22" s="1"/>
  <c r="BB4434" i="22"/>
  <c r="BA4653" i="22"/>
  <c r="BB4653" i="22" s="1"/>
  <c r="BB4661" i="22"/>
  <c r="BB4686" i="22"/>
  <c r="BA4692" i="22"/>
  <c r="BB4692" i="22" s="1"/>
  <c r="BB4726" i="22"/>
  <c r="BA4847" i="22"/>
  <c r="BB4847" i="22" s="1"/>
  <c r="BA4880" i="22"/>
  <c r="BB4880" i="22" s="1"/>
  <c r="BA4995" i="22"/>
  <c r="BB4995" i="22" s="1"/>
  <c r="BB5277" i="22"/>
  <c r="BA5291" i="22"/>
  <c r="BB5291" i="22" s="1"/>
  <c r="BB5312" i="22"/>
  <c r="BA5411" i="22"/>
  <c r="BB5411" i="22" s="1"/>
  <c r="BA5433" i="22"/>
  <c r="BB5433" i="22" s="1"/>
  <c r="BA5450" i="22"/>
  <c r="BB5450" i="22" s="1"/>
  <c r="BA5750" i="22"/>
  <c r="BB5750" i="22" s="1"/>
  <c r="BA5930" i="22"/>
  <c r="BB5930" i="22" s="1"/>
  <c r="BA5990" i="22"/>
  <c r="BB5990" i="22" s="1"/>
  <c r="BA5998" i="22"/>
  <c r="BB5998" i="22" s="1"/>
  <c r="BA6038" i="22"/>
  <c r="BB6038" i="22" s="1"/>
  <c r="BA6045" i="22"/>
  <c r="BB6045" i="22" s="1"/>
  <c r="BA6114" i="22"/>
  <c r="BB6114" i="22" s="1"/>
  <c r="BA6224" i="22"/>
  <c r="BB6224" i="22" s="1"/>
  <c r="BA6445" i="22"/>
  <c r="BB6445" i="22" s="1"/>
  <c r="BB6546" i="22"/>
  <c r="BB6700" i="22"/>
  <c r="BA6947" i="22"/>
  <c r="BB6947" i="22" s="1"/>
  <c r="BB6976" i="22"/>
  <c r="BA7074" i="22"/>
  <c r="BB7074" i="22" s="1"/>
  <c r="BB7108" i="22"/>
  <c r="BA7161" i="22"/>
  <c r="BB7161" i="22" s="1"/>
  <c r="BB7189" i="22"/>
  <c r="BA7334" i="22"/>
  <c r="BB7334" i="22" s="1"/>
  <c r="BA7341" i="22"/>
  <c r="BB7341" i="22" s="1"/>
  <c r="BA7397" i="22"/>
  <c r="BB7397" i="22" s="1"/>
  <c r="BA7404" i="22"/>
  <c r="BB7404" i="22" s="1"/>
  <c r="BA7601" i="22"/>
  <c r="BB7601" i="22" s="1"/>
  <c r="BA7667" i="22"/>
  <c r="BB7667" i="22" s="1"/>
  <c r="BA7817" i="22"/>
  <c r="BB7817" i="22" s="1"/>
  <c r="BA7832" i="22"/>
  <c r="BB7832" i="22" s="1"/>
  <c r="BB7855" i="22"/>
  <c r="BA7939" i="22"/>
  <c r="BB7939" i="22" s="1"/>
  <c r="BA8113" i="22"/>
  <c r="BB8113" i="22" s="1"/>
  <c r="BA8300" i="22"/>
  <c r="BB8300" i="22" s="1"/>
  <c r="BA8338" i="22"/>
  <c r="BB8338" i="22" s="1"/>
  <c r="BB8393" i="22"/>
  <c r="BA8610" i="22"/>
  <c r="BB8610" i="22" s="1"/>
  <c r="BA8688" i="22"/>
  <c r="BB8688" i="22" s="1"/>
  <c r="BA8696" i="22"/>
  <c r="BB8696" i="22" s="1"/>
  <c r="BA9049" i="22"/>
  <c r="BB9049" i="22" s="1"/>
  <c r="BA9110" i="22"/>
  <c r="BB9110" i="22" s="1"/>
  <c r="BA9434" i="22"/>
  <c r="BB9434" i="22" s="1"/>
  <c r="BA9656" i="22"/>
  <c r="BB9656" i="22" s="1"/>
  <c r="BA9662" i="22"/>
  <c r="BB9662" i="22" s="1"/>
  <c r="BA9889" i="22"/>
  <c r="BB9889" i="22" s="1"/>
  <c r="BA9902" i="22"/>
  <c r="BB9902" i="22" s="1"/>
  <c r="BA10255" i="22"/>
  <c r="BB10255" i="22" s="1"/>
  <c r="BA10876" i="22"/>
  <c r="BB10876" i="22" s="1"/>
  <c r="BA11533" i="22"/>
  <c r="BB11533" i="22" s="1"/>
  <c r="BA3772" i="22"/>
  <c r="BB3772" i="22" s="1"/>
  <c r="BA3806" i="22"/>
  <c r="BB3806" i="22" s="1"/>
  <c r="BA3831" i="22"/>
  <c r="BB3831" i="22" s="1"/>
  <c r="BB3865" i="22"/>
  <c r="BA3911" i="22"/>
  <c r="BB3911" i="22" s="1"/>
  <c r="BB4070" i="22"/>
  <c r="BA4089" i="22"/>
  <c r="BB4089" i="22" s="1"/>
  <c r="BA4155" i="22"/>
  <c r="BB4155" i="22" s="1"/>
  <c r="BA4179" i="22"/>
  <c r="BB4179" i="22" s="1"/>
  <c r="BA4229" i="22"/>
  <c r="BB4229" i="22" s="1"/>
  <c r="BA4286" i="22"/>
  <c r="BB4286" i="22" s="1"/>
  <c r="BA4360" i="22"/>
  <c r="BB4360" i="22" s="1"/>
  <c r="BB4386" i="22"/>
  <c r="BA4408" i="22"/>
  <c r="BB4408" i="22" s="1"/>
  <c r="BA4442" i="22"/>
  <c r="BB4442" i="22" s="1"/>
  <c r="BA4599" i="22"/>
  <c r="BB4599" i="22" s="1"/>
  <c r="BB4681" i="22"/>
  <c r="BA4881" i="22"/>
  <c r="BB4881" i="22" s="1"/>
  <c r="BA4888" i="22"/>
  <c r="BB4888" i="22" s="1"/>
  <c r="BA5216" i="22"/>
  <c r="BB5216" i="22" s="1"/>
  <c r="BA5255" i="22"/>
  <c r="BB5255" i="22" s="1"/>
  <c r="BA5270" i="22"/>
  <c r="BB5270" i="22" s="1"/>
  <c r="BA5284" i="22"/>
  <c r="BB5284" i="22" s="1"/>
  <c r="BB5412" i="22"/>
  <c r="BB5485" i="22"/>
  <c r="BB5536" i="22"/>
  <c r="BA5591" i="22"/>
  <c r="BB5591" i="22" s="1"/>
  <c r="BA5647" i="22"/>
  <c r="BB5647" i="22" s="1"/>
  <c r="BA5757" i="22"/>
  <c r="BB5757" i="22" s="1"/>
  <c r="BA5764" i="22"/>
  <c r="BB5764" i="22" s="1"/>
  <c r="BB5810" i="22"/>
  <c r="BA5817" i="22"/>
  <c r="BB5817" i="22" s="1"/>
  <c r="BB5825" i="22"/>
  <c r="BA5894" i="22"/>
  <c r="BB5894" i="22" s="1"/>
  <c r="BB5954" i="22"/>
  <c r="BA6100" i="22"/>
  <c r="BB6100" i="22" s="1"/>
  <c r="BB6152" i="22"/>
  <c r="BA6175" i="22"/>
  <c r="BB6175" i="22" s="1"/>
  <c r="BB6280" i="22"/>
  <c r="BA6315" i="22"/>
  <c r="BB6315" i="22" s="1"/>
  <c r="BB6482" i="22"/>
  <c r="BA6566" i="22"/>
  <c r="BB6566" i="22" s="1"/>
  <c r="BA6574" i="22"/>
  <c r="BB6574" i="22" s="1"/>
  <c r="BA6609" i="22"/>
  <c r="BB6609" i="22" s="1"/>
  <c r="BA6640" i="22"/>
  <c r="BB6640" i="22" s="1"/>
  <c r="BA6655" i="22"/>
  <c r="BB6655" i="22" s="1"/>
  <c r="BA6662" i="22"/>
  <c r="BB6662" i="22" s="1"/>
  <c r="BA6737" i="22"/>
  <c r="BB6737" i="22" s="1"/>
  <c r="BA6819" i="22"/>
  <c r="BB6819" i="22" s="1"/>
  <c r="BB6856" i="22"/>
  <c r="BA6896" i="22"/>
  <c r="BB6896" i="22" s="1"/>
  <c r="BB6948" i="22"/>
  <c r="BA6969" i="22"/>
  <c r="BB6969" i="22" s="1"/>
  <c r="BA6998" i="22"/>
  <c r="BB6998" i="22" s="1"/>
  <c r="BA7005" i="22"/>
  <c r="BB7005" i="22" s="1"/>
  <c r="BA7116" i="22"/>
  <c r="BB7116" i="22" s="1"/>
  <c r="BB7242" i="22"/>
  <c r="BA7363" i="22"/>
  <c r="BB7363" i="22" s="1"/>
  <c r="BA7602" i="22"/>
  <c r="BB7602" i="22" s="1"/>
  <c r="BB7610" i="22"/>
  <c r="BB8009" i="22"/>
  <c r="BB8107" i="22"/>
  <c r="BA8309" i="22"/>
  <c r="BB8309" i="22" s="1"/>
  <c r="BA8409" i="22"/>
  <c r="BB8409" i="22" s="1"/>
  <c r="BA8806" i="22"/>
  <c r="BB8806" i="22" s="1"/>
  <c r="BA9026" i="22"/>
  <c r="BB9026" i="22" s="1"/>
  <c r="BA9289" i="22"/>
  <c r="BB9289" i="22" s="1"/>
  <c r="BA9296" i="22"/>
  <c r="BB9296" i="22" s="1"/>
  <c r="BA9355" i="22"/>
  <c r="BB9355" i="22" s="1"/>
  <c r="BA9499" i="22"/>
  <c r="BB9499" i="22" s="1"/>
  <c r="BA9507" i="22"/>
  <c r="BB9507" i="22" s="1"/>
  <c r="BA9773" i="22"/>
  <c r="BB9773" i="22" s="1"/>
  <c r="BB9990" i="22"/>
  <c r="BA10459" i="22"/>
  <c r="BB10459" i="22" s="1"/>
  <c r="BA10767" i="22"/>
  <c r="BB10767" i="22" s="1"/>
  <c r="BA11337" i="22"/>
  <c r="BB11337" i="22" s="1"/>
  <c r="BA3674" i="22"/>
  <c r="BB3674" i="22" s="1"/>
  <c r="BA3859" i="22"/>
  <c r="BB3859" i="22" s="1"/>
  <c r="BA3949" i="22"/>
  <c r="BB3949" i="22" s="1"/>
  <c r="BA3983" i="22"/>
  <c r="BB3983" i="22" s="1"/>
  <c r="BB4009" i="22"/>
  <c r="BA4022" i="22"/>
  <c r="BB4022" i="22" s="1"/>
  <c r="BA4105" i="22"/>
  <c r="BB4105" i="22" s="1"/>
  <c r="BA4125" i="22"/>
  <c r="BB4125" i="22" s="1"/>
  <c r="BB4232" i="22"/>
  <c r="BB4273" i="22"/>
  <c r="BA4280" i="22"/>
  <c r="BB4280" i="22" s="1"/>
  <c r="BA4330" i="22"/>
  <c r="BB4330" i="22" s="1"/>
  <c r="BA4644" i="22"/>
  <c r="BB4644" i="22" s="1"/>
  <c r="BA5159" i="22"/>
  <c r="BB5159" i="22" s="1"/>
  <c r="BA5234" i="22"/>
  <c r="BB5234" i="22" s="1"/>
  <c r="BA5241" i="22"/>
  <c r="BB5241" i="22" s="1"/>
  <c r="BA5250" i="22"/>
  <c r="BB5250" i="22" s="1"/>
  <c r="BA5265" i="22"/>
  <c r="BB5265" i="22" s="1"/>
  <c r="BA5337" i="22"/>
  <c r="BB5337" i="22" s="1"/>
  <c r="BA5407" i="22"/>
  <c r="BB5407" i="22" s="1"/>
  <c r="BB5706" i="22"/>
  <c r="BA5849" i="22"/>
  <c r="BB5849" i="22" s="1"/>
  <c r="BA5870" i="22"/>
  <c r="BB5870" i="22" s="1"/>
  <c r="BB6080" i="22"/>
  <c r="BA6282" i="22"/>
  <c r="BB6282" i="22" s="1"/>
  <c r="BA6295" i="22"/>
  <c r="BB6295" i="22" s="1"/>
  <c r="BA6367" i="22"/>
  <c r="BB6367" i="22" s="1"/>
  <c r="BA6382" i="22"/>
  <c r="BB6382" i="22" s="1"/>
  <c r="BA6491" i="22"/>
  <c r="BB6491" i="22" s="1"/>
  <c r="BA6527" i="22"/>
  <c r="BB6527" i="22" s="1"/>
  <c r="BB6549" i="22"/>
  <c r="BA6555" i="22"/>
  <c r="BB6555" i="22" s="1"/>
  <c r="BA6627" i="22"/>
  <c r="BB6627" i="22" s="1"/>
  <c r="BA6782" i="22"/>
  <c r="BB6782" i="22" s="1"/>
  <c r="BA6790" i="22"/>
  <c r="BB6790" i="22" s="1"/>
  <c r="BA7046" i="22"/>
  <c r="BB7046" i="22" s="1"/>
  <c r="BA7068" i="22"/>
  <c r="BB7068" i="22" s="1"/>
  <c r="BB7213" i="22"/>
  <c r="BA7775" i="22"/>
  <c r="BB7775" i="22" s="1"/>
  <c r="BA7820" i="22"/>
  <c r="BB7820" i="22" s="1"/>
  <c r="BA7903" i="22"/>
  <c r="BB7903" i="22" s="1"/>
  <c r="BB8035" i="22"/>
  <c r="BB8050" i="22"/>
  <c r="BA8182" i="22"/>
  <c r="BB8182" i="22" s="1"/>
  <c r="BA8365" i="22"/>
  <c r="BB8365" i="22" s="1"/>
  <c r="BA8581" i="22"/>
  <c r="BB8581" i="22" s="1"/>
  <c r="BA8784" i="22"/>
  <c r="BB8784" i="22" s="1"/>
  <c r="BA8800" i="22"/>
  <c r="BB8800" i="22" s="1"/>
  <c r="BA8922" i="22"/>
  <c r="BB8922" i="22" s="1"/>
  <c r="BA9169" i="22"/>
  <c r="BB9169" i="22" s="1"/>
  <c r="BA9451" i="22"/>
  <c r="BB9451" i="22" s="1"/>
  <c r="BA9727" i="22"/>
  <c r="BB9727" i="22" s="1"/>
  <c r="BA9992" i="22"/>
  <c r="BB9992" i="22" s="1"/>
  <c r="BA10052" i="22"/>
  <c r="BB10052" i="22" s="1"/>
  <c r="BA10073" i="22"/>
  <c r="BB10073" i="22" s="1"/>
  <c r="BA10314" i="22"/>
  <c r="BB10314" i="22" s="1"/>
  <c r="BA10552" i="22"/>
  <c r="BB10552" i="22" s="1"/>
  <c r="BA10631" i="22"/>
  <c r="BB10631" i="22" s="1"/>
  <c r="BA3693" i="22"/>
  <c r="BB3693" i="22" s="1"/>
  <c r="BA3706" i="22"/>
  <c r="BB3706" i="22" s="1"/>
  <c r="BA3725" i="22"/>
  <c r="BB3725" i="22" s="1"/>
  <c r="BA3736" i="22"/>
  <c r="BB3736" i="22" s="1"/>
  <c r="BA3788" i="22"/>
  <c r="BB3788" i="22" s="1"/>
  <c r="BA3802" i="22"/>
  <c r="BB3802" i="22" s="1"/>
  <c r="BA3809" i="22"/>
  <c r="BB3809" i="22" s="1"/>
  <c r="BA3841" i="22"/>
  <c r="BB3841" i="22" s="1"/>
  <c r="BB3887" i="22"/>
  <c r="BA3894" i="22"/>
  <c r="BB3894" i="22" s="1"/>
  <c r="BA3906" i="22"/>
  <c r="BB3906" i="22" s="1"/>
  <c r="BA3914" i="22"/>
  <c r="BB3914" i="22" s="1"/>
  <c r="BA3997" i="22"/>
  <c r="BB3997" i="22" s="1"/>
  <c r="BA4002" i="22"/>
  <c r="BB4002" i="22" s="1"/>
  <c r="BA4045" i="22"/>
  <c r="BB4045" i="22" s="1"/>
  <c r="BA4051" i="22"/>
  <c r="BB4051" i="22" s="1"/>
  <c r="BA4132" i="22"/>
  <c r="BB4132" i="22" s="1"/>
  <c r="BA4182" i="22"/>
  <c r="BB4182" i="22" s="1"/>
  <c r="BA4281" i="22"/>
  <c r="BB4281" i="22" s="1"/>
  <c r="BA4411" i="22"/>
  <c r="BB4411" i="22" s="1"/>
  <c r="BA4557" i="22"/>
  <c r="BB4557" i="22" s="1"/>
  <c r="BA4564" i="22"/>
  <c r="BB4564" i="22" s="1"/>
  <c r="BA4713" i="22"/>
  <c r="BB4713" i="22" s="1"/>
  <c r="BA4721" i="22"/>
  <c r="BB4721" i="22" s="1"/>
  <c r="BA4730" i="22"/>
  <c r="BB4730" i="22" s="1"/>
  <c r="BA4816" i="22"/>
  <c r="BB4816" i="22" s="1"/>
  <c r="BB4907" i="22"/>
  <c r="BB4919" i="22"/>
  <c r="BA4942" i="22"/>
  <c r="BB4942" i="22" s="1"/>
  <c r="BB5023" i="22"/>
  <c r="BA5126" i="22"/>
  <c r="BB5126" i="22" s="1"/>
  <c r="BA5133" i="22"/>
  <c r="BB5133" i="22" s="1"/>
  <c r="BA5144" i="22"/>
  <c r="BB5144" i="22" s="1"/>
  <c r="BA5167" i="22"/>
  <c r="BB5167" i="22" s="1"/>
  <c r="BA5365" i="22"/>
  <c r="BB5365" i="22" s="1"/>
  <c r="BA5373" i="22"/>
  <c r="BB5373" i="22" s="1"/>
  <c r="BA5566" i="22"/>
  <c r="BB5566" i="22" s="1"/>
  <c r="BA5572" i="22"/>
  <c r="BB5572" i="22" s="1"/>
  <c r="BA5594" i="22"/>
  <c r="BB5594" i="22" s="1"/>
  <c r="BA5791" i="22"/>
  <c r="BB5791" i="22" s="1"/>
  <c r="BA5798" i="22"/>
  <c r="BB5798" i="22" s="1"/>
  <c r="BA6013" i="22"/>
  <c r="BB6013" i="22" s="1"/>
  <c r="BA6095" i="22"/>
  <c r="BB6095" i="22" s="1"/>
  <c r="BA6345" i="22"/>
  <c r="BB6345" i="22" s="1"/>
  <c r="BA6383" i="22"/>
  <c r="BB6383" i="22" s="1"/>
  <c r="BA6412" i="22"/>
  <c r="BB6412" i="22" s="1"/>
  <c r="BA6449" i="22"/>
  <c r="BB6449" i="22" s="1"/>
  <c r="BA6590" i="22"/>
  <c r="BB6590" i="22" s="1"/>
  <c r="BA6791" i="22"/>
  <c r="BB6791" i="22" s="1"/>
  <c r="BA6921" i="22"/>
  <c r="BB6921" i="22" s="1"/>
  <c r="BA6952" i="22"/>
  <c r="BB6952" i="22" s="1"/>
  <c r="BA7069" i="22"/>
  <c r="BB7069" i="22" s="1"/>
  <c r="BA7142" i="22"/>
  <c r="BB7142" i="22" s="1"/>
  <c r="BA7150" i="22"/>
  <c r="BB7150" i="22" s="1"/>
  <c r="BA7309" i="22"/>
  <c r="BB7309" i="22" s="1"/>
  <c r="BA7556" i="22"/>
  <c r="BB7556" i="22" s="1"/>
  <c r="BA7591" i="22"/>
  <c r="BB7591" i="22" s="1"/>
  <c r="BA7704" i="22"/>
  <c r="BB7704" i="22" s="1"/>
  <c r="BA7776" i="22"/>
  <c r="BB7776" i="22" s="1"/>
  <c r="BA7784" i="22"/>
  <c r="BB7784" i="22" s="1"/>
  <c r="BA7798" i="22"/>
  <c r="BB7798" i="22" s="1"/>
  <c r="BA7972" i="22"/>
  <c r="BB7972" i="22" s="1"/>
  <c r="BA8204" i="22"/>
  <c r="BB8204" i="22" s="1"/>
  <c r="BA8295" i="22"/>
  <c r="BB8295" i="22" s="1"/>
  <c r="BA8801" i="22"/>
  <c r="BB8801" i="22" s="1"/>
  <c r="BA8809" i="22"/>
  <c r="BB8809" i="22" s="1"/>
  <c r="BA9141" i="22"/>
  <c r="BB9141" i="22" s="1"/>
  <c r="BA9973" i="22"/>
  <c r="BB9973" i="22" s="1"/>
  <c r="BB9985" i="22"/>
  <c r="BA10315" i="22"/>
  <c r="BB10315" i="22" s="1"/>
  <c r="BB10440" i="22"/>
  <c r="BA10594" i="22"/>
  <c r="BB10594" i="22" s="1"/>
  <c r="BA3240" i="22"/>
  <c r="BB3240" i="22" s="1"/>
  <c r="BB3297" i="22"/>
  <c r="BA3336" i="22"/>
  <c r="BB3336" i="22" s="1"/>
  <c r="BB3393" i="22"/>
  <c r="BA3432" i="22"/>
  <c r="BB3432" i="22" s="1"/>
  <c r="BB3489" i="22"/>
  <c r="BA3527" i="22"/>
  <c r="BB3527" i="22" s="1"/>
  <c r="BA3600" i="22"/>
  <c r="BB3600" i="22" s="1"/>
  <c r="BA3651" i="22"/>
  <c r="BB3651" i="22" s="1"/>
  <c r="BB3731" i="22"/>
  <c r="BB3854" i="22"/>
  <c r="BA3901" i="22"/>
  <c r="BB3901" i="22" s="1"/>
  <c r="BA3907" i="22"/>
  <c r="BB3907" i="22" s="1"/>
  <c r="BA3950" i="22"/>
  <c r="BB3950" i="22" s="1"/>
  <c r="BB3957" i="22"/>
  <c r="BA4058" i="22"/>
  <c r="BB4058" i="22" s="1"/>
  <c r="BA4106" i="22"/>
  <c r="BB4106" i="22" s="1"/>
  <c r="BB4119" i="22"/>
  <c r="BA4190" i="22"/>
  <c r="BB4190" i="22" s="1"/>
  <c r="BB4246" i="22"/>
  <c r="BA4262" i="22"/>
  <c r="BB4262" i="22" s="1"/>
  <c r="BB4267" i="22"/>
  <c r="BA4316" i="22"/>
  <c r="BB4316" i="22" s="1"/>
  <c r="BA4342" i="22"/>
  <c r="BB4342" i="22" s="1"/>
  <c r="BB4459" i="22"/>
  <c r="BA4476" i="22"/>
  <c r="BB4476" i="22" s="1"/>
  <c r="BA4534" i="22"/>
  <c r="BB4534" i="22" s="1"/>
  <c r="BA4542" i="22"/>
  <c r="BB4542" i="22" s="1"/>
  <c r="BB4617" i="22"/>
  <c r="BA4696" i="22"/>
  <c r="BB4696" i="22" s="1"/>
  <c r="BA4708" i="22"/>
  <c r="BB4708" i="22" s="1"/>
  <c r="BB4803" i="22"/>
  <c r="BA4914" i="22"/>
  <c r="BB4914" i="22" s="1"/>
  <c r="BA4936" i="22"/>
  <c r="BB4936" i="22" s="1"/>
  <c r="BA4955" i="22"/>
  <c r="BB4955" i="22" s="1"/>
  <c r="BA5018" i="22"/>
  <c r="BB5018" i="22" s="1"/>
  <c r="BA5024" i="22"/>
  <c r="BB5024" i="22" s="1"/>
  <c r="BA5032" i="22"/>
  <c r="BB5032" i="22" s="1"/>
  <c r="BB5039" i="22"/>
  <c r="BA5047" i="22"/>
  <c r="BB5047" i="22" s="1"/>
  <c r="BB5139" i="22"/>
  <c r="BA5152" i="22"/>
  <c r="BB5152" i="22" s="1"/>
  <c r="BA5220" i="22"/>
  <c r="BB5220" i="22" s="1"/>
  <c r="BA5259" i="22"/>
  <c r="BB5259" i="22" s="1"/>
  <c r="BB5354" i="22"/>
  <c r="BB5359" i="22"/>
  <c r="BA5387" i="22"/>
  <c r="BB5387" i="22" s="1"/>
  <c r="BA5438" i="22"/>
  <c r="BB5438" i="22" s="1"/>
  <c r="BA5446" i="22"/>
  <c r="BB5446" i="22" s="1"/>
  <c r="BA5600" i="22"/>
  <c r="BB5600" i="22" s="1"/>
  <c r="BA5680" i="22"/>
  <c r="BB5680" i="22" s="1"/>
  <c r="BA5699" i="22"/>
  <c r="BB5699" i="22" s="1"/>
  <c r="BB5767" i="22"/>
  <c r="BA5776" i="22"/>
  <c r="BB5776" i="22" s="1"/>
  <c r="BB5792" i="22"/>
  <c r="BA5841" i="22"/>
  <c r="BB5841" i="22" s="1"/>
  <c r="BA5864" i="22"/>
  <c r="BB5864" i="22" s="1"/>
  <c r="BA5920" i="22"/>
  <c r="BB5920" i="22" s="1"/>
  <c r="BA6014" i="22"/>
  <c r="BB6014" i="22" s="1"/>
  <c r="BA6022" i="22"/>
  <c r="BB6022" i="22" s="1"/>
  <c r="BA6089" i="22"/>
  <c r="BB6089" i="22" s="1"/>
  <c r="BA6148" i="22"/>
  <c r="BB6148" i="22" s="1"/>
  <c r="BA6268" i="22"/>
  <c r="BB6268" i="22" s="1"/>
  <c r="BA6311" i="22"/>
  <c r="BB6311" i="22" s="1"/>
  <c r="BA6326" i="22"/>
  <c r="BB6326" i="22" s="1"/>
  <c r="BA6333" i="22"/>
  <c r="BB6333" i="22" s="1"/>
  <c r="BB6339" i="22"/>
  <c r="BA6368" i="22"/>
  <c r="BB6368" i="22" s="1"/>
  <c r="BB6376" i="22"/>
  <c r="BA6420" i="22"/>
  <c r="BB6420" i="22" s="1"/>
  <c r="BB6516" i="22"/>
  <c r="BB6584" i="22"/>
  <c r="BB6598" i="22"/>
  <c r="BA6612" i="22"/>
  <c r="BB6612" i="22" s="1"/>
  <c r="BB6741" i="22"/>
  <c r="BA6770" i="22"/>
  <c r="BB6770" i="22" s="1"/>
  <c r="BA6776" i="22"/>
  <c r="BB6776" i="22" s="1"/>
  <c r="BA6784" i="22"/>
  <c r="BB6784" i="22" s="1"/>
  <c r="BA6829" i="22"/>
  <c r="BB6829" i="22" s="1"/>
  <c r="BA6866" i="22"/>
  <c r="BB6866" i="22" s="1"/>
  <c r="BB7136" i="22"/>
  <c r="BB7275" i="22"/>
  <c r="BA7346" i="22"/>
  <c r="BB7346" i="22" s="1"/>
  <c r="BA7409" i="22"/>
  <c r="BB7409" i="22" s="1"/>
  <c r="BA7416" i="22"/>
  <c r="BB7416" i="22" s="1"/>
  <c r="BA7436" i="22"/>
  <c r="BB7436" i="22" s="1"/>
  <c r="BA7499" i="22"/>
  <c r="BB7499" i="22" s="1"/>
  <c r="BB7551" i="22"/>
  <c r="BA7557" i="22"/>
  <c r="BB7557" i="22" s="1"/>
  <c r="BA7571" i="22"/>
  <c r="BB7571" i="22" s="1"/>
  <c r="BB7585" i="22"/>
  <c r="BA7621" i="22"/>
  <c r="BB7621" i="22" s="1"/>
  <c r="BA7859" i="22"/>
  <c r="BB7859" i="22" s="1"/>
  <c r="BA7881" i="22"/>
  <c r="BB7881" i="22" s="1"/>
  <c r="BA7989" i="22"/>
  <c r="BB7989" i="22" s="1"/>
  <c r="BA8028" i="22"/>
  <c r="BB8028" i="22" s="1"/>
  <c r="BA8165" i="22"/>
  <c r="BB8165" i="22" s="1"/>
  <c r="BA8197" i="22"/>
  <c r="BB8197" i="22" s="1"/>
  <c r="BA8290" i="22"/>
  <c r="BB8290" i="22" s="1"/>
  <c r="BB8382" i="22"/>
  <c r="BA8753" i="22"/>
  <c r="BB8753" i="22" s="1"/>
  <c r="BA8907" i="22"/>
  <c r="BB8907" i="22" s="1"/>
  <c r="BB8915" i="22"/>
  <c r="BA8959" i="22"/>
  <c r="BB8959" i="22" s="1"/>
  <c r="BA8966" i="22"/>
  <c r="BB8966" i="22" s="1"/>
  <c r="BA9966" i="22"/>
  <c r="BB9966" i="22" s="1"/>
  <c r="BA9986" i="22"/>
  <c r="BB9986" i="22" s="1"/>
  <c r="BA10276" i="22"/>
  <c r="BB10276" i="22" s="1"/>
  <c r="BA10302" i="22"/>
  <c r="BB10302" i="22" s="1"/>
  <c r="BA10463" i="22"/>
  <c r="BB10463" i="22" s="1"/>
  <c r="BA11111" i="22"/>
  <c r="BB11111" i="22" s="1"/>
  <c r="BA11222" i="22"/>
  <c r="BB11222" i="22" s="1"/>
  <c r="BA11324" i="22"/>
  <c r="BB11324" i="22" s="1"/>
  <c r="BA3528" i="22"/>
  <c r="BB3528" i="22" s="1"/>
  <c r="BB3677" i="22"/>
  <c r="BA3737" i="22"/>
  <c r="BB3737" i="22" s="1"/>
  <c r="BA3769" i="22"/>
  <c r="BB3769" i="22" s="1"/>
  <c r="BA3789" i="22"/>
  <c r="BB3789" i="22" s="1"/>
  <c r="BA3796" i="22"/>
  <c r="BB3796" i="22" s="1"/>
  <c r="BA3977" i="22"/>
  <c r="BB3977" i="22" s="1"/>
  <c r="BA3998" i="22"/>
  <c r="BB3998" i="22" s="1"/>
  <c r="BA4059" i="22"/>
  <c r="BB4059" i="22" s="1"/>
  <c r="BA4099" i="22"/>
  <c r="BB4099" i="22" s="1"/>
  <c r="BB4114" i="22"/>
  <c r="BA4176" i="22"/>
  <c r="BB4176" i="22" s="1"/>
  <c r="BA4268" i="22"/>
  <c r="BB4268" i="22" s="1"/>
  <c r="BA4317" i="22"/>
  <c r="BB4317" i="22" s="1"/>
  <c r="BB4337" i="22"/>
  <c r="BA4378" i="22"/>
  <c r="BB4378" i="22" s="1"/>
  <c r="BB4390" i="22"/>
  <c r="BB4460" i="22"/>
  <c r="BA4468" i="22"/>
  <c r="BB4468" i="22" s="1"/>
  <c r="BA4543" i="22"/>
  <c r="BB4543" i="22" s="1"/>
  <c r="BA4596" i="22"/>
  <c r="BB4596" i="22" s="1"/>
  <c r="BB4804" i="22"/>
  <c r="BA4809" i="22"/>
  <c r="BB4809" i="22" s="1"/>
  <c r="BA4817" i="22"/>
  <c r="BB4817" i="22" s="1"/>
  <c r="BA4943" i="22"/>
  <c r="BB4943" i="22" s="1"/>
  <c r="BA4977" i="22"/>
  <c r="BB4977" i="22" s="1"/>
  <c r="BB5005" i="22"/>
  <c r="BA5025" i="22"/>
  <c r="BB5025" i="22" s="1"/>
  <c r="BA5054" i="22"/>
  <c r="BB5054" i="22" s="1"/>
  <c r="BB5140" i="22"/>
  <c r="BA5145" i="22"/>
  <c r="BB5145" i="22" s="1"/>
  <c r="BB5201" i="22"/>
  <c r="BB5236" i="22"/>
  <c r="BA5297" i="22"/>
  <c r="BB5297" i="22" s="1"/>
  <c r="BA5447" i="22"/>
  <c r="BB5447" i="22" s="1"/>
  <c r="BA5768" i="22"/>
  <c r="BB5768" i="22" s="1"/>
  <c r="BB5836" i="22"/>
  <c r="BA5912" i="22"/>
  <c r="BB5912" i="22" s="1"/>
  <c r="BA5935" i="22"/>
  <c r="BB5935" i="22" s="1"/>
  <c r="BA5987" i="22"/>
  <c r="BB5987" i="22" s="1"/>
  <c r="BA6023" i="22"/>
  <c r="BB6023" i="22" s="1"/>
  <c r="BB6141" i="22"/>
  <c r="BA6172" i="22"/>
  <c r="BB6172" i="22" s="1"/>
  <c r="BA6398" i="22"/>
  <c r="BB6398" i="22" s="1"/>
  <c r="BA6405" i="22"/>
  <c r="BB6405" i="22" s="1"/>
  <c r="BB6421" i="22"/>
  <c r="BA6478" i="22"/>
  <c r="BB6478" i="22" s="1"/>
  <c r="BB6506" i="22"/>
  <c r="BA6542" i="22"/>
  <c r="BB6542" i="22" s="1"/>
  <c r="BB6674" i="22"/>
  <c r="BA6734" i="22"/>
  <c r="BB6734" i="22" s="1"/>
  <c r="BB6852" i="22"/>
  <c r="BB6973" i="22"/>
  <c r="BB7049" i="22"/>
  <c r="BA7113" i="22"/>
  <c r="BB7113" i="22" s="1"/>
  <c r="BA7207" i="22"/>
  <c r="BB7207" i="22" s="1"/>
  <c r="BA7231" i="22"/>
  <c r="BB7231" i="22" s="1"/>
  <c r="BA7261" i="22"/>
  <c r="BB7261" i="22" s="1"/>
  <c r="BA7558" i="22"/>
  <c r="BB7558" i="22" s="1"/>
  <c r="BA7586" i="22"/>
  <c r="BB7586" i="22" s="1"/>
  <c r="BA7691" i="22"/>
  <c r="BB7691" i="22" s="1"/>
  <c r="BA7719" i="22"/>
  <c r="BB7719" i="22" s="1"/>
  <c r="BA8021" i="22"/>
  <c r="BB8021" i="22" s="1"/>
  <c r="BA8095" i="22"/>
  <c r="BB8095" i="22" s="1"/>
  <c r="BA8260" i="22"/>
  <c r="BB8260" i="22" s="1"/>
  <c r="BA8321" i="22"/>
  <c r="BB8321" i="22" s="1"/>
  <c r="BA8335" i="22"/>
  <c r="BB8335" i="22" s="1"/>
  <c r="BA8351" i="22"/>
  <c r="BB8351" i="22" s="1"/>
  <c r="BA8522" i="22"/>
  <c r="BB8522" i="22" s="1"/>
  <c r="BA8531" i="22"/>
  <c r="BB8531" i="22" s="1"/>
  <c r="BA8746" i="22"/>
  <c r="BB8746" i="22" s="1"/>
  <c r="BA8754" i="22"/>
  <c r="BB8754" i="22" s="1"/>
  <c r="BA9359" i="22"/>
  <c r="BB9359" i="22" s="1"/>
  <c r="BA9424" i="22"/>
  <c r="BB9424" i="22" s="1"/>
  <c r="BA9461" i="22"/>
  <c r="BB9461" i="22" s="1"/>
  <c r="BA9703" i="22"/>
  <c r="BB9703" i="22" s="1"/>
  <c r="BA9855" i="22"/>
  <c r="BB9855" i="22" s="1"/>
  <c r="BA9942" i="22"/>
  <c r="BB9942" i="22" s="1"/>
  <c r="BA10347" i="22"/>
  <c r="BB10347" i="22" s="1"/>
  <c r="BA11029" i="22"/>
  <c r="BB11029" i="22" s="1"/>
  <c r="BA11053" i="22"/>
  <c r="BB11053" i="22" s="1"/>
  <c r="BA11067" i="22"/>
  <c r="BB11067" i="22" s="1"/>
  <c r="BA11096" i="22"/>
  <c r="BB11096" i="22" s="1"/>
  <c r="BB3889" i="22"/>
  <c r="BA3896" i="22"/>
  <c r="BB3896" i="22" s="1"/>
  <c r="BA3944" i="22"/>
  <c r="BB3944" i="22" s="1"/>
  <c r="BA4053" i="22"/>
  <c r="BB4053" i="22" s="1"/>
  <c r="BB4177" i="22"/>
  <c r="BB4184" i="22"/>
  <c r="BB4234" i="22"/>
  <c r="BB4241" i="22"/>
  <c r="BB4454" i="22"/>
  <c r="BA4515" i="22"/>
  <c r="BB4515" i="22" s="1"/>
  <c r="BA4535" i="22"/>
  <c r="BB4535" i="22" s="1"/>
  <c r="BA4551" i="22"/>
  <c r="BB4551" i="22" s="1"/>
  <c r="BB4885" i="22"/>
  <c r="BA5162" i="22"/>
  <c r="BB5162" i="22" s="1"/>
  <c r="BA5289" i="22"/>
  <c r="BB5289" i="22" s="1"/>
  <c r="BB5317" i="22"/>
  <c r="BB5440" i="22"/>
  <c r="BA5455" i="22"/>
  <c r="BB5455" i="22" s="1"/>
  <c r="BA5532" i="22"/>
  <c r="BB5532" i="22" s="1"/>
  <c r="BA5681" i="22"/>
  <c r="BB5681" i="22" s="1"/>
  <c r="BA5769" i="22"/>
  <c r="BB5769" i="22" s="1"/>
  <c r="BA5913" i="22"/>
  <c r="BB5913" i="22" s="1"/>
  <c r="BA6016" i="22"/>
  <c r="BB6016" i="22" s="1"/>
  <c r="BA6074" i="22"/>
  <c r="BB6074" i="22" s="1"/>
  <c r="BB6181" i="22"/>
  <c r="BA6189" i="22"/>
  <c r="BB6189" i="22" s="1"/>
  <c r="BA6247" i="22"/>
  <c r="BB6247" i="22" s="1"/>
  <c r="BA6254" i="22"/>
  <c r="BB6254" i="22" s="1"/>
  <c r="BB6305" i="22"/>
  <c r="BA6458" i="22"/>
  <c r="BB6458" i="22" s="1"/>
  <c r="BA6479" i="22"/>
  <c r="BB6479" i="22" s="1"/>
  <c r="BA6579" i="22"/>
  <c r="BB6579" i="22" s="1"/>
  <c r="BB6637" i="22"/>
  <c r="BB6660" i="22"/>
  <c r="BA6689" i="22"/>
  <c r="BB6689" i="22" s="1"/>
  <c r="BA6719" i="22"/>
  <c r="BB6719" i="22" s="1"/>
  <c r="BA6756" i="22"/>
  <c r="BB6756" i="22" s="1"/>
  <c r="BB6916" i="22"/>
  <c r="BA6981" i="22"/>
  <c r="BB6981" i="22" s="1"/>
  <c r="BB7130" i="22"/>
  <c r="BB7168" i="22"/>
  <c r="BA7175" i="22"/>
  <c r="BB7175" i="22" s="1"/>
  <c r="BA7208" i="22"/>
  <c r="BB7208" i="22" s="1"/>
  <c r="BA7216" i="22"/>
  <c r="BB7216" i="22" s="1"/>
  <c r="BA7479" i="22"/>
  <c r="BB7479" i="22" s="1"/>
  <c r="BA7615" i="22"/>
  <c r="BB7615" i="22" s="1"/>
  <c r="BA7678" i="22"/>
  <c r="BB7678" i="22" s="1"/>
  <c r="BA7713" i="22"/>
  <c r="BB7713" i="22" s="1"/>
  <c r="BB7749" i="22"/>
  <c r="BA7922" i="22"/>
  <c r="BB7922" i="22" s="1"/>
  <c r="BA7952" i="22"/>
  <c r="BB7952" i="22" s="1"/>
  <c r="BA8038" i="22"/>
  <c r="BB8038" i="22" s="1"/>
  <c r="BA8269" i="22"/>
  <c r="BB8269" i="22" s="1"/>
  <c r="BA8360" i="22"/>
  <c r="BB8360" i="22" s="1"/>
  <c r="BB8479" i="22"/>
  <c r="BA8508" i="22"/>
  <c r="BB8508" i="22" s="1"/>
  <c r="BB8723" i="22"/>
  <c r="BA8850" i="22"/>
  <c r="BB8850" i="22" s="1"/>
  <c r="BA8873" i="22"/>
  <c r="BB8873" i="22" s="1"/>
  <c r="BB9281" i="22"/>
  <c r="BB9302" i="22"/>
  <c r="BA9308" i="22"/>
  <c r="BB9308" i="22" s="1"/>
  <c r="BA9446" i="22"/>
  <c r="BB9446" i="22" s="1"/>
  <c r="BA9798" i="22"/>
  <c r="BB9798" i="22" s="1"/>
  <c r="BB9916" i="22"/>
  <c r="BA10206" i="22"/>
  <c r="BB10206" i="22" s="1"/>
  <c r="BA10213" i="22"/>
  <c r="BB10213" i="22" s="1"/>
  <c r="BA10398" i="22"/>
  <c r="BB10398" i="22" s="1"/>
  <c r="BA10406" i="22"/>
  <c r="BB10406" i="22" s="1"/>
  <c r="BB10772" i="22"/>
  <c r="BA10778" i="22"/>
  <c r="BB10778" i="22" s="1"/>
  <c r="BA10910" i="22"/>
  <c r="BB10910" i="22" s="1"/>
  <c r="BA10991" i="22"/>
  <c r="BB10991" i="22" s="1"/>
  <c r="BA11697" i="22"/>
  <c r="BB11697" i="22" s="1"/>
  <c r="BA11822" i="22"/>
  <c r="BB11822" i="22" s="1"/>
  <c r="BA7281" i="22"/>
  <c r="BB7281" i="22" s="1"/>
  <c r="BA7289" i="22"/>
  <c r="BB7289" i="22" s="1"/>
  <c r="BA7352" i="22"/>
  <c r="BB7352" i="22" s="1"/>
  <c r="BA7461" i="22"/>
  <c r="BB7461" i="22" s="1"/>
  <c r="BA7467" i="22"/>
  <c r="BB7467" i="22" s="1"/>
  <c r="BA7507" i="22"/>
  <c r="BB7507" i="22" s="1"/>
  <c r="BA7672" i="22"/>
  <c r="BB7672" i="22" s="1"/>
  <c r="BA7762" i="22"/>
  <c r="BB7762" i="22" s="1"/>
  <c r="BA7825" i="22"/>
  <c r="BB7825" i="22" s="1"/>
  <c r="BA7839" i="22"/>
  <c r="BB7839" i="22" s="1"/>
  <c r="BA8043" i="22"/>
  <c r="BB8043" i="22" s="1"/>
  <c r="BA8092" i="22"/>
  <c r="BB8092" i="22" s="1"/>
  <c r="BA8101" i="22"/>
  <c r="BB8101" i="22" s="1"/>
  <c r="BA8114" i="22"/>
  <c r="BB8114" i="22" s="1"/>
  <c r="BA8121" i="22"/>
  <c r="BB8121" i="22" s="1"/>
  <c r="BA8209" i="22"/>
  <c r="BB8209" i="22" s="1"/>
  <c r="BA8343" i="22"/>
  <c r="BB8343" i="22" s="1"/>
  <c r="BA8431" i="22"/>
  <c r="BB8431" i="22" s="1"/>
  <c r="BA8485" i="22"/>
  <c r="BB8485" i="22" s="1"/>
  <c r="BA8514" i="22"/>
  <c r="BB8514" i="22" s="1"/>
  <c r="BA8632" i="22"/>
  <c r="BB8632" i="22" s="1"/>
  <c r="BA8671" i="22"/>
  <c r="BB8671" i="22" s="1"/>
  <c r="BA8908" i="22"/>
  <c r="BB8908" i="22" s="1"/>
  <c r="BA8916" i="22"/>
  <c r="BB8916" i="22" s="1"/>
  <c r="BA9012" i="22"/>
  <c r="BB9012" i="22" s="1"/>
  <c r="BA9128" i="22"/>
  <c r="BB9128" i="22" s="1"/>
  <c r="BA9192" i="22"/>
  <c r="BB9192" i="22" s="1"/>
  <c r="BA9269" i="22"/>
  <c r="BB9269" i="22" s="1"/>
  <c r="BA10277" i="22"/>
  <c r="BB10277" i="22" s="1"/>
  <c r="BA10374" i="22"/>
  <c r="BB10374" i="22" s="1"/>
  <c r="BA10629" i="22"/>
  <c r="BB10629" i="22" s="1"/>
  <c r="BA11655" i="22"/>
  <c r="BB11655" i="22" s="1"/>
  <c r="BA11725" i="22"/>
  <c r="BB11725" i="22" s="1"/>
  <c r="BA11811" i="22"/>
  <c r="BB11811" i="22" s="1"/>
  <c r="BA11865" i="22"/>
  <c r="BB11865" i="22" s="1"/>
  <c r="BA11874" i="22"/>
  <c r="BB11874" i="22" s="1"/>
  <c r="BA12023" i="22"/>
  <c r="BB12023" i="22" s="1"/>
  <c r="BA15394" i="22"/>
  <c r="BB15394" i="22" s="1"/>
  <c r="BA15422" i="22"/>
  <c r="BB15422" i="22" s="1"/>
  <c r="BA15519" i="22"/>
  <c r="BB15519" i="22" s="1"/>
  <c r="BA15539" i="22"/>
  <c r="BB15539" i="22" s="1"/>
  <c r="BA15864" i="22"/>
  <c r="BB15864" i="22" s="1"/>
  <c r="BA16457" i="22"/>
  <c r="BB16457" i="22" s="1"/>
  <c r="BA17082" i="22"/>
  <c r="BB17082" i="22" s="1"/>
  <c r="BA17192" i="22"/>
  <c r="BB17192" i="22" s="1"/>
  <c r="BA17380" i="22"/>
  <c r="BB17380" i="22" s="1"/>
  <c r="BA17839" i="22"/>
  <c r="BB17839" i="22" s="1"/>
  <c r="BA19741" i="22"/>
  <c r="BB19741" i="22" s="1"/>
  <c r="BA19856" i="22"/>
  <c r="BB19856" i="22" s="1"/>
  <c r="BB5936" i="22"/>
  <c r="BA5942" i="22"/>
  <c r="BB5942" i="22" s="1"/>
  <c r="BB6021" i="22"/>
  <c r="BB6046" i="22"/>
  <c r="BA6225" i="22"/>
  <c r="BB6225" i="22" s="1"/>
  <c r="BA6232" i="22"/>
  <c r="BB6232" i="22" s="1"/>
  <c r="BB6266" i="22"/>
  <c r="BB6334" i="22"/>
  <c r="BA6340" i="22"/>
  <c r="BB6340" i="22" s="1"/>
  <c r="BA6374" i="22"/>
  <c r="BB6374" i="22" s="1"/>
  <c r="BB6440" i="22"/>
  <c r="BB6460" i="22"/>
  <c r="BB6493" i="22"/>
  <c r="BB6522" i="22"/>
  <c r="BB6540" i="22"/>
  <c r="BB6565" i="22"/>
  <c r="BA6597" i="22"/>
  <c r="BB6597" i="22" s="1"/>
  <c r="BA6604" i="22"/>
  <c r="BB6604" i="22" s="1"/>
  <c r="BA6680" i="22"/>
  <c r="BB6680" i="22" s="1"/>
  <c r="BB6748" i="22"/>
  <c r="BA6762" i="22"/>
  <c r="BB6762" i="22" s="1"/>
  <c r="BB6789" i="22"/>
  <c r="BA6830" i="22"/>
  <c r="BB6830" i="22" s="1"/>
  <c r="BA6930" i="22"/>
  <c r="BB6930" i="22" s="1"/>
  <c r="BB6957" i="22"/>
  <c r="BA6974" i="22"/>
  <c r="BB6974" i="22" s="1"/>
  <c r="BA7034" i="22"/>
  <c r="BB7034" i="22" s="1"/>
  <c r="BB7141" i="22"/>
  <c r="BA7276" i="22"/>
  <c r="BB7276" i="22" s="1"/>
  <c r="BB7290" i="22"/>
  <c r="BB7327" i="22"/>
  <c r="BB7333" i="22"/>
  <c r="BA7421" i="22"/>
  <c r="BB7421" i="22" s="1"/>
  <c r="BA7455" i="22"/>
  <c r="BB7455" i="22" s="1"/>
  <c r="BA7493" i="22"/>
  <c r="BB7493" i="22" s="1"/>
  <c r="BA7508" i="22"/>
  <c r="BB7508" i="22" s="1"/>
  <c r="BA7647" i="22"/>
  <c r="BB7647" i="22" s="1"/>
  <c r="BA7673" i="22"/>
  <c r="BB7673" i="22" s="1"/>
  <c r="BB7730" i="22"/>
  <c r="BB7750" i="22"/>
  <c r="BB7755" i="22"/>
  <c r="BA7778" i="22"/>
  <c r="BB7778" i="22" s="1"/>
  <c r="BA7804" i="22"/>
  <c r="BB7804" i="22" s="1"/>
  <c r="BA7861" i="22"/>
  <c r="BB7861" i="22" s="1"/>
  <c r="BA7867" i="22"/>
  <c r="BB7867" i="22" s="1"/>
  <c r="BA7889" i="22"/>
  <c r="BB7889" i="22" s="1"/>
  <c r="BA7938" i="22"/>
  <c r="BB7938" i="22" s="1"/>
  <c r="BA7959" i="22"/>
  <c r="BB7959" i="22" s="1"/>
  <c r="BB8022" i="22"/>
  <c r="BB8029" i="22"/>
  <c r="BA8108" i="22"/>
  <c r="BB8108" i="22" s="1"/>
  <c r="BB8164" i="22"/>
  <c r="BA8172" i="22"/>
  <c r="BB8172" i="22" s="1"/>
  <c r="BA8181" i="22"/>
  <c r="BB8181" i="22" s="1"/>
  <c r="BA8210" i="22"/>
  <c r="BB8210" i="22" s="1"/>
  <c r="BB8308" i="22"/>
  <c r="BA8417" i="22"/>
  <c r="BB8417" i="22" s="1"/>
  <c r="BB8478" i="22"/>
  <c r="BB8500" i="22"/>
  <c r="BB8626" i="22"/>
  <c r="BA8716" i="22"/>
  <c r="BB8716" i="22" s="1"/>
  <c r="BA8761" i="22"/>
  <c r="BB8761" i="22" s="1"/>
  <c r="BA8867" i="22"/>
  <c r="BB8867" i="22" s="1"/>
  <c r="BB8971" i="22"/>
  <c r="BB8993" i="22"/>
  <c r="BA8999" i="22"/>
  <c r="BB8999" i="22" s="1"/>
  <c r="BA9096" i="22"/>
  <c r="BB9096" i="22" s="1"/>
  <c r="BA9171" i="22"/>
  <c r="BB9171" i="22" s="1"/>
  <c r="BA9295" i="22"/>
  <c r="BB9295" i="22" s="1"/>
  <c r="BA9396" i="22"/>
  <c r="BB9396" i="22" s="1"/>
  <c r="BB9405" i="22"/>
  <c r="BB9445" i="22"/>
  <c r="BA9460" i="22"/>
  <c r="BB9460" i="22" s="1"/>
  <c r="BA9538" i="22"/>
  <c r="BB9538" i="22" s="1"/>
  <c r="BA9547" i="22"/>
  <c r="BB9547" i="22" s="1"/>
  <c r="BB9667" i="22"/>
  <c r="BA9710" i="22"/>
  <c r="BB9710" i="22" s="1"/>
  <c r="BA10078" i="22"/>
  <c r="BB10078" i="22" s="1"/>
  <c r="BA10165" i="22"/>
  <c r="BB10165" i="22" s="1"/>
  <c r="BA10260" i="22"/>
  <c r="BB10260" i="22" s="1"/>
  <c r="BA10353" i="22"/>
  <c r="BB10353" i="22" s="1"/>
  <c r="BA10480" i="22"/>
  <c r="BB10480" i="22" s="1"/>
  <c r="BB10616" i="22"/>
  <c r="BB10703" i="22"/>
  <c r="BA10751" i="22"/>
  <c r="BB10751" i="22" s="1"/>
  <c r="BA11189" i="22"/>
  <c r="BB11189" i="22" s="1"/>
  <c r="BA11271" i="22"/>
  <c r="BB11271" i="22" s="1"/>
  <c r="BA11467" i="22"/>
  <c r="BB11467" i="22" s="1"/>
  <c r="BA11490" i="22"/>
  <c r="BB11490" i="22" s="1"/>
  <c r="BB11600" i="22"/>
  <c r="BA11755" i="22"/>
  <c r="BB11755" i="22" s="1"/>
  <c r="BA11836" i="22"/>
  <c r="BB11836" i="22" s="1"/>
  <c r="BA11936" i="22"/>
  <c r="BB11936" i="22" s="1"/>
  <c r="BA11981" i="22"/>
  <c r="BB11981" i="22" s="1"/>
  <c r="BA12038" i="22"/>
  <c r="BB12038" i="22" s="1"/>
  <c r="BA12101" i="22"/>
  <c r="BB12101" i="22" s="1"/>
  <c r="BA12256" i="22"/>
  <c r="BB12256" i="22" s="1"/>
  <c r="BA2275" i="22"/>
  <c r="BB2275" i="22" s="1"/>
  <c r="BA2299" i="22"/>
  <c r="BB2299" i="22" s="1"/>
  <c r="BA2323" i="22"/>
  <c r="BB2323" i="22" s="1"/>
  <c r="BA2347" i="22"/>
  <c r="BB2347" i="22" s="1"/>
  <c r="BA2371" i="22"/>
  <c r="BB2371" i="22" s="1"/>
  <c r="BA2395" i="22"/>
  <c r="BB2395" i="22" s="1"/>
  <c r="BA2419" i="22"/>
  <c r="BB2419" i="22" s="1"/>
  <c r="BA2443" i="22"/>
  <c r="BB2443" i="22" s="1"/>
  <c r="BA2467" i="22"/>
  <c r="BB2467" i="22" s="1"/>
  <c r="BA2491" i="22"/>
  <c r="BB2491" i="22" s="1"/>
  <c r="BA2515" i="22"/>
  <c r="BB2515" i="22" s="1"/>
  <c r="BA2539" i="22"/>
  <c r="BB2539" i="22" s="1"/>
  <c r="BA2563" i="22"/>
  <c r="BB2563" i="22" s="1"/>
  <c r="BA2587" i="22"/>
  <c r="BB2587" i="22" s="1"/>
  <c r="BA2611" i="22"/>
  <c r="BB2611" i="22" s="1"/>
  <c r="BA2635" i="22"/>
  <c r="BB2635" i="22" s="1"/>
  <c r="BA2659" i="22"/>
  <c r="BB2659" i="22" s="1"/>
  <c r="BA2683" i="22"/>
  <c r="BB2683" i="22" s="1"/>
  <c r="BA2707" i="22"/>
  <c r="BB2707" i="22" s="1"/>
  <c r="BA2731" i="22"/>
  <c r="BB2731" i="22" s="1"/>
  <c r="BA2755" i="22"/>
  <c r="BB2755" i="22" s="1"/>
  <c r="BA2779" i="22"/>
  <c r="BB2779" i="22" s="1"/>
  <c r="BA2803" i="22"/>
  <c r="BB2803" i="22" s="1"/>
  <c r="BA2827" i="22"/>
  <c r="BB2827" i="22" s="1"/>
  <c r="BA2851" i="22"/>
  <c r="BB2851" i="22" s="1"/>
  <c r="BA2875" i="22"/>
  <c r="BB2875" i="22" s="1"/>
  <c r="BA2899" i="22"/>
  <c r="BB2899" i="22" s="1"/>
  <c r="BA2923" i="22"/>
  <c r="BB2923" i="22" s="1"/>
  <c r="BA2947" i="22"/>
  <c r="BB2947" i="22" s="1"/>
  <c r="BA2971" i="22"/>
  <c r="BB2971" i="22" s="1"/>
  <c r="BA2995" i="22"/>
  <c r="BB2995" i="22" s="1"/>
  <c r="BA3019" i="22"/>
  <c r="BB3019" i="22" s="1"/>
  <c r="BA3043" i="22"/>
  <c r="BB3043" i="22" s="1"/>
  <c r="BA3067" i="22"/>
  <c r="BB3067" i="22" s="1"/>
  <c r="BA3091" i="22"/>
  <c r="BB3091" i="22" s="1"/>
  <c r="BA3115" i="22"/>
  <c r="BB3115" i="22" s="1"/>
  <c r="BA3139" i="22"/>
  <c r="BB3139" i="22" s="1"/>
  <c r="BA3163" i="22"/>
  <c r="BB3163" i="22" s="1"/>
  <c r="BA3187" i="22"/>
  <c r="BB3187" i="22" s="1"/>
  <c r="BA3211" i="22"/>
  <c r="BB3211" i="22" s="1"/>
  <c r="BA3235" i="22"/>
  <c r="BB3235" i="22" s="1"/>
  <c r="BA3259" i="22"/>
  <c r="BB3259" i="22" s="1"/>
  <c r="BA3283" i="22"/>
  <c r="BB3283" i="22" s="1"/>
  <c r="BA3307" i="22"/>
  <c r="BB3307" i="22" s="1"/>
  <c r="BA3331" i="22"/>
  <c r="BB3331" i="22" s="1"/>
  <c r="BA3355" i="22"/>
  <c r="BB3355" i="22" s="1"/>
  <c r="BA3379" i="22"/>
  <c r="BB3379" i="22" s="1"/>
  <c r="BA3403" i="22"/>
  <c r="BB3403" i="22" s="1"/>
  <c r="BA3427" i="22"/>
  <c r="BB3427" i="22" s="1"/>
  <c r="BA3451" i="22"/>
  <c r="BB3451" i="22" s="1"/>
  <c r="BA3475" i="22"/>
  <c r="BB3475" i="22" s="1"/>
  <c r="BA3499" i="22"/>
  <c r="BB3499" i="22" s="1"/>
  <c r="BA3523" i="22"/>
  <c r="BB3523" i="22" s="1"/>
  <c r="BA3547" i="22"/>
  <c r="BB3547" i="22" s="1"/>
  <c r="BA3571" i="22"/>
  <c r="BB3571" i="22" s="1"/>
  <c r="BA3595" i="22"/>
  <c r="BB3595" i="22" s="1"/>
  <c r="BA3619" i="22"/>
  <c r="BB3619" i="22" s="1"/>
  <c r="BA3643" i="22"/>
  <c r="BB3643" i="22" s="1"/>
  <c r="BB3664" i="22"/>
  <c r="BB3680" i="22"/>
  <c r="BB3712" i="22"/>
  <c r="BB3728" i="22"/>
  <c r="BA3779" i="22"/>
  <c r="BB3779" i="22" s="1"/>
  <c r="BA3785" i="22"/>
  <c r="BB3785" i="22" s="1"/>
  <c r="BB3933" i="22"/>
  <c r="BA3964" i="22"/>
  <c r="BB3964" i="22" s="1"/>
  <c r="BA3993" i="22"/>
  <c r="BB3993" i="22" s="1"/>
  <c r="BB4016" i="22"/>
  <c r="BA4028" i="22"/>
  <c r="BB4028" i="22" s="1"/>
  <c r="BB4084" i="22"/>
  <c r="BA4108" i="22"/>
  <c r="BB4108" i="22" s="1"/>
  <c r="BA4120" i="22"/>
  <c r="BB4120" i="22" s="1"/>
  <c r="BA4127" i="22"/>
  <c r="BB4127" i="22" s="1"/>
  <c r="BB4145" i="22"/>
  <c r="BB4162" i="22"/>
  <c r="BA4167" i="22"/>
  <c r="BB4167" i="22" s="1"/>
  <c r="BA4195" i="22"/>
  <c r="BB4195" i="22" s="1"/>
  <c r="BA4212" i="22"/>
  <c r="BB4212" i="22" s="1"/>
  <c r="BB4236" i="22"/>
  <c r="BB4306" i="22"/>
  <c r="BB4338" i="22"/>
  <c r="BB4369" i="22"/>
  <c r="BA4494" i="22"/>
  <c r="BB4494" i="22" s="1"/>
  <c r="BA4538" i="22"/>
  <c r="BB4538" i="22" s="1"/>
  <c r="BA4565" i="22"/>
  <c r="BB4565" i="22" s="1"/>
  <c r="BB4586" i="22"/>
  <c r="BB4612" i="22"/>
  <c r="BA4631" i="22"/>
  <c r="BB4631" i="22" s="1"/>
  <c r="BB4638" i="22"/>
  <c r="BB4670" i="22"/>
  <c r="BA4736" i="22"/>
  <c r="BB4736" i="22" s="1"/>
  <c r="BA4903" i="22"/>
  <c r="BB4903" i="22" s="1"/>
  <c r="BA4929" i="22"/>
  <c r="BB4929" i="22" s="1"/>
  <c r="BB4937" i="22"/>
  <c r="BB4956" i="22"/>
  <c r="BB4981" i="22"/>
  <c r="BA5013" i="22"/>
  <c r="BB5013" i="22" s="1"/>
  <c r="BA5020" i="22"/>
  <c r="BB5020" i="22" s="1"/>
  <c r="BB5068" i="22"/>
  <c r="BA5082" i="22"/>
  <c r="BB5082" i="22" s="1"/>
  <c r="BB5109" i="22"/>
  <c r="BA5121" i="22"/>
  <c r="BB5121" i="22" s="1"/>
  <c r="BB5130" i="22"/>
  <c r="BB5173" i="22"/>
  <c r="BB5186" i="22"/>
  <c r="BA5197" i="22"/>
  <c r="BB5197" i="22" s="1"/>
  <c r="BB5253" i="22"/>
  <c r="BB5293" i="22"/>
  <c r="BA5307" i="22"/>
  <c r="BB5307" i="22" s="1"/>
  <c r="BB5394" i="22"/>
  <c r="BB5461" i="22"/>
  <c r="BA5481" i="22"/>
  <c r="BB5481" i="22" s="1"/>
  <c r="BA5488" i="22"/>
  <c r="BB5488" i="22" s="1"/>
  <c r="BB5522" i="22"/>
  <c r="BA5555" i="22"/>
  <c r="BB5555" i="22" s="1"/>
  <c r="BA5606" i="22"/>
  <c r="BB5606" i="22" s="1"/>
  <c r="BB5648" i="22"/>
  <c r="BA5654" i="22"/>
  <c r="BB5654" i="22" s="1"/>
  <c r="BB5733" i="22"/>
  <c r="BB5758" i="22"/>
  <c r="BA5846" i="22"/>
  <c r="BB5846" i="22" s="1"/>
  <c r="BA5878" i="22"/>
  <c r="BB5878" i="22" s="1"/>
  <c r="BA5931" i="22"/>
  <c r="BB5931" i="22" s="1"/>
  <c r="BB5945" i="22"/>
  <c r="BA5964" i="22"/>
  <c r="BB5964" i="22" s="1"/>
  <c r="BB6004" i="22"/>
  <c r="BA6009" i="22"/>
  <c r="BB6009" i="22" s="1"/>
  <c r="BB6061" i="22"/>
  <c r="BA6162" i="22"/>
  <c r="BB6162" i="22" s="1"/>
  <c r="BA6182" i="22"/>
  <c r="BB6182" i="22" s="1"/>
  <c r="BB6309" i="22"/>
  <c r="BA6369" i="22"/>
  <c r="BB6369" i="22" s="1"/>
  <c r="BA6429" i="22"/>
  <c r="BB6429" i="22" s="1"/>
  <c r="BA6518" i="22"/>
  <c r="BB6518" i="22" s="1"/>
  <c r="BB6568" i="22"/>
  <c r="BA6575" i="22"/>
  <c r="BB6575" i="22" s="1"/>
  <c r="BB6676" i="22"/>
  <c r="BA6703" i="22"/>
  <c r="BB6703" i="22" s="1"/>
  <c r="BA6729" i="22"/>
  <c r="BB6729" i="22" s="1"/>
  <c r="BB6738" i="22"/>
  <c r="BB6765" i="22"/>
  <c r="BA6777" i="22"/>
  <c r="BB6777" i="22" s="1"/>
  <c r="BB6805" i="22"/>
  <c r="BB6905" i="22"/>
  <c r="BA6925" i="22"/>
  <c r="BB6925" i="22" s="1"/>
  <c r="BB7084" i="22"/>
  <c r="BA7089" i="22"/>
  <c r="BB7089" i="22" s="1"/>
  <c r="BA7097" i="22"/>
  <c r="BB7097" i="22" s="1"/>
  <c r="BB7144" i="22"/>
  <c r="BA7151" i="22"/>
  <c r="BB7151" i="22" s="1"/>
  <c r="BA7190" i="22"/>
  <c r="BB7190" i="22" s="1"/>
  <c r="BB7232" i="22"/>
  <c r="BA7238" i="22"/>
  <c r="BB7238" i="22" s="1"/>
  <c r="BB7317" i="22"/>
  <c r="BB7342" i="22"/>
  <c r="BB7405" i="22"/>
  <c r="BB7483" i="22"/>
  <c r="BA7489" i="22"/>
  <c r="BB7489" i="22" s="1"/>
  <c r="BA7624" i="22"/>
  <c r="BB7624" i="22" s="1"/>
  <c r="BA7630" i="22"/>
  <c r="BB7630" i="22" s="1"/>
  <c r="BB7842" i="22"/>
  <c r="BA7906" i="22"/>
  <c r="BB7906" i="22" s="1"/>
  <c r="BB7926" i="22"/>
  <c r="BB7942" i="22"/>
  <c r="BA7947" i="22"/>
  <c r="BB7947" i="22" s="1"/>
  <c r="BA8212" i="22"/>
  <c r="BB8212" i="22" s="1"/>
  <c r="BA8283" i="22"/>
  <c r="BB8283" i="22" s="1"/>
  <c r="BA8353" i="22"/>
  <c r="BB8353" i="22" s="1"/>
  <c r="BA8405" i="22"/>
  <c r="BB8405" i="22" s="1"/>
  <c r="BA8457" i="22"/>
  <c r="BB8457" i="22" s="1"/>
  <c r="BA8605" i="22"/>
  <c r="BB8605" i="22" s="1"/>
  <c r="BA8689" i="22"/>
  <c r="BB8689" i="22" s="1"/>
  <c r="BB8802" i="22"/>
  <c r="BA8855" i="22"/>
  <c r="BB8855" i="22" s="1"/>
  <c r="BB8953" i="22"/>
  <c r="BB9145" i="22"/>
  <c r="BA9150" i="22"/>
  <c r="BB9150" i="22" s="1"/>
  <c r="BB9174" i="22"/>
  <c r="BA9235" i="22"/>
  <c r="BB9235" i="22" s="1"/>
  <c r="BA9242" i="22"/>
  <c r="BB9242" i="22" s="1"/>
  <c r="BA9312" i="22"/>
  <c r="BB9312" i="22" s="1"/>
  <c r="BA9342" i="22"/>
  <c r="BB9342" i="22" s="1"/>
  <c r="BB9350" i="22"/>
  <c r="BA9620" i="22"/>
  <c r="BB9620" i="22" s="1"/>
  <c r="BA9713" i="22"/>
  <c r="BB9713" i="22" s="1"/>
  <c r="BA9721" i="22"/>
  <c r="BB9721" i="22" s="1"/>
  <c r="BA9843" i="22"/>
  <c r="BB9843" i="22" s="1"/>
  <c r="BA9851" i="22"/>
  <c r="BB9851" i="22" s="1"/>
  <c r="BA9859" i="22"/>
  <c r="BB9859" i="22" s="1"/>
  <c r="BA9890" i="22"/>
  <c r="BB9890" i="22" s="1"/>
  <c r="BA9924" i="22"/>
  <c r="BB9924" i="22" s="1"/>
  <c r="BA9937" i="22"/>
  <c r="BB9937" i="22" s="1"/>
  <c r="BA10039" i="22"/>
  <c r="BB10039" i="22" s="1"/>
  <c r="BA10193" i="22"/>
  <c r="BB10193" i="22" s="1"/>
  <c r="BA10299" i="22"/>
  <c r="BB10299" i="22" s="1"/>
  <c r="BA10399" i="22"/>
  <c r="BB10399" i="22" s="1"/>
  <c r="BA10546" i="22"/>
  <c r="BB10546" i="22" s="1"/>
  <c r="BA10797" i="22"/>
  <c r="BB10797" i="22" s="1"/>
  <c r="BA10804" i="22"/>
  <c r="BB10804" i="22" s="1"/>
  <c r="BA11169" i="22"/>
  <c r="BB11169" i="22" s="1"/>
  <c r="BA12341" i="22"/>
  <c r="BB12341" i="22" s="1"/>
  <c r="BA12572" i="22"/>
  <c r="BB12572" i="22" s="1"/>
  <c r="BA12603" i="22"/>
  <c r="BB12603" i="22" s="1"/>
  <c r="BA13929" i="22"/>
  <c r="BB13929" i="22" s="1"/>
  <c r="BA13936" i="22"/>
  <c r="BB13936" i="22" s="1"/>
  <c r="BA4115" i="22"/>
  <c r="BB4115" i="22" s="1"/>
  <c r="BA4121" i="22"/>
  <c r="BB4121" i="22" s="1"/>
  <c r="BA4400" i="22"/>
  <c r="BB4400" i="22" s="1"/>
  <c r="BA4412" i="22"/>
  <c r="BB4412" i="22" s="1"/>
  <c r="BA4455" i="22"/>
  <c r="BB4455" i="22" s="1"/>
  <c r="BA4482" i="22"/>
  <c r="BB4482" i="22" s="1"/>
  <c r="BA4605" i="22"/>
  <c r="BB4605" i="22" s="1"/>
  <c r="BA4699" i="22"/>
  <c r="BB4699" i="22" s="1"/>
  <c r="BA4737" i="22"/>
  <c r="BB4737" i="22" s="1"/>
  <c r="BA4744" i="22"/>
  <c r="BB4744" i="22" s="1"/>
  <c r="BA4811" i="22"/>
  <c r="BB4811" i="22" s="1"/>
  <c r="BA4862" i="22"/>
  <c r="BB4862" i="22" s="1"/>
  <c r="BA4910" i="22"/>
  <c r="BB4910" i="22" s="1"/>
  <c r="BA5102" i="22"/>
  <c r="BB5102" i="22" s="1"/>
  <c r="BA5205" i="22"/>
  <c r="BB5205" i="22" s="1"/>
  <c r="BA5342" i="22"/>
  <c r="BB5342" i="22" s="1"/>
  <c r="BA5402" i="22"/>
  <c r="BB5402" i="22" s="1"/>
  <c r="BA5422" i="22"/>
  <c r="BB5422" i="22" s="1"/>
  <c r="BA5503" i="22"/>
  <c r="BB5503" i="22" s="1"/>
  <c r="BA5529" i="22"/>
  <c r="BB5529" i="22" s="1"/>
  <c r="BA5613" i="22"/>
  <c r="BB5613" i="22" s="1"/>
  <c r="BA5620" i="22"/>
  <c r="BB5620" i="22" s="1"/>
  <c r="BA5682" i="22"/>
  <c r="BB5682" i="22" s="1"/>
  <c r="BA5726" i="22"/>
  <c r="BB5726" i="22" s="1"/>
  <c r="BA5786" i="22"/>
  <c r="BB5786" i="22" s="1"/>
  <c r="BA5879" i="22"/>
  <c r="BB5879" i="22" s="1"/>
  <c r="BA5965" i="22"/>
  <c r="BB5965" i="22" s="1"/>
  <c r="BA6129" i="22"/>
  <c r="BB6129" i="22" s="1"/>
  <c r="BA6190" i="22"/>
  <c r="BB6190" i="22" s="1"/>
  <c r="BA6214" i="22"/>
  <c r="BB6214" i="22" s="1"/>
  <c r="BA6242" i="22"/>
  <c r="BB6242" i="22" s="1"/>
  <c r="BA6561" i="22"/>
  <c r="BB6561" i="22" s="1"/>
  <c r="BA6758" i="22"/>
  <c r="BB6758" i="22" s="1"/>
  <c r="BA7137" i="22"/>
  <c r="BB7137" i="22" s="1"/>
  <c r="BA7197" i="22"/>
  <c r="BB7197" i="22" s="1"/>
  <c r="BA7204" i="22"/>
  <c r="BB7204" i="22" s="1"/>
  <c r="BA7266" i="22"/>
  <c r="BB7266" i="22" s="1"/>
  <c r="BA7310" i="22"/>
  <c r="BB7310" i="22" s="1"/>
  <c r="BA7387" i="22"/>
  <c r="BB7387" i="22" s="1"/>
  <c r="BA7528" i="22"/>
  <c r="BB7528" i="22" s="1"/>
  <c r="BA7541" i="22"/>
  <c r="BB7541" i="22" s="1"/>
  <c r="BA7548" i="22"/>
  <c r="BB7548" i="22" s="1"/>
  <c r="BA7573" i="22"/>
  <c r="BB7573" i="22" s="1"/>
  <c r="BA7592" i="22"/>
  <c r="BB7592" i="22" s="1"/>
  <c r="BA7969" i="22"/>
  <c r="BB7969" i="22" s="1"/>
  <c r="BA7982" i="22"/>
  <c r="BB7982" i="22" s="1"/>
  <c r="BA8011" i="22"/>
  <c r="BB8011" i="22" s="1"/>
  <c r="BA8152" i="22"/>
  <c r="BB8152" i="22" s="1"/>
  <c r="BA8284" i="22"/>
  <c r="BB8284" i="22" s="1"/>
  <c r="BA8354" i="22"/>
  <c r="BB8354" i="22" s="1"/>
  <c r="BA8496" i="22"/>
  <c r="BB8496" i="22" s="1"/>
  <c r="BA8511" i="22"/>
  <c r="BB8511" i="22" s="1"/>
  <c r="BA8591" i="22"/>
  <c r="BB8591" i="22" s="1"/>
  <c r="BA8690" i="22"/>
  <c r="BB8690" i="22" s="1"/>
  <c r="BA8779" i="22"/>
  <c r="BB8779" i="22" s="1"/>
  <c r="BA8839" i="22"/>
  <c r="BB8839" i="22" s="1"/>
  <c r="BA9051" i="22"/>
  <c r="BB9051" i="22" s="1"/>
  <c r="BA9065" i="22"/>
  <c r="BB9065" i="22" s="1"/>
  <c r="BA9072" i="22"/>
  <c r="BB9072" i="22" s="1"/>
  <c r="BA9188" i="22"/>
  <c r="BB9188" i="22" s="1"/>
  <c r="BA9370" i="22"/>
  <c r="BB9370" i="22" s="1"/>
  <c r="BA9436" i="22"/>
  <c r="BB9436" i="22" s="1"/>
  <c r="BA9577" i="22"/>
  <c r="BB9577" i="22" s="1"/>
  <c r="BA9809" i="22"/>
  <c r="BB9809" i="22" s="1"/>
  <c r="BA9816" i="22"/>
  <c r="BB9816" i="22" s="1"/>
  <c r="BA9883" i="22"/>
  <c r="BB9883" i="22" s="1"/>
  <c r="BA9918" i="22"/>
  <c r="BB9918" i="22" s="1"/>
  <c r="BA9931" i="22"/>
  <c r="BB9931" i="22" s="1"/>
  <c r="BA9953" i="22"/>
  <c r="BB9953" i="22" s="1"/>
  <c r="BA9981" i="22"/>
  <c r="BB9981" i="22" s="1"/>
  <c r="BA10020" i="22"/>
  <c r="BB10020" i="22" s="1"/>
  <c r="BA10026" i="22"/>
  <c r="BB10026" i="22" s="1"/>
  <c r="BA10177" i="22"/>
  <c r="BB10177" i="22" s="1"/>
  <c r="BA10194" i="22"/>
  <c r="BB10194" i="22" s="1"/>
  <c r="BA10217" i="22"/>
  <c r="BB10217" i="22" s="1"/>
  <c r="BB10531" i="22"/>
  <c r="BA10693" i="22"/>
  <c r="BB10693" i="22" s="1"/>
  <c r="BA10790" i="22"/>
  <c r="BB10790" i="22" s="1"/>
  <c r="BA11003" i="22"/>
  <c r="BB11003" i="22" s="1"/>
  <c r="BA11019" i="22"/>
  <c r="BB11019" i="22" s="1"/>
  <c r="BA11130" i="22"/>
  <c r="BB11130" i="22" s="1"/>
  <c r="BA11145" i="22"/>
  <c r="BB11145" i="22" s="1"/>
  <c r="BB12485" i="22"/>
  <c r="BA12490" i="22"/>
  <c r="BB12490" i="22" s="1"/>
  <c r="BA13924" i="22"/>
  <c r="BB13924" i="22" s="1"/>
  <c r="BA2103" i="22"/>
  <c r="BB2103" i="22" s="1"/>
  <c r="BA2127" i="22"/>
  <c r="BB2127" i="22" s="1"/>
  <c r="BA2151" i="22"/>
  <c r="BB2151" i="22" s="1"/>
  <c r="BA2175" i="22"/>
  <c r="BB2175" i="22" s="1"/>
  <c r="BA2199" i="22"/>
  <c r="BB2199" i="22" s="1"/>
  <c r="BA2223" i="22"/>
  <c r="BB2223" i="22" s="1"/>
  <c r="BA2247" i="22"/>
  <c r="BB2247" i="22" s="1"/>
  <c r="BA2271" i="22"/>
  <c r="BB2271" i="22" s="1"/>
  <c r="BA2295" i="22"/>
  <c r="BB2295" i="22" s="1"/>
  <c r="BA2319" i="22"/>
  <c r="BB2319" i="22" s="1"/>
  <c r="BA2343" i="22"/>
  <c r="BB2343" i="22" s="1"/>
  <c r="BA2367" i="22"/>
  <c r="BB2367" i="22" s="1"/>
  <c r="BA2391" i="22"/>
  <c r="BB2391" i="22" s="1"/>
  <c r="BA2415" i="22"/>
  <c r="BB2415" i="22" s="1"/>
  <c r="BA2439" i="22"/>
  <c r="BB2439" i="22" s="1"/>
  <c r="BA2463" i="22"/>
  <c r="BB2463" i="22" s="1"/>
  <c r="BA2487" i="22"/>
  <c r="BB2487" i="22" s="1"/>
  <c r="BA2511" i="22"/>
  <c r="BB2511" i="22" s="1"/>
  <c r="BA2535" i="22"/>
  <c r="BB2535" i="22" s="1"/>
  <c r="BA2559" i="22"/>
  <c r="BB2559" i="22" s="1"/>
  <c r="BA2583" i="22"/>
  <c r="BB2583" i="22" s="1"/>
  <c r="BA2607" i="22"/>
  <c r="BB2607" i="22" s="1"/>
  <c r="BA2631" i="22"/>
  <c r="BB2631" i="22" s="1"/>
  <c r="BA2655" i="22"/>
  <c r="BB2655" i="22" s="1"/>
  <c r="BA2679" i="22"/>
  <c r="BB2679" i="22" s="1"/>
  <c r="BA2703" i="22"/>
  <c r="BB2703" i="22" s="1"/>
  <c r="BA2727" i="22"/>
  <c r="BB2727" i="22" s="1"/>
  <c r="BA2751" i="22"/>
  <c r="BB2751" i="22" s="1"/>
  <c r="BA2775" i="22"/>
  <c r="BB2775" i="22" s="1"/>
  <c r="BA2799" i="22"/>
  <c r="BB2799" i="22" s="1"/>
  <c r="BA2823" i="22"/>
  <c r="BB2823" i="22" s="1"/>
  <c r="BA2847" i="22"/>
  <c r="BB2847" i="22" s="1"/>
  <c r="BA2871" i="22"/>
  <c r="BB2871" i="22" s="1"/>
  <c r="BA2895" i="22"/>
  <c r="BB2895" i="22" s="1"/>
  <c r="BA2919" i="22"/>
  <c r="BB2919" i="22" s="1"/>
  <c r="BA2943" i="22"/>
  <c r="BB2943" i="22" s="1"/>
  <c r="BA2948" i="22"/>
  <c r="BB2948" i="22" s="1"/>
  <c r="BA2967" i="22"/>
  <c r="BB2967" i="22" s="1"/>
  <c r="BA2972" i="22"/>
  <c r="BB2972" i="22" s="1"/>
  <c r="BA2991" i="22"/>
  <c r="BB2991" i="22" s="1"/>
  <c r="BA2996" i="22"/>
  <c r="BB2996" i="22" s="1"/>
  <c r="BA3015" i="22"/>
  <c r="BB3015" i="22" s="1"/>
  <c r="BA3020" i="22"/>
  <c r="BB3020" i="22" s="1"/>
  <c r="BA3039" i="22"/>
  <c r="BB3039" i="22" s="1"/>
  <c r="BA3044" i="22"/>
  <c r="BB3044" i="22" s="1"/>
  <c r="BA3063" i="22"/>
  <c r="BB3063" i="22" s="1"/>
  <c r="BA3068" i="22"/>
  <c r="BB3068" i="22" s="1"/>
  <c r="BA3087" i="22"/>
  <c r="BB3087" i="22" s="1"/>
  <c r="BA3092" i="22"/>
  <c r="BB3092" i="22" s="1"/>
  <c r="BA3111" i="22"/>
  <c r="BB3111" i="22" s="1"/>
  <c r="BA3116" i="22"/>
  <c r="BB3116" i="22" s="1"/>
  <c r="BA3135" i="22"/>
  <c r="BB3135" i="22" s="1"/>
  <c r="BA3140" i="22"/>
  <c r="BB3140" i="22" s="1"/>
  <c r="BA3159" i="22"/>
  <c r="BB3159" i="22" s="1"/>
  <c r="BA3164" i="22"/>
  <c r="BB3164" i="22" s="1"/>
  <c r="BA3183" i="22"/>
  <c r="BB3183" i="22" s="1"/>
  <c r="BA3188" i="22"/>
  <c r="BB3188" i="22" s="1"/>
  <c r="BA3207" i="22"/>
  <c r="BB3207" i="22" s="1"/>
  <c r="BA3212" i="22"/>
  <c r="BB3212" i="22" s="1"/>
  <c r="BA3231" i="22"/>
  <c r="BB3231" i="22" s="1"/>
  <c r="BA3236" i="22"/>
  <c r="BB3236" i="22" s="1"/>
  <c r="BA3255" i="22"/>
  <c r="BB3255" i="22" s="1"/>
  <c r="BA3260" i="22"/>
  <c r="BB3260" i="22" s="1"/>
  <c r="BA3279" i="22"/>
  <c r="BB3279" i="22" s="1"/>
  <c r="BA3284" i="22"/>
  <c r="BB3284" i="22" s="1"/>
  <c r="BA3303" i="22"/>
  <c r="BB3303" i="22" s="1"/>
  <c r="BA3308" i="22"/>
  <c r="BB3308" i="22" s="1"/>
  <c r="BA3327" i="22"/>
  <c r="BB3327" i="22" s="1"/>
  <c r="BA3332" i="22"/>
  <c r="BB3332" i="22" s="1"/>
  <c r="BA3351" i="22"/>
  <c r="BB3351" i="22" s="1"/>
  <c r="BA3356" i="22"/>
  <c r="BB3356" i="22" s="1"/>
  <c r="BA3375" i="22"/>
  <c r="BB3375" i="22" s="1"/>
  <c r="BA3380" i="22"/>
  <c r="BB3380" i="22" s="1"/>
  <c r="BA3399" i="22"/>
  <c r="BB3399" i="22" s="1"/>
  <c r="BA3404" i="22"/>
  <c r="BB3404" i="22" s="1"/>
  <c r="BA3423" i="22"/>
  <c r="BB3423" i="22" s="1"/>
  <c r="BA3428" i="22"/>
  <c r="BB3428" i="22" s="1"/>
  <c r="BA3447" i="22"/>
  <c r="BB3447" i="22" s="1"/>
  <c r="BA3452" i="22"/>
  <c r="BB3452" i="22" s="1"/>
  <c r="BA3471" i="22"/>
  <c r="BB3471" i="22" s="1"/>
  <c r="BA3476" i="22"/>
  <c r="BB3476" i="22" s="1"/>
  <c r="BA3495" i="22"/>
  <c r="BB3495" i="22" s="1"/>
  <c r="BA3500" i="22"/>
  <c r="BB3500" i="22" s="1"/>
  <c r="BA3519" i="22"/>
  <c r="BB3519" i="22" s="1"/>
  <c r="BA3524" i="22"/>
  <c r="BB3524" i="22" s="1"/>
  <c r="BA3543" i="22"/>
  <c r="BB3543" i="22" s="1"/>
  <c r="BA3548" i="22"/>
  <c r="BB3548" i="22" s="1"/>
  <c r="BA3567" i="22"/>
  <c r="BB3567" i="22" s="1"/>
  <c r="BA3572" i="22"/>
  <c r="BB3572" i="22" s="1"/>
  <c r="BA3591" i="22"/>
  <c r="BB3591" i="22" s="1"/>
  <c r="BA3596" i="22"/>
  <c r="BB3596" i="22" s="1"/>
  <c r="BA3615" i="22"/>
  <c r="BB3615" i="22" s="1"/>
  <c r="BA3620" i="22"/>
  <c r="BB3620" i="22" s="1"/>
  <c r="BA3639" i="22"/>
  <c r="BB3639" i="22" s="1"/>
  <c r="BA3644" i="22"/>
  <c r="BB3644" i="22" s="1"/>
  <c r="BA3798" i="22"/>
  <c r="BB3798" i="22" s="1"/>
  <c r="BA3868" i="22"/>
  <c r="BB3868" i="22" s="1"/>
  <c r="BA3874" i="22"/>
  <c r="BB3874" i="22" s="1"/>
  <c r="BB3885" i="22"/>
  <c r="BA3891" i="22"/>
  <c r="BB3891" i="22" s="1"/>
  <c r="BB3915" i="22"/>
  <c r="BA3946" i="22"/>
  <c r="BB3946" i="22" s="1"/>
  <c r="BA3981" i="22"/>
  <c r="BB3981" i="22" s="1"/>
  <c r="BB3987" i="22"/>
  <c r="BA3994" i="22"/>
  <c r="BB3994" i="22" s="1"/>
  <c r="BA4029" i="22"/>
  <c r="BB4029" i="22" s="1"/>
  <c r="BA4036" i="22"/>
  <c r="BB4036" i="22" s="1"/>
  <c r="BA4140" i="22"/>
  <c r="BB4140" i="22" s="1"/>
  <c r="BA4180" i="22"/>
  <c r="BB4180" i="22" s="1"/>
  <c r="BA4185" i="22"/>
  <c r="BB4185" i="22" s="1"/>
  <c r="BA4230" i="22"/>
  <c r="BB4230" i="22" s="1"/>
  <c r="BB4237" i="22"/>
  <c r="BA4250" i="22"/>
  <c r="BB4250" i="22" s="1"/>
  <c r="BA4256" i="22"/>
  <c r="BB4256" i="22" s="1"/>
  <c r="BA4320" i="22"/>
  <c r="BB4320" i="22" s="1"/>
  <c r="BB4351" i="22"/>
  <c r="BB4363" i="22"/>
  <c r="BA4394" i="22"/>
  <c r="BB4394" i="22" s="1"/>
  <c r="BA4406" i="22"/>
  <c r="BB4406" i="22" s="1"/>
  <c r="BA4413" i="22"/>
  <c r="BB4413" i="22" s="1"/>
  <c r="BA4419" i="22"/>
  <c r="BB4419" i="22" s="1"/>
  <c r="BA4437" i="22"/>
  <c r="BB4437" i="22" s="1"/>
  <c r="BB4456" i="22"/>
  <c r="BA4477" i="22"/>
  <c r="BB4477" i="22" s="1"/>
  <c r="BA4489" i="22"/>
  <c r="BB4489" i="22" s="1"/>
  <c r="BB4520" i="22"/>
  <c r="BA4552" i="22"/>
  <c r="BB4552" i="22" s="1"/>
  <c r="BA4594" i="22"/>
  <c r="BB4594" i="22" s="1"/>
  <c r="BA4600" i="22"/>
  <c r="BB4600" i="22" s="1"/>
  <c r="BB4613" i="22"/>
  <c r="BB4751" i="22"/>
  <c r="BA4759" i="22"/>
  <c r="BB4759" i="22" s="1"/>
  <c r="BA4785" i="22"/>
  <c r="BB4785" i="22" s="1"/>
  <c r="BB4799" i="22"/>
  <c r="BB4812" i="22"/>
  <c r="BB4851" i="22"/>
  <c r="BA4869" i="22"/>
  <c r="BB4869" i="22" s="1"/>
  <c r="BA4876" i="22"/>
  <c r="BB4876" i="22" s="1"/>
  <c r="BA4938" i="22"/>
  <c r="BB4938" i="22" s="1"/>
  <c r="BA4982" i="22"/>
  <c r="BB4982" i="22" s="1"/>
  <c r="BA4989" i="22"/>
  <c r="BB4989" i="22" s="1"/>
  <c r="BA5042" i="22"/>
  <c r="BB5042" i="22" s="1"/>
  <c r="BB5075" i="22"/>
  <c r="BB5115" i="22"/>
  <c r="BA5123" i="22"/>
  <c r="BB5123" i="22" s="1"/>
  <c r="BA5168" i="22"/>
  <c r="BB5168" i="22" s="1"/>
  <c r="BA5174" i="22"/>
  <c r="BB5174" i="22" s="1"/>
  <c r="BA5260" i="22"/>
  <c r="BB5260" i="22" s="1"/>
  <c r="BA5274" i="22"/>
  <c r="BB5274" i="22" s="1"/>
  <c r="BB5287" i="22"/>
  <c r="BA5294" i="22"/>
  <c r="BB5294" i="22" s="1"/>
  <c r="BA5350" i="22"/>
  <c r="BB5350" i="22" s="1"/>
  <c r="BA5369" i="22"/>
  <c r="BB5369" i="22" s="1"/>
  <c r="BA5388" i="22"/>
  <c r="BB5388" i="22" s="1"/>
  <c r="BA5409" i="22"/>
  <c r="BB5409" i="22" s="1"/>
  <c r="BA5416" i="22"/>
  <c r="BB5416" i="22" s="1"/>
  <c r="BA5423" i="22"/>
  <c r="BB5423" i="22" s="1"/>
  <c r="BA5456" i="22"/>
  <c r="BB5456" i="22" s="1"/>
  <c r="BA5462" i="22"/>
  <c r="BB5462" i="22" s="1"/>
  <c r="BB5504" i="22"/>
  <c r="BA5510" i="22"/>
  <c r="BB5510" i="22" s="1"/>
  <c r="BA5537" i="22"/>
  <c r="BB5537" i="22" s="1"/>
  <c r="BA5581" i="22"/>
  <c r="BB5581" i="22" s="1"/>
  <c r="BB5614" i="22"/>
  <c r="BA5634" i="22"/>
  <c r="BB5634" i="22" s="1"/>
  <c r="BA5668" i="22"/>
  <c r="BB5668" i="22" s="1"/>
  <c r="BA5702" i="22"/>
  <c r="BB5702" i="22" s="1"/>
  <c r="BA5709" i="22"/>
  <c r="BB5709" i="22" s="1"/>
  <c r="BA5720" i="22"/>
  <c r="BB5720" i="22" s="1"/>
  <c r="BA5734" i="22"/>
  <c r="BB5734" i="22" s="1"/>
  <c r="BA5772" i="22"/>
  <c r="BB5772" i="22" s="1"/>
  <c r="BA5787" i="22"/>
  <c r="BB5787" i="22" s="1"/>
  <c r="BA5820" i="22"/>
  <c r="BB5820" i="22" s="1"/>
  <c r="BA5854" i="22"/>
  <c r="BB5854" i="22" s="1"/>
  <c r="BA5865" i="22"/>
  <c r="BB5865" i="22" s="1"/>
  <c r="BA5872" i="22"/>
  <c r="BB5872" i="22" s="1"/>
  <c r="BB5917" i="22"/>
  <c r="BB5939" i="22"/>
  <c r="BB5951" i="22"/>
  <c r="BB5979" i="22"/>
  <c r="BB6055" i="22"/>
  <c r="BA6084" i="22"/>
  <c r="BB6084" i="22" s="1"/>
  <c r="BA6118" i="22"/>
  <c r="BB6118" i="22" s="1"/>
  <c r="BA6124" i="22"/>
  <c r="BB6124" i="22" s="1"/>
  <c r="BA6156" i="22"/>
  <c r="BB6156" i="22" s="1"/>
  <c r="BA6170" i="22"/>
  <c r="BB6170" i="22" s="1"/>
  <c r="BA6176" i="22"/>
  <c r="BB6176" i="22" s="1"/>
  <c r="BA6191" i="22"/>
  <c r="BB6191" i="22" s="1"/>
  <c r="BA6228" i="22"/>
  <c r="BB6228" i="22" s="1"/>
  <c r="BA6243" i="22"/>
  <c r="BB6243" i="22" s="1"/>
  <c r="BA6276" i="22"/>
  <c r="BB6276" i="22" s="1"/>
  <c r="BA6297" i="22"/>
  <c r="BB6297" i="22" s="1"/>
  <c r="BA6316" i="22"/>
  <c r="BB6316" i="22" s="1"/>
  <c r="BA6330" i="22"/>
  <c r="BB6330" i="22" s="1"/>
  <c r="BA6349" i="22"/>
  <c r="BB6349" i="22" s="1"/>
  <c r="BA6410" i="22"/>
  <c r="BB6410" i="22" s="1"/>
  <c r="BA6416" i="22"/>
  <c r="BB6416" i="22" s="1"/>
  <c r="BA6424" i="22"/>
  <c r="BB6424" i="22" s="1"/>
  <c r="BA6450" i="22"/>
  <c r="BB6450" i="22" s="1"/>
  <c r="BA6470" i="22"/>
  <c r="BB6470" i="22" s="1"/>
  <c r="BB6483" i="22"/>
  <c r="BA6544" i="22"/>
  <c r="BB6544" i="22" s="1"/>
  <c r="BA6556" i="22"/>
  <c r="BB6556" i="22" s="1"/>
  <c r="BA6613" i="22"/>
  <c r="BB6613" i="22" s="1"/>
  <c r="BA6650" i="22"/>
  <c r="BB6650" i="22" s="1"/>
  <c r="BA6690" i="22"/>
  <c r="BB6690" i="22" s="1"/>
  <c r="BA6698" i="22"/>
  <c r="BB6698" i="22" s="1"/>
  <c r="BA6717" i="22"/>
  <c r="BB6717" i="22" s="1"/>
  <c r="BA6731" i="22"/>
  <c r="BB6731" i="22" s="1"/>
  <c r="BA6772" i="22"/>
  <c r="BB6772" i="22" s="1"/>
  <c r="BB6799" i="22"/>
  <c r="BA6806" i="22"/>
  <c r="BB6806" i="22" s="1"/>
  <c r="BA6813" i="22"/>
  <c r="BB6813" i="22" s="1"/>
  <c r="BA6853" i="22"/>
  <c r="BB6853" i="22" s="1"/>
  <c r="BB6899" i="22"/>
  <c r="BB6911" i="22"/>
  <c r="BA6945" i="22"/>
  <c r="BB6945" i="22" s="1"/>
  <c r="BA6953" i="22"/>
  <c r="BB6953" i="22" s="1"/>
  <c r="BA7010" i="22"/>
  <c r="BB7010" i="22" s="1"/>
  <c r="BA7016" i="22"/>
  <c r="BB7016" i="22" s="1"/>
  <c r="BA7072" i="22"/>
  <c r="BB7072" i="22" s="1"/>
  <c r="BA7118" i="22"/>
  <c r="BB7118" i="22" s="1"/>
  <c r="BA7125" i="22"/>
  <c r="BB7125" i="22" s="1"/>
  <c r="BB7131" i="22"/>
  <c r="BA7165" i="22"/>
  <c r="BB7165" i="22" s="1"/>
  <c r="BB7173" i="22"/>
  <c r="BB7198" i="22"/>
  <c r="BA7218" i="22"/>
  <c r="BB7218" i="22" s="1"/>
  <c r="BA7252" i="22"/>
  <c r="BB7252" i="22" s="1"/>
  <c r="BA7286" i="22"/>
  <c r="BB7286" i="22" s="1"/>
  <c r="BA7293" i="22"/>
  <c r="BB7293" i="22" s="1"/>
  <c r="BA7304" i="22"/>
  <c r="BB7304" i="22" s="1"/>
  <c r="BA7318" i="22"/>
  <c r="BB7318" i="22" s="1"/>
  <c r="BA7381" i="22"/>
  <c r="BB7381" i="22" s="1"/>
  <c r="BB7425" i="22"/>
  <c r="BA7431" i="22"/>
  <c r="BB7431" i="22" s="1"/>
  <c r="BA7497" i="22"/>
  <c r="BB7497" i="22" s="1"/>
  <c r="BA7523" i="22"/>
  <c r="BB7523" i="22" s="1"/>
  <c r="BA7529" i="22"/>
  <c r="BB7529" i="22" s="1"/>
  <c r="BB7542" i="22"/>
  <c r="BB7567" i="22"/>
  <c r="BA7625" i="22"/>
  <c r="BB7625" i="22" s="1"/>
  <c r="BA7631" i="22"/>
  <c r="BB7631" i="22" s="1"/>
  <c r="BA7637" i="22"/>
  <c r="BB7637" i="22" s="1"/>
  <c r="BB7676" i="22"/>
  <c r="BA7689" i="22"/>
  <c r="BB7689" i="22" s="1"/>
  <c r="BB7707" i="22"/>
  <c r="BA7878" i="22"/>
  <c r="BB7878" i="22" s="1"/>
  <c r="BB7920" i="22"/>
  <c r="BA7970" i="22"/>
  <c r="BB7970" i="22" s="1"/>
  <c r="BA7977" i="22"/>
  <c r="BB7977" i="22" s="1"/>
  <c r="BA7983" i="22"/>
  <c r="BB7983" i="22" s="1"/>
  <c r="BA7990" i="22"/>
  <c r="BB7990" i="22" s="1"/>
  <c r="BA8012" i="22"/>
  <c r="BB8012" i="22" s="1"/>
  <c r="BA8033" i="22"/>
  <c r="BB8033" i="22" s="1"/>
  <c r="BB8069" i="22"/>
  <c r="BA8125" i="22"/>
  <c r="BB8125" i="22" s="1"/>
  <c r="BA8133" i="22"/>
  <c r="BB8133" i="22" s="1"/>
  <c r="BA8140" i="22"/>
  <c r="BB8140" i="22" s="1"/>
  <c r="BA8220" i="22"/>
  <c r="BB8220" i="22" s="1"/>
  <c r="BA8278" i="22"/>
  <c r="BB8278" i="22" s="1"/>
  <c r="BA8305" i="22"/>
  <c r="BB8305" i="22" s="1"/>
  <c r="BA8312" i="22"/>
  <c r="BB8312" i="22" s="1"/>
  <c r="BA8370" i="22"/>
  <c r="BB8370" i="22" s="1"/>
  <c r="BA8450" i="22"/>
  <c r="BB8450" i="22" s="1"/>
  <c r="BB8661" i="22"/>
  <c r="BA8667" i="22"/>
  <c r="BB8667" i="22" s="1"/>
  <c r="BB8683" i="22"/>
  <c r="BA8741" i="22"/>
  <c r="BB8741" i="22" s="1"/>
  <c r="BA8899" i="22"/>
  <c r="BB8899" i="22" s="1"/>
  <c r="BA8933" i="22"/>
  <c r="BB8933" i="22" s="1"/>
  <c r="BA8961" i="22"/>
  <c r="BB8961" i="22" s="1"/>
  <c r="BA9045" i="22"/>
  <c r="BB9045" i="22" s="1"/>
  <c r="BA9073" i="22"/>
  <c r="BB9073" i="22" s="1"/>
  <c r="BA9182" i="22"/>
  <c r="BB9182" i="22" s="1"/>
  <c r="BB9236" i="22"/>
  <c r="BA9392" i="22"/>
  <c r="BB9392" i="22" s="1"/>
  <c r="BB9527" i="22"/>
  <c r="BA9572" i="22"/>
  <c r="BB9572" i="22" s="1"/>
  <c r="BA9614" i="22"/>
  <c r="BB9614" i="22" s="1"/>
  <c r="BA9822" i="22"/>
  <c r="BB9822" i="22" s="1"/>
  <c r="BA9845" i="22"/>
  <c r="BB9845" i="22" s="1"/>
  <c r="BA9870" i="22"/>
  <c r="BB9870" i="22" s="1"/>
  <c r="BB9877" i="22"/>
  <c r="BA10145" i="22"/>
  <c r="BB10145" i="22" s="1"/>
  <c r="BA10370" i="22"/>
  <c r="BB10370" i="22" s="1"/>
  <c r="BA10422" i="22"/>
  <c r="BB10422" i="22" s="1"/>
  <c r="BA10821" i="22"/>
  <c r="BB10821" i="22" s="1"/>
  <c r="BA10828" i="22"/>
  <c r="BB10828" i="22" s="1"/>
  <c r="BA10843" i="22"/>
  <c r="BB10843" i="22" s="1"/>
  <c r="BA10967" i="22"/>
  <c r="BB10967" i="22" s="1"/>
  <c r="BA11313" i="22"/>
  <c r="BB11313" i="22" s="1"/>
  <c r="BA11355" i="22"/>
  <c r="BB11355" i="22" s="1"/>
  <c r="BA12595" i="22"/>
  <c r="BB12595" i="22" s="1"/>
  <c r="BA12917" i="22"/>
  <c r="BB12917" i="22" s="1"/>
  <c r="BB1967" i="22"/>
  <c r="BA1971" i="22"/>
  <c r="BB1971" i="22" s="1"/>
  <c r="BB2015" i="22"/>
  <c r="BA2019" i="22"/>
  <c r="BB2019" i="22" s="1"/>
  <c r="BB2063" i="22"/>
  <c r="BA2067" i="22"/>
  <c r="BB2067" i="22" s="1"/>
  <c r="BA2113" i="22"/>
  <c r="BB2113" i="22" s="1"/>
  <c r="BA2137" i="22"/>
  <c r="BB2137" i="22" s="1"/>
  <c r="BA2161" i="22"/>
  <c r="BB2161" i="22" s="1"/>
  <c r="BA2185" i="22"/>
  <c r="BB2185" i="22" s="1"/>
  <c r="BA2209" i="22"/>
  <c r="BB2209" i="22" s="1"/>
  <c r="BA2257" i="22"/>
  <c r="BB2257" i="22" s="1"/>
  <c r="BA2281" i="22"/>
  <c r="BB2281" i="22" s="1"/>
  <c r="BA2305" i="22"/>
  <c r="BB2305" i="22" s="1"/>
  <c r="BA2329" i="22"/>
  <c r="BB2329" i="22" s="1"/>
  <c r="BA2353" i="22"/>
  <c r="BB2353" i="22" s="1"/>
  <c r="BA2377" i="22"/>
  <c r="BB2377" i="22" s="1"/>
  <c r="BA2401" i="22"/>
  <c r="BB2401" i="22" s="1"/>
  <c r="BA2425" i="22"/>
  <c r="BB2425" i="22" s="1"/>
  <c r="BA2449" i="22"/>
  <c r="BB2449" i="22" s="1"/>
  <c r="BA2473" i="22"/>
  <c r="BB2473" i="22" s="1"/>
  <c r="BA2497" i="22"/>
  <c r="BB2497" i="22" s="1"/>
  <c r="BA2521" i="22"/>
  <c r="BB2521" i="22" s="1"/>
  <c r="BA2545" i="22"/>
  <c r="BB2545" i="22" s="1"/>
  <c r="BA2569" i="22"/>
  <c r="BB2569" i="22" s="1"/>
  <c r="BA2593" i="22"/>
  <c r="BB2593" i="22" s="1"/>
  <c r="BA2617" i="22"/>
  <c r="BB2617" i="22" s="1"/>
  <c r="BA2641" i="22"/>
  <c r="BB2641" i="22" s="1"/>
  <c r="BA2665" i="22"/>
  <c r="BB2665" i="22" s="1"/>
  <c r="BA2689" i="22"/>
  <c r="BB2689" i="22" s="1"/>
  <c r="BA2713" i="22"/>
  <c r="BB2713" i="22" s="1"/>
  <c r="BA2737" i="22"/>
  <c r="BB2737" i="22" s="1"/>
  <c r="BA2761" i="22"/>
  <c r="BB2761" i="22" s="1"/>
  <c r="BA2785" i="22"/>
  <c r="BB2785" i="22" s="1"/>
  <c r="BA2809" i="22"/>
  <c r="BB2809" i="22" s="1"/>
  <c r="BA2833" i="22"/>
  <c r="BB2833" i="22" s="1"/>
  <c r="BA2857" i="22"/>
  <c r="BB2857" i="22" s="1"/>
  <c r="BA2881" i="22"/>
  <c r="BB2881" i="22" s="1"/>
  <c r="BA2905" i="22"/>
  <c r="BB2905" i="22" s="1"/>
  <c r="BA2929" i="22"/>
  <c r="BB2929" i="22" s="1"/>
  <c r="BA2953" i="22"/>
  <c r="BB2953" i="22" s="1"/>
  <c r="BA2977" i="22"/>
  <c r="BB2977" i="22" s="1"/>
  <c r="BA3001" i="22"/>
  <c r="BB3001" i="22" s="1"/>
  <c r="BA3025" i="22"/>
  <c r="BB3025" i="22" s="1"/>
  <c r="BA3049" i="22"/>
  <c r="BB3049" i="22" s="1"/>
  <c r="BA3073" i="22"/>
  <c r="BB3073" i="22" s="1"/>
  <c r="BA3097" i="22"/>
  <c r="BB3097" i="22" s="1"/>
  <c r="BA3121" i="22"/>
  <c r="BB3121" i="22" s="1"/>
  <c r="BA3145" i="22"/>
  <c r="BB3145" i="22" s="1"/>
  <c r="BA3169" i="22"/>
  <c r="BB3169" i="22" s="1"/>
  <c r="BA3193" i="22"/>
  <c r="BB3193" i="22" s="1"/>
  <c r="BA3217" i="22"/>
  <c r="BB3217" i="22" s="1"/>
  <c r="BA3241" i="22"/>
  <c r="BB3241" i="22" s="1"/>
  <c r="BA3265" i="22"/>
  <c r="BB3265" i="22" s="1"/>
  <c r="BA3289" i="22"/>
  <c r="BB3289" i="22" s="1"/>
  <c r="BA3313" i="22"/>
  <c r="BB3313" i="22" s="1"/>
  <c r="BA3337" i="22"/>
  <c r="BB3337" i="22" s="1"/>
  <c r="BA3361" i="22"/>
  <c r="BB3361" i="22" s="1"/>
  <c r="BA3385" i="22"/>
  <c r="BB3385" i="22" s="1"/>
  <c r="BA3409" i="22"/>
  <c r="BB3409" i="22" s="1"/>
  <c r="BA3433" i="22"/>
  <c r="BB3433" i="22" s="1"/>
  <c r="BA3457" i="22"/>
  <c r="BB3457" i="22" s="1"/>
  <c r="BA3481" i="22"/>
  <c r="BB3481" i="22" s="1"/>
  <c r="BA3505" i="22"/>
  <c r="BB3505" i="22" s="1"/>
  <c r="BA3529" i="22"/>
  <c r="BB3529" i="22" s="1"/>
  <c r="BA3577" i="22"/>
  <c r="BB3577" i="22" s="1"/>
  <c r="BA3601" i="22"/>
  <c r="BB3601" i="22" s="1"/>
  <c r="BA3625" i="22"/>
  <c r="BB3625" i="22" s="1"/>
  <c r="BA3649" i="22"/>
  <c r="BB3649" i="22" s="1"/>
  <c r="BA3654" i="22"/>
  <c r="BB3654" i="22" s="1"/>
  <c r="BA3660" i="22"/>
  <c r="BB3660" i="22" s="1"/>
  <c r="BA3670" i="22"/>
  <c r="BB3670" i="22" s="1"/>
  <c r="BA3686" i="22"/>
  <c r="BB3686" i="22" s="1"/>
  <c r="BA3692" i="22"/>
  <c r="BB3692" i="22" s="1"/>
  <c r="BA3697" i="22"/>
  <c r="BB3697" i="22" s="1"/>
  <c r="BA3702" i="22"/>
  <c r="BB3702" i="22" s="1"/>
  <c r="BA3708" i="22"/>
  <c r="BB3708" i="22" s="1"/>
  <c r="BA3718" i="22"/>
  <c r="BB3718" i="22" s="1"/>
  <c r="BA3734" i="22"/>
  <c r="BB3734" i="22" s="1"/>
  <c r="BA3750" i="22"/>
  <c r="BB3750" i="22" s="1"/>
  <c r="BA3756" i="22"/>
  <c r="BB3756" i="22" s="1"/>
  <c r="BB3767" i="22"/>
  <c r="BA3774" i="22"/>
  <c r="BB3774" i="22" s="1"/>
  <c r="BA3833" i="22"/>
  <c r="BB3833" i="22" s="1"/>
  <c r="BA3916" i="22"/>
  <c r="BB3916" i="22" s="1"/>
  <c r="BA3976" i="22"/>
  <c r="BB3976" i="22" s="1"/>
  <c r="BA3988" i="22"/>
  <c r="BB3988" i="22" s="1"/>
  <c r="BA4006" i="22"/>
  <c r="BB4006" i="22" s="1"/>
  <c r="BB4011" i="22"/>
  <c r="BA4042" i="22"/>
  <c r="BB4042" i="22" s="1"/>
  <c r="BA4073" i="22"/>
  <c r="BB4073" i="22" s="1"/>
  <c r="BA4079" i="22"/>
  <c r="BB4079" i="22" s="1"/>
  <c r="BA4134" i="22"/>
  <c r="BB4134" i="22" s="1"/>
  <c r="BA4197" i="22"/>
  <c r="BB4197" i="22" s="1"/>
  <c r="BA4276" i="22"/>
  <c r="BB4276" i="22" s="1"/>
  <c r="BA4290" i="22"/>
  <c r="BB4290" i="22" s="1"/>
  <c r="BB4328" i="22"/>
  <c r="BA4352" i="22"/>
  <c r="BB4352" i="22" s="1"/>
  <c r="BA4364" i="22"/>
  <c r="BB4364" i="22" s="1"/>
  <c r="BA4426" i="22"/>
  <c r="BB4426" i="22" s="1"/>
  <c r="BA4496" i="22"/>
  <c r="BB4496" i="22" s="1"/>
  <c r="BB4513" i="22"/>
  <c r="BB4581" i="22"/>
  <c r="BA4688" i="22"/>
  <c r="BB4688" i="22" s="1"/>
  <c r="BA4694" i="22"/>
  <c r="BB4694" i="22" s="1"/>
  <c r="BA4766" i="22"/>
  <c r="BB4766" i="22" s="1"/>
  <c r="BA4793" i="22"/>
  <c r="BB4793" i="22" s="1"/>
  <c r="BA4837" i="22"/>
  <c r="BB4837" i="22" s="1"/>
  <c r="BB4870" i="22"/>
  <c r="BA4924" i="22"/>
  <c r="BB4924" i="22" s="1"/>
  <c r="BA4958" i="22"/>
  <c r="BB4958" i="22" s="1"/>
  <c r="BA4965" i="22"/>
  <c r="BB4965" i="22" s="1"/>
  <c r="BA4990" i="22"/>
  <c r="BB4990" i="22" s="1"/>
  <c r="BA5043" i="22"/>
  <c r="BB5043" i="22" s="1"/>
  <c r="BA5076" i="22"/>
  <c r="BB5076" i="22" s="1"/>
  <c r="BB5163" i="22"/>
  <c r="BA5225" i="22"/>
  <c r="BB5225" i="22" s="1"/>
  <c r="BA5248" i="22"/>
  <c r="BB5248" i="22" s="1"/>
  <c r="BA5254" i="22"/>
  <c r="BB5254" i="22" s="1"/>
  <c r="BB5335" i="22"/>
  <c r="BB5344" i="22"/>
  <c r="BB5451" i="22"/>
  <c r="BA5469" i="22"/>
  <c r="BB5469" i="22" s="1"/>
  <c r="BA5476" i="22"/>
  <c r="BB5476" i="22" s="1"/>
  <c r="BA5538" i="22"/>
  <c r="BB5538" i="22" s="1"/>
  <c r="BA5582" i="22"/>
  <c r="BB5582" i="22" s="1"/>
  <c r="BA5589" i="22"/>
  <c r="BB5589" i="22" s="1"/>
  <c r="BA5642" i="22"/>
  <c r="BB5642" i="22" s="1"/>
  <c r="BA5735" i="22"/>
  <c r="BB5735" i="22" s="1"/>
  <c r="BA5801" i="22"/>
  <c r="BB5801" i="22" s="1"/>
  <c r="BA5821" i="22"/>
  <c r="BB5821" i="22" s="1"/>
  <c r="BA5848" i="22"/>
  <c r="BB5848" i="22" s="1"/>
  <c r="BA5860" i="22"/>
  <c r="BB5860" i="22" s="1"/>
  <c r="BA5946" i="22"/>
  <c r="BB5946" i="22" s="1"/>
  <c r="BA5985" i="22"/>
  <c r="BB5985" i="22" s="1"/>
  <c r="BA5993" i="22"/>
  <c r="BB5993" i="22" s="1"/>
  <c r="BA6050" i="22"/>
  <c r="BB6050" i="22" s="1"/>
  <c r="BA6056" i="22"/>
  <c r="BB6056" i="22" s="1"/>
  <c r="BB6137" i="22"/>
  <c r="BA6143" i="22"/>
  <c r="BB6143" i="22" s="1"/>
  <c r="BA6184" i="22"/>
  <c r="BB6184" i="22" s="1"/>
  <c r="BA6257" i="22"/>
  <c r="BB6257" i="22" s="1"/>
  <c r="BA6277" i="22"/>
  <c r="BB6277" i="22" s="1"/>
  <c r="BA6304" i="22"/>
  <c r="BB6304" i="22" s="1"/>
  <c r="BA6350" i="22"/>
  <c r="BB6350" i="22" s="1"/>
  <c r="BA6357" i="22"/>
  <c r="BB6357" i="22" s="1"/>
  <c r="BA6386" i="22"/>
  <c r="BB6386" i="22" s="1"/>
  <c r="BB6391" i="22"/>
  <c r="BA6417" i="22"/>
  <c r="BB6417" i="22" s="1"/>
  <c r="BA6444" i="22"/>
  <c r="BB6444" i="22" s="1"/>
  <c r="BA6463" i="22"/>
  <c r="BB6463" i="22" s="1"/>
  <c r="BA6502" i="22"/>
  <c r="BB6502" i="22" s="1"/>
  <c r="BB6607" i="22"/>
  <c r="BA6651" i="22"/>
  <c r="BB6651" i="22" s="1"/>
  <c r="BA6684" i="22"/>
  <c r="BB6684" i="22" s="1"/>
  <c r="BA6705" i="22"/>
  <c r="BB6705" i="22" s="1"/>
  <c r="BA6724" i="22"/>
  <c r="BB6724" i="22" s="1"/>
  <c r="BB6732" i="22"/>
  <c r="BA6752" i="22"/>
  <c r="BB6752" i="22" s="1"/>
  <c r="BA6766" i="22"/>
  <c r="BB6766" i="22" s="1"/>
  <c r="BA6814" i="22"/>
  <c r="BB6814" i="22" s="1"/>
  <c r="BA6827" i="22"/>
  <c r="BB6827" i="22" s="1"/>
  <c r="BA6854" i="22"/>
  <c r="BB6854" i="22" s="1"/>
  <c r="BB6887" i="22"/>
  <c r="BA6906" i="22"/>
  <c r="BB6906" i="22" s="1"/>
  <c r="BA6934" i="22"/>
  <c r="BB6934" i="22" s="1"/>
  <c r="BA6940" i="22"/>
  <c r="BB6940" i="22" s="1"/>
  <c r="BA6986" i="22"/>
  <c r="BB6986" i="22" s="1"/>
  <c r="BB6991" i="22"/>
  <c r="BA7017" i="22"/>
  <c r="BB7017" i="22" s="1"/>
  <c r="BA7024" i="22"/>
  <c r="BB7024" i="22" s="1"/>
  <c r="BA7091" i="22"/>
  <c r="BB7091" i="22" s="1"/>
  <c r="BA7132" i="22"/>
  <c r="BB7132" i="22" s="1"/>
  <c r="BB7159" i="22"/>
  <c r="BA7166" i="22"/>
  <c r="BB7166" i="22" s="1"/>
  <c r="BA7226" i="22"/>
  <c r="BB7226" i="22" s="1"/>
  <c r="BB7259" i="22"/>
  <c r="BB7299" i="22"/>
  <c r="BA7319" i="22"/>
  <c r="BB7319" i="22" s="1"/>
  <c r="BB7362" i="22"/>
  <c r="BA7375" i="22"/>
  <c r="BB7375" i="22" s="1"/>
  <c r="BA7407" i="22"/>
  <c r="BB7407" i="22" s="1"/>
  <c r="BA7439" i="22"/>
  <c r="BB7439" i="22" s="1"/>
  <c r="BA7518" i="22"/>
  <c r="BB7518" i="22" s="1"/>
  <c r="BA7536" i="22"/>
  <c r="BB7536" i="22" s="1"/>
  <c r="BA7708" i="22"/>
  <c r="BB7708" i="22" s="1"/>
  <c r="BA7733" i="22"/>
  <c r="BB7733" i="22" s="1"/>
  <c r="BA7759" i="22"/>
  <c r="BB7759" i="22" s="1"/>
  <c r="BA7837" i="22"/>
  <c r="BB7837" i="22" s="1"/>
  <c r="BA7843" i="22"/>
  <c r="BB7843" i="22" s="1"/>
  <c r="BA7864" i="22"/>
  <c r="BB7864" i="22" s="1"/>
  <c r="BB7899" i="22"/>
  <c r="BA7915" i="22"/>
  <c r="BB7915" i="22" s="1"/>
  <c r="BA8147" i="22"/>
  <c r="BB8147" i="22" s="1"/>
  <c r="BA8199" i="22"/>
  <c r="BB8199" i="22" s="1"/>
  <c r="BA8243" i="22"/>
  <c r="BB8243" i="22" s="1"/>
  <c r="BA8341" i="22"/>
  <c r="BB8341" i="22" s="1"/>
  <c r="BA8391" i="22"/>
  <c r="BB8391" i="22" s="1"/>
  <c r="BA8427" i="22"/>
  <c r="BB8427" i="22" s="1"/>
  <c r="BA8437" i="22"/>
  <c r="BB8437" i="22" s="1"/>
  <c r="BA8443" i="22"/>
  <c r="BB8443" i="22" s="1"/>
  <c r="BA8466" i="22"/>
  <c r="BB8466" i="22" s="1"/>
  <c r="BA8540" i="22"/>
  <c r="BB8540" i="22" s="1"/>
  <c r="BA8654" i="22"/>
  <c r="BB8654" i="22" s="1"/>
  <c r="BB8662" i="22"/>
  <c r="BA8677" i="22"/>
  <c r="BB8677" i="22" s="1"/>
  <c r="BA8684" i="22"/>
  <c r="BB8684" i="22" s="1"/>
  <c r="BB8796" i="22"/>
  <c r="BB8885" i="22"/>
  <c r="BA8920" i="22"/>
  <c r="BB8920" i="22" s="1"/>
  <c r="BA8975" i="22"/>
  <c r="BB8975" i="22" s="1"/>
  <c r="BA9257" i="22"/>
  <c r="BB9257" i="22" s="1"/>
  <c r="BA9520" i="22"/>
  <c r="BB9520" i="22" s="1"/>
  <c r="BA9559" i="22"/>
  <c r="BB9559" i="22" s="1"/>
  <c r="BA9650" i="22"/>
  <c r="BB9650" i="22" s="1"/>
  <c r="BA9804" i="22"/>
  <c r="BB9804" i="22" s="1"/>
  <c r="BA10138" i="22"/>
  <c r="BB10138" i="22" s="1"/>
  <c r="BA10186" i="22"/>
  <c r="BB10186" i="22" s="1"/>
  <c r="BB10343" i="22"/>
  <c r="BA10392" i="22"/>
  <c r="BB10392" i="22" s="1"/>
  <c r="BA10953" i="22"/>
  <c r="BB10953" i="22" s="1"/>
  <c r="BA10997" i="22"/>
  <c r="BB10997" i="22" s="1"/>
  <c r="BB11102" i="22"/>
  <c r="BA11132" i="22"/>
  <c r="BB11132" i="22" s="1"/>
  <c r="BA11322" i="22"/>
  <c r="BB11322" i="22" s="1"/>
  <c r="BA11331" i="22"/>
  <c r="BB11331" i="22" s="1"/>
  <c r="BA12412" i="22"/>
  <c r="BB12412" i="22" s="1"/>
  <c r="BA12464" i="22"/>
  <c r="BB12464" i="22" s="1"/>
  <c r="BA2123" i="22"/>
  <c r="BB2123" i="22" s="1"/>
  <c r="BA2147" i="22"/>
  <c r="BB2147" i="22" s="1"/>
  <c r="BA2171" i="22"/>
  <c r="BB2171" i="22" s="1"/>
  <c r="BA2195" i="22"/>
  <c r="BB2195" i="22" s="1"/>
  <c r="BA2219" i="22"/>
  <c r="BB2219" i="22" s="1"/>
  <c r="BA2243" i="22"/>
  <c r="BB2243" i="22" s="1"/>
  <c r="BA2267" i="22"/>
  <c r="BB2267" i="22" s="1"/>
  <c r="BA2291" i="22"/>
  <c r="BB2291" i="22" s="1"/>
  <c r="BA2315" i="22"/>
  <c r="BB2315" i="22" s="1"/>
  <c r="BA2339" i="22"/>
  <c r="BB2339" i="22" s="1"/>
  <c r="BA2363" i="22"/>
  <c r="BB2363" i="22" s="1"/>
  <c r="BA2387" i="22"/>
  <c r="BB2387" i="22" s="1"/>
  <c r="BA2411" i="22"/>
  <c r="BB2411" i="22" s="1"/>
  <c r="BA2435" i="22"/>
  <c r="BB2435" i="22" s="1"/>
  <c r="BA2459" i="22"/>
  <c r="BB2459" i="22" s="1"/>
  <c r="BA2483" i="22"/>
  <c r="BB2483" i="22" s="1"/>
  <c r="BA2507" i="22"/>
  <c r="BB2507" i="22" s="1"/>
  <c r="BA2531" i="22"/>
  <c r="BB2531" i="22" s="1"/>
  <c r="BA2555" i="22"/>
  <c r="BB2555" i="22" s="1"/>
  <c r="BA2579" i="22"/>
  <c r="BB2579" i="22" s="1"/>
  <c r="BA2603" i="22"/>
  <c r="BB2603" i="22" s="1"/>
  <c r="BA2627" i="22"/>
  <c r="BB2627" i="22" s="1"/>
  <c r="BA2651" i="22"/>
  <c r="BB2651" i="22" s="1"/>
  <c r="BA2675" i="22"/>
  <c r="BB2675" i="22" s="1"/>
  <c r="BA2699" i="22"/>
  <c r="BB2699" i="22" s="1"/>
  <c r="BA2723" i="22"/>
  <c r="BB2723" i="22" s="1"/>
  <c r="BA2747" i="22"/>
  <c r="BB2747" i="22" s="1"/>
  <c r="BA2771" i="22"/>
  <c r="BB2771" i="22" s="1"/>
  <c r="BA2795" i="22"/>
  <c r="BB2795" i="22" s="1"/>
  <c r="BA2819" i="22"/>
  <c r="BB2819" i="22" s="1"/>
  <c r="BA2843" i="22"/>
  <c r="BB2843" i="22" s="1"/>
  <c r="BA2867" i="22"/>
  <c r="BB2867" i="22" s="1"/>
  <c r="BA2891" i="22"/>
  <c r="BB2891" i="22" s="1"/>
  <c r="BA2915" i="22"/>
  <c r="BB2915" i="22" s="1"/>
  <c r="BA2939" i="22"/>
  <c r="BB2939" i="22" s="1"/>
  <c r="BA2963" i="22"/>
  <c r="BB2963" i="22" s="1"/>
  <c r="BA2987" i="22"/>
  <c r="BB2987" i="22" s="1"/>
  <c r="BA3011" i="22"/>
  <c r="BB3011" i="22" s="1"/>
  <c r="BA3035" i="22"/>
  <c r="BB3035" i="22" s="1"/>
  <c r="BA3059" i="22"/>
  <c r="BB3059" i="22" s="1"/>
  <c r="BA3083" i="22"/>
  <c r="BB3083" i="22" s="1"/>
  <c r="BA3107" i="22"/>
  <c r="BB3107" i="22" s="1"/>
  <c r="BA3131" i="22"/>
  <c r="BB3131" i="22" s="1"/>
  <c r="BA3155" i="22"/>
  <c r="BB3155" i="22" s="1"/>
  <c r="BA3179" i="22"/>
  <c r="BB3179" i="22" s="1"/>
  <c r="BA3203" i="22"/>
  <c r="BB3203" i="22" s="1"/>
  <c r="BA3227" i="22"/>
  <c r="BB3227" i="22" s="1"/>
  <c r="BA3251" i="22"/>
  <c r="BB3251" i="22" s="1"/>
  <c r="BA3275" i="22"/>
  <c r="BB3275" i="22" s="1"/>
  <c r="BA3299" i="22"/>
  <c r="BB3299" i="22" s="1"/>
  <c r="BA3323" i="22"/>
  <c r="BB3323" i="22" s="1"/>
  <c r="BA3347" i="22"/>
  <c r="BB3347" i="22" s="1"/>
  <c r="BA3371" i="22"/>
  <c r="BB3371" i="22" s="1"/>
  <c r="BA3395" i="22"/>
  <c r="BB3395" i="22" s="1"/>
  <c r="BA3419" i="22"/>
  <c r="BB3419" i="22" s="1"/>
  <c r="BA3443" i="22"/>
  <c r="BB3443" i="22" s="1"/>
  <c r="BA3467" i="22"/>
  <c r="BB3467" i="22" s="1"/>
  <c r="BA3491" i="22"/>
  <c r="BB3491" i="22" s="1"/>
  <c r="BA3515" i="22"/>
  <c r="BB3515" i="22" s="1"/>
  <c r="BA3539" i="22"/>
  <c r="BB3539" i="22" s="1"/>
  <c r="BA3563" i="22"/>
  <c r="BB3563" i="22" s="1"/>
  <c r="BA3587" i="22"/>
  <c r="BB3587" i="22" s="1"/>
  <c r="BA3611" i="22"/>
  <c r="BB3611" i="22" s="1"/>
  <c r="BA3635" i="22"/>
  <c r="BB3635" i="22" s="1"/>
  <c r="BA3676" i="22"/>
  <c r="BB3676" i="22" s="1"/>
  <c r="BA3724" i="22"/>
  <c r="BB3724" i="22" s="1"/>
  <c r="BB3787" i="22"/>
  <c r="BB3839" i="22"/>
  <c r="BB3880" i="22"/>
  <c r="BA3928" i="22"/>
  <c r="BB3928" i="22" s="1"/>
  <c r="BB3935" i="22"/>
  <c r="BB3971" i="22"/>
  <c r="BB3989" i="22"/>
  <c r="BA4012" i="22"/>
  <c r="BB4012" i="22" s="1"/>
  <c r="BA4018" i="22"/>
  <c r="BB4018" i="22" s="1"/>
  <c r="BB4024" i="22"/>
  <c r="BB4067" i="22"/>
  <c r="BA4110" i="22"/>
  <c r="BB4110" i="22" s="1"/>
  <c r="BA4169" i="22"/>
  <c r="BB4169" i="22" s="1"/>
  <c r="BB4219" i="22"/>
  <c r="BA4308" i="22"/>
  <c r="BB4308" i="22" s="1"/>
  <c r="BA4321" i="22"/>
  <c r="BB4321" i="22" s="1"/>
  <c r="BA4365" i="22"/>
  <c r="BB4365" i="22" s="1"/>
  <c r="BA4371" i="22"/>
  <c r="BB4371" i="22" s="1"/>
  <c r="BB4438" i="22"/>
  <c r="BB4521" i="22"/>
  <c r="BB4547" i="22"/>
  <c r="BA4560" i="22"/>
  <c r="BB4560" i="22" s="1"/>
  <c r="BA4574" i="22"/>
  <c r="BB4574" i="22" s="1"/>
  <c r="BA4607" i="22"/>
  <c r="BB4607" i="22" s="1"/>
  <c r="BA4633" i="22"/>
  <c r="BB4633" i="22" s="1"/>
  <c r="BB4659" i="22"/>
  <c r="BA4665" i="22"/>
  <c r="BB4665" i="22" s="1"/>
  <c r="BA4701" i="22"/>
  <c r="BB4701" i="22" s="1"/>
  <c r="BA4718" i="22"/>
  <c r="BB4718" i="22" s="1"/>
  <c r="BA4725" i="22"/>
  <c r="BB4725" i="22" s="1"/>
  <c r="BA4732" i="22"/>
  <c r="BB4732" i="22" s="1"/>
  <c r="BB4780" i="22"/>
  <c r="BA4794" i="22"/>
  <c r="BB4794" i="22" s="1"/>
  <c r="BB4821" i="22"/>
  <c r="BA4838" i="22"/>
  <c r="BB4838" i="22" s="1"/>
  <c r="BA4845" i="22"/>
  <c r="BB4845" i="22" s="1"/>
  <c r="BA4898" i="22"/>
  <c r="BB4898" i="22" s="1"/>
  <c r="BB4931" i="22"/>
  <c r="BB4984" i="22"/>
  <c r="BA4991" i="22"/>
  <c r="BB4991" i="22" s="1"/>
  <c r="BA5057" i="22"/>
  <c r="BB5057" i="22" s="1"/>
  <c r="BA5077" i="22"/>
  <c r="BB5077" i="22" s="1"/>
  <c r="BA5116" i="22"/>
  <c r="BB5116" i="22" s="1"/>
  <c r="BA5149" i="22"/>
  <c r="BB5149" i="22" s="1"/>
  <c r="BB5157" i="22"/>
  <c r="BB5219" i="22"/>
  <c r="BB5226" i="22"/>
  <c r="BA5268" i="22"/>
  <c r="BB5268" i="22" s="1"/>
  <c r="BA5296" i="22"/>
  <c r="BB5296" i="22" s="1"/>
  <c r="BB5330" i="22"/>
  <c r="BA5336" i="22"/>
  <c r="BB5336" i="22" s="1"/>
  <c r="BB5363" i="22"/>
  <c r="BB5404" i="22"/>
  <c r="BA5437" i="22"/>
  <c r="BB5437" i="22" s="1"/>
  <c r="BB5445" i="22"/>
  <c r="BB5470" i="22"/>
  <c r="BA5524" i="22"/>
  <c r="BB5524" i="22" s="1"/>
  <c r="BA5558" i="22"/>
  <c r="BB5558" i="22" s="1"/>
  <c r="BA5565" i="22"/>
  <c r="BB5565" i="22" s="1"/>
  <c r="BA5590" i="22"/>
  <c r="BB5590" i="22" s="1"/>
  <c r="BA5643" i="22"/>
  <c r="BB5643" i="22" s="1"/>
  <c r="BB5657" i="22"/>
  <c r="BA5676" i="22"/>
  <c r="BB5676" i="22" s="1"/>
  <c r="BB5716" i="22"/>
  <c r="BA5721" i="22"/>
  <c r="BB5721" i="22" s="1"/>
  <c r="BA5728" i="22"/>
  <c r="BB5728" i="22" s="1"/>
  <c r="BB5773" i="22"/>
  <c r="BB5795" i="22"/>
  <c r="BB5835" i="22"/>
  <c r="BB5911" i="22"/>
  <c r="BA5980" i="22"/>
  <c r="BB5980" i="22" s="1"/>
  <c r="BB5994" i="22"/>
  <c r="BB6031" i="22"/>
  <c r="BB6037" i="22"/>
  <c r="BA6057" i="22"/>
  <c r="BB6057" i="22" s="1"/>
  <c r="BA6064" i="22"/>
  <c r="BB6064" i="22" s="1"/>
  <c r="BB6098" i="22"/>
  <c r="BB6131" i="22"/>
  <c r="BB6165" i="22"/>
  <c r="BA6177" i="22"/>
  <c r="BB6177" i="22" s="1"/>
  <c r="BB6229" i="22"/>
  <c r="BB6251" i="22"/>
  <c r="BB6263" i="22"/>
  <c r="BA6324" i="22"/>
  <c r="BB6324" i="22" s="1"/>
  <c r="BA6358" i="22"/>
  <c r="BB6358" i="22" s="1"/>
  <c r="BA6397" i="22"/>
  <c r="BB6397" i="22" s="1"/>
  <c r="BB6431" i="22"/>
  <c r="BA6477" i="22"/>
  <c r="BB6477" i="22" s="1"/>
  <c r="BB6532" i="22"/>
  <c r="BA6537" i="22"/>
  <c r="BB6537" i="22" s="1"/>
  <c r="BA6545" i="22"/>
  <c r="BB6545" i="22" s="1"/>
  <c r="BA6608" i="22"/>
  <c r="BB6608" i="22" s="1"/>
  <c r="BA6665" i="22"/>
  <c r="BB6665" i="22" s="1"/>
  <c r="BB6808" i="22"/>
  <c r="BA6815" i="22"/>
  <c r="BB6815" i="22" s="1"/>
  <c r="BB6848" i="22"/>
  <c r="BA6862" i="22"/>
  <c r="BB6862" i="22" s="1"/>
  <c r="BA6881" i="22"/>
  <c r="BB6881" i="22" s="1"/>
  <c r="BA6900" i="22"/>
  <c r="BB6900" i="22" s="1"/>
  <c r="BA6919" i="22"/>
  <c r="BB6919" i="22" s="1"/>
  <c r="BA6997" i="22"/>
  <c r="BB6997" i="22" s="1"/>
  <c r="BB7031" i="22"/>
  <c r="BA7039" i="22"/>
  <c r="BB7039" i="22" s="1"/>
  <c r="BA7065" i="22"/>
  <c r="BB7065" i="22" s="1"/>
  <c r="BB7073" i="22"/>
  <c r="BB7079" i="22"/>
  <c r="BB7092" i="22"/>
  <c r="BA7126" i="22"/>
  <c r="BB7126" i="22" s="1"/>
  <c r="BA7174" i="22"/>
  <c r="BB7174" i="22" s="1"/>
  <c r="BA7227" i="22"/>
  <c r="BB7227" i="22" s="1"/>
  <c r="BB7241" i="22"/>
  <c r="BA7260" i="22"/>
  <c r="BB7260" i="22" s="1"/>
  <c r="BB7300" i="22"/>
  <c r="BA7305" i="22"/>
  <c r="BB7305" i="22" s="1"/>
  <c r="BA7312" i="22"/>
  <c r="BB7312" i="22" s="1"/>
  <c r="BA7426" i="22"/>
  <c r="BB7426" i="22" s="1"/>
  <c r="BB7512" i="22"/>
  <c r="BA7568" i="22"/>
  <c r="BB7568" i="22" s="1"/>
  <c r="BA7645" i="22"/>
  <c r="BB7645" i="22" s="1"/>
  <c r="BA7697" i="22"/>
  <c r="BB7697" i="22" s="1"/>
  <c r="BA7741" i="22"/>
  <c r="BB7741" i="22" s="1"/>
  <c r="BA7767" i="22"/>
  <c r="BB7767" i="22" s="1"/>
  <c r="BA7782" i="22"/>
  <c r="BB7782" i="22" s="1"/>
  <c r="BA7850" i="22"/>
  <c r="BB7850" i="22" s="1"/>
  <c r="BA7887" i="22"/>
  <c r="BB7887" i="22" s="1"/>
  <c r="BA7950" i="22"/>
  <c r="BB7950" i="22" s="1"/>
  <c r="BA7998" i="22"/>
  <c r="BB7998" i="22" s="1"/>
  <c r="BA8055" i="22"/>
  <c r="BB8055" i="22" s="1"/>
  <c r="BA8126" i="22"/>
  <c r="BB8126" i="22" s="1"/>
  <c r="BA8178" i="22"/>
  <c r="BB8178" i="22" s="1"/>
  <c r="BA8200" i="22"/>
  <c r="BB8200" i="22" s="1"/>
  <c r="BA8286" i="22"/>
  <c r="BB8286" i="22" s="1"/>
  <c r="BB8348" i="22"/>
  <c r="BA8414" i="22"/>
  <c r="BB8414" i="22" s="1"/>
  <c r="BA8428" i="22"/>
  <c r="BB8428" i="22" s="1"/>
  <c r="BA8548" i="22"/>
  <c r="BB8548" i="22" s="1"/>
  <c r="BB8563" i="22"/>
  <c r="BA8706" i="22"/>
  <c r="BB8706" i="22" s="1"/>
  <c r="BB8759" i="22"/>
  <c r="BA8921" i="22"/>
  <c r="BB8921" i="22" s="1"/>
  <c r="BA8942" i="22"/>
  <c r="BB8942" i="22" s="1"/>
  <c r="BA9251" i="22"/>
  <c r="BB9251" i="22" s="1"/>
  <c r="BA9337" i="22"/>
  <c r="BB9337" i="22" s="1"/>
  <c r="BA9344" i="22"/>
  <c r="BB9344" i="22" s="1"/>
  <c r="BA9505" i="22"/>
  <c r="BB9505" i="22" s="1"/>
  <c r="BA9521" i="22"/>
  <c r="BB9521" i="22" s="1"/>
  <c r="BA9544" i="22"/>
  <c r="BB9544" i="22" s="1"/>
  <c r="BB9566" i="22"/>
  <c r="BA9742" i="22"/>
  <c r="BB9742" i="22" s="1"/>
  <c r="BA9838" i="22"/>
  <c r="BB9838" i="22" s="1"/>
  <c r="BA9961" i="22"/>
  <c r="BB9961" i="22" s="1"/>
  <c r="BB10034" i="22"/>
  <c r="BA10266" i="22"/>
  <c r="BB10266" i="22" s="1"/>
  <c r="BA10282" i="22"/>
  <c r="BB10282" i="22" s="1"/>
  <c r="BB10335" i="22"/>
  <c r="BA10485" i="22"/>
  <c r="BB10485" i="22" s="1"/>
  <c r="BA10518" i="22"/>
  <c r="BB10518" i="22" s="1"/>
  <c r="BA10564" i="22"/>
  <c r="BB10564" i="22" s="1"/>
  <c r="BA10792" i="22"/>
  <c r="BB10792" i="22" s="1"/>
  <c r="BA10947" i="22"/>
  <c r="BB10947" i="22" s="1"/>
  <c r="BA11073" i="22"/>
  <c r="BB11073" i="22" s="1"/>
  <c r="BB11125" i="22"/>
  <c r="BB11140" i="22"/>
  <c r="BA11247" i="22"/>
  <c r="BB11247" i="22" s="1"/>
  <c r="BA11290" i="22"/>
  <c r="BB11290" i="22" s="1"/>
  <c r="BA11323" i="22"/>
  <c r="BB11323" i="22" s="1"/>
  <c r="BA11332" i="22"/>
  <c r="BB11332" i="22" s="1"/>
  <c r="BA11443" i="22"/>
  <c r="BB11443" i="22" s="1"/>
  <c r="BA11496" i="22"/>
  <c r="BB11496" i="22" s="1"/>
  <c r="BA12082" i="22"/>
  <c r="BB12082" i="22" s="1"/>
  <c r="BA12450" i="22"/>
  <c r="BB12450" i="22" s="1"/>
  <c r="BA13552" i="22"/>
  <c r="BB13552" i="22" s="1"/>
  <c r="BB3850" i="22"/>
  <c r="BA3942" i="22"/>
  <c r="BB3942" i="22" s="1"/>
  <c r="BB3968" i="22"/>
  <c r="BA4038" i="22"/>
  <c r="BB4038" i="22" s="1"/>
  <c r="BB4186" i="22"/>
  <c r="BB4221" i="22"/>
  <c r="BA4269" i="22"/>
  <c r="BB4269" i="22" s="1"/>
  <c r="BA4295" i="22"/>
  <c r="BB4295" i="22" s="1"/>
  <c r="BA4509" i="22"/>
  <c r="BB4509" i="22" s="1"/>
  <c r="BB4526" i="22"/>
  <c r="BB4548" i="22"/>
  <c r="BA4714" i="22"/>
  <c r="BB4714" i="22" s="1"/>
  <c r="BA4742" i="22"/>
  <c r="BB4742" i="22" s="1"/>
  <c r="BB4765" i="22"/>
  <c r="BB4852" i="22"/>
  <c r="BA4857" i="22"/>
  <c r="BB4857" i="22" s="1"/>
  <c r="BA4886" i="22"/>
  <c r="BB4886" i="22" s="1"/>
  <c r="BB4909" i="22"/>
  <c r="BB4996" i="22"/>
  <c r="BA5001" i="22"/>
  <c r="BB5001" i="22" s="1"/>
  <c r="BA5030" i="22"/>
  <c r="BB5030" i="22" s="1"/>
  <c r="BB5053" i="22"/>
  <c r="BB5164" i="22"/>
  <c r="BA5169" i="22"/>
  <c r="BB5169" i="22" s="1"/>
  <c r="BB5181" i="22"/>
  <c r="BB5273" i="22"/>
  <c r="BB5325" i="22"/>
  <c r="BB5349" i="22"/>
  <c r="BB5417" i="22"/>
  <c r="BB5428" i="22"/>
  <c r="BB5452" i="22"/>
  <c r="BA5457" i="22"/>
  <c r="BB5457" i="22" s="1"/>
  <c r="BA5486" i="22"/>
  <c r="BB5486" i="22" s="1"/>
  <c r="BB5509" i="22"/>
  <c r="BB5596" i="22"/>
  <c r="BA5601" i="22"/>
  <c r="BB5601" i="22" s="1"/>
  <c r="BA5630" i="22"/>
  <c r="BB5630" i="22" s="1"/>
  <c r="BB5653" i="22"/>
  <c r="BB5740" i="22"/>
  <c r="BA5745" i="22"/>
  <c r="BB5745" i="22" s="1"/>
  <c r="BA5774" i="22"/>
  <c r="BB5774" i="22" s="1"/>
  <c r="BB5797" i="22"/>
  <c r="BB5884" i="22"/>
  <c r="BA5889" i="22"/>
  <c r="BB5889" i="22" s="1"/>
  <c r="BA5918" i="22"/>
  <c r="BB5918" i="22" s="1"/>
  <c r="BB5941" i="22"/>
  <c r="BB6028" i="22"/>
  <c r="BA6033" i="22"/>
  <c r="BB6033" i="22" s="1"/>
  <c r="BA6062" i="22"/>
  <c r="BB6062" i="22" s="1"/>
  <c r="BB6085" i="22"/>
  <c r="BB6161" i="22"/>
  <c r="BB6196" i="22"/>
  <c r="BA6201" i="22"/>
  <c r="BB6201" i="22" s="1"/>
  <c r="BB6213" i="22"/>
  <c r="BA6230" i="22"/>
  <c r="BB6230" i="22" s="1"/>
  <c r="BB6253" i="22"/>
  <c r="BB6329" i="22"/>
  <c r="BB6364" i="22"/>
  <c r="BB6388" i="22"/>
  <c r="BA6393" i="22"/>
  <c r="BB6393" i="22" s="1"/>
  <c r="BB6473" i="22"/>
  <c r="BB6484" i="22"/>
  <c r="BA6489" i="22"/>
  <c r="BB6489" i="22" s="1"/>
  <c r="BB6501" i="22"/>
  <c r="BB6517" i="22"/>
  <c r="BB6580" i="22"/>
  <c r="BA6585" i="22"/>
  <c r="BB6585" i="22" s="1"/>
  <c r="BA6614" i="22"/>
  <c r="BB6614" i="22" s="1"/>
  <c r="BA6638" i="22"/>
  <c r="BB6638" i="22" s="1"/>
  <c r="BB6661" i="22"/>
  <c r="BB6761" i="22"/>
  <c r="BB6796" i="22"/>
  <c r="BB6820" i="22"/>
  <c r="BA6825" i="22"/>
  <c r="BB6825" i="22" s="1"/>
  <c r="BB6861" i="22"/>
  <c r="BB6988" i="22"/>
  <c r="BA6993" i="22"/>
  <c r="BB6993" i="22" s="1"/>
  <c r="BA7022" i="22"/>
  <c r="BB7022" i="22" s="1"/>
  <c r="BB7045" i="22"/>
  <c r="BB7121" i="22"/>
  <c r="BB7156" i="22"/>
  <c r="BB7180" i="22"/>
  <c r="BA7185" i="22"/>
  <c r="BB7185" i="22" s="1"/>
  <c r="BA7214" i="22"/>
  <c r="BB7214" i="22" s="1"/>
  <c r="BB7237" i="22"/>
  <c r="BB7324" i="22"/>
  <c r="BA7329" i="22"/>
  <c r="BB7329" i="22" s="1"/>
  <c r="BA7358" i="22"/>
  <c r="BB7358" i="22" s="1"/>
  <c r="BB7410" i="22"/>
  <c r="BB7438" i="22"/>
  <c r="BA7519" i="22"/>
  <c r="BB7519" i="22" s="1"/>
  <c r="BB7547" i="22"/>
  <c r="BB7553" i="22"/>
  <c r="BA7604" i="22"/>
  <c r="BB7604" i="22" s="1"/>
  <c r="BA7715" i="22"/>
  <c r="BB7715" i="22" s="1"/>
  <c r="BA7756" i="22"/>
  <c r="BB7756" i="22" s="1"/>
  <c r="BB7781" i="22"/>
  <c r="BB7845" i="22"/>
  <c r="BB7877" i="22"/>
  <c r="BA7909" i="22"/>
  <c r="BB7909" i="22" s="1"/>
  <c r="BA8017" i="22"/>
  <c r="BB8017" i="22" s="1"/>
  <c r="BA8024" i="22"/>
  <c r="BB8024" i="22" s="1"/>
  <c r="BA8044" i="22"/>
  <c r="BB8044" i="22" s="1"/>
  <c r="BB8063" i="22"/>
  <c r="BB8153" i="22"/>
  <c r="BA8174" i="22"/>
  <c r="BB8174" i="22" s="1"/>
  <c r="BB8226" i="22"/>
  <c r="BA8245" i="22"/>
  <c r="BB8245" i="22" s="1"/>
  <c r="BA8296" i="22"/>
  <c r="BB8296" i="22" s="1"/>
  <c r="BA8303" i="22"/>
  <c r="BB8303" i="22" s="1"/>
  <c r="BB8357" i="22"/>
  <c r="BA8488" i="22"/>
  <c r="BB8488" i="22" s="1"/>
  <c r="BB8502" i="22"/>
  <c r="BA8536" i="22"/>
  <c r="BB8536" i="22" s="1"/>
  <c r="BB8570" i="22"/>
  <c r="BB8585" i="22"/>
  <c r="BA8620" i="22"/>
  <c r="BB8620" i="22" s="1"/>
  <c r="BA8642" i="22"/>
  <c r="BB8642" i="22" s="1"/>
  <c r="BA8719" i="22"/>
  <c r="BB8719" i="22" s="1"/>
  <c r="BA8841" i="22"/>
  <c r="BB8841" i="22" s="1"/>
  <c r="BA8889" i="22"/>
  <c r="BB8889" i="22" s="1"/>
  <c r="BB9218" i="22"/>
  <c r="BA9264" i="22"/>
  <c r="BB9264" i="22" s="1"/>
  <c r="BA9330" i="22"/>
  <c r="BB9330" i="22" s="1"/>
  <c r="BA9371" i="22"/>
  <c r="BB9371" i="22" s="1"/>
  <c r="BA9379" i="22"/>
  <c r="BB9379" i="22" s="1"/>
  <c r="BA9448" i="22"/>
  <c r="BB9448" i="22" s="1"/>
  <c r="BA9608" i="22"/>
  <c r="BB9608" i="22" s="1"/>
  <c r="BA9628" i="22"/>
  <c r="BB9628" i="22" s="1"/>
  <c r="BA9642" i="22"/>
  <c r="BB9642" i="22" s="1"/>
  <c r="BA9676" i="22"/>
  <c r="BB9676" i="22" s="1"/>
  <c r="BB9812" i="22"/>
  <c r="BA9871" i="22"/>
  <c r="BB9871" i="22" s="1"/>
  <c r="BB9904" i="22"/>
  <c r="BA9968" i="22"/>
  <c r="BB9968" i="22" s="1"/>
  <c r="BA10110" i="22"/>
  <c r="BB10110" i="22" s="1"/>
  <c r="BA10171" i="22"/>
  <c r="BB10171" i="22" s="1"/>
  <c r="BB10212" i="22"/>
  <c r="BA10223" i="22"/>
  <c r="BB10223" i="22" s="1"/>
  <c r="BB10309" i="22"/>
  <c r="BA10385" i="22"/>
  <c r="BB10385" i="22" s="1"/>
  <c r="BA10555" i="22"/>
  <c r="BB10555" i="22" s="1"/>
  <c r="BA10733" i="22"/>
  <c r="BB10733" i="22" s="1"/>
  <c r="BA10746" i="22"/>
  <c r="BB10746" i="22" s="1"/>
  <c r="BA10911" i="22"/>
  <c r="BB10911" i="22" s="1"/>
  <c r="BA11223" i="22"/>
  <c r="BB11223" i="22" s="1"/>
  <c r="BA11471" i="22"/>
  <c r="BB11471" i="22" s="1"/>
  <c r="BA11587" i="22"/>
  <c r="BB11587" i="22" s="1"/>
  <c r="BA11635" i="22"/>
  <c r="BB11635" i="22" s="1"/>
  <c r="BA11691" i="22"/>
  <c r="BB11691" i="22" s="1"/>
  <c r="BA11721" i="22"/>
  <c r="BB11721" i="22" s="1"/>
  <c r="BA11923" i="22"/>
  <c r="BB11923" i="22" s="1"/>
  <c r="BB11946" i="22"/>
  <c r="BA11966" i="22"/>
  <c r="BB11966" i="22" s="1"/>
  <c r="BA12056" i="22"/>
  <c r="BB12056" i="22" s="1"/>
  <c r="BA12330" i="22"/>
  <c r="BB12330" i="22" s="1"/>
  <c r="BA12358" i="22"/>
  <c r="BB12358" i="22" s="1"/>
  <c r="BA12742" i="22"/>
  <c r="BB12742" i="22" s="1"/>
  <c r="BA12750" i="22"/>
  <c r="BB12750" i="22" s="1"/>
  <c r="BA14089" i="22"/>
  <c r="BB14089" i="22" s="1"/>
  <c r="BA14247" i="22"/>
  <c r="BB14247" i="22" s="1"/>
  <c r="BA14268" i="22"/>
  <c r="BB14268" i="22" s="1"/>
  <c r="BA14735" i="22"/>
  <c r="BB14735" i="22" s="1"/>
  <c r="BA3820" i="22"/>
  <c r="BB3820" i="22" s="1"/>
  <c r="BA3881" i="22"/>
  <c r="BB3881" i="22" s="1"/>
  <c r="BA4003" i="22"/>
  <c r="BB4003" i="22" s="1"/>
  <c r="BB4064" i="22"/>
  <c r="BB4090" i="22"/>
  <c r="BA4156" i="22"/>
  <c r="BB4156" i="22" s="1"/>
  <c r="BA4247" i="22"/>
  <c r="BB4247" i="22" s="1"/>
  <c r="BA4343" i="22"/>
  <c r="BB4343" i="22" s="1"/>
  <c r="BA4391" i="22"/>
  <c r="BB4391" i="22" s="1"/>
  <c r="BA4439" i="22"/>
  <c r="BB4439" i="22" s="1"/>
  <c r="BA4461" i="22"/>
  <c r="BB4461" i="22" s="1"/>
  <c r="BB4478" i="22"/>
  <c r="BA4618" i="22"/>
  <c r="BB4618" i="22" s="1"/>
  <c r="BA4666" i="22"/>
  <c r="BB4666" i="22" s="1"/>
  <c r="BB4749" i="22"/>
  <c r="BB4841" i="22"/>
  <c r="BB4893" i="22"/>
  <c r="BB4985" i="22"/>
  <c r="BB5037" i="22"/>
  <c r="BB5153" i="22"/>
  <c r="BA5198" i="22"/>
  <c r="BB5198" i="22" s="1"/>
  <c r="BB5221" i="22"/>
  <c r="BB5308" i="22"/>
  <c r="BA5313" i="22"/>
  <c r="BB5313" i="22" s="1"/>
  <c r="BA5366" i="22"/>
  <c r="BB5366" i="22" s="1"/>
  <c r="BB5389" i="22"/>
  <c r="BB5441" i="22"/>
  <c r="BB5493" i="22"/>
  <c r="BB5585" i="22"/>
  <c r="BB5637" i="22"/>
  <c r="BB5729" i="22"/>
  <c r="BB5781" i="22"/>
  <c r="BB5873" i="22"/>
  <c r="BB5925" i="22"/>
  <c r="BB6017" i="22"/>
  <c r="BB6069" i="22"/>
  <c r="BB6185" i="22"/>
  <c r="BB6237" i="22"/>
  <c r="BB6353" i="22"/>
  <c r="BB6377" i="22"/>
  <c r="BA6446" i="22"/>
  <c r="BB6446" i="22" s="1"/>
  <c r="BB6569" i="22"/>
  <c r="BB6621" i="22"/>
  <c r="BB6645" i="22"/>
  <c r="BB6685" i="22"/>
  <c r="BB6785" i="22"/>
  <c r="BB6809" i="22"/>
  <c r="BB6844" i="22"/>
  <c r="BA6849" i="22"/>
  <c r="BB6849" i="22" s="1"/>
  <c r="BA6878" i="22"/>
  <c r="BB6878" i="22" s="1"/>
  <c r="BB6901" i="22"/>
  <c r="BB6977" i="22"/>
  <c r="BB7029" i="22"/>
  <c r="BB7145" i="22"/>
  <c r="BB7169" i="22"/>
  <c r="BB7221" i="22"/>
  <c r="BB7313" i="22"/>
  <c r="BB7353" i="22"/>
  <c r="BA7490" i="22"/>
  <c r="BB7490" i="22" s="1"/>
  <c r="BB7650" i="22"/>
  <c r="BA7656" i="22"/>
  <c r="BB7656" i="22" s="1"/>
  <c r="BB7698" i="22"/>
  <c r="BB7794" i="22"/>
  <c r="BA7806" i="22"/>
  <c r="BB7806" i="22" s="1"/>
  <c r="BA7826" i="22"/>
  <c r="BB7826" i="22" s="1"/>
  <c r="BA7852" i="22"/>
  <c r="BB7852" i="22" s="1"/>
  <c r="BA7928" i="22"/>
  <c r="BB7928" i="22" s="1"/>
  <c r="BA8005" i="22"/>
  <c r="BB8005" i="22" s="1"/>
  <c r="BA8018" i="22"/>
  <c r="BB8018" i="22" s="1"/>
  <c r="BA8056" i="22"/>
  <c r="BB8056" i="22" s="1"/>
  <c r="BB8103" i="22"/>
  <c r="BA8160" i="22"/>
  <c r="BB8160" i="22" s="1"/>
  <c r="BA8175" i="22"/>
  <c r="BB8175" i="22" s="1"/>
  <c r="BB8239" i="22"/>
  <c r="BB8297" i="22"/>
  <c r="BB8371" i="22"/>
  <c r="BB8439" i="22"/>
  <c r="BB8557" i="22"/>
  <c r="BA8657" i="22"/>
  <c r="BB8657" i="22" s="1"/>
  <c r="BA8740" i="22"/>
  <c r="BB8740" i="22" s="1"/>
  <c r="BA8791" i="22"/>
  <c r="BB8791" i="22" s="1"/>
  <c r="BB8813" i="22"/>
  <c r="BB8869" i="22"/>
  <c r="BA8890" i="22"/>
  <c r="BB8890" i="22" s="1"/>
  <c r="BA8981" i="22"/>
  <c r="BB8981" i="22" s="1"/>
  <c r="BA9027" i="22"/>
  <c r="BB9027" i="22" s="1"/>
  <c r="BA9156" i="22"/>
  <c r="BB9156" i="22" s="1"/>
  <c r="BA9170" i="22"/>
  <c r="BB9170" i="22" s="1"/>
  <c r="BA9198" i="22"/>
  <c r="BB9198" i="22" s="1"/>
  <c r="BB9212" i="22"/>
  <c r="BA9272" i="22"/>
  <c r="BB9272" i="22" s="1"/>
  <c r="BA9400" i="22"/>
  <c r="BB9400" i="22" s="1"/>
  <c r="BA9524" i="22"/>
  <c r="BB9524" i="22" s="1"/>
  <c r="BA9615" i="22"/>
  <c r="BB9615" i="22" s="1"/>
  <c r="BB9697" i="22"/>
  <c r="BA9704" i="22"/>
  <c r="BB9704" i="22" s="1"/>
  <c r="BA9825" i="22"/>
  <c r="BB9825" i="22" s="1"/>
  <c r="BB9885" i="22"/>
  <c r="BB9893" i="22"/>
  <c r="BA9912" i="22"/>
  <c r="BB9912" i="22" s="1"/>
  <c r="BA9960" i="22"/>
  <c r="BB9960" i="22" s="1"/>
  <c r="BB9976" i="22"/>
  <c r="BA10072" i="22"/>
  <c r="BB10072" i="22" s="1"/>
  <c r="BA10229" i="22"/>
  <c r="BB10229" i="22" s="1"/>
  <c r="BA10236" i="22"/>
  <c r="BB10236" i="22" s="1"/>
  <c r="BA10393" i="22"/>
  <c r="BB10393" i="22" s="1"/>
  <c r="BB10504" i="22"/>
  <c r="BA10718" i="22"/>
  <c r="BB10718" i="22" s="1"/>
  <c r="BA10734" i="22"/>
  <c r="BB10734" i="22" s="1"/>
  <c r="BA10840" i="22"/>
  <c r="BB10840" i="22" s="1"/>
  <c r="BA10912" i="22"/>
  <c r="BB10912" i="22" s="1"/>
  <c r="BB11173" i="22"/>
  <c r="BA11180" i="22"/>
  <c r="BB11180" i="22" s="1"/>
  <c r="BA11188" i="22"/>
  <c r="BB11188" i="22" s="1"/>
  <c r="BA11197" i="22"/>
  <c r="BB11197" i="22" s="1"/>
  <c r="BB11509" i="22"/>
  <c r="BA11564" i="22"/>
  <c r="BB11564" i="22" s="1"/>
  <c r="BA11869" i="22"/>
  <c r="BB11869" i="22" s="1"/>
  <c r="BA11909" i="22"/>
  <c r="BB11909" i="22" s="1"/>
  <c r="BA12193" i="22"/>
  <c r="BB12193" i="22" s="1"/>
  <c r="BA12207" i="22"/>
  <c r="BB12207" i="22" s="1"/>
  <c r="BA12249" i="22"/>
  <c r="BB12249" i="22" s="1"/>
  <c r="BB12672" i="22"/>
  <c r="BA12873" i="22"/>
  <c r="BB12873" i="22" s="1"/>
  <c r="BA13146" i="22"/>
  <c r="BB13146" i="22" s="1"/>
  <c r="BA13182" i="22"/>
  <c r="BB13182" i="22" s="1"/>
  <c r="BA13335" i="22"/>
  <c r="BB13335" i="22" s="1"/>
  <c r="BA13363" i="22"/>
  <c r="BB13363" i="22" s="1"/>
  <c r="BA13415" i="22"/>
  <c r="BB13415" i="22" s="1"/>
  <c r="BA13649" i="22"/>
  <c r="BB13649" i="22" s="1"/>
  <c r="BA13657" i="22"/>
  <c r="BB13657" i="22" s="1"/>
  <c r="BA13672" i="22"/>
  <c r="BB13672" i="22" s="1"/>
  <c r="BA4217" i="22"/>
  <c r="BB4217" i="22" s="1"/>
  <c r="BB4334" i="22"/>
  <c r="BB4382" i="22"/>
  <c r="BB4430" i="22"/>
  <c r="BB4500" i="22"/>
  <c r="BA4592" i="22"/>
  <c r="BB4592" i="22" s="1"/>
  <c r="BA4640" i="22"/>
  <c r="BB4640" i="22" s="1"/>
  <c r="BB4705" i="22"/>
  <c r="BB4773" i="22"/>
  <c r="BB4865" i="22"/>
  <c r="BB4917" i="22"/>
  <c r="BB5009" i="22"/>
  <c r="BB5061" i="22"/>
  <c r="BB5177" i="22"/>
  <c r="BB5188" i="22"/>
  <c r="BA5193" i="22"/>
  <c r="BB5193" i="22" s="1"/>
  <c r="BA5222" i="22"/>
  <c r="BB5222" i="22" s="1"/>
  <c r="BB5332" i="22"/>
  <c r="BB5356" i="22"/>
  <c r="BA5361" i="22"/>
  <c r="BB5361" i="22" s="1"/>
  <c r="BA5390" i="22"/>
  <c r="BB5390" i="22" s="1"/>
  <c r="BB5465" i="22"/>
  <c r="BB5517" i="22"/>
  <c r="BB5609" i="22"/>
  <c r="BB5661" i="22"/>
  <c r="BB5753" i="22"/>
  <c r="BB5805" i="22"/>
  <c r="BB5897" i="22"/>
  <c r="BB5949" i="22"/>
  <c r="BB6041" i="22"/>
  <c r="BB6093" i="22"/>
  <c r="BB6133" i="22"/>
  <c r="BB6209" i="22"/>
  <c r="BB6220" i="22"/>
  <c r="BB6261" i="22"/>
  <c r="BB6301" i="22"/>
  <c r="BB6401" i="22"/>
  <c r="BB6497" i="22"/>
  <c r="BB6508" i="22"/>
  <c r="BA6513" i="22"/>
  <c r="BB6513" i="22" s="1"/>
  <c r="BB6593" i="22"/>
  <c r="BA6633" i="22"/>
  <c r="BB6633" i="22" s="1"/>
  <c r="BB6669" i="22"/>
  <c r="BA6686" i="22"/>
  <c r="BB6686" i="22" s="1"/>
  <c r="BB6709" i="22"/>
  <c r="BB6868" i="22"/>
  <c r="BA6873" i="22"/>
  <c r="BB6873" i="22" s="1"/>
  <c r="BA6902" i="22"/>
  <c r="BB6902" i="22" s="1"/>
  <c r="BB7001" i="22"/>
  <c r="BB7053" i="22"/>
  <c r="BB7193" i="22"/>
  <c r="BB7245" i="22"/>
  <c r="BB7337" i="22"/>
  <c r="BB7377" i="22"/>
  <c r="BA7514" i="22"/>
  <c r="BB7514" i="22" s="1"/>
  <c r="BA7617" i="22"/>
  <c r="BB7617" i="22" s="1"/>
  <c r="BB7634" i="22"/>
  <c r="BB7699" i="22"/>
  <c r="BB7717" i="22"/>
  <c r="BA7739" i="22"/>
  <c r="BB7739" i="22" s="1"/>
  <c r="BA7746" i="22"/>
  <c r="BB7746" i="22" s="1"/>
  <c r="BB7789" i="22"/>
  <c r="BA7795" i="22"/>
  <c r="BB7795" i="22" s="1"/>
  <c r="BB7865" i="22"/>
  <c r="BB7955" i="22"/>
  <c r="BB7987" i="22"/>
  <c r="BA8187" i="22"/>
  <c r="BB8187" i="22" s="1"/>
  <c r="BA8306" i="22"/>
  <c r="BB8306" i="22" s="1"/>
  <c r="BA8318" i="22"/>
  <c r="BB8318" i="22" s="1"/>
  <c r="BA8331" i="22"/>
  <c r="BB8331" i="22" s="1"/>
  <c r="BA8524" i="22"/>
  <c r="BB8524" i="22" s="1"/>
  <c r="BA8552" i="22"/>
  <c r="BB8552" i="22" s="1"/>
  <c r="BA8558" i="22"/>
  <c r="BB8558" i="22" s="1"/>
  <c r="BA8593" i="22"/>
  <c r="BB8593" i="22" s="1"/>
  <c r="BA8679" i="22"/>
  <c r="BB8679" i="22" s="1"/>
  <c r="BA8700" i="22"/>
  <c r="BB8700" i="22" s="1"/>
  <c r="BB8707" i="22"/>
  <c r="BA8807" i="22"/>
  <c r="BB8807" i="22" s="1"/>
  <c r="BA8862" i="22"/>
  <c r="BB8862" i="22" s="1"/>
  <c r="BA8911" i="22"/>
  <c r="BB8911" i="22" s="1"/>
  <c r="BA9068" i="22"/>
  <c r="BB9068" i="22" s="1"/>
  <c r="BA9105" i="22"/>
  <c r="BB9105" i="22" s="1"/>
  <c r="BA9180" i="22"/>
  <c r="BB9180" i="22" s="1"/>
  <c r="BA9313" i="22"/>
  <c r="BB9313" i="22" s="1"/>
  <c r="BA9347" i="22"/>
  <c r="BB9347" i="22" s="1"/>
  <c r="BA9416" i="22"/>
  <c r="BB9416" i="22" s="1"/>
  <c r="BA9714" i="22"/>
  <c r="BB9714" i="22" s="1"/>
  <c r="BA9873" i="22"/>
  <c r="BB9873" i="22" s="1"/>
  <c r="BA10105" i="22"/>
  <c r="BB10105" i="22" s="1"/>
  <c r="BA10341" i="22"/>
  <c r="BB10341" i="22" s="1"/>
  <c r="BA10460" i="22"/>
  <c r="BB10460" i="22" s="1"/>
  <c r="BA10468" i="22"/>
  <c r="BB10468" i="22" s="1"/>
  <c r="BA10478" i="22"/>
  <c r="BB10478" i="22" s="1"/>
  <c r="BA10542" i="22"/>
  <c r="BB10542" i="22" s="1"/>
  <c r="BA10679" i="22"/>
  <c r="BB10679" i="22" s="1"/>
  <c r="BA10784" i="22"/>
  <c r="BB10784" i="22" s="1"/>
  <c r="BA11265" i="22"/>
  <c r="BB11265" i="22" s="1"/>
  <c r="BA11367" i="22"/>
  <c r="BB11367" i="22" s="1"/>
  <c r="BA11510" i="22"/>
  <c r="BB11510" i="22" s="1"/>
  <c r="BA11917" i="22"/>
  <c r="BB11917" i="22" s="1"/>
  <c r="BA12153" i="22"/>
  <c r="BB12153" i="22" s="1"/>
  <c r="BA12643" i="22"/>
  <c r="BB12643" i="22" s="1"/>
  <c r="BA12673" i="22"/>
  <c r="BB12673" i="22" s="1"/>
  <c r="BA12744" i="22"/>
  <c r="BB12744" i="22" s="1"/>
  <c r="BA3811" i="22"/>
  <c r="BB3811" i="22" s="1"/>
  <c r="BA4060" i="22"/>
  <c r="BB4060" i="22" s="1"/>
  <c r="BA4086" i="22"/>
  <c r="BB4086" i="22" s="1"/>
  <c r="BA4147" i="22"/>
  <c r="BB4147" i="22" s="1"/>
  <c r="BA4522" i="22"/>
  <c r="BB4522" i="22" s="1"/>
  <c r="BA4544" i="22"/>
  <c r="BB4544" i="22" s="1"/>
  <c r="BA4761" i="22"/>
  <c r="BB4761" i="22" s="1"/>
  <c r="BA4790" i="22"/>
  <c r="BB4790" i="22" s="1"/>
  <c r="BA4905" i="22"/>
  <c r="BB4905" i="22" s="1"/>
  <c r="BA4934" i="22"/>
  <c r="BB4934" i="22" s="1"/>
  <c r="BA5049" i="22"/>
  <c r="BB5049" i="22" s="1"/>
  <c r="BA5078" i="22"/>
  <c r="BB5078" i="22" s="1"/>
  <c r="BA5246" i="22"/>
  <c r="BB5246" i="22" s="1"/>
  <c r="BA5505" i="22"/>
  <c r="BB5505" i="22" s="1"/>
  <c r="BA5534" i="22"/>
  <c r="BB5534" i="22" s="1"/>
  <c r="BA5649" i="22"/>
  <c r="BB5649" i="22" s="1"/>
  <c r="BA5678" i="22"/>
  <c r="BB5678" i="22" s="1"/>
  <c r="BA5793" i="22"/>
  <c r="BB5793" i="22" s="1"/>
  <c r="BA5822" i="22"/>
  <c r="BB5822" i="22" s="1"/>
  <c r="BA5937" i="22"/>
  <c r="BB5937" i="22" s="1"/>
  <c r="BA5966" i="22"/>
  <c r="BB5966" i="22" s="1"/>
  <c r="BA6081" i="22"/>
  <c r="BB6081" i="22" s="1"/>
  <c r="BA6110" i="22"/>
  <c r="BB6110" i="22" s="1"/>
  <c r="BA6249" i="22"/>
  <c r="BB6249" i="22" s="1"/>
  <c r="BA6278" i="22"/>
  <c r="BB6278" i="22" s="1"/>
  <c r="BA6441" i="22"/>
  <c r="BB6441" i="22" s="1"/>
  <c r="BA6657" i="22"/>
  <c r="BB6657" i="22" s="1"/>
  <c r="BA6926" i="22"/>
  <c r="BB6926" i="22" s="1"/>
  <c r="BA7041" i="22"/>
  <c r="BB7041" i="22" s="1"/>
  <c r="BA7070" i="22"/>
  <c r="BB7070" i="22" s="1"/>
  <c r="BA7233" i="22"/>
  <c r="BB7233" i="22" s="1"/>
  <c r="BA7262" i="22"/>
  <c r="BB7262" i="22" s="1"/>
  <c r="BA7445" i="22"/>
  <c r="BB7445" i="22" s="1"/>
  <c r="BA7765" i="22"/>
  <c r="BB7765" i="22" s="1"/>
  <c r="BA7872" i="22"/>
  <c r="BB7872" i="22" s="1"/>
  <c r="BA7911" i="22"/>
  <c r="BB7911" i="22" s="1"/>
  <c r="BA7948" i="22"/>
  <c r="BB7948" i="22" s="1"/>
  <c r="BA8066" i="22"/>
  <c r="BB8066" i="22" s="1"/>
  <c r="BA8078" i="22"/>
  <c r="BB8078" i="22" s="1"/>
  <c r="BA8143" i="22"/>
  <c r="BB8143" i="22" s="1"/>
  <c r="BA8149" i="22"/>
  <c r="BB8149" i="22" s="1"/>
  <c r="BA8155" i="22"/>
  <c r="BB8155" i="22" s="1"/>
  <c r="BA8169" i="22"/>
  <c r="BB8169" i="22" s="1"/>
  <c r="BA8188" i="22"/>
  <c r="BB8188" i="22" s="1"/>
  <c r="BA8195" i="22"/>
  <c r="BB8195" i="22" s="1"/>
  <c r="BA8248" i="22"/>
  <c r="BB8248" i="22" s="1"/>
  <c r="BA8274" i="22"/>
  <c r="BB8274" i="22" s="1"/>
  <c r="BA8319" i="22"/>
  <c r="BB8319" i="22" s="1"/>
  <c r="BA8326" i="22"/>
  <c r="BB8326" i="22" s="1"/>
  <c r="BA8379" i="22"/>
  <c r="BB8379" i="22" s="1"/>
  <c r="BA8469" i="22"/>
  <c r="BB8469" i="22" s="1"/>
  <c r="BA8483" i="22"/>
  <c r="BB8483" i="22" s="1"/>
  <c r="BB8518" i="22"/>
  <c r="BA8545" i="22"/>
  <c r="BB8545" i="22" s="1"/>
  <c r="BA8559" i="22"/>
  <c r="BB8559" i="22" s="1"/>
  <c r="BA8587" i="22"/>
  <c r="BB8587" i="22" s="1"/>
  <c r="BA8622" i="22"/>
  <c r="BB8622" i="22" s="1"/>
  <c r="BB8636" i="22"/>
  <c r="BA8772" i="22"/>
  <c r="BB8772" i="22" s="1"/>
  <c r="BB8777" i="22"/>
  <c r="BA8938" i="22"/>
  <c r="BB8938" i="22" s="1"/>
  <c r="BA9022" i="22"/>
  <c r="BB9022" i="22" s="1"/>
  <c r="BA9062" i="22"/>
  <c r="BB9062" i="22" s="1"/>
  <c r="BB9164" i="22"/>
  <c r="BA9193" i="22"/>
  <c r="BB9193" i="22" s="1"/>
  <c r="BA9207" i="22"/>
  <c r="BB9207" i="22" s="1"/>
  <c r="BA9266" i="22"/>
  <c r="BB9266" i="22" s="1"/>
  <c r="BB9300" i="22"/>
  <c r="BA9320" i="22"/>
  <c r="BB9320" i="22" s="1"/>
  <c r="BA9326" i="22"/>
  <c r="BB9326" i="22" s="1"/>
  <c r="BA9360" i="22"/>
  <c r="BB9360" i="22" s="1"/>
  <c r="BA9429" i="22"/>
  <c r="BB9429" i="22" s="1"/>
  <c r="BA9489" i="22"/>
  <c r="BB9489" i="22" s="1"/>
  <c r="BA9582" i="22"/>
  <c r="BB9582" i="22" s="1"/>
  <c r="BB9602" i="22"/>
  <c r="BA9698" i="22"/>
  <c r="BB9698" i="22" s="1"/>
  <c r="BA9762" i="22"/>
  <c r="BB9762" i="22" s="1"/>
  <c r="BA9948" i="22"/>
  <c r="BB9948" i="22" s="1"/>
  <c r="BA10001" i="22"/>
  <c r="BB10001" i="22" s="1"/>
  <c r="BA10014" i="22"/>
  <c r="BB10014" i="22" s="1"/>
  <c r="BB10143" i="22"/>
  <c r="BA10190" i="22"/>
  <c r="BB10190" i="22" s="1"/>
  <c r="BA10461" i="22"/>
  <c r="BB10461" i="22" s="1"/>
  <c r="BA10469" i="22"/>
  <c r="BB10469" i="22" s="1"/>
  <c r="BA10672" i="22"/>
  <c r="BB10672" i="22" s="1"/>
  <c r="BA11115" i="22"/>
  <c r="BB11115" i="22" s="1"/>
  <c r="BA11208" i="22"/>
  <c r="BB11208" i="22" s="1"/>
  <c r="BA11217" i="22"/>
  <c r="BB11217" i="22" s="1"/>
  <c r="BA11226" i="22"/>
  <c r="BB11226" i="22" s="1"/>
  <c r="BA11242" i="22"/>
  <c r="BB11242" i="22" s="1"/>
  <c r="BA11343" i="22"/>
  <c r="BB11343" i="22" s="1"/>
  <c r="BA11480" i="22"/>
  <c r="BB11480" i="22" s="1"/>
  <c r="BA11894" i="22"/>
  <c r="BB11894" i="22" s="1"/>
  <c r="BA12125" i="22"/>
  <c r="BB12125" i="22" s="1"/>
  <c r="BA12140" i="22"/>
  <c r="BB12140" i="22" s="1"/>
  <c r="BB12187" i="22"/>
  <c r="BA12319" i="22"/>
  <c r="BB12319" i="22" s="1"/>
  <c r="BA12548" i="22"/>
  <c r="BB12548" i="22" s="1"/>
  <c r="BA12614" i="22"/>
  <c r="BB12614" i="22" s="1"/>
  <c r="BA12630" i="22"/>
  <c r="BB12630" i="22" s="1"/>
  <c r="BA12664" i="22"/>
  <c r="BB12664" i="22" s="1"/>
  <c r="BB3695" i="22"/>
  <c r="BB3743" i="22"/>
  <c r="BA3776" i="22"/>
  <c r="BB3776" i="22" s="1"/>
  <c r="BB3837" i="22"/>
  <c r="BB3867" i="22"/>
  <c r="BA3898" i="22"/>
  <c r="BB3898" i="22" s="1"/>
  <c r="BA3929" i="22"/>
  <c r="BB3929" i="22" s="1"/>
  <c r="BB3939" i="22"/>
  <c r="BB3959" i="22"/>
  <c r="BA3990" i="22"/>
  <c r="BB3990" i="22" s="1"/>
  <c r="BA4025" i="22"/>
  <c r="BB4025" i="22" s="1"/>
  <c r="BB4035" i="22"/>
  <c r="BB4055" i="22"/>
  <c r="BA4112" i="22"/>
  <c r="BB4112" i="22" s="1"/>
  <c r="BB4173" i="22"/>
  <c r="BB4208" i="22"/>
  <c r="BB4223" i="22"/>
  <c r="BA4238" i="22"/>
  <c r="BB4238" i="22" s="1"/>
  <c r="BA4260" i="22"/>
  <c r="BB4260" i="22" s="1"/>
  <c r="BB4271" i="22"/>
  <c r="BA4282" i="22"/>
  <c r="BB4282" i="22" s="1"/>
  <c r="BB4307" i="22"/>
  <c r="BB4356" i="22"/>
  <c r="BB4404" i="22"/>
  <c r="BB4452" i="22"/>
  <c r="BB4463" i="22"/>
  <c r="BA4474" i="22"/>
  <c r="BB4474" i="22" s="1"/>
  <c r="BB4555" i="22"/>
  <c r="BB4561" i="22"/>
  <c r="BB4587" i="22"/>
  <c r="BA4609" i="22"/>
  <c r="BB4609" i="22" s="1"/>
  <c r="BB4635" i="22"/>
  <c r="BA4657" i="22"/>
  <c r="BB4657" i="22" s="1"/>
  <c r="BB4727" i="22"/>
  <c r="BB4745" i="22"/>
  <c r="BA4756" i="22"/>
  <c r="BB4756" i="22" s="1"/>
  <c r="BB4779" i="22"/>
  <c r="BB4797" i="22"/>
  <c r="BA4813" i="22"/>
  <c r="BB4813" i="22" s="1"/>
  <c r="BB4871" i="22"/>
  <c r="BB4889" i="22"/>
  <c r="BA4900" i="22"/>
  <c r="BB4900" i="22" s="1"/>
  <c r="BB4923" i="22"/>
  <c r="BB4941" i="22"/>
  <c r="BA4957" i="22"/>
  <c r="BB4957" i="22" s="1"/>
  <c r="BB5015" i="22"/>
  <c r="BB5033" i="22"/>
  <c r="BA5044" i="22"/>
  <c r="BB5044" i="22" s="1"/>
  <c r="BB5067" i="22"/>
  <c r="BB5085" i="22"/>
  <c r="BA5101" i="22"/>
  <c r="BB5101" i="22" s="1"/>
  <c r="BB5119" i="22"/>
  <c r="BA5125" i="22"/>
  <c r="BB5125" i="22" s="1"/>
  <c r="BB5212" i="22"/>
  <c r="BA5217" i="22"/>
  <c r="BB5217" i="22" s="1"/>
  <c r="BA5229" i="22"/>
  <c r="BB5229" i="22" s="1"/>
  <c r="BB5263" i="22"/>
  <c r="BB5269" i="22"/>
  <c r="BB5315" i="22"/>
  <c r="BA5321" i="22"/>
  <c r="BB5321" i="22" s="1"/>
  <c r="BB5339" i="22"/>
  <c r="BA5345" i="22"/>
  <c r="BB5345" i="22" s="1"/>
  <c r="BB5380" i="22"/>
  <c r="BA5385" i="22"/>
  <c r="BB5385" i="22" s="1"/>
  <c r="BA5397" i="22"/>
  <c r="BB5397" i="22" s="1"/>
  <c r="BA5413" i="22"/>
  <c r="BB5413" i="22" s="1"/>
  <c r="BB5471" i="22"/>
  <c r="BB5489" i="22"/>
  <c r="BA5500" i="22"/>
  <c r="BB5500" i="22" s="1"/>
  <c r="BB5523" i="22"/>
  <c r="BB5541" i="22"/>
  <c r="BA5557" i="22"/>
  <c r="BB5557" i="22" s="1"/>
  <c r="BB5615" i="22"/>
  <c r="BB5633" i="22"/>
  <c r="BA5644" i="22"/>
  <c r="BB5644" i="22" s="1"/>
  <c r="BB5667" i="22"/>
  <c r="BB5685" i="22"/>
  <c r="BA5701" i="22"/>
  <c r="BB5701" i="22" s="1"/>
  <c r="BB5759" i="22"/>
  <c r="BB5777" i="22"/>
  <c r="BA5788" i="22"/>
  <c r="BB5788" i="22" s="1"/>
  <c r="BB5811" i="22"/>
  <c r="BB5829" i="22"/>
  <c r="BA5845" i="22"/>
  <c r="BB5845" i="22" s="1"/>
  <c r="BB5903" i="22"/>
  <c r="BB5921" i="22"/>
  <c r="BA5932" i="22"/>
  <c r="BB5932" i="22" s="1"/>
  <c r="BB5955" i="22"/>
  <c r="BB5973" i="22"/>
  <c r="BA5989" i="22"/>
  <c r="BB5989" i="22" s="1"/>
  <c r="BB6047" i="22"/>
  <c r="BB6065" i="22"/>
  <c r="BA6076" i="22"/>
  <c r="BB6076" i="22" s="1"/>
  <c r="BB6099" i="22"/>
  <c r="BB6117" i="22"/>
  <c r="BA6134" i="22"/>
  <c r="BB6134" i="22" s="1"/>
  <c r="BB6151" i="22"/>
  <c r="BB6157" i="22"/>
  <c r="BB6233" i="22"/>
  <c r="BA6244" i="22"/>
  <c r="BB6244" i="22" s="1"/>
  <c r="BB6267" i="22"/>
  <c r="BB6285" i="22"/>
  <c r="BA6302" i="22"/>
  <c r="BB6302" i="22" s="1"/>
  <c r="BB6319" i="22"/>
  <c r="BB6325" i="22"/>
  <c r="BB6407" i="22"/>
  <c r="BB6419" i="22"/>
  <c r="BB6425" i="22"/>
  <c r="BB6436" i="22"/>
  <c r="BA6453" i="22"/>
  <c r="BB6453" i="22" s="1"/>
  <c r="BA6469" i="22"/>
  <c r="BB6469" i="22" s="1"/>
  <c r="BB6525" i="22"/>
  <c r="BA6541" i="22"/>
  <c r="BB6541" i="22" s="1"/>
  <c r="BB6599" i="22"/>
  <c r="BB6617" i="22"/>
  <c r="BA6628" i="22"/>
  <c r="BB6628" i="22" s="1"/>
  <c r="BB6641" i="22"/>
  <c r="BA6652" i="22"/>
  <c r="BB6652" i="22" s="1"/>
  <c r="BB6675" i="22"/>
  <c r="BA6681" i="22"/>
  <c r="BB6681" i="22" s="1"/>
  <c r="BA6693" i="22"/>
  <c r="BB6693" i="22" s="1"/>
  <c r="BA6710" i="22"/>
  <c r="BB6710" i="22" s="1"/>
  <c r="BB6727" i="22"/>
  <c r="BA6733" i="22"/>
  <c r="BB6733" i="22" s="1"/>
  <c r="BB6751" i="22"/>
  <c r="BB6757" i="22"/>
  <c r="BB6851" i="22"/>
  <c r="BA6857" i="22"/>
  <c r="BB6857" i="22" s="1"/>
  <c r="BB6892" i="22"/>
  <c r="BA6897" i="22"/>
  <c r="BB6897" i="22" s="1"/>
  <c r="BB6909" i="22"/>
  <c r="BB6933" i="22"/>
  <c r="BA6949" i="22"/>
  <c r="BB6949" i="22" s="1"/>
  <c r="BB7007" i="22"/>
  <c r="BB7025" i="22"/>
  <c r="BA7036" i="22"/>
  <c r="BB7036" i="22" s="1"/>
  <c r="BB7059" i="22"/>
  <c r="BB7077" i="22"/>
  <c r="BA7093" i="22"/>
  <c r="BB7093" i="22" s="1"/>
  <c r="BB7111" i="22"/>
  <c r="BB7117" i="22"/>
  <c r="BB7199" i="22"/>
  <c r="BB7217" i="22"/>
  <c r="BA7228" i="22"/>
  <c r="BB7228" i="22" s="1"/>
  <c r="BB7251" i="22"/>
  <c r="BB7269" i="22"/>
  <c r="BA7285" i="22"/>
  <c r="BB7285" i="22" s="1"/>
  <c r="BB7343" i="22"/>
  <c r="BB7355" i="22"/>
  <c r="BB7371" i="22"/>
  <c r="BA7378" i="22"/>
  <c r="BB7378" i="22" s="1"/>
  <c r="BA7384" i="22"/>
  <c r="BB7384" i="22" s="1"/>
  <c r="BB7406" i="22"/>
  <c r="BB7434" i="22"/>
  <c r="BA7446" i="22"/>
  <c r="BB7446" i="22" s="1"/>
  <c r="BB7458" i="22"/>
  <c r="BB7470" i="22"/>
  <c r="BA7475" i="22"/>
  <c r="BB7475" i="22" s="1"/>
  <c r="BB7543" i="22"/>
  <c r="BB7595" i="22"/>
  <c r="BB7611" i="22"/>
  <c r="BB7640" i="22"/>
  <c r="BA7665" i="22"/>
  <c r="BB7665" i="22" s="1"/>
  <c r="BB7682" i="22"/>
  <c r="BA7694" i="22"/>
  <c r="BB7694" i="22" s="1"/>
  <c r="BB7740" i="22"/>
  <c r="BB7777" i="22"/>
  <c r="BA7828" i="22"/>
  <c r="BB7828" i="22" s="1"/>
  <c r="BB7886" i="22"/>
  <c r="BB7904" i="22"/>
  <c r="BB8034" i="22"/>
  <c r="BA8079" i="22"/>
  <c r="BB8079" i="22" s="1"/>
  <c r="BA8098" i="22"/>
  <c r="BB8098" i="22" s="1"/>
  <c r="BB8118" i="22"/>
  <c r="BB8124" i="22"/>
  <c r="BA8130" i="22"/>
  <c r="BB8130" i="22" s="1"/>
  <c r="BB8208" i="22"/>
  <c r="BA8234" i="22"/>
  <c r="BB8234" i="22" s="1"/>
  <c r="BB8249" i="22"/>
  <c r="BA8261" i="22"/>
  <c r="BB8261" i="22" s="1"/>
  <c r="BA8380" i="22"/>
  <c r="BB8380" i="22" s="1"/>
  <c r="BA8392" i="22"/>
  <c r="BB8392" i="22" s="1"/>
  <c r="BA8399" i="22"/>
  <c r="BB8399" i="22" s="1"/>
  <c r="BB8421" i="22"/>
  <c r="BA8434" i="22"/>
  <c r="BB8434" i="22" s="1"/>
  <c r="BA8462" i="22"/>
  <c r="BB8462" i="22" s="1"/>
  <c r="BA8491" i="22"/>
  <c r="BB8491" i="22" s="1"/>
  <c r="BA8546" i="22"/>
  <c r="BB8546" i="22" s="1"/>
  <c r="BA8609" i="22"/>
  <c r="BB8609" i="22" s="1"/>
  <c r="BA8645" i="22"/>
  <c r="BB8645" i="22" s="1"/>
  <c r="BA8728" i="22"/>
  <c r="BB8728" i="22" s="1"/>
  <c r="BA8764" i="22"/>
  <c r="BB8764" i="22" s="1"/>
  <c r="BA8778" i="22"/>
  <c r="BB8778" i="22" s="1"/>
  <c r="BA8815" i="22"/>
  <c r="BB8815" i="22" s="1"/>
  <c r="BA8898" i="22"/>
  <c r="BB8898" i="22" s="1"/>
  <c r="BB8970" i="22"/>
  <c r="BB9017" i="22"/>
  <c r="BA9044" i="22"/>
  <c r="BB9044" i="22" s="1"/>
  <c r="BB9083" i="22"/>
  <c r="BA9113" i="22"/>
  <c r="BB9113" i="22" s="1"/>
  <c r="BA9227" i="22"/>
  <c r="BB9227" i="22" s="1"/>
  <c r="BB9374" i="22"/>
  <c r="BB9410" i="22"/>
  <c r="BA9518" i="22"/>
  <c r="BB9518" i="22" s="1"/>
  <c r="BA9540" i="22"/>
  <c r="BB9540" i="22" s="1"/>
  <c r="BA9583" i="22"/>
  <c r="BB9583" i="22" s="1"/>
  <c r="BB9597" i="22"/>
  <c r="BA9603" i="22"/>
  <c r="BB9603" i="22" s="1"/>
  <c r="BA9645" i="22"/>
  <c r="BB9645" i="22" s="1"/>
  <c r="BA9699" i="22"/>
  <c r="BB9699" i="22" s="1"/>
  <c r="BA9756" i="22"/>
  <c r="BB9756" i="22" s="1"/>
  <c r="BA9775" i="22"/>
  <c r="BB9775" i="22" s="1"/>
  <c r="BA9787" i="22"/>
  <c r="BB9787" i="22" s="1"/>
  <c r="BA9793" i="22"/>
  <c r="BB9793" i="22" s="1"/>
  <c r="BA9865" i="22"/>
  <c r="BB9865" i="22" s="1"/>
  <c r="BB9922" i="22"/>
  <c r="BB10002" i="22"/>
  <c r="BA10033" i="22"/>
  <c r="BB10033" i="22" s="1"/>
  <c r="BA10046" i="22"/>
  <c r="BB10046" i="22" s="1"/>
  <c r="BA10136" i="22"/>
  <c r="BB10136" i="22" s="1"/>
  <c r="BB10200" i="22"/>
  <c r="BB10208" i="22"/>
  <c r="BB10265" i="22"/>
  <c r="BB10348" i="22"/>
  <c r="BA10419" i="22"/>
  <c r="BB10419" i="22" s="1"/>
  <c r="BB10434" i="22"/>
  <c r="BA10439" i="22"/>
  <c r="BB10439" i="22" s="1"/>
  <c r="BA10453" i="22"/>
  <c r="BB10453" i="22" s="1"/>
  <c r="BB10479" i="22"/>
  <c r="BA10628" i="22"/>
  <c r="BB10628" i="22" s="1"/>
  <c r="BB10636" i="22"/>
  <c r="BA10642" i="22"/>
  <c r="BB10642" i="22" s="1"/>
  <c r="BB10657" i="22"/>
  <c r="BA10749" i="22"/>
  <c r="BB10749" i="22" s="1"/>
  <c r="BA10771" i="22"/>
  <c r="BB10771" i="22" s="1"/>
  <c r="BB10777" i="22"/>
  <c r="BA10799" i="22"/>
  <c r="BB10799" i="22" s="1"/>
  <c r="BA10806" i="22"/>
  <c r="BB10806" i="22" s="1"/>
  <c r="BB11010" i="22"/>
  <c r="BA11078" i="22"/>
  <c r="BB11078" i="22" s="1"/>
  <c r="BA11144" i="22"/>
  <c r="BB11144" i="22" s="1"/>
  <c r="BA11151" i="22"/>
  <c r="BB11151" i="22" s="1"/>
  <c r="BB11168" i="22"/>
  <c r="BA11352" i="22"/>
  <c r="BB11352" i="22" s="1"/>
  <c r="BA11360" i="22"/>
  <c r="BB11360" i="22" s="1"/>
  <c r="BA11384" i="22"/>
  <c r="BB11384" i="22" s="1"/>
  <c r="BB11768" i="22"/>
  <c r="BA11792" i="22"/>
  <c r="BB11792" i="22" s="1"/>
  <c r="BB11856" i="22"/>
  <c r="BA11888" i="22"/>
  <c r="BB11888" i="22" s="1"/>
  <c r="BB12119" i="22"/>
  <c r="BB12154" i="22"/>
  <c r="BA12579" i="22"/>
  <c r="BB12579" i="22" s="1"/>
  <c r="BA12601" i="22"/>
  <c r="BB12601" i="22" s="1"/>
  <c r="BA13261" i="22"/>
  <c r="BB13261" i="22" s="1"/>
  <c r="BA13345" i="22"/>
  <c r="BB13345" i="22" s="1"/>
  <c r="BA8449" i="22"/>
  <c r="BB8449" i="22" s="1"/>
  <c r="BB8467" i="22"/>
  <c r="BB8501" i="22"/>
  <c r="BA8523" i="22"/>
  <c r="BB8523" i="22" s="1"/>
  <c r="BB8575" i="22"/>
  <c r="BB8598" i="22"/>
  <c r="BA8655" i="22"/>
  <c r="BB8655" i="22" s="1"/>
  <c r="BB8729" i="22"/>
  <c r="BA8747" i="22"/>
  <c r="BB8747" i="22" s="1"/>
  <c r="BA8838" i="22"/>
  <c r="BB8838" i="22" s="1"/>
  <c r="BA8861" i="22"/>
  <c r="BB8861" i="22" s="1"/>
  <c r="BB8879" i="22"/>
  <c r="BA8982" i="22"/>
  <c r="BB8982" i="22" s="1"/>
  <c r="BA9005" i="22"/>
  <c r="BB9005" i="22" s="1"/>
  <c r="BA9033" i="22"/>
  <c r="BB9033" i="22" s="1"/>
  <c r="BA9134" i="22"/>
  <c r="BB9134" i="22" s="1"/>
  <c r="BB9151" i="22"/>
  <c r="BB9229" i="22"/>
  <c r="BB9252" i="22"/>
  <c r="BB9282" i="22"/>
  <c r="BB9301" i="22"/>
  <c r="BB9349" i="22"/>
  <c r="BB9366" i="22"/>
  <c r="BA9422" i="22"/>
  <c r="BB9422" i="22" s="1"/>
  <c r="BA9506" i="22"/>
  <c r="BB9506" i="22" s="1"/>
  <c r="BB9560" i="22"/>
  <c r="BA9691" i="22"/>
  <c r="BB9691" i="22" s="1"/>
  <c r="BA9719" i="22"/>
  <c r="BB9719" i="22" s="1"/>
  <c r="BA9726" i="22"/>
  <c r="BB9726" i="22" s="1"/>
  <c r="BA9844" i="22"/>
  <c r="BB9844" i="22" s="1"/>
  <c r="BA10027" i="22"/>
  <c r="BB10027" i="22" s="1"/>
  <c r="BB10066" i="22"/>
  <c r="BA10116" i="22"/>
  <c r="BB10116" i="22" s="1"/>
  <c r="BA10122" i="22"/>
  <c r="BB10122" i="22" s="1"/>
  <c r="BA10228" i="22"/>
  <c r="BB10228" i="22" s="1"/>
  <c r="BB10253" i="22"/>
  <c r="BA10267" i="22"/>
  <c r="BB10267" i="22" s="1"/>
  <c r="BA10321" i="22"/>
  <c r="BB10321" i="22" s="1"/>
  <c r="BA10391" i="22"/>
  <c r="BB10391" i="22" s="1"/>
  <c r="BA10400" i="22"/>
  <c r="BB10400" i="22" s="1"/>
  <c r="BB10446" i="22"/>
  <c r="BA10511" i="22"/>
  <c r="BB10511" i="22" s="1"/>
  <c r="BA10562" i="22"/>
  <c r="BB10562" i="22" s="1"/>
  <c r="BB10576" i="22"/>
  <c r="BB10589" i="22"/>
  <c r="BA10623" i="22"/>
  <c r="BB10623" i="22" s="1"/>
  <c r="BB10785" i="22"/>
  <c r="BA10813" i="22"/>
  <c r="BB10813" i="22" s="1"/>
  <c r="BA10925" i="22"/>
  <c r="BB10925" i="22" s="1"/>
  <c r="BB10954" i="22"/>
  <c r="BA11216" i="22"/>
  <c r="BB11216" i="22" s="1"/>
  <c r="BA11307" i="22"/>
  <c r="BB11307" i="22" s="1"/>
  <c r="BA11338" i="22"/>
  <c r="BB11338" i="22" s="1"/>
  <c r="BA11361" i="22"/>
  <c r="BB11361" i="22" s="1"/>
  <c r="BB11525" i="22"/>
  <c r="BA11610" i="22"/>
  <c r="BB11610" i="22" s="1"/>
  <c r="BA11803" i="22"/>
  <c r="BB11803" i="22" s="1"/>
  <c r="BB11893" i="22"/>
  <c r="BA11900" i="22"/>
  <c r="BB11900" i="22" s="1"/>
  <c r="BA11908" i="22"/>
  <c r="BB11908" i="22" s="1"/>
  <c r="BB11989" i="22"/>
  <c r="BA12182" i="22"/>
  <c r="BB12182" i="22" s="1"/>
  <c r="BA12658" i="22"/>
  <c r="BB12658" i="22" s="1"/>
  <c r="BA13215" i="22"/>
  <c r="BB13215" i="22" s="1"/>
  <c r="BA13651" i="22"/>
  <c r="BB13651" i="22" s="1"/>
  <c r="BB15129" i="22"/>
  <c r="BA15144" i="22"/>
  <c r="BB15144" i="22" s="1"/>
  <c r="BA15856" i="22"/>
  <c r="BB15856" i="22" s="1"/>
  <c r="BA16323" i="22"/>
  <c r="BB16323" i="22" s="1"/>
  <c r="BA16338" i="22"/>
  <c r="BB16338" i="22" s="1"/>
  <c r="BB16351" i="22"/>
  <c r="BB16365" i="22"/>
  <c r="BA16518" i="22"/>
  <c r="BB16518" i="22" s="1"/>
  <c r="BA16574" i="22"/>
  <c r="BB16574" i="22" s="1"/>
  <c r="BA8463" i="22"/>
  <c r="BB8463" i="22" s="1"/>
  <c r="BA8594" i="22"/>
  <c r="BB8594" i="22" s="1"/>
  <c r="BA8668" i="22"/>
  <c r="BB8668" i="22" s="1"/>
  <c r="BA8702" i="22"/>
  <c r="BB8702" i="22" s="1"/>
  <c r="BA8725" i="22"/>
  <c r="BB8725" i="22" s="1"/>
  <c r="BA8755" i="22"/>
  <c r="BB8755" i="22" s="1"/>
  <c r="BA8816" i="22"/>
  <c r="BB8816" i="22" s="1"/>
  <c r="BA8881" i="22"/>
  <c r="BB8881" i="22" s="1"/>
  <c r="BA8950" i="22"/>
  <c r="BB8950" i="22" s="1"/>
  <c r="BA8984" i="22"/>
  <c r="BB8984" i="22" s="1"/>
  <c r="BA9080" i="22"/>
  <c r="BB9080" i="22" s="1"/>
  <c r="BA9119" i="22"/>
  <c r="BB9119" i="22" s="1"/>
  <c r="BA9125" i="22"/>
  <c r="BB9125" i="22" s="1"/>
  <c r="BA9327" i="22"/>
  <c r="BB9327" i="22" s="1"/>
  <c r="BA9528" i="22"/>
  <c r="BB9528" i="22" s="1"/>
  <c r="BA9800" i="22"/>
  <c r="BB9800" i="22" s="1"/>
  <c r="BA9819" i="22"/>
  <c r="BB9819" i="22" s="1"/>
  <c r="BA10262" i="22"/>
  <c r="BB10262" i="22" s="1"/>
  <c r="BA10324" i="22"/>
  <c r="BB10324" i="22" s="1"/>
  <c r="BA10456" i="22"/>
  <c r="BB10456" i="22" s="1"/>
  <c r="BA10557" i="22"/>
  <c r="BB10557" i="22" s="1"/>
  <c r="BA10619" i="22"/>
  <c r="BB10619" i="22" s="1"/>
  <c r="BA10658" i="22"/>
  <c r="BB10658" i="22" s="1"/>
  <c r="BA10753" i="22"/>
  <c r="BB10753" i="22" s="1"/>
  <c r="BA11228" i="22"/>
  <c r="BB11228" i="22" s="1"/>
  <c r="BA11482" i="22"/>
  <c r="BB11482" i="22" s="1"/>
  <c r="BA11511" i="22"/>
  <c r="BB11511" i="22" s="1"/>
  <c r="BA11558" i="22"/>
  <c r="BB11558" i="22" s="1"/>
  <c r="BA11581" i="22"/>
  <c r="BB11581" i="22" s="1"/>
  <c r="BA11660" i="22"/>
  <c r="BB11660" i="22" s="1"/>
  <c r="BA11668" i="22"/>
  <c r="BB11668" i="22" s="1"/>
  <c r="BA11693" i="22"/>
  <c r="BB11693" i="22" s="1"/>
  <c r="BA11715" i="22"/>
  <c r="BB11715" i="22" s="1"/>
  <c r="BA11788" i="22"/>
  <c r="BB11788" i="22" s="1"/>
  <c r="BA11797" i="22"/>
  <c r="BB11797" i="22" s="1"/>
  <c r="BA12019" i="22"/>
  <c r="BB12019" i="22" s="1"/>
  <c r="BA12027" i="22"/>
  <c r="BB12027" i="22" s="1"/>
  <c r="BA12351" i="22"/>
  <c r="BB12351" i="22" s="1"/>
  <c r="BA13209" i="22"/>
  <c r="BB13209" i="22" s="1"/>
  <c r="BA14204" i="22"/>
  <c r="BB14204" i="22" s="1"/>
  <c r="BA14695" i="22"/>
  <c r="BB14695" i="22" s="1"/>
  <c r="BA7412" i="22"/>
  <c r="BB7412" i="22" s="1"/>
  <c r="BA7480" i="22"/>
  <c r="BB7480" i="22" s="1"/>
  <c r="BA7720" i="22"/>
  <c r="BB7720" i="22" s="1"/>
  <c r="BA7900" i="22"/>
  <c r="BB7900" i="22" s="1"/>
  <c r="BA7995" i="22"/>
  <c r="BB7995" i="22" s="1"/>
  <c r="BA8127" i="22"/>
  <c r="BB8127" i="22" s="1"/>
  <c r="BA8258" i="22"/>
  <c r="BB8258" i="22" s="1"/>
  <c r="BA8332" i="22"/>
  <c r="BB8332" i="22" s="1"/>
  <c r="BA8366" i="22"/>
  <c r="BB8366" i="22" s="1"/>
  <c r="BA8383" i="22"/>
  <c r="BB8383" i="22" s="1"/>
  <c r="BA8389" i="22"/>
  <c r="BB8389" i="22" s="1"/>
  <c r="BA8440" i="22"/>
  <c r="BB8440" i="22" s="1"/>
  <c r="BA8474" i="22"/>
  <c r="BB8474" i="22" s="1"/>
  <c r="BA8497" i="22"/>
  <c r="BB8497" i="22" s="1"/>
  <c r="BA8526" i="22"/>
  <c r="BB8526" i="22" s="1"/>
  <c r="BA8566" i="22"/>
  <c r="BB8566" i="22" s="1"/>
  <c r="BA8571" i="22"/>
  <c r="BB8571" i="22" s="1"/>
  <c r="BB8588" i="22"/>
  <c r="BB8600" i="22"/>
  <c r="BB8646" i="22"/>
  <c r="BA8697" i="22"/>
  <c r="BB8697" i="22" s="1"/>
  <c r="BA8703" i="22"/>
  <c r="BB8703" i="22" s="1"/>
  <c r="BA8709" i="22"/>
  <c r="BB8709" i="22" s="1"/>
  <c r="BA8731" i="22"/>
  <c r="BB8731" i="22" s="1"/>
  <c r="BB8736" i="22"/>
  <c r="BA8756" i="22"/>
  <c r="BB8756" i="22" s="1"/>
  <c r="BA8786" i="22"/>
  <c r="BB8786" i="22" s="1"/>
  <c r="BB8828" i="22"/>
  <c r="BA8846" i="22"/>
  <c r="BB8846" i="22" s="1"/>
  <c r="BB8864" i="22"/>
  <c r="BA8929" i="22"/>
  <c r="BB8929" i="22" s="1"/>
  <c r="BA8934" i="22"/>
  <c r="BB8934" i="22" s="1"/>
  <c r="BA8939" i="22"/>
  <c r="BB8939" i="22" s="1"/>
  <c r="BB8956" i="22"/>
  <c r="BA8990" i="22"/>
  <c r="BB8990" i="22" s="1"/>
  <c r="BA9035" i="22"/>
  <c r="BB9035" i="22" s="1"/>
  <c r="BA9086" i="22"/>
  <c r="BB9086" i="22" s="1"/>
  <c r="BA9091" i="22"/>
  <c r="BB9091" i="22" s="1"/>
  <c r="BB9108" i="22"/>
  <c r="BA9131" i="22"/>
  <c r="BB9131" i="22" s="1"/>
  <c r="BB9136" i="22"/>
  <c r="BA9142" i="22"/>
  <c r="BB9142" i="22" s="1"/>
  <c r="BA9165" i="22"/>
  <c r="BB9165" i="22" s="1"/>
  <c r="BA9183" i="22"/>
  <c r="BB9183" i="22" s="1"/>
  <c r="BA9202" i="22"/>
  <c r="BB9202" i="22" s="1"/>
  <c r="BA9213" i="22"/>
  <c r="BB9213" i="22" s="1"/>
  <c r="BA9237" i="22"/>
  <c r="BB9237" i="22" s="1"/>
  <c r="BA9316" i="22"/>
  <c r="BB9316" i="22" s="1"/>
  <c r="BA9321" i="22"/>
  <c r="BB9321" i="22" s="1"/>
  <c r="BB9339" i="22"/>
  <c r="BA9368" i="22"/>
  <c r="BB9368" i="22" s="1"/>
  <c r="BB9375" i="22"/>
  <c r="BA9387" i="22"/>
  <c r="BB9387" i="22" s="1"/>
  <c r="BB9455" i="22"/>
  <c r="BA9484" i="22"/>
  <c r="BB9484" i="22" s="1"/>
  <c r="BA9522" i="22"/>
  <c r="BB9522" i="22" s="1"/>
  <c r="BA9529" i="22"/>
  <c r="BB9529" i="22" s="1"/>
  <c r="BB9554" i="22"/>
  <c r="BA9586" i="22"/>
  <c r="BB9586" i="22" s="1"/>
  <c r="BB9593" i="22"/>
  <c r="BA9604" i="22"/>
  <c r="BB9604" i="22" s="1"/>
  <c r="BA9634" i="22"/>
  <c r="BB9634" i="22" s="1"/>
  <c r="BA9665" i="22"/>
  <c r="BB9665" i="22" s="1"/>
  <c r="BA9682" i="22"/>
  <c r="BB9682" i="22" s="1"/>
  <c r="BA9688" i="22"/>
  <c r="BB9688" i="22" s="1"/>
  <c r="BA9693" i="22"/>
  <c r="BB9693" i="22" s="1"/>
  <c r="BA9752" i="22"/>
  <c r="BB9752" i="22" s="1"/>
  <c r="BA9826" i="22"/>
  <c r="BB9826" i="22" s="1"/>
  <c r="BA9894" i="22"/>
  <c r="BB9894" i="22" s="1"/>
  <c r="BA9906" i="22"/>
  <c r="BB9906" i="22" s="1"/>
  <c r="BB10017" i="22"/>
  <c r="BA10061" i="22"/>
  <c r="BB10061" i="22" s="1"/>
  <c r="BA10088" i="22"/>
  <c r="BB10088" i="22" s="1"/>
  <c r="BA10100" i="22"/>
  <c r="BB10100" i="22" s="1"/>
  <c r="BA10147" i="22"/>
  <c r="BB10147" i="22" s="1"/>
  <c r="BA10166" i="22"/>
  <c r="BB10166" i="22" s="1"/>
  <c r="BA10181" i="22"/>
  <c r="BB10181" i="22" s="1"/>
  <c r="BA10195" i="22"/>
  <c r="BB10195" i="22" s="1"/>
  <c r="BB10243" i="22"/>
  <c r="BA10317" i="22"/>
  <c r="BB10317" i="22" s="1"/>
  <c r="BA10337" i="22"/>
  <c r="BB10337" i="22" s="1"/>
  <c r="BA10380" i="22"/>
  <c r="BB10380" i="22" s="1"/>
  <c r="BA10423" i="22"/>
  <c r="BB10423" i="22" s="1"/>
  <c r="BA10473" i="22"/>
  <c r="BB10473" i="22" s="1"/>
  <c r="BA10646" i="22"/>
  <c r="BB10646" i="22" s="1"/>
  <c r="BA10652" i="22"/>
  <c r="BB10652" i="22" s="1"/>
  <c r="BA10701" i="22"/>
  <c r="BB10701" i="22" s="1"/>
  <c r="BA10741" i="22"/>
  <c r="BB10741" i="22" s="1"/>
  <c r="BA10754" i="22"/>
  <c r="BB10754" i="22" s="1"/>
  <c r="BA10761" i="22"/>
  <c r="BB10761" i="22" s="1"/>
  <c r="BA10849" i="22"/>
  <c r="BB10849" i="22" s="1"/>
  <c r="BA10862" i="22"/>
  <c r="BB10862" i="22" s="1"/>
  <c r="BB10878" i="22"/>
  <c r="BB10885" i="22"/>
  <c r="BA10904" i="22"/>
  <c r="BB10904" i="22" s="1"/>
  <c r="BA11039" i="22"/>
  <c r="BB11039" i="22" s="1"/>
  <c r="BA11156" i="22"/>
  <c r="BB11156" i="22" s="1"/>
  <c r="BA11202" i="22"/>
  <c r="BB11202" i="22" s="1"/>
  <c r="BA11236" i="22"/>
  <c r="BB11236" i="22" s="1"/>
  <c r="BA11252" i="22"/>
  <c r="BB11252" i="22" s="1"/>
  <c r="BB11259" i="22"/>
  <c r="BA11403" i="22"/>
  <c r="BB11403" i="22" s="1"/>
  <c r="BA11461" i="22"/>
  <c r="BB11461" i="22" s="1"/>
  <c r="BA11504" i="22"/>
  <c r="BB11504" i="22" s="1"/>
  <c r="BA11630" i="22"/>
  <c r="BB11630" i="22" s="1"/>
  <c r="BA11669" i="22"/>
  <c r="BB11669" i="22" s="1"/>
  <c r="BA11677" i="22"/>
  <c r="BB11677" i="22" s="1"/>
  <c r="BA11780" i="22"/>
  <c r="BB11780" i="22" s="1"/>
  <c r="BA11789" i="22"/>
  <c r="BB11789" i="22" s="1"/>
  <c r="BB11875" i="22"/>
  <c r="BB11883" i="22"/>
  <c r="BA11889" i="22"/>
  <c r="BB11889" i="22" s="1"/>
  <c r="BB12058" i="22"/>
  <c r="BB12072" i="22"/>
  <c r="BB12332" i="22"/>
  <c r="BA12352" i="22"/>
  <c r="BB12352" i="22" s="1"/>
  <c r="BA12359" i="22"/>
  <c r="BB12359" i="22" s="1"/>
  <c r="BA12407" i="22"/>
  <c r="BB12407" i="22" s="1"/>
  <c r="BA12451" i="22"/>
  <c r="BB12451" i="22" s="1"/>
  <c r="BA12566" i="22"/>
  <c r="BB12566" i="22" s="1"/>
  <c r="BA12760" i="22"/>
  <c r="BB12760" i="22" s="1"/>
  <c r="BA12899" i="22"/>
  <c r="BB12899" i="22" s="1"/>
  <c r="BA12912" i="22"/>
  <c r="BB12912" i="22" s="1"/>
  <c r="BA12983" i="22"/>
  <c r="BB12983" i="22" s="1"/>
  <c r="BB13143" i="22"/>
  <c r="BA13194" i="22"/>
  <c r="BB13194" i="22" s="1"/>
  <c r="BA13772" i="22"/>
  <c r="BB13772" i="22" s="1"/>
  <c r="BA13917" i="22"/>
  <c r="BB13917" i="22" s="1"/>
  <c r="BA14004" i="22"/>
  <c r="BB14004" i="22" s="1"/>
  <c r="BA14456" i="22"/>
  <c r="BB14456" i="22" s="1"/>
  <c r="BB4243" i="22"/>
  <c r="BA4252" i="22"/>
  <c r="BB4252" i="22" s="1"/>
  <c r="BA4265" i="22"/>
  <c r="BB4265" i="22" s="1"/>
  <c r="BA4278" i="22"/>
  <c r="BB4278" i="22" s="1"/>
  <c r="BB4291" i="22"/>
  <c r="BA4300" i="22"/>
  <c r="BB4300" i="22" s="1"/>
  <c r="BA4313" i="22"/>
  <c r="BB4313" i="22" s="1"/>
  <c r="BA4326" i="22"/>
  <c r="BB4326" i="22" s="1"/>
  <c r="BB4339" i="22"/>
  <c r="BA4348" i="22"/>
  <c r="BB4348" i="22" s="1"/>
  <c r="BA4361" i="22"/>
  <c r="BB4361" i="22" s="1"/>
  <c r="BA4374" i="22"/>
  <c r="BB4374" i="22" s="1"/>
  <c r="BB4387" i="22"/>
  <c r="BA4396" i="22"/>
  <c r="BB4396" i="22" s="1"/>
  <c r="BA4409" i="22"/>
  <c r="BB4409" i="22" s="1"/>
  <c r="BA4422" i="22"/>
  <c r="BB4422" i="22" s="1"/>
  <c r="BB4435" i="22"/>
  <c r="BA4444" i="22"/>
  <c r="BB4444" i="22" s="1"/>
  <c r="BA4457" i="22"/>
  <c r="BB4457" i="22" s="1"/>
  <c r="BA4470" i="22"/>
  <c r="BB4470" i="22" s="1"/>
  <c r="BB4483" i="22"/>
  <c r="BA4492" i="22"/>
  <c r="BB4492" i="22" s="1"/>
  <c r="BA4505" i="22"/>
  <c r="BB4505" i="22" s="1"/>
  <c r="BA4518" i="22"/>
  <c r="BB4518" i="22" s="1"/>
  <c r="BB4531" i="22"/>
  <c r="BA4540" i="22"/>
  <c r="BB4540" i="22" s="1"/>
  <c r="BA4553" i="22"/>
  <c r="BB4553" i="22" s="1"/>
  <c r="BA4566" i="22"/>
  <c r="BB4566" i="22" s="1"/>
  <c r="BB4579" i="22"/>
  <c r="BA4588" i="22"/>
  <c r="BB4588" i="22" s="1"/>
  <c r="BA4601" i="22"/>
  <c r="BB4601" i="22" s="1"/>
  <c r="BA4614" i="22"/>
  <c r="BB4614" i="22" s="1"/>
  <c r="BB4627" i="22"/>
  <c r="BA4636" i="22"/>
  <c r="BB4636" i="22" s="1"/>
  <c r="BA4649" i="22"/>
  <c r="BB4649" i="22" s="1"/>
  <c r="BA4662" i="22"/>
  <c r="BB4662" i="22" s="1"/>
  <c r="BB4675" i="22"/>
  <c r="BA4684" i="22"/>
  <c r="BB4684" i="22" s="1"/>
  <c r="BA4697" i="22"/>
  <c r="BB4697" i="22" s="1"/>
  <c r="BA4710" i="22"/>
  <c r="BB4710" i="22" s="1"/>
  <c r="BB4723" i="22"/>
  <c r="BA4728" i="22"/>
  <c r="BB4728" i="22" s="1"/>
  <c r="BB4733" i="22"/>
  <c r="BB4747" i="22"/>
  <c r="BA4752" i="22"/>
  <c r="BB4752" i="22" s="1"/>
  <c r="BB4757" i="22"/>
  <c r="BB4771" i="22"/>
  <c r="BA4776" i="22"/>
  <c r="BB4776" i="22" s="1"/>
  <c r="BB4781" i="22"/>
  <c r="BB4795" i="22"/>
  <c r="BA4800" i="22"/>
  <c r="BB4800" i="22" s="1"/>
  <c r="BB4805" i="22"/>
  <c r="BB4819" i="22"/>
  <c r="BA4824" i="22"/>
  <c r="BB4824" i="22" s="1"/>
  <c r="BB4829" i="22"/>
  <c r="BB4843" i="22"/>
  <c r="BA4848" i="22"/>
  <c r="BB4848" i="22" s="1"/>
  <c r="BB4853" i="22"/>
  <c r="BB4867" i="22"/>
  <c r="BA4872" i="22"/>
  <c r="BB4872" i="22" s="1"/>
  <c r="BB4877" i="22"/>
  <c r="BB4891" i="22"/>
  <c r="BA4896" i="22"/>
  <c r="BB4896" i="22" s="1"/>
  <c r="BB4901" i="22"/>
  <c r="BB4915" i="22"/>
  <c r="BA4920" i="22"/>
  <c r="BB4920" i="22" s="1"/>
  <c r="BB4925" i="22"/>
  <c r="BB4939" i="22"/>
  <c r="BA4944" i="22"/>
  <c r="BB4944" i="22" s="1"/>
  <c r="BB4949" i="22"/>
  <c r="BB4963" i="22"/>
  <c r="BA4968" i="22"/>
  <c r="BB4968" i="22" s="1"/>
  <c r="BB4973" i="22"/>
  <c r="BB4987" i="22"/>
  <c r="BA4992" i="22"/>
  <c r="BB4992" i="22" s="1"/>
  <c r="BB4997" i="22"/>
  <c r="BB5011" i="22"/>
  <c r="BA5016" i="22"/>
  <c r="BB5016" i="22" s="1"/>
  <c r="BB5021" i="22"/>
  <c r="BB5035" i="22"/>
  <c r="BA5040" i="22"/>
  <c r="BB5040" i="22" s="1"/>
  <c r="BB5045" i="22"/>
  <c r="BB5059" i="22"/>
  <c r="BA5064" i="22"/>
  <c r="BB5064" i="22" s="1"/>
  <c r="BB5069" i="22"/>
  <c r="BB5083" i="22"/>
  <c r="BA5088" i="22"/>
  <c r="BB5088" i="22" s="1"/>
  <c r="BB5093" i="22"/>
  <c r="BB5107" i="22"/>
  <c r="BA5112" i="22"/>
  <c r="BB5112" i="22" s="1"/>
  <c r="BB5131" i="22"/>
  <c r="BA5136" i="22"/>
  <c r="BB5136" i="22" s="1"/>
  <c r="BB5141" i="22"/>
  <c r="BB5155" i="22"/>
  <c r="BA5160" i="22"/>
  <c r="BB5160" i="22" s="1"/>
  <c r="BB5165" i="22"/>
  <c r="BB5179" i="22"/>
  <c r="BA5184" i="22"/>
  <c r="BB5184" i="22" s="1"/>
  <c r="BB5189" i="22"/>
  <c r="BB5203" i="22"/>
  <c r="BA5208" i="22"/>
  <c r="BB5208" i="22" s="1"/>
  <c r="BB5213" i="22"/>
  <c r="BB5227" i="22"/>
  <c r="BA5232" i="22"/>
  <c r="BB5232" i="22" s="1"/>
  <c r="BB5251" i="22"/>
  <c r="BA5256" i="22"/>
  <c r="BB5256" i="22" s="1"/>
  <c r="BB5261" i="22"/>
  <c r="BB5275" i="22"/>
  <c r="BA5280" i="22"/>
  <c r="BB5280" i="22" s="1"/>
  <c r="BB5285" i="22"/>
  <c r="BB5299" i="22"/>
  <c r="BA5304" i="22"/>
  <c r="BB5304" i="22" s="1"/>
  <c r="BB5309" i="22"/>
  <c r="BB5323" i="22"/>
  <c r="BA5328" i="22"/>
  <c r="BB5328" i="22" s="1"/>
  <c r="BB5347" i="22"/>
  <c r="BA5352" i="22"/>
  <c r="BB5352" i="22" s="1"/>
  <c r="BB5357" i="22"/>
  <c r="BB5371" i="22"/>
  <c r="BA5376" i="22"/>
  <c r="BB5376" i="22" s="1"/>
  <c r="BB5381" i="22"/>
  <c r="BB5395" i="22"/>
  <c r="BA5400" i="22"/>
  <c r="BB5400" i="22" s="1"/>
  <c r="BB5405" i="22"/>
  <c r="BB5419" i="22"/>
  <c r="BA5424" i="22"/>
  <c r="BB5424" i="22" s="1"/>
  <c r="BB5443" i="22"/>
  <c r="BA5448" i="22"/>
  <c r="BB5448" i="22" s="1"/>
  <c r="BB5453" i="22"/>
  <c r="BB5467" i="22"/>
  <c r="BA5472" i="22"/>
  <c r="BB5472" i="22" s="1"/>
  <c r="BB5477" i="22"/>
  <c r="BB5491" i="22"/>
  <c r="BA5496" i="22"/>
  <c r="BB5496" i="22" s="1"/>
  <c r="BB5501" i="22"/>
  <c r="BB5515" i="22"/>
  <c r="BA5520" i="22"/>
  <c r="BB5520" i="22" s="1"/>
  <c r="BB5525" i="22"/>
  <c r="BB5539" i="22"/>
  <c r="BA5544" i="22"/>
  <c r="BB5544" i="22" s="1"/>
  <c r="BB5549" i="22"/>
  <c r="BB5563" i="22"/>
  <c r="BA5568" i="22"/>
  <c r="BB5568" i="22" s="1"/>
  <c r="BB5573" i="22"/>
  <c r="BB5587" i="22"/>
  <c r="BA5592" i="22"/>
  <c r="BB5592" i="22" s="1"/>
  <c r="BB5597" i="22"/>
  <c r="BB5611" i="22"/>
  <c r="BA5616" i="22"/>
  <c r="BB5616" i="22" s="1"/>
  <c r="BB5621" i="22"/>
  <c r="BB5635" i="22"/>
  <c r="BA5640" i="22"/>
  <c r="BB5640" i="22" s="1"/>
  <c r="BB5645" i="22"/>
  <c r="BB5659" i="22"/>
  <c r="BA5664" i="22"/>
  <c r="BB5664" i="22" s="1"/>
  <c r="BB5669" i="22"/>
  <c r="BB5683" i="22"/>
  <c r="BA5688" i="22"/>
  <c r="BB5688" i="22" s="1"/>
  <c r="BB5693" i="22"/>
  <c r="BB5707" i="22"/>
  <c r="BA5712" i="22"/>
  <c r="BB5712" i="22" s="1"/>
  <c r="BB5717" i="22"/>
  <c r="BB5731" i="22"/>
  <c r="BA5736" i="22"/>
  <c r="BB5736" i="22" s="1"/>
  <c r="BB5741" i="22"/>
  <c r="BB5755" i="22"/>
  <c r="BA5760" i="22"/>
  <c r="BB5760" i="22" s="1"/>
  <c r="BB5765" i="22"/>
  <c r="BB5779" i="22"/>
  <c r="BA5784" i="22"/>
  <c r="BB5784" i="22" s="1"/>
  <c r="BB5789" i="22"/>
  <c r="BB5803" i="22"/>
  <c r="BA5808" i="22"/>
  <c r="BB5808" i="22" s="1"/>
  <c r="BB5813" i="22"/>
  <c r="BB5827" i="22"/>
  <c r="BA5832" i="22"/>
  <c r="BB5832" i="22" s="1"/>
  <c r="BB5837" i="22"/>
  <c r="BB5851" i="22"/>
  <c r="BA5856" i="22"/>
  <c r="BB5856" i="22" s="1"/>
  <c r="BB5861" i="22"/>
  <c r="BB5875" i="22"/>
  <c r="BA5880" i="22"/>
  <c r="BB5880" i="22" s="1"/>
  <c r="BB5885" i="22"/>
  <c r="BB5899" i="22"/>
  <c r="BA5904" i="22"/>
  <c r="BB5904" i="22" s="1"/>
  <c r="BB5909" i="22"/>
  <c r="BB5923" i="22"/>
  <c r="BA5928" i="22"/>
  <c r="BB5928" i="22" s="1"/>
  <c r="BB5933" i="22"/>
  <c r="BB5947" i="22"/>
  <c r="BA5952" i="22"/>
  <c r="BB5952" i="22" s="1"/>
  <c r="BB5957" i="22"/>
  <c r="BB5971" i="22"/>
  <c r="BA5976" i="22"/>
  <c r="BB5976" i="22" s="1"/>
  <c r="BB5981" i="22"/>
  <c r="BB5995" i="22"/>
  <c r="BA6000" i="22"/>
  <c r="BB6000" i="22" s="1"/>
  <c r="BB6005" i="22"/>
  <c r="BB6019" i="22"/>
  <c r="BA6024" i="22"/>
  <c r="BB6024" i="22" s="1"/>
  <c r="BB6029" i="22"/>
  <c r="BB6043" i="22"/>
  <c r="BA6048" i="22"/>
  <c r="BB6048" i="22" s="1"/>
  <c r="BB6053" i="22"/>
  <c r="BB6067" i="22"/>
  <c r="BA6072" i="22"/>
  <c r="BB6072" i="22" s="1"/>
  <c r="BB6077" i="22"/>
  <c r="BB6091" i="22"/>
  <c r="BA6096" i="22"/>
  <c r="BB6096" i="22" s="1"/>
  <c r="BB6101" i="22"/>
  <c r="BB6115" i="22"/>
  <c r="BA6120" i="22"/>
  <c r="BB6120" i="22" s="1"/>
  <c r="BB6125" i="22"/>
  <c r="BB6139" i="22"/>
  <c r="BA6144" i="22"/>
  <c r="BB6144" i="22" s="1"/>
  <c r="BB6149" i="22"/>
  <c r="BB6163" i="22"/>
  <c r="BA6168" i="22"/>
  <c r="BB6168" i="22" s="1"/>
  <c r="BB6173" i="22"/>
  <c r="BB6187" i="22"/>
  <c r="BA6192" i="22"/>
  <c r="BB6192" i="22" s="1"/>
  <c r="BB6197" i="22"/>
  <c r="BB6211" i="22"/>
  <c r="BA6216" i="22"/>
  <c r="BB6216" i="22" s="1"/>
  <c r="BB6235" i="22"/>
  <c r="BA6240" i="22"/>
  <c r="BB6240" i="22" s="1"/>
  <c r="BB6245" i="22"/>
  <c r="BB6259" i="22"/>
  <c r="BA6264" i="22"/>
  <c r="BB6264" i="22" s="1"/>
  <c r="BB6269" i="22"/>
  <c r="BB6283" i="22"/>
  <c r="BA6288" i="22"/>
  <c r="BB6288" i="22" s="1"/>
  <c r="BB6307" i="22"/>
  <c r="BA6312" i="22"/>
  <c r="BB6312" i="22" s="1"/>
  <c r="BB6331" i="22"/>
  <c r="BA6336" i="22"/>
  <c r="BB6336" i="22" s="1"/>
  <c r="BB6355" i="22"/>
  <c r="BA6360" i="22"/>
  <c r="BB6360" i="22" s="1"/>
  <c r="BB6379" i="22"/>
  <c r="BA6384" i="22"/>
  <c r="BB6384" i="22" s="1"/>
  <c r="BB6389" i="22"/>
  <c r="BB6403" i="22"/>
  <c r="BA6408" i="22"/>
  <c r="BB6408" i="22" s="1"/>
  <c r="BB6413" i="22"/>
  <c r="BB6427" i="22"/>
  <c r="BA6432" i="22"/>
  <c r="BB6432" i="22" s="1"/>
  <c r="BB6451" i="22"/>
  <c r="BA6456" i="22"/>
  <c r="BB6456" i="22" s="1"/>
  <c r="BB6461" i="22"/>
  <c r="BB6475" i="22"/>
  <c r="BA6480" i="22"/>
  <c r="BB6480" i="22" s="1"/>
  <c r="BB6485" i="22"/>
  <c r="BB6499" i="22"/>
  <c r="BA6504" i="22"/>
  <c r="BB6504" i="22" s="1"/>
  <c r="BB6509" i="22"/>
  <c r="BB6523" i="22"/>
  <c r="BA6528" i="22"/>
  <c r="BB6528" i="22" s="1"/>
  <c r="BB6533" i="22"/>
  <c r="BB6547" i="22"/>
  <c r="BA6552" i="22"/>
  <c r="BB6552" i="22" s="1"/>
  <c r="BB6557" i="22"/>
  <c r="BB6571" i="22"/>
  <c r="BA6576" i="22"/>
  <c r="BB6576" i="22" s="1"/>
  <c r="BB6581" i="22"/>
  <c r="BB6595" i="22"/>
  <c r="BA6600" i="22"/>
  <c r="BB6600" i="22" s="1"/>
  <c r="BB6605" i="22"/>
  <c r="BB6619" i="22"/>
  <c r="BA6624" i="22"/>
  <c r="BB6624" i="22" s="1"/>
  <c r="BB6643" i="22"/>
  <c r="BA6648" i="22"/>
  <c r="BB6648" i="22" s="1"/>
  <c r="BB6653" i="22"/>
  <c r="BB6667" i="22"/>
  <c r="BA6672" i="22"/>
  <c r="BB6672" i="22" s="1"/>
  <c r="BB6691" i="22"/>
  <c r="BA6696" i="22"/>
  <c r="BB6696" i="22" s="1"/>
  <c r="BB6701" i="22"/>
  <c r="BB6715" i="22"/>
  <c r="BA6720" i="22"/>
  <c r="BB6720" i="22" s="1"/>
  <c r="BB6725" i="22"/>
  <c r="BB6739" i="22"/>
  <c r="BA6744" i="22"/>
  <c r="BB6744" i="22" s="1"/>
  <c r="BB6763" i="22"/>
  <c r="BA6768" i="22"/>
  <c r="BB6768" i="22" s="1"/>
  <c r="BB6787" i="22"/>
  <c r="BA6792" i="22"/>
  <c r="BB6792" i="22" s="1"/>
  <c r="BB6811" i="22"/>
  <c r="BA6816" i="22"/>
  <c r="BB6816" i="22" s="1"/>
  <c r="BB6821" i="22"/>
  <c r="BB6835" i="22"/>
  <c r="BA6840" i="22"/>
  <c r="BB6840" i="22" s="1"/>
  <c r="BB6845" i="22"/>
  <c r="BB6859" i="22"/>
  <c r="BA6864" i="22"/>
  <c r="BB6864" i="22" s="1"/>
  <c r="BB6869" i="22"/>
  <c r="BB6883" i="22"/>
  <c r="BA6888" i="22"/>
  <c r="BB6888" i="22" s="1"/>
  <c r="BB6893" i="22"/>
  <c r="BB6907" i="22"/>
  <c r="BA6912" i="22"/>
  <c r="BB6912" i="22" s="1"/>
  <c r="BB6931" i="22"/>
  <c r="BA6936" i="22"/>
  <c r="BB6936" i="22" s="1"/>
  <c r="BB6941" i="22"/>
  <c r="BB6955" i="22"/>
  <c r="BA6960" i="22"/>
  <c r="BB6960" i="22" s="1"/>
  <c r="BB6965" i="22"/>
  <c r="BB6979" i="22"/>
  <c r="BA6984" i="22"/>
  <c r="BB6984" i="22" s="1"/>
  <c r="BB6989" i="22"/>
  <c r="BB7003" i="22"/>
  <c r="BA7008" i="22"/>
  <c r="BB7008" i="22" s="1"/>
  <c r="BB7027" i="22"/>
  <c r="BA7032" i="22"/>
  <c r="BB7032" i="22" s="1"/>
  <c r="BB7037" i="22"/>
  <c r="BB7051" i="22"/>
  <c r="BA7056" i="22"/>
  <c r="BB7056" i="22" s="1"/>
  <c r="BB7061" i="22"/>
  <c r="BB7075" i="22"/>
  <c r="BA7080" i="22"/>
  <c r="BB7080" i="22" s="1"/>
  <c r="BB7085" i="22"/>
  <c r="BB7099" i="22"/>
  <c r="BA7104" i="22"/>
  <c r="BB7104" i="22" s="1"/>
  <c r="BB7123" i="22"/>
  <c r="BA7128" i="22"/>
  <c r="BB7128" i="22" s="1"/>
  <c r="BB7147" i="22"/>
  <c r="BA7152" i="22"/>
  <c r="BB7152" i="22" s="1"/>
  <c r="BB7171" i="22"/>
  <c r="BA7176" i="22"/>
  <c r="BB7176" i="22" s="1"/>
  <c r="BB7181" i="22"/>
  <c r="BB7195" i="22"/>
  <c r="BA7200" i="22"/>
  <c r="BB7200" i="22" s="1"/>
  <c r="BB7205" i="22"/>
  <c r="BB7219" i="22"/>
  <c r="BA7224" i="22"/>
  <c r="BB7224" i="22" s="1"/>
  <c r="BB7229" i="22"/>
  <c r="BB7243" i="22"/>
  <c r="BA7248" i="22"/>
  <c r="BB7248" i="22" s="1"/>
  <c r="BB7253" i="22"/>
  <c r="BB7267" i="22"/>
  <c r="BA7272" i="22"/>
  <c r="BB7272" i="22" s="1"/>
  <c r="BB7277" i="22"/>
  <c r="BB7291" i="22"/>
  <c r="BA7296" i="22"/>
  <c r="BB7296" i="22" s="1"/>
  <c r="BB7301" i="22"/>
  <c r="BB7315" i="22"/>
  <c r="BA7320" i="22"/>
  <c r="BB7320" i="22" s="1"/>
  <c r="BB7325" i="22"/>
  <c r="BB7339" i="22"/>
  <c r="BA7344" i="22"/>
  <c r="BB7344" i="22" s="1"/>
  <c r="BB7349" i="22"/>
  <c r="BB7368" i="22"/>
  <c r="BB7373" i="22"/>
  <c r="BA7422" i="22"/>
  <c r="BB7422" i="22" s="1"/>
  <c r="BA7427" i="22"/>
  <c r="BB7427" i="22" s="1"/>
  <c r="BA7451" i="22"/>
  <c r="BB7451" i="22" s="1"/>
  <c r="BB7471" i="22"/>
  <c r="BB7495" i="22"/>
  <c r="BB7500" i="22"/>
  <c r="BA7505" i="22"/>
  <c r="BB7505" i="22" s="1"/>
  <c r="BA7510" i="22"/>
  <c r="BB7510" i="22" s="1"/>
  <c r="BA7534" i="22"/>
  <c r="BB7534" i="22" s="1"/>
  <c r="BB7544" i="22"/>
  <c r="BA7549" i="22"/>
  <c r="BB7549" i="22" s="1"/>
  <c r="BB7554" i="22"/>
  <c r="BB7563" i="22"/>
  <c r="BB7569" i="22"/>
  <c r="BB7578" i="22"/>
  <c r="BA7583" i="22"/>
  <c r="BB7583" i="22" s="1"/>
  <c r="BA7593" i="22"/>
  <c r="BB7593" i="22" s="1"/>
  <c r="BB7612" i="22"/>
  <c r="BA7627" i="22"/>
  <c r="BB7627" i="22" s="1"/>
  <c r="BB7632" i="22"/>
  <c r="BA7658" i="22"/>
  <c r="BB7658" i="22" s="1"/>
  <c r="BA7663" i="22"/>
  <c r="BB7663" i="22" s="1"/>
  <c r="BB7669" i="22"/>
  <c r="BA7679" i="22"/>
  <c r="BB7679" i="22" s="1"/>
  <c r="BB7684" i="22"/>
  <c r="BB7695" i="22"/>
  <c r="BA7710" i="22"/>
  <c r="BB7710" i="22" s="1"/>
  <c r="BB7736" i="22"/>
  <c r="BA7823" i="22"/>
  <c r="BB7823" i="22" s="1"/>
  <c r="BB7856" i="22"/>
  <c r="BB7884" i="22"/>
  <c r="BA7967" i="22"/>
  <c r="BB7967" i="22" s="1"/>
  <c r="BA7973" i="22"/>
  <c r="BB7973" i="22" s="1"/>
  <c r="BA7985" i="22"/>
  <c r="BB7985" i="22" s="1"/>
  <c r="BA7996" i="22"/>
  <c r="BB7996" i="22" s="1"/>
  <c r="BA8002" i="22"/>
  <c r="BB8002" i="22" s="1"/>
  <c r="BA8007" i="22"/>
  <c r="BB8007" i="22" s="1"/>
  <c r="BA8030" i="22"/>
  <c r="BB8030" i="22" s="1"/>
  <c r="BA8047" i="22"/>
  <c r="BB8047" i="22" s="1"/>
  <c r="BA8053" i="22"/>
  <c r="BB8053" i="22" s="1"/>
  <c r="BA8104" i="22"/>
  <c r="BB8104" i="22" s="1"/>
  <c r="BA8138" i="22"/>
  <c r="BB8138" i="22" s="1"/>
  <c r="BA8161" i="22"/>
  <c r="BB8161" i="22" s="1"/>
  <c r="BB8179" i="22"/>
  <c r="BA8190" i="22"/>
  <c r="BB8190" i="22" s="1"/>
  <c r="BA8230" i="22"/>
  <c r="BB8230" i="22" s="1"/>
  <c r="BA8235" i="22"/>
  <c r="BB8235" i="22" s="1"/>
  <c r="BB8252" i="22"/>
  <c r="BB8264" i="22"/>
  <c r="BB8287" i="22"/>
  <c r="BB8310" i="22"/>
  <c r="BA8361" i="22"/>
  <c r="BB8361" i="22" s="1"/>
  <c r="BA8367" i="22"/>
  <c r="BB8367" i="22" s="1"/>
  <c r="BA8373" i="22"/>
  <c r="BB8373" i="22" s="1"/>
  <c r="BA8395" i="22"/>
  <c r="BB8395" i="22" s="1"/>
  <c r="BB8400" i="22"/>
  <c r="BB8412" i="22"/>
  <c r="BA8418" i="22"/>
  <c r="BB8418" i="22" s="1"/>
  <c r="BA8435" i="22"/>
  <c r="BB8435" i="22" s="1"/>
  <c r="BB8441" i="22"/>
  <c r="BB8452" i="22"/>
  <c r="BA8498" i="22"/>
  <c r="BB8498" i="22" s="1"/>
  <c r="BA8509" i="22"/>
  <c r="BB8509" i="22" s="1"/>
  <c r="BA8543" i="22"/>
  <c r="BB8543" i="22" s="1"/>
  <c r="BA8549" i="22"/>
  <c r="BB8549" i="22" s="1"/>
  <c r="BA8561" i="22"/>
  <c r="BB8561" i="22" s="1"/>
  <c r="BA8572" i="22"/>
  <c r="BB8572" i="22" s="1"/>
  <c r="BA8578" i="22"/>
  <c r="BB8578" i="22" s="1"/>
  <c r="BA8583" i="22"/>
  <c r="BB8583" i="22" s="1"/>
  <c r="BA8606" i="22"/>
  <c r="BB8606" i="22" s="1"/>
  <c r="BA8623" i="22"/>
  <c r="BB8623" i="22" s="1"/>
  <c r="BA8629" i="22"/>
  <c r="BB8629" i="22" s="1"/>
  <c r="BB8658" i="22"/>
  <c r="BA8680" i="22"/>
  <c r="BB8680" i="22" s="1"/>
  <c r="BA8737" i="22"/>
  <c r="BB8737" i="22" s="1"/>
  <c r="BB8750" i="22"/>
  <c r="BB8768" i="22"/>
  <c r="BA8781" i="22"/>
  <c r="BB8781" i="22" s="1"/>
  <c r="BA8829" i="22"/>
  <c r="BB8829" i="22" s="1"/>
  <c r="BA8853" i="22"/>
  <c r="BB8853" i="22" s="1"/>
  <c r="BA8870" i="22"/>
  <c r="BB8870" i="22" s="1"/>
  <c r="BA8876" i="22"/>
  <c r="BB8876" i="22" s="1"/>
  <c r="BA8887" i="22"/>
  <c r="BB8887" i="22" s="1"/>
  <c r="BB8894" i="22"/>
  <c r="BB8901" i="22"/>
  <c r="BB8924" i="22"/>
  <c r="BA8945" i="22"/>
  <c r="BB8945" i="22" s="1"/>
  <c r="BA8962" i="22"/>
  <c r="BB8962" i="22" s="1"/>
  <c r="BA8973" i="22"/>
  <c r="BB8973" i="22" s="1"/>
  <c r="BA8985" i="22"/>
  <c r="BB8985" i="22" s="1"/>
  <c r="BA8991" i="22"/>
  <c r="BB8991" i="22" s="1"/>
  <c r="BA9013" i="22"/>
  <c r="BB9013" i="22" s="1"/>
  <c r="BB9058" i="22"/>
  <c r="BA9081" i="22"/>
  <c r="BB9081" i="22" s="1"/>
  <c r="BA9114" i="22"/>
  <c r="BB9114" i="22" s="1"/>
  <c r="BB9143" i="22"/>
  <c r="BA9154" i="22"/>
  <c r="BB9154" i="22" s="1"/>
  <c r="BA9178" i="22"/>
  <c r="BB9178" i="22" s="1"/>
  <c r="BB9208" i="22"/>
  <c r="BA9220" i="22"/>
  <c r="BB9220" i="22" s="1"/>
  <c r="BB9267" i="22"/>
  <c r="BA9297" i="22"/>
  <c r="BB9297" i="22" s="1"/>
  <c r="BB9322" i="22"/>
  <c r="BB9345" i="22"/>
  <c r="BA9401" i="22"/>
  <c r="BB9401" i="22" s="1"/>
  <c r="BB9419" i="22"/>
  <c r="BB9425" i="22"/>
  <c r="BA9456" i="22"/>
  <c r="BB9456" i="22" s="1"/>
  <c r="BA9474" i="22"/>
  <c r="BB9474" i="22" s="1"/>
  <c r="BB9479" i="22"/>
  <c r="BA9542" i="22"/>
  <c r="BB9542" i="22" s="1"/>
  <c r="BB9549" i="22"/>
  <c r="BA9555" i="22"/>
  <c r="BB9555" i="22" s="1"/>
  <c r="BA9640" i="22"/>
  <c r="BB9640" i="22" s="1"/>
  <c r="BA9646" i="22"/>
  <c r="BB9646" i="22" s="1"/>
  <c r="BB9671" i="22"/>
  <c r="BA9708" i="22"/>
  <c r="BB9708" i="22" s="1"/>
  <c r="BB9789" i="22"/>
  <c r="BA9794" i="22"/>
  <c r="BB9794" i="22" s="1"/>
  <c r="BA9833" i="22"/>
  <c r="BB9833" i="22" s="1"/>
  <c r="BA9860" i="22"/>
  <c r="BB9860" i="22" s="1"/>
  <c r="BA9867" i="22"/>
  <c r="BB9867" i="22" s="1"/>
  <c r="BB9964" i="22"/>
  <c r="BB10037" i="22"/>
  <c r="BA10043" i="22"/>
  <c r="BB10043" i="22" s="1"/>
  <c r="BA10049" i="22"/>
  <c r="BB10049" i="22" s="1"/>
  <c r="BB10056" i="22"/>
  <c r="BA10125" i="22"/>
  <c r="BB10125" i="22" s="1"/>
  <c r="BB10155" i="22"/>
  <c r="BA10161" i="22"/>
  <c r="BB10161" i="22" s="1"/>
  <c r="BA10188" i="22"/>
  <c r="BB10188" i="22" s="1"/>
  <c r="BB10270" i="22"/>
  <c r="BB10325" i="22"/>
  <c r="BA10338" i="22"/>
  <c r="BB10338" i="22" s="1"/>
  <c r="BA10424" i="22"/>
  <c r="BB10424" i="22" s="1"/>
  <c r="BA10474" i="22"/>
  <c r="BB10474" i="22" s="1"/>
  <c r="BA10482" i="22"/>
  <c r="BB10482" i="22" s="1"/>
  <c r="BA10667" i="22"/>
  <c r="BB10667" i="22" s="1"/>
  <c r="BA10674" i="22"/>
  <c r="BB10674" i="22" s="1"/>
  <c r="BA10720" i="22"/>
  <c r="BB10720" i="22" s="1"/>
  <c r="BA10755" i="22"/>
  <c r="BB10755" i="22" s="1"/>
  <c r="BA10795" i="22"/>
  <c r="BB10795" i="22" s="1"/>
  <c r="BA10850" i="22"/>
  <c r="BB10850" i="22" s="1"/>
  <c r="BA10856" i="22"/>
  <c r="BB10856" i="22" s="1"/>
  <c r="BA10871" i="22"/>
  <c r="BB10871" i="22" s="1"/>
  <c r="BA10898" i="22"/>
  <c r="BB10898" i="22" s="1"/>
  <c r="BA11031" i="22"/>
  <c r="BB11031" i="22" s="1"/>
  <c r="BA11084" i="22"/>
  <c r="BB11084" i="22" s="1"/>
  <c r="BA11091" i="22"/>
  <c r="BB11091" i="22" s="1"/>
  <c r="BA11098" i="22"/>
  <c r="BB11098" i="22" s="1"/>
  <c r="BA11260" i="22"/>
  <c r="BB11260" i="22" s="1"/>
  <c r="BA11433" i="22"/>
  <c r="BB11433" i="22" s="1"/>
  <c r="BA11491" i="22"/>
  <c r="BB11491" i="22" s="1"/>
  <c r="BA11701" i="22"/>
  <c r="BB11701" i="22" s="1"/>
  <c r="BA11823" i="22"/>
  <c r="BB11823" i="22" s="1"/>
  <c r="BA12095" i="22"/>
  <c r="BB12095" i="22" s="1"/>
  <c r="BA12199" i="22"/>
  <c r="BB12199" i="22" s="1"/>
  <c r="BA12273" i="22"/>
  <c r="BB12273" i="22" s="1"/>
  <c r="BA13088" i="22"/>
  <c r="BB13088" i="22" s="1"/>
  <c r="BA13188" i="22"/>
  <c r="BB13188" i="22" s="1"/>
  <c r="BA13479" i="22"/>
  <c r="BB13479" i="22" s="1"/>
  <c r="BA13557" i="22"/>
  <c r="BB13557" i="22" s="1"/>
  <c r="BA13607" i="22"/>
  <c r="BB13607" i="22" s="1"/>
  <c r="BA13689" i="22"/>
  <c r="BB13689" i="22" s="1"/>
  <c r="BB3759" i="22"/>
  <c r="BA3864" i="22"/>
  <c r="BB3864" i="22" s="1"/>
  <c r="BA3890" i="22"/>
  <c r="BB3890" i="22" s="1"/>
  <c r="BB3903" i="22"/>
  <c r="BA3925" i="22"/>
  <c r="BB3925" i="22" s="1"/>
  <c r="BB3951" i="22"/>
  <c r="BB4047" i="22"/>
  <c r="BA4069" i="22"/>
  <c r="BB4069" i="22" s="1"/>
  <c r="BA4082" i="22"/>
  <c r="BB4082" i="22" s="1"/>
  <c r="BA4104" i="22"/>
  <c r="BB4104" i="22" s="1"/>
  <c r="BA4248" i="22"/>
  <c r="BB4248" i="22" s="1"/>
  <c r="BA4322" i="22"/>
  <c r="BB4322" i="22" s="1"/>
  <c r="BA4453" i="22"/>
  <c r="BB4453" i="22" s="1"/>
  <c r="BA4466" i="22"/>
  <c r="BB4466" i="22" s="1"/>
  <c r="BA4514" i="22"/>
  <c r="BB4514" i="22" s="1"/>
  <c r="BA4536" i="22"/>
  <c r="BB4536" i="22" s="1"/>
  <c r="BB4671" i="22"/>
  <c r="BA5117" i="22"/>
  <c r="BB5117" i="22" s="1"/>
  <c r="BA5122" i="22"/>
  <c r="BB5122" i="22" s="1"/>
  <c r="BA5237" i="22"/>
  <c r="BB5237" i="22" s="1"/>
  <c r="BA5333" i="22"/>
  <c r="BB5333" i="22" s="1"/>
  <c r="BA5338" i="22"/>
  <c r="BB5338" i="22" s="1"/>
  <c r="BA5429" i="22"/>
  <c r="BB5429" i="22" s="1"/>
  <c r="BA5434" i="22"/>
  <c r="BB5434" i="22" s="1"/>
  <c r="BA6130" i="22"/>
  <c r="BB6130" i="22" s="1"/>
  <c r="BA6178" i="22"/>
  <c r="BB6178" i="22" s="1"/>
  <c r="BA6221" i="22"/>
  <c r="BB6221" i="22" s="1"/>
  <c r="BA6293" i="22"/>
  <c r="BB6293" i="22" s="1"/>
  <c r="BA6341" i="22"/>
  <c r="BB6341" i="22" s="1"/>
  <c r="BA6365" i="22"/>
  <c r="BB6365" i="22" s="1"/>
  <c r="BA6370" i="22"/>
  <c r="BB6370" i="22" s="1"/>
  <c r="BA6418" i="22"/>
  <c r="BB6418" i="22" s="1"/>
  <c r="BA6437" i="22"/>
  <c r="BB6437" i="22" s="1"/>
  <c r="BA6442" i="22"/>
  <c r="BB6442" i="22" s="1"/>
  <c r="BA6629" i="22"/>
  <c r="BB6629" i="22" s="1"/>
  <c r="BA6634" i="22"/>
  <c r="BB6634" i="22" s="1"/>
  <c r="BA6677" i="22"/>
  <c r="BB6677" i="22" s="1"/>
  <c r="BA6730" i="22"/>
  <c r="BB6730" i="22" s="1"/>
  <c r="BA6749" i="22"/>
  <c r="BB6749" i="22" s="1"/>
  <c r="BA6773" i="22"/>
  <c r="BB6773" i="22" s="1"/>
  <c r="BA6797" i="22"/>
  <c r="BB6797" i="22" s="1"/>
  <c r="BA6802" i="22"/>
  <c r="BB6802" i="22" s="1"/>
  <c r="BA6826" i="22"/>
  <c r="BB6826" i="22" s="1"/>
  <c r="BA6917" i="22"/>
  <c r="BB6917" i="22" s="1"/>
  <c r="BA6922" i="22"/>
  <c r="BB6922" i="22" s="1"/>
  <c r="BA7109" i="22"/>
  <c r="BB7109" i="22" s="1"/>
  <c r="BA7133" i="22"/>
  <c r="BB7133" i="22" s="1"/>
  <c r="BA7157" i="22"/>
  <c r="BB7157" i="22" s="1"/>
  <c r="BA7162" i="22"/>
  <c r="BB7162" i="22" s="1"/>
  <c r="BA7364" i="22"/>
  <c r="BB7364" i="22" s="1"/>
  <c r="BA7432" i="22"/>
  <c r="BB7432" i="22" s="1"/>
  <c r="BA7643" i="22"/>
  <c r="BB7643" i="22" s="1"/>
  <c r="BA7726" i="22"/>
  <c r="BB7726" i="22" s="1"/>
  <c r="BA7752" i="22"/>
  <c r="BB7752" i="22" s="1"/>
  <c r="BA7768" i="22"/>
  <c r="BB7768" i="22" s="1"/>
  <c r="BA7829" i="22"/>
  <c r="BB7829" i="22" s="1"/>
  <c r="BA7890" i="22"/>
  <c r="BB7890" i="22" s="1"/>
  <c r="BA7912" i="22"/>
  <c r="BB7912" i="22" s="1"/>
  <c r="BA7929" i="22"/>
  <c r="BB7929" i="22" s="1"/>
  <c r="BB7974" i="22"/>
  <c r="BA8025" i="22"/>
  <c r="BB8025" i="22" s="1"/>
  <c r="BA8031" i="22"/>
  <c r="BB8031" i="22" s="1"/>
  <c r="BA8037" i="22"/>
  <c r="BB8037" i="22" s="1"/>
  <c r="BA8059" i="22"/>
  <c r="BB8059" i="22" s="1"/>
  <c r="BB8064" i="22"/>
  <c r="BB8076" i="22"/>
  <c r="BA8082" i="22"/>
  <c r="BB8082" i="22" s="1"/>
  <c r="BA8099" i="22"/>
  <c r="BB8099" i="22" s="1"/>
  <c r="BB8105" i="22"/>
  <c r="BB8116" i="22"/>
  <c r="BA8162" i="22"/>
  <c r="BB8162" i="22" s="1"/>
  <c r="BA8173" i="22"/>
  <c r="BB8173" i="22" s="1"/>
  <c r="BA8207" i="22"/>
  <c r="BB8207" i="22" s="1"/>
  <c r="BA8213" i="22"/>
  <c r="BB8213" i="22" s="1"/>
  <c r="BA8225" i="22"/>
  <c r="BB8225" i="22" s="1"/>
  <c r="BA8236" i="22"/>
  <c r="BB8236" i="22" s="1"/>
  <c r="BA8242" i="22"/>
  <c r="BB8242" i="22" s="1"/>
  <c r="BA8247" i="22"/>
  <c r="BB8247" i="22" s="1"/>
  <c r="BA8270" i="22"/>
  <c r="BB8270" i="22" s="1"/>
  <c r="BA8293" i="22"/>
  <c r="BB8293" i="22" s="1"/>
  <c r="BA8344" i="22"/>
  <c r="BB8344" i="22" s="1"/>
  <c r="BA8401" i="22"/>
  <c r="BB8401" i="22" s="1"/>
  <c r="BB8419" i="22"/>
  <c r="BA8430" i="22"/>
  <c r="BB8430" i="22" s="1"/>
  <c r="BA8470" i="22"/>
  <c r="BB8470" i="22" s="1"/>
  <c r="BA8475" i="22"/>
  <c r="BB8475" i="22" s="1"/>
  <c r="BB8492" i="22"/>
  <c r="BB8504" i="22"/>
  <c r="BB8550" i="22"/>
  <c r="BA8601" i="22"/>
  <c r="BB8601" i="22" s="1"/>
  <c r="BA8607" i="22"/>
  <c r="BB8607" i="22" s="1"/>
  <c r="BA8613" i="22"/>
  <c r="BB8613" i="22" s="1"/>
  <c r="BA8635" i="22"/>
  <c r="BB8635" i="22" s="1"/>
  <c r="BB8652" i="22"/>
  <c r="BA8675" i="22"/>
  <c r="BB8675" i="22" s="1"/>
  <c r="BB8681" i="22"/>
  <c r="BB8692" i="22"/>
  <c r="BA8738" i="22"/>
  <c r="BB8738" i="22" s="1"/>
  <c r="BA8744" i="22"/>
  <c r="BB8744" i="22" s="1"/>
  <c r="BA8769" i="22"/>
  <c r="BB8769" i="22" s="1"/>
  <c r="BB8793" i="22"/>
  <c r="BB8804" i="22"/>
  <c r="BA8830" i="22"/>
  <c r="BB8830" i="22" s="1"/>
  <c r="BA8847" i="22"/>
  <c r="BB8847" i="22" s="1"/>
  <c r="BA8865" i="22"/>
  <c r="BB8865" i="22" s="1"/>
  <c r="BB8930" i="22"/>
  <c r="BB9008" i="22"/>
  <c r="BB9014" i="22"/>
  <c r="BA9036" i="22"/>
  <c r="BB9036" i="22" s="1"/>
  <c r="BA9042" i="22"/>
  <c r="BB9042" i="22" s="1"/>
  <c r="BB9137" i="22"/>
  <c r="BA9203" i="22"/>
  <c r="BB9203" i="22" s="1"/>
  <c r="BB9298" i="22"/>
  <c r="BA9352" i="22"/>
  <c r="BB9352" i="22" s="1"/>
  <c r="BA9394" i="22"/>
  <c r="BB9394" i="22" s="1"/>
  <c r="BA9402" i="22"/>
  <c r="BB9402" i="22" s="1"/>
  <c r="BB9480" i="22"/>
  <c r="BA9497" i="22"/>
  <c r="BB9497" i="22" s="1"/>
  <c r="BB9623" i="22"/>
  <c r="BA9716" i="22"/>
  <c r="BB9716" i="22" s="1"/>
  <c r="BA9759" i="22"/>
  <c r="BB9759" i="22" s="1"/>
  <c r="BA9771" i="22"/>
  <c r="BB9771" i="22" s="1"/>
  <c r="BB9778" i="22"/>
  <c r="BA9802" i="22"/>
  <c r="BB9802" i="22" s="1"/>
  <c r="BA9848" i="22"/>
  <c r="BB9848" i="22" s="1"/>
  <c r="BB10011" i="22"/>
  <c r="BA10063" i="22"/>
  <c r="BB10063" i="22" s="1"/>
  <c r="BB10148" i="22"/>
  <c r="BB10156" i="22"/>
  <c r="BA10174" i="22"/>
  <c r="BB10174" i="22" s="1"/>
  <c r="BB10196" i="22"/>
  <c r="BA10210" i="22"/>
  <c r="BB10210" i="22" s="1"/>
  <c r="BA10232" i="22"/>
  <c r="BB10232" i="22" s="1"/>
  <c r="BA10238" i="22"/>
  <c r="BB10238" i="22" s="1"/>
  <c r="BB10278" i="22"/>
  <c r="BA10339" i="22"/>
  <c r="BB10339" i="22" s="1"/>
  <c r="BA10363" i="22"/>
  <c r="BB10363" i="22" s="1"/>
  <c r="BB10388" i="22"/>
  <c r="BA10411" i="22"/>
  <c r="BB10411" i="22" s="1"/>
  <c r="BA10417" i="22"/>
  <c r="BB10417" i="22" s="1"/>
  <c r="BA10431" i="22"/>
  <c r="BB10431" i="22" s="1"/>
  <c r="BB10458" i="22"/>
  <c r="BB10523" i="22"/>
  <c r="BB10530" i="22"/>
  <c r="BA10536" i="22"/>
  <c r="BB10536" i="22" s="1"/>
  <c r="BA10566" i="22"/>
  <c r="BB10566" i="22" s="1"/>
  <c r="BB10641" i="22"/>
  <c r="BA10660" i="22"/>
  <c r="BB10660" i="22" s="1"/>
  <c r="BA10851" i="22"/>
  <c r="BB10851" i="22" s="1"/>
  <c r="BA10857" i="22"/>
  <c r="BB10857" i="22" s="1"/>
  <c r="BA11653" i="22"/>
  <c r="BB11653" i="22" s="1"/>
  <c r="BA11731" i="22"/>
  <c r="BB11731" i="22" s="1"/>
  <c r="BA11808" i="22"/>
  <c r="BB11808" i="22" s="1"/>
  <c r="BA11816" i="22"/>
  <c r="BB11816" i="22" s="1"/>
  <c r="BA11927" i="22"/>
  <c r="BB11927" i="22" s="1"/>
  <c r="BA12029" i="22"/>
  <c r="BB12029" i="22" s="1"/>
  <c r="BA12052" i="22"/>
  <c r="BB12052" i="22" s="1"/>
  <c r="BA12172" i="22"/>
  <c r="BB12172" i="22" s="1"/>
  <c r="BA12260" i="22"/>
  <c r="BB12260" i="22" s="1"/>
  <c r="BB12266" i="22"/>
  <c r="BA12320" i="22"/>
  <c r="BB12320" i="22" s="1"/>
  <c r="BA12500" i="22"/>
  <c r="BB12500" i="22" s="1"/>
  <c r="BA12606" i="22"/>
  <c r="BB12606" i="22" s="1"/>
  <c r="BA12711" i="22"/>
  <c r="BB12711" i="22" s="1"/>
  <c r="BA12747" i="22"/>
  <c r="BB12747" i="22" s="1"/>
  <c r="BA12906" i="22"/>
  <c r="BB12906" i="22" s="1"/>
  <c r="BA12956" i="22"/>
  <c r="BB12956" i="22" s="1"/>
  <c r="BA13040" i="22"/>
  <c r="BB13040" i="22" s="1"/>
  <c r="BA13082" i="22"/>
  <c r="BB13082" i="22" s="1"/>
  <c r="BA13663" i="22"/>
  <c r="BB13663" i="22" s="1"/>
  <c r="BA13725" i="22"/>
  <c r="BB13725" i="22" s="1"/>
  <c r="BA13759" i="22"/>
  <c r="BB13759" i="22" s="1"/>
  <c r="BA13817" i="22"/>
  <c r="BB13817" i="22" s="1"/>
  <c r="BA14626" i="22"/>
  <c r="BB14626" i="22" s="1"/>
  <c r="BB3803" i="22"/>
  <c r="BB3851" i="22"/>
  <c r="BB3899" i="22"/>
  <c r="BB3947" i="22"/>
  <c r="BB3995" i="22"/>
  <c r="BB4043" i="22"/>
  <c r="BB4091" i="22"/>
  <c r="BB4139" i="22"/>
  <c r="BB4187" i="22"/>
  <c r="BB4235" i="22"/>
  <c r="BB4331" i="22"/>
  <c r="BB4379" i="22"/>
  <c r="BB4427" i="22"/>
  <c r="BB4475" i="22"/>
  <c r="BB4523" i="22"/>
  <c r="BB4571" i="22"/>
  <c r="BB4619" i="22"/>
  <c r="BB4667" i="22"/>
  <c r="BB4715" i="22"/>
  <c r="BB4729" i="22"/>
  <c r="BB4743" i="22"/>
  <c r="BB4753" i="22"/>
  <c r="BB4767" i="22"/>
  <c r="BB4777" i="22"/>
  <c r="BB4791" i="22"/>
  <c r="BB4801" i="22"/>
  <c r="BB4815" i="22"/>
  <c r="BB4825" i="22"/>
  <c r="BB4839" i="22"/>
  <c r="BB4849" i="22"/>
  <c r="BB4863" i="22"/>
  <c r="BB4873" i="22"/>
  <c r="BB4887" i="22"/>
  <c r="BB4897" i="22"/>
  <c r="BB4911" i="22"/>
  <c r="BB4921" i="22"/>
  <c r="BB4935" i="22"/>
  <c r="BB4945" i="22"/>
  <c r="BB4959" i="22"/>
  <c r="BB4969" i="22"/>
  <c r="BB4983" i="22"/>
  <c r="BB4993" i="22"/>
  <c r="BB5007" i="22"/>
  <c r="BB5017" i="22"/>
  <c r="BB5031" i="22"/>
  <c r="BB5041" i="22"/>
  <c r="BB5055" i="22"/>
  <c r="BB5065" i="22"/>
  <c r="BB5079" i="22"/>
  <c r="BB5089" i="22"/>
  <c r="BB5103" i="22"/>
  <c r="BB5113" i="22"/>
  <c r="BB5127" i="22"/>
  <c r="BB5137" i="22"/>
  <c r="BB5161" i="22"/>
  <c r="BB5175" i="22"/>
  <c r="BB5185" i="22"/>
  <c r="BB5199" i="22"/>
  <c r="BB5209" i="22"/>
  <c r="BB5223" i="22"/>
  <c r="BB5233" i="22"/>
  <c r="BB5247" i="22"/>
  <c r="BB5257" i="22"/>
  <c r="BB5271" i="22"/>
  <c r="BB5281" i="22"/>
  <c r="BB5295" i="22"/>
  <c r="BB5305" i="22"/>
  <c r="BB5319" i="22"/>
  <c r="BB5329" i="22"/>
  <c r="BB5353" i="22"/>
  <c r="BB5367" i="22"/>
  <c r="BB5377" i="22"/>
  <c r="BB5391" i="22"/>
  <c r="BB5401" i="22"/>
  <c r="BB5425" i="22"/>
  <c r="BB5439" i="22"/>
  <c r="BB5449" i="22"/>
  <c r="BB5463" i="22"/>
  <c r="BB5473" i="22"/>
  <c r="BB5487" i="22"/>
  <c r="BB5497" i="22"/>
  <c r="BB5511" i="22"/>
  <c r="BB5521" i="22"/>
  <c r="BB5535" i="22"/>
  <c r="BB5545" i="22"/>
  <c r="BB5559" i="22"/>
  <c r="BB5569" i="22"/>
  <c r="BB5583" i="22"/>
  <c r="BB5593" i="22"/>
  <c r="BB5607" i="22"/>
  <c r="BB5617" i="22"/>
  <c r="BB5631" i="22"/>
  <c r="BB5641" i="22"/>
  <c r="BB5655" i="22"/>
  <c r="BB5665" i="22"/>
  <c r="BB5679" i="22"/>
  <c r="BB5689" i="22"/>
  <c r="BB5703" i="22"/>
  <c r="BB5713" i="22"/>
  <c r="BB5727" i="22"/>
  <c r="BB5737" i="22"/>
  <c r="BB5751" i="22"/>
  <c r="BB5761" i="22"/>
  <c r="BB5775" i="22"/>
  <c r="BB5785" i="22"/>
  <c r="BB5799" i="22"/>
  <c r="BB5809" i="22"/>
  <c r="BB5823" i="22"/>
  <c r="BB5833" i="22"/>
  <c r="BB5847" i="22"/>
  <c r="BB5857" i="22"/>
  <c r="BB5871" i="22"/>
  <c r="BB5881" i="22"/>
  <c r="BB5895" i="22"/>
  <c r="BB5905" i="22"/>
  <c r="BB5919" i="22"/>
  <c r="BB5929" i="22"/>
  <c r="BB5943" i="22"/>
  <c r="BB5953" i="22"/>
  <c r="BB5967" i="22"/>
  <c r="BB5977" i="22"/>
  <c r="BB5991" i="22"/>
  <c r="BB6001" i="22"/>
  <c r="BB6015" i="22"/>
  <c r="BB6025" i="22"/>
  <c r="BB6039" i="22"/>
  <c r="BB6049" i="22"/>
  <c r="BB6063" i="22"/>
  <c r="BB6073" i="22"/>
  <c r="BB6087" i="22"/>
  <c r="BB6097" i="22"/>
  <c r="BB6111" i="22"/>
  <c r="BB6121" i="22"/>
  <c r="BB6135" i="22"/>
  <c r="BB6145" i="22"/>
  <c r="BB6159" i="22"/>
  <c r="BB6169" i="22"/>
  <c r="BB6183" i="22"/>
  <c r="BB6193" i="22"/>
  <c r="BB6207" i="22"/>
  <c r="BB6217" i="22"/>
  <c r="BB6231" i="22"/>
  <c r="BB6241" i="22"/>
  <c r="BB6255" i="22"/>
  <c r="BB6265" i="22"/>
  <c r="BB6279" i="22"/>
  <c r="BB6289" i="22"/>
  <c r="BB6303" i="22"/>
  <c r="BB6313" i="22"/>
  <c r="BB6327" i="22"/>
  <c r="BB6337" i="22"/>
  <c r="BB6351" i="22"/>
  <c r="BB6361" i="22"/>
  <c r="BB6375" i="22"/>
  <c r="BB6385" i="22"/>
  <c r="BB6409" i="22"/>
  <c r="BB6433" i="22"/>
  <c r="BB6457" i="22"/>
  <c r="BB6481" i="22"/>
  <c r="BB6505" i="22"/>
  <c r="BB6529" i="22"/>
  <c r="BB6543" i="22"/>
  <c r="BB6553" i="22"/>
  <c r="BB6567" i="22"/>
  <c r="BB6577" i="22"/>
  <c r="BB6591" i="22"/>
  <c r="BB6601" i="22"/>
  <c r="BB6615" i="22"/>
  <c r="BB6625" i="22"/>
  <c r="BB6639" i="22"/>
  <c r="BB6649" i="22"/>
  <c r="BB6663" i="22"/>
  <c r="BB6673" i="22"/>
  <c r="BB6687" i="22"/>
  <c r="BB6697" i="22"/>
  <c r="BB6711" i="22"/>
  <c r="BB6721" i="22"/>
  <c r="BB6735" i="22"/>
  <c r="BB6745" i="22"/>
  <c r="BB6759" i="22"/>
  <c r="BB6769" i="22"/>
  <c r="BB6783" i="22"/>
  <c r="BB6793" i="22"/>
  <c r="BB6807" i="22"/>
  <c r="BB6817" i="22"/>
  <c r="BB6841" i="22"/>
  <c r="BB6855" i="22"/>
  <c r="BB6865" i="22"/>
  <c r="BB6879" i="22"/>
  <c r="BB6889" i="22"/>
  <c r="BB6903" i="22"/>
  <c r="BB6913" i="22"/>
  <c r="BB6927" i="22"/>
  <c r="BB6937" i="22"/>
  <c r="BB6951" i="22"/>
  <c r="BB6961" i="22"/>
  <c r="BB6975" i="22"/>
  <c r="BB6985" i="22"/>
  <c r="BB6999" i="22"/>
  <c r="BB7009" i="22"/>
  <c r="BB7033" i="22"/>
  <c r="BB7047" i="22"/>
  <c r="BB7057" i="22"/>
  <c r="BB7071" i="22"/>
  <c r="BB7081" i="22"/>
  <c r="BB7095" i="22"/>
  <c r="BB7105" i="22"/>
  <c r="BB7119" i="22"/>
  <c r="BB7129" i="22"/>
  <c r="BB7143" i="22"/>
  <c r="BB7153" i="22"/>
  <c r="BB7167" i="22"/>
  <c r="BB7177" i="22"/>
  <c r="BB7191" i="22"/>
  <c r="BB7201" i="22"/>
  <c r="BB7215" i="22"/>
  <c r="BB7225" i="22"/>
  <c r="BB7239" i="22"/>
  <c r="BB7249" i="22"/>
  <c r="BB7263" i="22"/>
  <c r="BB7273" i="22"/>
  <c r="BB7287" i="22"/>
  <c r="BB7297" i="22"/>
  <c r="BB7311" i="22"/>
  <c r="BB7321" i="22"/>
  <c r="BB7335" i="22"/>
  <c r="BB7345" i="22"/>
  <c r="BA7403" i="22"/>
  <c r="BB7403" i="22" s="1"/>
  <c r="BB7423" i="22"/>
  <c r="BB7447" i="22"/>
  <c r="BB7452" i="22"/>
  <c r="BA7486" i="22"/>
  <c r="BB7486" i="22" s="1"/>
  <c r="BB7496" i="22"/>
  <c r="BB7506" i="22"/>
  <c r="BB7515" i="22"/>
  <c r="BB7521" i="22"/>
  <c r="BB7530" i="22"/>
  <c r="BB7564" i="22"/>
  <c r="BB7589" i="22"/>
  <c r="BB7608" i="22"/>
  <c r="BB7613" i="22"/>
  <c r="BB7664" i="22"/>
  <c r="BA7685" i="22"/>
  <c r="BB7685" i="22" s="1"/>
  <c r="BB7711" i="22"/>
  <c r="BB7742" i="22"/>
  <c r="BB7769" i="22"/>
  <c r="BA7791" i="22"/>
  <c r="BB7791" i="22" s="1"/>
  <c r="BA7807" i="22"/>
  <c r="BB7807" i="22" s="1"/>
  <c r="BA7813" i="22"/>
  <c r="BB7813" i="22" s="1"/>
  <c r="BB7830" i="22"/>
  <c r="BB7851" i="22"/>
  <c r="BB7868" i="22"/>
  <c r="BA7874" i="22"/>
  <c r="BB7874" i="22" s="1"/>
  <c r="BB7891" i="22"/>
  <c r="BB7913" i="22"/>
  <c r="BA7935" i="22"/>
  <c r="BB7935" i="22" s="1"/>
  <c r="BA7951" i="22"/>
  <c r="BB7951" i="22" s="1"/>
  <c r="BA7957" i="22"/>
  <c r="BB7957" i="22" s="1"/>
  <c r="BB7986" i="22"/>
  <c r="BA8008" i="22"/>
  <c r="BB8008" i="22" s="1"/>
  <c r="BA8065" i="22"/>
  <c r="BB8065" i="22" s="1"/>
  <c r="BB8083" i="22"/>
  <c r="BB8117" i="22"/>
  <c r="BA8139" i="22"/>
  <c r="BB8139" i="22" s="1"/>
  <c r="BB8156" i="22"/>
  <c r="BB8168" i="22"/>
  <c r="BB8191" i="22"/>
  <c r="BB8214" i="22"/>
  <c r="BA8271" i="22"/>
  <c r="BB8271" i="22" s="1"/>
  <c r="BB8304" i="22"/>
  <c r="BB8316" i="22"/>
  <c r="BA8322" i="22"/>
  <c r="BB8322" i="22" s="1"/>
  <c r="BB8345" i="22"/>
  <c r="BB8356" i="22"/>
  <c r="BA8402" i="22"/>
  <c r="BB8402" i="22" s="1"/>
  <c r="BA8453" i="22"/>
  <c r="BB8453" i="22" s="1"/>
  <c r="BA8476" i="22"/>
  <c r="BB8476" i="22" s="1"/>
  <c r="BA8510" i="22"/>
  <c r="BB8510" i="22" s="1"/>
  <c r="BA8527" i="22"/>
  <c r="BB8527" i="22" s="1"/>
  <c r="BA8533" i="22"/>
  <c r="BB8533" i="22" s="1"/>
  <c r="BB8562" i="22"/>
  <c r="BA8584" i="22"/>
  <c r="BB8584" i="22" s="1"/>
  <c r="BA8641" i="22"/>
  <c r="BB8641" i="22" s="1"/>
  <c r="BB8659" i="22"/>
  <c r="BB8693" i="22"/>
  <c r="BA8715" i="22"/>
  <c r="BB8715" i="22" s="1"/>
  <c r="BB8751" i="22"/>
  <c r="BA8770" i="22"/>
  <c r="BB8770" i="22" s="1"/>
  <c r="BA8787" i="22"/>
  <c r="BB8787" i="22" s="1"/>
  <c r="BB8805" i="22"/>
  <c r="BA8818" i="22"/>
  <c r="BB8818" i="22" s="1"/>
  <c r="BA8848" i="22"/>
  <c r="BB8848" i="22" s="1"/>
  <c r="BA8888" i="22"/>
  <c r="BB8888" i="22" s="1"/>
  <c r="BA8913" i="22"/>
  <c r="BB8913" i="22" s="1"/>
  <c r="BA8968" i="22"/>
  <c r="BB8968" i="22" s="1"/>
  <c r="BB9059" i="22"/>
  <c r="BB9082" i="22"/>
  <c r="BA9179" i="22"/>
  <c r="BB9179" i="22" s="1"/>
  <c r="BA9244" i="22"/>
  <c r="BB9244" i="22" s="1"/>
  <c r="BB9292" i="22"/>
  <c r="BA9377" i="22"/>
  <c r="BB9377" i="22" s="1"/>
  <c r="BA9426" i="22"/>
  <c r="BB9426" i="22" s="1"/>
  <c r="BA9432" i="22"/>
  <c r="BB9432" i="22" s="1"/>
  <c r="BA9557" i="22"/>
  <c r="BB9557" i="22" s="1"/>
  <c r="BB9581" i="22"/>
  <c r="BA9588" i="22"/>
  <c r="BB9588" i="22" s="1"/>
  <c r="BA9653" i="22"/>
  <c r="BB9653" i="22" s="1"/>
  <c r="BA9695" i="22"/>
  <c r="BB9695" i="22" s="1"/>
  <c r="BA9717" i="22"/>
  <c r="BB9717" i="22" s="1"/>
  <c r="BB9754" i="22"/>
  <c r="BA9796" i="22"/>
  <c r="BB9796" i="22" s="1"/>
  <c r="BA9951" i="22"/>
  <c r="BB9951" i="22" s="1"/>
  <c r="BA9972" i="22"/>
  <c r="BB9972" i="22" s="1"/>
  <c r="BA10012" i="22"/>
  <c r="BB10012" i="22" s="1"/>
  <c r="BB10038" i="22"/>
  <c r="BB10114" i="22"/>
  <c r="BA10126" i="22"/>
  <c r="BB10126" i="22" s="1"/>
  <c r="BA10134" i="22"/>
  <c r="BB10134" i="22" s="1"/>
  <c r="BA10149" i="22"/>
  <c r="BB10149" i="22" s="1"/>
  <c r="BA10245" i="22"/>
  <c r="BB10245" i="22" s="1"/>
  <c r="BA10257" i="22"/>
  <c r="BB10257" i="22" s="1"/>
  <c r="BB10397" i="22"/>
  <c r="BA10491" i="22"/>
  <c r="BB10491" i="22" s="1"/>
  <c r="BA10509" i="22"/>
  <c r="BB10509" i="22" s="1"/>
  <c r="BA10537" i="22"/>
  <c r="BB10537" i="22" s="1"/>
  <c r="BA10581" i="22"/>
  <c r="BB10581" i="22" s="1"/>
  <c r="BA10682" i="22"/>
  <c r="BB10682" i="22" s="1"/>
  <c r="BB10709" i="22"/>
  <c r="BA10811" i="22"/>
  <c r="BB10811" i="22" s="1"/>
  <c r="BA10838" i="22"/>
  <c r="BB10838" i="22" s="1"/>
  <c r="BB11002" i="22"/>
  <c r="BA11025" i="22"/>
  <c r="BB11025" i="22" s="1"/>
  <c r="BA11221" i="22"/>
  <c r="BB11221" i="22" s="1"/>
  <c r="BA11288" i="22"/>
  <c r="BB11288" i="22" s="1"/>
  <c r="BA11304" i="22"/>
  <c r="BB11304" i="22" s="1"/>
  <c r="BA11312" i="22"/>
  <c r="BB11312" i="22" s="1"/>
  <c r="BA11366" i="22"/>
  <c r="BB11366" i="22" s="1"/>
  <c r="BB11419" i="22"/>
  <c r="BA11427" i="22"/>
  <c r="BB11427" i="22" s="1"/>
  <c r="BA11576" i="22"/>
  <c r="BB11576" i="22" s="1"/>
  <c r="BB11616" i="22"/>
  <c r="BA11654" i="22"/>
  <c r="BB11654" i="22" s="1"/>
  <c r="BA12013" i="22"/>
  <c r="BB12013" i="22" s="1"/>
  <c r="BA12066" i="22"/>
  <c r="BB12066" i="22" s="1"/>
  <c r="BB12173" i="22"/>
  <c r="BB12254" i="22"/>
  <c r="BA12282" i="22"/>
  <c r="BB12282" i="22" s="1"/>
  <c r="BA12494" i="22"/>
  <c r="BB12494" i="22" s="1"/>
  <c r="BB12678" i="22"/>
  <c r="BA12683" i="22"/>
  <c r="BB12683" i="22" s="1"/>
  <c r="BA12712" i="22"/>
  <c r="BB12712" i="22" s="1"/>
  <c r="BA12720" i="22"/>
  <c r="BB12720" i="22" s="1"/>
  <c r="BA12754" i="22"/>
  <c r="BB12754" i="22" s="1"/>
  <c r="BB13369" i="22"/>
  <c r="BA13408" i="22"/>
  <c r="BB13408" i="22" s="1"/>
  <c r="BB13423" i="22"/>
  <c r="BA13500" i="22"/>
  <c r="BB13500" i="22" s="1"/>
  <c r="BB8783" i="22"/>
  <c r="BA8792" i="22"/>
  <c r="BB8792" i="22" s="1"/>
  <c r="BB8866" i="22"/>
  <c r="BB8949" i="22"/>
  <c r="BB9288" i="22"/>
  <c r="BB9336" i="22"/>
  <c r="BB9486" i="22"/>
  <c r="BB9512" i="22"/>
  <c r="BA9567" i="22"/>
  <c r="BB9567" i="22" s="1"/>
  <c r="BB9573" i="22"/>
  <c r="BA9630" i="22"/>
  <c r="BB9630" i="22" s="1"/>
  <c r="BB9641" i="22"/>
  <c r="BB9694" i="22"/>
  <c r="BA9700" i="22"/>
  <c r="BB9700" i="22" s="1"/>
  <c r="BA9748" i="22"/>
  <c r="BB9748" i="22" s="1"/>
  <c r="BA9811" i="22"/>
  <c r="BB9811" i="22" s="1"/>
  <c r="BB9850" i="22"/>
  <c r="BA9861" i="22"/>
  <c r="BB9861" i="22" s="1"/>
  <c r="BB9874" i="22"/>
  <c r="BB10013" i="22"/>
  <c r="BB10040" i="22"/>
  <c r="BB10121" i="22"/>
  <c r="BA10179" i="22"/>
  <c r="BB10179" i="22" s="1"/>
  <c r="BB10197" i="22"/>
  <c r="BB10209" i="22"/>
  <c r="BB10284" i="22"/>
  <c r="BA10289" i="22"/>
  <c r="BB10289" i="22" s="1"/>
  <c r="BB10310" i="22"/>
  <c r="BB10354" i="22"/>
  <c r="BB10365" i="22"/>
  <c r="BA10387" i="22"/>
  <c r="BB10387" i="22" s="1"/>
  <c r="BA10487" i="22"/>
  <c r="BB10487" i="22" s="1"/>
  <c r="BB10494" i="22"/>
  <c r="BA10506" i="22"/>
  <c r="BB10506" i="22" s="1"/>
  <c r="BA10571" i="22"/>
  <c r="BB10571" i="22" s="1"/>
  <c r="BB10600" i="22"/>
  <c r="BA10605" i="22"/>
  <c r="BB10605" i="22" s="1"/>
  <c r="BA10612" i="22"/>
  <c r="BB10612" i="22" s="1"/>
  <c r="BB10618" i="22"/>
  <c r="BB10624" i="22"/>
  <c r="BA10661" i="22"/>
  <c r="BB10661" i="22" s="1"/>
  <c r="BA10675" i="22"/>
  <c r="BB10675" i="22" s="1"/>
  <c r="BB10736" i="22"/>
  <c r="BA10780" i="22"/>
  <c r="BB10780" i="22" s="1"/>
  <c r="BA10826" i="22"/>
  <c r="BB10826" i="22" s="1"/>
  <c r="BB10833" i="22"/>
  <c r="BB10886" i="22"/>
  <c r="BA10892" i="22"/>
  <c r="BB10892" i="22" s="1"/>
  <c r="BA10914" i="22"/>
  <c r="BB10914" i="22" s="1"/>
  <c r="BA10935" i="22"/>
  <c r="BB10935" i="22" s="1"/>
  <c r="BA10977" i="22"/>
  <c r="BB10977" i="22" s="1"/>
  <c r="BA10984" i="22"/>
  <c r="BB10984" i="22" s="1"/>
  <c r="BA11055" i="22"/>
  <c r="BB11055" i="22" s="1"/>
  <c r="BA11069" i="22"/>
  <c r="BB11069" i="22" s="1"/>
  <c r="BB11106" i="22"/>
  <c r="BA11192" i="22"/>
  <c r="BB11192" i="22" s="1"/>
  <c r="BA11370" i="22"/>
  <c r="BB11370" i="22" s="1"/>
  <c r="BA11391" i="22"/>
  <c r="BB11391" i="22" s="1"/>
  <c r="BA11413" i="22"/>
  <c r="BB11413" i="22" s="1"/>
  <c r="BA11429" i="22"/>
  <c r="BB11429" i="22" s="1"/>
  <c r="BB11557" i="22"/>
  <c r="BA11572" i="22"/>
  <c r="BB11572" i="22" s="1"/>
  <c r="BA11611" i="22"/>
  <c r="BB11611" i="22" s="1"/>
  <c r="BA11626" i="22"/>
  <c r="BB11626" i="22" s="1"/>
  <c r="BB11793" i="22"/>
  <c r="BA11831" i="22"/>
  <c r="BB11831" i="22" s="1"/>
  <c r="BA11860" i="22"/>
  <c r="BB11860" i="22" s="1"/>
  <c r="BA11876" i="22"/>
  <c r="BB11876" i="22" s="1"/>
  <c r="BB11884" i="22"/>
  <c r="BA11895" i="22"/>
  <c r="BB11895" i="22" s="1"/>
  <c r="BB11960" i="22"/>
  <c r="BA11967" i="22"/>
  <c r="BB11967" i="22" s="1"/>
  <c r="BB11976" i="22"/>
  <c r="BA12039" i="22"/>
  <c r="BB12039" i="22" s="1"/>
  <c r="BB12053" i="22"/>
  <c r="BA12128" i="22"/>
  <c r="BB12128" i="22" s="1"/>
  <c r="BA12276" i="22"/>
  <c r="BB12276" i="22" s="1"/>
  <c r="BA12314" i="22"/>
  <c r="BB12314" i="22" s="1"/>
  <c r="BA12480" i="22"/>
  <c r="BB12480" i="22" s="1"/>
  <c r="BA12543" i="22"/>
  <c r="BB12543" i="22" s="1"/>
  <c r="BA12707" i="22"/>
  <c r="BB12707" i="22" s="1"/>
  <c r="BB12883" i="22"/>
  <c r="BA13299" i="22"/>
  <c r="BB13299" i="22" s="1"/>
  <c r="BA13359" i="22"/>
  <c r="BB13359" i="22" s="1"/>
  <c r="BA13664" i="22"/>
  <c r="BB13664" i="22" s="1"/>
  <c r="BB13740" i="22"/>
  <c r="BA13747" i="22"/>
  <c r="BB13747" i="22" s="1"/>
  <c r="BB13753" i="22"/>
  <c r="BA13825" i="22"/>
  <c r="BB13825" i="22" s="1"/>
  <c r="BA14143" i="22"/>
  <c r="BB14143" i="22" s="1"/>
  <c r="BA14494" i="22"/>
  <c r="BB14494" i="22" s="1"/>
  <c r="BB14704" i="22"/>
  <c r="BA14743" i="22"/>
  <c r="BB14743" i="22" s="1"/>
  <c r="BB15000" i="22"/>
  <c r="BA16201" i="22"/>
  <c r="BB16201" i="22" s="1"/>
  <c r="BB9023" i="22"/>
  <c r="BA9032" i="22"/>
  <c r="BB9032" i="22" s="1"/>
  <c r="BB9106" i="22"/>
  <c r="BB9189" i="22"/>
  <c r="BB9253" i="22"/>
  <c r="BA9263" i="22"/>
  <c r="BB9263" i="22" s="1"/>
  <c r="BA9431" i="22"/>
  <c r="BB9431" i="22" s="1"/>
  <c r="BB9437" i="22"/>
  <c r="BA9556" i="22"/>
  <c r="BB9556" i="22" s="1"/>
  <c r="BB9621" i="22"/>
  <c r="BA9652" i="22"/>
  <c r="BB9652" i="22" s="1"/>
  <c r="BB9738" i="22"/>
  <c r="BA9743" i="22"/>
  <c r="BB9743" i="22" s="1"/>
  <c r="BA9774" i="22"/>
  <c r="BB9774" i="22" s="1"/>
  <c r="BA9795" i="22"/>
  <c r="BB9795" i="22" s="1"/>
  <c r="BA9905" i="22"/>
  <c r="BB9905" i="22" s="1"/>
  <c r="BA9911" i="22"/>
  <c r="BB9911" i="22" s="1"/>
  <c r="BA9944" i="22"/>
  <c r="BB9944" i="22" s="1"/>
  <c r="BA10062" i="22"/>
  <c r="BB10062" i="22" s="1"/>
  <c r="BB10101" i="22"/>
  <c r="BA10127" i="22"/>
  <c r="BB10127" i="22" s="1"/>
  <c r="BB10168" i="22"/>
  <c r="BA10180" i="22"/>
  <c r="BB10180" i="22" s="1"/>
  <c r="BA10235" i="22"/>
  <c r="BB10235" i="22" s="1"/>
  <c r="BB10328" i="22"/>
  <c r="BB10360" i="22"/>
  <c r="BA10418" i="22"/>
  <c r="BB10418" i="22" s="1"/>
  <c r="BA10442" i="22"/>
  <c r="BB10442" i="22" s="1"/>
  <c r="BA10455" i="22"/>
  <c r="BB10455" i="22" s="1"/>
  <c r="BB10488" i="22"/>
  <c r="BB10520" i="22"/>
  <c r="BA10533" i="22"/>
  <c r="BB10533" i="22" s="1"/>
  <c r="BB10613" i="22"/>
  <c r="BB10637" i="22"/>
  <c r="BB10662" i="22"/>
  <c r="BA10700" i="22"/>
  <c r="BB10700" i="22" s="1"/>
  <c r="BB10712" i="22"/>
  <c r="BA10717" i="22"/>
  <c r="BB10717" i="22" s="1"/>
  <c r="BB10729" i="22"/>
  <c r="BB10756" i="22"/>
  <c r="BA10762" i="22"/>
  <c r="BB10762" i="22" s="1"/>
  <c r="BB10781" i="22"/>
  <c r="BB10814" i="22"/>
  <c r="BA10827" i="22"/>
  <c r="BB10827" i="22" s="1"/>
  <c r="BB10880" i="22"/>
  <c r="BA10906" i="22"/>
  <c r="BB10906" i="22" s="1"/>
  <c r="BB10978" i="22"/>
  <c r="BA10992" i="22"/>
  <c r="BB10992" i="22" s="1"/>
  <c r="BB11049" i="22"/>
  <c r="BA11056" i="22"/>
  <c r="BB11056" i="22" s="1"/>
  <c r="BB11193" i="22"/>
  <c r="BA11246" i="22"/>
  <c r="BB11246" i="22" s="1"/>
  <c r="BB11317" i="22"/>
  <c r="BB11385" i="22"/>
  <c r="BA11514" i="22"/>
  <c r="BB11514" i="22" s="1"/>
  <c r="BB11573" i="22"/>
  <c r="BA11588" i="22"/>
  <c r="BB11588" i="22" s="1"/>
  <c r="BB11620" i="22"/>
  <c r="BA11735" i="22"/>
  <c r="BB11735" i="22" s="1"/>
  <c r="BA11749" i="22"/>
  <c r="BB11749" i="22" s="1"/>
  <c r="BA11802" i="22"/>
  <c r="BB11802" i="22" s="1"/>
  <c r="BB11817" i="22"/>
  <c r="BB11832" i="22"/>
  <c r="BA12018" i="22"/>
  <c r="BB12018" i="22" s="1"/>
  <c r="BB12129" i="22"/>
  <c r="BA12135" i="22"/>
  <c r="BB12135" i="22" s="1"/>
  <c r="BB12143" i="22"/>
  <c r="BA12163" i="22"/>
  <c r="BB12163" i="22" s="1"/>
  <c r="BA12243" i="22"/>
  <c r="BB12243" i="22" s="1"/>
  <c r="BA12514" i="22"/>
  <c r="BB12514" i="22" s="1"/>
  <c r="BA12573" i="22"/>
  <c r="BB12573" i="22" s="1"/>
  <c r="BA12816" i="22"/>
  <c r="BB12816" i="22" s="1"/>
  <c r="BA12863" i="22"/>
  <c r="BB12863" i="22" s="1"/>
  <c r="BB13195" i="22"/>
  <c r="BA14323" i="22"/>
  <c r="BB14323" i="22" s="1"/>
  <c r="BA14414" i="22"/>
  <c r="BB14414" i="22" s="1"/>
  <c r="BA14435" i="22"/>
  <c r="BB14435" i="22" s="1"/>
  <c r="BA14596" i="22"/>
  <c r="BB14596" i="22" s="1"/>
  <c r="BB14618" i="22"/>
  <c r="BB14689" i="22"/>
  <c r="BA14696" i="22"/>
  <c r="BB14696" i="22" s="1"/>
  <c r="BA14865" i="22"/>
  <c r="BB14865" i="22" s="1"/>
  <c r="BA15008" i="22"/>
  <c r="BB15008" i="22" s="1"/>
  <c r="BA8936" i="22"/>
  <c r="BB8936" i="22" s="1"/>
  <c r="BA9332" i="22"/>
  <c r="BB9332" i="22" s="1"/>
  <c r="BA9534" i="22"/>
  <c r="BB9534" i="22" s="1"/>
  <c r="BA9551" i="22"/>
  <c r="BB9551" i="22" s="1"/>
  <c r="BA9595" i="22"/>
  <c r="BB9595" i="22" s="1"/>
  <c r="BA9739" i="22"/>
  <c r="BB9739" i="22" s="1"/>
  <c r="BA9863" i="22"/>
  <c r="BB9863" i="22" s="1"/>
  <c r="BA9983" i="22"/>
  <c r="BB9983" i="22" s="1"/>
  <c r="BA10075" i="22"/>
  <c r="BB10075" i="22" s="1"/>
  <c r="BA10241" i="22"/>
  <c r="BB10241" i="22" s="1"/>
  <c r="BA10420" i="22"/>
  <c r="BB10420" i="22" s="1"/>
  <c r="BA10585" i="22"/>
  <c r="BB10585" i="22" s="1"/>
  <c r="BA10730" i="22"/>
  <c r="BB10730" i="22" s="1"/>
  <c r="BA10757" i="22"/>
  <c r="BB10757" i="22" s="1"/>
  <c r="BA10866" i="22"/>
  <c r="BB10866" i="22" s="1"/>
  <c r="BA10929" i="22"/>
  <c r="BB10929" i="22" s="1"/>
  <c r="BA10944" i="22"/>
  <c r="BB10944" i="22" s="1"/>
  <c r="BA10979" i="22"/>
  <c r="BB10979" i="22" s="1"/>
  <c r="BA10986" i="22"/>
  <c r="BB10986" i="22" s="1"/>
  <c r="BA11079" i="22"/>
  <c r="BB11079" i="22" s="1"/>
  <c r="BA11127" i="22"/>
  <c r="BB11127" i="22" s="1"/>
  <c r="BA11318" i="22"/>
  <c r="BB11318" i="22" s="1"/>
  <c r="BA11372" i="22"/>
  <c r="BB11372" i="22" s="1"/>
  <c r="BA11386" i="22"/>
  <c r="BB11386" i="22" s="1"/>
  <c r="BA11457" i="22"/>
  <c r="BB11457" i="22" s="1"/>
  <c r="BA11486" i="22"/>
  <c r="BB11486" i="22" s="1"/>
  <c r="BA11559" i="22"/>
  <c r="BB11559" i="22" s="1"/>
  <c r="BA11649" i="22"/>
  <c r="BB11649" i="22" s="1"/>
  <c r="BA11708" i="22"/>
  <c r="BB11708" i="22" s="1"/>
  <c r="BA11846" i="22"/>
  <c r="BB11846" i="22" s="1"/>
  <c r="BA11948" i="22"/>
  <c r="BB11948" i="22" s="1"/>
  <c r="BA11955" i="22"/>
  <c r="BB11955" i="22" s="1"/>
  <c r="BA11985" i="22"/>
  <c r="BB11985" i="22" s="1"/>
  <c r="BA12446" i="22"/>
  <c r="BB12446" i="22" s="1"/>
  <c r="BA12468" i="22"/>
  <c r="BB12468" i="22" s="1"/>
  <c r="BA12474" i="22"/>
  <c r="BB12474" i="22" s="1"/>
  <c r="BA12596" i="22"/>
  <c r="BB12596" i="22" s="1"/>
  <c r="BA12730" i="22"/>
  <c r="BB12730" i="22" s="1"/>
  <c r="BA13069" i="22"/>
  <c r="BB13069" i="22" s="1"/>
  <c r="BA13183" i="22"/>
  <c r="BB13183" i="22" s="1"/>
  <c r="BA13280" i="22"/>
  <c r="BB13280" i="22" s="1"/>
  <c r="BA13576" i="22"/>
  <c r="BB13576" i="22" s="1"/>
  <c r="BA13789" i="22"/>
  <c r="BB13789" i="22" s="1"/>
  <c r="BA13984" i="22"/>
  <c r="BB13984" i="22" s="1"/>
  <c r="BA13999" i="22"/>
  <c r="BB13999" i="22" s="1"/>
  <c r="BA14423" i="22"/>
  <c r="BB14423" i="22" s="1"/>
  <c r="BA14619" i="22"/>
  <c r="BB14619" i="22" s="1"/>
  <c r="BA14665" i="22"/>
  <c r="BB14665" i="22" s="1"/>
  <c r="BA14690" i="22"/>
  <c r="BB14690" i="22" s="1"/>
  <c r="BA15074" i="22"/>
  <c r="BB15074" i="22" s="1"/>
  <c r="BA15953" i="22"/>
  <c r="BB15953" i="22" s="1"/>
  <c r="BA16156" i="22"/>
  <c r="BB16156" i="22" s="1"/>
  <c r="BA7761" i="22"/>
  <c r="BB7761" i="22" s="1"/>
  <c r="BA7774" i="22"/>
  <c r="BB7774" i="22" s="1"/>
  <c r="BA7787" i="22"/>
  <c r="BB7787" i="22" s="1"/>
  <c r="BB7800" i="22"/>
  <c r="BA7809" i="22"/>
  <c r="BB7809" i="22" s="1"/>
  <c r="BA7822" i="22"/>
  <c r="BB7822" i="22" s="1"/>
  <c r="BA7835" i="22"/>
  <c r="BB7835" i="22" s="1"/>
  <c r="BB7848" i="22"/>
  <c r="BA7857" i="22"/>
  <c r="BB7857" i="22" s="1"/>
  <c r="BA7870" i="22"/>
  <c r="BB7870" i="22" s="1"/>
  <c r="BA7883" i="22"/>
  <c r="BB7883" i="22" s="1"/>
  <c r="BB7896" i="22"/>
  <c r="BA7905" i="22"/>
  <c r="BB7905" i="22" s="1"/>
  <c r="BA7918" i="22"/>
  <c r="BB7918" i="22" s="1"/>
  <c r="BA7931" i="22"/>
  <c r="BB7931" i="22" s="1"/>
  <c r="BB7944" i="22"/>
  <c r="BA7953" i="22"/>
  <c r="BB7953" i="22" s="1"/>
  <c r="BA7966" i="22"/>
  <c r="BB7966" i="22" s="1"/>
  <c r="BA7979" i="22"/>
  <c r="BB7979" i="22" s="1"/>
  <c r="BB7992" i="22"/>
  <c r="BA8001" i="22"/>
  <c r="BB8001" i="22" s="1"/>
  <c r="BA8014" i="22"/>
  <c r="BB8014" i="22" s="1"/>
  <c r="BA8027" i="22"/>
  <c r="BB8027" i="22" s="1"/>
  <c r="BB8040" i="22"/>
  <c r="BA8049" i="22"/>
  <c r="BB8049" i="22" s="1"/>
  <c r="BA8062" i="22"/>
  <c r="BB8062" i="22" s="1"/>
  <c r="BA8075" i="22"/>
  <c r="BB8075" i="22" s="1"/>
  <c r="BB8088" i="22"/>
  <c r="BA8097" i="22"/>
  <c r="BB8097" i="22" s="1"/>
  <c r="BA8110" i="22"/>
  <c r="BB8110" i="22" s="1"/>
  <c r="BA8123" i="22"/>
  <c r="BB8123" i="22" s="1"/>
  <c r="BB8136" i="22"/>
  <c r="BA8145" i="22"/>
  <c r="BB8145" i="22" s="1"/>
  <c r="BA8158" i="22"/>
  <c r="BB8158" i="22" s="1"/>
  <c r="BA8171" i="22"/>
  <c r="BB8171" i="22" s="1"/>
  <c r="BB8184" i="22"/>
  <c r="BA8193" i="22"/>
  <c r="BB8193" i="22" s="1"/>
  <c r="BA8206" i="22"/>
  <c r="BB8206" i="22" s="1"/>
  <c r="BA8219" i="22"/>
  <c r="BB8219" i="22" s="1"/>
  <c r="BB8232" i="22"/>
  <c r="BA8241" i="22"/>
  <c r="BB8241" i="22" s="1"/>
  <c r="BA8254" i="22"/>
  <c r="BB8254" i="22" s="1"/>
  <c r="BA8267" i="22"/>
  <c r="BB8267" i="22" s="1"/>
  <c r="BB8280" i="22"/>
  <c r="BA8289" i="22"/>
  <c r="BB8289" i="22" s="1"/>
  <c r="BA8302" i="22"/>
  <c r="BB8302" i="22" s="1"/>
  <c r="BA8315" i="22"/>
  <c r="BB8315" i="22" s="1"/>
  <c r="BB8328" i="22"/>
  <c r="BA8337" i="22"/>
  <c r="BB8337" i="22" s="1"/>
  <c r="BA8350" i="22"/>
  <c r="BB8350" i="22" s="1"/>
  <c r="BA8363" i="22"/>
  <c r="BB8363" i="22" s="1"/>
  <c r="BB8376" i="22"/>
  <c r="BA8385" i="22"/>
  <c r="BB8385" i="22" s="1"/>
  <c r="BA8398" i="22"/>
  <c r="BB8398" i="22" s="1"/>
  <c r="BA8411" i="22"/>
  <c r="BB8411" i="22" s="1"/>
  <c r="BB8424" i="22"/>
  <c r="BA8433" i="22"/>
  <c r="BB8433" i="22" s="1"/>
  <c r="BA8446" i="22"/>
  <c r="BB8446" i="22" s="1"/>
  <c r="BA8459" i="22"/>
  <c r="BB8459" i="22" s="1"/>
  <c r="BB8472" i="22"/>
  <c r="BA8481" i="22"/>
  <c r="BB8481" i="22" s="1"/>
  <c r="BA8494" i="22"/>
  <c r="BB8494" i="22" s="1"/>
  <c r="BA8507" i="22"/>
  <c r="BB8507" i="22" s="1"/>
  <c r="BB8520" i="22"/>
  <c r="BA8529" i="22"/>
  <c r="BB8529" i="22" s="1"/>
  <c r="BA8542" i="22"/>
  <c r="BB8542" i="22" s="1"/>
  <c r="BA8555" i="22"/>
  <c r="BB8555" i="22" s="1"/>
  <c r="BB8568" i="22"/>
  <c r="BA8577" i="22"/>
  <c r="BB8577" i="22" s="1"/>
  <c r="BA8590" i="22"/>
  <c r="BB8590" i="22" s="1"/>
  <c r="BA8603" i="22"/>
  <c r="BB8603" i="22" s="1"/>
  <c r="BB8616" i="22"/>
  <c r="BA8625" i="22"/>
  <c r="BB8625" i="22" s="1"/>
  <c r="BA8638" i="22"/>
  <c r="BB8638" i="22" s="1"/>
  <c r="BA8651" i="22"/>
  <c r="BB8651" i="22" s="1"/>
  <c r="BB8664" i="22"/>
  <c r="BA8673" i="22"/>
  <c r="BB8673" i="22" s="1"/>
  <c r="BA8686" i="22"/>
  <c r="BB8686" i="22" s="1"/>
  <c r="BA8699" i="22"/>
  <c r="BB8699" i="22" s="1"/>
  <c r="BB8712" i="22"/>
  <c r="BA8721" i="22"/>
  <c r="BB8721" i="22" s="1"/>
  <c r="BA8734" i="22"/>
  <c r="BB8734" i="22" s="1"/>
  <c r="BA8789" i="22"/>
  <c r="BB8789" i="22" s="1"/>
  <c r="BA8798" i="22"/>
  <c r="BB8798" i="22" s="1"/>
  <c r="BA8835" i="22"/>
  <c r="BB8835" i="22" s="1"/>
  <c r="BB8844" i="22"/>
  <c r="BB8904" i="22"/>
  <c r="BA8918" i="22"/>
  <c r="BB8918" i="22" s="1"/>
  <c r="BA8927" i="22"/>
  <c r="BB8927" i="22" s="1"/>
  <c r="BB8964" i="22"/>
  <c r="BA8978" i="22"/>
  <c r="BB8978" i="22" s="1"/>
  <c r="BA8987" i="22"/>
  <c r="BB8987" i="22" s="1"/>
  <c r="BB8996" i="22"/>
  <c r="BA9001" i="22"/>
  <c r="BB9001" i="22" s="1"/>
  <c r="BA9010" i="22"/>
  <c r="BB9010" i="22" s="1"/>
  <c r="BB9019" i="22"/>
  <c r="BB9024" i="22"/>
  <c r="BA9047" i="22"/>
  <c r="BB9047" i="22" s="1"/>
  <c r="BB9056" i="22"/>
  <c r="BA9061" i="22"/>
  <c r="BB9061" i="22" s="1"/>
  <c r="BA9070" i="22"/>
  <c r="BB9070" i="22" s="1"/>
  <c r="BA9079" i="22"/>
  <c r="BB9079" i="22" s="1"/>
  <c r="BB9088" i="22"/>
  <c r="BA9093" i="22"/>
  <c r="BB9093" i="22" s="1"/>
  <c r="BB9102" i="22"/>
  <c r="BA9107" i="22"/>
  <c r="BB9107" i="22" s="1"/>
  <c r="BB9116" i="22"/>
  <c r="BA9121" i="22"/>
  <c r="BB9121" i="22" s="1"/>
  <c r="BA9130" i="22"/>
  <c r="BB9130" i="22" s="1"/>
  <c r="BA9139" i="22"/>
  <c r="BB9139" i="22" s="1"/>
  <c r="BB9148" i="22"/>
  <c r="BA9153" i="22"/>
  <c r="BB9153" i="22" s="1"/>
  <c r="BA9162" i="22"/>
  <c r="BB9162" i="22" s="1"/>
  <c r="BA9176" i="22"/>
  <c r="BB9176" i="22" s="1"/>
  <c r="BB9185" i="22"/>
  <c r="BA9190" i="22"/>
  <c r="BB9190" i="22" s="1"/>
  <c r="BB9195" i="22"/>
  <c r="BA9200" i="22"/>
  <c r="BB9200" i="22" s="1"/>
  <c r="BA9205" i="22"/>
  <c r="BB9205" i="22" s="1"/>
  <c r="BB9215" i="22"/>
  <c r="BA9234" i="22"/>
  <c r="BB9234" i="22" s="1"/>
  <c r="BB9239" i="22"/>
  <c r="BA9249" i="22"/>
  <c r="BB9249" i="22" s="1"/>
  <c r="BB9254" i="22"/>
  <c r="BB9259" i="22"/>
  <c r="BA9274" i="22"/>
  <c r="BB9274" i="22" s="1"/>
  <c r="BB9279" i="22"/>
  <c r="BB9284" i="22"/>
  <c r="BA9304" i="22"/>
  <c r="BB9304" i="22" s="1"/>
  <c r="BA9318" i="22"/>
  <c r="BB9318" i="22" s="1"/>
  <c r="BA9357" i="22"/>
  <c r="BB9357" i="22" s="1"/>
  <c r="BA9362" i="22"/>
  <c r="BB9362" i="22" s="1"/>
  <c r="BA9372" i="22"/>
  <c r="BB9372" i="22" s="1"/>
  <c r="BA9407" i="22"/>
  <c r="BB9407" i="22" s="1"/>
  <c r="BA9438" i="22"/>
  <c r="BB9438" i="22" s="1"/>
  <c r="BB9467" i="22"/>
  <c r="BA9477" i="22"/>
  <c r="BB9477" i="22" s="1"/>
  <c r="BA9492" i="22"/>
  <c r="BB9492" i="22" s="1"/>
  <c r="BA9502" i="22"/>
  <c r="BB9502" i="22" s="1"/>
  <c r="BA9508" i="22"/>
  <c r="BB9508" i="22" s="1"/>
  <c r="BA9535" i="22"/>
  <c r="BB9535" i="22" s="1"/>
  <c r="BB9563" i="22"/>
  <c r="BB9579" i="22"/>
  <c r="BA9606" i="22"/>
  <c r="BB9606" i="22" s="1"/>
  <c r="BB9611" i="22"/>
  <c r="BB9632" i="22"/>
  <c r="BA9643" i="22"/>
  <c r="BB9643" i="22" s="1"/>
  <c r="BB9659" i="22"/>
  <c r="BA9664" i="22"/>
  <c r="BB9664" i="22" s="1"/>
  <c r="BA9669" i="22"/>
  <c r="BB9669" i="22" s="1"/>
  <c r="BA9680" i="22"/>
  <c r="BB9680" i="22" s="1"/>
  <c r="BB9685" i="22"/>
  <c r="BA9712" i="22"/>
  <c r="BB9712" i="22" s="1"/>
  <c r="BB9723" i="22"/>
  <c r="BB9729" i="22"/>
  <c r="BA9765" i="22"/>
  <c r="BB9765" i="22" s="1"/>
  <c r="BB9785" i="22"/>
  <c r="BB9823" i="22"/>
  <c r="BB9829" i="22"/>
  <c r="BA9869" i="22"/>
  <c r="BB9869" i="22" s="1"/>
  <c r="BA9896" i="22"/>
  <c r="BB9896" i="22" s="1"/>
  <c r="BA9940" i="22"/>
  <c r="BB9940" i="22" s="1"/>
  <c r="BA9957" i="22"/>
  <c r="BB9957" i="22" s="1"/>
  <c r="BA9978" i="22"/>
  <c r="BB9978" i="22" s="1"/>
  <c r="BA9994" i="22"/>
  <c r="BB9994" i="22" s="1"/>
  <c r="BB10004" i="22"/>
  <c r="BB10015" i="22"/>
  <c r="BA10025" i="22"/>
  <c r="BB10025" i="22" s="1"/>
  <c r="BA10030" i="22"/>
  <c r="BB10030" i="22" s="1"/>
  <c r="BA10035" i="22"/>
  <c r="BB10035" i="22" s="1"/>
  <c r="BA10053" i="22"/>
  <c r="BB10053" i="22" s="1"/>
  <c r="BA10064" i="22"/>
  <c r="BB10064" i="22" s="1"/>
  <c r="BA10069" i="22"/>
  <c r="BB10069" i="22" s="1"/>
  <c r="BA10081" i="22"/>
  <c r="BB10081" i="22" s="1"/>
  <c r="BA10086" i="22"/>
  <c r="BB10086" i="22" s="1"/>
  <c r="BB10091" i="22"/>
  <c r="BA10096" i="22"/>
  <c r="BB10096" i="22" s="1"/>
  <c r="BA10129" i="22"/>
  <c r="BB10129" i="22" s="1"/>
  <c r="BA10140" i="22"/>
  <c r="BB10140" i="22" s="1"/>
  <c r="BA10146" i="22"/>
  <c r="BB10146" i="22" s="1"/>
  <c r="BB10152" i="22"/>
  <c r="BA10169" i="22"/>
  <c r="BB10169" i="22" s="1"/>
  <c r="BA10192" i="22"/>
  <c r="BB10192" i="22" s="1"/>
  <c r="BB10204" i="22"/>
  <c r="BB10247" i="22"/>
  <c r="BA10252" i="22"/>
  <c r="BB10252" i="22" s="1"/>
  <c r="BB10274" i="22"/>
  <c r="BA10312" i="22"/>
  <c r="BB10312" i="22" s="1"/>
  <c r="BB10361" i="22"/>
  <c r="BA10373" i="22"/>
  <c r="BB10373" i="22" s="1"/>
  <c r="BB10383" i="22"/>
  <c r="BA10395" i="22"/>
  <c r="BB10395" i="22" s="1"/>
  <c r="BA10402" i="22"/>
  <c r="BB10402" i="22" s="1"/>
  <c r="BB10408" i="22"/>
  <c r="BA10432" i="22"/>
  <c r="BB10432" i="22" s="1"/>
  <c r="BA10489" i="22"/>
  <c r="BB10489" i="22" s="1"/>
  <c r="BA10521" i="22"/>
  <c r="BB10521" i="22" s="1"/>
  <c r="BA10560" i="22"/>
  <c r="BB10560" i="22" s="1"/>
  <c r="BA10573" i="22"/>
  <c r="BB10573" i="22" s="1"/>
  <c r="BA10579" i="22"/>
  <c r="BB10579" i="22" s="1"/>
  <c r="BA10664" i="22"/>
  <c r="BB10664" i="22" s="1"/>
  <c r="BA10670" i="22"/>
  <c r="BB10670" i="22" s="1"/>
  <c r="BA10677" i="22"/>
  <c r="BB10677" i="22" s="1"/>
  <c r="BB10683" i="22"/>
  <c r="BA10689" i="22"/>
  <c r="BB10689" i="22" s="1"/>
  <c r="BA10713" i="22"/>
  <c r="BB10713" i="22" s="1"/>
  <c r="BA10738" i="22"/>
  <c r="BB10738" i="22" s="1"/>
  <c r="BA10802" i="22"/>
  <c r="BB10802" i="22" s="1"/>
  <c r="BA10835" i="22"/>
  <c r="BB10835" i="22" s="1"/>
  <c r="BA10930" i="22"/>
  <c r="BB10930" i="22" s="1"/>
  <c r="BA10987" i="22"/>
  <c r="BB10987" i="22" s="1"/>
  <c r="BA11008" i="22"/>
  <c r="BB11008" i="22" s="1"/>
  <c r="BB11015" i="22"/>
  <c r="BA11044" i="22"/>
  <c r="BB11044" i="22" s="1"/>
  <c r="BA11050" i="22"/>
  <c r="BB11050" i="22" s="1"/>
  <c r="BA11058" i="22"/>
  <c r="BB11058" i="22" s="1"/>
  <c r="BA11108" i="22"/>
  <c r="BB11108" i="22" s="1"/>
  <c r="BA11121" i="22"/>
  <c r="BB11121" i="22" s="1"/>
  <c r="BB11203" i="22"/>
  <c r="BB11211" i="22"/>
  <c r="BA11276" i="22"/>
  <c r="BB11276" i="22" s="1"/>
  <c r="BB11283" i="22"/>
  <c r="BA11295" i="22"/>
  <c r="BB11295" i="22" s="1"/>
  <c r="BA11319" i="22"/>
  <c r="BB11319" i="22" s="1"/>
  <c r="BA11380" i="22"/>
  <c r="BB11380" i="22" s="1"/>
  <c r="BA11437" i="22"/>
  <c r="BB11437" i="22" s="1"/>
  <c r="BA11444" i="22"/>
  <c r="BB11444" i="22" s="1"/>
  <c r="BB11451" i="22"/>
  <c r="BA11516" i="22"/>
  <c r="BB11516" i="22" s="1"/>
  <c r="BA11552" i="22"/>
  <c r="BB11552" i="22" s="1"/>
  <c r="BA11583" i="22"/>
  <c r="BB11583" i="22" s="1"/>
  <c r="BA11597" i="22"/>
  <c r="BB11597" i="22" s="1"/>
  <c r="BA11636" i="22"/>
  <c r="BB11636" i="22" s="1"/>
  <c r="BA11643" i="22"/>
  <c r="BB11643" i="22" s="1"/>
  <c r="BA11804" i="22"/>
  <c r="BB11804" i="22" s="1"/>
  <c r="BA11847" i="22"/>
  <c r="BB11847" i="22" s="1"/>
  <c r="BA11870" i="22"/>
  <c r="BB11870" i="22" s="1"/>
  <c r="BA11941" i="22"/>
  <c r="BB11941" i="22" s="1"/>
  <c r="BA11970" i="22"/>
  <c r="BB11970" i="22" s="1"/>
  <c r="BA12034" i="22"/>
  <c r="BB12034" i="22" s="1"/>
  <c r="BA12048" i="22"/>
  <c r="BB12048" i="22" s="1"/>
  <c r="BA12091" i="22"/>
  <c r="BB12091" i="22" s="1"/>
  <c r="BB12099" i="22"/>
  <c r="BA12130" i="22"/>
  <c r="BB12130" i="22" s="1"/>
  <c r="BA12224" i="22"/>
  <c r="BB12224" i="22" s="1"/>
  <c r="BA12403" i="22"/>
  <c r="BB12403" i="22" s="1"/>
  <c r="BA12419" i="22"/>
  <c r="BB12419" i="22" s="1"/>
  <c r="BA12483" i="22"/>
  <c r="BB12483" i="22" s="1"/>
  <c r="BA12838" i="22"/>
  <c r="BB12838" i="22" s="1"/>
  <c r="BA12845" i="22"/>
  <c r="BB12845" i="22" s="1"/>
  <c r="BA12852" i="22"/>
  <c r="BB12852" i="22" s="1"/>
  <c r="BA13126" i="22"/>
  <c r="BB13126" i="22" s="1"/>
  <c r="BA13132" i="22"/>
  <c r="BB13132" i="22" s="1"/>
  <c r="BB13563" i="22"/>
  <c r="BA13577" i="22"/>
  <c r="BB13577" i="22" s="1"/>
  <c r="BA14160" i="22"/>
  <c r="BB14160" i="22" s="1"/>
  <c r="BA14273" i="22"/>
  <c r="BB14273" i="22" s="1"/>
  <c r="BA14416" i="22"/>
  <c r="BB14416" i="22" s="1"/>
  <c r="BA14558" i="22"/>
  <c r="BB14558" i="22" s="1"/>
  <c r="BA14582" i="22"/>
  <c r="BB14582" i="22" s="1"/>
  <c r="BB7652" i="22"/>
  <c r="BB7700" i="22"/>
  <c r="BB7748" i="22"/>
  <c r="BB7796" i="22"/>
  <c r="BB7844" i="22"/>
  <c r="BB7892" i="22"/>
  <c r="BB7940" i="22"/>
  <c r="BB7988" i="22"/>
  <c r="BB8036" i="22"/>
  <c r="BB8084" i="22"/>
  <c r="BB8132" i="22"/>
  <c r="BB8180" i="22"/>
  <c r="BB8228" i="22"/>
  <c r="BB8276" i="22"/>
  <c r="BB8324" i="22"/>
  <c r="BB8372" i="22"/>
  <c r="BB8420" i="22"/>
  <c r="BB8468" i="22"/>
  <c r="BB8516" i="22"/>
  <c r="BB8564" i="22"/>
  <c r="BB8612" i="22"/>
  <c r="BB8660" i="22"/>
  <c r="BB8708" i="22"/>
  <c r="BB8752" i="22"/>
  <c r="BA8757" i="22"/>
  <c r="BB8757" i="22" s="1"/>
  <c r="BB8766" i="22"/>
  <c r="BB8780" i="22"/>
  <c r="BB8812" i="22"/>
  <c r="BB8831" i="22"/>
  <c r="BA8840" i="22"/>
  <c r="BB8840" i="22" s="1"/>
  <c r="BB8849" i="22"/>
  <c r="BB8872" i="22"/>
  <c r="BB8914" i="22"/>
  <c r="BB8997" i="22"/>
  <c r="BB9084" i="22"/>
  <c r="BB9144" i="22"/>
  <c r="BA9167" i="22"/>
  <c r="BB9167" i="22" s="1"/>
  <c r="BA9240" i="22"/>
  <c r="BB9240" i="22" s="1"/>
  <c r="BB9299" i="22"/>
  <c r="BB9393" i="22"/>
  <c r="BA9408" i="22"/>
  <c r="BB9408" i="22" s="1"/>
  <c r="BB9463" i="22"/>
  <c r="BA9525" i="22"/>
  <c r="BB9525" i="22" s="1"/>
  <c r="BB9536" i="22"/>
  <c r="BA9541" i="22"/>
  <c r="BB9541" i="22" s="1"/>
  <c r="BB9546" i="22"/>
  <c r="BB9601" i="22"/>
  <c r="BA9612" i="22"/>
  <c r="BB9612" i="22" s="1"/>
  <c r="BA9675" i="22"/>
  <c r="BB9675" i="22" s="1"/>
  <c r="BB9707" i="22"/>
  <c r="BB9730" i="22"/>
  <c r="BB9755" i="22"/>
  <c r="BA9760" i="22"/>
  <c r="BB9760" i="22" s="1"/>
  <c r="BA9786" i="22"/>
  <c r="BB9786" i="22" s="1"/>
  <c r="BB9807" i="22"/>
  <c r="BA9813" i="22"/>
  <c r="BB9813" i="22" s="1"/>
  <c r="BB9824" i="22"/>
  <c r="BA9841" i="22"/>
  <c r="BB9841" i="22" s="1"/>
  <c r="BB9858" i="22"/>
  <c r="BB9913" i="22"/>
  <c r="BB9930" i="22"/>
  <c r="BA9935" i="22"/>
  <c r="BB9935" i="22" s="1"/>
  <c r="BB9963" i="22"/>
  <c r="BB10005" i="22"/>
  <c r="BA10036" i="22"/>
  <c r="BB10036" i="22" s="1"/>
  <c r="BB10047" i="22"/>
  <c r="BA10097" i="22"/>
  <c r="BB10097" i="22" s="1"/>
  <c r="BA10107" i="22"/>
  <c r="BB10107" i="22" s="1"/>
  <c r="BB10164" i="22"/>
  <c r="BB10175" i="22"/>
  <c r="BB10187" i="22"/>
  <c r="BA10199" i="22"/>
  <c r="BB10199" i="22" s="1"/>
  <c r="BA10205" i="22"/>
  <c r="BB10205" i="22" s="1"/>
  <c r="BB10231" i="22"/>
  <c r="BB10258" i="22"/>
  <c r="BA10275" i="22"/>
  <c r="BB10275" i="22" s="1"/>
  <c r="BB10323" i="22"/>
  <c r="BA10334" i="22"/>
  <c r="BB10334" i="22" s="1"/>
  <c r="BB10340" i="22"/>
  <c r="BB10351" i="22"/>
  <c r="BA10356" i="22"/>
  <c r="BB10356" i="22" s="1"/>
  <c r="BB10367" i="22"/>
  <c r="BA10389" i="22"/>
  <c r="BB10389" i="22" s="1"/>
  <c r="BB10396" i="22"/>
  <c r="BA10414" i="22"/>
  <c r="BB10414" i="22" s="1"/>
  <c r="BB10450" i="22"/>
  <c r="BA10464" i="22"/>
  <c r="BB10464" i="22" s="1"/>
  <c r="BB10497" i="22"/>
  <c r="BB10515" i="22"/>
  <c r="BA10522" i="22"/>
  <c r="BB10522" i="22" s="1"/>
  <c r="BA10528" i="22"/>
  <c r="BB10528" i="22" s="1"/>
  <c r="BA10541" i="22"/>
  <c r="BB10541" i="22" s="1"/>
  <c r="BA10580" i="22"/>
  <c r="BB10580" i="22" s="1"/>
  <c r="BB10597" i="22"/>
  <c r="BB10633" i="22"/>
  <c r="BA10645" i="22"/>
  <c r="BB10645" i="22" s="1"/>
  <c r="BB10656" i="22"/>
  <c r="BB10665" i="22"/>
  <c r="BA10690" i="22"/>
  <c r="BB10690" i="22" s="1"/>
  <c r="BA10696" i="22"/>
  <c r="BB10696" i="22" s="1"/>
  <c r="BA10725" i="22"/>
  <c r="BB10725" i="22" s="1"/>
  <c r="BB10731" i="22"/>
  <c r="BB10765" i="22"/>
  <c r="BA10809" i="22"/>
  <c r="BB10809" i="22" s="1"/>
  <c r="BA10816" i="22"/>
  <c r="BB10816" i="22" s="1"/>
  <c r="BA10829" i="22"/>
  <c r="BB10829" i="22" s="1"/>
  <c r="BB10867" i="22"/>
  <c r="BA10874" i="22"/>
  <c r="BB10874" i="22" s="1"/>
  <c r="BA10895" i="22"/>
  <c r="BB10895" i="22" s="1"/>
  <c r="BB10909" i="22"/>
  <c r="BB10923" i="22"/>
  <c r="BA10959" i="22"/>
  <c r="BB10959" i="22" s="1"/>
  <c r="BA10995" i="22"/>
  <c r="BB10995" i="22" s="1"/>
  <c r="BA11016" i="22"/>
  <c r="BB11016" i="22" s="1"/>
  <c r="BA11051" i="22"/>
  <c r="BB11051" i="22" s="1"/>
  <c r="BA11059" i="22"/>
  <c r="BB11059" i="22" s="1"/>
  <c r="BA11116" i="22"/>
  <c r="BB11116" i="22" s="1"/>
  <c r="BA11204" i="22"/>
  <c r="BB11204" i="22" s="1"/>
  <c r="BB11289" i="22"/>
  <c r="BB11365" i="22"/>
  <c r="BA11524" i="22"/>
  <c r="BB11524" i="22" s="1"/>
  <c r="BB11539" i="22"/>
  <c r="BB11606" i="22"/>
  <c r="BA11629" i="22"/>
  <c r="BB11629" i="22" s="1"/>
  <c r="BA11759" i="22"/>
  <c r="BB11759" i="22" s="1"/>
  <c r="BB11773" i="22"/>
  <c r="BB11779" i="22"/>
  <c r="BB11787" i="22"/>
  <c r="BA11855" i="22"/>
  <c r="BB11855" i="22" s="1"/>
  <c r="BA11871" i="22"/>
  <c r="BB11871" i="22" s="1"/>
  <c r="BA11942" i="22"/>
  <c r="BB11942" i="22" s="1"/>
  <c r="BA11971" i="22"/>
  <c r="BB11971" i="22" s="1"/>
  <c r="BA12042" i="22"/>
  <c r="BB12042" i="22" s="1"/>
  <c r="BB12105" i="22"/>
  <c r="BA12111" i="22"/>
  <c r="BB12111" i="22" s="1"/>
  <c r="BB12138" i="22"/>
  <c r="BA12198" i="22"/>
  <c r="BB12198" i="22" s="1"/>
  <c r="BB12212" i="22"/>
  <c r="BB12218" i="22"/>
  <c r="BB12371" i="22"/>
  <c r="BA12390" i="22"/>
  <c r="BB12390" i="22" s="1"/>
  <c r="BA12420" i="22"/>
  <c r="BB12420" i="22" s="1"/>
  <c r="BA12524" i="22"/>
  <c r="BB12524" i="22" s="1"/>
  <c r="BA12547" i="22"/>
  <c r="BB12547" i="22" s="1"/>
  <c r="BA12688" i="22"/>
  <c r="BB12688" i="22" s="1"/>
  <c r="BB12697" i="22"/>
  <c r="BA12718" i="22"/>
  <c r="BB12718" i="22" s="1"/>
  <c r="BA12766" i="22"/>
  <c r="BB12766" i="22" s="1"/>
  <c r="BA12787" i="22"/>
  <c r="BB12787" i="22" s="1"/>
  <c r="BA13050" i="22"/>
  <c r="BB13050" i="22" s="1"/>
  <c r="BA13120" i="22"/>
  <c r="BB13120" i="22" s="1"/>
  <c r="BA13221" i="22"/>
  <c r="BB13221" i="22" s="1"/>
  <c r="BA13435" i="22"/>
  <c r="BB13435" i="22" s="1"/>
  <c r="BB13465" i="22"/>
  <c r="BA13548" i="22"/>
  <c r="BB13548" i="22" s="1"/>
  <c r="BA13564" i="22"/>
  <c r="BB13564" i="22" s="1"/>
  <c r="BA13585" i="22"/>
  <c r="BB13585" i="22" s="1"/>
  <c r="BA13645" i="22"/>
  <c r="BB13645" i="22" s="1"/>
  <c r="BA15311" i="22"/>
  <c r="BB15311" i="22" s="1"/>
  <c r="BA15603" i="22"/>
  <c r="BB15603" i="22" s="1"/>
  <c r="BA15802" i="22"/>
  <c r="BB15802" i="22" s="1"/>
  <c r="BA16648" i="22"/>
  <c r="BB16648" i="22" s="1"/>
  <c r="BA17984" i="22"/>
  <c r="BB17984" i="22" s="1"/>
  <c r="BA18083" i="22"/>
  <c r="BB18083" i="22" s="1"/>
  <c r="BA10845" i="22"/>
  <c r="BB10845" i="22" s="1"/>
  <c r="BA10899" i="22"/>
  <c r="BB10899" i="22" s="1"/>
  <c r="BA10955" i="22"/>
  <c r="BB10955" i="22" s="1"/>
  <c r="BA11032" i="22"/>
  <c r="BB11032" i="22" s="1"/>
  <c r="BA11045" i="22"/>
  <c r="BB11045" i="22" s="1"/>
  <c r="BA11122" i="22"/>
  <c r="BB11122" i="22" s="1"/>
  <c r="BA11136" i="22"/>
  <c r="BB11136" i="22" s="1"/>
  <c r="BA11175" i="22"/>
  <c r="BB11175" i="22" s="1"/>
  <c r="BA11218" i="22"/>
  <c r="BB11218" i="22" s="1"/>
  <c r="BA11232" i="22"/>
  <c r="BB11232" i="22" s="1"/>
  <c r="BA11279" i="22"/>
  <c r="BB11279" i="22" s="1"/>
  <c r="BA11298" i="22"/>
  <c r="BB11298" i="22" s="1"/>
  <c r="BA11346" i="22"/>
  <c r="BB11346" i="22" s="1"/>
  <c r="BA11394" i="22"/>
  <c r="BB11394" i="22" s="1"/>
  <c r="BA11420" i="22"/>
  <c r="BB11420" i="22" s="1"/>
  <c r="BA11447" i="22"/>
  <c r="BB11447" i="22" s="1"/>
  <c r="BA11540" i="22"/>
  <c r="BB11540" i="22" s="1"/>
  <c r="BA11547" i="22"/>
  <c r="BB11547" i="22" s="1"/>
  <c r="BA11684" i="22"/>
  <c r="BB11684" i="22" s="1"/>
  <c r="BA11711" i="22"/>
  <c r="BB11711" i="22" s="1"/>
  <c r="BA11775" i="22"/>
  <c r="BB11775" i="22" s="1"/>
  <c r="BA11818" i="22"/>
  <c r="BB11818" i="22" s="1"/>
  <c r="BA12087" i="22"/>
  <c r="BB12087" i="22" s="1"/>
  <c r="BA12169" i="22"/>
  <c r="BB12169" i="22" s="1"/>
  <c r="BA12225" i="22"/>
  <c r="BB12225" i="22" s="1"/>
  <c r="BA12525" i="22"/>
  <c r="BB12525" i="22" s="1"/>
  <c r="BA12533" i="22"/>
  <c r="BB12533" i="22" s="1"/>
  <c r="BA12567" i="22"/>
  <c r="BB12567" i="22" s="1"/>
  <c r="BA12721" i="22"/>
  <c r="BB12721" i="22" s="1"/>
  <c r="BA12996" i="22"/>
  <c r="BB12996" i="22" s="1"/>
  <c r="BA13204" i="22"/>
  <c r="BB13204" i="22" s="1"/>
  <c r="BA13265" i="22"/>
  <c r="BB13265" i="22" s="1"/>
  <c r="BA13292" i="22"/>
  <c r="BB13292" i="22" s="1"/>
  <c r="BA13392" i="22"/>
  <c r="BB13392" i="22" s="1"/>
  <c r="BA13515" i="22"/>
  <c r="BB13515" i="22" s="1"/>
  <c r="BA13707" i="22"/>
  <c r="BB13707" i="22" s="1"/>
  <c r="BA13805" i="22"/>
  <c r="BB13805" i="22" s="1"/>
  <c r="BA14275" i="22"/>
  <c r="BB14275" i="22" s="1"/>
  <c r="BA14387" i="22"/>
  <c r="BB14387" i="22" s="1"/>
  <c r="BA14408" i="22"/>
  <c r="BB14408" i="22" s="1"/>
  <c r="BA14445" i="22"/>
  <c r="BB14445" i="22" s="1"/>
  <c r="BA15585" i="22"/>
  <c r="BB15585" i="22" s="1"/>
  <c r="BA15616" i="22"/>
  <c r="BB15616" i="22" s="1"/>
  <c r="BA15728" i="22"/>
  <c r="BB15728" i="22" s="1"/>
  <c r="BB9314" i="22"/>
  <c r="BA9323" i="22"/>
  <c r="BB9323" i="22" s="1"/>
  <c r="BA9447" i="22"/>
  <c r="BB9447" i="22" s="1"/>
  <c r="BB9510" i="22"/>
  <c r="BA9515" i="22"/>
  <c r="BB9515" i="22" s="1"/>
  <c r="BA9607" i="22"/>
  <c r="BB9607" i="22" s="1"/>
  <c r="BA9678" i="22"/>
  <c r="BB9678" i="22" s="1"/>
  <c r="BA9835" i="22"/>
  <c r="BB9835" i="22" s="1"/>
  <c r="BB9882" i="22"/>
  <c r="BA9887" i="22"/>
  <c r="BB9887" i="22" s="1"/>
  <c r="BB9974" i="22"/>
  <c r="BA9988" i="22"/>
  <c r="BB9988" i="22" s="1"/>
  <c r="BB10018" i="22"/>
  <c r="BA10132" i="22"/>
  <c r="BB10132" i="22" s="1"/>
  <c r="BA10158" i="22"/>
  <c r="BB10158" i="22" s="1"/>
  <c r="BB10184" i="22"/>
  <c r="BA10219" i="22"/>
  <c r="BB10219" i="22" s="1"/>
  <c r="BB10234" i="22"/>
  <c r="BA10254" i="22"/>
  <c r="BB10254" i="22" s="1"/>
  <c r="BB10280" i="22"/>
  <c r="BA10350" i="22"/>
  <c r="BB10350" i="22" s="1"/>
  <c r="BB10413" i="22"/>
  <c r="BB10441" i="22"/>
  <c r="BB10465" i="22"/>
  <c r="BB10525" i="22"/>
  <c r="BB10561" i="22"/>
  <c r="BA10632" i="22"/>
  <c r="BB10632" i="22" s="1"/>
  <c r="BB10686" i="22"/>
  <c r="BB10744" i="22"/>
  <c r="BB10839" i="22"/>
  <c r="BA10869" i="22"/>
  <c r="BB10869" i="22" s="1"/>
  <c r="BB10875" i="22"/>
  <c r="BB10881" i="22"/>
  <c r="BA10887" i="22"/>
  <c r="BB10887" i="22" s="1"/>
  <c r="BA10893" i="22"/>
  <c r="BB10893" i="22" s="1"/>
  <c r="BA10931" i="22"/>
  <c r="BB10931" i="22" s="1"/>
  <c r="BB10943" i="22"/>
  <c r="BB10949" i="22"/>
  <c r="BA10973" i="22"/>
  <c r="BB10973" i="22" s="1"/>
  <c r="BB11026" i="22"/>
  <c r="BA11097" i="22"/>
  <c r="BB11097" i="22" s="1"/>
  <c r="BA11103" i="22"/>
  <c r="BB11103" i="22" s="1"/>
  <c r="BB11149" i="22"/>
  <c r="BB11155" i="22"/>
  <c r="BA11212" i="22"/>
  <c r="BB11212" i="22" s="1"/>
  <c r="BA11266" i="22"/>
  <c r="BB11266" i="22" s="1"/>
  <c r="BB11280" i="22"/>
  <c r="BA11428" i="22"/>
  <c r="BB11428" i="22" s="1"/>
  <c r="BA11485" i="22"/>
  <c r="BB11485" i="22" s="1"/>
  <c r="BA11492" i="22"/>
  <c r="BB11492" i="22" s="1"/>
  <c r="BA11499" i="22"/>
  <c r="BB11499" i="22" s="1"/>
  <c r="BB11534" i="22"/>
  <c r="BB11548" i="22"/>
  <c r="BA11582" i="22"/>
  <c r="BB11582" i="22" s="1"/>
  <c r="BA11596" i="22"/>
  <c r="BB11596" i="22" s="1"/>
  <c r="BA11692" i="22"/>
  <c r="BB11692" i="22" s="1"/>
  <c r="BA11756" i="22"/>
  <c r="BB11756" i="22" s="1"/>
  <c r="BA11769" i="22"/>
  <c r="BB11769" i="22" s="1"/>
  <c r="BA11812" i="22"/>
  <c r="BB11812" i="22" s="1"/>
  <c r="BA11852" i="22"/>
  <c r="BB11852" i="22" s="1"/>
  <c r="BB11859" i="22"/>
  <c r="BA11924" i="22"/>
  <c r="BB11924" i="22" s="1"/>
  <c r="BA11984" i="22"/>
  <c r="BB11984" i="22" s="1"/>
  <c r="BB12010" i="22"/>
  <c r="BA12081" i="22"/>
  <c r="BB12081" i="22" s="1"/>
  <c r="BA12096" i="22"/>
  <c r="BB12096" i="22" s="1"/>
  <c r="BB12164" i="22"/>
  <c r="BB12213" i="22"/>
  <c r="BA12219" i="22"/>
  <c r="BB12219" i="22" s="1"/>
  <c r="BB12297" i="22"/>
  <c r="BB12302" i="22"/>
  <c r="BB12368" i="22"/>
  <c r="BB12381" i="22"/>
  <c r="BB12439" i="22"/>
  <c r="BA12445" i="22"/>
  <c r="BB12445" i="22" s="1"/>
  <c r="BA12526" i="22"/>
  <c r="BB12526" i="22" s="1"/>
  <c r="BA12555" i="22"/>
  <c r="BB12555" i="22" s="1"/>
  <c r="BB12611" i="22"/>
  <c r="BA12741" i="22"/>
  <c r="BB12741" i="22" s="1"/>
  <c r="BA12749" i="22"/>
  <c r="BB12749" i="22" s="1"/>
  <c r="BA12872" i="22"/>
  <c r="BB12872" i="22" s="1"/>
  <c r="BA12997" i="22"/>
  <c r="BB12997" i="22" s="1"/>
  <c r="BA13024" i="22"/>
  <c r="BB13024" i="22" s="1"/>
  <c r="BA13031" i="22"/>
  <c r="BB13031" i="22" s="1"/>
  <c r="BA13039" i="22"/>
  <c r="BB13039" i="22" s="1"/>
  <c r="BA13046" i="22"/>
  <c r="BB13046" i="22" s="1"/>
  <c r="BB13094" i="22"/>
  <c r="BA13156" i="22"/>
  <c r="BB13156" i="22" s="1"/>
  <c r="BB13170" i="22"/>
  <c r="BA13229" i="22"/>
  <c r="BB13229" i="22" s="1"/>
  <c r="BA13279" i="22"/>
  <c r="BB13279" i="22" s="1"/>
  <c r="BB13286" i="22"/>
  <c r="BA13319" i="22"/>
  <c r="BB13319" i="22" s="1"/>
  <c r="BA13551" i="22"/>
  <c r="BB13551" i="22" s="1"/>
  <c r="BA13613" i="22"/>
  <c r="BB13613" i="22" s="1"/>
  <c r="BA13797" i="22"/>
  <c r="BB13797" i="22" s="1"/>
  <c r="BA14380" i="22"/>
  <c r="BB14380" i="22" s="1"/>
  <c r="BB15564" i="22"/>
  <c r="BA15610" i="22"/>
  <c r="BB15610" i="22" s="1"/>
  <c r="BA15961" i="22"/>
  <c r="BB15961" i="22" s="1"/>
  <c r="BA10882" i="22"/>
  <c r="BB10882" i="22" s="1"/>
  <c r="BA10981" i="22"/>
  <c r="BB10981" i="22" s="1"/>
  <c r="BA11000" i="22"/>
  <c r="BB11000" i="22" s="1"/>
  <c r="BA11027" i="22"/>
  <c r="BB11027" i="22" s="1"/>
  <c r="BA11034" i="22"/>
  <c r="BB11034" i="22" s="1"/>
  <c r="BA11164" i="22"/>
  <c r="BB11164" i="22" s="1"/>
  <c r="BA11255" i="22"/>
  <c r="BB11255" i="22" s="1"/>
  <c r="BA11300" i="22"/>
  <c r="BB11300" i="22" s="1"/>
  <c r="BA11348" i="22"/>
  <c r="BB11348" i="22" s="1"/>
  <c r="BA11396" i="22"/>
  <c r="BB11396" i="22" s="1"/>
  <c r="BA12044" i="22"/>
  <c r="BB12044" i="22" s="1"/>
  <c r="BA12063" i="22"/>
  <c r="BB12063" i="22" s="1"/>
  <c r="BA12116" i="22"/>
  <c r="BB12116" i="22" s="1"/>
  <c r="BA12228" i="22"/>
  <c r="BB12228" i="22" s="1"/>
  <c r="BA12234" i="22"/>
  <c r="BB12234" i="22" s="1"/>
  <c r="BA12291" i="22"/>
  <c r="BB12291" i="22" s="1"/>
  <c r="BA12342" i="22"/>
  <c r="BB12342" i="22" s="1"/>
  <c r="BA12413" i="22"/>
  <c r="BB12413" i="22" s="1"/>
  <c r="BA12507" i="22"/>
  <c r="BB12507" i="22" s="1"/>
  <c r="BA12648" i="22"/>
  <c r="BB12648" i="22" s="1"/>
  <c r="BA12667" i="22"/>
  <c r="BB12667" i="22" s="1"/>
  <c r="BA12880" i="22"/>
  <c r="BB12880" i="22" s="1"/>
  <c r="BA12951" i="22"/>
  <c r="BB12951" i="22" s="1"/>
  <c r="BA13267" i="22"/>
  <c r="BB13267" i="22" s="1"/>
  <c r="BA13433" i="22"/>
  <c r="BB13433" i="22" s="1"/>
  <c r="BA13559" i="22"/>
  <c r="BB13559" i="22" s="1"/>
  <c r="BA13701" i="22"/>
  <c r="BB13701" i="22" s="1"/>
  <c r="BA13836" i="22"/>
  <c r="BB13836" i="22" s="1"/>
  <c r="BA13915" i="22"/>
  <c r="BB13915" i="22" s="1"/>
  <c r="BA14307" i="22"/>
  <c r="BB14307" i="22" s="1"/>
  <c r="BA14499" i="22"/>
  <c r="BB14499" i="22" s="1"/>
  <c r="BA14869" i="22"/>
  <c r="BB14869" i="22" s="1"/>
  <c r="BA14884" i="22"/>
  <c r="BB14884" i="22" s="1"/>
  <c r="BA15190" i="22"/>
  <c r="BB15190" i="22" s="1"/>
  <c r="BA15427" i="22"/>
  <c r="BB15427" i="22" s="1"/>
  <c r="BA15773" i="22"/>
  <c r="BB15773" i="22" s="1"/>
  <c r="BA15903" i="22"/>
  <c r="BB15903" i="22" s="1"/>
  <c r="BA9857" i="22"/>
  <c r="BB9857" i="22" s="1"/>
  <c r="BA9955" i="22"/>
  <c r="BB9955" i="22" s="1"/>
  <c r="BA10123" i="22"/>
  <c r="BB10123" i="22" s="1"/>
  <c r="BB10306" i="22"/>
  <c r="BB10336" i="22"/>
  <c r="BA10372" i="22"/>
  <c r="BB10372" i="22" s="1"/>
  <c r="BB10437" i="22"/>
  <c r="BA10490" i="22"/>
  <c r="BB10490" i="22" s="1"/>
  <c r="BA10496" i="22"/>
  <c r="BB10496" i="22" s="1"/>
  <c r="BB10502" i="22"/>
  <c r="BA10514" i="22"/>
  <c r="BB10514" i="22" s="1"/>
  <c r="BA10532" i="22"/>
  <c r="BB10532" i="22" s="1"/>
  <c r="BB10569" i="22"/>
  <c r="BB10609" i="22"/>
  <c r="BB10621" i="22"/>
  <c r="BA10705" i="22"/>
  <c r="BB10705" i="22" s="1"/>
  <c r="BB10722" i="22"/>
  <c r="BA10794" i="22"/>
  <c r="BB10794" i="22" s="1"/>
  <c r="BB10830" i="22"/>
  <c r="BA10847" i="22"/>
  <c r="BB10847" i="22" s="1"/>
  <c r="BA10864" i="22"/>
  <c r="BB10864" i="22" s="1"/>
  <c r="BB10907" i="22"/>
  <c r="BB10933" i="22"/>
  <c r="BA10957" i="22"/>
  <c r="BB10957" i="22" s="1"/>
  <c r="BB10963" i="22"/>
  <c r="BB11001" i="22"/>
  <c r="BA11007" i="22"/>
  <c r="BB11007" i="22" s="1"/>
  <c r="BB11021" i="22"/>
  <c r="BA11035" i="22"/>
  <c r="BB11035" i="22" s="1"/>
  <c r="BB11074" i="22"/>
  <c r="BB11087" i="22"/>
  <c r="BA11093" i="22"/>
  <c r="BB11093" i="22" s="1"/>
  <c r="BB11131" i="22"/>
  <c r="BA11165" i="22"/>
  <c r="BB11165" i="22" s="1"/>
  <c r="BA11199" i="22"/>
  <c r="BB11199" i="22" s="1"/>
  <c r="BB11227" i="22"/>
  <c r="BB11241" i="22"/>
  <c r="BB11256" i="22"/>
  <c r="BA11293" i="22"/>
  <c r="BB11293" i="22" s="1"/>
  <c r="BB11308" i="22"/>
  <c r="BA11314" i="22"/>
  <c r="BB11314" i="22" s="1"/>
  <c r="BA11328" i="22"/>
  <c r="BB11328" i="22" s="1"/>
  <c r="BA11341" i="22"/>
  <c r="BB11341" i="22" s="1"/>
  <c r="BB11356" i="22"/>
  <c r="BA11362" i="22"/>
  <c r="BB11362" i="22" s="1"/>
  <c r="BA11376" i="22"/>
  <c r="BB11376" i="22" s="1"/>
  <c r="BA11389" i="22"/>
  <c r="BB11389" i="22" s="1"/>
  <c r="BB11404" i="22"/>
  <c r="BA11409" i="22"/>
  <c r="BB11409" i="22" s="1"/>
  <c r="BA11415" i="22"/>
  <c r="BB11415" i="22" s="1"/>
  <c r="BA11468" i="22"/>
  <c r="BB11468" i="22" s="1"/>
  <c r="BA11528" i="22"/>
  <c r="BB11528" i="22" s="1"/>
  <c r="BA11605" i="22"/>
  <c r="BB11605" i="22" s="1"/>
  <c r="BA11612" i="22"/>
  <c r="BB11612" i="22" s="1"/>
  <c r="BA11619" i="22"/>
  <c r="BB11619" i="22" s="1"/>
  <c r="BA11639" i="22"/>
  <c r="BB11639" i="22" s="1"/>
  <c r="BA11673" i="22"/>
  <c r="BB11673" i="22" s="1"/>
  <c r="BA11679" i="22"/>
  <c r="BB11679" i="22" s="1"/>
  <c r="BA11732" i="22"/>
  <c r="BB11732" i="22" s="1"/>
  <c r="BA11745" i="22"/>
  <c r="BB11745" i="22" s="1"/>
  <c r="BA11799" i="22"/>
  <c r="BB11799" i="22" s="1"/>
  <c r="BA11828" i="22"/>
  <c r="BB11828" i="22" s="1"/>
  <c r="BB11835" i="22"/>
  <c r="BB11841" i="22"/>
  <c r="BA11866" i="22"/>
  <c r="BB11866" i="22" s="1"/>
  <c r="BA11880" i="22"/>
  <c r="BB11880" i="22" s="1"/>
  <c r="BA11913" i="22"/>
  <c r="BB11913" i="22" s="1"/>
  <c r="BA11938" i="22"/>
  <c r="BB11938" i="22" s="1"/>
  <c r="BB11965" i="22"/>
  <c r="BA11972" i="22"/>
  <c r="BB11972" i="22" s="1"/>
  <c r="BB11999" i="22"/>
  <c r="BA12005" i="22"/>
  <c r="BB12005" i="22" s="1"/>
  <c r="BA12057" i="22"/>
  <c r="BB12057" i="22" s="1"/>
  <c r="BB12077" i="22"/>
  <c r="BA12090" i="22"/>
  <c r="BB12090" i="22" s="1"/>
  <c r="BB12159" i="22"/>
  <c r="BA12215" i="22"/>
  <c r="BB12215" i="22" s="1"/>
  <c r="BB12272" i="22"/>
  <c r="BA12304" i="22"/>
  <c r="BB12304" i="22" s="1"/>
  <c r="BB12362" i="22"/>
  <c r="BB12441" i="22"/>
  <c r="BA12473" i="22"/>
  <c r="BB12473" i="22" s="1"/>
  <c r="BA12550" i="22"/>
  <c r="BB12550" i="22" s="1"/>
  <c r="BA12620" i="22"/>
  <c r="BB12620" i="22" s="1"/>
  <c r="BA12640" i="22"/>
  <c r="BB12640" i="22" s="1"/>
  <c r="BB12649" i="22"/>
  <c r="BB12696" i="22"/>
  <c r="BB12702" i="22"/>
  <c r="BA12771" i="22"/>
  <c r="BB12771" i="22" s="1"/>
  <c r="BA12783" i="22"/>
  <c r="BB12783" i="22" s="1"/>
  <c r="BA12822" i="22"/>
  <c r="BB12822" i="22" s="1"/>
  <c r="BB12828" i="22"/>
  <c r="BB12911" i="22"/>
  <c r="BB12960" i="22"/>
  <c r="BA12972" i="22"/>
  <c r="BB12972" i="22" s="1"/>
  <c r="BA12986" i="22"/>
  <c r="BB12986" i="22" s="1"/>
  <c r="BA13067" i="22"/>
  <c r="BB13067" i="22" s="1"/>
  <c r="BB13083" i="22"/>
  <c r="BA13095" i="22"/>
  <c r="BB13095" i="22" s="1"/>
  <c r="BB13103" i="22"/>
  <c r="BB13223" i="22"/>
  <c r="BB13485" i="22"/>
  <c r="BA13491" i="22"/>
  <c r="BB13491" i="22" s="1"/>
  <c r="BA13545" i="22"/>
  <c r="BB13545" i="22" s="1"/>
  <c r="BA13823" i="22"/>
  <c r="BB13823" i="22" s="1"/>
  <c r="BA13923" i="22"/>
  <c r="BB13923" i="22" s="1"/>
  <c r="BB13941" i="22"/>
  <c r="BB13959" i="22"/>
  <c r="BA14112" i="22"/>
  <c r="BB14112" i="22" s="1"/>
  <c r="BA14788" i="22"/>
  <c r="BB14788" i="22" s="1"/>
  <c r="BA14795" i="22"/>
  <c r="BB14795" i="22" s="1"/>
  <c r="BA15174" i="22"/>
  <c r="BB15174" i="22" s="1"/>
  <c r="BA10653" i="22"/>
  <c r="BB10653" i="22" s="1"/>
  <c r="BA10773" i="22"/>
  <c r="BB10773" i="22" s="1"/>
  <c r="BB10825" i="22"/>
  <c r="BB10861" i="22"/>
  <c r="BB10877" i="22"/>
  <c r="BB10888" i="22"/>
  <c r="BB11117" i="22"/>
  <c r="BB11146" i="22"/>
  <c r="BB11170" i="22"/>
  <c r="BB11194" i="22"/>
  <c r="BB11261" i="22"/>
  <c r="BB11285" i="22"/>
  <c r="BB11410" i="22"/>
  <c r="BA11439" i="22"/>
  <c r="BB11439" i="22" s="1"/>
  <c r="BA11463" i="22"/>
  <c r="BB11463" i="22" s="1"/>
  <c r="BB11481" i="22"/>
  <c r="BB11625" i="22"/>
  <c r="BA11631" i="22"/>
  <c r="BB11631" i="22" s="1"/>
  <c r="BB11674" i="22"/>
  <c r="BA11703" i="22"/>
  <c r="BB11703" i="22" s="1"/>
  <c r="BA11727" i="22"/>
  <c r="BB11727" i="22" s="1"/>
  <c r="BA11751" i="22"/>
  <c r="BB11751" i="22" s="1"/>
  <c r="BB11794" i="22"/>
  <c r="BB11837" i="22"/>
  <c r="BB11861" i="22"/>
  <c r="BB11890" i="22"/>
  <c r="BA11919" i="22"/>
  <c r="BB11919" i="22" s="1"/>
  <c r="BB11937" i="22"/>
  <c r="BA11996" i="22"/>
  <c r="BB11996" i="22" s="1"/>
  <c r="BB12037" i="22"/>
  <c r="BB12149" i="22"/>
  <c r="BA12178" i="22"/>
  <c r="BB12178" i="22" s="1"/>
  <c r="BB12267" i="22"/>
  <c r="BB12315" i="22"/>
  <c r="BA12364" i="22"/>
  <c r="BB12364" i="22" s="1"/>
  <c r="BA12501" i="22"/>
  <c r="BB12501" i="22" s="1"/>
  <c r="BB12509" i="22"/>
  <c r="BB12659" i="22"/>
  <c r="BA12691" i="22"/>
  <c r="BB12691" i="22" s="1"/>
  <c r="BA12829" i="22"/>
  <c r="BB12829" i="22" s="1"/>
  <c r="BA12855" i="22"/>
  <c r="BB12855" i="22" s="1"/>
  <c r="BA12866" i="22"/>
  <c r="BB12866" i="22" s="1"/>
  <c r="BA12966" i="22"/>
  <c r="BB12966" i="22" s="1"/>
  <c r="BB13334" i="22"/>
  <c r="BA13347" i="22"/>
  <c r="BB13347" i="22" s="1"/>
  <c r="BB13353" i="22"/>
  <c r="BA13439" i="22"/>
  <c r="BB13439" i="22" s="1"/>
  <c r="BB13601" i="22"/>
  <c r="BB13632" i="22"/>
  <c r="BA13803" i="22"/>
  <c r="BB13803" i="22" s="1"/>
  <c r="BB13812" i="22"/>
  <c r="BA13819" i="22"/>
  <c r="BB13819" i="22" s="1"/>
  <c r="BA13911" i="22"/>
  <c r="BB13911" i="22" s="1"/>
  <c r="BB14039" i="22"/>
  <c r="BA14059" i="22"/>
  <c r="BB14059" i="22" s="1"/>
  <c r="BA14329" i="22"/>
  <c r="BB14329" i="22" s="1"/>
  <c r="BA14388" i="22"/>
  <c r="BB14388" i="22" s="1"/>
  <c r="BA14403" i="22"/>
  <c r="BB14403" i="22" s="1"/>
  <c r="BA14612" i="22"/>
  <c r="BB14612" i="22" s="1"/>
  <c r="BA14650" i="22"/>
  <c r="BB14650" i="22" s="1"/>
  <c r="BA14955" i="22"/>
  <c r="BB14955" i="22" s="1"/>
  <c r="BA15001" i="22"/>
  <c r="BB15001" i="22" s="1"/>
  <c r="BA15123" i="22"/>
  <c r="BB15123" i="22" s="1"/>
  <c r="BA15280" i="22"/>
  <c r="BB15280" i="22" s="1"/>
  <c r="BA15293" i="22"/>
  <c r="BB15293" i="22" s="1"/>
  <c r="BA15367" i="22"/>
  <c r="BB15367" i="22" s="1"/>
  <c r="BB15863" i="22"/>
  <c r="BB15977" i="22"/>
  <c r="BA16016" i="22"/>
  <c r="BB16016" i="22" s="1"/>
  <c r="BA16194" i="22"/>
  <c r="BB16194" i="22" s="1"/>
  <c r="BA10433" i="22"/>
  <c r="BB10433" i="22" s="1"/>
  <c r="BB10449" i="22"/>
  <c r="BB10475" i="22"/>
  <c r="BA10501" i="22"/>
  <c r="BB10501" i="22" s="1"/>
  <c r="BA10517" i="22"/>
  <c r="BB10517" i="22" s="1"/>
  <c r="BB10527" i="22"/>
  <c r="BA10538" i="22"/>
  <c r="BB10538" i="22" s="1"/>
  <c r="BB10549" i="22"/>
  <c r="BB10559" i="22"/>
  <c r="BB10565" i="22"/>
  <c r="BB10575" i="22"/>
  <c r="BA10586" i="22"/>
  <c r="BB10586" i="22" s="1"/>
  <c r="BA10617" i="22"/>
  <c r="BB10617" i="22" s="1"/>
  <c r="BB10627" i="22"/>
  <c r="BB10643" i="22"/>
  <c r="BA10648" i="22"/>
  <c r="BB10648" i="22" s="1"/>
  <c r="BB10659" i="22"/>
  <c r="BA10669" i="22"/>
  <c r="BB10669" i="22" s="1"/>
  <c r="BA10685" i="22"/>
  <c r="BB10685" i="22" s="1"/>
  <c r="BB10695" i="22"/>
  <c r="BA10706" i="22"/>
  <c r="BB10706" i="22" s="1"/>
  <c r="BB10737" i="22"/>
  <c r="BA10768" i="22"/>
  <c r="BB10768" i="22" s="1"/>
  <c r="BB10779" i="22"/>
  <c r="BA10789" i="22"/>
  <c r="BB10789" i="22" s="1"/>
  <c r="BA10805" i="22"/>
  <c r="BB10805" i="22" s="1"/>
  <c r="BB10905" i="22"/>
  <c r="BB11005" i="22"/>
  <c r="BB11141" i="22"/>
  <c r="BB11213" i="22"/>
  <c r="BB11237" i="22"/>
  <c r="BB11309" i="22"/>
  <c r="BB11333" i="22"/>
  <c r="BB11357" i="22"/>
  <c r="BB11381" i="22"/>
  <c r="BB11405" i="22"/>
  <c r="BB11434" i="22"/>
  <c r="BB11458" i="22"/>
  <c r="BA11487" i="22"/>
  <c r="BB11487" i="22" s="1"/>
  <c r="BB11505" i="22"/>
  <c r="BB11529" i="22"/>
  <c r="BA11535" i="22"/>
  <c r="BB11535" i="22" s="1"/>
  <c r="BB11553" i="22"/>
  <c r="BB11577" i="22"/>
  <c r="BB11601" i="22"/>
  <c r="BA11607" i="22"/>
  <c r="BB11607" i="22" s="1"/>
  <c r="BB11650" i="22"/>
  <c r="BB11698" i="22"/>
  <c r="BB11722" i="22"/>
  <c r="BB11746" i="22"/>
  <c r="BB11770" i="22"/>
  <c r="BB11813" i="22"/>
  <c r="BB11885" i="22"/>
  <c r="BB11914" i="22"/>
  <c r="BA11943" i="22"/>
  <c r="BB11943" i="22" s="1"/>
  <c r="BB11961" i="22"/>
  <c r="BA12020" i="22"/>
  <c r="BB12020" i="22" s="1"/>
  <c r="BB12061" i="22"/>
  <c r="BB12179" i="22"/>
  <c r="BA12365" i="22"/>
  <c r="BB12365" i="22" s="1"/>
  <c r="BA12415" i="22"/>
  <c r="BB12415" i="22" s="1"/>
  <c r="BB12452" i="22"/>
  <c r="BA12458" i="22"/>
  <c r="BB12458" i="22" s="1"/>
  <c r="BA12502" i="22"/>
  <c r="BB12502" i="22" s="1"/>
  <c r="BA12549" i="22"/>
  <c r="BB12549" i="22" s="1"/>
  <c r="BB12624" i="22"/>
  <c r="BB12635" i="22"/>
  <c r="BB12654" i="22"/>
  <c r="BA12717" i="22"/>
  <c r="BB12717" i="22" s="1"/>
  <c r="BA12755" i="22"/>
  <c r="BB12755" i="22" s="1"/>
  <c r="BB12817" i="22"/>
  <c r="BB12878" i="22"/>
  <c r="BA12896" i="22"/>
  <c r="BB12896" i="22" s="1"/>
  <c r="BA12942" i="22"/>
  <c r="BB12942" i="22" s="1"/>
  <c r="BB12961" i="22"/>
  <c r="BA13033" i="22"/>
  <c r="BB13033" i="22" s="1"/>
  <c r="BB13056" i="22"/>
  <c r="BB13071" i="22"/>
  <c r="BA13077" i="22"/>
  <c r="BB13077" i="22" s="1"/>
  <c r="BA13117" i="22"/>
  <c r="BB13117" i="22" s="1"/>
  <c r="BA13136" i="22"/>
  <c r="BB13136" i="22" s="1"/>
  <c r="BA13171" i="22"/>
  <c r="BB13171" i="22" s="1"/>
  <c r="BA13228" i="22"/>
  <c r="BB13228" i="22" s="1"/>
  <c r="BA13419" i="22"/>
  <c r="BB13419" i="22" s="1"/>
  <c r="BA13452" i="22"/>
  <c r="BB13452" i="22" s="1"/>
  <c r="BA13467" i="22"/>
  <c r="BB13467" i="22" s="1"/>
  <c r="BB13540" i="22"/>
  <c r="BB13614" i="22"/>
  <c r="BA13708" i="22"/>
  <c r="BB13708" i="22" s="1"/>
  <c r="BB13790" i="22"/>
  <c r="BB13841" i="22"/>
  <c r="BA13860" i="22"/>
  <c r="BB13860" i="22" s="1"/>
  <c r="BA14060" i="22"/>
  <c r="BB14060" i="22" s="1"/>
  <c r="BB14357" i="22"/>
  <c r="BA14530" i="22"/>
  <c r="BB14530" i="22" s="1"/>
  <c r="BA14613" i="22"/>
  <c r="BB14613" i="22" s="1"/>
  <c r="BB14807" i="22"/>
  <c r="BB14843" i="22"/>
  <c r="BB14881" i="22"/>
  <c r="BB14943" i="22"/>
  <c r="BB14994" i="22"/>
  <c r="BA15081" i="22"/>
  <c r="BB15081" i="22" s="1"/>
  <c r="BA15918" i="22"/>
  <c r="BB15918" i="22" s="1"/>
  <c r="BA15954" i="22"/>
  <c r="BB15954" i="22" s="1"/>
  <c r="BA15969" i="22"/>
  <c r="BB15969" i="22" s="1"/>
  <c r="BA16188" i="22"/>
  <c r="BB16188" i="22" s="1"/>
  <c r="BA11991" i="22"/>
  <c r="BB11991" i="22" s="1"/>
  <c r="BA12068" i="22"/>
  <c r="BB12068" i="22" s="1"/>
  <c r="BA12145" i="22"/>
  <c r="BB12145" i="22" s="1"/>
  <c r="BA12354" i="22"/>
  <c r="BB12354" i="22" s="1"/>
  <c r="BA12496" i="22"/>
  <c r="BB12496" i="22" s="1"/>
  <c r="BA12694" i="22"/>
  <c r="BB12694" i="22" s="1"/>
  <c r="BA12736" i="22"/>
  <c r="BB12736" i="22" s="1"/>
  <c r="BA12962" i="22"/>
  <c r="BB12962" i="22" s="1"/>
  <c r="BA12975" i="22"/>
  <c r="BB12975" i="22" s="1"/>
  <c r="BA13019" i="22"/>
  <c r="BB13019" i="22" s="1"/>
  <c r="BA13165" i="22"/>
  <c r="BB13165" i="22" s="1"/>
  <c r="BA13388" i="22"/>
  <c r="BB13388" i="22" s="1"/>
  <c r="BA13421" i="22"/>
  <c r="BB13421" i="22" s="1"/>
  <c r="BA13483" i="22"/>
  <c r="BB13483" i="22" s="1"/>
  <c r="BA13676" i="22"/>
  <c r="BB13676" i="22" s="1"/>
  <c r="BA13683" i="22"/>
  <c r="BB13683" i="22" s="1"/>
  <c r="BA13695" i="22"/>
  <c r="BB13695" i="22" s="1"/>
  <c r="BA13731" i="22"/>
  <c r="BB13731" i="22" s="1"/>
  <c r="BA13791" i="22"/>
  <c r="BB13791" i="22" s="1"/>
  <c r="BA14033" i="22"/>
  <c r="BB14033" i="22" s="1"/>
  <c r="BA14096" i="22"/>
  <c r="BB14096" i="22" s="1"/>
  <c r="BA14153" i="22"/>
  <c r="BB14153" i="22" s="1"/>
  <c r="BA14569" i="22"/>
  <c r="BB14569" i="22" s="1"/>
  <c r="BA14801" i="22"/>
  <c r="BB14801" i="22" s="1"/>
  <c r="BA14874" i="22"/>
  <c r="BB14874" i="22" s="1"/>
  <c r="BA15871" i="22"/>
  <c r="BB15871" i="22" s="1"/>
  <c r="BB9390" i="22"/>
  <c r="BA9399" i="22"/>
  <c r="BB9399" i="22" s="1"/>
  <c r="BB9473" i="22"/>
  <c r="BA9569" i="22"/>
  <c r="BB9569" i="22" s="1"/>
  <c r="BA9617" i="22"/>
  <c r="BB9617" i="22" s="1"/>
  <c r="BA9892" i="22"/>
  <c r="BB9892" i="22" s="1"/>
  <c r="BB9970" i="22"/>
  <c r="BA9979" i="22"/>
  <c r="BB9979" i="22" s="1"/>
  <c r="BA10084" i="22"/>
  <c r="BB10084" i="22" s="1"/>
  <c r="BB10162" i="22"/>
  <c r="BB10293" i="22"/>
  <c r="BB10376" i="22"/>
  <c r="BB10445" i="22"/>
  <c r="BA10466" i="22"/>
  <c r="BB10466" i="22" s="1"/>
  <c r="BB10477" i="22"/>
  <c r="BB10493" i="22"/>
  <c r="BB10513" i="22"/>
  <c r="BB10545" i="22"/>
  <c r="BB10593" i="22"/>
  <c r="BA10634" i="22"/>
  <c r="BB10634" i="22" s="1"/>
  <c r="BB10681" i="22"/>
  <c r="BB10801" i="22"/>
  <c r="BB10837" i="22"/>
  <c r="BB10853" i="22"/>
  <c r="BB10873" i="22"/>
  <c r="BB10901" i="22"/>
  <c r="BA10936" i="22"/>
  <c r="BB10936" i="22" s="1"/>
  <c r="BA10960" i="22"/>
  <c r="BB10960" i="22" s="1"/>
  <c r="BA10983" i="22"/>
  <c r="BB10983" i="22" s="1"/>
  <c r="BB11012" i="22"/>
  <c r="BA11077" i="22"/>
  <c r="BB11077" i="22" s="1"/>
  <c r="BB11083" i="22"/>
  <c r="BB11101" i="22"/>
  <c r="BB11245" i="22"/>
  <c r="BB11269" i="22"/>
  <c r="BA11453" i="22"/>
  <c r="BB11453" i="22" s="1"/>
  <c r="BA11477" i="22"/>
  <c r="BB11477" i="22" s="1"/>
  <c r="BB11495" i="22"/>
  <c r="BB11501" i="22"/>
  <c r="BA11506" i="22"/>
  <c r="BB11506" i="22" s="1"/>
  <c r="BA11530" i="22"/>
  <c r="BB11530" i="22" s="1"/>
  <c r="BB11543" i="22"/>
  <c r="BB11549" i="22"/>
  <c r="BA11554" i="22"/>
  <c r="BB11554" i="22" s="1"/>
  <c r="BA11578" i="22"/>
  <c r="BB11578" i="22" s="1"/>
  <c r="BA11602" i="22"/>
  <c r="BB11602" i="22" s="1"/>
  <c r="BB11615" i="22"/>
  <c r="BB11621" i="22"/>
  <c r="BA11645" i="22"/>
  <c r="BB11645" i="22" s="1"/>
  <c r="BA11717" i="22"/>
  <c r="BB11717" i="22" s="1"/>
  <c r="BA11741" i="22"/>
  <c r="BB11741" i="22" s="1"/>
  <c r="BA11765" i="22"/>
  <c r="BB11765" i="22" s="1"/>
  <c r="BB11821" i="22"/>
  <c r="BB11845" i="22"/>
  <c r="BA11933" i="22"/>
  <c r="BB11933" i="22" s="1"/>
  <c r="BB11951" i="22"/>
  <c r="BB11957" i="22"/>
  <c r="BA11962" i="22"/>
  <c r="BB11962" i="22" s="1"/>
  <c r="BB11986" i="22"/>
  <c r="BA12009" i="22"/>
  <c r="BB12009" i="22" s="1"/>
  <c r="BA12015" i="22"/>
  <c r="BB12015" i="22" s="1"/>
  <c r="BB12033" i="22"/>
  <c r="BB12051" i="22"/>
  <c r="BA12092" i="22"/>
  <c r="BB12092" i="22" s="1"/>
  <c r="BA12109" i="22"/>
  <c r="BB12109" i="22" s="1"/>
  <c r="BB12115" i="22"/>
  <c r="BB12133" i="22"/>
  <c r="BB12162" i="22"/>
  <c r="BB12233" i="22"/>
  <c r="BB12281" i="22"/>
  <c r="BA12329" i="22"/>
  <c r="BB12329" i="22" s="1"/>
  <c r="BB12397" i="22"/>
  <c r="BB12429" i="22"/>
  <c r="BA12435" i="22"/>
  <c r="BB12435" i="22" s="1"/>
  <c r="BA12461" i="22"/>
  <c r="BB12461" i="22" s="1"/>
  <c r="BA12531" i="22"/>
  <c r="BB12531" i="22" s="1"/>
  <c r="BB12590" i="22"/>
  <c r="BB12731" i="22"/>
  <c r="BB12737" i="22"/>
  <c r="BB12764" i="22"/>
  <c r="BB12782" i="22"/>
  <c r="BA12795" i="22"/>
  <c r="BB12795" i="22" s="1"/>
  <c r="BB12857" i="22"/>
  <c r="BA12868" i="22"/>
  <c r="BB12868" i="22" s="1"/>
  <c r="BA12937" i="22"/>
  <c r="BB12937" i="22" s="1"/>
  <c r="BB13002" i="22"/>
  <c r="BA13100" i="22"/>
  <c r="BB13100" i="22" s="1"/>
  <c r="BA13119" i="22"/>
  <c r="BB13119" i="22" s="1"/>
  <c r="BB13125" i="22"/>
  <c r="BB13131" i="22"/>
  <c r="BA13214" i="22"/>
  <c r="BB13214" i="22" s="1"/>
  <c r="BA13222" i="22"/>
  <c r="BB13222" i="22" s="1"/>
  <c r="BA13230" i="22"/>
  <c r="BB13230" i="22" s="1"/>
  <c r="BA13297" i="22"/>
  <c r="BB13297" i="22" s="1"/>
  <c r="BA13407" i="22"/>
  <c r="BB13407" i="22" s="1"/>
  <c r="BA13413" i="22"/>
  <c r="BB13413" i="22" s="1"/>
  <c r="BA13528" i="22"/>
  <c r="BB13528" i="22" s="1"/>
  <c r="BA13596" i="22"/>
  <c r="BB13596" i="22" s="1"/>
  <c r="BB13758" i="22"/>
  <c r="BB13764" i="22"/>
  <c r="BA13771" i="22"/>
  <c r="BB13771" i="22" s="1"/>
  <c r="BB13785" i="22"/>
  <c r="BA13792" i="22"/>
  <c r="BB13792" i="22" s="1"/>
  <c r="BB14019" i="22"/>
  <c r="BB14069" i="22"/>
  <c r="BB14209" i="22"/>
  <c r="BA14259" i="22"/>
  <c r="BB14259" i="22" s="1"/>
  <c r="BA14287" i="22"/>
  <c r="BB14287" i="22" s="1"/>
  <c r="BA14317" i="22"/>
  <c r="BB14317" i="22" s="1"/>
  <c r="BB14500" i="22"/>
  <c r="BA15593" i="22"/>
  <c r="BB15593" i="22" s="1"/>
  <c r="BA15615" i="22"/>
  <c r="BB15615" i="22" s="1"/>
  <c r="BA15638" i="22"/>
  <c r="BB15638" i="22" s="1"/>
  <c r="BA15837" i="22"/>
  <c r="BB15837" i="22" s="1"/>
  <c r="BA15851" i="22"/>
  <c r="BB15851" i="22" s="1"/>
  <c r="BB10897" i="22"/>
  <c r="BB10921" i="22"/>
  <c r="BB10945" i="22"/>
  <c r="BB10969" i="22"/>
  <c r="BB10993" i="22"/>
  <c r="BB11017" i="22"/>
  <c r="BB11041" i="22"/>
  <c r="BB11065" i="22"/>
  <c r="BB11089" i="22"/>
  <c r="BB11113" i="22"/>
  <c r="BB11137" i="22"/>
  <c r="BB11161" i="22"/>
  <c r="BB11185" i="22"/>
  <c r="BB11209" i="22"/>
  <c r="BB11233" i="22"/>
  <c r="BB11257" i="22"/>
  <c r="BB11281" i="22"/>
  <c r="BB11305" i="22"/>
  <c r="BB11329" i="22"/>
  <c r="BB11353" i="22"/>
  <c r="BB11377" i="22"/>
  <c r="BB11401" i="22"/>
  <c r="BB11425" i="22"/>
  <c r="BB11449" i="22"/>
  <c r="BB11473" i="22"/>
  <c r="BB11497" i="22"/>
  <c r="BB11521" i="22"/>
  <c r="BB11545" i="22"/>
  <c r="BB11569" i="22"/>
  <c r="BB11593" i="22"/>
  <c r="BB11617" i="22"/>
  <c r="BB11641" i="22"/>
  <c r="BB11665" i="22"/>
  <c r="BB11689" i="22"/>
  <c r="BB11713" i="22"/>
  <c r="BB11737" i="22"/>
  <c r="BB11761" i="22"/>
  <c r="BB11785" i="22"/>
  <c r="BB11809" i="22"/>
  <c r="BB11833" i="22"/>
  <c r="BB11857" i="22"/>
  <c r="BB11881" i="22"/>
  <c r="BB11905" i="22"/>
  <c r="BB11929" i="22"/>
  <c r="BB11953" i="22"/>
  <c r="BB11977" i="22"/>
  <c r="BB12001" i="22"/>
  <c r="BB12025" i="22"/>
  <c r="BB12049" i="22"/>
  <c r="BB12073" i="22"/>
  <c r="BB12097" i="22"/>
  <c r="BB12121" i="22"/>
  <c r="BB12189" i="22"/>
  <c r="BA12246" i="22"/>
  <c r="BB12246" i="22" s="1"/>
  <c r="BA12294" i="22"/>
  <c r="BB12294" i="22" s="1"/>
  <c r="BA12387" i="22"/>
  <c r="BB12387" i="22" s="1"/>
  <c r="BB12404" i="22"/>
  <c r="BA12425" i="22"/>
  <c r="BB12425" i="22" s="1"/>
  <c r="BA12447" i="22"/>
  <c r="BB12447" i="22" s="1"/>
  <c r="BB12491" i="22"/>
  <c r="BB12497" i="22"/>
  <c r="BB12504" i="22"/>
  <c r="BA12520" i="22"/>
  <c r="BB12520" i="22" s="1"/>
  <c r="BA12574" i="22"/>
  <c r="BB12574" i="22" s="1"/>
  <c r="BA12597" i="22"/>
  <c r="BB12597" i="22" s="1"/>
  <c r="BA12627" i="22"/>
  <c r="BB12627" i="22" s="1"/>
  <c r="BB12644" i="22"/>
  <c r="BA12924" i="22"/>
  <c r="BB12924" i="22" s="1"/>
  <c r="BB13035" i="22"/>
  <c r="BA13058" i="22"/>
  <c r="BB13058" i="22" s="1"/>
  <c r="BB13114" i="22"/>
  <c r="BB13133" i="22"/>
  <c r="BA13139" i="22"/>
  <c r="BB13139" i="22" s="1"/>
  <c r="BA13217" i="22"/>
  <c r="BB13217" i="22" s="1"/>
  <c r="BA13288" i="22"/>
  <c r="BB13288" i="22" s="1"/>
  <c r="BA13341" i="22"/>
  <c r="BB13341" i="22" s="1"/>
  <c r="BB13373" i="22"/>
  <c r="BB13474" i="22"/>
  <c r="BA13553" i="22"/>
  <c r="BB13553" i="22" s="1"/>
  <c r="BB13646" i="22"/>
  <c r="BB13696" i="22"/>
  <c r="BA13709" i="22"/>
  <c r="BB13709" i="22" s="1"/>
  <c r="BB13741" i="22"/>
  <c r="BA13919" i="22"/>
  <c r="BB13919" i="22" s="1"/>
  <c r="BA14028" i="22"/>
  <c r="BB14028" i="22" s="1"/>
  <c r="BA14525" i="22"/>
  <c r="BB14525" i="22" s="1"/>
  <c r="BA15730" i="22"/>
  <c r="BB15730" i="22" s="1"/>
  <c r="BA15865" i="22"/>
  <c r="BB15865" i="22" s="1"/>
  <c r="BA16136" i="22"/>
  <c r="BB16136" i="22" s="1"/>
  <c r="BA16181" i="22"/>
  <c r="BB16181" i="22" s="1"/>
  <c r="BA12150" i="22"/>
  <c r="BB12150" i="22" s="1"/>
  <c r="BA12316" i="22"/>
  <c r="BB12316" i="22" s="1"/>
  <c r="BA12426" i="22"/>
  <c r="BB12426" i="22" s="1"/>
  <c r="BA12448" i="22"/>
  <c r="BB12448" i="22" s="1"/>
  <c r="BA12544" i="22"/>
  <c r="BB12544" i="22" s="1"/>
  <c r="BA12598" i="22"/>
  <c r="BB12598" i="22" s="1"/>
  <c r="BA12621" i="22"/>
  <c r="BB12621" i="22" s="1"/>
  <c r="BA12651" i="22"/>
  <c r="BB12651" i="22" s="1"/>
  <c r="BA12784" i="22"/>
  <c r="BB12784" i="22" s="1"/>
  <c r="BA12790" i="22"/>
  <c r="BB12790" i="22" s="1"/>
  <c r="BA12818" i="22"/>
  <c r="BB12818" i="22" s="1"/>
  <c r="BA12940" i="22"/>
  <c r="BB12940" i="22" s="1"/>
  <c r="BA12981" i="22"/>
  <c r="BB12981" i="22" s="1"/>
  <c r="BA13016" i="22"/>
  <c r="BB13016" i="22" s="1"/>
  <c r="BA13078" i="22"/>
  <c r="BB13078" i="22" s="1"/>
  <c r="BA13210" i="22"/>
  <c r="BB13210" i="22" s="1"/>
  <c r="BA13225" i="22"/>
  <c r="BB13225" i="22" s="1"/>
  <c r="BB13244" i="22"/>
  <c r="BA13251" i="22"/>
  <c r="BB13251" i="22" s="1"/>
  <c r="BB13269" i="22"/>
  <c r="BA13305" i="22"/>
  <c r="BB13305" i="22" s="1"/>
  <c r="BA13311" i="22"/>
  <c r="BB13311" i="22" s="1"/>
  <c r="BB13323" i="22"/>
  <c r="BA13385" i="22"/>
  <c r="BB13385" i="22" s="1"/>
  <c r="BA13468" i="22"/>
  <c r="BB13468" i="22" s="1"/>
  <c r="BA13504" i="22"/>
  <c r="BB13504" i="22" s="1"/>
  <c r="BA13535" i="22"/>
  <c r="BB13535" i="22" s="1"/>
  <c r="BA13799" i="22"/>
  <c r="BB13799" i="22" s="1"/>
  <c r="BA13893" i="22"/>
  <c r="BB13893" i="22" s="1"/>
  <c r="BA13899" i="22"/>
  <c r="BB13899" i="22" s="1"/>
  <c r="BA14116" i="22"/>
  <c r="BB14116" i="22" s="1"/>
  <c r="BA14297" i="22"/>
  <c r="BB14297" i="22" s="1"/>
  <c r="BA14345" i="22"/>
  <c r="BB14345" i="22" s="1"/>
  <c r="BA14468" i="22"/>
  <c r="BB14468" i="22" s="1"/>
  <c r="BA14495" i="22"/>
  <c r="BB14495" i="22" s="1"/>
  <c r="BA14555" i="22"/>
  <c r="BB14555" i="22" s="1"/>
  <c r="BA14790" i="22"/>
  <c r="BB14790" i="22" s="1"/>
  <c r="BA14922" i="22"/>
  <c r="BB14922" i="22" s="1"/>
  <c r="BA14929" i="22"/>
  <c r="BB14929" i="22" s="1"/>
  <c r="BA15341" i="22"/>
  <c r="BB15341" i="22" s="1"/>
  <c r="BA15504" i="22"/>
  <c r="BB15504" i="22" s="1"/>
  <c r="BA15710" i="22"/>
  <c r="BB15710" i="22" s="1"/>
  <c r="BB15824" i="22"/>
  <c r="BA15839" i="22"/>
  <c r="BB15839" i="22" s="1"/>
  <c r="BB15845" i="22"/>
  <c r="BA15858" i="22"/>
  <c r="BB15858" i="22" s="1"/>
  <c r="BA16729" i="22"/>
  <c r="BB16729" i="22" s="1"/>
  <c r="BB11075" i="22"/>
  <c r="BA11080" i="22"/>
  <c r="BB11080" i="22" s="1"/>
  <c r="BB11099" i="22"/>
  <c r="BA11104" i="22"/>
  <c r="BB11104" i="22" s="1"/>
  <c r="BB11123" i="22"/>
  <c r="BA11128" i="22"/>
  <c r="BB11128" i="22" s="1"/>
  <c r="BB11147" i="22"/>
  <c r="BA11152" i="22"/>
  <c r="BB11152" i="22" s="1"/>
  <c r="BB11171" i="22"/>
  <c r="BA11176" i="22"/>
  <c r="BB11176" i="22" s="1"/>
  <c r="BB11195" i="22"/>
  <c r="BA11200" i="22"/>
  <c r="BB11200" i="22" s="1"/>
  <c r="BB11219" i="22"/>
  <c r="BA11224" i="22"/>
  <c r="BB11224" i="22" s="1"/>
  <c r="BB11243" i="22"/>
  <c r="BA11248" i="22"/>
  <c r="BB11248" i="22" s="1"/>
  <c r="BB11267" i="22"/>
  <c r="BA11272" i="22"/>
  <c r="BB11272" i="22" s="1"/>
  <c r="BB11291" i="22"/>
  <c r="BA11296" i="22"/>
  <c r="BB11296" i="22" s="1"/>
  <c r="BB11315" i="22"/>
  <c r="BA11320" i="22"/>
  <c r="BB11320" i="22" s="1"/>
  <c r="BB11339" i="22"/>
  <c r="BA11344" i="22"/>
  <c r="BB11344" i="22" s="1"/>
  <c r="BB11363" i="22"/>
  <c r="BA11368" i="22"/>
  <c r="BB11368" i="22" s="1"/>
  <c r="BB11387" i="22"/>
  <c r="BA11392" i="22"/>
  <c r="BB11392" i="22" s="1"/>
  <c r="BB11411" i="22"/>
  <c r="BA11416" i="22"/>
  <c r="BB11416" i="22" s="1"/>
  <c r="BB11435" i="22"/>
  <c r="BA11440" i="22"/>
  <c r="BB11440" i="22" s="1"/>
  <c r="BB11459" i="22"/>
  <c r="BA11464" i="22"/>
  <c r="BB11464" i="22" s="1"/>
  <c r="BB11483" i="22"/>
  <c r="BA11488" i="22"/>
  <c r="BB11488" i="22" s="1"/>
  <c r="BB11507" i="22"/>
  <c r="BA11512" i="22"/>
  <c r="BB11512" i="22" s="1"/>
  <c r="BB11531" i="22"/>
  <c r="BA11536" i="22"/>
  <c r="BB11536" i="22" s="1"/>
  <c r="BB11555" i="22"/>
  <c r="BA11560" i="22"/>
  <c r="BB11560" i="22" s="1"/>
  <c r="BB11579" i="22"/>
  <c r="BA11584" i="22"/>
  <c r="BB11584" i="22" s="1"/>
  <c r="BB11603" i="22"/>
  <c r="BA11608" i="22"/>
  <c r="BB11608" i="22" s="1"/>
  <c r="BB11627" i="22"/>
  <c r="BA11632" i="22"/>
  <c r="BB11632" i="22" s="1"/>
  <c r="BB11651" i="22"/>
  <c r="BA11656" i="22"/>
  <c r="BB11656" i="22" s="1"/>
  <c r="BB11675" i="22"/>
  <c r="BA11680" i="22"/>
  <c r="BB11680" i="22" s="1"/>
  <c r="BB11699" i="22"/>
  <c r="BA11704" i="22"/>
  <c r="BB11704" i="22" s="1"/>
  <c r="BB11723" i="22"/>
  <c r="BA11728" i="22"/>
  <c r="BB11728" i="22" s="1"/>
  <c r="BB11747" i="22"/>
  <c r="BA11752" i="22"/>
  <c r="BB11752" i="22" s="1"/>
  <c r="BB11771" i="22"/>
  <c r="BA11776" i="22"/>
  <c r="BB11776" i="22" s="1"/>
  <c r="BB11795" i="22"/>
  <c r="BA11800" i="22"/>
  <c r="BB11800" i="22" s="1"/>
  <c r="BB11819" i="22"/>
  <c r="BA11824" i="22"/>
  <c r="BB11824" i="22" s="1"/>
  <c r="BB11843" i="22"/>
  <c r="BA11848" i="22"/>
  <c r="BB11848" i="22" s="1"/>
  <c r="BB11867" i="22"/>
  <c r="BA11872" i="22"/>
  <c r="BB11872" i="22" s="1"/>
  <c r="BB11891" i="22"/>
  <c r="BA11896" i="22"/>
  <c r="BB11896" i="22" s="1"/>
  <c r="BB11915" i="22"/>
  <c r="BA11920" i="22"/>
  <c r="BB11920" i="22" s="1"/>
  <c r="BB11939" i="22"/>
  <c r="BA11944" i="22"/>
  <c r="BB11944" i="22" s="1"/>
  <c r="BB11963" i="22"/>
  <c r="BA11968" i="22"/>
  <c r="BB11968" i="22" s="1"/>
  <c r="BB11987" i="22"/>
  <c r="BA11992" i="22"/>
  <c r="BB11992" i="22" s="1"/>
  <c r="BB12011" i="22"/>
  <c r="BA12016" i="22"/>
  <c r="BB12016" i="22" s="1"/>
  <c r="BB12035" i="22"/>
  <c r="BA12040" i="22"/>
  <c r="BB12040" i="22" s="1"/>
  <c r="BB12059" i="22"/>
  <c r="BA12064" i="22"/>
  <c r="BB12064" i="22" s="1"/>
  <c r="BB12083" i="22"/>
  <c r="BA12088" i="22"/>
  <c r="BB12088" i="22" s="1"/>
  <c r="BB12107" i="22"/>
  <c r="BA12112" i="22"/>
  <c r="BB12112" i="22" s="1"/>
  <c r="BB12131" i="22"/>
  <c r="BA12136" i="22"/>
  <c r="BB12136" i="22" s="1"/>
  <c r="BB12165" i="22"/>
  <c r="BB12170" i="22"/>
  <c r="BA12175" i="22"/>
  <c r="BB12175" i="22" s="1"/>
  <c r="BA12180" i="22"/>
  <c r="BB12180" i="22" s="1"/>
  <c r="BB12200" i="22"/>
  <c r="BA12205" i="22"/>
  <c r="BB12205" i="22" s="1"/>
  <c r="BB12210" i="22"/>
  <c r="BA12247" i="22"/>
  <c r="BB12247" i="22" s="1"/>
  <c r="BB12268" i="22"/>
  <c r="BA12295" i="22"/>
  <c r="BB12295" i="22" s="1"/>
  <c r="BA12317" i="22"/>
  <c r="BB12317" i="22" s="1"/>
  <c r="BA12323" i="22"/>
  <c r="BB12323" i="22" s="1"/>
  <c r="BA12333" i="22"/>
  <c r="BB12333" i="22" s="1"/>
  <c r="BA12349" i="22"/>
  <c r="BB12349" i="22" s="1"/>
  <c r="BA12355" i="22"/>
  <c r="BB12355" i="22" s="1"/>
  <c r="BA12372" i="22"/>
  <c r="BB12372" i="22" s="1"/>
  <c r="BB12398" i="22"/>
  <c r="BA12432" i="22"/>
  <c r="BB12432" i="22" s="1"/>
  <c r="BA12437" i="22"/>
  <c r="BB12437" i="22" s="1"/>
  <c r="BB12454" i="22"/>
  <c r="BA12459" i="22"/>
  <c r="BB12459" i="22" s="1"/>
  <c r="BA12476" i="22"/>
  <c r="BB12476" i="22" s="1"/>
  <c r="BA12481" i="22"/>
  <c r="BB12481" i="22" s="1"/>
  <c r="BB12510" i="22"/>
  <c r="BA12515" i="22"/>
  <c r="BB12515" i="22" s="1"/>
  <c r="BA12528" i="22"/>
  <c r="BB12528" i="22" s="1"/>
  <c r="BB12562" i="22"/>
  <c r="BA12568" i="22"/>
  <c r="BB12568" i="22" s="1"/>
  <c r="BA12581" i="22"/>
  <c r="BB12581" i="22" s="1"/>
  <c r="BA12615" i="22"/>
  <c r="BB12615" i="22" s="1"/>
  <c r="BA12622" i="22"/>
  <c r="BB12622" i="22" s="1"/>
  <c r="BA12645" i="22"/>
  <c r="BB12645" i="22" s="1"/>
  <c r="BB12662" i="22"/>
  <c r="BA12668" i="22"/>
  <c r="BB12668" i="22" s="1"/>
  <c r="BA12675" i="22"/>
  <c r="BB12675" i="22" s="1"/>
  <c r="BA12739" i="22"/>
  <c r="BB12739" i="22" s="1"/>
  <c r="BA12768" i="22"/>
  <c r="BB12768" i="22" s="1"/>
  <c r="BA12802" i="22"/>
  <c r="BB12802" i="22" s="1"/>
  <c r="BB12807" i="22"/>
  <c r="BA12903" i="22"/>
  <c r="BB12903" i="22" s="1"/>
  <c r="BA12946" i="22"/>
  <c r="BB12946" i="22" s="1"/>
  <c r="BB13065" i="22"/>
  <c r="BA13104" i="22"/>
  <c r="BB13104" i="22" s="1"/>
  <c r="BA13148" i="22"/>
  <c r="BB13148" i="22" s="1"/>
  <c r="BA13166" i="22"/>
  <c r="BB13166" i="22" s="1"/>
  <c r="BA13179" i="22"/>
  <c r="BB13179" i="22" s="1"/>
  <c r="BA13219" i="22"/>
  <c r="BB13219" i="22" s="1"/>
  <c r="BA13263" i="22"/>
  <c r="BB13263" i="22" s="1"/>
  <c r="BA13276" i="22"/>
  <c r="BB13276" i="22" s="1"/>
  <c r="BA13301" i="22"/>
  <c r="BB13301" i="22" s="1"/>
  <c r="BA13317" i="22"/>
  <c r="BB13317" i="22" s="1"/>
  <c r="BA13324" i="22"/>
  <c r="BB13324" i="22" s="1"/>
  <c r="BA13443" i="22"/>
  <c r="BB13443" i="22" s="1"/>
  <c r="BA13480" i="22"/>
  <c r="BB13480" i="22" s="1"/>
  <c r="BA13529" i="22"/>
  <c r="BB13529" i="22" s="1"/>
  <c r="BA13568" i="22"/>
  <c r="BB13568" i="22" s="1"/>
  <c r="BA13580" i="22"/>
  <c r="BB13580" i="22" s="1"/>
  <c r="BB13628" i="22"/>
  <c r="BA13635" i="22"/>
  <c r="BB13635" i="22" s="1"/>
  <c r="BA13647" i="22"/>
  <c r="BB13647" i="22" s="1"/>
  <c r="BA13660" i="22"/>
  <c r="BB13660" i="22" s="1"/>
  <c r="BA13680" i="22"/>
  <c r="BB13680" i="22" s="1"/>
  <c r="BB13729" i="22"/>
  <c r="BA13781" i="22"/>
  <c r="BB13781" i="22" s="1"/>
  <c r="BA13807" i="22"/>
  <c r="BB13807" i="22" s="1"/>
  <c r="BB13851" i="22"/>
  <c r="BB13864" i="22"/>
  <c r="BA13881" i="22"/>
  <c r="BB13881" i="22" s="1"/>
  <c r="BA13887" i="22"/>
  <c r="BB13887" i="22" s="1"/>
  <c r="BA13900" i="22"/>
  <c r="BB13900" i="22" s="1"/>
  <c r="BA14044" i="22"/>
  <c r="BB14044" i="22" s="1"/>
  <c r="BA14148" i="22"/>
  <c r="BB14148" i="22" s="1"/>
  <c r="BA14175" i="22"/>
  <c r="BB14175" i="22" s="1"/>
  <c r="BA14220" i="22"/>
  <c r="BB14220" i="22" s="1"/>
  <c r="BA14243" i="22"/>
  <c r="BB14243" i="22" s="1"/>
  <c r="BB14291" i="22"/>
  <c r="BA14352" i="22"/>
  <c r="BB14352" i="22" s="1"/>
  <c r="BA14447" i="22"/>
  <c r="BB14447" i="22" s="1"/>
  <c r="BA14475" i="22"/>
  <c r="BB14475" i="22" s="1"/>
  <c r="BA14482" i="22"/>
  <c r="BB14482" i="22" s="1"/>
  <c r="BA14563" i="22"/>
  <c r="BB14563" i="22" s="1"/>
  <c r="BA14607" i="22"/>
  <c r="BB14607" i="22" s="1"/>
  <c r="BA14676" i="22"/>
  <c r="BB14676" i="22" s="1"/>
  <c r="BA14917" i="22"/>
  <c r="BB14917" i="22" s="1"/>
  <c r="BA15060" i="22"/>
  <c r="BB15060" i="22" s="1"/>
  <c r="BA15252" i="22"/>
  <c r="BB15252" i="22" s="1"/>
  <c r="BB15368" i="22"/>
  <c r="BA15711" i="22"/>
  <c r="BB15711" i="22" s="1"/>
  <c r="BA15753" i="22"/>
  <c r="BB15753" i="22" s="1"/>
  <c r="BA10917" i="22"/>
  <c r="BB10917" i="22" s="1"/>
  <c r="BA10922" i="22"/>
  <c r="BB10922" i="22" s="1"/>
  <c r="BA10941" i="22"/>
  <c r="BB10941" i="22" s="1"/>
  <c r="BA10946" i="22"/>
  <c r="BB10946" i="22" s="1"/>
  <c r="BA10965" i="22"/>
  <c r="BB10965" i="22" s="1"/>
  <c r="BA10970" i="22"/>
  <c r="BB10970" i="22" s="1"/>
  <c r="BA10989" i="22"/>
  <c r="BB10989" i="22" s="1"/>
  <c r="BA10994" i="22"/>
  <c r="BB10994" i="22" s="1"/>
  <c r="BA11013" i="22"/>
  <c r="BB11013" i="22" s="1"/>
  <c r="BA11018" i="22"/>
  <c r="BB11018" i="22" s="1"/>
  <c r="BA11037" i="22"/>
  <c r="BB11037" i="22" s="1"/>
  <c r="BA11042" i="22"/>
  <c r="BB11042" i="22" s="1"/>
  <c r="BA11061" i="22"/>
  <c r="BB11061" i="22" s="1"/>
  <c r="BA11066" i="22"/>
  <c r="BB11066" i="22" s="1"/>
  <c r="BA11085" i="22"/>
  <c r="BB11085" i="22" s="1"/>
  <c r="BA11090" i="22"/>
  <c r="BB11090" i="22" s="1"/>
  <c r="BA11109" i="22"/>
  <c r="BB11109" i="22" s="1"/>
  <c r="BA11114" i="22"/>
  <c r="BB11114" i="22" s="1"/>
  <c r="BA11133" i="22"/>
  <c r="BB11133" i="22" s="1"/>
  <c r="BA11138" i="22"/>
  <c r="BB11138" i="22" s="1"/>
  <c r="BA11157" i="22"/>
  <c r="BB11157" i="22" s="1"/>
  <c r="BA11162" i="22"/>
  <c r="BB11162" i="22" s="1"/>
  <c r="BA11181" i="22"/>
  <c r="BB11181" i="22" s="1"/>
  <c r="BA11186" i="22"/>
  <c r="BB11186" i="22" s="1"/>
  <c r="BA11205" i="22"/>
  <c r="BB11205" i="22" s="1"/>
  <c r="BA11210" i="22"/>
  <c r="BB11210" i="22" s="1"/>
  <c r="BA11229" i="22"/>
  <c r="BB11229" i="22" s="1"/>
  <c r="BA11234" i="22"/>
  <c r="BB11234" i="22" s="1"/>
  <c r="BA11253" i="22"/>
  <c r="BB11253" i="22" s="1"/>
  <c r="BA11258" i="22"/>
  <c r="BB11258" i="22" s="1"/>
  <c r="BA11277" i="22"/>
  <c r="BB11277" i="22" s="1"/>
  <c r="BA11282" i="22"/>
  <c r="BB11282" i="22" s="1"/>
  <c r="BA11301" i="22"/>
  <c r="BB11301" i="22" s="1"/>
  <c r="BA11306" i="22"/>
  <c r="BB11306" i="22" s="1"/>
  <c r="BA11325" i="22"/>
  <c r="BB11325" i="22" s="1"/>
  <c r="BA11330" i="22"/>
  <c r="BB11330" i="22" s="1"/>
  <c r="BA11349" i="22"/>
  <c r="BB11349" i="22" s="1"/>
  <c r="BA11354" i="22"/>
  <c r="BB11354" i="22" s="1"/>
  <c r="BA11373" i="22"/>
  <c r="BB11373" i="22" s="1"/>
  <c r="BA11378" i="22"/>
  <c r="BB11378" i="22" s="1"/>
  <c r="BA11397" i="22"/>
  <c r="BB11397" i="22" s="1"/>
  <c r="BA11402" i="22"/>
  <c r="BB11402" i="22" s="1"/>
  <c r="BA11421" i="22"/>
  <c r="BB11421" i="22" s="1"/>
  <c r="BA11426" i="22"/>
  <c r="BB11426" i="22" s="1"/>
  <c r="BA11445" i="22"/>
  <c r="BB11445" i="22" s="1"/>
  <c r="BA11450" i="22"/>
  <c r="BB11450" i="22" s="1"/>
  <c r="BA11469" i="22"/>
  <c r="BB11469" i="22" s="1"/>
  <c r="BA11474" i="22"/>
  <c r="BB11474" i="22" s="1"/>
  <c r="BA11493" i="22"/>
  <c r="BB11493" i="22" s="1"/>
  <c r="BA11498" i="22"/>
  <c r="BB11498" i="22" s="1"/>
  <c r="BA11517" i="22"/>
  <c r="BB11517" i="22" s="1"/>
  <c r="BA11522" i="22"/>
  <c r="BB11522" i="22" s="1"/>
  <c r="BA11541" i="22"/>
  <c r="BB11541" i="22" s="1"/>
  <c r="BA11546" i="22"/>
  <c r="BB11546" i="22" s="1"/>
  <c r="BA11565" i="22"/>
  <c r="BB11565" i="22" s="1"/>
  <c r="BA11570" i="22"/>
  <c r="BB11570" i="22" s="1"/>
  <c r="BA11589" i="22"/>
  <c r="BB11589" i="22" s="1"/>
  <c r="BA11594" i="22"/>
  <c r="BB11594" i="22" s="1"/>
  <c r="BA11613" i="22"/>
  <c r="BB11613" i="22" s="1"/>
  <c r="BA11618" i="22"/>
  <c r="BB11618" i="22" s="1"/>
  <c r="BA11637" i="22"/>
  <c r="BB11637" i="22" s="1"/>
  <c r="BA11642" i="22"/>
  <c r="BB11642" i="22" s="1"/>
  <c r="BA11661" i="22"/>
  <c r="BB11661" i="22" s="1"/>
  <c r="BA11666" i="22"/>
  <c r="BB11666" i="22" s="1"/>
  <c r="BA11685" i="22"/>
  <c r="BB11685" i="22" s="1"/>
  <c r="BA11690" i="22"/>
  <c r="BB11690" i="22" s="1"/>
  <c r="BA11709" i="22"/>
  <c r="BB11709" i="22" s="1"/>
  <c r="BA11714" i="22"/>
  <c r="BB11714" i="22" s="1"/>
  <c r="BA11733" i="22"/>
  <c r="BB11733" i="22" s="1"/>
  <c r="BA11738" i="22"/>
  <c r="BB11738" i="22" s="1"/>
  <c r="BA11757" i="22"/>
  <c r="BB11757" i="22" s="1"/>
  <c r="BA11762" i="22"/>
  <c r="BB11762" i="22" s="1"/>
  <c r="BA11781" i="22"/>
  <c r="BB11781" i="22" s="1"/>
  <c r="BA11786" i="22"/>
  <c r="BB11786" i="22" s="1"/>
  <c r="BA11805" i="22"/>
  <c r="BB11805" i="22" s="1"/>
  <c r="BA11810" i="22"/>
  <c r="BB11810" i="22" s="1"/>
  <c r="BA11829" i="22"/>
  <c r="BB11829" i="22" s="1"/>
  <c r="BA11834" i="22"/>
  <c r="BB11834" i="22" s="1"/>
  <c r="BA11853" i="22"/>
  <c r="BB11853" i="22" s="1"/>
  <c r="BA11858" i="22"/>
  <c r="BB11858" i="22" s="1"/>
  <c r="BA11877" i="22"/>
  <c r="BB11877" i="22" s="1"/>
  <c r="BA11882" i="22"/>
  <c r="BB11882" i="22" s="1"/>
  <c r="BA11901" i="22"/>
  <c r="BB11901" i="22" s="1"/>
  <c r="BA11906" i="22"/>
  <c r="BB11906" i="22" s="1"/>
  <c r="BA11925" i="22"/>
  <c r="BB11925" i="22" s="1"/>
  <c r="BA11930" i="22"/>
  <c r="BB11930" i="22" s="1"/>
  <c r="BA11949" i="22"/>
  <c r="BB11949" i="22" s="1"/>
  <c r="BA11954" i="22"/>
  <c r="BB11954" i="22" s="1"/>
  <c r="BA11973" i="22"/>
  <c r="BB11973" i="22" s="1"/>
  <c r="BA11978" i="22"/>
  <c r="BB11978" i="22" s="1"/>
  <c r="BA11997" i="22"/>
  <c r="BB11997" i="22" s="1"/>
  <c r="BA12002" i="22"/>
  <c r="BB12002" i="22" s="1"/>
  <c r="BA12021" i="22"/>
  <c r="BB12021" i="22" s="1"/>
  <c r="BA12026" i="22"/>
  <c r="BB12026" i="22" s="1"/>
  <c r="BA12045" i="22"/>
  <c r="BB12045" i="22" s="1"/>
  <c r="BA12050" i="22"/>
  <c r="BB12050" i="22" s="1"/>
  <c r="BA12069" i="22"/>
  <c r="BB12069" i="22" s="1"/>
  <c r="BA12074" i="22"/>
  <c r="BB12074" i="22" s="1"/>
  <c r="BA12093" i="22"/>
  <c r="BB12093" i="22" s="1"/>
  <c r="BA12098" i="22"/>
  <c r="BB12098" i="22" s="1"/>
  <c r="BA12117" i="22"/>
  <c r="BB12117" i="22" s="1"/>
  <c r="BA12122" i="22"/>
  <c r="BB12122" i="22" s="1"/>
  <c r="BA12141" i="22"/>
  <c r="BB12141" i="22" s="1"/>
  <c r="BA12151" i="22"/>
  <c r="BB12151" i="22" s="1"/>
  <c r="BB12156" i="22"/>
  <c r="BB12190" i="22"/>
  <c r="BB12195" i="22"/>
  <c r="BB12211" i="22"/>
  <c r="BB12221" i="22"/>
  <c r="BA12227" i="22"/>
  <c r="BB12227" i="22" s="1"/>
  <c r="BB12237" i="22"/>
  <c r="BB12258" i="22"/>
  <c r="BA12269" i="22"/>
  <c r="BB12269" i="22" s="1"/>
  <c r="BA12275" i="22"/>
  <c r="BB12275" i="22" s="1"/>
  <c r="BB12285" i="22"/>
  <c r="BB12306" i="22"/>
  <c r="BA12339" i="22"/>
  <c r="BB12339" i="22" s="1"/>
  <c r="BB12356" i="22"/>
  <c r="BA12367" i="22"/>
  <c r="BB12367" i="22" s="1"/>
  <c r="BA12377" i="22"/>
  <c r="BB12377" i="22" s="1"/>
  <c r="BA12399" i="22"/>
  <c r="BB12399" i="22" s="1"/>
  <c r="BB12410" i="22"/>
  <c r="BA12416" i="22"/>
  <c r="BB12416" i="22" s="1"/>
  <c r="BA12505" i="22"/>
  <c r="BB12505" i="22" s="1"/>
  <c r="BB12534" i="22"/>
  <c r="BA12539" i="22"/>
  <c r="BB12539" i="22" s="1"/>
  <c r="BA12552" i="22"/>
  <c r="BB12552" i="22" s="1"/>
  <c r="BB12563" i="22"/>
  <c r="BB12569" i="22"/>
  <c r="BB12576" i="22"/>
  <c r="BB12586" i="22"/>
  <c r="BA12592" i="22"/>
  <c r="BB12592" i="22" s="1"/>
  <c r="BA12605" i="22"/>
  <c r="BB12605" i="22" s="1"/>
  <c r="BA12639" i="22"/>
  <c r="BB12639" i="22" s="1"/>
  <c r="BA12646" i="22"/>
  <c r="BB12646" i="22" s="1"/>
  <c r="BA12669" i="22"/>
  <c r="BB12669" i="22" s="1"/>
  <c r="BB12686" i="22"/>
  <c r="BA12692" i="22"/>
  <c r="BB12692" i="22" s="1"/>
  <c r="BA12699" i="22"/>
  <c r="BB12699" i="22" s="1"/>
  <c r="BB12716" i="22"/>
  <c r="BA12763" i="22"/>
  <c r="BB12763" i="22" s="1"/>
  <c r="BB12774" i="22"/>
  <c r="BA12779" i="22"/>
  <c r="BB12779" i="22" s="1"/>
  <c r="BB12813" i="22"/>
  <c r="BA12832" i="22"/>
  <c r="BB12832" i="22" s="1"/>
  <c r="BA12848" i="22"/>
  <c r="BB12848" i="22" s="1"/>
  <c r="BB12882" i="22"/>
  <c r="BA12887" i="22"/>
  <c r="BB12887" i="22" s="1"/>
  <c r="BB12892" i="22"/>
  <c r="BA12909" i="22"/>
  <c r="BB12909" i="22" s="1"/>
  <c r="BB12931" i="22"/>
  <c r="BA12947" i="22"/>
  <c r="BB12947" i="22" s="1"/>
  <c r="BA12970" i="22"/>
  <c r="BB12970" i="22" s="1"/>
  <c r="BA12988" i="22"/>
  <c r="BB12988" i="22" s="1"/>
  <c r="BB13011" i="22"/>
  <c r="BA13022" i="22"/>
  <c r="BB13022" i="22" s="1"/>
  <c r="BB13029" i="22"/>
  <c r="BB13066" i="22"/>
  <c r="BA13073" i="22"/>
  <c r="BB13073" i="22" s="1"/>
  <c r="BA13099" i="22"/>
  <c r="BB13099" i="22" s="1"/>
  <c r="BB13187" i="22"/>
  <c r="BA13199" i="22"/>
  <c r="BB13199" i="22" s="1"/>
  <c r="BA13205" i="22"/>
  <c r="BB13205" i="22" s="1"/>
  <c r="BA13234" i="22"/>
  <c r="BB13234" i="22" s="1"/>
  <c r="BB13239" i="22"/>
  <c r="BA13245" i="22"/>
  <c r="BB13245" i="22" s="1"/>
  <c r="BB13252" i="22"/>
  <c r="BA13257" i="22"/>
  <c r="BB13257" i="22" s="1"/>
  <c r="BA13296" i="22"/>
  <c r="BB13296" i="22" s="1"/>
  <c r="BB13306" i="22"/>
  <c r="BA13312" i="22"/>
  <c r="BB13312" i="22" s="1"/>
  <c r="BA13325" i="22"/>
  <c r="BB13325" i="22" s="1"/>
  <c r="BB13362" i="22"/>
  <c r="BA13380" i="22"/>
  <c r="BB13380" i="22" s="1"/>
  <c r="BA13437" i="22"/>
  <c r="BB13437" i="22" s="1"/>
  <c r="BB13456" i="22"/>
  <c r="BA13463" i="22"/>
  <c r="BB13463" i="22" s="1"/>
  <c r="BA13469" i="22"/>
  <c r="BB13469" i="22" s="1"/>
  <c r="BA13536" i="22"/>
  <c r="BB13536" i="22" s="1"/>
  <c r="BA13587" i="22"/>
  <c r="BB13587" i="22" s="1"/>
  <c r="BA13697" i="22"/>
  <c r="BB13697" i="22" s="1"/>
  <c r="BA13703" i="22"/>
  <c r="BB13703" i="22" s="1"/>
  <c r="BA13723" i="22"/>
  <c r="BB13723" i="22" s="1"/>
  <c r="BA13776" i="22"/>
  <c r="BB13776" i="22" s="1"/>
  <c r="BA13827" i="22"/>
  <c r="BB13827" i="22" s="1"/>
  <c r="BA13852" i="22"/>
  <c r="BB13852" i="22" s="1"/>
  <c r="BA13865" i="22"/>
  <c r="BB13865" i="22" s="1"/>
  <c r="BA13888" i="22"/>
  <c r="BB13888" i="22" s="1"/>
  <c r="BB13907" i="22"/>
  <c r="BA13964" i="22"/>
  <c r="BB13964" i="22" s="1"/>
  <c r="BB14045" i="22"/>
  <c r="BA14155" i="22"/>
  <c r="BB14155" i="22" s="1"/>
  <c r="BA14208" i="22"/>
  <c r="BB14208" i="22" s="1"/>
  <c r="BA14285" i="22"/>
  <c r="BB14285" i="22" s="1"/>
  <c r="BA14340" i="22"/>
  <c r="BB14340" i="22" s="1"/>
  <c r="BB14462" i="22"/>
  <c r="BA14469" i="22"/>
  <c r="BB14469" i="22" s="1"/>
  <c r="BA14624" i="22"/>
  <c r="BB14624" i="22" s="1"/>
  <c r="BA14768" i="22"/>
  <c r="BB14768" i="22" s="1"/>
  <c r="BA14827" i="22"/>
  <c r="BB14827" i="22" s="1"/>
  <c r="BA15203" i="22"/>
  <c r="BB15203" i="22" s="1"/>
  <c r="BA15219" i="22"/>
  <c r="BB15219" i="22" s="1"/>
  <c r="BA15369" i="22"/>
  <c r="BB15369" i="22" s="1"/>
  <c r="BA15514" i="22"/>
  <c r="BB15514" i="22" s="1"/>
  <c r="BA16190" i="22"/>
  <c r="BB16190" i="22" s="1"/>
  <c r="BB9495" i="22"/>
  <c r="BB9543" i="22"/>
  <c r="BB9639" i="22"/>
  <c r="BB9687" i="22"/>
  <c r="BB9735" i="22"/>
  <c r="BB9831" i="22"/>
  <c r="BB9879" i="22"/>
  <c r="BB9927" i="22"/>
  <c r="BB10071" i="22"/>
  <c r="BB10119" i="22"/>
  <c r="BB10167" i="22"/>
  <c r="BB10263" i="22"/>
  <c r="BB10311" i="22"/>
  <c r="BB10359" i="22"/>
  <c r="BB10407" i="22"/>
  <c r="BB10447" i="22"/>
  <c r="BB10457" i="22"/>
  <c r="BB10471" i="22"/>
  <c r="BB10481" i="22"/>
  <c r="BB10505" i="22"/>
  <c r="BB10529" i="22"/>
  <c r="BB10543" i="22"/>
  <c r="BB10553" i="22"/>
  <c r="BB10567" i="22"/>
  <c r="BB10577" i="22"/>
  <c r="BB10601" i="22"/>
  <c r="BB10625" i="22"/>
  <c r="BB10649" i="22"/>
  <c r="BB10673" i="22"/>
  <c r="BB10697" i="22"/>
  <c r="BB10721" i="22"/>
  <c r="BB10745" i="22"/>
  <c r="BB10759" i="22"/>
  <c r="BB10769" i="22"/>
  <c r="BB10783" i="22"/>
  <c r="BB10793" i="22"/>
  <c r="BB10817" i="22"/>
  <c r="BB10841" i="22"/>
  <c r="BB10865" i="22"/>
  <c r="BB10879" i="22"/>
  <c r="BB10889" i="22"/>
  <c r="BB10903" i="22"/>
  <c r="BB10913" i="22"/>
  <c r="BB10927" i="22"/>
  <c r="BB10937" i="22"/>
  <c r="BB10951" i="22"/>
  <c r="BB10961" i="22"/>
  <c r="BB10985" i="22"/>
  <c r="BB11009" i="22"/>
  <c r="BB11033" i="22"/>
  <c r="BB11047" i="22"/>
  <c r="BB11057" i="22"/>
  <c r="BB11081" i="22"/>
  <c r="BB11105" i="22"/>
  <c r="BB11129" i="22"/>
  <c r="BB11153" i="22"/>
  <c r="BB11177" i="22"/>
  <c r="BB11191" i="22"/>
  <c r="BB11201" i="22"/>
  <c r="BB11225" i="22"/>
  <c r="BB11239" i="22"/>
  <c r="BB11249" i="22"/>
  <c r="BB11273" i="22"/>
  <c r="BB11297" i="22"/>
  <c r="BB11311" i="22"/>
  <c r="BB11321" i="22"/>
  <c r="BB11335" i="22"/>
  <c r="BB11345" i="22"/>
  <c r="BB11369" i="22"/>
  <c r="BB11393" i="22"/>
  <c r="BB11417" i="22"/>
  <c r="BB11441" i="22"/>
  <c r="BB11455" i="22"/>
  <c r="BB11465" i="22"/>
  <c r="BB11489" i="22"/>
  <c r="BB11513" i="22"/>
  <c r="BB11527" i="22"/>
  <c r="BB11537" i="22"/>
  <c r="BB11561" i="22"/>
  <c r="BB11585" i="22"/>
  <c r="BB11609" i="22"/>
  <c r="BB11623" i="22"/>
  <c r="BB11633" i="22"/>
  <c r="BB11647" i="22"/>
  <c r="BB11657" i="22"/>
  <c r="BB11671" i="22"/>
  <c r="BB11681" i="22"/>
  <c r="BB11705" i="22"/>
  <c r="BB11729" i="22"/>
  <c r="BB11753" i="22"/>
  <c r="BB11767" i="22"/>
  <c r="BB11777" i="22"/>
  <c r="BB11791" i="22"/>
  <c r="BB11801" i="22"/>
  <c r="BB11815" i="22"/>
  <c r="BB11825" i="22"/>
  <c r="BB11839" i="22"/>
  <c r="BB11849" i="22"/>
  <c r="BB11873" i="22"/>
  <c r="BB11897" i="22"/>
  <c r="BB11921" i="22"/>
  <c r="BB11945" i="22"/>
  <c r="BB11969" i="22"/>
  <c r="BB11993" i="22"/>
  <c r="BB12017" i="22"/>
  <c r="BB12041" i="22"/>
  <c r="BB12065" i="22"/>
  <c r="BB12089" i="22"/>
  <c r="BB12113" i="22"/>
  <c r="BB12137" i="22"/>
  <c r="BB12176" i="22"/>
  <c r="BB12191" i="22"/>
  <c r="BB12259" i="22"/>
  <c r="BB12307" i="22"/>
  <c r="BA12378" i="22"/>
  <c r="BB12378" i="22" s="1"/>
  <c r="BA12400" i="22"/>
  <c r="BB12400" i="22" s="1"/>
  <c r="BB12417" i="22"/>
  <c r="BA12438" i="22"/>
  <c r="BB12438" i="22" s="1"/>
  <c r="BA12460" i="22"/>
  <c r="BB12460" i="22" s="1"/>
  <c r="BB12477" i="22"/>
  <c r="BB12587" i="22"/>
  <c r="BB12593" i="22"/>
  <c r="BB12600" i="22"/>
  <c r="BA12616" i="22"/>
  <c r="BB12616" i="22" s="1"/>
  <c r="BA12670" i="22"/>
  <c r="BB12670" i="22" s="1"/>
  <c r="BA12693" i="22"/>
  <c r="BB12693" i="22" s="1"/>
  <c r="BA12723" i="22"/>
  <c r="BB12723" i="22" s="1"/>
  <c r="BB12740" i="22"/>
  <c r="BB12792" i="22"/>
  <c r="BA12820" i="22"/>
  <c r="BB12820" i="22" s="1"/>
  <c r="BB12926" i="22"/>
  <c r="BA12953" i="22"/>
  <c r="BB12953" i="22" s="1"/>
  <c r="BA12977" i="22"/>
  <c r="BB12977" i="22" s="1"/>
  <c r="BA12994" i="22"/>
  <c r="BB12994" i="22" s="1"/>
  <c r="BA13023" i="22"/>
  <c r="BB13023" i="22" s="1"/>
  <c r="BA13037" i="22"/>
  <c r="BB13037" i="22" s="1"/>
  <c r="BA13080" i="22"/>
  <c r="BB13080" i="22" s="1"/>
  <c r="BB13142" i="22"/>
  <c r="BA13149" i="22"/>
  <c r="BB13149" i="22" s="1"/>
  <c r="BB13168" i="22"/>
  <c r="BA13271" i="22"/>
  <c r="BB13271" i="22" s="1"/>
  <c r="BB13284" i="22"/>
  <c r="BB13313" i="22"/>
  <c r="BB13356" i="22"/>
  <c r="BB13375" i="22"/>
  <c r="BA13387" i="22"/>
  <c r="BB13387" i="22" s="1"/>
  <c r="BB13457" i="22"/>
  <c r="BA13481" i="22"/>
  <c r="BB13481" i="22" s="1"/>
  <c r="BB13488" i="22"/>
  <c r="BB13575" i="22"/>
  <c r="BA13581" i="22"/>
  <c r="BB13581" i="22" s="1"/>
  <c r="BA13612" i="22"/>
  <c r="BB13612" i="22" s="1"/>
  <c r="BA13629" i="22"/>
  <c r="BB13629" i="22" s="1"/>
  <c r="BB13636" i="22"/>
  <c r="BA13641" i="22"/>
  <c r="BB13641" i="22" s="1"/>
  <c r="BA13655" i="22"/>
  <c r="BB13655" i="22" s="1"/>
  <c r="BA13668" i="22"/>
  <c r="BB13668" i="22" s="1"/>
  <c r="BB13681" i="22"/>
  <c r="BB13718" i="22"/>
  <c r="BB13737" i="22"/>
  <c r="BA13743" i="22"/>
  <c r="BB13743" i="22" s="1"/>
  <c r="BB13757" i="22"/>
  <c r="BA13769" i="22"/>
  <c r="BB13769" i="22" s="1"/>
  <c r="BA13821" i="22"/>
  <c r="BB13821" i="22" s="1"/>
  <c r="BB13840" i="22"/>
  <c r="BB13853" i="22"/>
  <c r="BB13872" i="22"/>
  <c r="BA13877" i="22"/>
  <c r="BB13877" i="22" s="1"/>
  <c r="BA13952" i="22"/>
  <c r="BB13952" i="22" s="1"/>
  <c r="BB13958" i="22"/>
  <c r="BA13965" i="22"/>
  <c r="BB13965" i="22" s="1"/>
  <c r="BA14009" i="22"/>
  <c r="BB14009" i="22" s="1"/>
  <c r="BA14085" i="22"/>
  <c r="BB14085" i="22" s="1"/>
  <c r="BA14169" i="22"/>
  <c r="BB14169" i="22" s="1"/>
  <c r="BA14237" i="22"/>
  <c r="BB14237" i="22" s="1"/>
  <c r="BB14279" i="22"/>
  <c r="BA14292" i="22"/>
  <c r="BB14292" i="22" s="1"/>
  <c r="BB14335" i="22"/>
  <c r="BA14347" i="22"/>
  <c r="BB14347" i="22" s="1"/>
  <c r="BA14421" i="22"/>
  <c r="BB14421" i="22" s="1"/>
  <c r="BA14505" i="22"/>
  <c r="BB14505" i="22" s="1"/>
  <c r="BA14543" i="22"/>
  <c r="BB14543" i="22" s="1"/>
  <c r="BA14586" i="22"/>
  <c r="BB14586" i="22" s="1"/>
  <c r="BA14662" i="22"/>
  <c r="BB14662" i="22" s="1"/>
  <c r="BA14677" i="22"/>
  <c r="BB14677" i="22" s="1"/>
  <c r="BA14723" i="22"/>
  <c r="BB14723" i="22" s="1"/>
  <c r="BB14821" i="22"/>
  <c r="BA14849" i="22"/>
  <c r="BB14849" i="22" s="1"/>
  <c r="BA14864" i="22"/>
  <c r="BB14864" i="22" s="1"/>
  <c r="BA15157" i="22"/>
  <c r="BB15157" i="22" s="1"/>
  <c r="BA15189" i="22"/>
  <c r="BB15189" i="22" s="1"/>
  <c r="BB15317" i="22"/>
  <c r="BA15362" i="22"/>
  <c r="BB15362" i="22" s="1"/>
  <c r="BA15491" i="22"/>
  <c r="BB15491" i="22" s="1"/>
  <c r="BA15746" i="22"/>
  <c r="BB15746" i="22" s="1"/>
  <c r="BA15999" i="22"/>
  <c r="BB15999" i="22" s="1"/>
  <c r="BA16013" i="22"/>
  <c r="BB16013" i="22" s="1"/>
  <c r="BB12809" i="22"/>
  <c r="BB12834" i="22"/>
  <c r="BB12854" i="22"/>
  <c r="BB12898" i="22"/>
  <c r="BB12908" i="22"/>
  <c r="BB12918" i="22"/>
  <c r="BB12952" i="22"/>
  <c r="BB13013" i="22"/>
  <c r="BB13036" i="22"/>
  <c r="BB13057" i="22"/>
  <c r="BA13062" i="22"/>
  <c r="BB13062" i="22" s="1"/>
  <c r="BB13138" i="22"/>
  <c r="BA13144" i="22"/>
  <c r="BB13144" i="22" s="1"/>
  <c r="BB13161" i="22"/>
  <c r="BA13167" i="22"/>
  <c r="BB13167" i="22" s="1"/>
  <c r="BB13184" i="22"/>
  <c r="BB13190" i="22"/>
  <c r="BA13206" i="22"/>
  <c r="BB13206" i="22" s="1"/>
  <c r="BA13241" i="22"/>
  <c r="BB13241" i="22" s="1"/>
  <c r="BA13247" i="22"/>
  <c r="BB13247" i="22" s="1"/>
  <c r="BB13287" i="22"/>
  <c r="BB13314" i="22"/>
  <c r="BB13358" i="22"/>
  <c r="BA13376" i="22"/>
  <c r="BB13376" i="22" s="1"/>
  <c r="BB13402" i="22"/>
  <c r="BA13459" i="22"/>
  <c r="BB13459" i="22" s="1"/>
  <c r="BB13476" i="22"/>
  <c r="BB13565" i="22"/>
  <c r="BA13625" i="22"/>
  <c r="BB13625" i="22" s="1"/>
  <c r="BA13631" i="22"/>
  <c r="BB13631" i="22" s="1"/>
  <c r="BB13671" i="22"/>
  <c r="BB13698" i="22"/>
  <c r="BB13742" i="22"/>
  <c r="BA13760" i="22"/>
  <c r="BB13760" i="22" s="1"/>
  <c r="BB13786" i="22"/>
  <c r="BA13843" i="22"/>
  <c r="BB13843" i="22" s="1"/>
  <c r="BB13882" i="22"/>
  <c r="BB13937" i="22"/>
  <c r="BA13948" i="22"/>
  <c r="BB13948" i="22" s="1"/>
  <c r="BB13989" i="22"/>
  <c r="BB14013" i="22"/>
  <c r="BA14020" i="22"/>
  <c r="BB14020" i="22" s="1"/>
  <c r="BB14065" i="22"/>
  <c r="BB14131" i="22"/>
  <c r="BB14174" i="22"/>
  <c r="BB14186" i="22"/>
  <c r="BB14199" i="22"/>
  <c r="BB14242" i="22"/>
  <c r="BB14274" i="22"/>
  <c r="BA14417" i="22"/>
  <c r="BB14417" i="22" s="1"/>
  <c r="BA14463" i="22"/>
  <c r="BB14463" i="22" s="1"/>
  <c r="BA14518" i="22"/>
  <c r="BB14518" i="22" s="1"/>
  <c r="BB14557" i="22"/>
  <c r="BA14684" i="22"/>
  <c r="BB14684" i="22" s="1"/>
  <c r="BA14781" i="22"/>
  <c r="BB14781" i="22" s="1"/>
  <c r="BA14923" i="22"/>
  <c r="BB14923" i="22" s="1"/>
  <c r="BA15130" i="22"/>
  <c r="BB15130" i="22" s="1"/>
  <c r="BA15152" i="22"/>
  <c r="BB15152" i="22" s="1"/>
  <c r="BA15330" i="22"/>
  <c r="BB15330" i="22" s="1"/>
  <c r="BB15456" i="22"/>
  <c r="BA15596" i="22"/>
  <c r="BB15596" i="22" s="1"/>
  <c r="BB15767" i="22"/>
  <c r="BA15825" i="22"/>
  <c r="BB15825" i="22" s="1"/>
  <c r="BA16166" i="22"/>
  <c r="BB16166" i="22" s="1"/>
  <c r="BA16240" i="22"/>
  <c r="BB16240" i="22" s="1"/>
  <c r="BA16741" i="22"/>
  <c r="BB16741" i="22" s="1"/>
  <c r="BA18989" i="22"/>
  <c r="BB18989" i="22" s="1"/>
  <c r="BB12492" i="22"/>
  <c r="BB12516" i="22"/>
  <c r="BB12540" i="22"/>
  <c r="BB12564" i="22"/>
  <c r="BB12588" i="22"/>
  <c r="BB12612" i="22"/>
  <c r="BB12636" i="22"/>
  <c r="BB12660" i="22"/>
  <c r="BB12684" i="22"/>
  <c r="BB12708" i="22"/>
  <c r="BB12732" i="22"/>
  <c r="BB12756" i="22"/>
  <c r="BB12780" i="22"/>
  <c r="BB12869" i="22"/>
  <c r="BB12894" i="22"/>
  <c r="BB12938" i="22"/>
  <c r="BB12943" i="22"/>
  <c r="BB12978" i="22"/>
  <c r="BB12998" i="22"/>
  <c r="BB13025" i="22"/>
  <c r="BA13030" i="22"/>
  <c r="BB13030" i="22" s="1"/>
  <c r="BA13145" i="22"/>
  <c r="BB13145" i="22" s="1"/>
  <c r="BB13173" i="22"/>
  <c r="BA13178" i="22"/>
  <c r="BB13178" i="22" s="1"/>
  <c r="BB13212" i="22"/>
  <c r="BA13218" i="22"/>
  <c r="BB13218" i="22" s="1"/>
  <c r="BB13282" i="22"/>
  <c r="BB13293" i="22"/>
  <c r="BB13308" i="22"/>
  <c r="BB13326" i="22"/>
  <c r="BB13382" i="22"/>
  <c r="BB13393" i="22"/>
  <c r="BB13409" i="22"/>
  <c r="BA13420" i="22"/>
  <c r="BB13420" i="22" s="1"/>
  <c r="BB13453" i="22"/>
  <c r="BB13471" i="22"/>
  <c r="BA13503" i="22"/>
  <c r="BB13503" i="22" s="1"/>
  <c r="BB13509" i="22"/>
  <c r="BB13554" i="22"/>
  <c r="BB13666" i="22"/>
  <c r="BB13677" i="22"/>
  <c r="BB13692" i="22"/>
  <c r="BB13710" i="22"/>
  <c r="BB13766" i="22"/>
  <c r="BB13777" i="22"/>
  <c r="BB13793" i="22"/>
  <c r="BA13804" i="22"/>
  <c r="BB13804" i="22" s="1"/>
  <c r="BB13837" i="22"/>
  <c r="BB13855" i="22"/>
  <c r="BB13873" i="22"/>
  <c r="BA13889" i="22"/>
  <c r="BB13889" i="22" s="1"/>
  <c r="BB13895" i="22"/>
  <c r="BB13949" i="22"/>
  <c r="BA13983" i="22"/>
  <c r="BB13983" i="22" s="1"/>
  <c r="BA13995" i="22"/>
  <c r="BB13995" i="22" s="1"/>
  <c r="BB14034" i="22"/>
  <c r="BB14078" i="22"/>
  <c r="BA14236" i="22"/>
  <c r="BB14236" i="22" s="1"/>
  <c r="BB14330" i="22"/>
  <c r="BB14471" i="22"/>
  <c r="BB14477" i="22"/>
  <c r="BB14511" i="22"/>
  <c r="BA14531" i="22"/>
  <c r="BB14531" i="22" s="1"/>
  <c r="BA14599" i="22"/>
  <c r="BB14599" i="22" s="1"/>
  <c r="BA14685" i="22"/>
  <c r="BB14685" i="22" s="1"/>
  <c r="BA14796" i="22"/>
  <c r="BB14796" i="22" s="1"/>
  <c r="BB15082" i="22"/>
  <c r="BB15299" i="22"/>
  <c r="BA15318" i="22"/>
  <c r="BB15318" i="22" s="1"/>
  <c r="BA15356" i="22"/>
  <c r="BB15356" i="22" s="1"/>
  <c r="BA15363" i="22"/>
  <c r="BB15363" i="22" s="1"/>
  <c r="BB15498" i="22"/>
  <c r="BA15513" i="22"/>
  <c r="BB15513" i="22" s="1"/>
  <c r="BB15553" i="22"/>
  <c r="BA15579" i="22"/>
  <c r="BB15579" i="22" s="1"/>
  <c r="BA15588" i="22"/>
  <c r="BB15588" i="22" s="1"/>
  <c r="BA15625" i="22"/>
  <c r="BB15625" i="22" s="1"/>
  <c r="BA15754" i="22"/>
  <c r="BB15754" i="22" s="1"/>
  <c r="BA16676" i="22"/>
  <c r="BB16676" i="22" s="1"/>
  <c r="BB12488" i="22"/>
  <c r="BB12512" i="22"/>
  <c r="BB12536" i="22"/>
  <c r="BB12560" i="22"/>
  <c r="BB12584" i="22"/>
  <c r="BB12608" i="22"/>
  <c r="BB12632" i="22"/>
  <c r="BB12656" i="22"/>
  <c r="BB12680" i="22"/>
  <c r="BB12704" i="22"/>
  <c r="BB12728" i="22"/>
  <c r="BB12752" i="22"/>
  <c r="BB12776" i="22"/>
  <c r="BB12860" i="22"/>
  <c r="BB12870" i="22"/>
  <c r="BA12914" i="22"/>
  <c r="BB12914" i="22" s="1"/>
  <c r="BB12929" i="22"/>
  <c r="BB13020" i="22"/>
  <c r="BB13026" i="22"/>
  <c r="BA13042" i="22"/>
  <c r="BB13042" i="22" s="1"/>
  <c r="BA13086" i="22"/>
  <c r="BB13086" i="22" s="1"/>
  <c r="BA13106" i="22"/>
  <c r="BB13106" i="22" s="1"/>
  <c r="BB13174" i="22"/>
  <c r="BB13277" i="22"/>
  <c r="BA13337" i="22"/>
  <c r="BB13337" i="22" s="1"/>
  <c r="BA13343" i="22"/>
  <c r="BB13343" i="22" s="1"/>
  <c r="BB13383" i="22"/>
  <c r="BB13410" i="22"/>
  <c r="BB13454" i="22"/>
  <c r="BA13472" i="22"/>
  <c r="BB13472" i="22" s="1"/>
  <c r="BB13498" i="22"/>
  <c r="BA13555" i="22"/>
  <c r="BB13555" i="22" s="1"/>
  <c r="BA13721" i="22"/>
  <c r="BB13721" i="22" s="1"/>
  <c r="BA13727" i="22"/>
  <c r="BB13727" i="22" s="1"/>
  <c r="BA13856" i="22"/>
  <c r="BB13856" i="22" s="1"/>
  <c r="BB13862" i="22"/>
  <c r="BB13868" i="22"/>
  <c r="BA13920" i="22"/>
  <c r="BB13920" i="22" s="1"/>
  <c r="BB13932" i="22"/>
  <c r="BB13956" i="22"/>
  <c r="BB13978" i="22"/>
  <c r="BA14035" i="22"/>
  <c r="BB14035" i="22" s="1"/>
  <c r="BA14048" i="22"/>
  <c r="BB14048" i="22" s="1"/>
  <c r="BB14054" i="22"/>
  <c r="BA14079" i="22"/>
  <c r="BB14079" i="22" s="1"/>
  <c r="BB14126" i="22"/>
  <c r="BA14281" i="22"/>
  <c r="BB14281" i="22" s="1"/>
  <c r="BA14384" i="22"/>
  <c r="BB14384" i="22" s="1"/>
  <c r="BA14451" i="22"/>
  <c r="BB14451" i="22" s="1"/>
  <c r="BA14512" i="22"/>
  <c r="BB14512" i="22" s="1"/>
  <c r="BA14753" i="22"/>
  <c r="BB14753" i="22" s="1"/>
  <c r="BA15224" i="22"/>
  <c r="BB15224" i="22" s="1"/>
  <c r="BA15273" i="22"/>
  <c r="BB15273" i="22" s="1"/>
  <c r="BA15492" i="22"/>
  <c r="BB15492" i="22" s="1"/>
  <c r="BA15707" i="22"/>
  <c r="BB15707" i="22" s="1"/>
  <c r="BB15741" i="22"/>
  <c r="BA15762" i="22"/>
  <c r="BB15762" i="22" s="1"/>
  <c r="BA15984" i="22"/>
  <c r="BB15984" i="22" s="1"/>
  <c r="BA16523" i="22"/>
  <c r="BB16523" i="22" s="1"/>
  <c r="BA16593" i="22"/>
  <c r="BB16593" i="22" s="1"/>
  <c r="BA16797" i="22"/>
  <c r="BB16797" i="22" s="1"/>
  <c r="BA12800" i="22"/>
  <c r="BB12800" i="22" s="1"/>
  <c r="BA12815" i="22"/>
  <c r="BB12815" i="22" s="1"/>
  <c r="BA12850" i="22"/>
  <c r="BB12850" i="22" s="1"/>
  <c r="BA12999" i="22"/>
  <c r="BB12999" i="22" s="1"/>
  <c r="BA13107" i="22"/>
  <c r="BB13107" i="22" s="1"/>
  <c r="BA13134" i="22"/>
  <c r="BB13134" i="22" s="1"/>
  <c r="BA13516" i="22"/>
  <c r="BB13516" i="22" s="1"/>
  <c r="BA13572" i="22"/>
  <c r="BB13572" i="22" s="1"/>
  <c r="BA13593" i="22"/>
  <c r="BB13593" i="22" s="1"/>
  <c r="BA13599" i="22"/>
  <c r="BB13599" i="22" s="1"/>
  <c r="BA13627" i="22"/>
  <c r="BB13627" i="22" s="1"/>
  <c r="BA13661" i="22"/>
  <c r="BB13661" i="22" s="1"/>
  <c r="BB13693" i="22"/>
  <c r="BA13705" i="22"/>
  <c r="BB13705" i="22" s="1"/>
  <c r="BA13711" i="22"/>
  <c r="BB13711" i="22" s="1"/>
  <c r="BA13716" i="22"/>
  <c r="BB13716" i="22" s="1"/>
  <c r="BA13733" i="22"/>
  <c r="BB13733" i="22" s="1"/>
  <c r="BB13744" i="22"/>
  <c r="BB13755" i="22"/>
  <c r="BA13767" i="22"/>
  <c r="BB13767" i="22" s="1"/>
  <c r="BA13811" i="22"/>
  <c r="BB13811" i="22" s="1"/>
  <c r="BA13816" i="22"/>
  <c r="BB13816" i="22" s="1"/>
  <c r="BA13913" i="22"/>
  <c r="BB13913" i="22" s="1"/>
  <c r="BA13939" i="22"/>
  <c r="BB13939" i="22" s="1"/>
  <c r="BA13985" i="22"/>
  <c r="BB13985" i="22" s="1"/>
  <c r="BA14003" i="22"/>
  <c r="BB14003" i="22" s="1"/>
  <c r="BA14008" i="22"/>
  <c r="BB14008" i="22" s="1"/>
  <c r="BA14015" i="22"/>
  <c r="BB14015" i="22" s="1"/>
  <c r="BA14105" i="22"/>
  <c r="BB14105" i="22" s="1"/>
  <c r="BA14188" i="22"/>
  <c r="BB14188" i="22" s="1"/>
  <c r="BA14225" i="22"/>
  <c r="BB14225" i="22" s="1"/>
  <c r="BA14231" i="22"/>
  <c r="BB14231" i="22" s="1"/>
  <c r="BA14269" i="22"/>
  <c r="BB14269" i="22" s="1"/>
  <c r="BA14308" i="22"/>
  <c r="BB14308" i="22" s="1"/>
  <c r="BA14319" i="22"/>
  <c r="BB14319" i="22" s="1"/>
  <c r="BA14325" i="22"/>
  <c r="BB14325" i="22" s="1"/>
  <c r="BA14385" i="22"/>
  <c r="BB14385" i="22" s="1"/>
  <c r="BA14458" i="22"/>
  <c r="BB14458" i="22" s="1"/>
  <c r="BA14506" i="22"/>
  <c r="BB14506" i="22" s="1"/>
  <c r="BA14520" i="22"/>
  <c r="BB14520" i="22" s="1"/>
  <c r="BA14533" i="22"/>
  <c r="BB14533" i="22" s="1"/>
  <c r="BA14587" i="22"/>
  <c r="BB14587" i="22" s="1"/>
  <c r="BA14724" i="22"/>
  <c r="BB14724" i="22" s="1"/>
  <c r="BA14847" i="22"/>
  <c r="BB14847" i="22" s="1"/>
  <c r="BA14875" i="22"/>
  <c r="BB14875" i="22" s="1"/>
  <c r="BA14890" i="22"/>
  <c r="BB14890" i="22" s="1"/>
  <c r="BA15014" i="22"/>
  <c r="BB15014" i="22" s="1"/>
  <c r="BA15257" i="22"/>
  <c r="BB15257" i="22" s="1"/>
  <c r="BA15480" i="22"/>
  <c r="BB15480" i="22" s="1"/>
  <c r="BA15925" i="22"/>
  <c r="BB15925" i="22" s="1"/>
  <c r="BA15967" i="22"/>
  <c r="BB15967" i="22" s="1"/>
  <c r="BA15985" i="22"/>
  <c r="BB15985" i="22" s="1"/>
  <c r="BA16421" i="22"/>
  <c r="BB16421" i="22" s="1"/>
  <c r="BA16697" i="22"/>
  <c r="BB16697" i="22" s="1"/>
  <c r="BB12226" i="22"/>
  <c r="BB12274" i="22"/>
  <c r="BB12322" i="22"/>
  <c r="BB12370" i="22"/>
  <c r="BB12418" i="22"/>
  <c r="BB12466" i="22"/>
  <c r="BB12484" i="22"/>
  <c r="BB12498" i="22"/>
  <c r="BB12508" i="22"/>
  <c r="BB12522" i="22"/>
  <c r="BB12532" i="22"/>
  <c r="BB12546" i="22"/>
  <c r="BB12556" i="22"/>
  <c r="BB12570" i="22"/>
  <c r="BB12580" i="22"/>
  <c r="BB12594" i="22"/>
  <c r="BB12604" i="22"/>
  <c r="BB12618" i="22"/>
  <c r="BB12628" i="22"/>
  <c r="BB12642" i="22"/>
  <c r="BB12652" i="22"/>
  <c r="BB12666" i="22"/>
  <c r="BB12676" i="22"/>
  <c r="BB12690" i="22"/>
  <c r="BB12700" i="22"/>
  <c r="BB12714" i="22"/>
  <c r="BB12724" i="22"/>
  <c r="BB12738" i="22"/>
  <c r="BB12748" i="22"/>
  <c r="BB12762" i="22"/>
  <c r="BB12772" i="22"/>
  <c r="BB12786" i="22"/>
  <c r="BB12796" i="22"/>
  <c r="BB12806" i="22"/>
  <c r="BB12826" i="22"/>
  <c r="BA12831" i="22"/>
  <c r="BB12831" i="22" s="1"/>
  <c r="BB12846" i="22"/>
  <c r="BB12886" i="22"/>
  <c r="BB12905" i="22"/>
  <c r="BB12930" i="22"/>
  <c r="BA12954" i="22"/>
  <c r="BB12954" i="22" s="1"/>
  <c r="BB12959" i="22"/>
  <c r="BA12974" i="22"/>
  <c r="BB12974" i="22" s="1"/>
  <c r="BB13005" i="22"/>
  <c r="BB13043" i="22"/>
  <c r="BB13049" i="22"/>
  <c r="BB13064" i="22"/>
  <c r="BA13081" i="22"/>
  <c r="BB13081" i="22" s="1"/>
  <c r="BA13097" i="22"/>
  <c r="BB13097" i="22" s="1"/>
  <c r="BA13118" i="22"/>
  <c r="BB13118" i="22" s="1"/>
  <c r="BB13129" i="22"/>
  <c r="BB13147" i="22"/>
  <c r="BA13158" i="22"/>
  <c r="BB13158" i="22" s="1"/>
  <c r="BA13186" i="22"/>
  <c r="BB13186" i="22" s="1"/>
  <c r="BB13192" i="22"/>
  <c r="BA13197" i="22"/>
  <c r="BB13197" i="22" s="1"/>
  <c r="BA13226" i="22"/>
  <c r="BB13226" i="22" s="1"/>
  <c r="BB13238" i="22"/>
  <c r="BB13249" i="22"/>
  <c r="BB13260" i="22"/>
  <c r="BB13278" i="22"/>
  <c r="BA13289" i="22"/>
  <c r="BB13289" i="22" s="1"/>
  <c r="BB13310" i="22"/>
  <c r="BB13361" i="22"/>
  <c r="BA13372" i="22"/>
  <c r="BB13372" i="22" s="1"/>
  <c r="BA13389" i="22"/>
  <c r="BB13389" i="22" s="1"/>
  <c r="BB13395" i="22"/>
  <c r="BA13404" i="22"/>
  <c r="BB13404" i="22" s="1"/>
  <c r="BB13444" i="22"/>
  <c r="BA13455" i="22"/>
  <c r="BB13455" i="22" s="1"/>
  <c r="BB13461" i="22"/>
  <c r="BB13484" i="22"/>
  <c r="BA13489" i="22"/>
  <c r="BB13489" i="22" s="1"/>
  <c r="BA13505" i="22"/>
  <c r="BB13505" i="22" s="1"/>
  <c r="BB13511" i="22"/>
  <c r="BB13527" i="22"/>
  <c r="BB13533" i="22"/>
  <c r="BB13539" i="22"/>
  <c r="BA13549" i="22"/>
  <c r="BB13549" i="22" s="1"/>
  <c r="BA13567" i="22"/>
  <c r="BB13567" i="22" s="1"/>
  <c r="BB13600" i="22"/>
  <c r="BA13605" i="22"/>
  <c r="BB13605" i="22" s="1"/>
  <c r="BB13622" i="22"/>
  <c r="BB13633" i="22"/>
  <c r="BB13644" i="22"/>
  <c r="BB13662" i="22"/>
  <c r="BA13673" i="22"/>
  <c r="BB13673" i="22" s="1"/>
  <c r="BB13694" i="22"/>
  <c r="BB13745" i="22"/>
  <c r="BA13756" i="22"/>
  <c r="BB13756" i="22" s="1"/>
  <c r="BA13773" i="22"/>
  <c r="BB13773" i="22" s="1"/>
  <c r="BB13779" i="22"/>
  <c r="BA13788" i="22"/>
  <c r="BB13788" i="22" s="1"/>
  <c r="BB13828" i="22"/>
  <c r="BA13839" i="22"/>
  <c r="BB13839" i="22" s="1"/>
  <c r="BB13845" i="22"/>
  <c r="BB13863" i="22"/>
  <c r="BA13869" i="22"/>
  <c r="BB13869" i="22" s="1"/>
  <c r="BB13875" i="22"/>
  <c r="BB13921" i="22"/>
  <c r="BB13933" i="22"/>
  <c r="BB13951" i="22"/>
  <c r="BA13969" i="22"/>
  <c r="BB13969" i="22" s="1"/>
  <c r="BB13998" i="22"/>
  <c r="BA14029" i="22"/>
  <c r="BB14029" i="22" s="1"/>
  <c r="BB14055" i="22"/>
  <c r="BB14111" i="22"/>
  <c r="BA14127" i="22"/>
  <c r="BB14127" i="22" s="1"/>
  <c r="BA14133" i="22"/>
  <c r="BB14133" i="22" s="1"/>
  <c r="BB14226" i="22"/>
  <c r="BA14257" i="22"/>
  <c r="BB14257" i="22" s="1"/>
  <c r="BA14313" i="22"/>
  <c r="BB14313" i="22" s="1"/>
  <c r="BA14367" i="22"/>
  <c r="BB14367" i="22" s="1"/>
  <c r="BB14386" i="22"/>
  <c r="BB14393" i="22"/>
  <c r="BB14452" i="22"/>
  <c r="BA14526" i="22"/>
  <c r="BB14526" i="22" s="1"/>
  <c r="BA14588" i="22"/>
  <c r="BB14588" i="22" s="1"/>
  <c r="BA14602" i="22"/>
  <c r="BB14602" i="22" s="1"/>
  <c r="BA14643" i="22"/>
  <c r="BB14643" i="22" s="1"/>
  <c r="BA14651" i="22"/>
  <c r="BB14651" i="22" s="1"/>
  <c r="BA14716" i="22"/>
  <c r="BB14716" i="22" s="1"/>
  <c r="BB14855" i="22"/>
  <c r="BB15007" i="22"/>
  <c r="BA15015" i="22"/>
  <c r="BB15015" i="22" s="1"/>
  <c r="BA15736" i="22"/>
  <c r="BB15736" i="22" s="1"/>
  <c r="BB15926" i="22"/>
  <c r="BB16642" i="22"/>
  <c r="BB16654" i="22"/>
  <c r="BB16659" i="22"/>
  <c r="BA16666" i="22"/>
  <c r="BB16666" i="22" s="1"/>
  <c r="BA19534" i="22"/>
  <c r="BB19534" i="22" s="1"/>
  <c r="BB12810" i="22"/>
  <c r="BB12842" i="22"/>
  <c r="BB12874" i="22"/>
  <c r="BB12879" i="22"/>
  <c r="BB12902" i="22"/>
  <c r="BB12934" i="22"/>
  <c r="BB12990" i="22"/>
  <c r="BB13018" i="22"/>
  <c r="BB13110" i="22"/>
  <c r="BA13180" i="22"/>
  <c r="BB13180" i="22" s="1"/>
  <c r="BA13232" i="22"/>
  <c r="BB13232" i="22" s="1"/>
  <c r="BA13328" i="22"/>
  <c r="BB13328" i="22" s="1"/>
  <c r="BA13424" i="22"/>
  <c r="BB13424" i="22" s="1"/>
  <c r="BA13520" i="22"/>
  <c r="BB13520" i="22" s="1"/>
  <c r="BA13616" i="22"/>
  <c r="BB13616" i="22" s="1"/>
  <c r="BA13712" i="22"/>
  <c r="BB13712" i="22" s="1"/>
  <c r="BA13808" i="22"/>
  <c r="BB13808" i="22" s="1"/>
  <c r="BA13904" i="22"/>
  <c r="BB13904" i="22" s="1"/>
  <c r="BA14000" i="22"/>
  <c r="BB14000" i="22" s="1"/>
  <c r="BB14081" i="22"/>
  <c r="BA14092" i="22"/>
  <c r="BB14092" i="22" s="1"/>
  <c r="BB14113" i="22"/>
  <c r="BA14177" i="22"/>
  <c r="BB14177" i="22" s="1"/>
  <c r="BB14194" i="22"/>
  <c r="BB14227" i="22"/>
  <c r="BB14270" i="22"/>
  <c r="BA14369" i="22"/>
  <c r="BB14369" i="22" s="1"/>
  <c r="BB14394" i="22"/>
  <c r="BA14429" i="22"/>
  <c r="BB14429" i="22" s="1"/>
  <c r="BB14436" i="22"/>
  <c r="BB14521" i="22"/>
  <c r="BB14552" i="22"/>
  <c r="BB14564" i="22"/>
  <c r="BA14627" i="22"/>
  <c r="BB14627" i="22" s="1"/>
  <c r="BB14633" i="22"/>
  <c r="BB14711" i="22"/>
  <c r="BA14730" i="22"/>
  <c r="BB14730" i="22" s="1"/>
  <c r="BB14757" i="22"/>
  <c r="BA14817" i="22"/>
  <c r="BB14817" i="22" s="1"/>
  <c r="BA14877" i="22"/>
  <c r="BB14877" i="22" s="1"/>
  <c r="BA14913" i="22"/>
  <c r="BB14913" i="22" s="1"/>
  <c r="BB14966" i="22"/>
  <c r="BB15033" i="22"/>
  <c r="BB15046" i="22"/>
  <c r="BA15091" i="22"/>
  <c r="BB15091" i="22" s="1"/>
  <c r="BA15101" i="22"/>
  <c r="BB15101" i="22" s="1"/>
  <c r="BB15146" i="22"/>
  <c r="BB15183" i="22"/>
  <c r="BA15197" i="22"/>
  <c r="BB15197" i="22" s="1"/>
  <c r="BA15212" i="22"/>
  <c r="BB15212" i="22" s="1"/>
  <c r="BA15300" i="22"/>
  <c r="BB15300" i="22" s="1"/>
  <c r="BB15350" i="22"/>
  <c r="BB15410" i="22"/>
  <c r="BB15523" i="22"/>
  <c r="BA15574" i="22"/>
  <c r="BB15574" i="22" s="1"/>
  <c r="BA15686" i="22"/>
  <c r="BB15686" i="22" s="1"/>
  <c r="BB15694" i="22"/>
  <c r="BA15756" i="22"/>
  <c r="BB15756" i="22" s="1"/>
  <c r="BB15776" i="22"/>
  <c r="BA15996" i="22"/>
  <c r="BB15996" i="22" s="1"/>
  <c r="BA16117" i="22"/>
  <c r="BB16117" i="22" s="1"/>
  <c r="BA16310" i="22"/>
  <c r="BB16310" i="22" s="1"/>
  <c r="BB16637" i="22"/>
  <c r="BA16777" i="22"/>
  <c r="BB16777" i="22" s="1"/>
  <c r="BA16999" i="22"/>
  <c r="BB16999" i="22" s="1"/>
  <c r="BA17117" i="22"/>
  <c r="BB17117" i="22" s="1"/>
  <c r="BA17124" i="22"/>
  <c r="BB17124" i="22" s="1"/>
  <c r="BA18738" i="22"/>
  <c r="BB18738" i="22" s="1"/>
  <c r="BA14249" i="22"/>
  <c r="BB14249" i="22" s="1"/>
  <c r="BB14282" i="22"/>
  <c r="BB14353" i="22"/>
  <c r="BB14370" i="22"/>
  <c r="BB14424" i="22"/>
  <c r="BA14502" i="22"/>
  <c r="BB14502" i="22" s="1"/>
  <c r="BB14515" i="22"/>
  <c r="BA14577" i="22"/>
  <c r="BB14577" i="22" s="1"/>
  <c r="BA14614" i="22"/>
  <c r="BB14614" i="22" s="1"/>
  <c r="BA14738" i="22"/>
  <c r="BB14738" i="22" s="1"/>
  <c r="BA14791" i="22"/>
  <c r="BB14791" i="22" s="1"/>
  <c r="BA14811" i="22"/>
  <c r="BB14811" i="22" s="1"/>
  <c r="BA14995" i="22"/>
  <c r="BB14995" i="22" s="1"/>
  <c r="BA15018" i="22"/>
  <c r="BB15018" i="22" s="1"/>
  <c r="BA15026" i="22"/>
  <c r="BB15026" i="22" s="1"/>
  <c r="BB15267" i="22"/>
  <c r="BA15282" i="22"/>
  <c r="BB15282" i="22" s="1"/>
  <c r="BB15345" i="22"/>
  <c r="BB15481" i="22"/>
  <c r="BA15590" i="22"/>
  <c r="BB15590" i="22" s="1"/>
  <c r="BA15605" i="22"/>
  <c r="BB15605" i="22" s="1"/>
  <c r="BA15633" i="22"/>
  <c r="BB15633" i="22" s="1"/>
  <c r="BA15687" i="22"/>
  <c r="BB15687" i="22" s="1"/>
  <c r="BA15785" i="22"/>
  <c r="BB15785" i="22" s="1"/>
  <c r="BA15963" i="22"/>
  <c r="BB15963" i="22" s="1"/>
  <c r="BA16098" i="22"/>
  <c r="BB16098" i="22" s="1"/>
  <c r="BA16623" i="22"/>
  <c r="BB16623" i="22" s="1"/>
  <c r="BA16649" i="22"/>
  <c r="BB16649" i="22" s="1"/>
  <c r="BA16843" i="22"/>
  <c r="BB16843" i="22" s="1"/>
  <c r="BA16868" i="22"/>
  <c r="BB16868" i="22" s="1"/>
  <c r="BB16959" i="22"/>
  <c r="BA16972" i="22"/>
  <c r="BB16972" i="22" s="1"/>
  <c r="BA17000" i="22"/>
  <c r="BB17000" i="22" s="1"/>
  <c r="BB17006" i="22"/>
  <c r="BA17220" i="22"/>
  <c r="BB17220" i="22" s="1"/>
  <c r="BA17792" i="22"/>
  <c r="BB17792" i="22" s="1"/>
  <c r="BA18310" i="22"/>
  <c r="BB18310" i="22" s="1"/>
  <c r="BA19346" i="22"/>
  <c r="BB19346" i="22" s="1"/>
  <c r="BA19446" i="22"/>
  <c r="BB19446" i="22" s="1"/>
  <c r="BB13884" i="22"/>
  <c r="BB13910" i="22"/>
  <c r="BB13980" i="22"/>
  <c r="BA14011" i="22"/>
  <c r="BB14011" i="22" s="1"/>
  <c r="BA14016" i="22"/>
  <c r="BB14016" i="22" s="1"/>
  <c r="BA14025" i="22"/>
  <c r="BB14025" i="22" s="1"/>
  <c r="BA14056" i="22"/>
  <c r="BB14056" i="22" s="1"/>
  <c r="BA14061" i="22"/>
  <c r="BB14061" i="22" s="1"/>
  <c r="BA14076" i="22"/>
  <c r="BB14076" i="22" s="1"/>
  <c r="BA14087" i="22"/>
  <c r="BB14087" i="22" s="1"/>
  <c r="BA14093" i="22"/>
  <c r="BB14093" i="22" s="1"/>
  <c r="BA14140" i="22"/>
  <c r="BB14140" i="22" s="1"/>
  <c r="BA14151" i="22"/>
  <c r="BB14151" i="22" s="1"/>
  <c r="BA14156" i="22"/>
  <c r="BB14156" i="22" s="1"/>
  <c r="BA14161" i="22"/>
  <c r="BB14161" i="22" s="1"/>
  <c r="BA14172" i="22"/>
  <c r="BB14172" i="22" s="1"/>
  <c r="BA14211" i="22"/>
  <c r="BB14211" i="22" s="1"/>
  <c r="BA14244" i="22"/>
  <c r="BB14244" i="22" s="1"/>
  <c r="BA14271" i="22"/>
  <c r="BB14271" i="22" s="1"/>
  <c r="BA14332" i="22"/>
  <c r="BB14332" i="22" s="1"/>
  <c r="BA14364" i="22"/>
  <c r="BB14364" i="22" s="1"/>
  <c r="BA14528" i="22"/>
  <c r="BB14528" i="22" s="1"/>
  <c r="BA14546" i="22"/>
  <c r="BB14546" i="22" s="1"/>
  <c r="BA14559" i="22"/>
  <c r="BB14559" i="22" s="1"/>
  <c r="BB14603" i="22"/>
  <c r="BA14628" i="22"/>
  <c r="BB14628" i="22" s="1"/>
  <c r="BB14672" i="22"/>
  <c r="BA14699" i="22"/>
  <c r="BB14699" i="22" s="1"/>
  <c r="BB14705" i="22"/>
  <c r="BB14718" i="22"/>
  <c r="BB14725" i="22"/>
  <c r="BA14907" i="22"/>
  <c r="BB14907" i="22" s="1"/>
  <c r="BA15047" i="22"/>
  <c r="BB15047" i="22" s="1"/>
  <c r="BA15093" i="22"/>
  <c r="BB15093" i="22" s="1"/>
  <c r="BA15184" i="22"/>
  <c r="BB15184" i="22" s="1"/>
  <c r="BA15234" i="22"/>
  <c r="BB15234" i="22" s="1"/>
  <c r="BA15411" i="22"/>
  <c r="BB15411" i="22" s="1"/>
  <c r="BA15598" i="22"/>
  <c r="BB15598" i="22" s="1"/>
  <c r="BA15662" i="22"/>
  <c r="BB15662" i="22" s="1"/>
  <c r="BA15791" i="22"/>
  <c r="BB15791" i="22" s="1"/>
  <c r="BA16125" i="22"/>
  <c r="BB16125" i="22" s="1"/>
  <c r="BA16284" i="22"/>
  <c r="BB16284" i="22" s="1"/>
  <c r="BA16631" i="22"/>
  <c r="BB16631" i="22" s="1"/>
  <c r="BA16888" i="22"/>
  <c r="BB16888" i="22" s="1"/>
  <c r="BA16973" i="22"/>
  <c r="BB16973" i="22" s="1"/>
  <c r="BA17472" i="22"/>
  <c r="BB17472" i="22" s="1"/>
  <c r="BA17612" i="22"/>
  <c r="BB17612" i="22" s="1"/>
  <c r="BA17760" i="22"/>
  <c r="BB17760" i="22" s="1"/>
  <c r="BA13935" i="22"/>
  <c r="BB13935" i="22" s="1"/>
  <c r="BB13971" i="22"/>
  <c r="BB13986" i="22"/>
  <c r="BA13996" i="22"/>
  <c r="BB13996" i="22" s="1"/>
  <c r="BA14031" i="22"/>
  <c r="BB14031" i="22" s="1"/>
  <c r="BA14067" i="22"/>
  <c r="BB14067" i="22" s="1"/>
  <c r="BB14124" i="22"/>
  <c r="BA14129" i="22"/>
  <c r="BB14129" i="22" s="1"/>
  <c r="BB14146" i="22"/>
  <c r="BB14179" i="22"/>
  <c r="BB14195" i="22"/>
  <c r="BB14222" i="22"/>
  <c r="BB14233" i="22"/>
  <c r="BA14239" i="22"/>
  <c r="BB14239" i="22" s="1"/>
  <c r="BA14321" i="22"/>
  <c r="BB14321" i="22" s="1"/>
  <c r="BB14338" i="22"/>
  <c r="BB14371" i="22"/>
  <c r="BA14382" i="22"/>
  <c r="BB14382" i="22" s="1"/>
  <c r="BA14412" i="22"/>
  <c r="BB14412" i="22" s="1"/>
  <c r="BA14437" i="22"/>
  <c r="BB14437" i="22" s="1"/>
  <c r="BA14442" i="22"/>
  <c r="BB14442" i="22" s="1"/>
  <c r="BA14460" i="22"/>
  <c r="BB14460" i="22" s="1"/>
  <c r="BA14473" i="22"/>
  <c r="BB14473" i="22" s="1"/>
  <c r="BA14485" i="22"/>
  <c r="BB14485" i="22" s="1"/>
  <c r="BA14490" i="22"/>
  <c r="BB14490" i="22" s="1"/>
  <c r="BB14497" i="22"/>
  <c r="BA14503" i="22"/>
  <c r="BB14503" i="22" s="1"/>
  <c r="BB14541" i="22"/>
  <c r="BB14547" i="22"/>
  <c r="BB14553" i="22"/>
  <c r="BA14565" i="22"/>
  <c r="BB14565" i="22" s="1"/>
  <c r="BA14572" i="22"/>
  <c r="BB14572" i="22" s="1"/>
  <c r="BA14578" i="22"/>
  <c r="BB14578" i="22" s="1"/>
  <c r="BA14635" i="22"/>
  <c r="BB14635" i="22" s="1"/>
  <c r="BB14647" i="22"/>
  <c r="BA14660" i="22"/>
  <c r="BB14660" i="22" s="1"/>
  <c r="BB14667" i="22"/>
  <c r="BB14700" i="22"/>
  <c r="BA14726" i="22"/>
  <c r="BB14726" i="22" s="1"/>
  <c r="BA14733" i="22"/>
  <c r="BB14733" i="22" s="1"/>
  <c r="BA14739" i="22"/>
  <c r="BB14739" i="22" s="1"/>
  <c r="BB14745" i="22"/>
  <c r="BB14758" i="22"/>
  <c r="BB14778" i="22"/>
  <c r="BA14785" i="22"/>
  <c r="BB14785" i="22" s="1"/>
  <c r="BA14839" i="22"/>
  <c r="BB14839" i="22" s="1"/>
  <c r="BA14859" i="22"/>
  <c r="BB14859" i="22" s="1"/>
  <c r="BA14886" i="22"/>
  <c r="BB14886" i="22" s="1"/>
  <c r="BB14892" i="22"/>
  <c r="BA14967" i="22"/>
  <c r="BB14967" i="22" s="1"/>
  <c r="BA14989" i="22"/>
  <c r="BB14989" i="22" s="1"/>
  <c r="BA15063" i="22"/>
  <c r="BB15063" i="22" s="1"/>
  <c r="BA15110" i="22"/>
  <c r="BB15110" i="22" s="1"/>
  <c r="BA15118" i="22"/>
  <c r="BB15118" i="22" s="1"/>
  <c r="BB15133" i="22"/>
  <c r="BA15169" i="22"/>
  <c r="BB15169" i="22" s="1"/>
  <c r="BA15235" i="22"/>
  <c r="BB15235" i="22" s="1"/>
  <c r="BA15261" i="22"/>
  <c r="BB15261" i="22" s="1"/>
  <c r="BB15327" i="22"/>
  <c r="BB15385" i="22"/>
  <c r="BA15399" i="22"/>
  <c r="BB15399" i="22" s="1"/>
  <c r="BB15461" i="22"/>
  <c r="BA15620" i="22"/>
  <c r="BB15620" i="22" s="1"/>
  <c r="BA15649" i="22"/>
  <c r="BB15649" i="22" s="1"/>
  <c r="BA15675" i="22"/>
  <c r="BB15675" i="22" s="1"/>
  <c r="BA15719" i="22"/>
  <c r="BB15719" i="22" s="1"/>
  <c r="BA15771" i="22"/>
  <c r="BB15771" i="22" s="1"/>
  <c r="BB15930" i="22"/>
  <c r="BA16034" i="22"/>
  <c r="BB16034" i="22" s="1"/>
  <c r="BB16063" i="22"/>
  <c r="BA16217" i="22"/>
  <c r="BB16217" i="22" s="1"/>
  <c r="BA16256" i="22"/>
  <c r="BB16256" i="22" s="1"/>
  <c r="BA16271" i="22"/>
  <c r="BB16271" i="22" s="1"/>
  <c r="BA16277" i="22"/>
  <c r="BB16277" i="22" s="1"/>
  <c r="BA16305" i="22"/>
  <c r="BB16305" i="22" s="1"/>
  <c r="BA16480" i="22"/>
  <c r="BB16480" i="22" s="1"/>
  <c r="BA16539" i="22"/>
  <c r="BB16539" i="22" s="1"/>
  <c r="BA16753" i="22"/>
  <c r="BB16753" i="22" s="1"/>
  <c r="BA16889" i="22"/>
  <c r="BB16889" i="22" s="1"/>
  <c r="BA17504" i="22"/>
  <c r="BB17504" i="22" s="1"/>
  <c r="BA17731" i="22"/>
  <c r="BB17731" i="22" s="1"/>
  <c r="BA13961" i="22"/>
  <c r="BB13961" i="22" s="1"/>
  <c r="BA14057" i="22"/>
  <c r="BB14057" i="22" s="1"/>
  <c r="BA14201" i="22"/>
  <c r="BB14201" i="22" s="1"/>
  <c r="BA14419" i="22"/>
  <c r="BB14419" i="22" s="1"/>
  <c r="BA14443" i="22"/>
  <c r="BB14443" i="22" s="1"/>
  <c r="BA14491" i="22"/>
  <c r="BB14491" i="22" s="1"/>
  <c r="BA14523" i="22"/>
  <c r="BB14523" i="22" s="1"/>
  <c r="BA14579" i="22"/>
  <c r="BB14579" i="22" s="1"/>
  <c r="BA14622" i="22"/>
  <c r="BB14622" i="22" s="1"/>
  <c r="BA14674" i="22"/>
  <c r="BB14674" i="22" s="1"/>
  <c r="BA14765" i="22"/>
  <c r="BB14765" i="22" s="1"/>
  <c r="BA14860" i="22"/>
  <c r="BB14860" i="22" s="1"/>
  <c r="BA14935" i="22"/>
  <c r="BB14935" i="22" s="1"/>
  <c r="BA14968" i="22"/>
  <c r="BB14968" i="22" s="1"/>
  <c r="BA15229" i="22"/>
  <c r="BB15229" i="22" s="1"/>
  <c r="BA15530" i="22"/>
  <c r="BB15530" i="22" s="1"/>
  <c r="BA15656" i="22"/>
  <c r="BB15656" i="22" s="1"/>
  <c r="BA15681" i="22"/>
  <c r="BB15681" i="22" s="1"/>
  <c r="BA15705" i="22"/>
  <c r="BB15705" i="22" s="1"/>
  <c r="BA15778" i="22"/>
  <c r="BB15778" i="22" s="1"/>
  <c r="BA15894" i="22"/>
  <c r="BB15894" i="22" s="1"/>
  <c r="BA15943" i="22"/>
  <c r="BB15943" i="22" s="1"/>
  <c r="BA16035" i="22"/>
  <c r="BB16035" i="22" s="1"/>
  <c r="BA16064" i="22"/>
  <c r="BB16064" i="22" s="1"/>
  <c r="BA16148" i="22"/>
  <c r="BB16148" i="22" s="1"/>
  <c r="BA16293" i="22"/>
  <c r="BB16293" i="22" s="1"/>
  <c r="BA16361" i="22"/>
  <c r="BB16361" i="22" s="1"/>
  <c r="BA16501" i="22"/>
  <c r="BB16501" i="22" s="1"/>
  <c r="BA16876" i="22"/>
  <c r="BB16876" i="22" s="1"/>
  <c r="BA17048" i="22"/>
  <c r="BB17048" i="22" s="1"/>
  <c r="BA17486" i="22"/>
  <c r="BB17486" i="22" s="1"/>
  <c r="BA17646" i="22"/>
  <c r="BB17646" i="22" s="1"/>
  <c r="BA17707" i="22"/>
  <c r="BB17707" i="22" s="1"/>
  <c r="BA17755" i="22"/>
  <c r="BB17755" i="22" s="1"/>
  <c r="BA17939" i="22"/>
  <c r="BB17939" i="22" s="1"/>
  <c r="BA17952" i="22"/>
  <c r="BB17952" i="22" s="1"/>
  <c r="BA18087" i="22"/>
  <c r="BB18087" i="22" s="1"/>
  <c r="BA18240" i="22"/>
  <c r="BB18240" i="22" s="1"/>
  <c r="BA18594" i="22"/>
  <c r="BB18594" i="22" s="1"/>
  <c r="BA18620" i="22"/>
  <c r="BB18620" i="22" s="1"/>
  <c r="BA18733" i="22"/>
  <c r="BB18733" i="22" s="1"/>
  <c r="BA18769" i="22"/>
  <c r="BB18769" i="22" s="1"/>
  <c r="BB12830" i="22"/>
  <c r="BB12844" i="22"/>
  <c r="BB12858" i="22"/>
  <c r="BB12890" i="22"/>
  <c r="BB12922" i="22"/>
  <c r="BB12927" i="22"/>
  <c r="BB12950" i="22"/>
  <c r="BB12982" i="22"/>
  <c r="BB13074" i="22"/>
  <c r="BB13122" i="22"/>
  <c r="BB13274" i="22"/>
  <c r="BB13315" i="22"/>
  <c r="BB13370" i="22"/>
  <c r="BB13411" i="22"/>
  <c r="BB13466" i="22"/>
  <c r="BB13507" i="22"/>
  <c r="BB13562" i="22"/>
  <c r="BB13603" i="22"/>
  <c r="BB13658" i="22"/>
  <c r="BB13699" i="22"/>
  <c r="BB13754" i="22"/>
  <c r="BB13795" i="22"/>
  <c r="BB13850" i="22"/>
  <c r="BB13891" i="22"/>
  <c r="BB13946" i="22"/>
  <c r="BB13987" i="22"/>
  <c r="BB14042" i="22"/>
  <c r="BA14083" i="22"/>
  <c r="BB14083" i="22" s="1"/>
  <c r="BA14115" i="22"/>
  <c r="BB14115" i="22" s="1"/>
  <c r="BA14163" i="22"/>
  <c r="BB14163" i="22" s="1"/>
  <c r="BA14196" i="22"/>
  <c r="BB14196" i="22" s="1"/>
  <c r="BA14223" i="22"/>
  <c r="BB14223" i="22" s="1"/>
  <c r="BB14246" i="22"/>
  <c r="BA14284" i="22"/>
  <c r="BB14284" i="22" s="1"/>
  <c r="BA14305" i="22"/>
  <c r="BB14305" i="22" s="1"/>
  <c r="BA14316" i="22"/>
  <c r="BB14316" i="22" s="1"/>
  <c r="BA14355" i="22"/>
  <c r="BB14355" i="22" s="1"/>
  <c r="BB14407" i="22"/>
  <c r="BB14413" i="22"/>
  <c r="BB14432" i="22"/>
  <c r="BA14455" i="22"/>
  <c r="BB14455" i="22" s="1"/>
  <c r="BB14461" i="22"/>
  <c r="BA14467" i="22"/>
  <c r="BB14467" i="22" s="1"/>
  <c r="BA14504" i="22"/>
  <c r="BB14504" i="22" s="1"/>
  <c r="BA14510" i="22"/>
  <c r="BB14510" i="22" s="1"/>
  <c r="BA14548" i="22"/>
  <c r="BB14548" i="22" s="1"/>
  <c r="BA14585" i="22"/>
  <c r="BB14585" i="22" s="1"/>
  <c r="BB14636" i="22"/>
  <c r="BA14648" i="22"/>
  <c r="BB14648" i="22" s="1"/>
  <c r="BA14655" i="22"/>
  <c r="BB14655" i="22" s="1"/>
  <c r="BA14661" i="22"/>
  <c r="BB14661" i="22" s="1"/>
  <c r="BA14668" i="22"/>
  <c r="BB14668" i="22" s="1"/>
  <c r="BB14694" i="22"/>
  <c r="BB14701" i="22"/>
  <c r="BB14720" i="22"/>
  <c r="BB14740" i="22"/>
  <c r="BA14759" i="22"/>
  <c r="BB14759" i="22" s="1"/>
  <c r="BA14779" i="22"/>
  <c r="BB14779" i="22" s="1"/>
  <c r="BB14800" i="22"/>
  <c r="BA14826" i="22"/>
  <c r="BB14826" i="22" s="1"/>
  <c r="BB14833" i="22"/>
  <c r="BA14887" i="22"/>
  <c r="BB14887" i="22" s="1"/>
  <c r="BA14954" i="22"/>
  <c r="BB14954" i="22" s="1"/>
  <c r="BA15035" i="22"/>
  <c r="BB15035" i="22" s="1"/>
  <c r="BB15087" i="22"/>
  <c r="BA15095" i="22"/>
  <c r="BB15095" i="22" s="1"/>
  <c r="BA15104" i="22"/>
  <c r="BB15104" i="22" s="1"/>
  <c r="BA15215" i="22"/>
  <c r="BB15215" i="22" s="1"/>
  <c r="BB15230" i="22"/>
  <c r="BB15262" i="22"/>
  <c r="BA15290" i="22"/>
  <c r="BB15290" i="22" s="1"/>
  <c r="BA15400" i="22"/>
  <c r="BB15400" i="22" s="1"/>
  <c r="BB15462" i="22"/>
  <c r="BA15495" i="22"/>
  <c r="BB15495" i="22" s="1"/>
  <c r="BA15518" i="22"/>
  <c r="BB15518" i="22" s="1"/>
  <c r="BA15584" i="22"/>
  <c r="BB15584" i="22" s="1"/>
  <c r="BB15644" i="22"/>
  <c r="BA15650" i="22"/>
  <c r="BB15650" i="22" s="1"/>
  <c r="BA15657" i="22"/>
  <c r="BB15657" i="22" s="1"/>
  <c r="BA15664" i="22"/>
  <c r="BB15664" i="22" s="1"/>
  <c r="BA15676" i="22"/>
  <c r="BB15676" i="22" s="1"/>
  <c r="BA15779" i="22"/>
  <c r="BB15779" i="22" s="1"/>
  <c r="BA15938" i="22"/>
  <c r="BB15938" i="22" s="1"/>
  <c r="BA15983" i="22"/>
  <c r="BB15983" i="22" s="1"/>
  <c r="BA15998" i="22"/>
  <c r="BB15998" i="22" s="1"/>
  <c r="BA16057" i="22"/>
  <c r="BB16057" i="22" s="1"/>
  <c r="BA16065" i="22"/>
  <c r="BB16065" i="22" s="1"/>
  <c r="BA16120" i="22"/>
  <c r="BB16120" i="22" s="1"/>
  <c r="BA16186" i="22"/>
  <c r="BB16186" i="22" s="1"/>
  <c r="BB16272" i="22"/>
  <c r="BA16278" i="22"/>
  <c r="BB16278" i="22" s="1"/>
  <c r="BA16413" i="22"/>
  <c r="BB16413" i="22" s="1"/>
  <c r="BA16469" i="22"/>
  <c r="BB16469" i="22" s="1"/>
  <c r="BA16858" i="22"/>
  <c r="BB16858" i="22" s="1"/>
  <c r="BA16897" i="22"/>
  <c r="BB16897" i="22" s="1"/>
  <c r="BA17900" i="22"/>
  <c r="BB17900" i="22" s="1"/>
  <c r="BB14109" i="22"/>
  <c r="BB14157" i="22"/>
  <c r="BB14205" i="22"/>
  <c r="BB14253" i="22"/>
  <c r="BB14301" i="22"/>
  <c r="BB14349" i="22"/>
  <c r="BB14399" i="22"/>
  <c r="BB14474" i="22"/>
  <c r="BA14532" i="22"/>
  <c r="BB14532" i="22" s="1"/>
  <c r="BB14570" i="22"/>
  <c r="BB14604" i="22"/>
  <c r="BA14609" i="22"/>
  <c r="BB14609" i="22" s="1"/>
  <c r="BB14638" i="22"/>
  <c r="BB14760" i="22"/>
  <c r="BB14901" i="22"/>
  <c r="BA14925" i="22"/>
  <c r="BB14925" i="22" s="1"/>
  <c r="BA14932" i="22"/>
  <c r="BB14932" i="22" s="1"/>
  <c r="BA14962" i="22"/>
  <c r="BB14962" i="22" s="1"/>
  <c r="BB14982" i="22"/>
  <c r="BB15003" i="22"/>
  <c r="BB15036" i="22"/>
  <c r="BA15098" i="22"/>
  <c r="BB15098" i="22" s="1"/>
  <c r="BA15111" i="22"/>
  <c r="BB15111" i="22" s="1"/>
  <c r="BB15151" i="22"/>
  <c r="BB15289" i="22"/>
  <c r="BA15313" i="22"/>
  <c r="BB15313" i="22" s="1"/>
  <c r="BA15470" i="22"/>
  <c r="BB15470" i="22" s="1"/>
  <c r="BB15529" i="22"/>
  <c r="BB15542" i="22"/>
  <c r="BA15548" i="22"/>
  <c r="BB15548" i="22" s="1"/>
  <c r="BA15626" i="22"/>
  <c r="BB15626" i="22" s="1"/>
  <c r="BA15651" i="22"/>
  <c r="BB15651" i="22" s="1"/>
  <c r="BB15671" i="22"/>
  <c r="BA15689" i="22"/>
  <c r="BB15689" i="22" s="1"/>
  <c r="BB15731" i="22"/>
  <c r="BB15737" i="22"/>
  <c r="BA15742" i="22"/>
  <c r="BB15742" i="22" s="1"/>
  <c r="BA15749" i="22"/>
  <c r="BB15749" i="22" s="1"/>
  <c r="BB15788" i="22"/>
  <c r="BA15826" i="22"/>
  <c r="BB15826" i="22" s="1"/>
  <c r="BB15898" i="22"/>
  <c r="BB15937" i="22"/>
  <c r="BB16015" i="22"/>
  <c r="BA16029" i="22"/>
  <c r="BB16029" i="22" s="1"/>
  <c r="BA16051" i="22"/>
  <c r="BB16051" i="22" s="1"/>
  <c r="BA16146" i="22"/>
  <c r="BB16146" i="22" s="1"/>
  <c r="BA16195" i="22"/>
  <c r="BB16195" i="22" s="1"/>
  <c r="BA16221" i="22"/>
  <c r="BB16221" i="22" s="1"/>
  <c r="BA16258" i="22"/>
  <c r="BB16258" i="22" s="1"/>
  <c r="BB16273" i="22"/>
  <c r="BA16279" i="22"/>
  <c r="BB16279" i="22" s="1"/>
  <c r="BA16571" i="22"/>
  <c r="BB16571" i="22" s="1"/>
  <c r="BA16605" i="22"/>
  <c r="BB16605" i="22" s="1"/>
  <c r="BA16611" i="22"/>
  <c r="BB16611" i="22" s="1"/>
  <c r="BB16618" i="22"/>
  <c r="BA16731" i="22"/>
  <c r="BB16731" i="22" s="1"/>
  <c r="BB16814" i="22"/>
  <c r="BB16821" i="22"/>
  <c r="BA16864" i="22"/>
  <c r="BB16864" i="22" s="1"/>
  <c r="BA16891" i="22"/>
  <c r="BB16891" i="22" s="1"/>
  <c r="BA17163" i="22"/>
  <c r="BB17163" i="22" s="1"/>
  <c r="BA17368" i="22"/>
  <c r="BB17368" i="22" s="1"/>
  <c r="BA17381" i="22"/>
  <c r="BB17381" i="22" s="1"/>
  <c r="BA18160" i="22"/>
  <c r="BB18160" i="22" s="1"/>
  <c r="BA18303" i="22"/>
  <c r="BB18303" i="22" s="1"/>
  <c r="BB14957" i="22"/>
  <c r="BB14996" i="22"/>
  <c r="BA15023" i="22"/>
  <c r="BB15023" i="22" s="1"/>
  <c r="BB15069" i="22"/>
  <c r="BA15112" i="22"/>
  <c r="BB15112" i="22" s="1"/>
  <c r="BB15138" i="22"/>
  <c r="BA15164" i="22"/>
  <c r="BB15164" i="22" s="1"/>
  <c r="BB15192" i="22"/>
  <c r="BB15247" i="22"/>
  <c r="BB15335" i="22"/>
  <c r="BA15358" i="22"/>
  <c r="BB15358" i="22" s="1"/>
  <c r="BB15395" i="22"/>
  <c r="BB15401" i="22"/>
  <c r="BA15413" i="22"/>
  <c r="BB15413" i="22" s="1"/>
  <c r="BA15567" i="22"/>
  <c r="BB15567" i="22" s="1"/>
  <c r="BB15639" i="22"/>
  <c r="BB15645" i="22"/>
  <c r="BB15677" i="22"/>
  <c r="BB15782" i="22"/>
  <c r="BA15795" i="22"/>
  <c r="BB15795" i="22" s="1"/>
  <c r="BB15813" i="22"/>
  <c r="BA16030" i="22"/>
  <c r="BB16030" i="22" s="1"/>
  <c r="BA16080" i="22"/>
  <c r="BB16080" i="22" s="1"/>
  <c r="BA16126" i="22"/>
  <c r="BB16126" i="22" s="1"/>
  <c r="BA16175" i="22"/>
  <c r="BB16175" i="22" s="1"/>
  <c r="BB16395" i="22"/>
  <c r="BA16445" i="22"/>
  <c r="BB16445" i="22" s="1"/>
  <c r="BA16528" i="22"/>
  <c r="BB16528" i="22" s="1"/>
  <c r="BB16606" i="22"/>
  <c r="BA16632" i="22"/>
  <c r="BB16632" i="22" s="1"/>
  <c r="BA16808" i="22"/>
  <c r="BB16808" i="22" s="1"/>
  <c r="BA16827" i="22"/>
  <c r="BB16827" i="22" s="1"/>
  <c r="BA16899" i="22"/>
  <c r="BB16899" i="22" s="1"/>
  <c r="BB17041" i="22"/>
  <c r="BA17047" i="22"/>
  <c r="BB17047" i="22" s="1"/>
  <c r="BA17931" i="22"/>
  <c r="BB17931" i="22" s="1"/>
  <c r="BB18122" i="22"/>
  <c r="BA18574" i="22"/>
  <c r="BB18574" i="22" s="1"/>
  <c r="BA18646" i="22"/>
  <c r="BB18646" i="22" s="1"/>
  <c r="BA19302" i="22"/>
  <c r="BB19302" i="22" s="1"/>
  <c r="BA15051" i="22"/>
  <c r="BB15051" i="22" s="1"/>
  <c r="BA15070" i="22"/>
  <c r="BB15070" i="22" s="1"/>
  <c r="BA15077" i="22"/>
  <c r="BB15077" i="22" s="1"/>
  <c r="BA15121" i="22"/>
  <c r="BB15121" i="22" s="1"/>
  <c r="BA15139" i="22"/>
  <c r="BB15139" i="22" s="1"/>
  <c r="BA15236" i="22"/>
  <c r="BB15236" i="22" s="1"/>
  <c r="BA15295" i="22"/>
  <c r="BB15295" i="22" s="1"/>
  <c r="BA15302" i="22"/>
  <c r="BB15302" i="22" s="1"/>
  <c r="BA15402" i="22"/>
  <c r="BB15402" i="22" s="1"/>
  <c r="BA15465" i="22"/>
  <c r="BB15465" i="22" s="1"/>
  <c r="BA15765" i="22"/>
  <c r="BB15765" i="22" s="1"/>
  <c r="BA15820" i="22"/>
  <c r="BB15820" i="22" s="1"/>
  <c r="BA15828" i="22"/>
  <c r="BB15828" i="22" s="1"/>
  <c r="BA15874" i="22"/>
  <c r="BB15874" i="22" s="1"/>
  <c r="BA16024" i="22"/>
  <c r="BB16024" i="22" s="1"/>
  <c r="BA16087" i="22"/>
  <c r="BB16087" i="22" s="1"/>
  <c r="BA16101" i="22"/>
  <c r="BB16101" i="22" s="1"/>
  <c r="BA16121" i="22"/>
  <c r="BB16121" i="22" s="1"/>
  <c r="BA16246" i="22"/>
  <c r="BB16246" i="22" s="1"/>
  <c r="BA16362" i="22"/>
  <c r="BB16362" i="22" s="1"/>
  <c r="BA16396" i="22"/>
  <c r="BB16396" i="22" s="1"/>
  <c r="BA16803" i="22"/>
  <c r="BB16803" i="22" s="1"/>
  <c r="BA17068" i="22"/>
  <c r="BB17068" i="22" s="1"/>
  <c r="BA17582" i="22"/>
  <c r="BB17582" i="22" s="1"/>
  <c r="BA17790" i="22"/>
  <c r="BB17790" i="22" s="1"/>
  <c r="BA17803" i="22"/>
  <c r="BB17803" i="22" s="1"/>
  <c r="BA17864" i="22"/>
  <c r="BB17864" i="22" s="1"/>
  <c r="BA17870" i="22"/>
  <c r="BB17870" i="22" s="1"/>
  <c r="BA18048" i="22"/>
  <c r="BB18048" i="22" s="1"/>
  <c r="BA18123" i="22"/>
  <c r="BB18123" i="22" s="1"/>
  <c r="BA18432" i="22"/>
  <c r="BB18432" i="22" s="1"/>
  <c r="BA14390" i="22"/>
  <c r="BB14390" i="22" s="1"/>
  <c r="BA14507" i="22"/>
  <c r="BB14507" i="22" s="1"/>
  <c r="BA14755" i="22"/>
  <c r="BB14755" i="22" s="1"/>
  <c r="BA14829" i="22"/>
  <c r="BB14829" i="22" s="1"/>
  <c r="BA14836" i="22"/>
  <c r="BB14836" i="22" s="1"/>
  <c r="BA14896" i="22"/>
  <c r="BB14896" i="22" s="1"/>
  <c r="BA14939" i="22"/>
  <c r="BB14939" i="22" s="1"/>
  <c r="BA14977" i="22"/>
  <c r="BB14977" i="22" s="1"/>
  <c r="BB14984" i="22"/>
  <c r="BA14991" i="22"/>
  <c r="BB14991" i="22" s="1"/>
  <c r="BA15012" i="22"/>
  <c r="BB15012" i="22" s="1"/>
  <c r="BA15052" i="22"/>
  <c r="BB15052" i="22" s="1"/>
  <c r="BB15058" i="22"/>
  <c r="BA15100" i="22"/>
  <c r="BB15100" i="22" s="1"/>
  <c r="BA15106" i="22"/>
  <c r="BB15106" i="22" s="1"/>
  <c r="BA15127" i="22"/>
  <c r="BB15127" i="22" s="1"/>
  <c r="BA15153" i="22"/>
  <c r="BB15153" i="22" s="1"/>
  <c r="BA15179" i="22"/>
  <c r="BB15179" i="22" s="1"/>
  <c r="BA15206" i="22"/>
  <c r="BB15206" i="22" s="1"/>
  <c r="BA15213" i="22"/>
  <c r="BB15213" i="22" s="1"/>
  <c r="BA15271" i="22"/>
  <c r="BB15271" i="22" s="1"/>
  <c r="BB15285" i="22"/>
  <c r="BA15296" i="22"/>
  <c r="BB15296" i="22" s="1"/>
  <c r="BA15321" i="22"/>
  <c r="BB15321" i="22" s="1"/>
  <c r="BA15336" i="22"/>
  <c r="BB15336" i="22" s="1"/>
  <c r="BA15353" i="22"/>
  <c r="BB15353" i="22" s="1"/>
  <c r="BA15372" i="22"/>
  <c r="BB15372" i="22" s="1"/>
  <c r="BA15396" i="22"/>
  <c r="BB15396" i="22" s="1"/>
  <c r="BA15431" i="22"/>
  <c r="BB15431" i="22" s="1"/>
  <c r="BA15441" i="22"/>
  <c r="BB15441" i="22" s="1"/>
  <c r="BA15446" i="22"/>
  <c r="BB15446" i="22" s="1"/>
  <c r="BB15452" i="22"/>
  <c r="BB15489" i="22"/>
  <c r="BA15537" i="22"/>
  <c r="BB15537" i="22" s="1"/>
  <c r="BA15562" i="22"/>
  <c r="BB15562" i="22" s="1"/>
  <c r="BA15640" i="22"/>
  <c r="BB15640" i="22" s="1"/>
  <c r="BA15714" i="22"/>
  <c r="BB15714" i="22" s="1"/>
  <c r="BA15759" i="22"/>
  <c r="BB15759" i="22" s="1"/>
  <c r="BA15783" i="22"/>
  <c r="BB15783" i="22" s="1"/>
  <c r="BB15808" i="22"/>
  <c r="BA15814" i="22"/>
  <c r="BB15814" i="22" s="1"/>
  <c r="BA15886" i="22"/>
  <c r="BB15886" i="22" s="1"/>
  <c r="BB15932" i="22"/>
  <c r="BA15982" i="22"/>
  <c r="BB15982" i="22" s="1"/>
  <c r="BA15989" i="22"/>
  <c r="BB15989" i="22" s="1"/>
  <c r="BA16074" i="22"/>
  <c r="BB16074" i="22" s="1"/>
  <c r="BB16169" i="22"/>
  <c r="BA16177" i="22"/>
  <c r="BB16177" i="22" s="1"/>
  <c r="BA16241" i="22"/>
  <c r="BB16241" i="22" s="1"/>
  <c r="BA16247" i="22"/>
  <c r="BB16247" i="22" s="1"/>
  <c r="BA16382" i="22"/>
  <c r="BB16382" i="22" s="1"/>
  <c r="BA16397" i="22"/>
  <c r="BB16397" i="22" s="1"/>
  <c r="BA16474" i="22"/>
  <c r="BB16474" i="22" s="1"/>
  <c r="BA16553" i="22"/>
  <c r="BB16553" i="22" s="1"/>
  <c r="BA16734" i="22"/>
  <c r="BB16734" i="22" s="1"/>
  <c r="BA16746" i="22"/>
  <c r="BB16746" i="22" s="1"/>
  <c r="BB16772" i="22"/>
  <c r="BB16784" i="22"/>
  <c r="BA16798" i="22"/>
  <c r="BB16798" i="22" s="1"/>
  <c r="BA16964" i="22"/>
  <c r="BB16964" i="22" s="1"/>
  <c r="BA16984" i="22"/>
  <c r="BB16984" i="22" s="1"/>
  <c r="BA17042" i="22"/>
  <c r="BB17042" i="22" s="1"/>
  <c r="BB17054" i="22"/>
  <c r="BA17178" i="22"/>
  <c r="BB17178" i="22" s="1"/>
  <c r="BA17552" i="22"/>
  <c r="BB17552" i="22" s="1"/>
  <c r="BA17643" i="22"/>
  <c r="BB17643" i="22" s="1"/>
  <c r="BA17834" i="22"/>
  <c r="BB17834" i="22" s="1"/>
  <c r="BA17840" i="22"/>
  <c r="BB17840" i="22" s="1"/>
  <c r="BA17851" i="22"/>
  <c r="BB17851" i="22" s="1"/>
  <c r="BA17895" i="22"/>
  <c r="BB17895" i="22" s="1"/>
  <c r="BB13001" i="22"/>
  <c r="BA13010" i="22"/>
  <c r="BB13010" i="22" s="1"/>
  <c r="BB13038" i="22"/>
  <c r="BB13070" i="22"/>
  <c r="BB13084" i="22"/>
  <c r="BB13098" i="22"/>
  <c r="BB13130" i="22"/>
  <c r="BA13193" i="22"/>
  <c r="BB13193" i="22" s="1"/>
  <c r="BA14144" i="22"/>
  <c r="BB14144" i="22" s="1"/>
  <c r="BA14192" i="22"/>
  <c r="BB14192" i="22" s="1"/>
  <c r="BA14240" i="22"/>
  <c r="BB14240" i="22" s="1"/>
  <c r="BA14288" i="22"/>
  <c r="BB14288" i="22" s="1"/>
  <c r="BA14336" i="22"/>
  <c r="BB14336" i="22" s="1"/>
  <c r="BA14379" i="22"/>
  <c r="BB14379" i="22" s="1"/>
  <c r="BB14396" i="22"/>
  <c r="BA14411" i="22"/>
  <c r="BB14411" i="22" s="1"/>
  <c r="BA14427" i="22"/>
  <c r="BB14427" i="22" s="1"/>
  <c r="BB14470" i="22"/>
  <c r="BB14513" i="22"/>
  <c r="BB14519" i="22"/>
  <c r="BA14539" i="22"/>
  <c r="BB14539" i="22" s="1"/>
  <c r="BA14556" i="22"/>
  <c r="BB14556" i="22" s="1"/>
  <c r="BA14567" i="22"/>
  <c r="BB14567" i="22" s="1"/>
  <c r="BA14594" i="22"/>
  <c r="BB14594" i="22" s="1"/>
  <c r="BA14611" i="22"/>
  <c r="BB14611" i="22" s="1"/>
  <c r="BA14629" i="22"/>
  <c r="BB14629" i="22" s="1"/>
  <c r="BB14657" i="22"/>
  <c r="BA14663" i="22"/>
  <c r="BB14663" i="22" s="1"/>
  <c r="BA14675" i="22"/>
  <c r="BB14675" i="22" s="1"/>
  <c r="BA14691" i="22"/>
  <c r="BB14691" i="22" s="1"/>
  <c r="BB14709" i="22"/>
  <c r="BB14715" i="22"/>
  <c r="BA14721" i="22"/>
  <c r="BB14721" i="22" s="1"/>
  <c r="BB14744" i="22"/>
  <c r="BB14750" i="22"/>
  <c r="BB14763" i="22"/>
  <c r="BB14774" i="22"/>
  <c r="BB14799" i="22"/>
  <c r="BB14848" i="22"/>
  <c r="BB14891" i="22"/>
  <c r="BA14897" i="22"/>
  <c r="BB14897" i="22" s="1"/>
  <c r="BA14903" i="22"/>
  <c r="BB14903" i="22" s="1"/>
  <c r="BB14940" i="22"/>
  <c r="BA14978" i="22"/>
  <c r="BB14978" i="22" s="1"/>
  <c r="BB14985" i="22"/>
  <c r="BB15059" i="22"/>
  <c r="BB15065" i="22"/>
  <c r="BB15072" i="22"/>
  <c r="BA15079" i="22"/>
  <c r="BB15079" i="22" s="1"/>
  <c r="BA15092" i="22"/>
  <c r="BB15092" i="22" s="1"/>
  <c r="BB15134" i="22"/>
  <c r="BA15147" i="22"/>
  <c r="BB15147" i="22" s="1"/>
  <c r="BB15166" i="22"/>
  <c r="BA15180" i="22"/>
  <c r="BB15180" i="22" s="1"/>
  <c r="BB15207" i="22"/>
  <c r="BB15226" i="22"/>
  <c r="BA15272" i="22"/>
  <c r="BB15272" i="22" s="1"/>
  <c r="BA15279" i="22"/>
  <c r="BB15279" i="22" s="1"/>
  <c r="BB15331" i="22"/>
  <c r="BB15378" i="22"/>
  <c r="BB15447" i="22"/>
  <c r="BA15459" i="22"/>
  <c r="BB15459" i="22" s="1"/>
  <c r="BA15479" i="22"/>
  <c r="BB15479" i="22" s="1"/>
  <c r="BB15496" i="22"/>
  <c r="BB15520" i="22"/>
  <c r="BB15580" i="22"/>
  <c r="BB15608" i="22"/>
  <c r="BB15629" i="22"/>
  <c r="BA15634" i="22"/>
  <c r="BB15634" i="22" s="1"/>
  <c r="BA15699" i="22"/>
  <c r="BB15699" i="22" s="1"/>
  <c r="BB15835" i="22"/>
  <c r="BA15862" i="22"/>
  <c r="BB15862" i="22" s="1"/>
  <c r="BB15869" i="22"/>
  <c r="BB15880" i="22"/>
  <c r="BB15887" i="22"/>
  <c r="BA15913" i="22"/>
  <c r="BB15913" i="22" s="1"/>
  <c r="BB15990" i="22"/>
  <c r="BB16004" i="22"/>
  <c r="BB16089" i="22"/>
  <c r="BA16135" i="22"/>
  <c r="BB16135" i="22" s="1"/>
  <c r="BA16162" i="22"/>
  <c r="BB16162" i="22" s="1"/>
  <c r="BB16290" i="22"/>
  <c r="BA16322" i="22"/>
  <c r="BB16322" i="22" s="1"/>
  <c r="BB16356" i="22"/>
  <c r="BA16370" i="22"/>
  <c r="BB16370" i="22" s="1"/>
  <c r="BA16376" i="22"/>
  <c r="BB16376" i="22" s="1"/>
  <c r="BA16494" i="22"/>
  <c r="BB16494" i="22" s="1"/>
  <c r="BA16513" i="22"/>
  <c r="BB16513" i="22" s="1"/>
  <c r="BB16561" i="22"/>
  <c r="BA16587" i="22"/>
  <c r="BB16587" i="22" s="1"/>
  <c r="BA16747" i="22"/>
  <c r="BB16747" i="22" s="1"/>
  <c r="BA16913" i="22"/>
  <c r="BB16913" i="22" s="1"/>
  <c r="BB16965" i="22"/>
  <c r="BB17016" i="22"/>
  <c r="BA17030" i="22"/>
  <c r="BB17030" i="22" s="1"/>
  <c r="BA17043" i="22"/>
  <c r="BB17043" i="22" s="1"/>
  <c r="BA17055" i="22"/>
  <c r="BB17055" i="22" s="1"/>
  <c r="BA17089" i="22"/>
  <c r="BB17089" i="22" s="1"/>
  <c r="BA17108" i="22"/>
  <c r="BB17108" i="22" s="1"/>
  <c r="BA17172" i="22"/>
  <c r="BB17172" i="22" s="1"/>
  <c r="BA17332" i="22"/>
  <c r="BB17332" i="22" s="1"/>
  <c r="BA17454" i="22"/>
  <c r="BB17454" i="22" s="1"/>
  <c r="BB17515" i="22"/>
  <c r="BA17630" i="22"/>
  <c r="BB17630" i="22" s="1"/>
  <c r="BA18026" i="22"/>
  <c r="BB18026" i="22" s="1"/>
  <c r="BA18298" i="22"/>
  <c r="BB18298" i="22" s="1"/>
  <c r="BA14992" i="22"/>
  <c r="BB14992" i="22" s="1"/>
  <c r="BA15083" i="22"/>
  <c r="BB15083" i="22" s="1"/>
  <c r="BA15107" i="22"/>
  <c r="BB15107" i="22" s="1"/>
  <c r="BA15181" i="22"/>
  <c r="BB15181" i="22" s="1"/>
  <c r="BA15204" i="22"/>
  <c r="BB15204" i="22" s="1"/>
  <c r="BB15243" i="22"/>
  <c r="BB15391" i="22"/>
  <c r="BB15423" i="22"/>
  <c r="BB15433" i="22"/>
  <c r="BA15475" i="22"/>
  <c r="BB15475" i="22" s="1"/>
  <c r="BB15482" i="22"/>
  <c r="BB15510" i="22"/>
  <c r="BB15543" i="22"/>
  <c r="BB15559" i="22"/>
  <c r="BA15641" i="22"/>
  <c r="BB15641" i="22" s="1"/>
  <c r="BA15659" i="22"/>
  <c r="BB15659" i="22" s="1"/>
  <c r="BB15666" i="22"/>
  <c r="BB15732" i="22"/>
  <c r="BA15743" i="22"/>
  <c r="BB15743" i="22" s="1"/>
  <c r="BA15809" i="22"/>
  <c r="BB15809" i="22" s="1"/>
  <c r="BB15815" i="22"/>
  <c r="BA15846" i="22"/>
  <c r="BB15846" i="22" s="1"/>
  <c r="BA15920" i="22"/>
  <c r="BB15920" i="22" s="1"/>
  <c r="BA15978" i="22"/>
  <c r="BB15978" i="22" s="1"/>
  <c r="BA16032" i="22"/>
  <c r="BB16032" i="22" s="1"/>
  <c r="BA16163" i="22"/>
  <c r="BB16163" i="22" s="1"/>
  <c r="BA16170" i="22"/>
  <c r="BB16170" i="22" s="1"/>
  <c r="BA16209" i="22"/>
  <c r="BB16209" i="22" s="1"/>
  <c r="BA16287" i="22"/>
  <c r="BB16287" i="22" s="1"/>
  <c r="BA16502" i="22"/>
  <c r="BB16502" i="22" s="1"/>
  <c r="BA16633" i="22"/>
  <c r="BB16633" i="22" s="1"/>
  <c r="BA16785" i="22"/>
  <c r="BB16785" i="22" s="1"/>
  <c r="BA16993" i="22"/>
  <c r="BB16993" i="22" s="1"/>
  <c r="BA17272" i="22"/>
  <c r="BB17272" i="22" s="1"/>
  <c r="BA17299" i="22"/>
  <c r="BB17299" i="22" s="1"/>
  <c r="BA17337" i="22"/>
  <c r="BB17337" i="22" s="1"/>
  <c r="BA17369" i="22"/>
  <c r="BB17369" i="22" s="1"/>
  <c r="BA17395" i="22"/>
  <c r="BB17395" i="22" s="1"/>
  <c r="BA17450" i="22"/>
  <c r="BB17450" i="22" s="1"/>
  <c r="BA17560" i="22"/>
  <c r="BB17560" i="22" s="1"/>
  <c r="BA17696" i="22"/>
  <c r="BB17696" i="22" s="1"/>
  <c r="BA18183" i="22"/>
  <c r="BB18183" i="22" s="1"/>
  <c r="BA18277" i="22"/>
  <c r="BB18277" i="22" s="1"/>
  <c r="BA18382" i="22"/>
  <c r="BB18382" i="22" s="1"/>
  <c r="BA18459" i="22"/>
  <c r="BB18459" i="22" s="1"/>
  <c r="BA18974" i="22"/>
  <c r="BB18974" i="22" s="1"/>
  <c r="BA14682" i="22"/>
  <c r="BB14682" i="22" s="1"/>
  <c r="BA14687" i="22"/>
  <c r="BB14687" i="22" s="1"/>
  <c r="BB14692" i="22"/>
  <c r="BB14697" i="22"/>
  <c r="BA14702" i="22"/>
  <c r="BB14702" i="22" s="1"/>
  <c r="BA14712" i="22"/>
  <c r="BB14712" i="22" s="1"/>
  <c r="BA14731" i="22"/>
  <c r="BB14731" i="22" s="1"/>
  <c r="BA14746" i="22"/>
  <c r="BB14746" i="22" s="1"/>
  <c r="BA14786" i="22"/>
  <c r="BB14786" i="22" s="1"/>
  <c r="BA14808" i="22"/>
  <c r="BB14808" i="22" s="1"/>
  <c r="BA14813" i="22"/>
  <c r="BB14813" i="22" s="1"/>
  <c r="BA14834" i="22"/>
  <c r="BB14834" i="22" s="1"/>
  <c r="BA14856" i="22"/>
  <c r="BB14856" i="22" s="1"/>
  <c r="BA14861" i="22"/>
  <c r="BB14861" i="22" s="1"/>
  <c r="BA14882" i="22"/>
  <c r="BB14882" i="22" s="1"/>
  <c r="BA14904" i="22"/>
  <c r="BB14904" i="22" s="1"/>
  <c r="BA14909" i="22"/>
  <c r="BB14909" i="22" s="1"/>
  <c r="BA14930" i="22"/>
  <c r="BB14930" i="22" s="1"/>
  <c r="BA14952" i="22"/>
  <c r="BB14952" i="22" s="1"/>
  <c r="BA14969" i="22"/>
  <c r="BB14969" i="22" s="1"/>
  <c r="BA14998" i="22"/>
  <c r="BB14998" i="22" s="1"/>
  <c r="BA15004" i="22"/>
  <c r="BB15004" i="22" s="1"/>
  <c r="BA15009" i="22"/>
  <c r="BB15009" i="22" s="1"/>
  <c r="BA15021" i="22"/>
  <c r="BB15021" i="22" s="1"/>
  <c r="BA15031" i="22"/>
  <c r="BB15031" i="22" s="1"/>
  <c r="BA15037" i="22"/>
  <c r="BB15037" i="22" s="1"/>
  <c r="BA15049" i="22"/>
  <c r="BB15049" i="22" s="1"/>
  <c r="BA15061" i="22"/>
  <c r="BB15061" i="22" s="1"/>
  <c r="BA15084" i="22"/>
  <c r="BB15084" i="22" s="1"/>
  <c r="BA15119" i="22"/>
  <c r="BB15119" i="22" s="1"/>
  <c r="BA15142" i="22"/>
  <c r="BB15142" i="22" s="1"/>
  <c r="BB15148" i="22"/>
  <c r="BA15210" i="22"/>
  <c r="BB15210" i="22" s="1"/>
  <c r="BA15216" i="22"/>
  <c r="BB15216" i="22" s="1"/>
  <c r="BA15221" i="22"/>
  <c r="BB15221" i="22" s="1"/>
  <c r="BA15238" i="22"/>
  <c r="BB15238" i="22" s="1"/>
  <c r="BA15386" i="22"/>
  <c r="BB15386" i="22" s="1"/>
  <c r="BA15599" i="22"/>
  <c r="BB15599" i="22" s="1"/>
  <c r="BA15635" i="22"/>
  <c r="BB15635" i="22" s="1"/>
  <c r="BA15695" i="22"/>
  <c r="BB15695" i="22" s="1"/>
  <c r="BA15804" i="22"/>
  <c r="BB15804" i="22" s="1"/>
  <c r="BA15896" i="22"/>
  <c r="BB15896" i="22" s="1"/>
  <c r="BA15958" i="22"/>
  <c r="BB15958" i="22" s="1"/>
  <c r="BA15964" i="22"/>
  <c r="BB15964" i="22" s="1"/>
  <c r="BB15971" i="22"/>
  <c r="BA16005" i="22"/>
  <c r="BB16005" i="22" s="1"/>
  <c r="BA16018" i="22"/>
  <c r="BB16018" i="22" s="1"/>
  <c r="BA16052" i="22"/>
  <c r="BB16052" i="22" s="1"/>
  <c r="BA16059" i="22"/>
  <c r="BB16059" i="22" s="1"/>
  <c r="BA16072" i="22"/>
  <c r="BB16072" i="22" s="1"/>
  <c r="BA16078" i="22"/>
  <c r="BB16078" i="22" s="1"/>
  <c r="BB16095" i="22"/>
  <c r="BA16157" i="22"/>
  <c r="BB16157" i="22" s="1"/>
  <c r="BA16171" i="22"/>
  <c r="BB16171" i="22" s="1"/>
  <c r="BA16226" i="22"/>
  <c r="BB16226" i="22" s="1"/>
  <c r="BA16231" i="22"/>
  <c r="BB16231" i="22" s="1"/>
  <c r="BB16236" i="22"/>
  <c r="BA16261" i="22"/>
  <c r="BB16261" i="22" s="1"/>
  <c r="BA16419" i="22"/>
  <c r="BB16419" i="22" s="1"/>
  <c r="BA16496" i="22"/>
  <c r="BB16496" i="22" s="1"/>
  <c r="BA16575" i="22"/>
  <c r="BB16575" i="22" s="1"/>
  <c r="BB16627" i="22"/>
  <c r="BB16736" i="22"/>
  <c r="BA16742" i="22"/>
  <c r="BB16742" i="22" s="1"/>
  <c r="BB16766" i="22"/>
  <c r="BA16810" i="22"/>
  <c r="BB16810" i="22" s="1"/>
  <c r="BA16880" i="22"/>
  <c r="BB16880" i="22" s="1"/>
  <c r="BB16942" i="22"/>
  <c r="BA16961" i="22"/>
  <c r="BB16961" i="22" s="1"/>
  <c r="BA16967" i="22"/>
  <c r="BB16967" i="22" s="1"/>
  <c r="BA16994" i="22"/>
  <c r="BB16994" i="22" s="1"/>
  <c r="BA17167" i="22"/>
  <c r="BB17167" i="22" s="1"/>
  <c r="BA17208" i="22"/>
  <c r="BB17208" i="22" s="1"/>
  <c r="BB17234" i="22"/>
  <c r="BB17279" i="22"/>
  <c r="BA17306" i="22"/>
  <c r="BB17306" i="22" s="1"/>
  <c r="BA17344" i="22"/>
  <c r="BB17344" i="22" s="1"/>
  <c r="BA17420" i="22"/>
  <c r="BB17420" i="22" s="1"/>
  <c r="BA17787" i="22"/>
  <c r="BB17787" i="22" s="1"/>
  <c r="BA18229" i="22"/>
  <c r="BB18229" i="22" s="1"/>
  <c r="BA18420" i="22"/>
  <c r="BB18420" i="22" s="1"/>
  <c r="BA18460" i="22"/>
  <c r="BB18460" i="22" s="1"/>
  <c r="BA18468" i="22"/>
  <c r="BB18468" i="22" s="1"/>
  <c r="BA18690" i="22"/>
  <c r="BB18690" i="22" s="1"/>
  <c r="BA18709" i="22"/>
  <c r="BB18709" i="22" s="1"/>
  <c r="BA18722" i="22"/>
  <c r="BB18722" i="22" s="1"/>
  <c r="BA18913" i="22"/>
  <c r="BB18913" i="22" s="1"/>
  <c r="BA14483" i="22"/>
  <c r="BB14483" i="22" s="1"/>
  <c r="BA14590" i="22"/>
  <c r="BB14590" i="22" s="1"/>
  <c r="BA14673" i="22"/>
  <c r="BB14673" i="22" s="1"/>
  <c r="BA14678" i="22"/>
  <c r="BB14678" i="22" s="1"/>
  <c r="BA14707" i="22"/>
  <c r="BB14707" i="22" s="1"/>
  <c r="BA14717" i="22"/>
  <c r="BB14717" i="22" s="1"/>
  <c r="BA14751" i="22"/>
  <c r="BB14751" i="22" s="1"/>
  <c r="BA14756" i="22"/>
  <c r="BB14756" i="22" s="1"/>
  <c r="BA14761" i="22"/>
  <c r="BB14761" i="22" s="1"/>
  <c r="BA14766" i="22"/>
  <c r="BB14766" i="22" s="1"/>
  <c r="BA14803" i="22"/>
  <c r="BB14803" i="22" s="1"/>
  <c r="BA14814" i="22"/>
  <c r="BB14814" i="22" s="1"/>
  <c r="BA14851" i="22"/>
  <c r="BB14851" i="22" s="1"/>
  <c r="BA14862" i="22"/>
  <c r="BB14862" i="22" s="1"/>
  <c r="BA14899" i="22"/>
  <c r="BB14899" i="22" s="1"/>
  <c r="BA14910" i="22"/>
  <c r="BB14910" i="22" s="1"/>
  <c r="BA14963" i="22"/>
  <c r="BB14963" i="22" s="1"/>
  <c r="BA14975" i="22"/>
  <c r="BB14975" i="22" s="1"/>
  <c r="BA14986" i="22"/>
  <c r="BB14986" i="22" s="1"/>
  <c r="BA15010" i="22"/>
  <c r="BB15010" i="22" s="1"/>
  <c r="BA15038" i="22"/>
  <c r="BB15038" i="22" s="1"/>
  <c r="BA15055" i="22"/>
  <c r="BB15055" i="22" s="1"/>
  <c r="BA15073" i="22"/>
  <c r="BB15073" i="22" s="1"/>
  <c r="BA15090" i="22"/>
  <c r="BB15090" i="22" s="1"/>
  <c r="BA15096" i="22"/>
  <c r="BB15096" i="22" s="1"/>
  <c r="BA15114" i="22"/>
  <c r="BB15114" i="22" s="1"/>
  <c r="BA15160" i="22"/>
  <c r="BB15160" i="22" s="1"/>
  <c r="BA15170" i="22"/>
  <c r="BB15170" i="22" s="1"/>
  <c r="BA15175" i="22"/>
  <c r="BB15175" i="22" s="1"/>
  <c r="BA15187" i="22"/>
  <c r="BB15187" i="22" s="1"/>
  <c r="BA15193" i="22"/>
  <c r="BB15193" i="22" s="1"/>
  <c r="BA15222" i="22"/>
  <c r="BB15222" i="22" s="1"/>
  <c r="BA15258" i="22"/>
  <c r="BB15258" i="22" s="1"/>
  <c r="BA15264" i="22"/>
  <c r="BB15264" i="22" s="1"/>
  <c r="BA15275" i="22"/>
  <c r="BB15275" i="22" s="1"/>
  <c r="BA15303" i="22"/>
  <c r="BB15303" i="22" s="1"/>
  <c r="BA15339" i="22"/>
  <c r="BB15339" i="22" s="1"/>
  <c r="BA15344" i="22"/>
  <c r="BB15344" i="22" s="1"/>
  <c r="BA15359" i="22"/>
  <c r="BB15359" i="22" s="1"/>
  <c r="BA15365" i="22"/>
  <c r="BB15365" i="22" s="1"/>
  <c r="BB15381" i="22"/>
  <c r="BA15476" i="22"/>
  <c r="BB15476" i="22" s="1"/>
  <c r="BA15505" i="22"/>
  <c r="BB15505" i="22" s="1"/>
  <c r="BA15594" i="22"/>
  <c r="BB15594" i="22" s="1"/>
  <c r="BA15624" i="22"/>
  <c r="BB15624" i="22" s="1"/>
  <c r="BA15636" i="22"/>
  <c r="BB15636" i="22" s="1"/>
  <c r="BA15667" i="22"/>
  <c r="BB15667" i="22" s="1"/>
  <c r="BA15684" i="22"/>
  <c r="BB15684" i="22" s="1"/>
  <c r="BA15702" i="22"/>
  <c r="BB15702" i="22" s="1"/>
  <c r="BA15709" i="22"/>
  <c r="BB15709" i="22" s="1"/>
  <c r="BA15733" i="22"/>
  <c r="BB15733" i="22" s="1"/>
  <c r="BA15834" i="22"/>
  <c r="BB15834" i="22" s="1"/>
  <c r="BA15908" i="22"/>
  <c r="BB15908" i="22" s="1"/>
  <c r="BA15921" i="22"/>
  <c r="BB15921" i="22" s="1"/>
  <c r="BA15946" i="22"/>
  <c r="BB15946" i="22" s="1"/>
  <c r="BA15972" i="22"/>
  <c r="BB15972" i="22" s="1"/>
  <c r="BA15980" i="22"/>
  <c r="BB15980" i="22" s="1"/>
  <c r="BB15994" i="22"/>
  <c r="BA16019" i="22"/>
  <c r="BB16019" i="22" s="1"/>
  <c r="BB16046" i="22"/>
  <c r="BA16115" i="22"/>
  <c r="BB16115" i="22" s="1"/>
  <c r="BA16134" i="22"/>
  <c r="BB16134" i="22" s="1"/>
  <c r="BA16147" i="22"/>
  <c r="BB16147" i="22" s="1"/>
  <c r="BB16152" i="22"/>
  <c r="BB16164" i="22"/>
  <c r="BA16172" i="22"/>
  <c r="BB16172" i="22" s="1"/>
  <c r="BA16204" i="22"/>
  <c r="BB16204" i="22" s="1"/>
  <c r="BA16210" i="22"/>
  <c r="BB16210" i="22" s="1"/>
  <c r="BA16319" i="22"/>
  <c r="BB16319" i="22" s="1"/>
  <c r="BA16341" i="22"/>
  <c r="BB16341" i="22" s="1"/>
  <c r="BB16401" i="22"/>
  <c r="BB16440" i="22"/>
  <c r="BB16452" i="22"/>
  <c r="BA16576" i="22"/>
  <c r="BB16576" i="22" s="1"/>
  <c r="BA16681" i="22"/>
  <c r="BB16681" i="22" s="1"/>
  <c r="BB16724" i="22"/>
  <c r="BA16767" i="22"/>
  <c r="BB16767" i="22" s="1"/>
  <c r="BA16841" i="22"/>
  <c r="BB16841" i="22" s="1"/>
  <c r="BB16924" i="22"/>
  <c r="BA16936" i="22"/>
  <c r="BB16936" i="22" s="1"/>
  <c r="BA17148" i="22"/>
  <c r="BB17148" i="22" s="1"/>
  <c r="BA17155" i="22"/>
  <c r="BB17155" i="22" s="1"/>
  <c r="BA17324" i="22"/>
  <c r="BB17324" i="22" s="1"/>
  <c r="BB17402" i="22"/>
  <c r="BA17634" i="22"/>
  <c r="BB17634" i="22" s="1"/>
  <c r="BA18127" i="22"/>
  <c r="BB18127" i="22" s="1"/>
  <c r="BA18178" i="22"/>
  <c r="BB18178" i="22" s="1"/>
  <c r="BA18215" i="22"/>
  <c r="BB18215" i="22" s="1"/>
  <c r="BA18325" i="22"/>
  <c r="BB18325" i="22" s="1"/>
  <c r="BB12814" i="22"/>
  <c r="BB12862" i="22"/>
  <c r="BB12910" i="22"/>
  <c r="BB12958" i="22"/>
  <c r="BB13006" i="22"/>
  <c r="BB13054" i="22"/>
  <c r="BB13102" i="22"/>
  <c r="BB13150" i="22"/>
  <c r="BA13154" i="22"/>
  <c r="BB13154" i="22" s="1"/>
  <c r="BB13198" i="22"/>
  <c r="BA13202" i="22"/>
  <c r="BB13202" i="22" s="1"/>
  <c r="BB13246" i="22"/>
  <c r="BB13294" i="22"/>
  <c r="BB13342" i="22"/>
  <c r="BB13390" i="22"/>
  <c r="BB13438" i="22"/>
  <c r="BB13486" i="22"/>
  <c r="BB13534" i="22"/>
  <c r="BB13582" i="22"/>
  <c r="BB13630" i="22"/>
  <c r="BB13678" i="22"/>
  <c r="BB13726" i="22"/>
  <c r="BB13774" i="22"/>
  <c r="BB13822" i="22"/>
  <c r="BB13870" i="22"/>
  <c r="BB13918" i="22"/>
  <c r="BB13966" i="22"/>
  <c r="BB14014" i="22"/>
  <c r="BB14062" i="22"/>
  <c r="BB14110" i="22"/>
  <c r="BB14158" i="22"/>
  <c r="BB14206" i="22"/>
  <c r="BB14254" i="22"/>
  <c r="BB14302" i="22"/>
  <c r="BB14350" i="22"/>
  <c r="BA14395" i="22"/>
  <c r="BB14395" i="22" s="1"/>
  <c r="BB14415" i="22"/>
  <c r="BA14434" i="22"/>
  <c r="BB14434" i="22" s="1"/>
  <c r="BB14444" i="22"/>
  <c r="BB14459" i="22"/>
  <c r="BB14478" i="22"/>
  <c r="BA14517" i="22"/>
  <c r="BB14517" i="22" s="1"/>
  <c r="BA14551" i="22"/>
  <c r="BB14551" i="22" s="1"/>
  <c r="BB14561" i="22"/>
  <c r="BB14566" i="22"/>
  <c r="BA14571" i="22"/>
  <c r="BB14571" i="22" s="1"/>
  <c r="BA14595" i="22"/>
  <c r="BB14595" i="22" s="1"/>
  <c r="BA14600" i="22"/>
  <c r="BB14600" i="22" s="1"/>
  <c r="BA14615" i="22"/>
  <c r="BB14615" i="22" s="1"/>
  <c r="BA14639" i="22"/>
  <c r="BB14639" i="22" s="1"/>
  <c r="BB14644" i="22"/>
  <c r="BB14649" i="22"/>
  <c r="BB14659" i="22"/>
  <c r="BA14683" i="22"/>
  <c r="BB14683" i="22" s="1"/>
  <c r="BB14703" i="22"/>
  <c r="BA14722" i="22"/>
  <c r="BB14722" i="22" s="1"/>
  <c r="BB14732" i="22"/>
  <c r="BB14747" i="22"/>
  <c r="BA14787" i="22"/>
  <c r="BB14787" i="22" s="1"/>
  <c r="BA14835" i="22"/>
  <c r="BB14835" i="22" s="1"/>
  <c r="BA14883" i="22"/>
  <c r="BB14883" i="22" s="1"/>
  <c r="BA14931" i="22"/>
  <c r="BB14931" i="22" s="1"/>
  <c r="BA14947" i="22"/>
  <c r="BB14947" i="22" s="1"/>
  <c r="BB14953" i="22"/>
  <c r="BB14964" i="22"/>
  <c r="BA14987" i="22"/>
  <c r="BB14987" i="22" s="1"/>
  <c r="BB14999" i="22"/>
  <c r="BA15027" i="22"/>
  <c r="BB15027" i="22" s="1"/>
  <c r="BB15032" i="22"/>
  <c r="BB15056" i="22"/>
  <c r="BA15078" i="22"/>
  <c r="BB15078" i="22" s="1"/>
  <c r="BA15120" i="22"/>
  <c r="BB15120" i="22" s="1"/>
  <c r="BA15132" i="22"/>
  <c r="BB15132" i="22" s="1"/>
  <c r="BA15143" i="22"/>
  <c r="BB15143" i="22" s="1"/>
  <c r="BA15155" i="22"/>
  <c r="BB15155" i="22" s="1"/>
  <c r="BA15176" i="22"/>
  <c r="BB15176" i="22" s="1"/>
  <c r="BA15199" i="22"/>
  <c r="BB15199" i="22" s="1"/>
  <c r="BB15239" i="22"/>
  <c r="BB15276" i="22"/>
  <c r="BA15371" i="22"/>
  <c r="BB15371" i="22" s="1"/>
  <c r="BB15387" i="22"/>
  <c r="BB15392" i="22"/>
  <c r="BB15419" i="22"/>
  <c r="BA15424" i="22"/>
  <c r="BB15424" i="22" s="1"/>
  <c r="BA15455" i="22"/>
  <c r="BB15455" i="22" s="1"/>
  <c r="BB15466" i="22"/>
  <c r="BA15477" i="22"/>
  <c r="BB15477" i="22" s="1"/>
  <c r="BA15506" i="22"/>
  <c r="BB15506" i="22" s="1"/>
  <c r="BA15512" i="22"/>
  <c r="BB15512" i="22" s="1"/>
  <c r="BB15538" i="22"/>
  <c r="BA15544" i="22"/>
  <c r="BB15544" i="22" s="1"/>
  <c r="BA15583" i="22"/>
  <c r="BB15583" i="22" s="1"/>
  <c r="BA15601" i="22"/>
  <c r="BB15601" i="22" s="1"/>
  <c r="BB15607" i="22"/>
  <c r="BB15613" i="22"/>
  <c r="BB15619" i="22"/>
  <c r="BB15654" i="22"/>
  <c r="BB15661" i="22"/>
  <c r="BB15679" i="22"/>
  <c r="BA15696" i="22"/>
  <c r="BB15696" i="22" s="1"/>
  <c r="BA15721" i="22"/>
  <c r="BB15721" i="22" s="1"/>
  <c r="BA15727" i="22"/>
  <c r="BB15727" i="22" s="1"/>
  <c r="BA15751" i="22"/>
  <c r="BB15751" i="22" s="1"/>
  <c r="BB15758" i="22"/>
  <c r="BA15793" i="22"/>
  <c r="BB15793" i="22" s="1"/>
  <c r="BB15799" i="22"/>
  <c r="BA15823" i="22"/>
  <c r="BB15823" i="22" s="1"/>
  <c r="BA15848" i="22"/>
  <c r="BB15848" i="22" s="1"/>
  <c r="BA15897" i="22"/>
  <c r="BB15897" i="22" s="1"/>
  <c r="BA15915" i="22"/>
  <c r="BB15915" i="22" s="1"/>
  <c r="BA15922" i="22"/>
  <c r="BB15922" i="22" s="1"/>
  <c r="BA15952" i="22"/>
  <c r="BB15952" i="22" s="1"/>
  <c r="BB15959" i="22"/>
  <c r="BA15973" i="22"/>
  <c r="BB15973" i="22" s="1"/>
  <c r="BA15981" i="22"/>
  <c r="BB15981" i="22" s="1"/>
  <c r="BB15995" i="22"/>
  <c r="BB16000" i="22"/>
  <c r="BA16006" i="22"/>
  <c r="BB16006" i="22" s="1"/>
  <c r="BB16061" i="22"/>
  <c r="BB16079" i="22"/>
  <c r="BA16097" i="22"/>
  <c r="BB16097" i="22" s="1"/>
  <c r="BA16104" i="22"/>
  <c r="BB16104" i="22" s="1"/>
  <c r="BA16158" i="22"/>
  <c r="BB16158" i="22" s="1"/>
  <c r="BB16227" i="22"/>
  <c r="BA16387" i="22"/>
  <c r="BB16387" i="22" s="1"/>
  <c r="BB16402" i="22"/>
  <c r="BA16414" i="22"/>
  <c r="BB16414" i="22" s="1"/>
  <c r="BB16453" i="22"/>
  <c r="BA16458" i="22"/>
  <c r="BB16458" i="22" s="1"/>
  <c r="BB16533" i="22"/>
  <c r="BB16583" i="22"/>
  <c r="BA16664" i="22"/>
  <c r="BB16664" i="22" s="1"/>
  <c r="BA16693" i="22"/>
  <c r="BB16693" i="22" s="1"/>
  <c r="BB16707" i="22"/>
  <c r="BA16768" i="22"/>
  <c r="BB16768" i="22" s="1"/>
  <c r="BA16912" i="22"/>
  <c r="BB16912" i="22" s="1"/>
  <c r="BB16919" i="22"/>
  <c r="BA16982" i="22"/>
  <c r="BB16982" i="22" s="1"/>
  <c r="BB17060" i="22"/>
  <c r="BB17085" i="22"/>
  <c r="BB17129" i="22"/>
  <c r="BA17136" i="22"/>
  <c r="BB17136" i="22" s="1"/>
  <c r="BA17202" i="22"/>
  <c r="BB17202" i="22" s="1"/>
  <c r="BA17216" i="22"/>
  <c r="BB17216" i="22" s="1"/>
  <c r="BA17507" i="22"/>
  <c r="BB17507" i="22" s="1"/>
  <c r="BA17691" i="22"/>
  <c r="BB17691" i="22" s="1"/>
  <c r="BA17716" i="22"/>
  <c r="BB17716" i="22" s="1"/>
  <c r="BB17999" i="22"/>
  <c r="BA18434" i="22"/>
  <c r="BB18434" i="22" s="1"/>
  <c r="BA18447" i="22"/>
  <c r="BB18447" i="22" s="1"/>
  <c r="BB14783" i="22"/>
  <c r="BB14831" i="22"/>
  <c r="BB14879" i="22"/>
  <c r="BB14927" i="22"/>
  <c r="BB14959" i="22"/>
  <c r="BB15171" i="22"/>
  <c r="BB15231" i="22"/>
  <c r="BB15254" i="22"/>
  <c r="BA15263" i="22"/>
  <c r="BB15263" i="22" s="1"/>
  <c r="BB15291" i="22"/>
  <c r="BB15323" i="22"/>
  <c r="BB15337" i="22"/>
  <c r="BB15351" i="22"/>
  <c r="BB15383" i="22"/>
  <c r="BB15415" i="22"/>
  <c r="BB15420" i="22"/>
  <c r="BB15443" i="22"/>
  <c r="BB15467" i="22"/>
  <c r="BB15515" i="22"/>
  <c r="BB15555" i="22"/>
  <c r="BB15575" i="22"/>
  <c r="BB15763" i="22"/>
  <c r="BA15784" i="22"/>
  <c r="BB15784" i="22" s="1"/>
  <c r="BB15877" i="22"/>
  <c r="BB15955" i="22"/>
  <c r="BA15966" i="22"/>
  <c r="BB15966" i="22" s="1"/>
  <c r="BA16001" i="22"/>
  <c r="BB16001" i="22" s="1"/>
  <c r="BA16012" i="22"/>
  <c r="BB16012" i="22" s="1"/>
  <c r="BB16070" i="22"/>
  <c r="BA16075" i="22"/>
  <c r="BB16075" i="22" s="1"/>
  <c r="BA16103" i="22"/>
  <c r="BB16103" i="22" s="1"/>
  <c r="BB16143" i="22"/>
  <c r="BA16149" i="22"/>
  <c r="BB16149" i="22" s="1"/>
  <c r="BB16178" i="22"/>
  <c r="BA16255" i="22"/>
  <c r="BB16255" i="22" s="1"/>
  <c r="BB16299" i="22"/>
  <c r="BB16354" i="22"/>
  <c r="BA16409" i="22"/>
  <c r="BB16409" i="22" s="1"/>
  <c r="BB16423" i="22"/>
  <c r="BA16459" i="22"/>
  <c r="BB16459" i="22" s="1"/>
  <c r="BA16489" i="22"/>
  <c r="BB16489" i="22" s="1"/>
  <c r="BA16507" i="22"/>
  <c r="BB16507" i="22" s="1"/>
  <c r="BA16542" i="22"/>
  <c r="BB16542" i="22" s="1"/>
  <c r="BA16577" i="22"/>
  <c r="BB16577" i="22" s="1"/>
  <c r="BA16638" i="22"/>
  <c r="BB16638" i="22" s="1"/>
  <c r="BA16696" i="22"/>
  <c r="BB16696" i="22" s="1"/>
  <c r="BA16750" i="22"/>
  <c r="BB16750" i="22" s="1"/>
  <c r="BB16779" i="22"/>
  <c r="BB16829" i="22"/>
  <c r="BA16877" i="22"/>
  <c r="BB16877" i="22" s="1"/>
  <c r="BB16943" i="22"/>
  <c r="BA16981" i="22"/>
  <c r="BB16981" i="22" s="1"/>
  <c r="BA17017" i="22"/>
  <c r="BB17017" i="22" s="1"/>
  <c r="BA17056" i="22"/>
  <c r="BB17056" i="22" s="1"/>
  <c r="BB17095" i="22"/>
  <c r="BA17131" i="22"/>
  <c r="BB17131" i="22" s="1"/>
  <c r="BA17138" i="22"/>
  <c r="BB17138" i="22" s="1"/>
  <c r="BA17256" i="22"/>
  <c r="BB17256" i="22" s="1"/>
  <c r="BA17301" i="22"/>
  <c r="BB17301" i="22" s="1"/>
  <c r="BB17351" i="22"/>
  <c r="BA17384" i="22"/>
  <c r="BB17384" i="22" s="1"/>
  <c r="BA17942" i="22"/>
  <c r="BB17942" i="22" s="1"/>
  <c r="BA18112" i="22"/>
  <c r="BB18112" i="22" s="1"/>
  <c r="BA18340" i="22"/>
  <c r="BB18340" i="22" s="1"/>
  <c r="BB18421" i="22"/>
  <c r="BA18576" i="22"/>
  <c r="BB18576" i="22" s="1"/>
  <c r="BA19325" i="22"/>
  <c r="BB19325" i="22" s="1"/>
  <c r="BB14391" i="22"/>
  <c r="BB14439" i="22"/>
  <c r="BB14487" i="22"/>
  <c r="BB14535" i="22"/>
  <c r="BB14583" i="22"/>
  <c r="BB14631" i="22"/>
  <c r="BB14679" i="22"/>
  <c r="BB14727" i="22"/>
  <c r="BB14775" i="22"/>
  <c r="BB14823" i="22"/>
  <c r="BB14871" i="22"/>
  <c r="BB14919" i="22"/>
  <c r="BB15075" i="22"/>
  <c r="BB15135" i="22"/>
  <c r="BB15158" i="22"/>
  <c r="BA15167" i="22"/>
  <c r="BB15167" i="22" s="1"/>
  <c r="BB15195" i="22"/>
  <c r="BB15227" i="22"/>
  <c r="BB15241" i="22"/>
  <c r="BB15255" i="22"/>
  <c r="BB15287" i="22"/>
  <c r="BB15319" i="22"/>
  <c r="BB15324" i="22"/>
  <c r="BB15347" i="22"/>
  <c r="BB15379" i="22"/>
  <c r="BB15439" i="22"/>
  <c r="BB15468" i="22"/>
  <c r="BB15487" i="22"/>
  <c r="BB15516" i="22"/>
  <c r="BB15576" i="22"/>
  <c r="BA15581" i="22"/>
  <c r="BB15581" i="22" s="1"/>
  <c r="BB15611" i="22"/>
  <c r="BB15631" i="22"/>
  <c r="BA15682" i="22"/>
  <c r="BB15682" i="22" s="1"/>
  <c r="BB15723" i="22"/>
  <c r="BB15734" i="22"/>
  <c r="BB15769" i="22"/>
  <c r="BA15800" i="22"/>
  <c r="BB15800" i="22" s="1"/>
  <c r="BA15872" i="22"/>
  <c r="BB15872" i="22" s="1"/>
  <c r="BA15883" i="22"/>
  <c r="BB15883" i="22" s="1"/>
  <c r="BA15900" i="22"/>
  <c r="BB15900" i="22" s="1"/>
  <c r="BB15906" i="22"/>
  <c r="BB16047" i="22"/>
  <c r="BB16127" i="22"/>
  <c r="BA16184" i="22"/>
  <c r="BB16184" i="22" s="1"/>
  <c r="BB16207" i="22"/>
  <c r="BA16213" i="22"/>
  <c r="BB16213" i="22" s="1"/>
  <c r="BA16268" i="22"/>
  <c r="BB16268" i="22" s="1"/>
  <c r="BB16307" i="22"/>
  <c r="BA16328" i="22"/>
  <c r="BB16328" i="22" s="1"/>
  <c r="BB16379" i="22"/>
  <c r="BA16424" i="22"/>
  <c r="BB16424" i="22" s="1"/>
  <c r="BB16430" i="22"/>
  <c r="BB16497" i="22"/>
  <c r="BA16589" i="22"/>
  <c r="BB16589" i="22" s="1"/>
  <c r="BB16679" i="22"/>
  <c r="BA16719" i="22"/>
  <c r="BB16719" i="22" s="1"/>
  <c r="BB16763" i="22"/>
  <c r="BA16769" i="22"/>
  <c r="BB16769" i="22" s="1"/>
  <c r="BA16871" i="22"/>
  <c r="BB16871" i="22" s="1"/>
  <c r="BA16903" i="22"/>
  <c r="BB16903" i="22" s="1"/>
  <c r="BA16915" i="22"/>
  <c r="BB16915" i="22" s="1"/>
  <c r="BA16926" i="22"/>
  <c r="BB16926" i="22" s="1"/>
  <c r="BA16976" i="22"/>
  <c r="BB16976" i="22" s="1"/>
  <c r="BA17012" i="22"/>
  <c r="BB17012" i="22" s="1"/>
  <c r="BA17083" i="22"/>
  <c r="BB17083" i="22" s="1"/>
  <c r="BA17126" i="22"/>
  <c r="BB17126" i="22" s="1"/>
  <c r="BA17232" i="22"/>
  <c r="BB17232" i="22" s="1"/>
  <c r="BB17289" i="22"/>
  <c r="BB17555" i="22"/>
  <c r="BA17567" i="22"/>
  <c r="BB17567" i="22" s="1"/>
  <c r="BB17650" i="22"/>
  <c r="BA17680" i="22"/>
  <c r="BB17680" i="22" s="1"/>
  <c r="BB17746" i="22"/>
  <c r="BA17794" i="22"/>
  <c r="BB17794" i="22" s="1"/>
  <c r="BA17807" i="22"/>
  <c r="BB17807" i="22" s="1"/>
  <c r="BA17922" i="22"/>
  <c r="BB17922" i="22" s="1"/>
  <c r="BA17979" i="22"/>
  <c r="BB17979" i="22" s="1"/>
  <c r="BA18044" i="22"/>
  <c r="BB18044" i="22" s="1"/>
  <c r="BA18282" i="22"/>
  <c r="BB18282" i="22" s="1"/>
  <c r="BA18347" i="22"/>
  <c r="BB18347" i="22" s="1"/>
  <c r="BB18399" i="22"/>
  <c r="BB18406" i="22"/>
  <c r="BA18491" i="22"/>
  <c r="BB18491" i="22" s="1"/>
  <c r="BA18498" i="22"/>
  <c r="BB18498" i="22" s="1"/>
  <c r="BB18506" i="22"/>
  <c r="BB18521" i="22"/>
  <c r="BA15407" i="22"/>
  <c r="BB15407" i="22" s="1"/>
  <c r="BA15551" i="22"/>
  <c r="BB15551" i="22" s="1"/>
  <c r="BA15647" i="22"/>
  <c r="BB15647" i="22" s="1"/>
  <c r="BA15673" i="22"/>
  <c r="BB15673" i="22" s="1"/>
  <c r="BA15821" i="22"/>
  <c r="BB15821" i="22" s="1"/>
  <c r="BA15860" i="22"/>
  <c r="BB15860" i="22" s="1"/>
  <c r="BA15991" i="22"/>
  <c r="BB15991" i="22" s="1"/>
  <c r="BA16329" i="22"/>
  <c r="BB16329" i="22" s="1"/>
  <c r="BA16443" i="22"/>
  <c r="BB16443" i="22" s="1"/>
  <c r="BA16484" i="22"/>
  <c r="BB16484" i="22" s="1"/>
  <c r="BA16616" i="22"/>
  <c r="BB16616" i="22" s="1"/>
  <c r="BA16686" i="22"/>
  <c r="BB16686" i="22" s="1"/>
  <c r="BA16720" i="22"/>
  <c r="BB16720" i="22" s="1"/>
  <c r="BA16885" i="22"/>
  <c r="BB16885" i="22" s="1"/>
  <c r="BA16904" i="22"/>
  <c r="BB16904" i="22" s="1"/>
  <c r="BA16995" i="22"/>
  <c r="BB16995" i="22" s="1"/>
  <c r="BA17121" i="22"/>
  <c r="BB17121" i="22" s="1"/>
  <c r="BA17417" i="22"/>
  <c r="BB17417" i="22" s="1"/>
  <c r="BA17459" i="22"/>
  <c r="BB17459" i="22" s="1"/>
  <c r="BA17668" i="22"/>
  <c r="BB17668" i="22" s="1"/>
  <c r="BA17875" i="22"/>
  <c r="BB17875" i="22" s="1"/>
  <c r="BA17904" i="22"/>
  <c r="BB17904" i="22" s="1"/>
  <c r="BA18039" i="22"/>
  <c r="BB18039" i="22" s="1"/>
  <c r="BA18268" i="22"/>
  <c r="BB18268" i="22" s="1"/>
  <c r="BA18630" i="22"/>
  <c r="BB18630" i="22" s="1"/>
  <c r="BB14383" i="22"/>
  <c r="BB14431" i="22"/>
  <c r="BB14479" i="22"/>
  <c r="BB14527" i="22"/>
  <c r="BB14575" i="22"/>
  <c r="BB14623" i="22"/>
  <c r="BB14671" i="22"/>
  <c r="BB14719" i="22"/>
  <c r="BB14767" i="22"/>
  <c r="BA14771" i="22"/>
  <c r="BB14771" i="22" s="1"/>
  <c r="BB14815" i="22"/>
  <c r="BA14819" i="22"/>
  <c r="BB14819" i="22" s="1"/>
  <c r="BB14863" i="22"/>
  <c r="BA14867" i="22"/>
  <c r="BB14867" i="22" s="1"/>
  <c r="BB14911" i="22"/>
  <c r="BA14915" i="22"/>
  <c r="BB14915" i="22" s="1"/>
  <c r="BA14951" i="22"/>
  <c r="BB14951" i="22" s="1"/>
  <c r="BB14979" i="22"/>
  <c r="BA14983" i="22"/>
  <c r="BB14983" i="22" s="1"/>
  <c r="BA14988" i="22"/>
  <c r="BB14988" i="22" s="1"/>
  <c r="BB14997" i="22"/>
  <c r="BA15011" i="22"/>
  <c r="BB15011" i="22" s="1"/>
  <c r="BB15039" i="22"/>
  <c r="BA15043" i="22"/>
  <c r="BB15043" i="22" s="1"/>
  <c r="BB15062" i="22"/>
  <c r="BA15071" i="22"/>
  <c r="BB15071" i="22" s="1"/>
  <c r="BB15080" i="22"/>
  <c r="BB15099" i="22"/>
  <c r="BA15103" i="22"/>
  <c r="BB15103" i="22" s="1"/>
  <c r="BB15131" i="22"/>
  <c r="BB15145" i="22"/>
  <c r="BB15159" i="22"/>
  <c r="BB15191" i="22"/>
  <c r="BB15223" i="22"/>
  <c r="BB15228" i="22"/>
  <c r="BB15251" i="22"/>
  <c r="BB15283" i="22"/>
  <c r="BA15315" i="22"/>
  <c r="BB15315" i="22" s="1"/>
  <c r="BB15343" i="22"/>
  <c r="BA15375" i="22"/>
  <c r="BB15375" i="22" s="1"/>
  <c r="BA15398" i="22"/>
  <c r="BB15398" i="22" s="1"/>
  <c r="BA15435" i="22"/>
  <c r="BB15435" i="22" s="1"/>
  <c r="BA15463" i="22"/>
  <c r="BB15463" i="22" s="1"/>
  <c r="BA15483" i="22"/>
  <c r="BB15483" i="22" s="1"/>
  <c r="BB15507" i="22"/>
  <c r="BA15511" i="22"/>
  <c r="BB15511" i="22" s="1"/>
  <c r="BB15527" i="22"/>
  <c r="BA15571" i="22"/>
  <c r="BB15571" i="22" s="1"/>
  <c r="BA15587" i="22"/>
  <c r="BB15587" i="22" s="1"/>
  <c r="BB15612" i="22"/>
  <c r="BB15622" i="22"/>
  <c r="BA15627" i="22"/>
  <c r="BB15627" i="22" s="1"/>
  <c r="BB15663" i="22"/>
  <c r="BA15668" i="22"/>
  <c r="BB15668" i="22" s="1"/>
  <c r="BB15703" i="22"/>
  <c r="BA15708" i="22"/>
  <c r="BB15708" i="22" s="1"/>
  <c r="BA15724" i="22"/>
  <c r="BB15724" i="22" s="1"/>
  <c r="BB15735" i="22"/>
  <c r="BB15755" i="22"/>
  <c r="BA15770" i="22"/>
  <c r="BB15770" i="22" s="1"/>
  <c r="BB15811" i="22"/>
  <c r="BB15816" i="22"/>
  <c r="BB15855" i="22"/>
  <c r="BB15861" i="22"/>
  <c r="BA15867" i="22"/>
  <c r="BB15867" i="22" s="1"/>
  <c r="BB15884" i="22"/>
  <c r="BB15895" i="22"/>
  <c r="BB15912" i="22"/>
  <c r="BA15923" i="22"/>
  <c r="BB15923" i="22" s="1"/>
  <c r="BB15935" i="22"/>
  <c r="BA15957" i="22"/>
  <c r="BB15957" i="22" s="1"/>
  <c r="BB15979" i="22"/>
  <c r="BA15986" i="22"/>
  <c r="BB15986" i="22" s="1"/>
  <c r="BA15992" i="22"/>
  <c r="BB15992" i="22" s="1"/>
  <c r="BA16020" i="22"/>
  <c r="BB16020" i="22" s="1"/>
  <c r="BA16054" i="22"/>
  <c r="BB16054" i="22" s="1"/>
  <c r="BB16077" i="22"/>
  <c r="BA16088" i="22"/>
  <c r="BB16088" i="22" s="1"/>
  <c r="BA16133" i="22"/>
  <c r="BB16133" i="22" s="1"/>
  <c r="BB16155" i="22"/>
  <c r="BB16245" i="22"/>
  <c r="BA16295" i="22"/>
  <c r="BB16295" i="22" s="1"/>
  <c r="BA16330" i="22"/>
  <c r="BB16330" i="22" s="1"/>
  <c r="BA16344" i="22"/>
  <c r="BB16344" i="22" s="1"/>
  <c r="BB16360" i="22"/>
  <c r="BA16367" i="22"/>
  <c r="BB16367" i="22" s="1"/>
  <c r="BB16386" i="22"/>
  <c r="BA16392" i="22"/>
  <c r="BB16392" i="22" s="1"/>
  <c r="BB16431" i="22"/>
  <c r="BB16467" i="22"/>
  <c r="BB16537" i="22"/>
  <c r="BB16549" i="22"/>
  <c r="BA16554" i="22"/>
  <c r="BB16554" i="22" s="1"/>
  <c r="BB16566" i="22"/>
  <c r="BA16603" i="22"/>
  <c r="BB16603" i="22" s="1"/>
  <c r="BB16663" i="22"/>
  <c r="BB16698" i="22"/>
  <c r="BA16721" i="22"/>
  <c r="BB16721" i="22" s="1"/>
  <c r="BB16758" i="22"/>
  <c r="BA16842" i="22"/>
  <c r="BB16842" i="22" s="1"/>
  <c r="BA16898" i="22"/>
  <c r="BB16898" i="22" s="1"/>
  <c r="BB16916" i="22"/>
  <c r="BB16921" i="22"/>
  <c r="BA17002" i="22"/>
  <c r="BB17002" i="22" s="1"/>
  <c r="BA17019" i="22"/>
  <c r="BB17019" i="22" s="1"/>
  <c r="BA17059" i="22"/>
  <c r="BB17059" i="22" s="1"/>
  <c r="BB17077" i="22"/>
  <c r="BA17184" i="22"/>
  <c r="BB17184" i="22" s="1"/>
  <c r="BA17200" i="22"/>
  <c r="BB17200" i="22" s="1"/>
  <c r="BA17219" i="22"/>
  <c r="BB17219" i="22" s="1"/>
  <c r="BA17239" i="22"/>
  <c r="BB17239" i="22" s="1"/>
  <c r="BB17442" i="22"/>
  <c r="BA17502" i="22"/>
  <c r="BB17502" i="22" s="1"/>
  <c r="BA17520" i="22"/>
  <c r="BB17520" i="22" s="1"/>
  <c r="BA17550" i="22"/>
  <c r="BB17550" i="22" s="1"/>
  <c r="BA17587" i="22"/>
  <c r="BB17587" i="22" s="1"/>
  <c r="BB17603" i="22"/>
  <c r="BA17638" i="22"/>
  <c r="BB17638" i="22" s="1"/>
  <c r="BA17663" i="22"/>
  <c r="BB17663" i="22" s="1"/>
  <c r="BA17856" i="22"/>
  <c r="BB17856" i="22" s="1"/>
  <c r="BA17974" i="22"/>
  <c r="BB17974" i="22" s="1"/>
  <c r="BA18034" i="22"/>
  <c r="BB18034" i="22" s="1"/>
  <c r="BA18228" i="22"/>
  <c r="BB18228" i="22" s="1"/>
  <c r="BA18262" i="22"/>
  <c r="BB18262" i="22" s="1"/>
  <c r="BA18319" i="22"/>
  <c r="BB18319" i="22" s="1"/>
  <c r="BA18342" i="22"/>
  <c r="BB18342" i="22" s="1"/>
  <c r="BA16280" i="22"/>
  <c r="BB16280" i="22" s="1"/>
  <c r="BA16398" i="22"/>
  <c r="BB16398" i="22" s="1"/>
  <c r="BA16404" i="22"/>
  <c r="BB16404" i="22" s="1"/>
  <c r="BA16454" i="22"/>
  <c r="BB16454" i="22" s="1"/>
  <c r="BA16529" i="22"/>
  <c r="BB16529" i="22" s="1"/>
  <c r="BA16584" i="22"/>
  <c r="BB16584" i="22" s="1"/>
  <c r="BA16651" i="22"/>
  <c r="BB16651" i="22" s="1"/>
  <c r="BA16699" i="22"/>
  <c r="BB16699" i="22" s="1"/>
  <c r="BA16838" i="22"/>
  <c r="BB16838" i="22" s="1"/>
  <c r="BA16955" i="22"/>
  <c r="BB16955" i="22" s="1"/>
  <c r="BA17057" i="22"/>
  <c r="BB17057" i="22" s="1"/>
  <c r="BA17069" i="22"/>
  <c r="BB17069" i="22" s="1"/>
  <c r="BA17140" i="22"/>
  <c r="BB17140" i="22" s="1"/>
  <c r="BA17252" i="22"/>
  <c r="BB17252" i="22" s="1"/>
  <c r="BA17276" i="22"/>
  <c r="BB17276" i="22" s="1"/>
  <c r="BA17315" i="22"/>
  <c r="BB17315" i="22" s="1"/>
  <c r="BA17480" i="22"/>
  <c r="BB17480" i="22" s="1"/>
  <c r="BA17511" i="22"/>
  <c r="BB17511" i="22" s="1"/>
  <c r="BA17547" i="22"/>
  <c r="BB17547" i="22" s="1"/>
  <c r="BA17571" i="22"/>
  <c r="BB17571" i="22" s="1"/>
  <c r="BA17670" i="22"/>
  <c r="BB17670" i="22" s="1"/>
  <c r="BA17712" i="22"/>
  <c r="BB17712" i="22" s="1"/>
  <c r="BA18078" i="22"/>
  <c r="BB18078" i="22" s="1"/>
  <c r="BA18136" i="22"/>
  <c r="BB18136" i="22" s="1"/>
  <c r="BA18162" i="22"/>
  <c r="BB18162" i="22" s="1"/>
  <c r="BA18216" i="22"/>
  <c r="BB18216" i="22" s="1"/>
  <c r="BA18264" i="22"/>
  <c r="BB18264" i="22" s="1"/>
  <c r="BA18292" i="22"/>
  <c r="BB18292" i="22" s="1"/>
  <c r="BA18805" i="22"/>
  <c r="BB18805" i="22" s="1"/>
  <c r="BA18861" i="22"/>
  <c r="BB18861" i="22" s="1"/>
  <c r="BA16269" i="22"/>
  <c r="BB16269" i="22" s="1"/>
  <c r="BB16368" i="22"/>
  <c r="BA16373" i="22"/>
  <c r="BB16373" i="22" s="1"/>
  <c r="BA16410" i="22"/>
  <c r="BB16410" i="22" s="1"/>
  <c r="BA16427" i="22"/>
  <c r="BB16427" i="22" s="1"/>
  <c r="BA16432" i="22"/>
  <c r="BB16432" i="22" s="1"/>
  <c r="BA16449" i="22"/>
  <c r="BB16449" i="22" s="1"/>
  <c r="BA16509" i="22"/>
  <c r="BB16509" i="22" s="1"/>
  <c r="BA16519" i="22"/>
  <c r="BB16519" i="22" s="1"/>
  <c r="BB16540" i="22"/>
  <c r="BA16562" i="22"/>
  <c r="BB16562" i="22" s="1"/>
  <c r="BA16567" i="22"/>
  <c r="BB16567" i="22" s="1"/>
  <c r="BA16579" i="22"/>
  <c r="BB16579" i="22" s="1"/>
  <c r="BA16596" i="22"/>
  <c r="BB16596" i="22" s="1"/>
  <c r="BB16601" i="22"/>
  <c r="BA16667" i="22"/>
  <c r="BB16667" i="22" s="1"/>
  <c r="BA16705" i="22"/>
  <c r="BB16705" i="22" s="1"/>
  <c r="BA16754" i="22"/>
  <c r="BB16754" i="22" s="1"/>
  <c r="BA16781" i="22"/>
  <c r="BB16781" i="22" s="1"/>
  <c r="BA16788" i="22"/>
  <c r="BB16788" i="22" s="1"/>
  <c r="BB16793" i="22"/>
  <c r="BA16811" i="22"/>
  <c r="BB16811" i="22" s="1"/>
  <c r="BA16817" i="22"/>
  <c r="BB16817" i="22" s="1"/>
  <c r="BA16833" i="22"/>
  <c r="BB16833" i="22" s="1"/>
  <c r="BA16850" i="22"/>
  <c r="BB16850" i="22" s="1"/>
  <c r="BA16856" i="22"/>
  <c r="BB16856" i="22" s="1"/>
  <c r="BA16878" i="22"/>
  <c r="BB16878" i="22" s="1"/>
  <c r="BA16938" i="22"/>
  <c r="BB16938" i="22" s="1"/>
  <c r="BA16974" i="22"/>
  <c r="BB16974" i="22" s="1"/>
  <c r="BA17008" i="22"/>
  <c r="BB17008" i="22" s="1"/>
  <c r="BB17020" i="22"/>
  <c r="BA17033" i="22"/>
  <c r="BB17033" i="22" s="1"/>
  <c r="BA17070" i="22"/>
  <c r="BB17070" i="22" s="1"/>
  <c r="BB17080" i="22"/>
  <c r="BA17115" i="22"/>
  <c r="BB17115" i="22" s="1"/>
  <c r="BA17210" i="22"/>
  <c r="BB17210" i="22" s="1"/>
  <c r="BA17235" i="22"/>
  <c r="BB17235" i="22" s="1"/>
  <c r="BB17327" i="22"/>
  <c r="BA17347" i="22"/>
  <c r="BB17347" i="22" s="1"/>
  <c r="BA17572" i="22"/>
  <c r="BB17572" i="22" s="1"/>
  <c r="BA17584" i="22"/>
  <c r="BB17584" i="22" s="1"/>
  <c r="BA17628" i="22"/>
  <c r="BB17628" i="22" s="1"/>
  <c r="BA17699" i="22"/>
  <c r="BB17699" i="22" s="1"/>
  <c r="BA17776" i="22"/>
  <c r="BB17776" i="22" s="1"/>
  <c r="BB17808" i="22"/>
  <c r="BA17830" i="22"/>
  <c r="BB17830" i="22" s="1"/>
  <c r="BA18192" i="22"/>
  <c r="BB18192" i="22" s="1"/>
  <c r="BA18244" i="22"/>
  <c r="BB18244" i="22" s="1"/>
  <c r="BA18416" i="22"/>
  <c r="BB18416" i="22" s="1"/>
  <c r="BA18529" i="22"/>
  <c r="BB18529" i="22" s="1"/>
  <c r="BA18585" i="22"/>
  <c r="BB18585" i="22" s="1"/>
  <c r="BA18625" i="22"/>
  <c r="BB18625" i="22" s="1"/>
  <c r="BA18684" i="22"/>
  <c r="BB18684" i="22" s="1"/>
  <c r="BA15888" i="22"/>
  <c r="BB15888" i="22" s="1"/>
  <c r="BA15944" i="22"/>
  <c r="BB15944" i="22" s="1"/>
  <c r="BA16043" i="22"/>
  <c r="BB16043" i="22" s="1"/>
  <c r="BA16112" i="22"/>
  <c r="BB16112" i="22" s="1"/>
  <c r="BA16259" i="22"/>
  <c r="BB16259" i="22" s="1"/>
  <c r="BA16264" i="22"/>
  <c r="BB16264" i="22" s="1"/>
  <c r="BA16281" i="22"/>
  <c r="BB16281" i="22" s="1"/>
  <c r="BA16291" i="22"/>
  <c r="BB16291" i="22" s="1"/>
  <c r="BB16300" i="22"/>
  <c r="BA16331" i="22"/>
  <c r="BB16331" i="22" s="1"/>
  <c r="BA16342" i="22"/>
  <c r="BB16342" i="22" s="1"/>
  <c r="BA16347" i="22"/>
  <c r="BB16347" i="22" s="1"/>
  <c r="BB16363" i="22"/>
  <c r="BA16378" i="22"/>
  <c r="BB16378" i="22" s="1"/>
  <c r="BB16388" i="22"/>
  <c r="BB16393" i="22"/>
  <c r="BA16399" i="22"/>
  <c r="BB16399" i="22" s="1"/>
  <c r="BA16422" i="22"/>
  <c r="BB16422" i="22" s="1"/>
  <c r="BA16433" i="22"/>
  <c r="BB16433" i="22" s="1"/>
  <c r="BA16482" i="22"/>
  <c r="BB16482" i="22" s="1"/>
  <c r="BA16487" i="22"/>
  <c r="BB16487" i="22" s="1"/>
  <c r="BB16492" i="22"/>
  <c r="BA16514" i="22"/>
  <c r="BB16514" i="22" s="1"/>
  <c r="BA16568" i="22"/>
  <c r="BB16568" i="22" s="1"/>
  <c r="BA16619" i="22"/>
  <c r="BB16619" i="22" s="1"/>
  <c r="BA16646" i="22"/>
  <c r="BB16646" i="22" s="1"/>
  <c r="BA16662" i="22"/>
  <c r="BB16662" i="22" s="1"/>
  <c r="BA16672" i="22"/>
  <c r="BB16672" i="22" s="1"/>
  <c r="BB16694" i="22"/>
  <c r="BA16711" i="22"/>
  <c r="BB16711" i="22" s="1"/>
  <c r="BA16727" i="22"/>
  <c r="BB16727" i="22" s="1"/>
  <c r="BB16732" i="22"/>
  <c r="BA16749" i="22"/>
  <c r="BB16749" i="22" s="1"/>
  <c r="BA16759" i="22"/>
  <c r="BB16759" i="22" s="1"/>
  <c r="BA16782" i="22"/>
  <c r="BB16782" i="22" s="1"/>
  <c r="BA16845" i="22"/>
  <c r="BB16845" i="22" s="1"/>
  <c r="BB16872" i="22"/>
  <c r="BB16928" i="22"/>
  <c r="BA16933" i="22"/>
  <c r="BB16933" i="22" s="1"/>
  <c r="BA16939" i="22"/>
  <c r="BB16939" i="22" s="1"/>
  <c r="BA16950" i="22"/>
  <c r="BB16950" i="22" s="1"/>
  <c r="BB16968" i="22"/>
  <c r="BA16986" i="22"/>
  <c r="BB16986" i="22" s="1"/>
  <c r="BA17021" i="22"/>
  <c r="BB17021" i="22" s="1"/>
  <c r="BA17099" i="22"/>
  <c r="BB17099" i="22" s="1"/>
  <c r="BA17153" i="22"/>
  <c r="BB17153" i="22" s="1"/>
  <c r="BB17176" i="22"/>
  <c r="BA17211" i="22"/>
  <c r="BB17211" i="22" s="1"/>
  <c r="BA17284" i="22"/>
  <c r="BB17284" i="22" s="1"/>
  <c r="BB17415" i="22"/>
  <c r="BA17440" i="22"/>
  <c r="BB17440" i="22" s="1"/>
  <c r="BA17648" i="22"/>
  <c r="BB17648" i="22" s="1"/>
  <c r="BA17694" i="22"/>
  <c r="BB17694" i="22" s="1"/>
  <c r="BB17742" i="22"/>
  <c r="BA17920" i="22"/>
  <c r="BB17920" i="22" s="1"/>
  <c r="BA18066" i="22"/>
  <c r="BB18066" i="22" s="1"/>
  <c r="BB18131" i="22"/>
  <c r="BA18337" i="22"/>
  <c r="BB18337" i="22" s="1"/>
  <c r="BA18351" i="22"/>
  <c r="BB18351" i="22" s="1"/>
  <c r="BA18508" i="22"/>
  <c r="BB18508" i="22" s="1"/>
  <c r="BB18670" i="22"/>
  <c r="BA19217" i="22"/>
  <c r="BB19217" i="22" s="1"/>
  <c r="BB15471" i="22"/>
  <c r="BB15494" i="22"/>
  <c r="BA15503" i="22"/>
  <c r="BB15503" i="22" s="1"/>
  <c r="BB15531" i="22"/>
  <c r="BA15535" i="22"/>
  <c r="BB15535" i="22" s="1"/>
  <c r="BB15563" i="22"/>
  <c r="BB15577" i="22"/>
  <c r="BB15591" i="22"/>
  <c r="BB15623" i="22"/>
  <c r="BB15655" i="22"/>
  <c r="BB15660" i="22"/>
  <c r="BB15683" i="22"/>
  <c r="BB15715" i="22"/>
  <c r="BA15747" i="22"/>
  <c r="BB15747" i="22" s="1"/>
  <c r="BB15775" i="22"/>
  <c r="BB15857" i="22"/>
  <c r="BB15909" i="22"/>
  <c r="BB15924" i="22"/>
  <c r="BA15929" i="22"/>
  <c r="BB15929" i="22" s="1"/>
  <c r="BB15934" i="22"/>
  <c r="BA15960" i="22"/>
  <c r="BB15960" i="22" s="1"/>
  <c r="BA15970" i="22"/>
  <c r="BB15970" i="22" s="1"/>
  <c r="BB16017" i="22"/>
  <c r="BB16027" i="22"/>
  <c r="BA16038" i="22"/>
  <c r="BB16038" i="22" s="1"/>
  <c r="BA16049" i="22"/>
  <c r="BB16049" i="22" s="1"/>
  <c r="BB16060" i="22"/>
  <c r="BA16066" i="22"/>
  <c r="BB16066" i="22" s="1"/>
  <c r="BB16086" i="22"/>
  <c r="BB16096" i="22"/>
  <c r="BB16107" i="22"/>
  <c r="BA16118" i="22"/>
  <c r="BB16118" i="22" s="1"/>
  <c r="BA16144" i="22"/>
  <c r="BB16144" i="22" s="1"/>
  <c r="BA16187" i="22"/>
  <c r="BB16187" i="22" s="1"/>
  <c r="BA16218" i="22"/>
  <c r="BB16218" i="22" s="1"/>
  <c r="BA16270" i="22"/>
  <c r="BB16270" i="22" s="1"/>
  <c r="BB16275" i="22"/>
  <c r="BB16296" i="22"/>
  <c r="BA16301" i="22"/>
  <c r="BB16301" i="22" s="1"/>
  <c r="BB16316" i="22"/>
  <c r="BA16321" i="22"/>
  <c r="BB16321" i="22" s="1"/>
  <c r="BB16336" i="22"/>
  <c r="BB16353" i="22"/>
  <c r="BB16434" i="22"/>
  <c r="BA16439" i="22"/>
  <c r="BB16439" i="22" s="1"/>
  <c r="BA16461" i="22"/>
  <c r="BB16461" i="22" s="1"/>
  <c r="BB16466" i="22"/>
  <c r="BA16472" i="22"/>
  <c r="BB16472" i="22" s="1"/>
  <c r="BB16493" i="22"/>
  <c r="BA16504" i="22"/>
  <c r="BB16504" i="22" s="1"/>
  <c r="BA16602" i="22"/>
  <c r="BB16602" i="22" s="1"/>
  <c r="BA16614" i="22"/>
  <c r="BB16614" i="22" s="1"/>
  <c r="BA16641" i="22"/>
  <c r="BB16641" i="22" s="1"/>
  <c r="BA16673" i="22"/>
  <c r="BB16673" i="22" s="1"/>
  <c r="BA16684" i="22"/>
  <c r="BB16684" i="22" s="1"/>
  <c r="BA16706" i="22"/>
  <c r="BB16706" i="22" s="1"/>
  <c r="BA16712" i="22"/>
  <c r="BB16712" i="22" s="1"/>
  <c r="BB16733" i="22"/>
  <c r="BB16771" i="22"/>
  <c r="BA16776" i="22"/>
  <c r="BB16776" i="22" s="1"/>
  <c r="BA16794" i="22"/>
  <c r="BB16794" i="22" s="1"/>
  <c r="BB16806" i="22"/>
  <c r="BB16823" i="22"/>
  <c r="BB16851" i="22"/>
  <c r="BA16873" i="22"/>
  <c r="BB16873" i="22" s="1"/>
  <c r="BB16884" i="22"/>
  <c r="BB16911" i="22"/>
  <c r="BA16945" i="22"/>
  <c r="BB16945" i="22" s="1"/>
  <c r="BB16951" i="22"/>
  <c r="BB16963" i="22"/>
  <c r="BB16980" i="22"/>
  <c r="BA16998" i="22"/>
  <c r="BB16998" i="22" s="1"/>
  <c r="BB17015" i="22"/>
  <c r="BA17022" i="22"/>
  <c r="BB17022" i="22" s="1"/>
  <c r="BB17046" i="22"/>
  <c r="BA17064" i="22"/>
  <c r="BB17064" i="22" s="1"/>
  <c r="BB17081" i="22"/>
  <c r="BA17159" i="22"/>
  <c r="BB17159" i="22" s="1"/>
  <c r="BA17212" i="22"/>
  <c r="BB17212" i="22" s="1"/>
  <c r="BA17224" i="22"/>
  <c r="BB17224" i="22" s="1"/>
  <c r="BA17298" i="22"/>
  <c r="BB17298" i="22" s="1"/>
  <c r="BA17354" i="22"/>
  <c r="BB17354" i="22" s="1"/>
  <c r="BB17372" i="22"/>
  <c r="BB17410" i="22"/>
  <c r="BA17428" i="22"/>
  <c r="BB17428" i="22" s="1"/>
  <c r="BA17464" i="22"/>
  <c r="BB17464" i="22" s="1"/>
  <c r="BB17542" i="22"/>
  <c r="BA17874" i="22"/>
  <c r="BB17874" i="22" s="1"/>
  <c r="BA17934" i="22"/>
  <c r="BB17934" i="22" s="1"/>
  <c r="BA17983" i="22"/>
  <c r="BB17983" i="22" s="1"/>
  <c r="BA18060" i="22"/>
  <c r="BB18060" i="22" s="1"/>
  <c r="BB18126" i="22"/>
  <c r="BA18144" i="22"/>
  <c r="BB18144" i="22" s="1"/>
  <c r="BB18187" i="22"/>
  <c r="BB18438" i="22"/>
  <c r="BA18473" i="22"/>
  <c r="BB18473" i="22" s="1"/>
  <c r="BA16969" i="22"/>
  <c r="BB16969" i="22" s="1"/>
  <c r="BA17032" i="22"/>
  <c r="BB17032" i="22" s="1"/>
  <c r="BB17109" i="22"/>
  <c r="BB17130" i="22"/>
  <c r="BB17143" i="22"/>
  <c r="BB17154" i="22"/>
  <c r="BA17160" i="22"/>
  <c r="BB17160" i="22" s="1"/>
  <c r="BA17171" i="22"/>
  <c r="BB17171" i="22" s="1"/>
  <c r="BA17183" i="22"/>
  <c r="BB17183" i="22" s="1"/>
  <c r="BA17240" i="22"/>
  <c r="BB17240" i="22" s="1"/>
  <c r="BB17251" i="22"/>
  <c r="BA17394" i="22"/>
  <c r="BB17394" i="22" s="1"/>
  <c r="BA17526" i="22"/>
  <c r="BB17526" i="22" s="1"/>
  <c r="BA17651" i="22"/>
  <c r="BB17651" i="22" s="1"/>
  <c r="BA17678" i="22"/>
  <c r="BB17678" i="22" s="1"/>
  <c r="BB17695" i="22"/>
  <c r="BB17730" i="22"/>
  <c r="BB17747" i="22"/>
  <c r="BA17752" i="22"/>
  <c r="BB17752" i="22" s="1"/>
  <c r="BA17768" i="22"/>
  <c r="BB17768" i="22" s="1"/>
  <c r="BA17774" i="22"/>
  <c r="BB17774" i="22" s="1"/>
  <c r="BB17962" i="22"/>
  <c r="BA17995" i="22"/>
  <c r="BB17995" i="22" s="1"/>
  <c r="BA18128" i="22"/>
  <c r="BB18128" i="22" s="1"/>
  <c r="BA18158" i="22"/>
  <c r="BB18158" i="22" s="1"/>
  <c r="BA18198" i="22"/>
  <c r="BB18198" i="22" s="1"/>
  <c r="BB18210" i="22"/>
  <c r="BA18311" i="22"/>
  <c r="BB18311" i="22" s="1"/>
  <c r="BB18362" i="22"/>
  <c r="BA18368" i="22"/>
  <c r="BB18368" i="22" s="1"/>
  <c r="BA18412" i="22"/>
  <c r="BB18412" i="22" s="1"/>
  <c r="BB18433" i="22"/>
  <c r="BA18517" i="22"/>
  <c r="BB18517" i="22" s="1"/>
  <c r="BB18573" i="22"/>
  <c r="BA18676" i="22"/>
  <c r="BB18676" i="22" s="1"/>
  <c r="BB18918" i="22"/>
  <c r="BA19478" i="22"/>
  <c r="BB19478" i="22" s="1"/>
  <c r="BA19849" i="22"/>
  <c r="BB19849" i="22" s="1"/>
  <c r="BB16223" i="22"/>
  <c r="BA16232" i="22"/>
  <c r="BB16232" i="22" s="1"/>
  <c r="BB16306" i="22"/>
  <c r="BA16384" i="22"/>
  <c r="BB16384" i="22" s="1"/>
  <c r="BA16624" i="22"/>
  <c r="BB16624" i="22" s="1"/>
  <c r="BB16655" i="22"/>
  <c r="BB16690" i="22"/>
  <c r="BB16725" i="22"/>
  <c r="BA16760" i="22"/>
  <c r="BB16760" i="22" s="1"/>
  <c r="BA16795" i="22"/>
  <c r="BB16795" i="22" s="1"/>
  <c r="BA16830" i="22"/>
  <c r="BB16830" i="22" s="1"/>
  <c r="BB16855" i="22"/>
  <c r="BA16865" i="22"/>
  <c r="BB16865" i="22" s="1"/>
  <c r="BB16890" i="22"/>
  <c r="BB16925" i="22"/>
  <c r="BA17034" i="22"/>
  <c r="BB17034" i="22" s="1"/>
  <c r="BB17094" i="22"/>
  <c r="BA17105" i="22"/>
  <c r="BB17105" i="22" s="1"/>
  <c r="BA17397" i="22"/>
  <c r="BB17397" i="22" s="1"/>
  <c r="BA17443" i="22"/>
  <c r="BB17443" i="22" s="1"/>
  <c r="BB17591" i="22"/>
  <c r="BA17622" i="22"/>
  <c r="BB17622" i="22" s="1"/>
  <c r="BB17686" i="22"/>
  <c r="BA17782" i="22"/>
  <c r="BB17782" i="22" s="1"/>
  <c r="BB17818" i="22"/>
  <c r="BA18016" i="22"/>
  <c r="BB18016" i="22" s="1"/>
  <c r="BA18054" i="22"/>
  <c r="BB18054" i="22" s="1"/>
  <c r="BA18147" i="22"/>
  <c r="BB18147" i="22" s="1"/>
  <c r="BA18184" i="22"/>
  <c r="BB18184" i="22" s="1"/>
  <c r="BA18200" i="22"/>
  <c r="BB18200" i="22" s="1"/>
  <c r="BA18206" i="22"/>
  <c r="BB18206" i="22" s="1"/>
  <c r="BA18233" i="22"/>
  <c r="BB18233" i="22" s="1"/>
  <c r="BA18252" i="22"/>
  <c r="BB18252" i="22" s="1"/>
  <c r="BA18364" i="22"/>
  <c r="BB18364" i="22" s="1"/>
  <c r="BA18372" i="22"/>
  <c r="BB18372" i="22" s="1"/>
  <c r="BA18512" i="22"/>
  <c r="BB18512" i="22" s="1"/>
  <c r="BA18556" i="22"/>
  <c r="BB18556" i="22" s="1"/>
  <c r="BA18621" i="22"/>
  <c r="BB18621" i="22" s="1"/>
  <c r="BA18652" i="22"/>
  <c r="BB18652" i="22" s="1"/>
  <c r="BA18842" i="22"/>
  <c r="BB18842" i="22" s="1"/>
  <c r="BB16053" i="22"/>
  <c r="BB16415" i="22"/>
  <c r="BB16450" i="22"/>
  <c r="BB16485" i="22"/>
  <c r="BA16520" i="22"/>
  <c r="BB16520" i="22" s="1"/>
  <c r="BA16555" i="22"/>
  <c r="BB16555" i="22" s="1"/>
  <c r="BA16590" i="22"/>
  <c r="BB16590" i="22" s="1"/>
  <c r="BB16615" i="22"/>
  <c r="BA16625" i="22"/>
  <c r="BB16625" i="22" s="1"/>
  <c r="BB16650" i="22"/>
  <c r="BB16685" i="22"/>
  <c r="BA16960" i="22"/>
  <c r="BB16960" i="22" s="1"/>
  <c r="BA16987" i="22"/>
  <c r="BB16987" i="22" s="1"/>
  <c r="BB17013" i="22"/>
  <c r="BB17029" i="22"/>
  <c r="BA17035" i="22"/>
  <c r="BB17035" i="22" s="1"/>
  <c r="BB17122" i="22"/>
  <c r="BB17139" i="22"/>
  <c r="BB17174" i="22"/>
  <c r="BB17191" i="22"/>
  <c r="BA17207" i="22"/>
  <c r="BB17207" i="22" s="1"/>
  <c r="BA17260" i="22"/>
  <c r="BB17260" i="22" s="1"/>
  <c r="BB17271" i="22"/>
  <c r="BA17296" i="22"/>
  <c r="BB17296" i="22" s="1"/>
  <c r="BB17303" i="22"/>
  <c r="BB17325" i="22"/>
  <c r="BB17331" i="22"/>
  <c r="BB17385" i="22"/>
  <c r="BB17506" i="22"/>
  <c r="BB17586" i="22"/>
  <c r="BB17783" i="22"/>
  <c r="BB17927" i="22"/>
  <c r="BA17947" i="22"/>
  <c r="BB17947" i="22" s="1"/>
  <c r="BA18102" i="22"/>
  <c r="BB18102" i="22" s="1"/>
  <c r="BA18148" i="22"/>
  <c r="BB18148" i="22" s="1"/>
  <c r="BB18167" i="22"/>
  <c r="BA18226" i="22"/>
  <c r="BB18226" i="22" s="1"/>
  <c r="BB18258" i="22"/>
  <c r="BB18279" i="22"/>
  <c r="BA18293" i="22"/>
  <c r="BB18293" i="22" s="1"/>
  <c r="BA18436" i="22"/>
  <c r="BB18436" i="22" s="1"/>
  <c r="BA18484" i="22"/>
  <c r="BB18484" i="22" s="1"/>
  <c r="BB18533" i="22"/>
  <c r="BA18538" i="22"/>
  <c r="BB18538" i="22" s="1"/>
  <c r="BA18589" i="22"/>
  <c r="BB18589" i="22" s="1"/>
  <c r="BA18862" i="22"/>
  <c r="BB18862" i="22" s="1"/>
  <c r="F21" i="24"/>
  <c r="D21" i="24"/>
  <c r="H21" i="24" s="1"/>
  <c r="C22" i="24"/>
  <c r="BB14971" i="22"/>
  <c r="BB15019" i="22"/>
  <c r="BB15067" i="22"/>
  <c r="BB15115" i="22"/>
  <c r="BB15163" i="22"/>
  <c r="BB15211" i="22"/>
  <c r="BB15259" i="22"/>
  <c r="BB15307" i="22"/>
  <c r="BB15355" i="22"/>
  <c r="BB15403" i="22"/>
  <c r="BB15451" i="22"/>
  <c r="BB15499" i="22"/>
  <c r="BB15547" i="22"/>
  <c r="BB15595" i="22"/>
  <c r="BB15643" i="22"/>
  <c r="BB15691" i="22"/>
  <c r="BB15739" i="22"/>
  <c r="BB15787" i="22"/>
  <c r="BB16031" i="22"/>
  <c r="BA16040" i="22"/>
  <c r="BB16040" i="22" s="1"/>
  <c r="BB16114" i="22"/>
  <c r="BB16197" i="22"/>
  <c r="BA16411" i="22"/>
  <c r="BB16411" i="22" s="1"/>
  <c r="BA16446" i="22"/>
  <c r="BB16446" i="22" s="1"/>
  <c r="BB16471" i="22"/>
  <c r="BA16481" i="22"/>
  <c r="BB16481" i="22" s="1"/>
  <c r="BB16506" i="22"/>
  <c r="BB16541" i="22"/>
  <c r="BA16816" i="22"/>
  <c r="BB16816" i="22" s="1"/>
  <c r="BB16847" i="22"/>
  <c r="BB16882" i="22"/>
  <c r="BB16917" i="22"/>
  <c r="BA16952" i="22"/>
  <c r="BB16952" i="22" s="1"/>
  <c r="BB16978" i="22"/>
  <c r="BA17009" i="22"/>
  <c r="BB17009" i="22" s="1"/>
  <c r="BA17096" i="22"/>
  <c r="BB17096" i="22" s="1"/>
  <c r="BB17107" i="22"/>
  <c r="BA17112" i="22"/>
  <c r="BB17112" i="22" s="1"/>
  <c r="BA17118" i="22"/>
  <c r="BB17118" i="22" s="1"/>
  <c r="BA17141" i="22"/>
  <c r="BB17141" i="22" s="1"/>
  <c r="BA17152" i="22"/>
  <c r="BB17152" i="22" s="1"/>
  <c r="BA17164" i="22"/>
  <c r="BB17164" i="22" s="1"/>
  <c r="BB17187" i="22"/>
  <c r="BA17203" i="22"/>
  <c r="BB17203" i="22" s="1"/>
  <c r="BB17215" i="22"/>
  <c r="BB17226" i="22"/>
  <c r="BA17244" i="22"/>
  <c r="BB17244" i="22" s="1"/>
  <c r="BA17255" i="22"/>
  <c r="BB17255" i="22" s="1"/>
  <c r="BA17273" i="22"/>
  <c r="BB17273" i="22" s="1"/>
  <c r="BA17285" i="22"/>
  <c r="BB17285" i="22" s="1"/>
  <c r="BA17321" i="22"/>
  <c r="BB17321" i="22" s="1"/>
  <c r="BA17333" i="22"/>
  <c r="BB17333" i="22" s="1"/>
  <c r="BB17367" i="22"/>
  <c r="BA17392" i="22"/>
  <c r="BB17392" i="22" s="1"/>
  <c r="BB17399" i="22"/>
  <c r="BB17421" i="22"/>
  <c r="BB17427" i="22"/>
  <c r="BA17563" i="22"/>
  <c r="BB17563" i="22" s="1"/>
  <c r="BA17608" i="22"/>
  <c r="BB17608" i="22" s="1"/>
  <c r="BA17624" i="22"/>
  <c r="BB17624" i="22" s="1"/>
  <c r="BA17704" i="22"/>
  <c r="BB17704" i="22" s="1"/>
  <c r="BA17766" i="22"/>
  <c r="BB17766" i="22" s="1"/>
  <c r="BB17778" i="22"/>
  <c r="BB17798" i="22"/>
  <c r="BA17910" i="22"/>
  <c r="BB17910" i="22" s="1"/>
  <c r="BA18000" i="22"/>
  <c r="BB18000" i="22" s="1"/>
  <c r="BB18018" i="22"/>
  <c r="BB18143" i="22"/>
  <c r="BA18221" i="22"/>
  <c r="BB18221" i="22" s="1"/>
  <c r="BA18338" i="22"/>
  <c r="BB18338" i="22" s="1"/>
  <c r="BB18389" i="22"/>
  <c r="BA19274" i="22"/>
  <c r="BB19274" i="22" s="1"/>
  <c r="BB17150" i="22"/>
  <c r="BA17188" i="22"/>
  <c r="BB17188" i="22" s="1"/>
  <c r="BB17198" i="22"/>
  <c r="BA17236" i="22"/>
  <c r="BB17236" i="22" s="1"/>
  <c r="BB17242" i="22"/>
  <c r="BA17320" i="22"/>
  <c r="BB17320" i="22" s="1"/>
  <c r="BA17416" i="22"/>
  <c r="BB17416" i="22" s="1"/>
  <c r="BB17619" i="22"/>
  <c r="BA17814" i="22"/>
  <c r="BB17814" i="22" s="1"/>
  <c r="BA17896" i="22"/>
  <c r="BB17896" i="22" s="1"/>
  <c r="BA17912" i="22"/>
  <c r="BB17912" i="22" s="1"/>
  <c r="BA17918" i="22"/>
  <c r="BB17918" i="22" s="1"/>
  <c r="BA17936" i="22"/>
  <c r="BB17936" i="22" s="1"/>
  <c r="BB17990" i="22"/>
  <c r="BA18019" i="22"/>
  <c r="BB18019" i="22" s="1"/>
  <c r="BB18118" i="22"/>
  <c r="BA18139" i="22"/>
  <c r="BB18139" i="22" s="1"/>
  <c r="BB18218" i="22"/>
  <c r="BB18273" i="22"/>
  <c r="BA18280" i="22"/>
  <c r="BB18280" i="22" s="1"/>
  <c r="BA18320" i="22"/>
  <c r="BB18320" i="22" s="1"/>
  <c r="BA18407" i="22"/>
  <c r="BB18407" i="22" s="1"/>
  <c r="BA18568" i="22"/>
  <c r="BB18568" i="22" s="1"/>
  <c r="BA18616" i="22"/>
  <c r="BB18616" i="22" s="1"/>
  <c r="BA18685" i="22"/>
  <c r="BB18685" i="22" s="1"/>
  <c r="BA18830" i="22"/>
  <c r="BB18830" i="22" s="1"/>
  <c r="BB18914" i="22"/>
  <c r="BA19690" i="22"/>
  <c r="BB19690" i="22" s="1"/>
  <c r="BA19745" i="22"/>
  <c r="BB19745" i="22" s="1"/>
  <c r="BA17958" i="22"/>
  <c r="BB17958" i="22" s="1"/>
  <c r="BA18040" i="22"/>
  <c r="BB18040" i="22" s="1"/>
  <c r="BA18056" i="22"/>
  <c r="BB18056" i="22" s="1"/>
  <c r="BA18062" i="22"/>
  <c r="BB18062" i="22" s="1"/>
  <c r="BA18080" i="22"/>
  <c r="BB18080" i="22" s="1"/>
  <c r="BB18134" i="22"/>
  <c r="BA18163" i="22"/>
  <c r="BB18163" i="22" s="1"/>
  <c r="BB18255" i="22"/>
  <c r="BA18299" i="22"/>
  <c r="BB18299" i="22" s="1"/>
  <c r="BA18306" i="22"/>
  <c r="BB18306" i="22" s="1"/>
  <c r="BB18314" i="22"/>
  <c r="BA18354" i="22"/>
  <c r="BB18354" i="22" s="1"/>
  <c r="BB18375" i="22"/>
  <c r="BB18415" i="22"/>
  <c r="BB18495" i="22"/>
  <c r="BB18502" i="22"/>
  <c r="BA18569" i="22"/>
  <c r="BB18569" i="22" s="1"/>
  <c r="BA18617" i="22"/>
  <c r="BB18617" i="22" s="1"/>
  <c r="BA19190" i="22"/>
  <c r="BB19190" i="22" s="1"/>
  <c r="BB19273" i="22"/>
  <c r="BA19297" i="22"/>
  <c r="BB19297" i="22" s="1"/>
  <c r="BA18503" i="22"/>
  <c r="BB18503" i="22" s="1"/>
  <c r="BA18857" i="22"/>
  <c r="BB18857" i="22" s="1"/>
  <c r="BA19050" i="22"/>
  <c r="BB19050" i="22" s="1"/>
  <c r="BA19066" i="22"/>
  <c r="BB19066" i="22" s="1"/>
  <c r="BA19202" i="22"/>
  <c r="BB19202" i="22" s="1"/>
  <c r="BA17728" i="22"/>
  <c r="BB17728" i="22" s="1"/>
  <c r="BA17848" i="22"/>
  <c r="BB17848" i="22" s="1"/>
  <c r="BA17860" i="22"/>
  <c r="BB17860" i="22" s="1"/>
  <c r="BA18395" i="22"/>
  <c r="BB18395" i="22" s="1"/>
  <c r="BA18402" i="22"/>
  <c r="BB18402" i="22" s="1"/>
  <c r="BA18450" i="22"/>
  <c r="BB18450" i="22" s="1"/>
  <c r="BA18642" i="22"/>
  <c r="BB18642" i="22" s="1"/>
  <c r="BA18688" i="22"/>
  <c r="BB18688" i="22" s="1"/>
  <c r="BA18810" i="22"/>
  <c r="BB18810" i="22" s="1"/>
  <c r="BA18938" i="22"/>
  <c r="BB18938" i="22" s="1"/>
  <c r="BA19077" i="22"/>
  <c r="BB19077" i="22" s="1"/>
  <c r="BA19089" i="22"/>
  <c r="BB19089" i="22" s="1"/>
  <c r="BA19105" i="22"/>
  <c r="BB19105" i="22" s="1"/>
  <c r="BA19150" i="22"/>
  <c r="BB19150" i="22" s="1"/>
  <c r="BA19305" i="22"/>
  <c r="BB19305" i="22" s="1"/>
  <c r="BA17104" i="22"/>
  <c r="BB17104" i="22" s="1"/>
  <c r="BA17135" i="22"/>
  <c r="BB17135" i="22" s="1"/>
  <c r="BB17147" i="22"/>
  <c r="BA17179" i="22"/>
  <c r="BB17179" i="22" s="1"/>
  <c r="BB17195" i="22"/>
  <c r="BA17227" i="22"/>
  <c r="BB17227" i="22" s="1"/>
  <c r="BB17346" i="22"/>
  <c r="BB17447" i="22"/>
  <c r="BA17478" i="22"/>
  <c r="BB17478" i="22" s="1"/>
  <c r="BB17490" i="22"/>
  <c r="BB17551" i="22"/>
  <c r="BA17568" i="22"/>
  <c r="BB17568" i="22" s="1"/>
  <c r="BB17639" i="22"/>
  <c r="BA17711" i="22"/>
  <c r="BB17711" i="22" s="1"/>
  <c r="BA17795" i="22"/>
  <c r="BB17795" i="22" s="1"/>
  <c r="BB17855" i="22"/>
  <c r="BA17872" i="22"/>
  <c r="BB17872" i="22" s="1"/>
  <c r="BA17938" i="22"/>
  <c r="BB17938" i="22" s="1"/>
  <c r="BA17992" i="22"/>
  <c r="BB17992" i="22" s="1"/>
  <c r="BA18004" i="22"/>
  <c r="BB18004" i="22" s="1"/>
  <c r="BB18064" i="22"/>
  <c r="BB18075" i="22"/>
  <c r="BB18082" i="22"/>
  <c r="BB18170" i="22"/>
  <c r="BA18220" i="22"/>
  <c r="BB18220" i="22" s="1"/>
  <c r="BA18238" i="22"/>
  <c r="BB18238" i="22" s="1"/>
  <c r="BB18263" i="22"/>
  <c r="BA18269" i="22"/>
  <c r="BB18269" i="22" s="1"/>
  <c r="BA18316" i="22"/>
  <c r="BB18316" i="22" s="1"/>
  <c r="BB18336" i="22"/>
  <c r="BB18363" i="22"/>
  <c r="BA18377" i="22"/>
  <c r="BB18377" i="22" s="1"/>
  <c r="BA18443" i="22"/>
  <c r="BB18443" i="22" s="1"/>
  <c r="BA18478" i="22"/>
  <c r="BB18478" i="22" s="1"/>
  <c r="BB18578" i="22"/>
  <c r="BB18742" i="22"/>
  <c r="BA18977" i="22"/>
  <c r="BB18977" i="22" s="1"/>
  <c r="BA18994" i="22"/>
  <c r="BB18994" i="22" s="1"/>
  <c r="BB19033" i="22"/>
  <c r="BA19045" i="22"/>
  <c r="BB19045" i="22" s="1"/>
  <c r="BA19061" i="22"/>
  <c r="BB19061" i="22" s="1"/>
  <c r="BB17247" i="22"/>
  <c r="BB17263" i="22"/>
  <c r="BB17290" i="22"/>
  <c r="BB17311" i="22"/>
  <c r="BB17338" i="22"/>
  <c r="BB17359" i="22"/>
  <c r="BB17386" i="22"/>
  <c r="BB17407" i="22"/>
  <c r="BB17434" i="22"/>
  <c r="BB17455" i="22"/>
  <c r="BA17491" i="22"/>
  <c r="BB17491" i="22" s="1"/>
  <c r="BB17578" i="22"/>
  <c r="BB17599" i="22"/>
  <c r="BA17635" i="22"/>
  <c r="BB17635" i="22" s="1"/>
  <c r="BB17722" i="22"/>
  <c r="BB17743" i="22"/>
  <c r="BA17779" i="22"/>
  <c r="BB17779" i="22" s="1"/>
  <c r="BB17866" i="22"/>
  <c r="BB17887" i="22"/>
  <c r="BA17923" i="22"/>
  <c r="BB17923" i="22" s="1"/>
  <c r="BB18010" i="22"/>
  <c r="BB18031" i="22"/>
  <c r="BA18067" i="22"/>
  <c r="BB18067" i="22" s="1"/>
  <c r="BB18154" i="22"/>
  <c r="BB18175" i="22"/>
  <c r="BA18211" i="22"/>
  <c r="BB18211" i="22" s="1"/>
  <c r="BA18241" i="22"/>
  <c r="BB18241" i="22" s="1"/>
  <c r="BB18294" i="22"/>
  <c r="BB18358" i="22"/>
  <c r="BB18390" i="22"/>
  <c r="BB18454" i="22"/>
  <c r="BB18486" i="22"/>
  <c r="BB18626" i="22"/>
  <c r="BB18661" i="22"/>
  <c r="BA18680" i="22"/>
  <c r="BB18680" i="22" s="1"/>
  <c r="BB18794" i="22"/>
  <c r="BA18858" i="22"/>
  <c r="BB18858" i="22" s="1"/>
  <c r="BA18957" i="22"/>
  <c r="BB18957" i="22" s="1"/>
  <c r="BB19002" i="22"/>
  <c r="BA19134" i="22"/>
  <c r="BB19134" i="22" s="1"/>
  <c r="BA19234" i="22"/>
  <c r="BB19234" i="22" s="1"/>
  <c r="BA19258" i="22"/>
  <c r="BB19258" i="22" s="1"/>
  <c r="BA19382" i="22"/>
  <c r="BB19382" i="22" s="1"/>
  <c r="BA17248" i="22"/>
  <c r="BB17248" i="22" s="1"/>
  <c r="BA17264" i="22"/>
  <c r="BB17264" i="22" s="1"/>
  <c r="BA17312" i="22"/>
  <c r="BB17312" i="22" s="1"/>
  <c r="BA17360" i="22"/>
  <c r="BB17360" i="22" s="1"/>
  <c r="BA17408" i="22"/>
  <c r="BB17408" i="22" s="1"/>
  <c r="BA17456" i="22"/>
  <c r="BB17456" i="22" s="1"/>
  <c r="BA17512" i="22"/>
  <c r="BB17512" i="22" s="1"/>
  <c r="BB17538" i="22"/>
  <c r="BA17600" i="22"/>
  <c r="BB17600" i="22" s="1"/>
  <c r="BA17656" i="22"/>
  <c r="BB17656" i="22" s="1"/>
  <c r="BB17682" i="22"/>
  <c r="BA17744" i="22"/>
  <c r="BB17744" i="22" s="1"/>
  <c r="BA17800" i="22"/>
  <c r="BB17800" i="22" s="1"/>
  <c r="BB17826" i="22"/>
  <c r="BA17888" i="22"/>
  <c r="BB17888" i="22" s="1"/>
  <c r="BA17944" i="22"/>
  <c r="BB17944" i="22" s="1"/>
  <c r="BB17970" i="22"/>
  <c r="BA18032" i="22"/>
  <c r="BB18032" i="22" s="1"/>
  <c r="BA18088" i="22"/>
  <c r="BB18088" i="22" s="1"/>
  <c r="BB18114" i="22"/>
  <c r="BA18176" i="22"/>
  <c r="BB18176" i="22" s="1"/>
  <c r="BA18359" i="22"/>
  <c r="BB18359" i="22" s="1"/>
  <c r="BB18385" i="22"/>
  <c r="BA18455" i="22"/>
  <c r="BB18455" i="22" s="1"/>
  <c r="BB18481" i="22"/>
  <c r="BA18552" i="22"/>
  <c r="BB18552" i="22" s="1"/>
  <c r="BB18581" i="22"/>
  <c r="BA18609" i="22"/>
  <c r="BB18609" i="22" s="1"/>
  <c r="BA18674" i="22"/>
  <c r="BB18674" i="22" s="1"/>
  <c r="BB18942" i="22"/>
  <c r="BB19146" i="22"/>
  <c r="BB19662" i="22"/>
  <c r="BB19718" i="22"/>
  <c r="BB17151" i="22"/>
  <c r="BB17175" i="22"/>
  <c r="BB17199" i="22"/>
  <c r="BB17223" i="22"/>
  <c r="BB17243" i="22"/>
  <c r="BB17259" i="22"/>
  <c r="BA17286" i="22"/>
  <c r="BB17286" i="22" s="1"/>
  <c r="BA17334" i="22"/>
  <c r="BB17334" i="22" s="1"/>
  <c r="BA17382" i="22"/>
  <c r="BB17382" i="22" s="1"/>
  <c r="BA17430" i="22"/>
  <c r="BB17430" i="22" s="1"/>
  <c r="BA17574" i="22"/>
  <c r="BB17574" i="22" s="1"/>
  <c r="BA17718" i="22"/>
  <c r="BB17718" i="22" s="1"/>
  <c r="BA17862" i="22"/>
  <c r="BB17862" i="22" s="1"/>
  <c r="BA18006" i="22"/>
  <c r="BB18006" i="22" s="1"/>
  <c r="BA18150" i="22"/>
  <c r="BB18150" i="22" s="1"/>
  <c r="BA18231" i="22"/>
  <c r="BB18231" i="22" s="1"/>
  <c r="BB18290" i="22"/>
  <c r="BB18315" i="22"/>
  <c r="BA18334" i="22"/>
  <c r="BB18334" i="22" s="1"/>
  <c r="BB18373" i="22"/>
  <c r="BB18411" i="22"/>
  <c r="BA18430" i="22"/>
  <c r="BB18430" i="22" s="1"/>
  <c r="BB18469" i="22"/>
  <c r="BB18507" i="22"/>
  <c r="BA18622" i="22"/>
  <c r="BB18622" i="22" s="1"/>
  <c r="BB18746" i="22"/>
  <c r="BB18806" i="22"/>
  <c r="BA18997" i="22"/>
  <c r="BB18997" i="22" s="1"/>
  <c r="BA19840" i="22"/>
  <c r="BB19840" i="22" s="1"/>
  <c r="BA20000" i="22"/>
  <c r="BB20000" i="22" s="1"/>
  <c r="BA20013" i="22"/>
  <c r="BB20013" i="22" s="1"/>
  <c r="BB17482" i="22"/>
  <c r="BB17503" i="22"/>
  <c r="BA17539" i="22"/>
  <c r="BB17539" i="22" s="1"/>
  <c r="BB17626" i="22"/>
  <c r="BB17647" i="22"/>
  <c r="BA17683" i="22"/>
  <c r="BB17683" i="22" s="1"/>
  <c r="BB17770" i="22"/>
  <c r="BB17791" i="22"/>
  <c r="BA17827" i="22"/>
  <c r="BB17827" i="22" s="1"/>
  <c r="BB17914" i="22"/>
  <c r="BB17935" i="22"/>
  <c r="BA17971" i="22"/>
  <c r="BB17971" i="22" s="1"/>
  <c r="BB18058" i="22"/>
  <c r="BB18079" i="22"/>
  <c r="BA18115" i="22"/>
  <c r="BB18115" i="22" s="1"/>
  <c r="BB18202" i="22"/>
  <c r="BA18225" i="22"/>
  <c r="BB18225" i="22" s="1"/>
  <c r="BB18243" i="22"/>
  <c r="BA18386" i="22"/>
  <c r="BB18386" i="22" s="1"/>
  <c r="BA18482" i="22"/>
  <c r="BB18482" i="22" s="1"/>
  <c r="BA18526" i="22"/>
  <c r="BB18526" i="22" s="1"/>
  <c r="BB18689" i="22"/>
  <c r="BA18700" i="22"/>
  <c r="BB18700" i="22" s="1"/>
  <c r="BA18713" i="22"/>
  <c r="BB18713" i="22" s="1"/>
  <c r="BA18894" i="22"/>
  <c r="BB18894" i="22" s="1"/>
  <c r="BB18917" i="22"/>
  <c r="BB18937" i="22"/>
  <c r="BB19038" i="22"/>
  <c r="BA19229" i="22"/>
  <c r="BB19229" i="22" s="1"/>
  <c r="BB19546" i="22"/>
  <c r="BA19804" i="22"/>
  <c r="BB19804" i="22" s="1"/>
  <c r="BA18321" i="22"/>
  <c r="BB18321" i="22" s="1"/>
  <c r="BA18369" i="22"/>
  <c r="BB18369" i="22" s="1"/>
  <c r="BA18417" i="22"/>
  <c r="BB18417" i="22" s="1"/>
  <c r="BA18465" i="22"/>
  <c r="BB18465" i="22" s="1"/>
  <c r="BA18513" i="22"/>
  <c r="BB18513" i="22" s="1"/>
  <c r="BB18565" i="22"/>
  <c r="BA18600" i="22"/>
  <c r="BB18600" i="22" s="1"/>
  <c r="BA18657" i="22"/>
  <c r="BB18657" i="22" s="1"/>
  <c r="BA18712" i="22"/>
  <c r="BB18712" i="22" s="1"/>
  <c r="BA18765" i="22"/>
  <c r="BB18765" i="22" s="1"/>
  <c r="BA18933" i="22"/>
  <c r="BB18933" i="22" s="1"/>
  <c r="BA19034" i="22"/>
  <c r="BB19034" i="22" s="1"/>
  <c r="BB19114" i="22"/>
  <c r="BA20030" i="22"/>
  <c r="BB20030" i="22" s="1"/>
  <c r="BA18260" i="22"/>
  <c r="BB18260" i="22" s="1"/>
  <c r="BB18530" i="22"/>
  <c r="BA18729" i="22"/>
  <c r="BB18729" i="22" s="1"/>
  <c r="BA18781" i="22"/>
  <c r="BB18781" i="22" s="1"/>
  <c r="BA19706" i="22"/>
  <c r="BB19706" i="22" s="1"/>
  <c r="BA19756" i="22"/>
  <c r="BB19756" i="22" s="1"/>
  <c r="BA19883" i="22"/>
  <c r="BB19883" i="22" s="1"/>
  <c r="BA19935" i="22"/>
  <c r="BB19935" i="22" s="1"/>
  <c r="BA18664" i="22"/>
  <c r="BB18664" i="22" s="1"/>
  <c r="BA18782" i="22"/>
  <c r="BB18782" i="22" s="1"/>
  <c r="BA19110" i="22"/>
  <c r="BB19110" i="22" s="1"/>
  <c r="BA19137" i="22"/>
  <c r="BB19137" i="22" s="1"/>
  <c r="BA19178" i="22"/>
  <c r="BB19178" i="22" s="1"/>
  <c r="BA19333" i="22"/>
  <c r="BB19333" i="22" s="1"/>
  <c r="BB19666" i="22"/>
  <c r="BA19686" i="22"/>
  <c r="BB19686" i="22" s="1"/>
  <c r="BA19742" i="22"/>
  <c r="BB19742" i="22" s="1"/>
  <c r="BA19805" i="22"/>
  <c r="BB19805" i="22" s="1"/>
  <c r="BA19811" i="22"/>
  <c r="BB19811" i="22" s="1"/>
  <c r="BB17304" i="22"/>
  <c r="BB17352" i="22"/>
  <c r="BB17400" i="22"/>
  <c r="BB17448" i="22"/>
  <c r="BB17496" i="22"/>
  <c r="BB17544" i="22"/>
  <c r="BB17592" i="22"/>
  <c r="BB17640" i="22"/>
  <c r="BB17688" i="22"/>
  <c r="BB17736" i="22"/>
  <c r="BB17784" i="22"/>
  <c r="BB17832" i="22"/>
  <c r="BB17880" i="22"/>
  <c r="BB17928" i="22"/>
  <c r="BB17976" i="22"/>
  <c r="BB18024" i="22"/>
  <c r="BB18072" i="22"/>
  <c r="BB18120" i="22"/>
  <c r="BB18168" i="22"/>
  <c r="BA18212" i="22"/>
  <c r="BB18212" i="22" s="1"/>
  <c r="BA18251" i="22"/>
  <c r="BB18251" i="22" s="1"/>
  <c r="BB18276" i="22"/>
  <c r="BA18286" i="22"/>
  <c r="BB18286" i="22" s="1"/>
  <c r="BA18312" i="22"/>
  <c r="BB18312" i="22" s="1"/>
  <c r="BB18328" i="22"/>
  <c r="BA18360" i="22"/>
  <c r="BB18360" i="22" s="1"/>
  <c r="BB18376" i="22"/>
  <c r="BA18408" i="22"/>
  <c r="BB18408" i="22" s="1"/>
  <c r="BB18424" i="22"/>
  <c r="BA18456" i="22"/>
  <c r="BB18456" i="22" s="1"/>
  <c r="BB18472" i="22"/>
  <c r="BA18504" i="22"/>
  <c r="BB18504" i="22" s="1"/>
  <c r="BB18520" i="22"/>
  <c r="BA18561" i="22"/>
  <c r="BB18561" i="22" s="1"/>
  <c r="BB18613" i="22"/>
  <c r="BA18648" i="22"/>
  <c r="BB18648" i="22" s="1"/>
  <c r="BA18681" i="22"/>
  <c r="BB18681" i="22" s="1"/>
  <c r="BB18745" i="22"/>
  <c r="BB18809" i="22"/>
  <c r="BB18841" i="22"/>
  <c r="BA18853" i="22"/>
  <c r="BB18853" i="22" s="1"/>
  <c r="BA18881" i="22"/>
  <c r="BB18881" i="22" s="1"/>
  <c r="BA18910" i="22"/>
  <c r="BB18910" i="22" s="1"/>
  <c r="BB18993" i="22"/>
  <c r="BA19121" i="22"/>
  <c r="BB19121" i="22" s="1"/>
  <c r="BB19206" i="22"/>
  <c r="BB19362" i="22"/>
  <c r="BB19722" i="22"/>
  <c r="BA19743" i="22"/>
  <c r="BB19743" i="22" s="1"/>
  <c r="BA19764" i="22"/>
  <c r="BB19764" i="22" s="1"/>
  <c r="BA19792" i="22"/>
  <c r="BB19792" i="22" s="1"/>
  <c r="BA20161" i="22"/>
  <c r="BB20161" i="22" s="1"/>
  <c r="BA18802" i="22"/>
  <c r="BB18802" i="22" s="1"/>
  <c r="BA19558" i="22"/>
  <c r="BB19558" i="22" s="1"/>
  <c r="BA20137" i="22"/>
  <c r="BB20137" i="22" s="1"/>
  <c r="BA18295" i="22"/>
  <c r="BB18295" i="22" s="1"/>
  <c r="BB18308" i="22"/>
  <c r="BA18317" i="22"/>
  <c r="BB18317" i="22" s="1"/>
  <c r="BA18330" i="22"/>
  <c r="BB18330" i="22" s="1"/>
  <c r="BA18343" i="22"/>
  <c r="BB18343" i="22" s="1"/>
  <c r="BB18356" i="22"/>
  <c r="BA18365" i="22"/>
  <c r="BB18365" i="22" s="1"/>
  <c r="BA18378" i="22"/>
  <c r="BB18378" i="22" s="1"/>
  <c r="BA18391" i="22"/>
  <c r="BB18391" i="22" s="1"/>
  <c r="BB18404" i="22"/>
  <c r="BA18413" i="22"/>
  <c r="BB18413" i="22" s="1"/>
  <c r="BA18426" i="22"/>
  <c r="BB18426" i="22" s="1"/>
  <c r="BA18439" i="22"/>
  <c r="BB18439" i="22" s="1"/>
  <c r="BB18452" i="22"/>
  <c r="BA18461" i="22"/>
  <c r="BB18461" i="22" s="1"/>
  <c r="BA18474" i="22"/>
  <c r="BB18474" i="22" s="1"/>
  <c r="BA18487" i="22"/>
  <c r="BB18487" i="22" s="1"/>
  <c r="BB18500" i="22"/>
  <c r="BA18509" i="22"/>
  <c r="BB18509" i="22" s="1"/>
  <c r="BA18522" i="22"/>
  <c r="BB18522" i="22" s="1"/>
  <c r="BB18548" i="22"/>
  <c r="BA18557" i="22"/>
  <c r="BB18557" i="22" s="1"/>
  <c r="BA18570" i="22"/>
  <c r="BB18570" i="22" s="1"/>
  <c r="BB18596" i="22"/>
  <c r="BA18605" i="22"/>
  <c r="BB18605" i="22" s="1"/>
  <c r="BA18618" i="22"/>
  <c r="BB18618" i="22" s="1"/>
  <c r="BB18644" i="22"/>
  <c r="BA18653" i="22"/>
  <c r="BB18653" i="22" s="1"/>
  <c r="BA18705" i="22"/>
  <c r="BB18705" i="22" s="1"/>
  <c r="BB18753" i="22"/>
  <c r="BA18758" i="22"/>
  <c r="BB18758" i="22" s="1"/>
  <c r="BA18797" i="22"/>
  <c r="BB18797" i="22" s="1"/>
  <c r="BB18837" i="22"/>
  <c r="BB18889" i="22"/>
  <c r="BB18945" i="22"/>
  <c r="BA18970" i="22"/>
  <c r="BB18970" i="22" s="1"/>
  <c r="BA19010" i="22"/>
  <c r="BB19010" i="22" s="1"/>
  <c r="BA19086" i="22"/>
  <c r="BB19086" i="22" s="1"/>
  <c r="BA19142" i="22"/>
  <c r="BB19142" i="22" s="1"/>
  <c r="BA19225" i="22"/>
  <c r="BB19225" i="22" s="1"/>
  <c r="BA19237" i="22"/>
  <c r="BB19237" i="22" s="1"/>
  <c r="BB19306" i="22"/>
  <c r="BA19310" i="22"/>
  <c r="BB19310" i="22" s="1"/>
  <c r="BA19326" i="22"/>
  <c r="BB19326" i="22" s="1"/>
  <c r="BB19494" i="22"/>
  <c r="BB19530" i="22"/>
  <c r="BB19880" i="22"/>
  <c r="BB19905" i="22"/>
  <c r="BA18677" i="22"/>
  <c r="BB18677" i="22" s="1"/>
  <c r="BA18725" i="22"/>
  <c r="BB18725" i="22" s="1"/>
  <c r="BA18833" i="22"/>
  <c r="BB18833" i="22" s="1"/>
  <c r="BA18849" i="22"/>
  <c r="BB18849" i="22" s="1"/>
  <c r="BA18890" i="22"/>
  <c r="BB18890" i="22" s="1"/>
  <c r="BA19025" i="22"/>
  <c r="BB19025" i="22" s="1"/>
  <c r="BA19101" i="22"/>
  <c r="BB19101" i="22" s="1"/>
  <c r="BA19321" i="22"/>
  <c r="BB19321" i="22" s="1"/>
  <c r="BA19358" i="22"/>
  <c r="BB19358" i="22" s="1"/>
  <c r="BA19570" i="22"/>
  <c r="BB19570" i="22" s="1"/>
  <c r="BA20222" i="22"/>
  <c r="BB20222" i="22" s="1"/>
  <c r="BB18300" i="22"/>
  <c r="BB18348" i="22"/>
  <c r="BB18396" i="22"/>
  <c r="BB18444" i="22"/>
  <c r="BB18492" i="22"/>
  <c r="BB18540" i="22"/>
  <c r="BB18588" i="22"/>
  <c r="BB18636" i="22"/>
  <c r="BB18668" i="22"/>
  <c r="BB18774" i="22"/>
  <c r="BB18865" i="22"/>
  <c r="BB18885" i="22"/>
  <c r="BA18966" i="22"/>
  <c r="BB18966" i="22" s="1"/>
  <c r="BB19001" i="22"/>
  <c r="BB19053" i="22"/>
  <c r="BA19082" i="22"/>
  <c r="BB19082" i="22" s="1"/>
  <c r="BB19133" i="22"/>
  <c r="BA19290" i="22"/>
  <c r="BB19290" i="22" s="1"/>
  <c r="BA19402" i="22"/>
  <c r="BB19402" i="22" s="1"/>
  <c r="BA19450" i="22"/>
  <c r="BB19450" i="22" s="1"/>
  <c r="BB19490" i="22"/>
  <c r="BA19606" i="22"/>
  <c r="BB19606" i="22" s="1"/>
  <c r="BA19817" i="22"/>
  <c r="BB19817" i="22" s="1"/>
  <c r="BA19824" i="22"/>
  <c r="BB19824" i="22" s="1"/>
  <c r="BA19838" i="22"/>
  <c r="BB19838" i="22" s="1"/>
  <c r="BB19867" i="22"/>
  <c r="BA19873" i="22"/>
  <c r="BB19873" i="22" s="1"/>
  <c r="BA20073" i="22"/>
  <c r="BB20073" i="22" s="1"/>
  <c r="BB20097" i="22"/>
  <c r="BA19209" i="22"/>
  <c r="BB19209" i="22" s="1"/>
  <c r="BA19286" i="22"/>
  <c r="BB19286" i="22" s="1"/>
  <c r="BA19442" i="22"/>
  <c r="BB19442" i="22" s="1"/>
  <c r="BA19514" i="22"/>
  <c r="BB19514" i="22" s="1"/>
  <c r="BA19971" i="22"/>
  <c r="BB19971" i="22" s="1"/>
  <c r="BA20014" i="22"/>
  <c r="BB20014" i="22" s="1"/>
  <c r="BA20061" i="22"/>
  <c r="BB20061" i="22" s="1"/>
  <c r="BA20085" i="22"/>
  <c r="BB20085" i="22" s="1"/>
  <c r="BB18686" i="22"/>
  <c r="BB18734" i="22"/>
  <c r="BB18761" i="22"/>
  <c r="BB18798" i="22"/>
  <c r="BB18901" i="22"/>
  <c r="BA18929" i="22"/>
  <c r="BB18929" i="22" s="1"/>
  <c r="BA18990" i="22"/>
  <c r="BB18990" i="22" s="1"/>
  <c r="BB19041" i="22"/>
  <c r="BA19073" i="22"/>
  <c r="BB19073" i="22" s="1"/>
  <c r="BB19129" i="22"/>
  <c r="BA19366" i="22"/>
  <c r="BB19366" i="22" s="1"/>
  <c r="BB19422" i="22"/>
  <c r="BA19458" i="22"/>
  <c r="BB19458" i="22" s="1"/>
  <c r="BA19622" i="22"/>
  <c r="BB19622" i="22" s="1"/>
  <c r="BB19642" i="22"/>
  <c r="BA19658" i="22"/>
  <c r="BB19658" i="22" s="1"/>
  <c r="BA19795" i="22"/>
  <c r="BB19795" i="22" s="1"/>
  <c r="BA19830" i="22"/>
  <c r="BB19830" i="22" s="1"/>
  <c r="BA19850" i="22"/>
  <c r="BB19850" i="22" s="1"/>
  <c r="BA19878" i="22"/>
  <c r="BB19878" i="22" s="1"/>
  <c r="BB19993" i="22"/>
  <c r="BA20022" i="22"/>
  <c r="BB20022" i="22" s="1"/>
  <c r="BA20062" i="22"/>
  <c r="BB20062" i="22" s="1"/>
  <c r="BA20150" i="22"/>
  <c r="BB20150" i="22" s="1"/>
  <c r="BA19130" i="22"/>
  <c r="BB19130" i="22" s="1"/>
  <c r="BA19754" i="22"/>
  <c r="BB19754" i="22" s="1"/>
  <c r="BA19945" i="22"/>
  <c r="BB19945" i="22" s="1"/>
  <c r="BA20008" i="22"/>
  <c r="BB20008" i="22" s="1"/>
  <c r="BB18846" i="22"/>
  <c r="BA18986" i="22"/>
  <c r="BB18986" i="22" s="1"/>
  <c r="BB19009" i="22"/>
  <c r="BB19037" i="22"/>
  <c r="BB19149" i="22"/>
  <c r="BA19182" i="22"/>
  <c r="BB19182" i="22" s="1"/>
  <c r="BA19222" i="22"/>
  <c r="BB19222" i="22" s="1"/>
  <c r="BA19238" i="22"/>
  <c r="BB19238" i="22" s="1"/>
  <c r="BA19254" i="22"/>
  <c r="BB19254" i="22" s="1"/>
  <c r="BA19386" i="22"/>
  <c r="BB19386" i="22" s="1"/>
  <c r="BB19562" i="22"/>
  <c r="BB19586" i="22"/>
  <c r="BA19602" i="22"/>
  <c r="BB19602" i="22" s="1"/>
  <c r="BA19782" i="22"/>
  <c r="BB19782" i="22" s="1"/>
  <c r="BA19837" i="22"/>
  <c r="BB19837" i="22" s="1"/>
  <c r="BA19865" i="22"/>
  <c r="BB19865" i="22" s="1"/>
  <c r="BA19265" i="22"/>
  <c r="BB19265" i="22" s="1"/>
  <c r="BA19486" i="22"/>
  <c r="BB19486" i="22" s="1"/>
  <c r="BA19678" i="22"/>
  <c r="BB19678" i="22" s="1"/>
  <c r="BB19779" i="22"/>
  <c r="BB19847" i="22"/>
  <c r="BA19940" i="22"/>
  <c r="BB19940" i="22" s="1"/>
  <c r="BB20214" i="22"/>
  <c r="BB18829" i="22"/>
  <c r="BB18877" i="22"/>
  <c r="BB18925" i="22"/>
  <c r="BB18973" i="22"/>
  <c r="BB19021" i="22"/>
  <c r="BB19069" i="22"/>
  <c r="BB19117" i="22"/>
  <c r="BA19266" i="22"/>
  <c r="BB19266" i="22" s="1"/>
  <c r="BB19277" i="22"/>
  <c r="BA19293" i="22"/>
  <c r="BB19293" i="22" s="1"/>
  <c r="BA19334" i="22"/>
  <c r="BB19334" i="22" s="1"/>
  <c r="BA19354" i="22"/>
  <c r="BB19354" i="22" s="1"/>
  <c r="BA19418" i="22"/>
  <c r="BB19418" i="22" s="1"/>
  <c r="BB19470" i="22"/>
  <c r="BA19538" i="22"/>
  <c r="BB19538" i="22" s="1"/>
  <c r="BA19582" i="22"/>
  <c r="BB19582" i="22" s="1"/>
  <c r="BA19614" i="22"/>
  <c r="BB19614" i="22" s="1"/>
  <c r="BA19638" i="22"/>
  <c r="BB19638" i="22" s="1"/>
  <c r="BB19714" i="22"/>
  <c r="BB19793" i="22"/>
  <c r="BA19923" i="22"/>
  <c r="BB19923" i="22" s="1"/>
  <c r="BA20166" i="22"/>
  <c r="BB20166" i="22" s="1"/>
  <c r="BB19414" i="22"/>
  <c r="BB19454" i="22"/>
  <c r="BB19498" i="22"/>
  <c r="BB19634" i="22"/>
  <c r="BA19799" i="22"/>
  <c r="BB19799" i="22" s="1"/>
  <c r="BA19861" i="22"/>
  <c r="BB19861" i="22" s="1"/>
  <c r="BA19915" i="22"/>
  <c r="BB19915" i="22" s="1"/>
  <c r="BA19924" i="22"/>
  <c r="BB19924" i="22" s="1"/>
  <c r="BA20027" i="22"/>
  <c r="BB20027" i="22" s="1"/>
  <c r="BA20041" i="22"/>
  <c r="BB20041" i="22" s="1"/>
  <c r="BB19221" i="22"/>
  <c r="BB19278" i="22"/>
  <c r="BA19350" i="22"/>
  <c r="BB19350" i="22" s="1"/>
  <c r="BA19394" i="22"/>
  <c r="BB19394" i="22" s="1"/>
  <c r="BB19410" i="22"/>
  <c r="BB19566" i="22"/>
  <c r="BA19594" i="22"/>
  <c r="BB19594" i="22" s="1"/>
  <c r="BB19630" i="22"/>
  <c r="BB19670" i="22"/>
  <c r="BA19734" i="22"/>
  <c r="BB19734" i="22" s="1"/>
  <c r="BA19760" i="22"/>
  <c r="BB19760" i="22" s="1"/>
  <c r="BA19773" i="22"/>
  <c r="BB19773" i="22" s="1"/>
  <c r="BA19786" i="22"/>
  <c r="BB19786" i="22" s="1"/>
  <c r="BB19862" i="22"/>
  <c r="BA19875" i="22"/>
  <c r="BB19875" i="22" s="1"/>
  <c r="BB19908" i="22"/>
  <c r="BA19916" i="22"/>
  <c r="BB19916" i="22" s="1"/>
  <c r="BA20142" i="22"/>
  <c r="BB20142" i="22" s="1"/>
  <c r="BB20179" i="22"/>
  <c r="BB20209" i="22"/>
  <c r="BA19298" i="22"/>
  <c r="BB19298" i="22" s="1"/>
  <c r="BA19654" i="22"/>
  <c r="BB19654" i="22" s="1"/>
  <c r="BA19806" i="22"/>
  <c r="BB19806" i="22" s="1"/>
  <c r="BA19987" i="22"/>
  <c r="BB19987" i="22" s="1"/>
  <c r="BA19995" i="22"/>
  <c r="BB19995" i="22" s="1"/>
  <c r="BA20038" i="22"/>
  <c r="BB20038" i="22" s="1"/>
  <c r="BA20045" i="22"/>
  <c r="BB20045" i="22" s="1"/>
  <c r="BA20169" i="22"/>
  <c r="BB20169" i="22" s="1"/>
  <c r="I18" i="24"/>
  <c r="L7" i="24" s="1"/>
  <c r="F30" i="24"/>
  <c r="N6" i="24"/>
  <c r="BB19270" i="22"/>
  <c r="BA19289" i="22"/>
  <c r="BB19289" i="22" s="1"/>
  <c r="BB19322" i="22"/>
  <c r="BB19374" i="22"/>
  <c r="BB19406" i="22"/>
  <c r="BA19434" i="22"/>
  <c r="BB19434" i="22" s="1"/>
  <c r="BB19462" i="22"/>
  <c r="BA19466" i="22"/>
  <c r="BB19466" i="22" s="1"/>
  <c r="BA19506" i="22"/>
  <c r="BB19506" i="22" s="1"/>
  <c r="BA19542" i="22"/>
  <c r="BB19542" i="22" s="1"/>
  <c r="BA19578" i="22"/>
  <c r="BB19578" i="22" s="1"/>
  <c r="BB19626" i="22"/>
  <c r="BB19710" i="22"/>
  <c r="BA19738" i="22"/>
  <c r="BB19738" i="22" s="1"/>
  <c r="BA19763" i="22"/>
  <c r="BB19763" i="22" s="1"/>
  <c r="BA19769" i="22"/>
  <c r="BB19769" i="22" s="1"/>
  <c r="BB19827" i="22"/>
  <c r="BA19839" i="22"/>
  <c r="BB19839" i="22" s="1"/>
  <c r="BB19870" i="22"/>
  <c r="BA19877" i="22"/>
  <c r="BB19877" i="22" s="1"/>
  <c r="BB19955" i="22"/>
  <c r="BA20016" i="22"/>
  <c r="BB20016" i="22" s="1"/>
  <c r="BA20024" i="22"/>
  <c r="BB20024" i="22" s="1"/>
  <c r="BA20181" i="22"/>
  <c r="BB20181" i="22" s="1"/>
  <c r="BA20193" i="22"/>
  <c r="BB20193" i="22" s="1"/>
  <c r="BA19430" i="22"/>
  <c r="BB19430" i="22" s="1"/>
  <c r="BA19776" i="22"/>
  <c r="BB19776" i="22" s="1"/>
  <c r="BA19788" i="22"/>
  <c r="BB19788" i="22" s="1"/>
  <c r="BA19814" i="22"/>
  <c r="BB19814" i="22" s="1"/>
  <c r="BA19885" i="22"/>
  <c r="BB19885" i="22" s="1"/>
  <c r="BA19903" i="22"/>
  <c r="BB19903" i="22" s="1"/>
  <c r="BA19911" i="22"/>
  <c r="BB19911" i="22" s="1"/>
  <c r="BA19927" i="22"/>
  <c r="BB19927" i="22" s="1"/>
  <c r="BA20157" i="22"/>
  <c r="BB20157" i="22" s="1"/>
  <c r="F19" i="24"/>
  <c r="BB19262" i="22"/>
  <c r="BB19285" i="22"/>
  <c r="BB19314" i="22"/>
  <c r="BA19318" i="22"/>
  <c r="BB19318" i="22" s="1"/>
  <c r="BB19338" i="22"/>
  <c r="BB19370" i="22"/>
  <c r="BA19398" i="22"/>
  <c r="BB19398" i="22" s="1"/>
  <c r="BB19482" i="22"/>
  <c r="BB19518" i="22"/>
  <c r="BB19554" i="22"/>
  <c r="BB19590" i="22"/>
  <c r="BA19618" i="22"/>
  <c r="BB19618" i="22" s="1"/>
  <c r="BA19646" i="22"/>
  <c r="BB19646" i="22" s="1"/>
  <c r="BB19674" i="22"/>
  <c r="BA19702" i="22"/>
  <c r="BB19702" i="22" s="1"/>
  <c r="BA19747" i="22"/>
  <c r="BB19747" i="22" s="1"/>
  <c r="BB19777" i="22"/>
  <c r="BB19801" i="22"/>
  <c r="BB19815" i="22"/>
  <c r="BB19821" i="22"/>
  <c r="BA19828" i="22"/>
  <c r="BB19828" i="22" s="1"/>
  <c r="BA19853" i="22"/>
  <c r="BB19853" i="22" s="1"/>
  <c r="BB19872" i="22"/>
  <c r="BB19886" i="22"/>
  <c r="BA19904" i="22"/>
  <c r="BB19904" i="22" s="1"/>
  <c r="BB19912" i="22"/>
  <c r="BB19920" i="22"/>
  <c r="BA19928" i="22"/>
  <c r="BB19928" i="22" s="1"/>
  <c r="BA19936" i="22"/>
  <c r="BB19936" i="22" s="1"/>
  <c r="BA19949" i="22"/>
  <c r="BB19949" i="22" s="1"/>
  <c r="BA20158" i="22"/>
  <c r="BB20158" i="22" s="1"/>
  <c r="BA19766" i="22"/>
  <c r="BB19766" i="22" s="1"/>
  <c r="BA19888" i="22"/>
  <c r="BB19888" i="22" s="1"/>
  <c r="BA19899" i="22"/>
  <c r="BB19899" i="22" s="1"/>
  <c r="BA19989" i="22"/>
  <c r="BB19989" i="22" s="1"/>
  <c r="BA20025" i="22"/>
  <c r="BB20025" i="22" s="1"/>
  <c r="BB19294" i="22"/>
  <c r="BB19342" i="22"/>
  <c r="BB19390" i="22"/>
  <c r="BB19438" i="22"/>
  <c r="BB19610" i="22"/>
  <c r="BB19650" i="22"/>
  <c r="BB19694" i="22"/>
  <c r="BA19698" i="22"/>
  <c r="BB19698" i="22" s="1"/>
  <c r="BA19744" i="22"/>
  <c r="BB19744" i="22" s="1"/>
  <c r="BB19767" i="22"/>
  <c r="BA19789" i="22"/>
  <c r="BB19789" i="22" s="1"/>
  <c r="BA19818" i="22"/>
  <c r="BB19818" i="22" s="1"/>
  <c r="BB19823" i="22"/>
  <c r="BA19834" i="22"/>
  <c r="BB19834" i="22" s="1"/>
  <c r="BA19841" i="22"/>
  <c r="BB19841" i="22" s="1"/>
  <c r="BA19852" i="22"/>
  <c r="BB19852" i="22" s="1"/>
  <c r="BA19864" i="22"/>
  <c r="BB19864" i="22" s="1"/>
  <c r="BB19894" i="22"/>
  <c r="BB19900" i="22"/>
  <c r="BA19950" i="22"/>
  <c r="BB19950" i="22" s="1"/>
  <c r="BA19969" i="22"/>
  <c r="BB19969" i="22" s="1"/>
  <c r="BA19998" i="22"/>
  <c r="BB19998" i="22" s="1"/>
  <c r="BA20011" i="22"/>
  <c r="BB20011" i="22" s="1"/>
  <c r="BB20069" i="22"/>
  <c r="BA20093" i="22"/>
  <c r="BB20093" i="22" s="1"/>
  <c r="BB20126" i="22"/>
  <c r="BB19282" i="22"/>
  <c r="BB19330" i="22"/>
  <c r="BB19378" i="22"/>
  <c r="BB19426" i="22"/>
  <c r="BB19474" i="22"/>
  <c r="BB19502" i="22"/>
  <c r="BB19526" i="22"/>
  <c r="BB19550" i="22"/>
  <c r="BB19574" i="22"/>
  <c r="BB19598" i="22"/>
  <c r="BB19682" i="22"/>
  <c r="BB19730" i="22"/>
  <c r="BB19757" i="22"/>
  <c r="BB19780" i="22"/>
  <c r="BA19791" i="22"/>
  <c r="BB19791" i="22" s="1"/>
  <c r="BA19802" i="22"/>
  <c r="BB19802" i="22" s="1"/>
  <c r="BB19808" i="22"/>
  <c r="BB19843" i="22"/>
  <c r="BB19854" i="22"/>
  <c r="BA19859" i="22"/>
  <c r="BB19859" i="22" s="1"/>
  <c r="BB19909" i="22"/>
  <c r="BB19932" i="22"/>
  <c r="BA19939" i="22"/>
  <c r="BB19939" i="22" s="1"/>
  <c r="BB19958" i="22"/>
  <c r="BA19992" i="22"/>
  <c r="BB19992" i="22" s="1"/>
  <c r="BB20059" i="22"/>
  <c r="BA20117" i="22"/>
  <c r="BB20117" i="22" s="1"/>
  <c r="BA20182" i="22"/>
  <c r="BB20182" i="22" s="1"/>
  <c r="BA20205" i="22"/>
  <c r="BB20205" i="22" s="1"/>
  <c r="BB19750" i="22"/>
  <c r="BB19798" i="22"/>
  <c r="BB19846" i="22"/>
  <c r="BB19898" i="22"/>
  <c r="BA19951" i="22"/>
  <c r="BB19951" i="22" s="1"/>
  <c r="BB19963" i="22"/>
  <c r="BA19976" i="22"/>
  <c r="BB19976" i="22" s="1"/>
  <c r="BB20006" i="22"/>
  <c r="BB20054" i="22"/>
  <c r="BA20109" i="22"/>
  <c r="BB20109" i="22" s="1"/>
  <c r="BB19746" i="22"/>
  <c r="BB19794" i="22"/>
  <c r="BB19842" i="22"/>
  <c r="BB19874" i="22"/>
  <c r="BA19910" i="22"/>
  <c r="BB19910" i="22" s="1"/>
  <c r="BA19922" i="22"/>
  <c r="BB19922" i="22" s="1"/>
  <c r="BA19934" i="22"/>
  <c r="BB19934" i="22" s="1"/>
  <c r="BB19946" i="22"/>
  <c r="BA19952" i="22"/>
  <c r="BB19952" i="22" s="1"/>
  <c r="BB19982" i="22"/>
  <c r="BA20019" i="22"/>
  <c r="BB20019" i="22" s="1"/>
  <c r="BA20037" i="22"/>
  <c r="BB20037" i="22" s="1"/>
  <c r="BB20094" i="22"/>
  <c r="BB20099" i="22"/>
  <c r="BA20110" i="22"/>
  <c r="BB20110" i="22" s="1"/>
  <c r="BB20153" i="22"/>
  <c r="BA20174" i="22"/>
  <c r="BB20174" i="22" s="1"/>
  <c r="BB20213" i="22"/>
  <c r="BA19895" i="22"/>
  <c r="BB19895" i="22" s="1"/>
  <c r="BA19906" i="22"/>
  <c r="BB19906" i="22" s="1"/>
  <c r="BA19918" i="22"/>
  <c r="BB19918" i="22" s="1"/>
  <c r="BA19930" i="22"/>
  <c r="BB19930" i="22" s="1"/>
  <c r="BA19942" i="22"/>
  <c r="BB19942" i="22" s="1"/>
  <c r="BA19965" i="22"/>
  <c r="BB19965" i="22" s="1"/>
  <c r="BA19990" i="22"/>
  <c r="BB19990" i="22" s="1"/>
  <c r="BA20133" i="22"/>
  <c r="BB20133" i="22" s="1"/>
  <c r="H20" i="24"/>
  <c r="BB19774" i="22"/>
  <c r="BA19778" i="22"/>
  <c r="BB19778" i="22" s="1"/>
  <c r="BB19822" i="22"/>
  <c r="BA19826" i="22"/>
  <c r="BB19826" i="22" s="1"/>
  <c r="BA19866" i="22"/>
  <c r="BB19866" i="22" s="1"/>
  <c r="BB19871" i="22"/>
  <c r="BA19890" i="22"/>
  <c r="BB19890" i="22" s="1"/>
  <c r="BA19907" i="22"/>
  <c r="BB19907" i="22" s="1"/>
  <c r="BA19919" i="22"/>
  <c r="BB19919" i="22" s="1"/>
  <c r="BA19931" i="22"/>
  <c r="BB19931" i="22" s="1"/>
  <c r="BB19960" i="22"/>
  <c r="BA19966" i="22"/>
  <c r="BB19966" i="22" s="1"/>
  <c r="BB19979" i="22"/>
  <c r="BA19984" i="22"/>
  <c r="BB19984" i="22" s="1"/>
  <c r="BA20003" i="22"/>
  <c r="BB20003" i="22" s="1"/>
  <c r="BB20021" i="22"/>
  <c r="BB20046" i="22"/>
  <c r="BB20057" i="22"/>
  <c r="BA20078" i="22"/>
  <c r="BB20078" i="22" s="1"/>
  <c r="BB20118" i="22"/>
  <c r="BB20123" i="22"/>
  <c r="BA20134" i="22"/>
  <c r="BB20134" i="22" s="1"/>
  <c r="BB20177" i="22"/>
  <c r="BA20198" i="22"/>
  <c r="BB20198" i="22" s="1"/>
  <c r="BB19762" i="22"/>
  <c r="BB19810" i="22"/>
  <c r="BB19858" i="22"/>
  <c r="BB19882" i="22"/>
  <c r="BA19902" i="22"/>
  <c r="BB19902" i="22" s="1"/>
  <c r="BA19914" i="22"/>
  <c r="BB19914" i="22" s="1"/>
  <c r="BA19926" i="22"/>
  <c r="BB19926" i="22" s="1"/>
  <c r="BA19938" i="22"/>
  <c r="BB19938" i="22" s="1"/>
  <c r="BB19968" i="22"/>
  <c r="BB19974" i="22"/>
  <c r="BB20070" i="22"/>
  <c r="BB20075" i="22"/>
  <c r="BA20086" i="22"/>
  <c r="BB20086" i="22" s="1"/>
  <c r="BB20102" i="22"/>
  <c r="BB20190" i="22"/>
  <c r="BB20195" i="22"/>
  <c r="BA20206" i="22"/>
  <c r="BB20206" i="22" s="1"/>
  <c r="BB19954" i="22"/>
  <c r="BB19959" i="22"/>
  <c r="BB19978" i="22"/>
  <c r="BB19983" i="22"/>
  <c r="BB20002" i="22"/>
  <c r="BB20007" i="22"/>
  <c r="BB20026" i="22"/>
  <c r="BB20031" i="22"/>
  <c r="BB20050" i="22"/>
  <c r="BB20055" i="22"/>
  <c r="BB20074" i="22"/>
  <c r="BB20079" i="22"/>
  <c r="BB20098" i="22"/>
  <c r="BB20103" i="22"/>
  <c r="BB20122" i="22"/>
  <c r="BB20127" i="22"/>
  <c r="BB20146" i="22"/>
  <c r="BB20151" i="22"/>
  <c r="BB20170" i="22"/>
  <c r="BB20175" i="22"/>
  <c r="BB20194" i="22"/>
  <c r="BB20199" i="22"/>
  <c r="BB20218" i="22"/>
  <c r="BB20223" i="22"/>
  <c r="BB20047" i="22"/>
  <c r="BB20066" i="22"/>
  <c r="BB20071" i="22"/>
  <c r="BB20095" i="22"/>
  <c r="BB20114" i="22"/>
  <c r="BB20119" i="22"/>
  <c r="BB20138" i="22"/>
  <c r="BB20143" i="22"/>
  <c r="BB20162" i="22"/>
  <c r="BB20167" i="22"/>
  <c r="BB20186" i="22"/>
  <c r="BB20191" i="22"/>
  <c r="BB20210" i="22"/>
  <c r="BB20215" i="22"/>
  <c r="BA19970" i="22"/>
  <c r="BB19970" i="22" s="1"/>
  <c r="BA19975" i="22"/>
  <c r="BB19975" i="22" s="1"/>
  <c r="BA19994" i="22"/>
  <c r="BB19994" i="22" s="1"/>
  <c r="BA19999" i="22"/>
  <c r="BB19999" i="22" s="1"/>
  <c r="BA20018" i="22"/>
  <c r="BB20018" i="22" s="1"/>
  <c r="BA20023" i="22"/>
  <c r="BB20023" i="22" s="1"/>
  <c r="BA20042" i="22"/>
  <c r="BB20042" i="22" s="1"/>
  <c r="BA20090" i="22"/>
  <c r="BB20090" i="22" s="1"/>
  <c r="F20" i="24"/>
  <c r="BB19962" i="22"/>
  <c r="BB19967" i="22"/>
  <c r="BB19986" i="22"/>
  <c r="BB19991" i="22"/>
  <c r="BB20010" i="22"/>
  <c r="BB20015" i="22"/>
  <c r="BB20034" i="22"/>
  <c r="BB20039" i="22"/>
  <c r="BB20058" i="22"/>
  <c r="BB20063" i="22"/>
  <c r="BB20082" i="22"/>
  <c r="BB20087" i="22"/>
  <c r="BB20106" i="22"/>
  <c r="BB20111" i="22"/>
  <c r="BB20130" i="22"/>
  <c r="BB20135" i="22"/>
  <c r="BB20154" i="22"/>
  <c r="BB20159" i="22"/>
  <c r="BB20178" i="22"/>
  <c r="BB20183" i="22"/>
  <c r="BB20202" i="22"/>
  <c r="BB20207" i="22"/>
  <c r="BB20226" i="22"/>
  <c r="D30" i="24"/>
  <c r="H30" i="24" s="1"/>
  <c r="I30" i="24" s="1"/>
  <c r="D33" i="24"/>
  <c r="D264" i="9" l="1"/>
  <c r="D265" i="9" s="1"/>
  <c r="D266" i="9" s="1"/>
  <c r="D267" i="9" s="1"/>
  <c r="D268" i="9" s="1"/>
  <c r="D269" i="9" s="1"/>
  <c r="D270" i="9" s="1"/>
  <c r="D271" i="9" s="1"/>
  <c r="O12" i="8"/>
  <c r="O13" i="8" s="1"/>
  <c r="O14" i="8" s="1"/>
  <c r="O15" i="8" s="1"/>
  <c r="O16" i="8" s="1"/>
  <c r="O17" i="8" s="1"/>
  <c r="O18" i="8" s="1"/>
  <c r="O19" i="8" s="1"/>
  <c r="O20" i="8" s="1"/>
  <c r="O21" i="8"/>
  <c r="O22" i="8" s="1"/>
  <c r="O23" i="8" s="1"/>
  <c r="O24" i="8" s="1"/>
  <c r="O25" i="8" s="1"/>
  <c r="O26" i="8" s="1"/>
  <c r="O27" i="8" s="1"/>
  <c r="O28" i="8" s="1"/>
  <c r="O6" i="8"/>
  <c r="F292" i="9"/>
  <c r="E277" i="9"/>
  <c r="N7" i="5"/>
  <c r="N5" i="5"/>
  <c r="H69" i="6"/>
  <c r="K70" i="6"/>
  <c r="K67" i="6"/>
  <c r="BY5" i="5"/>
  <c r="BY6" i="5" s="1"/>
  <c r="BZ7" i="5"/>
  <c r="BZ6" i="5"/>
  <c r="L30" i="12"/>
  <c r="J30" i="12"/>
  <c r="I16" i="7"/>
  <c r="F23" i="7" s="1"/>
  <c r="G23" i="7" s="1"/>
  <c r="N6" i="5"/>
  <c r="L91" i="12"/>
  <c r="N8" i="5"/>
  <c r="R5" i="5"/>
  <c r="G22" i="25"/>
  <c r="I22" i="25" s="1"/>
  <c r="F23" i="25" s="1"/>
  <c r="I19" i="25"/>
  <c r="F43" i="25"/>
  <c r="J30" i="14"/>
  <c r="I20" i="7"/>
  <c r="F44" i="7"/>
  <c r="R10" i="4"/>
  <c r="AK14" i="22"/>
  <c r="AL14" i="22" s="1"/>
  <c r="J5" i="20"/>
  <c r="K5" i="20" s="1"/>
  <c r="J14" i="20"/>
  <c r="K14" i="20" s="1"/>
  <c r="J6" i="20"/>
  <c r="K6" i="20" s="1"/>
  <c r="J10" i="20"/>
  <c r="K10" i="20" s="1"/>
  <c r="AO14" i="22"/>
  <c r="AP14" i="22" s="1"/>
  <c r="AI25" i="22"/>
  <c r="AM25" i="22" s="1"/>
  <c r="AO15" i="22"/>
  <c r="AP15" i="22" s="1"/>
  <c r="AO25" i="22"/>
  <c r="AP25" i="22" s="1"/>
  <c r="AI19" i="22"/>
  <c r="AM19" i="22" s="1"/>
  <c r="J13" i="20"/>
  <c r="K13" i="20" s="1"/>
  <c r="N47" i="14"/>
  <c r="AI15" i="22"/>
  <c r="AM15" i="22" s="1"/>
  <c r="J18" i="20"/>
  <c r="K18" i="20" s="1"/>
  <c r="I63" i="14"/>
  <c r="I64" i="14" s="1"/>
  <c r="AI8" i="22"/>
  <c r="AM8" i="22" s="1"/>
  <c r="J15" i="20"/>
  <c r="K15" i="20" s="1"/>
  <c r="AK8" i="22"/>
  <c r="AL8" i="22" s="1"/>
  <c r="J29" i="14"/>
  <c r="J11" i="20"/>
  <c r="K11" i="20" s="1"/>
  <c r="J64" i="14"/>
  <c r="N54" i="14"/>
  <c r="AO19" i="22"/>
  <c r="AP19" i="22" s="1"/>
  <c r="AI18" i="22"/>
  <c r="AM18" i="22" s="1"/>
  <c r="AK18" i="22"/>
  <c r="AL18" i="22" s="1"/>
  <c r="AI23" i="22"/>
  <c r="AM23" i="22" s="1"/>
  <c r="J17" i="20"/>
  <c r="K17" i="20" s="1"/>
  <c r="AK23" i="22"/>
  <c r="AL23" i="22" s="1"/>
  <c r="AK13" i="22"/>
  <c r="AL13" i="22" s="1"/>
  <c r="M56" i="14"/>
  <c r="AK7" i="22"/>
  <c r="AL7" i="22" s="1"/>
  <c r="AI7" i="22"/>
  <c r="AM7" i="22" s="1"/>
  <c r="AK21" i="22"/>
  <c r="AL21" i="22" s="1"/>
  <c r="AI21" i="22"/>
  <c r="AM21" i="22" s="1"/>
  <c r="J3" i="20"/>
  <c r="K3" i="20" s="1"/>
  <c r="J24" i="20"/>
  <c r="K24" i="20" s="1"/>
  <c r="J20" i="20"/>
  <c r="K20" i="20" s="1"/>
  <c r="AI13" i="22"/>
  <c r="AM13" i="22" s="1"/>
  <c r="J21" i="20"/>
  <c r="K21" i="20" s="1"/>
  <c r="J56" i="14"/>
  <c r="N29" i="14"/>
  <c r="J4" i="20"/>
  <c r="K4" i="20" s="1"/>
  <c r="I32" i="14"/>
  <c r="J32" i="14" s="1"/>
  <c r="J22" i="20"/>
  <c r="K22" i="20" s="1"/>
  <c r="J9" i="20"/>
  <c r="K9" i="20" s="1"/>
  <c r="AG12" i="22"/>
  <c r="AH12" i="22" s="1"/>
  <c r="H2" i="20"/>
  <c r="J2" i="20" s="1"/>
  <c r="K2" i="20" s="1"/>
  <c r="J31" i="14"/>
  <c r="AN17" i="22"/>
  <c r="AG17" i="22"/>
  <c r="AH17" i="22" s="1"/>
  <c r="H7" i="20"/>
  <c r="J7" i="20" s="1"/>
  <c r="K7" i="20" s="1"/>
  <c r="AG20" i="22"/>
  <c r="AH20" i="22" s="1"/>
  <c r="AG11" i="22"/>
  <c r="AH11" i="22" s="1"/>
  <c r="AG24" i="22"/>
  <c r="AH24" i="22" s="1"/>
  <c r="I19" i="24"/>
  <c r="F31" i="24"/>
  <c r="H31" i="24" s="1"/>
  <c r="I31" i="24" s="1"/>
  <c r="M7" i="24"/>
  <c r="L10" i="24"/>
  <c r="L11" i="24" s="1"/>
  <c r="L12" i="24" s="1"/>
  <c r="C23" i="24"/>
  <c r="D22" i="24"/>
  <c r="F22" i="24"/>
  <c r="F33" i="24"/>
  <c r="H33" i="24" s="1"/>
  <c r="I33" i="24" s="1"/>
  <c r="I21" i="24"/>
  <c r="I20" i="24"/>
  <c r="F32" i="24"/>
  <c r="H32" i="24" s="1"/>
  <c r="I32" i="24" s="1"/>
  <c r="AO10" i="22"/>
  <c r="AP10" i="22" s="1"/>
  <c r="AK10" i="22"/>
  <c r="AL10" i="22" s="1"/>
  <c r="AI10" i="22"/>
  <c r="AM10" i="22" s="1"/>
  <c r="O6" i="24"/>
  <c r="L56" i="14"/>
  <c r="N30" i="14"/>
  <c r="M32" i="14"/>
  <c r="N32" i="14" s="1"/>
  <c r="AM19" i="5"/>
  <c r="AI44" i="5" s="1"/>
  <c r="AJ22" i="5"/>
  <c r="AL10" i="5" s="1"/>
  <c r="O14" i="22"/>
  <c r="L8" i="21"/>
  <c r="D8" i="21"/>
  <c r="C9" i="21" s="1"/>
  <c r="AU10" i="5"/>
  <c r="AT22" i="5"/>
  <c r="AG6" i="22"/>
  <c r="AH6" i="22" s="1"/>
  <c r="BA20229" i="22"/>
  <c r="BB7" i="22"/>
  <c r="BB20229" i="22" s="1"/>
  <c r="N91" i="14" s="1"/>
  <c r="K26" i="19"/>
  <c r="K30" i="19"/>
  <c r="K33" i="19" s="1"/>
  <c r="K36" i="19" s="1"/>
  <c r="J30" i="19"/>
  <c r="J33" i="19" s="1"/>
  <c r="J36" i="19" s="1"/>
  <c r="I51" i="19" s="1"/>
  <c r="J52" i="19" s="1"/>
  <c r="AO16" i="22"/>
  <c r="AP16" i="22" s="1"/>
  <c r="AK16" i="22"/>
  <c r="AL16" i="22" s="1"/>
  <c r="AI16" i="22"/>
  <c r="AM16" i="22" s="1"/>
  <c r="R16" i="22"/>
  <c r="S16" i="22" s="1"/>
  <c r="V16" i="22"/>
  <c r="W16" i="22" s="1"/>
  <c r="AB30" i="18"/>
  <c r="AB33" i="18" s="1"/>
  <c r="I70" i="6"/>
  <c r="F77" i="6" s="1"/>
  <c r="G77" i="6" s="1"/>
  <c r="G21" i="17"/>
  <c r="G12" i="17"/>
  <c r="G14" i="17" s="1"/>
  <c r="G35" i="17"/>
  <c r="H9" i="17"/>
  <c r="N23" i="22"/>
  <c r="BT11" i="5"/>
  <c r="BX7" i="5"/>
  <c r="Q30" i="18"/>
  <c r="Q33" i="18" s="1"/>
  <c r="Q36" i="18" s="1"/>
  <c r="P30" i="18"/>
  <c r="P33" i="18" s="1"/>
  <c r="P36" i="18" s="1"/>
  <c r="N5" i="22"/>
  <c r="J52" i="17"/>
  <c r="I50" i="17" s="1"/>
  <c r="J19" i="20"/>
  <c r="K19" i="20" s="1"/>
  <c r="N25" i="22"/>
  <c r="AI5" i="22"/>
  <c r="AM5" i="22" s="1"/>
  <c r="AK5" i="22"/>
  <c r="AL5" i="22" s="1"/>
  <c r="AO5" i="22"/>
  <c r="AP5" i="22" s="1"/>
  <c r="R30" i="18"/>
  <c r="R33" i="18" s="1"/>
  <c r="AC27" i="18"/>
  <c r="B11" i="21"/>
  <c r="J22" i="17"/>
  <c r="J85" i="17" s="1"/>
  <c r="J13" i="17"/>
  <c r="O8" i="22"/>
  <c r="D26" i="5"/>
  <c r="C26" i="5"/>
  <c r="B27" i="5"/>
  <c r="R21" i="22"/>
  <c r="S21" i="22" s="1"/>
  <c r="V21" i="22"/>
  <c r="W21" i="22" s="1"/>
  <c r="U36" i="18"/>
  <c r="R10" i="22"/>
  <c r="P10" i="22" s="1"/>
  <c r="V10" i="22"/>
  <c r="W10" i="22" s="1"/>
  <c r="V7" i="22"/>
  <c r="W7" i="22" s="1"/>
  <c r="R7" i="22"/>
  <c r="P7" i="22" s="1"/>
  <c r="L30" i="18"/>
  <c r="L33" i="18" s="1"/>
  <c r="N17" i="22"/>
  <c r="G11" i="21"/>
  <c r="H10" i="21"/>
  <c r="I10" i="21" s="1"/>
  <c r="AO22" i="22"/>
  <c r="AP22" i="22" s="1"/>
  <c r="AK22" i="22"/>
  <c r="AL22" i="22" s="1"/>
  <c r="AI22" i="22"/>
  <c r="AM22" i="22" s="1"/>
  <c r="E184" i="13"/>
  <c r="E177" i="13"/>
  <c r="E178" i="13" s="1"/>
  <c r="E179" i="13" s="1"/>
  <c r="E180" i="13" s="1"/>
  <c r="E181" i="13" s="1"/>
  <c r="E182" i="13" s="1"/>
  <c r="E183" i="13" s="1"/>
  <c r="G176" i="13"/>
  <c r="W30" i="18"/>
  <c r="W33" i="18" s="1"/>
  <c r="X30" i="18"/>
  <c r="X33" i="18" s="1"/>
  <c r="X36" i="18" s="1"/>
  <c r="BX20" i="5"/>
  <c r="J29" i="19"/>
  <c r="J32" i="19" s="1"/>
  <c r="J35" i="19" s="1"/>
  <c r="I48" i="19" s="1"/>
  <c r="J49" i="19" s="1"/>
  <c r="I29" i="18"/>
  <c r="I32" i="18" s="1"/>
  <c r="I35" i="18" s="1"/>
  <c r="I40" i="18" s="1"/>
  <c r="J41" i="18" s="1"/>
  <c r="J22" i="18"/>
  <c r="K22" i="18" s="1"/>
  <c r="L22" i="18" s="1"/>
  <c r="M22" i="18" s="1"/>
  <c r="N22" i="18" s="1"/>
  <c r="O22" i="18" s="1"/>
  <c r="P22" i="18" s="1"/>
  <c r="Q22" i="18" s="1"/>
  <c r="R22" i="18" s="1"/>
  <c r="M29" i="18"/>
  <c r="M32" i="18" s="1"/>
  <c r="X29" i="18"/>
  <c r="X32" i="18" s="1"/>
  <c r="R12" i="22"/>
  <c r="P12" i="22" s="1"/>
  <c r="T12" i="22" s="1"/>
  <c r="V12" i="22"/>
  <c r="W12" i="22" s="1"/>
  <c r="R18" i="22"/>
  <c r="P18" i="22" s="1"/>
  <c r="T18" i="22" s="1"/>
  <c r="V18" i="22"/>
  <c r="W18" i="22" s="1"/>
  <c r="N19" i="22"/>
  <c r="J16" i="20"/>
  <c r="K16" i="20" s="1"/>
  <c r="K136" i="13"/>
  <c r="J146" i="13" s="1"/>
  <c r="K147" i="13" s="1"/>
  <c r="K30" i="18"/>
  <c r="K33" i="18" s="1"/>
  <c r="K36" i="18" s="1"/>
  <c r="K22" i="19"/>
  <c r="V30" i="18"/>
  <c r="V33" i="18" s="1"/>
  <c r="V36" i="18" s="1"/>
  <c r="K143" i="13"/>
  <c r="J142" i="13" s="1"/>
  <c r="Q141" i="13" s="1"/>
  <c r="Q142" i="13" s="1"/>
  <c r="Y30" i="18"/>
  <c r="Y33" i="18" s="1"/>
  <c r="Y36" i="18" s="1"/>
  <c r="K5" i="8"/>
  <c r="M5" i="8" s="1"/>
  <c r="J6" i="8" s="1"/>
  <c r="V9" i="22"/>
  <c r="W9" i="22" s="1"/>
  <c r="R9" i="22"/>
  <c r="P9" i="22" s="1"/>
  <c r="G177" i="13"/>
  <c r="F178" i="13"/>
  <c r="K52" i="13"/>
  <c r="L53" i="13" s="1"/>
  <c r="L50" i="13"/>
  <c r="S30" i="18"/>
  <c r="S33" i="18" s="1"/>
  <c r="S36" i="18" s="1"/>
  <c r="N11" i="22"/>
  <c r="M30" i="18"/>
  <c r="M33" i="18" s="1"/>
  <c r="M36" i="18" s="1"/>
  <c r="M64" i="14"/>
  <c r="J160" i="13"/>
  <c r="H164" i="13"/>
  <c r="H168" i="13" s="1"/>
  <c r="R15" i="22"/>
  <c r="P15" i="22" s="1"/>
  <c r="V15" i="22"/>
  <c r="W15" i="22" s="1"/>
  <c r="N6" i="22"/>
  <c r="R13" i="22"/>
  <c r="S13" i="22" s="1"/>
  <c r="V13" i="22"/>
  <c r="W13" i="22" s="1"/>
  <c r="J149" i="13"/>
  <c r="K150" i="13" s="1"/>
  <c r="T144" i="13"/>
  <c r="R20" i="22"/>
  <c r="S20" i="22" s="1"/>
  <c r="V20" i="22"/>
  <c r="W20" i="22" s="1"/>
  <c r="J159" i="13"/>
  <c r="I165" i="13" s="1"/>
  <c r="I159" i="13"/>
  <c r="AL36" i="5"/>
  <c r="J23" i="20"/>
  <c r="K23" i="20" s="1"/>
  <c r="AF26" i="22"/>
  <c r="AN4" i="22"/>
  <c r="H97" i="13"/>
  <c r="J96" i="13"/>
  <c r="I96" i="13"/>
  <c r="I98" i="13"/>
  <c r="R22" i="22"/>
  <c r="P22" i="22" s="1"/>
  <c r="V22" i="22"/>
  <c r="W22" i="22" s="1"/>
  <c r="AG9" i="22"/>
  <c r="AH9" i="22" s="1"/>
  <c r="N30" i="18"/>
  <c r="N33" i="18" s="1"/>
  <c r="N36" i="18" s="1"/>
  <c r="R4" i="22"/>
  <c r="P4" i="22" s="1"/>
  <c r="T4" i="22" s="1"/>
  <c r="V4" i="22"/>
  <c r="J119" i="13"/>
  <c r="I123" i="13"/>
  <c r="R24" i="22"/>
  <c r="P24" i="22" s="1"/>
  <c r="T24" i="22" s="1"/>
  <c r="V24" i="22"/>
  <c r="W24" i="22" s="1"/>
  <c r="AH4" i="22"/>
  <c r="J8" i="20"/>
  <c r="K8" i="20" s="1"/>
  <c r="F101" i="13"/>
  <c r="I107" i="13" s="1"/>
  <c r="I125" i="13" s="1"/>
  <c r="AA30" i="18"/>
  <c r="AA33" i="18" s="1"/>
  <c r="AA36" i="18" s="1"/>
  <c r="J12" i="20"/>
  <c r="K12" i="20" s="1"/>
  <c r="F293" i="9" l="1"/>
  <c r="F294" i="9" s="1"/>
  <c r="E264" i="9"/>
  <c r="E265" i="9" s="1"/>
  <c r="E266" i="9" s="1"/>
  <c r="O7" i="8"/>
  <c r="O8" i="8" s="1"/>
  <c r="O9" i="8" s="1"/>
  <c r="O10" i="8" s="1"/>
  <c r="O11" i="8" s="1"/>
  <c r="E278" i="9"/>
  <c r="E279" i="9" s="1"/>
  <c r="E280" i="9" s="1"/>
  <c r="E281" i="9" s="1"/>
  <c r="E282" i="9" s="1"/>
  <c r="E283" i="9" s="1"/>
  <c r="E284" i="9" s="1"/>
  <c r="K69" i="6"/>
  <c r="H73" i="6"/>
  <c r="J77" i="6" s="1"/>
  <c r="J97" i="6" s="1"/>
  <c r="R9" i="4"/>
  <c r="I33" i="12"/>
  <c r="J34" i="12" s="1"/>
  <c r="K114" i="12"/>
  <c r="K116" i="12"/>
  <c r="K115" i="12"/>
  <c r="F45" i="7"/>
  <c r="T33" i="5"/>
  <c r="U34" i="5" s="1"/>
  <c r="F44" i="25"/>
  <c r="N63" i="14"/>
  <c r="N64" i="14" s="1"/>
  <c r="G23" i="25"/>
  <c r="G43" i="25"/>
  <c r="H43" i="25" s="1"/>
  <c r="H29" i="25"/>
  <c r="I30" i="25" s="1"/>
  <c r="P13" i="22"/>
  <c r="T13" i="22" s="1"/>
  <c r="N56" i="14"/>
  <c r="AN26" i="22"/>
  <c r="AT5" i="22" s="1"/>
  <c r="AT9" i="22" s="1"/>
  <c r="P16" i="22"/>
  <c r="T16" i="22" s="1"/>
  <c r="AO12" i="22"/>
  <c r="AP12" i="22" s="1"/>
  <c r="AK12" i="22"/>
  <c r="AL12" i="22" s="1"/>
  <c r="AI12" i="22"/>
  <c r="AM12" i="22" s="1"/>
  <c r="P20" i="22"/>
  <c r="T20" i="22" s="1"/>
  <c r="AK24" i="22"/>
  <c r="AL24" i="22" s="1"/>
  <c r="AI24" i="22"/>
  <c r="AM24" i="22" s="1"/>
  <c r="AO24" i="22"/>
  <c r="AP24" i="22" s="1"/>
  <c r="AO17" i="22"/>
  <c r="AP17" i="22" s="1"/>
  <c r="AK17" i="22"/>
  <c r="AL17" i="22" s="1"/>
  <c r="AI17" i="22"/>
  <c r="AM17" i="22" s="1"/>
  <c r="AO20" i="22"/>
  <c r="AP20" i="22" s="1"/>
  <c r="AK20" i="22"/>
  <c r="AL20" i="22" s="1"/>
  <c r="AI20" i="22"/>
  <c r="AM20" i="22" s="1"/>
  <c r="S7" i="22"/>
  <c r="AK11" i="22"/>
  <c r="AL11" i="22" s="1"/>
  <c r="AI11" i="22"/>
  <c r="AM11" i="22" s="1"/>
  <c r="AO11" i="22"/>
  <c r="AP11" i="22" s="1"/>
  <c r="P21" i="22"/>
  <c r="T21" i="22" s="1"/>
  <c r="L9" i="21"/>
  <c r="D9" i="21"/>
  <c r="C10" i="21" s="1"/>
  <c r="AH35" i="5"/>
  <c r="AN10" i="5"/>
  <c r="AK11" i="5" s="1"/>
  <c r="T15" i="22"/>
  <c r="Q15" i="22"/>
  <c r="U15" i="22" s="1"/>
  <c r="T10" i="22"/>
  <c r="Q10" i="22"/>
  <c r="U10" i="22" s="1"/>
  <c r="AH26" i="22"/>
  <c r="AK4" i="22"/>
  <c r="AL4" i="22" s="1"/>
  <c r="AI4" i="22"/>
  <c r="AO4" i="22"/>
  <c r="Z36" i="18"/>
  <c r="T29" i="18"/>
  <c r="T32" i="18" s="1"/>
  <c r="T35" i="18" s="1"/>
  <c r="AB36" i="18"/>
  <c r="S15" i="22"/>
  <c r="H177" i="13"/>
  <c r="I177" i="13"/>
  <c r="AL37" i="5"/>
  <c r="AA29" i="18"/>
  <c r="AA32" i="18" s="1"/>
  <c r="O23" i="22"/>
  <c r="AG26" i="22"/>
  <c r="O11" i="22"/>
  <c r="S12" i="22"/>
  <c r="Q29" i="18"/>
  <c r="Q32" i="18" s="1"/>
  <c r="Q35" i="18" s="1"/>
  <c r="G12" i="21"/>
  <c r="I11" i="21"/>
  <c r="H11" i="21"/>
  <c r="O5" i="22"/>
  <c r="L26" i="19"/>
  <c r="L30" i="19"/>
  <c r="L33" i="19" s="1"/>
  <c r="L36" i="19" s="1"/>
  <c r="F46" i="7"/>
  <c r="O17" i="22"/>
  <c r="AB29" i="18"/>
  <c r="AB32" i="18" s="1"/>
  <c r="AB35" i="18" s="1"/>
  <c r="W4" i="22"/>
  <c r="I168" i="13"/>
  <c r="H104" i="13"/>
  <c r="H108" i="13" s="1"/>
  <c r="Q4" i="22"/>
  <c r="U4" i="22" s="1"/>
  <c r="O19" i="22"/>
  <c r="P29" i="18"/>
  <c r="P32" i="18" s="1"/>
  <c r="R29" i="18"/>
  <c r="R32" i="18" s="1"/>
  <c r="R35" i="18" s="1"/>
  <c r="S10" i="22"/>
  <c r="V8" i="22"/>
  <c r="W8" i="22" s="1"/>
  <c r="R8" i="22"/>
  <c r="P8" i="22" s="1"/>
  <c r="L160" i="13"/>
  <c r="K156" i="13"/>
  <c r="I167" i="13" s="1"/>
  <c r="K155" i="13"/>
  <c r="I166" i="13" s="1"/>
  <c r="X35" i="18"/>
  <c r="H21" i="17"/>
  <c r="H12" i="17"/>
  <c r="H14" i="17" s="1"/>
  <c r="I9" i="17"/>
  <c r="H30" i="7"/>
  <c r="I31" i="7" s="1"/>
  <c r="G44" i="7"/>
  <c r="H44" i="7" s="1"/>
  <c r="O36" i="18"/>
  <c r="I22" i="24"/>
  <c r="F34" i="24"/>
  <c r="S24" i="22"/>
  <c r="Y29" i="18"/>
  <c r="Y32" i="18" s="1"/>
  <c r="Y35" i="18" s="1"/>
  <c r="S29" i="18"/>
  <c r="S32" i="18" s="1"/>
  <c r="W36" i="18"/>
  <c r="O25" i="22"/>
  <c r="H36" i="17"/>
  <c r="L36" i="17" s="1"/>
  <c r="G40" i="17"/>
  <c r="I23" i="7"/>
  <c r="F24" i="7" s="1"/>
  <c r="G24" i="7" s="1"/>
  <c r="P6" i="24"/>
  <c r="D34" i="24"/>
  <c r="H34" i="24" s="1"/>
  <c r="I34" i="24" s="1"/>
  <c r="H22" i="24"/>
  <c r="J97" i="13"/>
  <c r="I105" i="13" s="1"/>
  <c r="I108" i="13" s="1"/>
  <c r="I97" i="13"/>
  <c r="K6" i="8"/>
  <c r="M6" i="8" s="1"/>
  <c r="J7" i="8" s="1"/>
  <c r="F179" i="13"/>
  <c r="G178" i="13"/>
  <c r="K29" i="18"/>
  <c r="K32" i="18" s="1"/>
  <c r="K35" i="18" s="1"/>
  <c r="U29" i="18"/>
  <c r="U32" i="18" s="1"/>
  <c r="G15" i="17"/>
  <c r="H15" i="17" s="1"/>
  <c r="R14" i="22"/>
  <c r="P14" i="22" s="1"/>
  <c r="V14" i="22"/>
  <c r="W14" i="22" s="1"/>
  <c r="D23" i="24"/>
  <c r="C24" i="24"/>
  <c r="F23" i="24"/>
  <c r="N7" i="24"/>
  <c r="M10" i="24"/>
  <c r="M11" i="24" s="1"/>
  <c r="M12" i="24" s="1"/>
  <c r="F100" i="13"/>
  <c r="I106" i="13" s="1"/>
  <c r="I124" i="13" s="1"/>
  <c r="O6" i="22"/>
  <c r="S9" i="22"/>
  <c r="S18" i="22"/>
  <c r="O29" i="18"/>
  <c r="O32" i="18" s="1"/>
  <c r="O35" i="18" s="1"/>
  <c r="J29" i="18"/>
  <c r="J32" i="18" s="1"/>
  <c r="J35" i="18" s="1"/>
  <c r="I48" i="18" s="1"/>
  <c r="J49" i="18" s="1"/>
  <c r="Q12" i="22"/>
  <c r="U12" i="22" s="1"/>
  <c r="T7" i="22"/>
  <c r="Q7" i="22"/>
  <c r="U7" i="22" s="1"/>
  <c r="AK6" i="22"/>
  <c r="AL6" i="22" s="1"/>
  <c r="AI6" i="22"/>
  <c r="AM6" i="22" s="1"/>
  <c r="AO6" i="22"/>
  <c r="AP6" i="22" s="1"/>
  <c r="T9" i="22"/>
  <c r="Q9" i="22"/>
  <c r="U9" i="22" s="1"/>
  <c r="T22" i="22"/>
  <c r="Q22" i="22"/>
  <c r="U22" i="22" s="1"/>
  <c r="W29" i="18"/>
  <c r="W32" i="18" s="1"/>
  <c r="I176" i="13"/>
  <c r="H176" i="13"/>
  <c r="D27" i="5"/>
  <c r="B28" i="5"/>
  <c r="C27" i="5"/>
  <c r="T36" i="18"/>
  <c r="B12" i="21"/>
  <c r="G27" i="17"/>
  <c r="G30" i="17" s="1"/>
  <c r="G84" i="17"/>
  <c r="G87" i="17" s="1"/>
  <c r="G88" i="17" s="1"/>
  <c r="G76" i="17" s="1"/>
  <c r="G78" i="17" s="1"/>
  <c r="G26" i="17"/>
  <c r="G29" i="17" s="1"/>
  <c r="G24" i="17"/>
  <c r="AO9" i="22"/>
  <c r="AP9" i="22" s="1"/>
  <c r="AI9" i="22"/>
  <c r="AM9" i="22" s="1"/>
  <c r="AK9" i="22"/>
  <c r="AL9" i="22" s="1"/>
  <c r="Q24" i="22"/>
  <c r="U24" i="22" s="1"/>
  <c r="N29" i="18"/>
  <c r="N32" i="18" s="1"/>
  <c r="N35" i="18" s="1"/>
  <c r="V29" i="18"/>
  <c r="V32" i="18" s="1"/>
  <c r="V35" i="18" s="1"/>
  <c r="Q18" i="22"/>
  <c r="U18" i="22" s="1"/>
  <c r="L36" i="18"/>
  <c r="L29" i="18"/>
  <c r="L32" i="18" s="1"/>
  <c r="L35" i="18" s="1"/>
  <c r="S4" i="22"/>
  <c r="S22" i="22"/>
  <c r="L22" i="19"/>
  <c r="L29" i="19" s="1"/>
  <c r="L32" i="19" s="1"/>
  <c r="L35" i="19" s="1"/>
  <c r="K29" i="19"/>
  <c r="K32" i="19" s="1"/>
  <c r="K35" i="19" s="1"/>
  <c r="Z29" i="18"/>
  <c r="Z32" i="18" s="1"/>
  <c r="Z35" i="18" s="1"/>
  <c r="AC23" i="18"/>
  <c r="R36" i="18"/>
  <c r="AV10" i="5"/>
  <c r="L41" i="12" l="1"/>
  <c r="I74" i="6"/>
  <c r="F47" i="7"/>
  <c r="F295" i="9"/>
  <c r="E267" i="9"/>
  <c r="N9" i="5"/>
  <c r="H33" i="25"/>
  <c r="I34" i="25" s="1"/>
  <c r="G44" i="25"/>
  <c r="H44" i="25" s="1"/>
  <c r="I23" i="25"/>
  <c r="F24" i="25" s="1"/>
  <c r="F45" i="25"/>
  <c r="Q21" i="22"/>
  <c r="U21" i="22" s="1"/>
  <c r="Q13" i="22"/>
  <c r="U13" i="22" s="1"/>
  <c r="Q16" i="22"/>
  <c r="U16" i="22" s="1"/>
  <c r="S8" i="22"/>
  <c r="Q20" i="22"/>
  <c r="U20" i="22" s="1"/>
  <c r="K7" i="8"/>
  <c r="M7" i="8" s="1"/>
  <c r="J8" i="8" s="1"/>
  <c r="L10" i="21"/>
  <c r="D10" i="21"/>
  <c r="C11" i="21" s="1"/>
  <c r="F20" i="8"/>
  <c r="F17" i="8"/>
  <c r="R11" i="4"/>
  <c r="H26" i="17"/>
  <c r="H29" i="17" s="1"/>
  <c r="H84" i="17"/>
  <c r="H87" i="17" s="1"/>
  <c r="H88" i="17" s="1"/>
  <c r="H76" i="17" s="1"/>
  <c r="H78" i="17" s="1"/>
  <c r="H24" i="17"/>
  <c r="R11" i="22"/>
  <c r="P11" i="22" s="1"/>
  <c r="V11" i="22"/>
  <c r="W11" i="22" s="1"/>
  <c r="U35" i="18"/>
  <c r="Q6" i="24"/>
  <c r="AX10" i="5"/>
  <c r="AU11" i="5" s="1"/>
  <c r="I23" i="24"/>
  <c r="F35" i="24"/>
  <c r="AO26" i="22"/>
  <c r="AU6" i="22" s="1"/>
  <c r="C28" i="5"/>
  <c r="D28" i="5"/>
  <c r="B29" i="5"/>
  <c r="F24" i="24"/>
  <c r="D24" i="24"/>
  <c r="C25" i="24"/>
  <c r="G45" i="17"/>
  <c r="H41" i="17"/>
  <c r="P35" i="18"/>
  <c r="M26" i="19"/>
  <c r="R23" i="22"/>
  <c r="P23" i="22" s="1"/>
  <c r="V23" i="22"/>
  <c r="W23" i="22" s="1"/>
  <c r="AI26" i="22"/>
  <c r="AM4" i="22"/>
  <c r="AM26" i="22" s="1"/>
  <c r="AU4" i="22" s="1"/>
  <c r="AL11" i="5"/>
  <c r="AN11" i="5" s="1"/>
  <c r="AK12" i="5" s="1"/>
  <c r="I21" i="17"/>
  <c r="I12" i="17"/>
  <c r="I14" i="17" s="1"/>
  <c r="I15" i="17" s="1"/>
  <c r="J9" i="17"/>
  <c r="H23" i="24"/>
  <c r="D35" i="24"/>
  <c r="H35" i="24" s="1"/>
  <c r="I35" i="24" s="1"/>
  <c r="I178" i="13"/>
  <c r="H178" i="13"/>
  <c r="L41" i="17"/>
  <c r="R17" i="22"/>
  <c r="P17" i="22" s="1"/>
  <c r="V17" i="22"/>
  <c r="W17" i="22" s="1"/>
  <c r="AA35" i="18"/>
  <c r="AK26" i="22"/>
  <c r="AK35" i="5"/>
  <c r="AG36" i="5" s="1"/>
  <c r="H27" i="17"/>
  <c r="H30" i="17" s="1"/>
  <c r="I27" i="17"/>
  <c r="I30" i="17" s="1"/>
  <c r="G179" i="13"/>
  <c r="F180" i="13"/>
  <c r="R19" i="22"/>
  <c r="P19" i="22" s="1"/>
  <c r="V19" i="22"/>
  <c r="W19" i="22" s="1"/>
  <c r="R5" i="22"/>
  <c r="P5" i="22" s="1"/>
  <c r="V5" i="22"/>
  <c r="H185" i="13"/>
  <c r="I187" i="13" s="1"/>
  <c r="R25" i="22"/>
  <c r="P25" i="22" s="1"/>
  <c r="V25" i="22"/>
  <c r="W25" i="22" s="1"/>
  <c r="AL38" i="5"/>
  <c r="O7" i="24"/>
  <c r="N10" i="24"/>
  <c r="N11" i="24" s="1"/>
  <c r="N12" i="24" s="1"/>
  <c r="G79" i="17"/>
  <c r="G92" i="17"/>
  <c r="G80" i="17"/>
  <c r="I24" i="7"/>
  <c r="F25" i="7" s="1"/>
  <c r="G25" i="7" s="1"/>
  <c r="H186" i="13"/>
  <c r="H99" i="6"/>
  <c r="I100" i="6" s="1"/>
  <c r="V6" i="22"/>
  <c r="W6" i="22" s="1"/>
  <c r="R6" i="22"/>
  <c r="P6" i="22" s="1"/>
  <c r="T14" i="22"/>
  <c r="Q14" i="22"/>
  <c r="U14" i="22" s="1"/>
  <c r="T8" i="22"/>
  <c r="Q8" i="22"/>
  <c r="U8" i="22" s="1"/>
  <c r="M35" i="18"/>
  <c r="AP4" i="22"/>
  <c r="AP26" i="22" s="1"/>
  <c r="AU7" i="22" s="1"/>
  <c r="M22" i="19"/>
  <c r="W35" i="18"/>
  <c r="I77" i="6"/>
  <c r="S14" i="22"/>
  <c r="S35" i="18"/>
  <c r="G13" i="21"/>
  <c r="H12" i="21"/>
  <c r="I12" i="21" s="1"/>
  <c r="B13" i="21"/>
  <c r="J98" i="13"/>
  <c r="F48" i="7" l="1"/>
  <c r="F78" i="6"/>
  <c r="G78" i="6" s="1"/>
  <c r="P67" i="6"/>
  <c r="P69" i="6" s="1"/>
  <c r="Q70" i="6" s="1"/>
  <c r="F296" i="9"/>
  <c r="F297" i="9" s="1"/>
  <c r="E268" i="9"/>
  <c r="N11" i="5"/>
  <c r="N10" i="5"/>
  <c r="F46" i="25"/>
  <c r="G24" i="25"/>
  <c r="I24" i="25" s="1"/>
  <c r="F25" i="25" s="1"/>
  <c r="O12" i="24"/>
  <c r="C12" i="21"/>
  <c r="L11" i="21"/>
  <c r="D11" i="21"/>
  <c r="B14" i="21"/>
  <c r="C29" i="5"/>
  <c r="B30" i="5"/>
  <c r="D29" i="5"/>
  <c r="G45" i="7"/>
  <c r="H45" i="7" s="1"/>
  <c r="H34" i="7"/>
  <c r="I35" i="7" s="1"/>
  <c r="S19" i="22"/>
  <c r="I26" i="17"/>
  <c r="I29" i="17" s="1"/>
  <c r="I24" i="17"/>
  <c r="I84" i="17"/>
  <c r="I87" i="17" s="1"/>
  <c r="I88" i="17" s="1"/>
  <c r="I76" i="17" s="1"/>
  <c r="I78" i="17" s="1"/>
  <c r="S17" i="22"/>
  <c r="AU9" i="22"/>
  <c r="N26" i="19"/>
  <c r="M30" i="19"/>
  <c r="M33" i="19" s="1"/>
  <c r="M36" i="19" s="1"/>
  <c r="S11" i="22"/>
  <c r="T6" i="22"/>
  <c r="Q6" i="22"/>
  <c r="U6" i="22" s="1"/>
  <c r="T25" i="22"/>
  <c r="Q25" i="22"/>
  <c r="U25" i="22" s="1"/>
  <c r="I13" i="21"/>
  <c r="H13" i="21"/>
  <c r="G14" i="21"/>
  <c r="S25" i="22"/>
  <c r="H24" i="24"/>
  <c r="D36" i="24"/>
  <c r="H36" i="24" s="1"/>
  <c r="I36" i="24" s="1"/>
  <c r="V26" i="22"/>
  <c r="AB6" i="22" s="1"/>
  <c r="AV11" i="5"/>
  <c r="H92" i="17"/>
  <c r="H80" i="17"/>
  <c r="H79" i="17"/>
  <c r="I25" i="7"/>
  <c r="F26" i="7" s="1"/>
  <c r="F181" i="13"/>
  <c r="G180" i="13"/>
  <c r="T11" i="22"/>
  <c r="Q11" i="22"/>
  <c r="U11" i="22" s="1"/>
  <c r="P7" i="24"/>
  <c r="O10" i="24"/>
  <c r="O11" i="24" s="1"/>
  <c r="T5" i="22"/>
  <c r="Q5" i="22"/>
  <c r="U5" i="22" s="1"/>
  <c r="J12" i="17"/>
  <c r="J14" i="17" s="1"/>
  <c r="J15" i="17" s="1"/>
  <c r="K9" i="17"/>
  <c r="J21" i="17"/>
  <c r="F36" i="24"/>
  <c r="I24" i="24"/>
  <c r="T19" i="22"/>
  <c r="Q19" i="22"/>
  <c r="U19" i="22" s="1"/>
  <c r="AL12" i="5"/>
  <c r="AH37" i="5" s="1"/>
  <c r="S6" i="22"/>
  <c r="I179" i="13"/>
  <c r="H179" i="13" s="1"/>
  <c r="T17" i="22"/>
  <c r="Q17" i="22"/>
  <c r="U17" i="22" s="1"/>
  <c r="AH36" i="5"/>
  <c r="N22" i="19"/>
  <c r="M29" i="19"/>
  <c r="M32" i="19" s="1"/>
  <c r="M35" i="19" s="1"/>
  <c r="W5" i="22"/>
  <c r="W26" i="22" s="1"/>
  <c r="AB7" i="22" s="1"/>
  <c r="T23" i="22"/>
  <c r="Q23" i="22"/>
  <c r="U23" i="22" s="1"/>
  <c r="H46" i="17"/>
  <c r="L46" i="17" s="1"/>
  <c r="G50" i="17"/>
  <c r="K8" i="8"/>
  <c r="M8" i="8" s="1"/>
  <c r="J9" i="8" s="1"/>
  <c r="AL39" i="5"/>
  <c r="S5" i="22"/>
  <c r="S23" i="22"/>
  <c r="C26" i="24"/>
  <c r="F25" i="24"/>
  <c r="D25" i="24"/>
  <c r="R6" i="24"/>
  <c r="G289" i="9" l="1"/>
  <c r="G290" i="9"/>
  <c r="G291" i="9"/>
  <c r="G292" i="9"/>
  <c r="G294" i="9"/>
  <c r="G293" i="9"/>
  <c r="G296" i="9"/>
  <c r="G295" i="9"/>
  <c r="G26" i="7"/>
  <c r="I26" i="7" s="1"/>
  <c r="F27" i="7" s="1"/>
  <c r="G27" i="7" s="1"/>
  <c r="AN12" i="5"/>
  <c r="AK13" i="5" s="1"/>
  <c r="AL13" i="5" s="1"/>
  <c r="AN13" i="5" s="1"/>
  <c r="AK14" i="5" s="1"/>
  <c r="I78" i="6"/>
  <c r="F79" i="6" s="1"/>
  <c r="G79" i="6" s="1"/>
  <c r="E269" i="9"/>
  <c r="F47" i="25"/>
  <c r="G25" i="25"/>
  <c r="G46" i="25" s="1"/>
  <c r="H46" i="25" s="1"/>
  <c r="H37" i="25"/>
  <c r="I38" i="25" s="1"/>
  <c r="G45" i="25"/>
  <c r="H45" i="25" s="1"/>
  <c r="K15" i="17"/>
  <c r="K9" i="8"/>
  <c r="M9" i="8" s="1"/>
  <c r="J10" i="8" s="1"/>
  <c r="I25" i="24"/>
  <c r="F37" i="24"/>
  <c r="I79" i="6"/>
  <c r="F80" i="6" s="1"/>
  <c r="G80" i="6" s="1"/>
  <c r="I180" i="13"/>
  <c r="H180" i="13"/>
  <c r="H103" i="6"/>
  <c r="I104" i="6" s="1"/>
  <c r="G181" i="13"/>
  <c r="F182" i="13"/>
  <c r="O26" i="19"/>
  <c r="O30" i="19" s="1"/>
  <c r="O33" i="19" s="1"/>
  <c r="O36" i="19" s="1"/>
  <c r="N30" i="19"/>
  <c r="N33" i="19" s="1"/>
  <c r="N36" i="19" s="1"/>
  <c r="AL40" i="5"/>
  <c r="J84" i="17"/>
  <c r="J87" i="17" s="1"/>
  <c r="J88" i="17" s="1"/>
  <c r="J76" i="17" s="1"/>
  <c r="J78" i="17" s="1"/>
  <c r="J26" i="17"/>
  <c r="J29" i="17" s="1"/>
  <c r="J24" i="17"/>
  <c r="K27" i="17"/>
  <c r="K30" i="17" s="1"/>
  <c r="J27" i="17"/>
  <c r="J30" i="17" s="1"/>
  <c r="G46" i="7"/>
  <c r="H46" i="7" s="1"/>
  <c r="H38" i="7"/>
  <c r="I39" i="7" s="1"/>
  <c r="C30" i="5"/>
  <c r="B31" i="5"/>
  <c r="D30" i="5"/>
  <c r="K12" i="17"/>
  <c r="K14" i="17" s="1"/>
  <c r="L9" i="17"/>
  <c r="K21" i="17"/>
  <c r="N12" i="5"/>
  <c r="B15" i="21"/>
  <c r="G15" i="21"/>
  <c r="I14" i="21"/>
  <c r="H14" i="21"/>
  <c r="I92" i="17"/>
  <c r="I80" i="17"/>
  <c r="I79" i="17"/>
  <c r="S6" i="24"/>
  <c r="T26" i="22"/>
  <c r="AA4" i="22" s="1"/>
  <c r="AA9" i="22" s="1"/>
  <c r="L51" i="17"/>
  <c r="U26" i="22"/>
  <c r="AB5" i="22" s="1"/>
  <c r="AB9" i="22" s="1"/>
  <c r="D26" i="24"/>
  <c r="H25" i="24"/>
  <c r="D37" i="24"/>
  <c r="G55" i="17"/>
  <c r="G51" i="17"/>
  <c r="L12" i="21"/>
  <c r="D12" i="21"/>
  <c r="C13" i="21" s="1"/>
  <c r="C27" i="24"/>
  <c r="F27" i="24" s="1"/>
  <c r="F26" i="24"/>
  <c r="O22" i="19"/>
  <c r="N29" i="19"/>
  <c r="N32" i="19" s="1"/>
  <c r="N35" i="19" s="1"/>
  <c r="Q7" i="24"/>
  <c r="P10" i="24"/>
  <c r="P11" i="24" s="1"/>
  <c r="P12" i="24"/>
  <c r="AK36" i="5"/>
  <c r="AG37" i="5" s="1"/>
  <c r="AK37" i="5" s="1"/>
  <c r="AG38" i="5" s="1"/>
  <c r="AX11" i="5"/>
  <c r="AU12" i="5" s="1"/>
  <c r="G47" i="7" l="1"/>
  <c r="H47" i="7" s="1"/>
  <c r="I27" i="7"/>
  <c r="G48" i="7"/>
  <c r="H48" i="7" s="1"/>
  <c r="H289" i="9"/>
  <c r="H290" i="9"/>
  <c r="L295" i="9" s="1"/>
  <c r="H292" i="9"/>
  <c r="L293" i="9" s="1"/>
  <c r="H291" i="9"/>
  <c r="L294" i="9" s="1"/>
  <c r="H293" i="9"/>
  <c r="L292" i="9" s="1"/>
  <c r="H294" i="9"/>
  <c r="L291" i="9" s="1"/>
  <c r="H295" i="9"/>
  <c r="L290" i="9" s="1"/>
  <c r="H296" i="9"/>
  <c r="L289" i="9" s="1"/>
  <c r="N13" i="5"/>
  <c r="I25" i="25"/>
  <c r="F26" i="25" s="1"/>
  <c r="G26" i="25" s="1"/>
  <c r="G47" i="25" s="1"/>
  <c r="H47" i="25" s="1"/>
  <c r="H48" i="25" s="1"/>
  <c r="L13" i="21"/>
  <c r="D13" i="21"/>
  <c r="C14" i="21" s="1"/>
  <c r="AH38" i="5"/>
  <c r="AK38" i="5" s="1"/>
  <c r="AG39" i="5" s="1"/>
  <c r="AL14" i="5"/>
  <c r="AH39" i="5" s="1"/>
  <c r="P26" i="19"/>
  <c r="D31" i="5"/>
  <c r="C31" i="5"/>
  <c r="B32" i="5"/>
  <c r="AV12" i="5"/>
  <c r="AX12" i="5" s="1"/>
  <c r="AU13" i="5" s="1"/>
  <c r="B16" i="21"/>
  <c r="H107" i="6"/>
  <c r="I108" i="6" s="1"/>
  <c r="G60" i="17"/>
  <c r="G61" i="17" s="1"/>
  <c r="G56" i="17"/>
  <c r="L56" i="17" s="1"/>
  <c r="L61" i="17" s="1"/>
  <c r="H37" i="24"/>
  <c r="I37" i="24" s="1"/>
  <c r="K84" i="17"/>
  <c r="K87" i="17" s="1"/>
  <c r="K88" i="17" s="1"/>
  <c r="K76" i="17" s="1"/>
  <c r="K78" i="17" s="1"/>
  <c r="K24" i="17"/>
  <c r="K26" i="17"/>
  <c r="K29" i="17" s="1"/>
  <c r="J92" i="17"/>
  <c r="J80" i="17"/>
  <c r="J79" i="17"/>
  <c r="R7" i="24"/>
  <c r="Q10" i="24"/>
  <c r="Q11" i="24" s="1"/>
  <c r="Q12" i="24" s="1"/>
  <c r="P22" i="19"/>
  <c r="K10" i="8"/>
  <c r="M10" i="8"/>
  <c r="J11" i="8" s="1"/>
  <c r="F38" i="24"/>
  <c r="I26" i="24"/>
  <c r="D38" i="24"/>
  <c r="D27" i="24"/>
  <c r="H26" i="24"/>
  <c r="F183" i="13"/>
  <c r="G182" i="13"/>
  <c r="O29" i="19"/>
  <c r="O32" i="19" s="1"/>
  <c r="O35" i="19" s="1"/>
  <c r="G16" i="21"/>
  <c r="H15" i="21"/>
  <c r="H16" i="21" s="1"/>
  <c r="H17" i="21" s="1"/>
  <c r="H18" i="21" s="1"/>
  <c r="H19" i="21" s="1"/>
  <c r="H20" i="21" s="1"/>
  <c r="H21" i="21" s="1"/>
  <c r="H22" i="21" s="1"/>
  <c r="H23" i="21" s="1"/>
  <c r="H24" i="21" s="1"/>
  <c r="H25" i="21" s="1"/>
  <c r="H26" i="21" s="1"/>
  <c r="H27" i="21" s="1"/>
  <c r="H28" i="21" s="1"/>
  <c r="H29" i="21" s="1"/>
  <c r="H30" i="21" s="1"/>
  <c r="H31" i="21" s="1"/>
  <c r="H32" i="21" s="1"/>
  <c r="H33" i="21" s="1"/>
  <c r="H34" i="21" s="1"/>
  <c r="H35" i="21" s="1"/>
  <c r="H36" i="21" s="1"/>
  <c r="H37" i="21" s="1"/>
  <c r="H38" i="21" s="1"/>
  <c r="H39" i="21" s="1"/>
  <c r="H40" i="21" s="1"/>
  <c r="H41" i="21" s="1"/>
  <c r="H42" i="21" s="1"/>
  <c r="H43" i="21" s="1"/>
  <c r="H44" i="21" s="1"/>
  <c r="H45" i="21" s="1"/>
  <c r="H46" i="21" s="1"/>
  <c r="H47" i="21" s="1"/>
  <c r="H48" i="21" s="1"/>
  <c r="H49" i="21" s="1"/>
  <c r="H50" i="21" s="1"/>
  <c r="H51" i="21" s="1"/>
  <c r="H52" i="21" s="1"/>
  <c r="H53" i="21" s="1"/>
  <c r="H54" i="21" s="1"/>
  <c r="H55" i="21" s="1"/>
  <c r="H56" i="21" s="1"/>
  <c r="I15" i="21"/>
  <c r="L12" i="17"/>
  <c r="L14" i="17" s="1"/>
  <c r="M14" i="17" s="1"/>
  <c r="L21" i="17"/>
  <c r="L27" i="17" s="1"/>
  <c r="L30" i="17" s="1"/>
  <c r="I27" i="24"/>
  <c r="F39" i="24"/>
  <c r="AL41" i="5"/>
  <c r="I181" i="13"/>
  <c r="H181" i="13"/>
  <c r="H49" i="7" l="1"/>
  <c r="AN14" i="5"/>
  <c r="AK15" i="5" s="1"/>
  <c r="AL15" i="5" s="1"/>
  <c r="AH40" i="5" s="1"/>
  <c r="L296" i="9"/>
  <c r="L297" i="9" s="1"/>
  <c r="H297" i="9"/>
  <c r="E270" i="9"/>
  <c r="I26" i="25"/>
  <c r="I80" i="6"/>
  <c r="F81" i="6" s="1"/>
  <c r="G81" i="6" s="1"/>
  <c r="AK39" i="5"/>
  <c r="AG40" i="5" s="1"/>
  <c r="AV13" i="5"/>
  <c r="AX13" i="5" s="1"/>
  <c r="AU14" i="5" s="1"/>
  <c r="C15" i="21"/>
  <c r="L14" i="21"/>
  <c r="D14" i="21"/>
  <c r="B17" i="21"/>
  <c r="I16" i="21"/>
  <c r="G17" i="21"/>
  <c r="Q26" i="19"/>
  <c r="K11" i="8"/>
  <c r="M11" i="8" s="1"/>
  <c r="J12" i="8" s="1"/>
  <c r="L15" i="17"/>
  <c r="G297" i="9"/>
  <c r="K80" i="17"/>
  <c r="K92" i="17"/>
  <c r="K79" i="17"/>
  <c r="B33" i="5"/>
  <c r="D32" i="5"/>
  <c r="C32" i="5"/>
  <c r="G183" i="13"/>
  <c r="F184" i="13"/>
  <c r="AL42" i="5"/>
  <c r="Q22" i="19"/>
  <c r="P29" i="19"/>
  <c r="P32" i="19" s="1"/>
  <c r="P35" i="19" s="1"/>
  <c r="N14" i="5"/>
  <c r="H27" i="24"/>
  <c r="D39" i="24"/>
  <c r="H39" i="24" s="1"/>
  <c r="I39" i="24" s="1"/>
  <c r="H38" i="24"/>
  <c r="I38" i="24" s="1"/>
  <c r="S7" i="24"/>
  <c r="R10" i="24"/>
  <c r="R11" i="24" s="1"/>
  <c r="R12" i="24" s="1"/>
  <c r="I182" i="13"/>
  <c r="H182" i="13"/>
  <c r="G184" i="13"/>
  <c r="L84" i="17"/>
  <c r="L87" i="17" s="1"/>
  <c r="L88" i="17" s="1"/>
  <c r="L76" i="17" s="1"/>
  <c r="L78" i="17" s="1"/>
  <c r="L26" i="17"/>
  <c r="L29" i="17" s="1"/>
  <c r="L24" i="17"/>
  <c r="P30" i="19"/>
  <c r="P33" i="19" s="1"/>
  <c r="P36" i="19" s="1"/>
  <c r="E271" i="9" l="1"/>
  <c r="AK40" i="5"/>
  <c r="AG41" i="5" s="1"/>
  <c r="K12" i="8"/>
  <c r="M12" i="8"/>
  <c r="J13" i="8" s="1"/>
  <c r="AV14" i="5"/>
  <c r="AX14" i="5" s="1"/>
  <c r="AU15" i="5" s="1"/>
  <c r="R26" i="19"/>
  <c r="I17" i="21"/>
  <c r="G18" i="21"/>
  <c r="N15" i="5"/>
  <c r="B18" i="21"/>
  <c r="R22" i="19"/>
  <c r="Q29" i="19"/>
  <c r="Q32" i="19" s="1"/>
  <c r="Q35" i="19" s="1"/>
  <c r="T7" i="24"/>
  <c r="S10" i="24"/>
  <c r="S11" i="24" s="1"/>
  <c r="S12" i="24" s="1"/>
  <c r="B34" i="5"/>
  <c r="D33" i="5"/>
  <c r="C33" i="5"/>
  <c r="AL43" i="5"/>
  <c r="I183" i="13"/>
  <c r="I184" i="13" s="1"/>
  <c r="H183" i="13"/>
  <c r="H184" i="13" s="1"/>
  <c r="AN15" i="5"/>
  <c r="AK16" i="5" s="1"/>
  <c r="L15" i="21"/>
  <c r="C16" i="21"/>
  <c r="D15" i="21"/>
  <c r="L80" i="17"/>
  <c r="L92" i="17"/>
  <c r="L79" i="17"/>
  <c r="Q30" i="19"/>
  <c r="Q33" i="19" s="1"/>
  <c r="Q36" i="19" s="1"/>
  <c r="I81" i="6" l="1"/>
  <c r="F82" i="6" s="1"/>
  <c r="G82" i="6" s="1"/>
  <c r="AV15" i="5"/>
  <c r="AX15" i="5" s="1"/>
  <c r="AU16" i="5" s="1"/>
  <c r="T12" i="24"/>
  <c r="L16" i="21"/>
  <c r="D16" i="21"/>
  <c r="C17" i="21" s="1"/>
  <c r="G19" i="21"/>
  <c r="I18" i="21"/>
  <c r="B35" i="5"/>
  <c r="D34" i="5"/>
  <c r="C34" i="5"/>
  <c r="T10" i="24"/>
  <c r="T11" i="24" s="1"/>
  <c r="U7" i="24"/>
  <c r="U10" i="24" s="1"/>
  <c r="U11" i="24" s="1"/>
  <c r="S26" i="19"/>
  <c r="R30" i="19"/>
  <c r="R33" i="19" s="1"/>
  <c r="R36" i="19" s="1"/>
  <c r="AL16" i="5"/>
  <c r="S22" i="19"/>
  <c r="R29" i="19"/>
  <c r="R32" i="19" s="1"/>
  <c r="R35" i="19" s="1"/>
  <c r="K13" i="8"/>
  <c r="M13" i="8" s="1"/>
  <c r="J14" i="8" s="1"/>
  <c r="AL44" i="5"/>
  <c r="B19" i="21"/>
  <c r="N16" i="5"/>
  <c r="I82" i="6" l="1"/>
  <c r="F83" i="6" s="1"/>
  <c r="G83" i="6" s="1"/>
  <c r="L17" i="21"/>
  <c r="D17" i="21"/>
  <c r="C18" i="21" s="1"/>
  <c r="K14" i="8"/>
  <c r="M14" i="8" s="1"/>
  <c r="J15" i="8" s="1"/>
  <c r="B36" i="5"/>
  <c r="D35" i="5"/>
  <c r="C35" i="5"/>
  <c r="T22" i="19"/>
  <c r="S29" i="19"/>
  <c r="S32" i="19" s="1"/>
  <c r="S35" i="19" s="1"/>
  <c r="AH41" i="5"/>
  <c r="AK41" i="5" s="1"/>
  <c r="AG42" i="5" s="1"/>
  <c r="I19" i="21"/>
  <c r="G20" i="21"/>
  <c r="B20" i="21"/>
  <c r="T26" i="19"/>
  <c r="S30" i="19"/>
  <c r="S33" i="19" s="1"/>
  <c r="S36" i="19" s="1"/>
  <c r="AN16" i="5"/>
  <c r="AK17" i="5" s="1"/>
  <c r="AL45" i="5"/>
  <c r="U12" i="24"/>
  <c r="N17" i="5"/>
  <c r="AV16" i="5"/>
  <c r="AX16" i="5" s="1"/>
  <c r="AU17" i="5" s="1"/>
  <c r="N18" i="5" l="1"/>
  <c r="I83" i="6"/>
  <c r="F84" i="6" s="1"/>
  <c r="G84" i="6" s="1"/>
  <c r="AV17" i="5"/>
  <c r="AX17" i="5" s="1"/>
  <c r="AU18" i="5" s="1"/>
  <c r="K15" i="8"/>
  <c r="M15" i="8" s="1"/>
  <c r="J16" i="8" s="1"/>
  <c r="L18" i="21"/>
  <c r="D18" i="21"/>
  <c r="C19" i="21" s="1"/>
  <c r="AL17" i="5"/>
  <c r="AH42" i="5" s="1"/>
  <c r="AK42" i="5" s="1"/>
  <c r="AG43" i="5" s="1"/>
  <c r="U22" i="19"/>
  <c r="T29" i="19"/>
  <c r="T32" i="19" s="1"/>
  <c r="T35" i="19" s="1"/>
  <c r="AL46" i="5"/>
  <c r="U26" i="19"/>
  <c r="T30" i="19"/>
  <c r="T33" i="19" s="1"/>
  <c r="T36" i="19" s="1"/>
  <c r="B21" i="21"/>
  <c r="D36" i="5"/>
  <c r="C36" i="5"/>
  <c r="B37" i="5"/>
  <c r="I20" i="21"/>
  <c r="G21" i="21"/>
  <c r="L19" i="21" l="1"/>
  <c r="D19" i="21"/>
  <c r="C20" i="21" s="1"/>
  <c r="K16" i="8"/>
  <c r="M16" i="8" s="1"/>
  <c r="J17" i="8" s="1"/>
  <c r="AV18" i="5"/>
  <c r="AX18" i="5" s="1"/>
  <c r="AU19" i="5" s="1"/>
  <c r="N19" i="5"/>
  <c r="I84" i="6"/>
  <c r="F85" i="6" s="1"/>
  <c r="G85" i="6" s="1"/>
  <c r="B22" i="21"/>
  <c r="V26" i="19"/>
  <c r="U30" i="19"/>
  <c r="U33" i="19" s="1"/>
  <c r="U36" i="19" s="1"/>
  <c r="D37" i="5"/>
  <c r="C37" i="5"/>
  <c r="B38" i="5"/>
  <c r="V22" i="19"/>
  <c r="U29" i="19"/>
  <c r="U32" i="19" s="1"/>
  <c r="U35" i="19" s="1"/>
  <c r="AN17" i="5"/>
  <c r="AK18" i="5" s="1"/>
  <c r="G22" i="21"/>
  <c r="I21" i="21"/>
  <c r="AL47" i="5"/>
  <c r="K17" i="8" l="1"/>
  <c r="M17" i="8" s="1"/>
  <c r="J18" i="8" s="1"/>
  <c r="L20" i="21"/>
  <c r="D20" i="21"/>
  <c r="C21" i="21" s="1"/>
  <c r="G23" i="21"/>
  <c r="I22" i="21"/>
  <c r="W22" i="19"/>
  <c r="V29" i="19"/>
  <c r="V32" i="19" s="1"/>
  <c r="V35" i="19" s="1"/>
  <c r="B23" i="21"/>
  <c r="AV19" i="5"/>
  <c r="AX19" i="5" s="1"/>
  <c r="AU20" i="5" s="1"/>
  <c r="AL18" i="5"/>
  <c r="AH43" i="5" s="1"/>
  <c r="AK43" i="5" s="1"/>
  <c r="AG44" i="5" s="1"/>
  <c r="B39" i="5"/>
  <c r="D38" i="5"/>
  <c r="C38" i="5"/>
  <c r="E37" i="5"/>
  <c r="N20" i="5" s="1"/>
  <c r="W26" i="19"/>
  <c r="V30" i="19"/>
  <c r="V33" i="19" s="1"/>
  <c r="V36" i="19" s="1"/>
  <c r="E38" i="5" l="1"/>
  <c r="N21" i="5" s="1"/>
  <c r="I85" i="6"/>
  <c r="F86" i="6" s="1"/>
  <c r="G86" i="6" s="1"/>
  <c r="AV20" i="5"/>
  <c r="AX20" i="5" s="1"/>
  <c r="AU21" i="5" s="1"/>
  <c r="L21" i="21"/>
  <c r="D21" i="21"/>
  <c r="C22" i="21" s="1"/>
  <c r="K18" i="8"/>
  <c r="M18" i="8" s="1"/>
  <c r="J19" i="8" s="1"/>
  <c r="X22" i="19"/>
  <c r="W29" i="19"/>
  <c r="W32" i="19" s="1"/>
  <c r="W35" i="19" s="1"/>
  <c r="D39" i="5"/>
  <c r="C39" i="5"/>
  <c r="B40" i="5"/>
  <c r="I23" i="21"/>
  <c r="G24" i="21"/>
  <c r="X26" i="19"/>
  <c r="W30" i="19"/>
  <c r="W33" i="19" s="1"/>
  <c r="W36" i="19" s="1"/>
  <c r="AN18" i="5"/>
  <c r="AK19" i="5" s="1"/>
  <c r="B24" i="21"/>
  <c r="I86" i="6" l="1"/>
  <c r="F87" i="6" s="1"/>
  <c r="G87" i="6" s="1"/>
  <c r="K19" i="8"/>
  <c r="M19" i="8" s="1"/>
  <c r="J20" i="8" s="1"/>
  <c r="L22" i="21"/>
  <c r="D22" i="21"/>
  <c r="C23" i="21" s="1"/>
  <c r="E39" i="5"/>
  <c r="N22" i="5" s="1"/>
  <c r="B25" i="21"/>
  <c r="B41" i="5"/>
  <c r="D40" i="5"/>
  <c r="C40" i="5"/>
  <c r="AL19" i="5"/>
  <c r="AH44" i="5" s="1"/>
  <c r="AK44" i="5" s="1"/>
  <c r="AG45" i="5" s="1"/>
  <c r="Y22" i="19"/>
  <c r="X29" i="19"/>
  <c r="X32" i="19" s="1"/>
  <c r="X35" i="19" s="1"/>
  <c r="Y26" i="19"/>
  <c r="X30" i="19"/>
  <c r="X33" i="19" s="1"/>
  <c r="X36" i="19" s="1"/>
  <c r="G25" i="21"/>
  <c r="I24" i="21"/>
  <c r="AV21" i="5"/>
  <c r="AV22" i="5" s="1"/>
  <c r="AW33" i="5" s="1"/>
  <c r="AX21" i="5" l="1"/>
  <c r="AN19" i="5"/>
  <c r="AK20" i="5" s="1"/>
  <c r="AL20" i="5" s="1"/>
  <c r="AH45" i="5" s="1"/>
  <c r="AK45" i="5" s="1"/>
  <c r="AG46" i="5" s="1"/>
  <c r="I87" i="6"/>
  <c r="F88" i="6" s="1"/>
  <c r="G88" i="6" s="1"/>
  <c r="L23" i="21"/>
  <c r="D23" i="21"/>
  <c r="C24" i="21" s="1"/>
  <c r="K20" i="8"/>
  <c r="M20" i="8" s="1"/>
  <c r="J21" i="8" s="1"/>
  <c r="B42" i="5"/>
  <c r="D41" i="5"/>
  <c r="C41" i="5"/>
  <c r="G26" i="21"/>
  <c r="I25" i="21"/>
  <c r="E40" i="5"/>
  <c r="N23" i="5" s="1"/>
  <c r="B26" i="21"/>
  <c r="Z26" i="19"/>
  <c r="Y30" i="19"/>
  <c r="Y33" i="19" s="1"/>
  <c r="Y36" i="19" s="1"/>
  <c r="Z22" i="19"/>
  <c r="Y29" i="19"/>
  <c r="Y32" i="19" s="1"/>
  <c r="Y35" i="19" s="1"/>
  <c r="E41" i="5" l="1"/>
  <c r="N24" i="5" s="1"/>
  <c r="I88" i="6"/>
  <c r="F89" i="6" s="1"/>
  <c r="G89" i="6" s="1"/>
  <c r="L24" i="21"/>
  <c r="D24" i="21"/>
  <c r="C25" i="21" s="1"/>
  <c r="K21" i="8"/>
  <c r="M21" i="8" s="1"/>
  <c r="J22" i="8" s="1"/>
  <c r="AN20" i="5"/>
  <c r="AK21" i="5" s="1"/>
  <c r="G27" i="21"/>
  <c r="I26" i="21"/>
  <c r="AA22" i="19"/>
  <c r="Z29" i="19"/>
  <c r="Z32" i="19" s="1"/>
  <c r="Z35" i="19" s="1"/>
  <c r="B43" i="5"/>
  <c r="C42" i="5"/>
  <c r="D42" i="5"/>
  <c r="AA26" i="19"/>
  <c r="Z30" i="19"/>
  <c r="Z33" i="19" s="1"/>
  <c r="Z36" i="19" s="1"/>
  <c r="B27" i="21"/>
  <c r="I89" i="6" l="1"/>
  <c r="F90" i="6" s="1"/>
  <c r="L25" i="21"/>
  <c r="D25" i="21"/>
  <c r="C26" i="21" s="1"/>
  <c r="K22" i="8"/>
  <c r="M22" i="8" s="1"/>
  <c r="J23" i="8" s="1"/>
  <c r="B28" i="21"/>
  <c r="AB22" i="19"/>
  <c r="AA29" i="19"/>
  <c r="AA32" i="19" s="1"/>
  <c r="AA35" i="19" s="1"/>
  <c r="G28" i="21"/>
  <c r="I27" i="21"/>
  <c r="AL21" i="5"/>
  <c r="AN21" i="5" s="1"/>
  <c r="AB26" i="19"/>
  <c r="AA30" i="19"/>
  <c r="AA33" i="19" s="1"/>
  <c r="AA36" i="19" s="1"/>
  <c r="E42" i="5"/>
  <c r="N25" i="5" s="1"/>
  <c r="C43" i="5"/>
  <c r="B44" i="5"/>
  <c r="D43" i="5"/>
  <c r="G90" i="6" l="1"/>
  <c r="I90" i="6" s="1"/>
  <c r="F91" i="6" s="1"/>
  <c r="K23" i="8"/>
  <c r="M23" i="8" s="1"/>
  <c r="J24" i="8" s="1"/>
  <c r="L26" i="21"/>
  <c r="D26" i="21"/>
  <c r="C27" i="21" s="1"/>
  <c r="G29" i="21"/>
  <c r="I28" i="21"/>
  <c r="AC23" i="19"/>
  <c r="AB29" i="19"/>
  <c r="AB32" i="19" s="1"/>
  <c r="AB35" i="19" s="1"/>
  <c r="E43" i="5"/>
  <c r="N26" i="5" s="1"/>
  <c r="AB30" i="19"/>
  <c r="AB33" i="19" s="1"/>
  <c r="AB36" i="19" s="1"/>
  <c r="AC27" i="19"/>
  <c r="D44" i="5"/>
  <c r="C44" i="5"/>
  <c r="B45" i="5"/>
  <c r="B29" i="21"/>
  <c r="AL22" i="5"/>
  <c r="AH46" i="5"/>
  <c r="G91" i="6" l="1"/>
  <c r="I91" i="6" s="1"/>
  <c r="F92" i="6" s="1"/>
  <c r="E44" i="5"/>
  <c r="N27" i="5" s="1"/>
  <c r="L27" i="21"/>
  <c r="D27" i="21"/>
  <c r="C28" i="21" s="1"/>
  <c r="K24" i="8"/>
  <c r="M24" i="8" s="1"/>
  <c r="J25" i="8" s="1"/>
  <c r="AH47" i="5"/>
  <c r="AJ46" i="5"/>
  <c r="AK46" i="5" s="1"/>
  <c r="I29" i="21"/>
  <c r="G30" i="21"/>
  <c r="B30" i="21"/>
  <c r="D45" i="5"/>
  <c r="D46" i="5" s="1"/>
  <c r="C45" i="5"/>
  <c r="C46" i="5" l="1"/>
  <c r="L8" i="5"/>
  <c r="L6" i="5"/>
  <c r="O6" i="5" s="1"/>
  <c r="T6" i="5" s="1"/>
  <c r="L9" i="5"/>
  <c r="L13" i="5"/>
  <c r="L12" i="5"/>
  <c r="L14" i="5"/>
  <c r="L16" i="5"/>
  <c r="L22" i="5"/>
  <c r="O22" i="5" s="1"/>
  <c r="T22" i="5" s="1"/>
  <c r="L26" i="5"/>
  <c r="O26" i="5" s="1"/>
  <c r="T26" i="5" s="1"/>
  <c r="L27" i="5"/>
  <c r="O27" i="5" s="1"/>
  <c r="T27" i="5" s="1"/>
  <c r="G92" i="6"/>
  <c r="I92" i="6" s="1"/>
  <c r="F93" i="6" s="1"/>
  <c r="L28" i="5"/>
  <c r="L5" i="5"/>
  <c r="O5" i="5" s="1"/>
  <c r="L7" i="5"/>
  <c r="L10" i="5"/>
  <c r="L11" i="5"/>
  <c r="L15" i="5"/>
  <c r="L17" i="5"/>
  <c r="O17" i="5" s="1"/>
  <c r="T17" i="5" s="1"/>
  <c r="L18" i="5"/>
  <c r="O18" i="5" s="1"/>
  <c r="T18" i="5" s="1"/>
  <c r="L20" i="5"/>
  <c r="O20" i="5" s="1"/>
  <c r="T20" i="5" s="1"/>
  <c r="L19" i="5"/>
  <c r="O19" i="5" s="1"/>
  <c r="T19" i="5" s="1"/>
  <c r="L21" i="5"/>
  <c r="O21" i="5" s="1"/>
  <c r="T21" i="5" s="1"/>
  <c r="L23" i="5"/>
  <c r="O23" i="5" s="1"/>
  <c r="T23" i="5" s="1"/>
  <c r="L24" i="5"/>
  <c r="O24" i="5" s="1"/>
  <c r="T24" i="5" s="1"/>
  <c r="L25" i="5"/>
  <c r="O25" i="5" s="1"/>
  <c r="T25" i="5" s="1"/>
  <c r="E45" i="5"/>
  <c r="K25" i="8"/>
  <c r="M25" i="8" s="1"/>
  <c r="J26" i="8" s="1"/>
  <c r="L28" i="21"/>
  <c r="D28" i="21"/>
  <c r="C29" i="21" s="1"/>
  <c r="B31" i="21"/>
  <c r="G31" i="21"/>
  <c r="I30" i="21"/>
  <c r="AW36" i="5"/>
  <c r="AW41" i="5"/>
  <c r="AW35" i="5"/>
  <c r="T5" i="5" l="1"/>
  <c r="O12" i="5"/>
  <c r="T12" i="5" s="1"/>
  <c r="O14" i="5"/>
  <c r="T14" i="5" s="1"/>
  <c r="O13" i="5"/>
  <c r="T13" i="5" s="1"/>
  <c r="O9" i="5"/>
  <c r="T9" i="5" s="1"/>
  <c r="O16" i="5"/>
  <c r="T16" i="5" s="1"/>
  <c r="O8" i="5"/>
  <c r="T8" i="5" s="1"/>
  <c r="N28" i="5"/>
  <c r="O28" i="5" s="1"/>
  <c r="T28" i="5" s="1"/>
  <c r="E46" i="5"/>
  <c r="O11" i="5"/>
  <c r="T11" i="5" s="1"/>
  <c r="O10" i="5"/>
  <c r="T10" i="5" s="1"/>
  <c r="O15" i="5"/>
  <c r="T15" i="5" s="1"/>
  <c r="O7" i="5"/>
  <c r="T7" i="5" s="1"/>
  <c r="G93" i="6"/>
  <c r="I93" i="6"/>
  <c r="F94" i="6" s="1"/>
  <c r="L29" i="21"/>
  <c r="D29" i="21"/>
  <c r="C30" i="21" s="1"/>
  <c r="K26" i="8"/>
  <c r="M26" i="8" s="1"/>
  <c r="J27" i="8" s="1"/>
  <c r="G32" i="21"/>
  <c r="I31" i="21"/>
  <c r="B32" i="21"/>
  <c r="AW37" i="5"/>
  <c r="AW42" i="5" s="1"/>
  <c r="AW43" i="5" s="1"/>
  <c r="S5" i="5" l="1"/>
  <c r="U5" i="5" s="1"/>
  <c r="R6" i="5" s="1"/>
  <c r="G94" i="6"/>
  <c r="I94" i="6" s="1"/>
  <c r="F95" i="6" s="1"/>
  <c r="G95" i="6" s="1"/>
  <c r="I95" i="6" s="1"/>
  <c r="F96" i="6" s="1"/>
  <c r="G96" i="6" s="1"/>
  <c r="I96" i="6" s="1"/>
  <c r="L30" i="21"/>
  <c r="D30" i="21"/>
  <c r="C31" i="21" s="1"/>
  <c r="K27" i="8"/>
  <c r="M27" i="8" s="1"/>
  <c r="J28" i="8" s="1"/>
  <c r="B33" i="21"/>
  <c r="I32" i="21"/>
  <c r="G33" i="21"/>
  <c r="AW44" i="5"/>
  <c r="S6" i="5" l="1"/>
  <c r="U6" i="5" s="1"/>
  <c r="U43" i="5"/>
  <c r="L31" i="21"/>
  <c r="C32" i="21"/>
  <c r="D31" i="21"/>
  <c r="K28" i="8"/>
  <c r="M28" i="8" s="1"/>
  <c r="I33" i="21"/>
  <c r="G34" i="21"/>
  <c r="B34" i="21"/>
  <c r="G35" i="21" l="1"/>
  <c r="I34" i="21"/>
  <c r="B35" i="21"/>
  <c r="L32" i="21"/>
  <c r="C33" i="21"/>
  <c r="D32" i="21"/>
  <c r="R7" i="5" l="1"/>
  <c r="S7" i="5" s="1"/>
  <c r="L33" i="21"/>
  <c r="D33" i="21"/>
  <c r="C34" i="21" s="1"/>
  <c r="B36" i="21"/>
  <c r="I35" i="21"/>
  <c r="G36" i="21"/>
  <c r="U7" i="5" l="1"/>
  <c r="R8" i="5" s="1"/>
  <c r="S8" i="5" s="1"/>
  <c r="U8" i="5" s="1"/>
  <c r="R9" i="5" s="1"/>
  <c r="S9" i="5" s="1"/>
  <c r="L34" i="21"/>
  <c r="D34" i="21"/>
  <c r="C35" i="21" s="1"/>
  <c r="I36" i="21"/>
  <c r="G37" i="21"/>
  <c r="B37" i="21"/>
  <c r="L35" i="21" l="1"/>
  <c r="D35" i="21"/>
  <c r="C36" i="21" s="1"/>
  <c r="G38" i="21"/>
  <c r="I37" i="21"/>
  <c r="B38" i="21"/>
  <c r="L36" i="21" l="1"/>
  <c r="D36" i="21"/>
  <c r="C37" i="21" s="1"/>
  <c r="B39" i="21"/>
  <c r="U9" i="5"/>
  <c r="R10" i="5" s="1"/>
  <c r="S10" i="5" s="1"/>
  <c r="G39" i="21"/>
  <c r="I38" i="21"/>
  <c r="L37" i="21" l="1"/>
  <c r="D37" i="21"/>
  <c r="C38" i="21" s="1"/>
  <c r="B40" i="21"/>
  <c r="I39" i="21"/>
  <c r="G40" i="21"/>
  <c r="L38" i="21" l="1"/>
  <c r="D38" i="21"/>
  <c r="C39" i="21" s="1"/>
  <c r="G41" i="21"/>
  <c r="I40" i="21"/>
  <c r="B41" i="21"/>
  <c r="U10" i="5"/>
  <c r="R11" i="5" s="1"/>
  <c r="S11" i="5" s="1"/>
  <c r="L39" i="21" l="1"/>
  <c r="D39" i="21"/>
  <c r="C40" i="21" s="1"/>
  <c r="U11" i="5"/>
  <c r="R12" i="5" s="1"/>
  <c r="S12" i="5" s="1"/>
  <c r="B42" i="21"/>
  <c r="G42" i="21"/>
  <c r="I41" i="21"/>
  <c r="L40" i="21" l="1"/>
  <c r="D40" i="21"/>
  <c r="C41" i="21" s="1"/>
  <c r="B43" i="21"/>
  <c r="G43" i="21"/>
  <c r="I42" i="21"/>
  <c r="L41" i="21" l="1"/>
  <c r="D41" i="21"/>
  <c r="C42" i="21" s="1"/>
  <c r="G44" i="21"/>
  <c r="I43" i="21"/>
  <c r="B44" i="21"/>
  <c r="U12" i="5"/>
  <c r="R13" i="5" s="1"/>
  <c r="S13" i="5" s="1"/>
  <c r="L42" i="21" l="1"/>
  <c r="D42" i="21"/>
  <c r="C43" i="21" s="1"/>
  <c r="U13" i="5"/>
  <c r="R14" i="5" s="1"/>
  <c r="S14" i="5" s="1"/>
  <c r="B45" i="21"/>
  <c r="G45" i="21"/>
  <c r="I44" i="21"/>
  <c r="U14" i="5" l="1"/>
  <c r="R15" i="5" s="1"/>
  <c r="S15" i="5" s="1"/>
  <c r="L43" i="21"/>
  <c r="D43" i="21"/>
  <c r="C44" i="21" s="1"/>
  <c r="I45" i="21"/>
  <c r="G46" i="21"/>
  <c r="B46" i="21"/>
  <c r="L44" i="21" l="1"/>
  <c r="D44" i="21"/>
  <c r="C45" i="21" s="1"/>
  <c r="G47" i="21"/>
  <c r="I46" i="21"/>
  <c r="B47" i="21"/>
  <c r="U15" i="5"/>
  <c r="R16" i="5" s="1"/>
  <c r="L45" i="21" l="1"/>
  <c r="D45" i="21"/>
  <c r="C46" i="21" s="1"/>
  <c r="S16" i="5"/>
  <c r="G48" i="21"/>
  <c r="I47" i="21"/>
  <c r="B48" i="21"/>
  <c r="U16" i="5" l="1"/>
  <c r="R17" i="5" s="1"/>
  <c r="S17" i="5" s="1"/>
  <c r="U17" i="5" s="1"/>
  <c r="R18" i="5" s="1"/>
  <c r="L46" i="21"/>
  <c r="D46" i="21"/>
  <c r="C47" i="21" s="1"/>
  <c r="B49" i="21"/>
  <c r="I48" i="21"/>
  <c r="G49" i="21"/>
  <c r="T39" i="5" l="1"/>
  <c r="U54" i="5" s="1"/>
  <c r="F80" i="4" s="1"/>
  <c r="L47" i="21"/>
  <c r="D47" i="21"/>
  <c r="C48" i="21" s="1"/>
  <c r="I49" i="21"/>
  <c r="G50" i="21"/>
  <c r="B50" i="21"/>
  <c r="S18" i="5"/>
  <c r="U18" i="5" l="1"/>
  <c r="R19" i="5" s="1"/>
  <c r="S19" i="5" s="1"/>
  <c r="U19" i="5" s="1"/>
  <c r="R20" i="5" s="1"/>
  <c r="L48" i="21"/>
  <c r="C49" i="21"/>
  <c r="D48" i="21"/>
  <c r="G51" i="21"/>
  <c r="I50" i="21"/>
  <c r="B51" i="21"/>
  <c r="S20" i="5" l="1"/>
  <c r="L49" i="21"/>
  <c r="D49" i="21"/>
  <c r="C50" i="21" s="1"/>
  <c r="B52" i="21"/>
  <c r="I51" i="21"/>
  <c r="G52" i="21"/>
  <c r="L50" i="21" l="1"/>
  <c r="D50" i="21"/>
  <c r="C51" i="21" s="1"/>
  <c r="I52" i="21"/>
  <c r="G53" i="21"/>
  <c r="B53" i="21"/>
  <c r="U20" i="5"/>
  <c r="R21" i="5" s="1"/>
  <c r="L51" i="21" l="1"/>
  <c r="D51" i="21"/>
  <c r="C52" i="21" s="1"/>
  <c r="B54" i="21"/>
  <c r="S21" i="5"/>
  <c r="G54" i="21"/>
  <c r="I53" i="21"/>
  <c r="U21" i="5" l="1"/>
  <c r="R22" i="5" s="1"/>
  <c r="S22" i="5" s="1"/>
  <c r="L52" i="21"/>
  <c r="D52" i="21"/>
  <c r="C53" i="21" s="1"/>
  <c r="B55" i="21"/>
  <c r="G55" i="21"/>
  <c r="I54" i="21"/>
  <c r="U22" i="5" l="1"/>
  <c r="R23" i="5" s="1"/>
  <c r="S23" i="5" s="1"/>
  <c r="L53" i="21"/>
  <c r="D53" i="21"/>
  <c r="C54" i="21" s="1"/>
  <c r="I55" i="21"/>
  <c r="G56" i="21"/>
  <c r="I56" i="21" s="1"/>
  <c r="B56" i="21"/>
  <c r="U23" i="5" l="1"/>
  <c r="R24" i="5" s="1"/>
  <c r="S24" i="5" s="1"/>
  <c r="U24" i="5" s="1"/>
  <c r="R25" i="5" s="1"/>
  <c r="R8" i="4"/>
  <c r="U40" i="5"/>
  <c r="L54" i="21"/>
  <c r="D54" i="21"/>
  <c r="C55" i="21" s="1"/>
  <c r="R12" i="4" l="1"/>
  <c r="R46" i="4" s="1"/>
  <c r="L55" i="21"/>
  <c r="D55" i="21"/>
  <c r="C56" i="21" s="1"/>
  <c r="S25" i="5"/>
  <c r="U25" i="5" s="1"/>
  <c r="R26" i="5" s="1"/>
  <c r="S26" i="5" l="1"/>
  <c r="U26" i="5" s="1"/>
  <c r="R27" i="5" s="1"/>
  <c r="L56" i="21"/>
  <c r="M4" i="21" s="1"/>
  <c r="D56" i="21"/>
  <c r="S27" i="5" l="1"/>
  <c r="U27" i="5" s="1"/>
  <c r="R28" i="5" s="1"/>
  <c r="S28" i="5" l="1"/>
  <c r="S29" i="5" l="1"/>
  <c r="T36" i="5"/>
  <c r="U28" i="5"/>
  <c r="U37" i="5" l="1"/>
  <c r="U45" i="5" s="1"/>
  <c r="G97" i="6" l="1"/>
  <c r="J146" i="12"/>
  <c r="O115" i="12"/>
  <c r="O116" i="12" s="1"/>
  <c r="J147" i="12"/>
  <c r="K153" i="12" s="1"/>
  <c r="I118" i="12"/>
  <c r="J119" i="12"/>
  <c r="I163" i="12" l="1"/>
  <c r="J152" i="12"/>
  <c r="K154" i="12" s="1"/>
  <c r="J148" i="12"/>
  <c r="J120" i="12"/>
  <c r="K148" i="12" l="1"/>
  <c r="J158" i="12"/>
  <c r="K159" i="12" l="1"/>
  <c r="I162" i="12"/>
  <c r="I164" i="12"/>
  <c r="J167" i="12" s="1"/>
  <c r="K168" i="12" s="1"/>
  <c r="E132"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L55" authorId="0" shapeId="0" xr:uid="{00000000-0006-0000-0200-000002000000}">
      <text>
        <r>
          <rPr>
            <sz val="11"/>
            <color theme="1"/>
            <rFont val="Calibri"/>
            <family val="2"/>
            <scheme val="minor"/>
          </rPr>
          <t>======
ID#AAAA7JcLXNI
Autor    (2023-10-11 06:31:20)
Empresas que registran la compra de terrenos y edificios de manera independiente cuando el uso es como terreno.</t>
        </r>
      </text>
    </comment>
    <comment ref="L56" authorId="0" shapeId="0" xr:uid="{00000000-0006-0000-0200-000005000000}">
      <text>
        <r>
          <rPr>
            <sz val="11"/>
            <color theme="1"/>
            <rFont val="Calibri"/>
            <family val="2"/>
            <scheme val="minor"/>
          </rPr>
          <t>======
ID#AAAA7JcLXNA
Autor    (2023-10-11 06:31:20)
Palco suite de la U.</t>
        </r>
      </text>
    </comment>
    <comment ref="L57" authorId="0" shapeId="0" xr:uid="{00000000-0006-0000-0200-000004000000}">
      <text>
        <r>
          <rPr>
            <sz val="11"/>
            <color theme="1"/>
            <rFont val="Calibri"/>
            <family val="2"/>
            <scheme val="minor"/>
          </rPr>
          <t>======
ID#AAAA7JcLXM8
Autor    (2023-10-11 06:31:20)
Fotocopiadoras en Xerox.</t>
        </r>
      </text>
    </comment>
    <comment ref="L61" authorId="0" shapeId="0" xr:uid="{00000000-0006-0000-0200-000003000000}">
      <text>
        <r>
          <rPr>
            <sz val="11"/>
            <color theme="1"/>
            <rFont val="Calibri"/>
            <family val="2"/>
            <scheme val="minor"/>
          </rPr>
          <t>======
ID#AAAA7JcLXNE
Autor    (2023-10-11 06:31:20)
Las piezas de repuesto y el equipo auxiliar se registran habitualmente como inventarios, y se reconocen en el resultado del periodo cuando se consumen. 
Sin embargo, las piezas de repuesto importantes y el equipo de mantenimiento permanente, que la entidad espere utilizar durante más de un periodo, cumplen normalmente las condiciones para ser calificados como elementos de propiedades, planta y equipo.</t>
        </r>
      </text>
    </comment>
    <comment ref="A72" authorId="0" shapeId="0" xr:uid="{00000000-0006-0000-0200-000001000000}">
      <text>
        <r>
          <rPr>
            <sz val="11"/>
            <color theme="1"/>
            <rFont val="Calibri"/>
            <family val="2"/>
            <scheme val="minor"/>
          </rPr>
          <t>======
ID#AAAA7JcLXNM
Autor    (2023-10-11 06:31:20)
Las plantas productoras se contabilizan de la misma forma que los elementos de PPE construidos por la propia entidad antes de que estén en la ubicación y condiciones necesarias para ser capaces de operar en la forma prevista por la gerencia.</t>
        </r>
      </text>
    </comment>
  </commentList>
  <extLst>
    <ext xmlns:r="http://schemas.openxmlformats.org/officeDocument/2006/relationships" uri="GoogleSheetsCustomDataVersion2">
      <go:sheetsCustomData xmlns:go="http://customooxmlschemas.google.com/" r:id="rId1" roundtripDataSignature="AMtx7mgcL/V6OgJqllCKhIu8GLiE4ivsAw=="/>
    </ext>
  </extLst>
</comments>
</file>

<file path=xl/sharedStrings.xml><?xml version="1.0" encoding="utf-8"?>
<sst xmlns="http://schemas.openxmlformats.org/spreadsheetml/2006/main" count="3473" uniqueCount="2069">
  <si>
    <t>PPE</t>
  </si>
  <si>
    <t>https://www.iasplus.com/en/standards/ias/ias16</t>
  </si>
  <si>
    <t>ESTADO DE SITUACION FINANCIERA</t>
  </si>
  <si>
    <t>Activos corrientes</t>
  </si>
  <si>
    <t>Pasivos Corriente</t>
  </si>
  <si>
    <t>NIIF 16</t>
  </si>
  <si>
    <t>XXXXXXX</t>
  </si>
  <si>
    <t>Pasivos No Corriente</t>
  </si>
  <si>
    <t>Patrimonio</t>
  </si>
  <si>
    <t>Activos No corrientes</t>
  </si>
  <si>
    <t>PROPIEDAD, PLANTA Y EQUIPO</t>
  </si>
  <si>
    <t>NIC 16</t>
  </si>
  <si>
    <t>1.-</t>
  </si>
  <si>
    <t xml:space="preserve">Criterio del Reconocimiento </t>
  </si>
  <si>
    <t>(b) Se esperan usar durante más de un periodo.</t>
  </si>
  <si>
    <t>MATERIALIDAD</t>
  </si>
  <si>
    <t>Mat.</t>
  </si>
  <si>
    <t>Cta.</t>
  </si>
  <si>
    <t>NIC16</t>
  </si>
  <si>
    <t>Terrenos</t>
  </si>
  <si>
    <t>Edificaciones</t>
  </si>
  <si>
    <t xml:space="preserve">Maquinarias </t>
  </si>
  <si>
    <t>TAX</t>
  </si>
  <si>
    <t xml:space="preserve">Unidades de transporte- </t>
  </si>
  <si>
    <t>Muebles y enseres</t>
  </si>
  <si>
    <t>Equipos diversos</t>
  </si>
  <si>
    <t>Herramientas y unidades de reemplazo</t>
  </si>
  <si>
    <t>Unidades por recibir</t>
  </si>
  <si>
    <t>Construcciones y obras en curso</t>
  </si>
  <si>
    <t>Pf 22 A</t>
  </si>
  <si>
    <t>Activos Biológicos</t>
  </si>
  <si>
    <t>Plantaciones de Uva</t>
  </si>
  <si>
    <t xml:space="preserve">(a) se utiliza en la elaboración o suministro de productos agrícolas; </t>
  </si>
  <si>
    <t>Naranjos</t>
  </si>
  <si>
    <t xml:space="preserve">(b) se espera que produzca durante más de un periodo; y </t>
  </si>
  <si>
    <t>Paltos</t>
  </si>
  <si>
    <t xml:space="preserve">(c) tiene una probabilidad remota de ser vendida como productos </t>
  </si>
  <si>
    <t>Mangos</t>
  </si>
  <si>
    <t xml:space="preserve">      agrícolas, excepto por ventas  incidentales de raleos y podas.</t>
  </si>
  <si>
    <t>Cañas de azucar</t>
  </si>
  <si>
    <t>AGRO INDUSTRIAL PARAMONGA</t>
  </si>
  <si>
    <t>Activos Biológicos:</t>
  </si>
  <si>
    <t>Los activos biológicos corresponden a las plantas productoras de caña de azúcar que mantiene la Compañía.</t>
  </si>
  <si>
    <t xml:space="preserve">En el momento del reconocimiento inicial, no existen precios disponibles o valores fijados por el mercado, ni otras estimaciones </t>
  </si>
  <si>
    <t xml:space="preserve">fiables para determinar un valor razonable de los activos biológicos de la Compañía. Por lo cual, estos activos biológicos son medidos </t>
  </si>
  <si>
    <t>a su costo menos la depreciación acumulada y cualquier pérdida acumulada por deterioro del valor.</t>
  </si>
  <si>
    <t xml:space="preserve">En el caso de las plantas productoras, la Compañía capitaliza los costos incurridos en las actividades de adecuación, preparación </t>
  </si>
  <si>
    <t xml:space="preserve">y siembra de los campos, los cuales se deprecian en cuatro cosechas a tasas decrecientes de 40, 30, 20 y 10 por ciento siguiendo el </t>
  </si>
  <si>
    <t>rendimiento esperado del campo y hasta que se completa el ciclo productivo estimado de cada uno.</t>
  </si>
  <si>
    <t>Costo</t>
  </si>
  <si>
    <t>Año 1</t>
  </si>
  <si>
    <t>TON</t>
  </si>
  <si>
    <t>Año 2</t>
  </si>
  <si>
    <t>Año 3</t>
  </si>
  <si>
    <t>Año 4</t>
  </si>
  <si>
    <t>Patron de generacion de ingresos</t>
  </si>
  <si>
    <t>Ingreso</t>
  </si>
  <si>
    <t>Depreciación</t>
  </si>
  <si>
    <t>1     2     3    4</t>
  </si>
  <si>
    <t>¿Piezas de repuestos / Equipo de reserva / Equipo auxiliar son PPE?</t>
  </si>
  <si>
    <t>Pf 8</t>
  </si>
  <si>
    <t>Si cumplen con el criterio de reconocimiento</t>
  </si>
  <si>
    <t>Si NO cumplen con el criterio de reconocimiento</t>
  </si>
  <si>
    <t>INVENTARIOS</t>
  </si>
  <si>
    <t>NIC 2</t>
  </si>
  <si>
    <t>FILTROS DE ACEITE</t>
  </si>
  <si>
    <t>INVENTARIO</t>
  </si>
  <si>
    <t>bajo costo / alta rotación</t>
  </si>
  <si>
    <t>CAJAS DE CAMBIO</t>
  </si>
  <si>
    <t>alto costo / baja rotación</t>
  </si>
  <si>
    <t>¿Qué es unidad de medición?</t>
  </si>
  <si>
    <t>Pf 9</t>
  </si>
  <si>
    <t>* 6 Cargadores Frontales</t>
  </si>
  <si>
    <t>* Una botella RETORNABLE &lt;&gt; Lote 01062021…..1,000,000 botellas</t>
  </si>
  <si>
    <t>* Una cucharita de té en un restaurante</t>
  </si>
  <si>
    <t>* Una almohada en un hotel 5 estrellas</t>
  </si>
  <si>
    <t>* Moldes en una empresa fabricante de bienes de plástico</t>
  </si>
  <si>
    <t>Respuesta:</t>
  </si>
  <si>
    <t>Se requiere la realización de juicios para aplicar los criterios de reconocimiento a las …</t>
  </si>
  <si>
    <t>Podría ser apropiado agregar partidas que individualmente son poco significativas,</t>
  </si>
  <si>
    <t>O</t>
  </si>
  <si>
    <t>Descripcion</t>
  </si>
  <si>
    <t>COSTO</t>
  </si>
  <si>
    <t>NIC 16, párrafo 15</t>
  </si>
  <si>
    <t>COSTO DE UNA CENTRAL HIDROELECTRICA</t>
  </si>
  <si>
    <t>PRESA (REPRESA): OBRA CIVIL</t>
  </si>
  <si>
    <t>Ref</t>
  </si>
  <si>
    <t>$</t>
  </si>
  <si>
    <t>V.U.</t>
  </si>
  <si>
    <t>El reconocimiento inicial es el Costo</t>
  </si>
  <si>
    <t>Facturas de contratistas</t>
  </si>
  <si>
    <t>PC</t>
  </si>
  <si>
    <t>El costo se compone de:</t>
  </si>
  <si>
    <t>Nomina de Feb - Nov</t>
  </si>
  <si>
    <t>16 (a) :</t>
  </si>
  <si>
    <t>+ Precio de compra</t>
  </si>
  <si>
    <t>Suministros de construcción</t>
  </si>
  <si>
    <t>+ Aranceles de importación</t>
  </si>
  <si>
    <t>Depreciación de activos fijos</t>
  </si>
  <si>
    <t>- Descuentos</t>
  </si>
  <si>
    <t>Depreciación de A.D.U.</t>
  </si>
  <si>
    <t>-1.5-</t>
  </si>
  <si>
    <t>16 (c) :</t>
  </si>
  <si>
    <t>+ Desmantelamiento (retiro)</t>
  </si>
  <si>
    <t>Costo de financiamiento</t>
  </si>
  <si>
    <t>-1.2-</t>
  </si>
  <si>
    <t>NIC 23</t>
  </si>
  <si>
    <t>17 (a) :</t>
  </si>
  <si>
    <t>+ Remuneraciones</t>
  </si>
  <si>
    <t>Costo de retiro</t>
  </si>
  <si>
    <t>-1.3-</t>
  </si>
  <si>
    <t>NIC 37</t>
  </si>
  <si>
    <t>17 (b) :</t>
  </si>
  <si>
    <t>+ Costos de emplazamiento</t>
  </si>
  <si>
    <t>Mantenimientos mayores</t>
  </si>
  <si>
    <t>-1.4-</t>
  </si>
  <si>
    <t>17 (c) :</t>
  </si>
  <si>
    <t>+ Costos de entrega</t>
  </si>
  <si>
    <t>17 (d) :</t>
  </si>
  <si>
    <t>+ Costos de instalación</t>
  </si>
  <si>
    <t>17 (e) :</t>
  </si>
  <si>
    <t>+ Costos de pruebas</t>
  </si>
  <si>
    <t>TUBERIA FORZADA</t>
  </si>
  <si>
    <t>Casco del Molino de Bolas</t>
  </si>
  <si>
    <t>Pf 22  :</t>
  </si>
  <si>
    <t>+ Costos de financiamiento</t>
  </si>
  <si>
    <t>Inicio de la depreciación</t>
  </si>
  <si>
    <t>+ Suministros de almacen</t>
  </si>
  <si>
    <t>Seguro</t>
  </si>
  <si>
    <t xml:space="preserve">A) Fecha de compra </t>
  </si>
  <si>
    <t>Pf 28  :</t>
  </si>
  <si>
    <t>- Subsidios gubernamentales</t>
  </si>
  <si>
    <t>Flete</t>
  </si>
  <si>
    <t>B) Fecha en que se da luz verde al funcionamiento luego de las pruebas</t>
  </si>
  <si>
    <t>Pf 10  :</t>
  </si>
  <si>
    <t>+ Costos de sustituir partidas</t>
  </si>
  <si>
    <t>Aranceles</t>
  </si>
  <si>
    <t>+ Depreciación de ADU</t>
  </si>
  <si>
    <t>servicio de Instalación</t>
  </si>
  <si>
    <t>+ Mantenimientos mayores</t>
  </si>
  <si>
    <t xml:space="preserve">TURBINAS </t>
  </si>
  <si>
    <t>CIF - Turbina eléctrica</t>
  </si>
  <si>
    <t>CIF -Generador eléctrico</t>
  </si>
  <si>
    <t>Instalación</t>
  </si>
  <si>
    <t>TRANSFORMADOR</t>
  </si>
  <si>
    <t>CIF - Transformador</t>
  </si>
  <si>
    <t>LINEAS ELECTRICAS</t>
  </si>
  <si>
    <t xml:space="preserve">CIF - </t>
  </si>
  <si>
    <t>COSTO DE UN MOLINO DE BOLAS</t>
  </si>
  <si>
    <t>¿QUÉ HACEMOS CON LOS COSTOS POSTERIORES?</t>
  </si>
  <si>
    <t>Costos de mantenimiento diario:</t>
  </si>
  <si>
    <t xml:space="preserve">Pf 12 </t>
  </si>
  <si>
    <t xml:space="preserve">Los activos especializados de la central hidroeléctrica requieren de mantenimientos mensuales, </t>
  </si>
  <si>
    <t>bimestrales y trimestrales. ¿Cómo los contabilizo?</t>
  </si>
  <si>
    <t>Se reconocen como gasto porque no cumplen con las condiciones de reconocimiento.</t>
  </si>
  <si>
    <t>Costos de reemplazo</t>
  </si>
  <si>
    <t>Pf 13</t>
  </si>
  <si>
    <t xml:space="preserve">Las turbinas se cambian cada 3 años. </t>
  </si>
  <si>
    <t>¿Cómo contabilizo dicho cambio?</t>
  </si>
  <si>
    <t>Inspecciones periódicas / Mantenimientos mayores periódicos</t>
  </si>
  <si>
    <t>Pf 14</t>
  </si>
  <si>
    <t>¿Cómo contabilizo dicho costo mayor?</t>
  </si>
  <si>
    <t>¿El mantenimiento cumple con las condiciones de reconocimiento?: SI</t>
  </si>
  <si>
    <t>En el reconocimiento inicial de la CH debemos hacer un cálculo por el primer gran matenimiento</t>
  </si>
  <si>
    <t>Pf 21</t>
  </si>
  <si>
    <t>[</t>
  </si>
  <si>
    <t>En el resultado del ejercicio</t>
  </si>
  <si>
    <t>X</t>
  </si>
  <si>
    <t>Como menor costo de la construcción</t>
  </si>
  <si>
    <t>Pf 19</t>
  </si>
  <si>
    <t>No Costo</t>
  </si>
  <si>
    <t>COSTO DEL VEHICULO</t>
  </si>
  <si>
    <t>Gastos de administración</t>
  </si>
  <si>
    <t>SERVICIO DE TRANSFORMACION</t>
  </si>
  <si>
    <t>A) Fecha de compra de la COMBI</t>
  </si>
  <si>
    <t>* Las pérdida operativas iniciales</t>
  </si>
  <si>
    <t>B) Fecha en que sale del taller convertida en ambulancia</t>
  </si>
  <si>
    <t>* Costos de reubicación</t>
  </si>
  <si>
    <t>T=0</t>
  </si>
  <si>
    <t>Periodo de Costeo</t>
  </si>
  <si>
    <t>T=Fin</t>
  </si>
  <si>
    <t>DEPRECIACION</t>
  </si>
  <si>
    <t>Condición: El activo está en condición de operar prevista por la Gerencia</t>
  </si>
  <si>
    <t>COSTO DE UN JUMBO MINERO</t>
  </si>
  <si>
    <t>OC</t>
  </si>
  <si>
    <t>MAQ_132: 1 JUMBO MINERO</t>
  </si>
  <si>
    <t>Componentes:</t>
  </si>
  <si>
    <t>VUE</t>
  </si>
  <si>
    <t>MAQ_321_001 Motor</t>
  </si>
  <si>
    <t>MAQ_321_002 Sistema hidraulico</t>
  </si>
  <si>
    <t>MAQ_321_003 Brazos</t>
  </si>
  <si>
    <t>MAQ_321_004 Resto del activo</t>
  </si>
  <si>
    <t>NIC 23: COSTOS FINANCIEROS (Borrowing Costs)</t>
  </si>
  <si>
    <t>1° Paso: Calcular la tasa efectiva</t>
  </si>
  <si>
    <t>2° Paso: Calcular el costo amortizado</t>
  </si>
  <si>
    <t>3° Paso: Cumplimiento de la NIC 23</t>
  </si>
  <si>
    <t>Préstamo en M.E.</t>
  </si>
  <si>
    <t>TRAMPO S.A.</t>
  </si>
  <si>
    <t>Transacción</t>
  </si>
  <si>
    <t>Pagos</t>
  </si>
  <si>
    <t>Flujos</t>
  </si>
  <si>
    <t>¿Qué activos califican?</t>
  </si>
  <si>
    <t>Moneda Funcional</t>
  </si>
  <si>
    <t>Soles</t>
  </si>
  <si>
    <t>MONEDA FUNCIONAL: SOL</t>
  </si>
  <si>
    <t>Suponga que una empresa</t>
  </si>
  <si>
    <t>Impor Recib</t>
  </si>
  <si>
    <t>Comisión</t>
  </si>
  <si>
    <t>Otros</t>
  </si>
  <si>
    <t>DR</t>
  </si>
  <si>
    <t>del Contrato</t>
  </si>
  <si>
    <t>Los activos denominados APTOS.</t>
  </si>
  <si>
    <t>Moneda Extranjera</t>
  </si>
  <si>
    <t>Dólares</t>
  </si>
  <si>
    <t>REAL</t>
  </si>
  <si>
    <t>NIC23</t>
  </si>
  <si>
    <t xml:space="preserve">Toma un préstamo </t>
  </si>
  <si>
    <t>SI</t>
  </si>
  <si>
    <t>(+) CostoF</t>
  </si>
  <si>
    <t>(-) Pagos</t>
  </si>
  <si>
    <t>= SF</t>
  </si>
  <si>
    <t>Activo que demora construir un plazo mayor a 3 meses</t>
  </si>
  <si>
    <t>EFECTO</t>
  </si>
  <si>
    <t>USD</t>
  </si>
  <si>
    <t>S/</t>
  </si>
  <si>
    <t>El efectivo recibido es invertido en la construcción de una CENTRAL HIDROEL.</t>
  </si>
  <si>
    <t>Construcciones de edificaciones</t>
  </si>
  <si>
    <t>PRESTAMO OBTENIDO  EN MONEDA ORIGINAL (USD)</t>
  </si>
  <si>
    <t>PRESTAMO ALTERNATIVO</t>
  </si>
  <si>
    <t>Pago de prestamo</t>
  </si>
  <si>
    <t>Costo financiero</t>
  </si>
  <si>
    <t>Mandato de NIC 23</t>
  </si>
  <si>
    <t>Construcciones de horno para quemar ladrillos</t>
  </si>
  <si>
    <t>Prestamo</t>
  </si>
  <si>
    <t>Pago de intereses</t>
  </si>
  <si>
    <t>Var TC</t>
  </si>
  <si>
    <t>Construcciones de activo biologico</t>
  </si>
  <si>
    <t>Tasa</t>
  </si>
  <si>
    <t>¿Todos los intereses?</t>
  </si>
  <si>
    <t>No</t>
  </si>
  <si>
    <t>No son APTOS</t>
  </si>
  <si>
    <t>Solamente los intereses que se devengan durante el plazo de construcción</t>
  </si>
  <si>
    <t>Los terrenos</t>
  </si>
  <si>
    <t>TC</t>
  </si>
  <si>
    <t>D</t>
  </si>
  <si>
    <t>H</t>
  </si>
  <si>
    <t>Préstamo</t>
  </si>
  <si>
    <t>¿Qué interés se capitaliza?</t>
  </si>
  <si>
    <t>Pérdida por VTC</t>
  </si>
  <si>
    <t>Aquellos que se miden con el costo amortizado usando la tasa efectiva</t>
  </si>
  <si>
    <t>Pasivo financiero</t>
  </si>
  <si>
    <t>Plazo en meses</t>
  </si>
  <si>
    <t>¿Capitalizamos todos los intereses?</t>
  </si>
  <si>
    <t>Pago (Principal + Intereses)</t>
  </si>
  <si>
    <t>PRESTAMO ALTERNATIVO EN SOLES</t>
  </si>
  <si>
    <t>ALTERNATIVO</t>
  </si>
  <si>
    <t>Antes de la NIC 23, primero la NIIF 9</t>
  </si>
  <si>
    <t xml:space="preserve">La fecha de inicio para la capitalización es aquella en que la entidad </t>
  </si>
  <si>
    <t>cumple por primera vez todas y cada una de las siguientes condiciones:</t>
  </si>
  <si>
    <t>Método del costo amortizado</t>
  </si>
  <si>
    <t>a) incurre en desembolsos en relación con el activo;</t>
  </si>
  <si>
    <t xml:space="preserve">b) incurre en costos por préstamos; y </t>
  </si>
  <si>
    <t>PRINCIPAL</t>
  </si>
  <si>
    <t>INTERES</t>
  </si>
  <si>
    <t>CUOTA</t>
  </si>
  <si>
    <t>c) lleva a cabo las actividades necesarias para preparar al activo.</t>
  </si>
  <si>
    <t>¿Actividades necesarias?</t>
  </si>
  <si>
    <t>* Construcción física del mismo</t>
  </si>
  <si>
    <t>* Trabajos técnicos y administrativos previos al comienzo de la construcción.</t>
  </si>
  <si>
    <t>Tasa Efectiva</t>
  </si>
  <si>
    <t>* La obtención de permisos previos a la construcción.</t>
  </si>
  <si>
    <t>Cero</t>
  </si>
  <si>
    <t>Préstamo nominal</t>
  </si>
  <si>
    <t xml:space="preserve">Una entidad suspenderá la capitalización de los costos por préstamos </t>
  </si>
  <si>
    <t>Plazo</t>
  </si>
  <si>
    <t xml:space="preserve">durante los periodos en los que se haya suspendido el desarrollo de </t>
  </si>
  <si>
    <t>actividades de un activo apto, si estos periodos se extienden en el tiempo.</t>
  </si>
  <si>
    <t>Pago</t>
  </si>
  <si>
    <t xml:space="preserve">Una entidad cesará la capitalización de los costos por préstamos cuando se </t>
  </si>
  <si>
    <t>PRESTAMO OBTENIDO  CONVERTIDO A MONEDA FUNCIONAL</t>
  </si>
  <si>
    <t xml:space="preserve">hayan completado todas o prácticamente  todas las actividades necesarias </t>
  </si>
  <si>
    <t>para preparar al activo apto para el uso al que va destinado o para su venta.</t>
  </si>
  <si>
    <t>Limite máximo al Gasto Financiero</t>
  </si>
  <si>
    <t>Efectivo</t>
  </si>
  <si>
    <t>¿Cómo registro los intereses que me genera la inversión temporal de los fondos?</t>
  </si>
  <si>
    <t>(+)DC</t>
  </si>
  <si>
    <t>Costo financiero en soles</t>
  </si>
  <si>
    <t>Prestamo por pagar</t>
  </si>
  <si>
    <t>Fecha de Inicio</t>
  </si>
  <si>
    <t>Efectos del préstamo en USD</t>
  </si>
  <si>
    <t>¿Qué pasa si tengo dos préstamos?</t>
  </si>
  <si>
    <t>Prom mes</t>
  </si>
  <si>
    <t>Fecha de pago</t>
  </si>
  <si>
    <t>Costos financieros</t>
  </si>
  <si>
    <t>Gasto financiero</t>
  </si>
  <si>
    <t>En ese caso se utilizará una tasa de interés promedio para la capitalizacion</t>
  </si>
  <si>
    <t>Variación en tasa de cambio</t>
  </si>
  <si>
    <t xml:space="preserve">Las D/C procedentes de préstamos en M.E. son costos financieros en la medida </t>
  </si>
  <si>
    <t>en que sean ajustes  de los costos financieros</t>
  </si>
  <si>
    <t>Conclusión</t>
  </si>
  <si>
    <t>Registrar en soles:</t>
  </si>
  <si>
    <t>Costo PPE</t>
  </si>
  <si>
    <t>SALDO Prestamo por pagar</t>
  </si>
  <si>
    <t>Variación en tasa de cambio como CF</t>
  </si>
  <si>
    <t>Gasto</t>
  </si>
  <si>
    <t>CON</t>
  </si>
  <si>
    <t>Cierre de año</t>
  </si>
  <si>
    <t>COMO SE CONVIERTEN LAS TRANSACCIONES EN M.E. A M.F.</t>
  </si>
  <si>
    <t>Flujos de efectivo</t>
  </si>
  <si>
    <t>TC historica</t>
  </si>
  <si>
    <t>Gastos</t>
  </si>
  <si>
    <t>TC historica/ promedio mensual</t>
  </si>
  <si>
    <t>Gastos financiero</t>
  </si>
  <si>
    <t>TC promedio mensual</t>
  </si>
  <si>
    <t>Saldos de pasivos</t>
  </si>
  <si>
    <t>TC cierre</t>
  </si>
  <si>
    <t>DEFINICION</t>
  </si>
  <si>
    <r>
      <rPr>
        <sz val="11"/>
        <color theme="1"/>
        <rFont val="Bahnschrift"/>
        <family val="2"/>
      </rPr>
      <t xml:space="preserve">Una </t>
    </r>
    <r>
      <rPr>
        <b/>
        <u/>
        <sz val="11"/>
        <color theme="1"/>
        <rFont val="Bahnschrift"/>
        <family val="2"/>
      </rPr>
      <t xml:space="preserve">provisión </t>
    </r>
    <r>
      <rPr>
        <sz val="11"/>
        <color theme="1"/>
        <rFont val="Bahnschrift"/>
        <family val="2"/>
      </rPr>
      <t xml:space="preserve">es un </t>
    </r>
    <r>
      <rPr>
        <b/>
        <u/>
        <sz val="11"/>
        <color theme="1"/>
        <rFont val="Bahnschrift"/>
        <family val="2"/>
      </rPr>
      <t xml:space="preserve">pasivo </t>
    </r>
    <r>
      <rPr>
        <sz val="11"/>
        <color theme="1"/>
        <rFont val="Bahnschrift"/>
        <family val="2"/>
      </rPr>
      <t xml:space="preserve">en el que existe incertidumbre acerca de su </t>
    </r>
    <r>
      <rPr>
        <b/>
        <u/>
        <sz val="11"/>
        <color theme="1"/>
        <rFont val="Bahnschrift"/>
        <family val="2"/>
      </rPr>
      <t>cuantía o vencimiento.</t>
    </r>
  </si>
  <si>
    <t>PROVISIONES</t>
  </si>
  <si>
    <t>¿CUANDO SE DEBE RECONOCER?</t>
  </si>
  <si>
    <t>Posible?</t>
  </si>
  <si>
    <t>Cuando se den las siguientes condiciones:</t>
  </si>
  <si>
    <t>Probable?</t>
  </si>
  <si>
    <t>Remoto?</t>
  </si>
  <si>
    <t>(c) puede hacerse una estimación fiable del importe</t>
  </si>
  <si>
    <t>Obligaciones que sucedieron en el pasado y son independendientes de las acciones futuras de la entidad</t>
  </si>
  <si>
    <t xml:space="preserve">UNA VEZ QUE CALIFICAMOS COMO PROBABLE: EL PROBLEMA ES LA MEDICIÓN </t>
  </si>
  <si>
    <t>36-41</t>
  </si>
  <si>
    <t>Mejor estimación :</t>
  </si>
  <si>
    <t>* juicio de la gerencia de la entidad</t>
  </si>
  <si>
    <t>* experiencia que se tenga en operaciones similares</t>
  </si>
  <si>
    <t>* informes de expertos</t>
  </si>
  <si>
    <t>Remoción de Panel</t>
  </si>
  <si>
    <t>Activo por DU</t>
  </si>
  <si>
    <t>Provisión por remediación</t>
  </si>
  <si>
    <t>Cierre de minas</t>
  </si>
  <si>
    <t>Remoción de una plataforma</t>
  </si>
  <si>
    <t>Costo de la Planta</t>
  </si>
  <si>
    <t>Costo de la Plataforma</t>
  </si>
  <si>
    <t>Provisión por retiro</t>
  </si>
  <si>
    <t>Valor esperado</t>
  </si>
  <si>
    <t xml:space="preserve">La obligación presente se estimará promediando todos los posibles desenlaces por sus probabilidades asociadas </t>
  </si>
  <si>
    <t>(“valor esperado”)</t>
  </si>
  <si>
    <t>VALOR PRESENTE</t>
  </si>
  <si>
    <t>45-47</t>
  </si>
  <si>
    <r>
      <rPr>
        <sz val="11"/>
        <color theme="1"/>
        <rFont val="Bahnschrift"/>
        <family val="2"/>
      </rPr>
      <t xml:space="preserve">* El importe de la provisión debe ser el </t>
    </r>
    <r>
      <rPr>
        <b/>
        <u/>
        <sz val="11"/>
        <color theme="1"/>
        <rFont val="Bahnschrift"/>
        <family val="2"/>
      </rPr>
      <t>valor presente</t>
    </r>
    <r>
      <rPr>
        <sz val="11"/>
        <color theme="1"/>
        <rFont val="Bahnschrift"/>
        <family val="2"/>
      </rPr>
      <t xml:space="preserve"> de los desembolsos que se espera sean necesarios para pagar.</t>
    </r>
  </si>
  <si>
    <t>* Las provisiones, serán objeto de descuento cuando el efecto de hacerlo resulte significativo.</t>
  </si>
  <si>
    <t xml:space="preserve">* La tasa de descuento deben ser consideradas antes de impuestos, y deben reflejar las evaluaciones actuales de </t>
  </si>
  <si>
    <r>
      <rPr>
        <b/>
        <sz val="11"/>
        <color theme="1"/>
        <rFont val="Bahnschrift"/>
        <family val="2"/>
      </rPr>
      <t xml:space="preserve">   mercado del valor temporal del dinero y de los </t>
    </r>
    <r>
      <rPr>
        <b/>
        <u/>
        <sz val="11"/>
        <color theme="1"/>
        <rFont val="Bahnschrift"/>
        <family val="2"/>
      </rPr>
      <t>riesgos específicos del pasivo</t>
    </r>
    <r>
      <rPr>
        <b/>
        <sz val="11"/>
        <color theme="1"/>
        <rFont val="Bahnschrift"/>
        <family val="2"/>
      </rPr>
      <t xml:space="preserve"> correspondiente (tasa libre de riesgo).</t>
    </r>
  </si>
  <si>
    <t xml:space="preserve">* Cuando se haya usado el descuento para determinar el importe de la provisión, el importe en libros de la misma </t>
  </si>
  <si>
    <t xml:space="preserve">  aumentará  en cada periodo para reflejar el paso del tiempo. </t>
  </si>
  <si>
    <t>* Tal incremento se reconocerá como un costo por préstamos. (Párrafo 60)</t>
  </si>
  <si>
    <t>Presupuesto  de cierre….</t>
  </si>
  <si>
    <t>Escenario</t>
  </si>
  <si>
    <t>%</t>
  </si>
  <si>
    <t>Optimista</t>
  </si>
  <si>
    <t>Normal</t>
  </si>
  <si>
    <t>Pesimista</t>
  </si>
  <si>
    <t xml:space="preserve">Estimaciòn    </t>
  </si>
  <si>
    <t>:</t>
  </si>
  <si>
    <t>(presupuesto)</t>
  </si>
  <si>
    <t xml:space="preserve">Plazo             </t>
  </si>
  <si>
    <t xml:space="preserve">Inflacion       </t>
  </si>
  <si>
    <t>proyección del BCR</t>
  </si>
  <si>
    <t xml:space="preserve">Valor Futuro  </t>
  </si>
  <si>
    <t>Tasa de interes</t>
  </si>
  <si>
    <t>(Rf + Rp)</t>
  </si>
  <si>
    <t>Libre de riesgo</t>
  </si>
  <si>
    <t>Valor Presente</t>
  </si>
  <si>
    <t>Reconocimiento inicial</t>
  </si>
  <si>
    <t xml:space="preserve">NIC16- Pf 16 (c) </t>
  </si>
  <si>
    <t>Activo - PPE</t>
  </si>
  <si>
    <t>Posteriormente</t>
  </si>
  <si>
    <t>Gasto por depreciación</t>
  </si>
  <si>
    <t>Depreciación acumulada</t>
  </si>
  <si>
    <t>S.I.</t>
  </si>
  <si>
    <t>GASTO FIN</t>
  </si>
  <si>
    <t>PAGOS</t>
  </si>
  <si>
    <t>S.F.</t>
  </si>
  <si>
    <t>Año 5</t>
  </si>
  <si>
    <t>Año 6</t>
  </si>
  <si>
    <t>Año 7</t>
  </si>
  <si>
    <t>Año 8</t>
  </si>
  <si>
    <t>Año 9</t>
  </si>
  <si>
    <t>Año 10</t>
  </si>
  <si>
    <t>Actualización</t>
  </si>
  <si>
    <t>paso del</t>
  </si>
  <si>
    <t>tiempo</t>
  </si>
  <si>
    <t>NIIF</t>
  </si>
  <si>
    <t>Dep</t>
  </si>
  <si>
    <t>GF</t>
  </si>
  <si>
    <t>Total</t>
  </si>
  <si>
    <r>
      <rPr>
        <sz val="11"/>
        <color theme="1"/>
        <rFont val="Bahnschrift"/>
        <family val="2"/>
      </rPr>
      <t xml:space="preserve">Una </t>
    </r>
    <r>
      <rPr>
        <b/>
        <u/>
        <sz val="11"/>
        <color theme="1"/>
        <rFont val="Bahnschrift"/>
        <family val="2"/>
      </rPr>
      <t xml:space="preserve">provisión </t>
    </r>
    <r>
      <rPr>
        <sz val="11"/>
        <color theme="1"/>
        <rFont val="Bahnschrift"/>
        <family val="2"/>
      </rPr>
      <t xml:space="preserve">es un </t>
    </r>
    <r>
      <rPr>
        <b/>
        <u/>
        <sz val="11"/>
        <color theme="1"/>
        <rFont val="Bahnschrift"/>
        <family val="2"/>
      </rPr>
      <t xml:space="preserve">pasivo </t>
    </r>
    <r>
      <rPr>
        <sz val="11"/>
        <color theme="1"/>
        <rFont val="Bahnschrift"/>
        <family val="2"/>
      </rPr>
      <t xml:space="preserve">en el que existe incertidumbre acerca de su </t>
    </r>
    <r>
      <rPr>
        <b/>
        <u/>
        <sz val="11"/>
        <color theme="1"/>
        <rFont val="Bahnschrift"/>
        <family val="2"/>
      </rPr>
      <t>cuantía o vencimiento.</t>
    </r>
  </si>
  <si>
    <t>Provisión por mantenimiento mayor</t>
  </si>
  <si>
    <t>NIIF 16 ARRENDAMIENTOS</t>
  </si>
  <si>
    <t>Para la construccion de la C.H. se han arrendado</t>
  </si>
  <si>
    <t>10 Cargadores frontales</t>
  </si>
  <si>
    <t>Pasivo</t>
  </si>
  <si>
    <t>Depreciación lineal mensual</t>
  </si>
  <si>
    <t>Costo de PPE</t>
  </si>
  <si>
    <t>Depreciacion acumulada</t>
  </si>
  <si>
    <t>3.-</t>
  </si>
  <si>
    <t>MODELO DEL COSTO</t>
  </si>
  <si>
    <t>Política contable</t>
  </si>
  <si>
    <t>La revaluación hasta ahora es una OPCION</t>
  </si>
  <si>
    <t>Modelo del Costo</t>
  </si>
  <si>
    <t xml:space="preserve">Con posterioridad a su reconocimiento como activo, un elemento de propiedades, planta y equipo se registrará por su costo </t>
  </si>
  <si>
    <t>Fin de la Depreciación</t>
  </si>
  <si>
    <t xml:space="preserve">La depreciación de un activo cesará en la fecha más temprana entre aquélla en que: </t>
  </si>
  <si>
    <r>
      <rPr>
        <sz val="13"/>
        <color theme="1"/>
        <rFont val="Calibri"/>
        <family val="2"/>
      </rPr>
      <t xml:space="preserve">* el activo se clasifique como mantenido para la venta de acuerdo con la </t>
    </r>
    <r>
      <rPr>
        <b/>
        <u/>
        <sz val="13"/>
        <color theme="1"/>
        <rFont val="Calibri"/>
        <family val="2"/>
      </rPr>
      <t>NIIF 5</t>
    </r>
    <r>
      <rPr>
        <sz val="13"/>
        <color theme="1"/>
        <rFont val="Calibri"/>
        <family val="2"/>
      </rPr>
      <t xml:space="preserve">, y </t>
    </r>
  </si>
  <si>
    <t xml:space="preserve">* la fecha en que se produzca la baja en cuentas del mismo. </t>
  </si>
  <si>
    <t>Caso: Depreciación de terrenos</t>
  </si>
  <si>
    <t>Activo ocioso</t>
  </si>
  <si>
    <r>
      <rPr>
        <sz val="13"/>
        <color theme="1"/>
        <rFont val="Calibri"/>
        <family val="2"/>
      </rPr>
      <t xml:space="preserve">Sin embargo, si se utilizan métodos de depreciación en </t>
    </r>
    <r>
      <rPr>
        <b/>
        <u/>
        <sz val="13"/>
        <color theme="1"/>
        <rFont val="Calibri"/>
        <family val="2"/>
      </rPr>
      <t>función del uso</t>
    </r>
    <r>
      <rPr>
        <sz val="13"/>
        <color theme="1"/>
        <rFont val="Calibri"/>
        <family val="2"/>
      </rPr>
      <t>, el cargo por depreciación podría  ser nulo cuando no</t>
    </r>
  </si>
  <si>
    <t xml:space="preserve">tenga lugar ninguna actividad de producción. </t>
  </si>
  <si>
    <t>Fecha de</t>
  </si>
  <si>
    <t>Fecha</t>
  </si>
  <si>
    <t>Meses</t>
  </si>
  <si>
    <t>Compra</t>
  </si>
  <si>
    <t>de Inicio</t>
  </si>
  <si>
    <t>sin Deprec</t>
  </si>
  <si>
    <t>¿Cuándo comienza la depreciación?</t>
  </si>
  <si>
    <t>Política contable urgente:</t>
  </si>
  <si>
    <t>Cuando se produce el alta respectivo</t>
  </si>
  <si>
    <t>Maquinarias</t>
  </si>
  <si>
    <t>Unidades de transporte</t>
  </si>
  <si>
    <t>Cuando el activo es adquirido</t>
  </si>
  <si>
    <t>Herramientas y unidades de reem…</t>
  </si>
  <si>
    <t>¿Qué importe depreciamos?</t>
  </si>
  <si>
    <t>Depreciación del importe depreciable</t>
  </si>
  <si>
    <t>Importe depreciable:</t>
  </si>
  <si>
    <t xml:space="preserve">Es el costo de un activo (O EL COSTO REVALUADO) menos su valor residual. </t>
  </si>
  <si>
    <t>Valor residual</t>
  </si>
  <si>
    <r>
      <rPr>
        <sz val="13"/>
        <color theme="1"/>
        <rFont val="Calibri"/>
        <family val="2"/>
      </rPr>
      <t xml:space="preserve">El valor residual de un activo es el importe </t>
    </r>
    <r>
      <rPr>
        <u/>
        <sz val="13"/>
        <color theme="1"/>
        <rFont val="Calibri"/>
        <family val="2"/>
      </rPr>
      <t>estimado</t>
    </r>
    <r>
      <rPr>
        <sz val="13"/>
        <color theme="1"/>
        <rFont val="Calibri"/>
        <family val="2"/>
      </rPr>
      <t xml:space="preserve"> que la entidad </t>
    </r>
    <r>
      <rPr>
        <u/>
        <sz val="13"/>
        <color theme="1"/>
        <rFont val="Calibri"/>
        <family val="2"/>
      </rPr>
      <t>podría</t>
    </r>
    <r>
      <rPr>
        <sz val="13"/>
        <color theme="1"/>
        <rFont val="Calibri"/>
        <family val="2"/>
      </rPr>
      <t xml:space="preserve"> obtener </t>
    </r>
    <r>
      <rPr>
        <u/>
        <sz val="13"/>
        <color theme="1"/>
        <rFont val="Calibri"/>
        <family val="2"/>
      </rPr>
      <t>actualmente</t>
    </r>
    <r>
      <rPr>
        <sz val="13"/>
        <color theme="1"/>
        <rFont val="Calibri"/>
        <family val="2"/>
      </rPr>
      <t xml:space="preserve"> por la  disposición del elemento,  después </t>
    </r>
  </si>
  <si>
    <t xml:space="preserve">de deducir los costos estimados por tal disposición, si el activo ya  hubiera alcanzado la antigüedad  y las demás condiciones esperadas al </t>
  </si>
  <si>
    <t xml:space="preserve">término de su vida útil. </t>
  </si>
  <si>
    <t>Vida Util: Quién la determina? Conversemos y Revisemos</t>
  </si>
  <si>
    <t>ATERRIZAJE</t>
  </si>
  <si>
    <t>Depreciación - Métodos</t>
  </si>
  <si>
    <t>Fijación del método:</t>
  </si>
  <si>
    <r>
      <rPr>
        <sz val="13"/>
        <color theme="1"/>
        <rFont val="Calibri"/>
        <family val="2"/>
      </rPr>
      <t xml:space="preserve">El método de depreciación utilizado reflejará el </t>
    </r>
    <r>
      <rPr>
        <b/>
        <u/>
        <sz val="13"/>
        <color theme="1"/>
        <rFont val="Calibri"/>
        <family val="2"/>
      </rPr>
      <t>patrón</t>
    </r>
    <r>
      <rPr>
        <sz val="13"/>
        <color theme="1"/>
        <rFont val="Calibri"/>
        <family val="2"/>
      </rPr>
      <t xml:space="preserve"> con arreglo al cual se espera que sean consumidos,  por parte </t>
    </r>
  </si>
  <si>
    <t>de la entidad, los  beneficios económicos futuros del activo.</t>
  </si>
  <si>
    <t>Revisión del método:</t>
  </si>
  <si>
    <t xml:space="preserve">El método de depreciación aplicado a un activo se revisará, como mínimo, al término de cada periodo anual  y, si </t>
  </si>
  <si>
    <r>
      <rPr>
        <sz val="13"/>
        <color theme="1"/>
        <rFont val="Calibri"/>
        <family val="2"/>
      </rPr>
      <t xml:space="preserve">hubiera  habido un cambio  significativo en </t>
    </r>
    <r>
      <rPr>
        <u/>
        <sz val="13"/>
        <color theme="1"/>
        <rFont val="Calibri"/>
        <family val="2"/>
      </rPr>
      <t>el patrón esperado de consumo</t>
    </r>
    <r>
      <rPr>
        <sz val="13"/>
        <color theme="1"/>
        <rFont val="Calibri"/>
        <family val="2"/>
      </rPr>
      <t xml:space="preserve"> de los beneficios económicos futuros </t>
    </r>
  </si>
  <si>
    <t xml:space="preserve">incorporados al  activo, se cambiará para reflejar el  nuevo patrón. Dicho cambio se contabilizará como un cambio </t>
  </si>
  <si>
    <t xml:space="preserve">en una estimación  contable, de acuerdo con la NIC 8. </t>
  </si>
  <si>
    <t>Métodos de depreciación</t>
  </si>
  <si>
    <t>VALOR RESIDUAL</t>
  </si>
  <si>
    <t>EXPECTATIVA</t>
  </si>
  <si>
    <t>IMPORTE DEPRECIABLE</t>
  </si>
  <si>
    <t>Straight Line  (linea recta)</t>
  </si>
  <si>
    <t>This method is appropriate where economic benefits</t>
  </si>
  <si>
    <t>Vida útil en años</t>
  </si>
  <si>
    <t>Depreciación anual</t>
  </si>
  <si>
    <t xml:space="preserve">over its useful life. Straight line method is also convenient to </t>
  </si>
  <si>
    <t>Del</t>
  </si>
  <si>
    <t>Acumul</t>
  </si>
  <si>
    <t xml:space="preserve">use where no reliable estimate can be made regarding the </t>
  </si>
  <si>
    <t>asset's useful life.</t>
  </si>
  <si>
    <t xml:space="preserve">Units of Activity </t>
  </si>
  <si>
    <t xml:space="preserve">This Method may be appropriate where there is a high </t>
  </si>
  <si>
    <t>Horas de vuelo</t>
  </si>
  <si>
    <t xml:space="preserve">correlation between activity of an asset and its physical </t>
  </si>
  <si>
    <t xml:space="preserve">wear and tear.  As no depreciation under this method is  </t>
  </si>
  <si>
    <t>H/V</t>
  </si>
  <si>
    <t xml:space="preserve">charged when an asset remains  idle, it is not appropriate for </t>
  </si>
  <si>
    <t xml:space="preserve">depreciating assets that suffer a significant  decrease  in their </t>
  </si>
  <si>
    <t xml:space="preserve">earning potential with the  passage of time for reasons  </t>
  </si>
  <si>
    <t xml:space="preserve">such as technological obsolescence. </t>
  </si>
  <si>
    <t>Unico método que permite no registrar depreciacion</t>
  </si>
  <si>
    <t>cuando el activo esta ocioso (idle)</t>
  </si>
  <si>
    <t>Decreasing method</t>
  </si>
  <si>
    <t>Metodo de suma de digitos</t>
  </si>
  <si>
    <t>DE</t>
  </si>
  <si>
    <t>( o decreciente)</t>
  </si>
  <si>
    <t>Gasto Dep</t>
  </si>
  <si>
    <t>8° año</t>
  </si>
  <si>
    <t>7° año</t>
  </si>
  <si>
    <t>6° año</t>
  </si>
  <si>
    <t>5° año</t>
  </si>
  <si>
    <t>4° año</t>
  </si>
  <si>
    <t>3° año</t>
  </si>
  <si>
    <t>2° año</t>
  </si>
  <si>
    <t>1° año</t>
  </si>
  <si>
    <t>¿QUE VIDA UTIL LE PONES A UNA PRESA DE RELAVES (RELAVERA)?</t>
  </si>
  <si>
    <t>¿QUE VIDA UTIL LE PONES A INSTALACIONES (PPE) EN TERRENO ARRENDADO?</t>
  </si>
  <si>
    <t>¿QUE VIDA UTIL LE PONES A UN CARGADOR FRONTAL DE UN RELLENO SANITARIO?</t>
  </si>
  <si>
    <t>¿QUE VIDA UTIL LE PONES A UN CARGADOR FRONTAL DE UNA EMPRESA CONSTRUCTORA?</t>
  </si>
  <si>
    <t>¿QUE VIDA UTIL LE PONES A UN CARGADOR FRONTAL DE UNA EMPRESA MINERA?</t>
  </si>
  <si>
    <t>¿Es correcto depreciar en función de las VENTAS?</t>
  </si>
  <si>
    <t>62A</t>
  </si>
  <si>
    <t>Activos en mantenimiento se deprecian?</t>
  </si>
  <si>
    <t xml:space="preserve"> Las operaciones de reparación y mantenimiento de un activo no evitan realizar la depreciación. </t>
  </si>
  <si>
    <t>TAREAS NUNCA SATISFECHAS</t>
  </si>
  <si>
    <t>Revisión anual (cambio de estimación)</t>
  </si>
  <si>
    <t>El valor residual y la vida útil de un activo se revisarán, al término de cada periodo anual</t>
  </si>
  <si>
    <t>Depreciación Componentes , qué es eso?</t>
  </si>
  <si>
    <t>Separar para depreciar</t>
  </si>
  <si>
    <r>
      <rPr>
        <sz val="13"/>
        <color theme="1"/>
        <rFont val="Calibri"/>
        <family val="2"/>
      </rPr>
      <t xml:space="preserve">Se </t>
    </r>
    <r>
      <rPr>
        <b/>
        <u/>
        <sz val="13"/>
        <color theme="1"/>
        <rFont val="Calibri"/>
        <family val="2"/>
      </rPr>
      <t>depreciará de forma separada</t>
    </r>
    <r>
      <rPr>
        <sz val="13"/>
        <color theme="1"/>
        <rFont val="Calibri"/>
        <family val="2"/>
      </rPr>
      <t xml:space="preserve"> cada parte de un elemento de propiedades, planta </t>
    </r>
  </si>
  <si>
    <r>
      <rPr>
        <b/>
        <u/>
        <sz val="13"/>
        <color theme="1"/>
        <rFont val="Calibri"/>
        <family val="2"/>
      </rPr>
      <t xml:space="preserve">y equipo que tenga un costo  significativo </t>
    </r>
    <r>
      <rPr>
        <sz val="13"/>
        <color theme="1"/>
        <rFont val="Calibri"/>
        <family val="2"/>
      </rPr>
      <t xml:space="preserve">con relación al </t>
    </r>
    <r>
      <rPr>
        <b/>
        <u/>
        <sz val="13"/>
        <color theme="1"/>
        <rFont val="Calibri"/>
        <family val="2"/>
      </rPr>
      <t>costo total del elemento</t>
    </r>
    <r>
      <rPr>
        <sz val="13"/>
        <color theme="1"/>
        <rFont val="Calibri"/>
        <family val="2"/>
      </rPr>
      <t>.</t>
    </r>
  </si>
  <si>
    <t>Agrupar para depreciar</t>
  </si>
  <si>
    <t xml:space="preserve">Una parte significativa de un elemento de PPE puede tener una vida útil y un método </t>
  </si>
  <si>
    <r>
      <rPr>
        <sz val="13"/>
        <color theme="1"/>
        <rFont val="Calibri"/>
        <family val="2"/>
      </rPr>
      <t xml:space="preserve">de depreciación que coincidan con </t>
    </r>
    <r>
      <rPr>
        <b/>
        <u/>
        <sz val="13"/>
        <color theme="1"/>
        <rFont val="Calibri"/>
        <family val="2"/>
      </rPr>
      <t>la vida</t>
    </r>
    <r>
      <rPr>
        <sz val="13"/>
        <color theme="1"/>
        <rFont val="Calibri"/>
        <family val="2"/>
      </rPr>
      <t xml:space="preserve"> y el método utilizados para otra parte </t>
    </r>
  </si>
  <si>
    <t xml:space="preserve">significativa  del mismo elemento.  En tal caso, ambas partes podrían agruparse para </t>
  </si>
  <si>
    <t>determinar el cargo por depreciación.</t>
  </si>
  <si>
    <t>FACTURA</t>
  </si>
  <si>
    <t>Elegir por Materialidad</t>
  </si>
  <si>
    <t>MOTOR 1</t>
  </si>
  <si>
    <t xml:space="preserve">La entidad podrá elegir por depreciar de forma separada las partes que compongan </t>
  </si>
  <si>
    <t>MOTOR 2</t>
  </si>
  <si>
    <t>TREN DE A1</t>
  </si>
  <si>
    <t>Num de aterriza</t>
  </si>
  <si>
    <t>un elemento y no tengan  un costo significativo .... (Materialidad)</t>
  </si>
  <si>
    <t>TREN DE A2</t>
  </si>
  <si>
    <t>Cargos por depreciación</t>
  </si>
  <si>
    <t>TREN DE A3</t>
  </si>
  <si>
    <t xml:space="preserve">El cargo por depreciación de cada periodo se reconocerá en el resultado del periodo, </t>
  </si>
  <si>
    <t>FUSELAJE</t>
  </si>
  <si>
    <t>Linea recta</t>
  </si>
  <si>
    <t>salvo que se haya incluido  en el importe en libros de otro activo.</t>
  </si>
  <si>
    <t>PUERTA</t>
  </si>
  <si>
    <t>1 tracto camion</t>
  </si>
  <si>
    <t>1 carroceria</t>
  </si>
  <si>
    <t>1 Motor</t>
  </si>
  <si>
    <t>MAQ_001_2021: MOLINO DE BOLAS MARCA XXXXX</t>
  </si>
  <si>
    <t>VU</t>
  </si>
  <si>
    <t>1 caja de cambios</t>
  </si>
  <si>
    <t>maquinaria</t>
  </si>
  <si>
    <t>MAQ_001_2021_001</t>
  </si>
  <si>
    <t>Casco</t>
  </si>
  <si>
    <t>1 juego completo de neumaticos</t>
  </si>
  <si>
    <t>MAQ_001_2021_002</t>
  </si>
  <si>
    <t>Motor eléctrico</t>
  </si>
  <si>
    <t>Resto</t>
  </si>
  <si>
    <t>MAQ_001_2021_003</t>
  </si>
  <si>
    <t>Chaquetas</t>
  </si>
  <si>
    <t>MAQ_001_2021_004</t>
  </si>
  <si>
    <t>Manhole</t>
  </si>
  <si>
    <t>MAQ_001_2021_005</t>
  </si>
  <si>
    <t>Tapa lateral</t>
  </si>
  <si>
    <t>MAQ_001_2021_006</t>
  </si>
  <si>
    <t>Trunnion</t>
  </si>
  <si>
    <t>MAQ_001_2021_007</t>
  </si>
  <si>
    <t>Feeder</t>
  </si>
  <si>
    <t>MAQ_001_2021_008</t>
  </si>
  <si>
    <t>Chumacera</t>
  </si>
  <si>
    <t>MAQ_001_2021_009</t>
  </si>
  <si>
    <t>Catalina</t>
  </si>
  <si>
    <t>MAQ_001_2021_010</t>
  </si>
  <si>
    <t>Trommel</t>
  </si>
  <si>
    <t>MAQ_001_2021_011</t>
  </si>
  <si>
    <t>Reductor</t>
  </si>
  <si>
    <t>edificaciones</t>
  </si>
  <si>
    <t>MAQ_001_2021_012</t>
  </si>
  <si>
    <t>Base de concreto</t>
  </si>
  <si>
    <t>serv de inst</t>
  </si>
  <si>
    <t>MAQ_001_2021_013</t>
  </si>
  <si>
    <t>Empresa XXX</t>
  </si>
  <si>
    <t>4.- Baja en cuentas</t>
  </si>
  <si>
    <t>Elemento de PPE</t>
  </si>
  <si>
    <t>33 Costo</t>
  </si>
  <si>
    <t>39 Depreciación acumulada</t>
  </si>
  <si>
    <t>En la presentación del ER</t>
  </si>
  <si>
    <t>Ganancia en venta de PPE</t>
  </si>
  <si>
    <t>NIC 1: uno de los pocos casos donde la NIC 1</t>
  </si>
  <si>
    <t>permite compensar ingresos con gastos</t>
  </si>
  <si>
    <t>AVIS/BUDGET/</t>
  </si>
  <si>
    <t>Ventas</t>
  </si>
  <si>
    <t>a) alquiler de vehiculo</t>
  </si>
  <si>
    <t>Servicios de renting</t>
  </si>
  <si>
    <t>b) alquiler de vehiculos y venta de vehiculos</t>
  </si>
  <si>
    <t>Venta de vehiculos</t>
  </si>
  <si>
    <t>Costo de venta</t>
  </si>
  <si>
    <t>Costo de servicio</t>
  </si>
  <si>
    <t>Baja de vehiculos</t>
  </si>
  <si>
    <t>Utilidad bruta</t>
  </si>
  <si>
    <t>5.-</t>
  </si>
  <si>
    <t>Revaluación: Nueva política contable</t>
  </si>
  <si>
    <t>29. POLITICAS CONTABLES</t>
  </si>
  <si>
    <t xml:space="preserve">La entidad elegirá como política contable el modelo del costo del párrafo 30 </t>
  </si>
  <si>
    <t>1.-Se revalua por clase de activos</t>
  </si>
  <si>
    <t xml:space="preserve">o el modelo de revaluación del párrafo 31, y aplicará esa política a todos los </t>
  </si>
  <si>
    <t>2.-No se revalua por activos individuales</t>
  </si>
  <si>
    <t>elementos que compongan una clase.</t>
  </si>
  <si>
    <t>31. Modelo del revaluación</t>
  </si>
  <si>
    <t>Perito valuador</t>
  </si>
  <si>
    <t>Al 31.12.2022</t>
  </si>
  <si>
    <t>Valor Raz</t>
  </si>
  <si>
    <t>ESF</t>
  </si>
  <si>
    <t>¿Qué es el valor revaluado?</t>
  </si>
  <si>
    <t>Dep Acum</t>
  </si>
  <si>
    <t>Valor en libros</t>
  </si>
  <si>
    <t>Exc de revaluación</t>
  </si>
  <si>
    <t>Valor revaluado</t>
  </si>
  <si>
    <t>afirmacion en EEFF</t>
  </si>
  <si>
    <t>que el PPE está a V.R.</t>
  </si>
  <si>
    <t>Dep acum</t>
  </si>
  <si>
    <t>Exc de reva</t>
  </si>
  <si>
    <t>valor en libros</t>
  </si>
  <si>
    <t>¿Se revisan las revaluaciones?</t>
  </si>
  <si>
    <t>V.R. según perito</t>
  </si>
  <si>
    <t>Alejamiento</t>
  </si>
  <si>
    <t>¿Con que frecuencia vuelvo a revaluar?</t>
  </si>
  <si>
    <t>La frecuencia (…) dependerá de los cambios que experimenten los valores razon.</t>
  </si>
  <si>
    <r>
      <rPr>
        <sz val="13"/>
        <color theme="1"/>
        <rFont val="Calibri"/>
        <family val="2"/>
      </rPr>
      <t xml:space="preserve">Cuando el valor razonable del activo revaluado difiera </t>
    </r>
    <r>
      <rPr>
        <b/>
        <u/>
        <sz val="13"/>
        <color theme="1"/>
        <rFont val="Calibri"/>
        <family val="2"/>
      </rPr>
      <t>significativamente</t>
    </r>
    <r>
      <rPr>
        <sz val="13"/>
        <color theme="1"/>
        <rFont val="Calibri"/>
        <family val="2"/>
      </rPr>
      <t xml:space="preserve"> de su </t>
    </r>
  </si>
  <si>
    <r>
      <rPr>
        <sz val="13"/>
        <color theme="1"/>
        <rFont val="Calibri"/>
        <family val="2"/>
      </rPr>
      <t xml:space="preserve">importe en libros, </t>
    </r>
    <r>
      <rPr>
        <b/>
        <u/>
        <sz val="13"/>
        <color theme="1"/>
        <rFont val="Calibri"/>
        <family val="2"/>
      </rPr>
      <t>será necesaria una nueva revaluación</t>
    </r>
    <r>
      <rPr>
        <sz val="13"/>
        <color theme="1"/>
        <rFont val="Calibri"/>
        <family val="2"/>
      </rPr>
      <t xml:space="preserve">. </t>
    </r>
  </si>
  <si>
    <t xml:space="preserve">Algunos elementos de PPE experimentan cambios significativos y volátiles en su </t>
  </si>
  <si>
    <r>
      <rPr>
        <sz val="13"/>
        <color theme="1"/>
        <rFont val="Calibri"/>
        <family val="2"/>
      </rPr>
      <t xml:space="preserve">valor razonable, por lo que </t>
    </r>
    <r>
      <rPr>
        <b/>
        <u/>
        <sz val="13"/>
        <color theme="1"/>
        <rFont val="Calibri"/>
        <family val="2"/>
      </rPr>
      <t>necesitarán</t>
    </r>
    <r>
      <rPr>
        <sz val="13"/>
        <color theme="1"/>
        <rFont val="Calibri"/>
        <family val="2"/>
      </rPr>
      <t xml:space="preserve"> revaluaciones anuales. </t>
    </r>
  </si>
  <si>
    <r>
      <rPr>
        <sz val="13"/>
        <color theme="1"/>
        <rFont val="Calibri"/>
        <family val="2"/>
      </rPr>
      <t xml:space="preserve">Las revaluaciones frecuentes serán </t>
    </r>
    <r>
      <rPr>
        <b/>
        <u/>
        <sz val="13"/>
        <color theme="1"/>
        <rFont val="Calibri"/>
        <family val="2"/>
      </rPr>
      <t>innecesarias</t>
    </r>
    <r>
      <rPr>
        <sz val="13"/>
        <color theme="1"/>
        <rFont val="Calibri"/>
        <family val="2"/>
      </rPr>
      <t xml:space="preserve"> para elementos de PPE con </t>
    </r>
  </si>
  <si>
    <t xml:space="preserve">variaciones insignificantes en su valor razonable. </t>
  </si>
  <si>
    <t>¿36. Es posible la Revaluación selectiva?</t>
  </si>
  <si>
    <t xml:space="preserve">Si se revalúa un elemento de propiedades, planta y equipo, se revaluarán también </t>
  </si>
  <si>
    <t>todos los elementos que pertenezcan a la misma clase de activos.</t>
  </si>
  <si>
    <t>V.R.</t>
  </si>
  <si>
    <t>ER</t>
  </si>
  <si>
    <t>Terreno 1</t>
  </si>
  <si>
    <t>Terreno 2</t>
  </si>
  <si>
    <t>Terreno 3</t>
  </si>
  <si>
    <t>Terreno 4</t>
  </si>
  <si>
    <t>MAL</t>
  </si>
  <si>
    <t>Lo que hizo</t>
  </si>
  <si>
    <t>Correcto</t>
  </si>
  <si>
    <t>Excedente de revaluación</t>
  </si>
  <si>
    <t>ORI</t>
  </si>
  <si>
    <t>Pérdida DEL EJERCICIO</t>
  </si>
  <si>
    <t>V.Libros</t>
  </si>
  <si>
    <t>Terrenos 1 y 2</t>
  </si>
  <si>
    <t>Excendente de revaluación</t>
  </si>
  <si>
    <t>¿Cómo se contabiliza la Revaluación?</t>
  </si>
  <si>
    <t>Ejemplo:</t>
  </si>
  <si>
    <t xml:space="preserve">Si se incrementa el importe en libros de un activo como consecuencia de una </t>
  </si>
  <si>
    <t>Terreno</t>
  </si>
  <si>
    <t>Costo de adquisición</t>
  </si>
  <si>
    <t>Valor razonable</t>
  </si>
  <si>
    <t>Excedente de revaluacion</t>
  </si>
  <si>
    <t>PPE- TERRENO</t>
  </si>
  <si>
    <t>35.-¿Cómo se contabiliza la Revaluación de activos DEPRECIABLES?</t>
  </si>
  <si>
    <t>Ejemplo: Edificio</t>
  </si>
  <si>
    <t>Método 1: Reexpresión porporcional</t>
  </si>
  <si>
    <t>Costo de construccion</t>
  </si>
  <si>
    <t xml:space="preserve">La depreciación acumulada debe ser reexpresada proporcionalmente al cambio </t>
  </si>
  <si>
    <t xml:space="preserve">en el importe en libros bruto del activo, de manera que el importe en libros del </t>
  </si>
  <si>
    <t>Exc Rev</t>
  </si>
  <si>
    <t xml:space="preserve">mismo después de la revaluación sea igual a su importe revaluado. </t>
  </si>
  <si>
    <t xml:space="preserve">Este método se utiliza a menudo cuando se revalúa el activo por medio de la </t>
  </si>
  <si>
    <t>Escenario revaluado:</t>
  </si>
  <si>
    <t>aplicación de un índice para determinar su costo de reposición depreciado.</t>
  </si>
  <si>
    <t xml:space="preserve">Costo </t>
  </si>
  <si>
    <t>Método 2: Eliminación de la depreciación acumulada</t>
  </si>
  <si>
    <t xml:space="preserve">La depreciación acumulada debe ser Eliminada contra el importe en libros bruto </t>
  </si>
  <si>
    <t xml:space="preserve">del activo, de manera que lo que se reexpresa es el importe neto resultante, </t>
  </si>
  <si>
    <t xml:space="preserve">hasta alcanzar el importe revaluado del activo. </t>
  </si>
  <si>
    <t xml:space="preserve">Este método se utiliza habitualmente en edificios. </t>
  </si>
  <si>
    <t xml:space="preserve">La cuantía del ajuste en la depreciación acumulada, que surge de la reexpresión </t>
  </si>
  <si>
    <t xml:space="preserve">o eliminación anterior, forma parte del incremento o disminución del importe </t>
  </si>
  <si>
    <t xml:space="preserve">en libros del activo, que se contabilizará de acuerdo con lo establecido en los </t>
  </si>
  <si>
    <t>párrafos 39 y 40.</t>
  </si>
  <si>
    <t>41. Cuál es el tratamiento posterior del Excedente de Revaluación</t>
  </si>
  <si>
    <t>En el escenario del terreno revaluado</t>
  </si>
  <si>
    <r>
      <rPr>
        <sz val="13"/>
        <color theme="1"/>
        <rFont val="Calibri"/>
        <family val="2"/>
      </rPr>
      <t xml:space="preserve">El  superávit  de  revaluación  de  un  elemento  de  PPE  </t>
    </r>
    <r>
      <rPr>
        <b/>
        <u/>
        <sz val="13"/>
        <color theme="1"/>
        <rFont val="Calibri"/>
        <family val="2"/>
      </rPr>
      <t xml:space="preserve">podrá </t>
    </r>
    <r>
      <rPr>
        <sz val="13"/>
        <color theme="1"/>
        <rFont val="Calibri"/>
        <family val="2"/>
      </rPr>
      <t xml:space="preserve">ser transferido </t>
    </r>
  </si>
  <si>
    <t>Escenario: se ha vendido el terreno</t>
  </si>
  <si>
    <r>
      <rPr>
        <sz val="13"/>
        <color theme="1"/>
        <rFont val="Calibri"/>
        <family val="2"/>
      </rPr>
      <t xml:space="preserve">directamente a </t>
    </r>
    <r>
      <rPr>
        <b/>
        <sz val="13"/>
        <color theme="1"/>
        <rFont val="Calibri"/>
        <family val="2"/>
      </rPr>
      <t>ganancias acumuladas</t>
    </r>
    <r>
      <rPr>
        <sz val="13"/>
        <color theme="1"/>
        <rFont val="Calibri"/>
        <family val="2"/>
      </rPr>
      <t xml:space="preserve">, cuando se produzca la baja en cuentas </t>
    </r>
  </si>
  <si>
    <t xml:space="preserve">del activo. </t>
  </si>
  <si>
    <t>Resultados acumulados</t>
  </si>
  <si>
    <t>Transferencia total del Superavit:</t>
  </si>
  <si>
    <t>Si, cuando se disponga (vender) el activo.</t>
  </si>
  <si>
    <t>Transferencia parcial del Superavit:</t>
  </si>
  <si>
    <t>En el escenario del Edificio revaluado:</t>
  </si>
  <si>
    <t xml:space="preserve">Parte del superávit podría transferirse a medida que el activo fuera utilizado por </t>
  </si>
  <si>
    <t>Antes de</t>
  </si>
  <si>
    <t>Despues</t>
  </si>
  <si>
    <t>Exc Reva</t>
  </si>
  <si>
    <t xml:space="preserve">la entidad. En ese caso, el importe del superávit transferido sería igual a la </t>
  </si>
  <si>
    <t>Rev</t>
  </si>
  <si>
    <t>de Rev</t>
  </si>
  <si>
    <t xml:space="preserve">diferencia entre la depreciación calculada según el valor revaluado del activo y </t>
  </si>
  <si>
    <t xml:space="preserve">la calculada según su costo original. </t>
  </si>
  <si>
    <t>Depreciacion acum</t>
  </si>
  <si>
    <t xml:space="preserve">Las transferencias desde las cuentas de superávit de revaluación a ganancias </t>
  </si>
  <si>
    <r>
      <rPr>
        <sz val="13"/>
        <color theme="1"/>
        <rFont val="Calibri"/>
        <family val="2"/>
      </rPr>
      <t xml:space="preserve">acumuladas no pasarán por el </t>
    </r>
    <r>
      <rPr>
        <b/>
        <u/>
        <sz val="13"/>
        <color theme="1"/>
        <rFont val="Calibri"/>
        <family val="2"/>
      </rPr>
      <t>resultado del periodo</t>
    </r>
    <r>
      <rPr>
        <sz val="13"/>
        <color theme="1"/>
        <rFont val="Calibri"/>
        <family val="2"/>
      </rPr>
      <t>.</t>
    </r>
  </si>
  <si>
    <t>Premisa:</t>
  </si>
  <si>
    <t>Luego de la revaluación la vida util remanente del activo es 10 años</t>
  </si>
  <si>
    <t>En cada año:</t>
  </si>
  <si>
    <t>10.-</t>
  </si>
  <si>
    <t>PPE:</t>
  </si>
  <si>
    <t>Modelo del costo = VL = Costo - Depreciacion acumulada - Deterioro Acumulado (NIC 36)</t>
  </si>
  <si>
    <t>Modelo de la Revaluación= VL = Costo + Excedente de revaluación - Depreciacion acumulada - Deterioro Acumulado (NIC 36)</t>
  </si>
  <si>
    <t>E.R. se reconoce en el ORI</t>
  </si>
  <si>
    <t>INVERSION INMOBILIARIA (NIC 40)</t>
  </si>
  <si>
    <t>Modelo de Valor Razonable = VL = Costo + Fluctuacion del VR</t>
  </si>
  <si>
    <t>Mayor valor se reconoce en los Resultados del Ejercicio</t>
  </si>
  <si>
    <t>Opcion A</t>
  </si>
  <si>
    <t>Opcion B</t>
  </si>
  <si>
    <t>Terrenos 3</t>
  </si>
  <si>
    <t>REVALUAR UN TERRENO</t>
  </si>
  <si>
    <t>Tasa Imp Rta</t>
  </si>
  <si>
    <t>Utilidad pre-tax=</t>
  </si>
  <si>
    <t>La venta de terrenos está gravada con el IR</t>
  </si>
  <si>
    <t>(a)</t>
  </si>
  <si>
    <t>TERRENO</t>
  </si>
  <si>
    <t>Utilidad post-tax=</t>
  </si>
  <si>
    <t>EXCEDENTE DE  REVALUACION</t>
  </si>
  <si>
    <t>VR</t>
  </si>
  <si>
    <t>Para la Empresa</t>
  </si>
  <si>
    <t>(b)</t>
  </si>
  <si>
    <t>PASIVO IRD</t>
  </si>
  <si>
    <t>EXC REVA</t>
  </si>
  <si>
    <t>Para el Gobierno</t>
  </si>
  <si>
    <t>VL</t>
  </si>
  <si>
    <t>BT</t>
  </si>
  <si>
    <t>DT</t>
  </si>
  <si>
    <t>PIRD</t>
  </si>
  <si>
    <t>El Impuesto diferido asume una situación de venta futura del activo</t>
  </si>
  <si>
    <t>Qué pasaría si vendemos el activo</t>
  </si>
  <si>
    <t>Pasivo IRD</t>
  </si>
  <si>
    <t>Rpta: pagaremos mas impuesto a las ganancias</t>
  </si>
  <si>
    <t>REVALUACION DE UN ACTIVO DEPRECIABLE -1</t>
  </si>
  <si>
    <t>Reestructuración proporcional</t>
  </si>
  <si>
    <t>Activo Fijo:</t>
  </si>
  <si>
    <t>Vida útil</t>
  </si>
  <si>
    <t>Años</t>
  </si>
  <si>
    <t>Norma tributaria = 10 años</t>
  </si>
  <si>
    <t>Antigüedad</t>
  </si>
  <si>
    <t>Ajuste</t>
  </si>
  <si>
    <t>Depr. Acum</t>
  </si>
  <si>
    <t>Excedente de Revaluación</t>
  </si>
  <si>
    <t>Tasa impositiva</t>
  </si>
  <si>
    <t>Mayor valor</t>
  </si>
  <si>
    <t>Debe</t>
  </si>
  <si>
    <t>Haber</t>
  </si>
  <si>
    <t>Maquinaria y equipos de …..</t>
  </si>
  <si>
    <t>Pasivo por impuesto a la renta diferido</t>
  </si>
  <si>
    <t>REVALUACION DE UN ACTIVO DEPRECIABLE -2</t>
  </si>
  <si>
    <t>Eliminación de la depreciación acumulada</t>
  </si>
  <si>
    <t>Pasivo por IRD</t>
  </si>
  <si>
    <t>AÑO 2020</t>
  </si>
  <si>
    <t>COSTO ADQUISICION</t>
  </si>
  <si>
    <t>V.RAZ</t>
  </si>
  <si>
    <t>E.REVALUACION</t>
  </si>
  <si>
    <t>Año 2022</t>
  </si>
  <si>
    <t>AÑO 2022</t>
  </si>
  <si>
    <t>A)</t>
  </si>
  <si>
    <t>Costo de adquisicion</t>
  </si>
  <si>
    <t>Factura por cobrar</t>
  </si>
  <si>
    <t>Utilidad del ejercicio:</t>
  </si>
  <si>
    <t>B)</t>
  </si>
  <si>
    <t>Venta de terreno</t>
  </si>
  <si>
    <t>Venta</t>
  </si>
  <si>
    <t>Costo enaj</t>
  </si>
  <si>
    <t>Costo de enajenacion</t>
  </si>
  <si>
    <t>Utilidad tributaria:</t>
  </si>
  <si>
    <t>El ER se envia a resultados acumulados sin pasar por el</t>
  </si>
  <si>
    <t>resultado del periodo</t>
  </si>
  <si>
    <t>RESULTADOS ACUMULADOS</t>
  </si>
  <si>
    <t>Gasto por imp corritente</t>
  </si>
  <si>
    <t>Impuesto por pagar</t>
  </si>
  <si>
    <t>ACTIVO DEPRECIABLE:</t>
  </si>
  <si>
    <t>Exxce Reva</t>
  </si>
  <si>
    <t>Tasa imp</t>
  </si>
  <si>
    <t>Vida útil remanente luego de la revaluación:</t>
  </si>
  <si>
    <t>años</t>
  </si>
  <si>
    <t>Deprec</t>
  </si>
  <si>
    <t>Antes de revaluación</t>
  </si>
  <si>
    <t>Despúes de revaluación</t>
  </si>
  <si>
    <t>Sin ER</t>
  </si>
  <si>
    <t>Con ER</t>
  </si>
  <si>
    <t>Diferenc</t>
  </si>
  <si>
    <t>Imp Dif.</t>
  </si>
  <si>
    <t>ResultaDos acumulados</t>
  </si>
  <si>
    <t>6. REVELACIONES</t>
  </si>
  <si>
    <t>MODELO DE POLITICA CONTABLE DE EMPRESA MINERA</t>
  </si>
  <si>
    <t>https://www.smv.gob.pe/Frm_InformacionFinanciera?data=A70181B60967D74090DCD93C4920AA1D769614EC12</t>
  </si>
  <si>
    <t>73(a) Bases de medición para determinar el valor en libros bruto:</t>
  </si>
  <si>
    <t>El costo de los activos comprende sus precios de adquisición más todos los necesarios para</t>
  </si>
  <si>
    <t>colocarlos en condiciones de operar previstas por la gerencia. Estos importes incluyen el</t>
  </si>
  <si>
    <t>transporte, el costo de instalación y los costos de puesta a prueba. En el caso de los activos</t>
  </si>
  <si>
    <t xml:space="preserve">construidos mediante contratos de arrendamiento financiero, el costo incluye el costo </t>
  </si>
  <si>
    <t>financiero devengado durante la fase de construcción del activo.</t>
  </si>
  <si>
    <t>73(b, c) Métodos de Depreciación Utilizados, vidas útiles</t>
  </si>
  <si>
    <t>A continuación se presenta los métodos de depreciación utilizados:</t>
  </si>
  <si>
    <t>Clase</t>
  </si>
  <si>
    <t>Método</t>
  </si>
  <si>
    <t>Lineal</t>
  </si>
  <si>
    <t xml:space="preserve">15 a 20 </t>
  </si>
  <si>
    <t>Horas máquina</t>
  </si>
  <si>
    <t>100H/M a 150 M H/M</t>
  </si>
  <si>
    <t>Equipos de computo</t>
  </si>
  <si>
    <t>Dígitos decrecientes</t>
  </si>
  <si>
    <t>4 años</t>
  </si>
  <si>
    <t>Muebles</t>
  </si>
  <si>
    <t>5 años</t>
  </si>
  <si>
    <t xml:space="preserve">73 (d) el importe en libros bruto y la depreciación acumulada (junto con el importe acumulado de las </t>
  </si>
  <si>
    <t>pérdidas por deterioro de valor), tanto al principio como al final de cada periodo; y</t>
  </si>
  <si>
    <t>En S/(000)</t>
  </si>
  <si>
    <t>Dep.Acum.</t>
  </si>
  <si>
    <t>Neto</t>
  </si>
  <si>
    <t>73 (e) una conciliación entre los valores en libros al principio y al final del periodo, mostrando</t>
  </si>
  <si>
    <t>(i) las adiciones;</t>
  </si>
  <si>
    <t>(ii) los activos clasificados como mantenidos para la venta …. en aplicación de la NIIF 5;</t>
  </si>
  <si>
    <t>(iii) las adquisiciones realizadas mediante combinaciones de negocios;</t>
  </si>
  <si>
    <t>(iv) los incrementos o disminuciones resultantes de las revaluaciones,</t>
  </si>
  <si>
    <t>(v) las pérdidas por deterioro del valor reconocidas en el resultado del periodo según NIC 36</t>
  </si>
  <si>
    <t>(vi) las pérdidas por deterioro de valor que hayan revertido, según NIC 36</t>
  </si>
  <si>
    <t>(vii) La depreciación (75a-b del periodo y acumulada)</t>
  </si>
  <si>
    <t>(viii) La diferencia en cambio …....................¿????</t>
  </si>
  <si>
    <t>(ix) Otros movimientos</t>
  </si>
  <si>
    <t>74(b) Activos en curso de construcción</t>
  </si>
  <si>
    <t>Edifica</t>
  </si>
  <si>
    <t>Maquin</t>
  </si>
  <si>
    <t>….</t>
  </si>
  <si>
    <t>Eq Comp</t>
  </si>
  <si>
    <t>Saldo inicial</t>
  </si>
  <si>
    <t>Adiciones por compra</t>
  </si>
  <si>
    <t>Reclasificados según NIIF 5</t>
  </si>
  <si>
    <t>Adiciones por NIIF 3</t>
  </si>
  <si>
    <t>Incremento (decremento) por revaluaciones</t>
  </si>
  <si>
    <t>Decremento (reversa) de deterioro de valor</t>
  </si>
  <si>
    <t>Saldo final</t>
  </si>
  <si>
    <t xml:space="preserve">Adiciones </t>
  </si>
  <si>
    <t xml:space="preserve">74(a) la existencia y los importes correspondientes a las restricciones de titularidad, así como las propiedades, </t>
  </si>
  <si>
    <t>planta y equipo que están afectos como garantía al cumplimiento de obligaciones;</t>
  </si>
  <si>
    <t>Las edificaciones fueron construidas mediante un contrato de arrendamiento financiero, el titular del activo es el Banco</t>
  </si>
  <si>
    <t>BCP. Mientras dure la deuda la compañía no puede hipotecar estos activos.</t>
  </si>
  <si>
    <t>74(c) el importe de los compromisos de adquisición de propiedades, planta y equipo; y</t>
  </si>
  <si>
    <t>77 Si hay revaluación se revelará:</t>
  </si>
  <si>
    <t>(a) la fecha efectiva de la revaluación;</t>
  </si>
  <si>
    <t>(b) si se han utilizado los servicios de un tasador independiente;</t>
  </si>
  <si>
    <t>(e)  el importe en libros al que se habría reconocido si se hubieran contabilizado según el modelo del costo;</t>
  </si>
  <si>
    <t xml:space="preserve">(f) el superávit de revaluación, movimientos del periodo, y restricciones sobre su distribución </t>
  </si>
  <si>
    <t>Los usuarios de los estados financieros también podrían encontrar relevante para cubrir sus necesidades</t>
  </si>
  <si>
    <t xml:space="preserve"> la siguiente información:</t>
  </si>
  <si>
    <t xml:space="preserve">(a) El importe en libros de los elementos de propiedades, planta y equipo que se </t>
  </si>
  <si>
    <t xml:space="preserve">      encuentran temporalmente  fuera de servicio; …..........................................................................&gt;</t>
  </si>
  <si>
    <t xml:space="preserve">(b) El importe en libros bruto de cualesquiera propiedades, planta y equipo que, estando </t>
  </si>
  <si>
    <t xml:space="preserve">      totalmente depreciados, se encuentran todavía en uso;…...........................................................&gt;</t>
  </si>
  <si>
    <t xml:space="preserve">(c) el importe en libros de las propiedades, planta y equipo retirados de su uso activo y no </t>
  </si>
  <si>
    <t xml:space="preserve">     clasificados como mantenidos para la venta de acuerdo con la NIIF 5; y….....................................&gt;</t>
  </si>
  <si>
    <t xml:space="preserve">(d) cuando se utiliza el modelo del costo, el valor razonable de las propiedades, planta y </t>
  </si>
  <si>
    <t xml:space="preserve">      equipo cuando es significativamente diferente de su importe en libros.….....................................&gt;</t>
  </si>
  <si>
    <t>Activo DU</t>
  </si>
  <si>
    <t>XXXX</t>
  </si>
  <si>
    <t>El activo tiene valor en libros</t>
  </si>
  <si>
    <t>Reconocer el valor en libros como pérdida por deterioro de valor</t>
  </si>
  <si>
    <t>Costo pagado por el activo</t>
  </si>
  <si>
    <t>pago adicional?</t>
  </si>
  <si>
    <t>¡…...?</t>
  </si>
  <si>
    <t>Vehiculo menor</t>
  </si>
  <si>
    <t>VR 1</t>
  </si>
  <si>
    <t>VR 2</t>
  </si>
  <si>
    <t>INDUCCION A LA NIC 12</t>
  </si>
  <si>
    <t>NIIF PYMES</t>
  </si>
  <si>
    <t>Alquiler</t>
  </si>
  <si>
    <t>: El gasto se reconoce de manera lineal</t>
  </si>
  <si>
    <t>: El gasto es el importe facturado</t>
  </si>
  <si>
    <t xml:space="preserve">Año1 </t>
  </si>
  <si>
    <t>Año2</t>
  </si>
  <si>
    <t>1) Método incremental</t>
  </si>
  <si>
    <t>Año3</t>
  </si>
  <si>
    <t>Año4</t>
  </si>
  <si>
    <t>Gasto contable</t>
  </si>
  <si>
    <t>Año5</t>
  </si>
  <si>
    <t>Gasto TAX</t>
  </si>
  <si>
    <t>Año6</t>
  </si>
  <si>
    <t>Escudo tributario Contable</t>
  </si>
  <si>
    <t>Escudo tributario TAX</t>
  </si>
  <si>
    <t>IRD del resultado</t>
  </si>
  <si>
    <t>Activo IRD del ESF</t>
  </si>
  <si>
    <t>2) Método del Estado de Resultado</t>
  </si>
  <si>
    <t>Utilidad contable</t>
  </si>
  <si>
    <t>(+) Gasto NIIF</t>
  </si>
  <si>
    <t>(-) Gasto TAX</t>
  </si>
  <si>
    <t>Utilidad tributaria</t>
  </si>
  <si>
    <t>diferencia temporal</t>
  </si>
  <si>
    <t>DIFERENCIA TEMPORARIA</t>
  </si>
  <si>
    <t>882 IMP DIFERIDO</t>
  </si>
  <si>
    <t>37 ACTIVO IRD</t>
  </si>
  <si>
    <t>3) Método del balance</t>
  </si>
  <si>
    <t>DIF</t>
  </si>
  <si>
    <t>TEMPORARIA</t>
  </si>
  <si>
    <t>GASTO</t>
  </si>
  <si>
    <t>FX PAGAR*</t>
  </si>
  <si>
    <t>FX PAGAR</t>
  </si>
  <si>
    <t>4) Método AL OJO</t>
  </si>
  <si>
    <t>Costo de ventas</t>
  </si>
  <si>
    <t>Utilidad ante de impuestos</t>
  </si>
  <si>
    <t>IRC</t>
  </si>
  <si>
    <t>IRD</t>
  </si>
  <si>
    <t>Efecto combinado (IRC + IRD)</t>
  </si>
  <si>
    <t>Utilidad neta</t>
  </si>
  <si>
    <t>Tasa efectiva</t>
  </si>
  <si>
    <t>DJJ</t>
  </si>
  <si>
    <t>permanente</t>
  </si>
  <si>
    <t>utilidad tributaria</t>
  </si>
  <si>
    <t>881 IRC</t>
  </si>
  <si>
    <t>Efecto combinado</t>
  </si>
  <si>
    <t>881+882</t>
  </si>
  <si>
    <t>DIFERENCIAS TEMPORARIAS EN PPE</t>
  </si>
  <si>
    <t>En el reconocimiento inicial:</t>
  </si>
  <si>
    <t>COSTO - DEPRECIACION ACUMULADA</t>
  </si>
  <si>
    <t>Valor en Libros</t>
  </si>
  <si>
    <t>Diferencia temporaria 1</t>
  </si>
  <si>
    <t>COSTO - DEPRECIACION ACUMULADA TAX</t>
  </si>
  <si>
    <t>Base tributaria</t>
  </si>
  <si>
    <t>Diferencia temporaria</t>
  </si>
  <si>
    <t>Costo:</t>
  </si>
  <si>
    <t>Factura a proveedor</t>
  </si>
  <si>
    <t>Activo IRD</t>
  </si>
  <si>
    <t>Servicios de terceros</t>
  </si>
  <si>
    <t>Diferencia temporaria 2</t>
  </si>
  <si>
    <t>Vida Util</t>
  </si>
  <si>
    <t>Efectos TAX</t>
  </si>
  <si>
    <t>Metodo del Resultado</t>
  </si>
  <si>
    <t>Diferencia temporal 1</t>
  </si>
  <si>
    <t>(+) Depreciación contable</t>
  </si>
  <si>
    <t>(-) Depreciación tributaria</t>
  </si>
  <si>
    <t>Diferencia temporal 2</t>
  </si>
  <si>
    <t>(-) Gasto financiero</t>
  </si>
  <si>
    <t>Al cierre de cada año</t>
  </si>
  <si>
    <t>que corresponde a cada año</t>
  </si>
  <si>
    <t>IRD en resultados</t>
  </si>
  <si>
    <t>V.U.C.</t>
  </si>
  <si>
    <t>V.U.T.</t>
  </si>
  <si>
    <t>DepAnualC</t>
  </si>
  <si>
    <t>DepAnualT</t>
  </si>
  <si>
    <t>antigüedad</t>
  </si>
  <si>
    <t>DAC</t>
  </si>
  <si>
    <t>DAT</t>
  </si>
  <si>
    <t>DTD/DTG</t>
  </si>
  <si>
    <t>Activo 1</t>
  </si>
  <si>
    <t>Activo 2</t>
  </si>
  <si>
    <t>Activo 3</t>
  </si>
  <si>
    <t>Activo 4</t>
  </si>
  <si>
    <t>Activo 5</t>
  </si>
  <si>
    <t>Activo 6</t>
  </si>
  <si>
    <t>Activo 7</t>
  </si>
  <si>
    <t>Activo 8</t>
  </si>
  <si>
    <t>Activo 9</t>
  </si>
  <si>
    <t>Activo 10</t>
  </si>
  <si>
    <t>Activo 11</t>
  </si>
  <si>
    <t>Activo 12</t>
  </si>
  <si>
    <t>Activo 13</t>
  </si>
  <si>
    <t>Activo 14</t>
  </si>
  <si>
    <t>Activo 15</t>
  </si>
  <si>
    <t>Activo 16</t>
  </si>
  <si>
    <t>Activo 17</t>
  </si>
  <si>
    <t>Activo 18</t>
  </si>
  <si>
    <t>Activo 19</t>
  </si>
  <si>
    <t>Activo 20</t>
  </si>
  <si>
    <t>Activo 21</t>
  </si>
  <si>
    <t>Activo 22</t>
  </si>
  <si>
    <t>Activo 23</t>
  </si>
  <si>
    <t>En RD</t>
  </si>
  <si>
    <t>VU NIC16</t>
  </si>
  <si>
    <t>Dif temporales</t>
  </si>
  <si>
    <t>DA</t>
  </si>
  <si>
    <t>(+) Dep cont</t>
  </si>
  <si>
    <t>(-) Dep trib</t>
  </si>
  <si>
    <t>los bienes depreciables deben ser ubicados en una de las tres categorías siguientes de acuerdo al art 287 literal e:</t>
  </si>
  <si>
    <t>• Categoría 1. Edificaciones y los componentes estructurales de los mismos.</t>
  </si>
  <si>
    <t>• Categoría 2. Automóviles y camiones livianos de uso común; equipo y muebles de oficina; computadoras, sistemas de información y equipos de procesamiento de datos.</t>
  </si>
  <si>
    <t>• Categoría 3. Cualquier otra propiedad depreciable.</t>
  </si>
  <si>
    <t>V Libros</t>
  </si>
  <si>
    <t>Vrazonable</t>
  </si>
  <si>
    <t>Check 0</t>
  </si>
  <si>
    <t>Aj Costo</t>
  </si>
  <si>
    <t>Aj Dep Acum</t>
  </si>
  <si>
    <t>30% PIRD</t>
  </si>
  <si>
    <t>Exc Reval</t>
  </si>
  <si>
    <t>de</t>
  </si>
  <si>
    <t>PPE- Costo</t>
  </si>
  <si>
    <t>compra</t>
  </si>
  <si>
    <t>Cantidad</t>
  </si>
  <si>
    <t>PPE- Dep acumulada</t>
  </si>
  <si>
    <t>Cargador frontal</t>
  </si>
  <si>
    <t>Lote de 30,000 sillas</t>
  </si>
  <si>
    <t>Lote de 1,000,0000 de botellas</t>
  </si>
  <si>
    <t>Molino de Bolsas Marc XXXX</t>
  </si>
  <si>
    <t>Activo 24</t>
  </si>
  <si>
    <t>Activo 25</t>
  </si>
  <si>
    <t>Activo 26</t>
  </si>
  <si>
    <t>Activo 27</t>
  </si>
  <si>
    <t>Activo 28</t>
  </si>
  <si>
    <t>Activo 29</t>
  </si>
  <si>
    <t>Activo 30</t>
  </si>
  <si>
    <t>Activo 31</t>
  </si>
  <si>
    <t>Activo 32</t>
  </si>
  <si>
    <t>Activo 33</t>
  </si>
  <si>
    <t>Activo 34</t>
  </si>
  <si>
    <t>Activo 35</t>
  </si>
  <si>
    <t>Activo 36</t>
  </si>
  <si>
    <t>Activo 37</t>
  </si>
  <si>
    <t>Activo 38</t>
  </si>
  <si>
    <t>Activo 39</t>
  </si>
  <si>
    <t>Activo 40</t>
  </si>
  <si>
    <t>Activo 41</t>
  </si>
  <si>
    <t>Activo 42</t>
  </si>
  <si>
    <t>Activo 43</t>
  </si>
  <si>
    <t>Activo 44</t>
  </si>
  <si>
    <t>Activo 45</t>
  </si>
  <si>
    <t>Activo 46</t>
  </si>
  <si>
    <t>Activo 47</t>
  </si>
  <si>
    <t>Activo 48</t>
  </si>
  <si>
    <t>Activo 49</t>
  </si>
  <si>
    <t>Activo 50</t>
  </si>
  <si>
    <t>Activo 51</t>
  </si>
  <si>
    <t>Activo 52</t>
  </si>
  <si>
    <t>Activo 53</t>
  </si>
  <si>
    <t>Activo 54</t>
  </si>
  <si>
    <t>Activo 55</t>
  </si>
  <si>
    <t>Activo 56</t>
  </si>
  <si>
    <t>Activo 57</t>
  </si>
  <si>
    <t>Activo 58</t>
  </si>
  <si>
    <t>Activo 59</t>
  </si>
  <si>
    <t>Activo 60</t>
  </si>
  <si>
    <t>Activo 61</t>
  </si>
  <si>
    <t>Activo 62</t>
  </si>
  <si>
    <t>Activo 63</t>
  </si>
  <si>
    <t>Activo 64</t>
  </si>
  <si>
    <t>Activo 65</t>
  </si>
  <si>
    <t>Activo 66</t>
  </si>
  <si>
    <t>Activo 67</t>
  </si>
  <si>
    <t>Activo 68</t>
  </si>
  <si>
    <t>Activo 69</t>
  </si>
  <si>
    <t>Activo 70</t>
  </si>
  <si>
    <t>Activo 71</t>
  </si>
  <si>
    <t>Activo 72</t>
  </si>
  <si>
    <t>Activo 73</t>
  </si>
  <si>
    <t>Activo 74</t>
  </si>
  <si>
    <t>Activo 75</t>
  </si>
  <si>
    <t>Activo 76</t>
  </si>
  <si>
    <t>Activo 77</t>
  </si>
  <si>
    <t>Activo 78</t>
  </si>
  <si>
    <t>Activo 79</t>
  </si>
  <si>
    <t>Activo 80</t>
  </si>
  <si>
    <t>Activo 81</t>
  </si>
  <si>
    <t>Activo 82</t>
  </si>
  <si>
    <t>Activo 83</t>
  </si>
  <si>
    <t>Activo 84</t>
  </si>
  <si>
    <t>Activo 85</t>
  </si>
  <si>
    <t>Activo 86</t>
  </si>
  <si>
    <t>Activo 87</t>
  </si>
  <si>
    <t>Activo 88</t>
  </si>
  <si>
    <t>Activo 89</t>
  </si>
  <si>
    <t>Activo 90</t>
  </si>
  <si>
    <t>Activo 91</t>
  </si>
  <si>
    <t>Activo 92</t>
  </si>
  <si>
    <t>Activo 93</t>
  </si>
  <si>
    <t>Activo 94</t>
  </si>
  <si>
    <t>Activo 95</t>
  </si>
  <si>
    <t>Activo 96</t>
  </si>
  <si>
    <t>Activo 97</t>
  </si>
  <si>
    <t>Activo 98</t>
  </si>
  <si>
    <t>Activo 99</t>
  </si>
  <si>
    <t>Activo 100</t>
  </si>
  <si>
    <t>Activo 101</t>
  </si>
  <si>
    <t>Activo 102</t>
  </si>
  <si>
    <t>Activo 103</t>
  </si>
  <si>
    <t>Activo 104</t>
  </si>
  <si>
    <t>Activo 105</t>
  </si>
  <si>
    <t>Activo 106</t>
  </si>
  <si>
    <t>Activo 107</t>
  </si>
  <si>
    <t>Activo 108</t>
  </si>
  <si>
    <t>Activo 109</t>
  </si>
  <si>
    <t>Activo 110</t>
  </si>
  <si>
    <t>Activo 111</t>
  </si>
  <si>
    <t>Activo 112</t>
  </si>
  <si>
    <t>Activo 113</t>
  </si>
  <si>
    <t>Activo 114</t>
  </si>
  <si>
    <t>Activo 115</t>
  </si>
  <si>
    <t>Activo 116</t>
  </si>
  <si>
    <t>Activo 117</t>
  </si>
  <si>
    <t>Activo 118</t>
  </si>
  <si>
    <t>Activo 119</t>
  </si>
  <si>
    <t>Activo 120</t>
  </si>
  <si>
    <t>Activo 121</t>
  </si>
  <si>
    <t>Activo 122</t>
  </si>
  <si>
    <t>Activo 123</t>
  </si>
  <si>
    <t>Activo 124</t>
  </si>
  <si>
    <t>Activo 125</t>
  </si>
  <si>
    <t>Activo 126</t>
  </si>
  <si>
    <t>Activo 127</t>
  </si>
  <si>
    <t>Activo 128</t>
  </si>
  <si>
    <t>Activo 129</t>
  </si>
  <si>
    <t>Activo 130</t>
  </si>
  <si>
    <t>Activo 131</t>
  </si>
  <si>
    <t>Activo 132</t>
  </si>
  <si>
    <t>Activo 133</t>
  </si>
  <si>
    <t>Activo 134</t>
  </si>
  <si>
    <t>Activo 135</t>
  </si>
  <si>
    <t>Activo 136</t>
  </si>
  <si>
    <t>Activo 137</t>
  </si>
  <si>
    <t>Activo 138</t>
  </si>
  <si>
    <t>Activo 139</t>
  </si>
  <si>
    <t>Activo 140</t>
  </si>
  <si>
    <t>Activo 141</t>
  </si>
  <si>
    <t>Activo 142</t>
  </si>
  <si>
    <t>Activo 143</t>
  </si>
  <si>
    <t>Activo 144</t>
  </si>
  <si>
    <t>Activo 145</t>
  </si>
  <si>
    <t>Activo 146</t>
  </si>
  <si>
    <t>Activo 147</t>
  </si>
  <si>
    <t>Activo 148</t>
  </si>
  <si>
    <t>Activo 149</t>
  </si>
  <si>
    <t>Activo 150</t>
  </si>
  <si>
    <t>Activo 151</t>
  </si>
  <si>
    <t>Activo 152</t>
  </si>
  <si>
    <t>Activo 153</t>
  </si>
  <si>
    <t>Activo 154</t>
  </si>
  <si>
    <t>Activo 155</t>
  </si>
  <si>
    <t>Activo 156</t>
  </si>
  <si>
    <t>Activo 157</t>
  </si>
  <si>
    <t>Activo 158</t>
  </si>
  <si>
    <t>Activo 159</t>
  </si>
  <si>
    <t>Activo 160</t>
  </si>
  <si>
    <t>Activo 161</t>
  </si>
  <si>
    <t>Activo 162</t>
  </si>
  <si>
    <t>Activo 163</t>
  </si>
  <si>
    <t>Activo 164</t>
  </si>
  <si>
    <t>Activo 165</t>
  </si>
  <si>
    <t>Activo 166</t>
  </si>
  <si>
    <t>Activo 167</t>
  </si>
  <si>
    <t>Activo 168</t>
  </si>
  <si>
    <t>Activo 169</t>
  </si>
  <si>
    <t>Activo 170</t>
  </si>
  <si>
    <t>Activo 171</t>
  </si>
  <si>
    <t>Activo 172</t>
  </si>
  <si>
    <t>Activo 173</t>
  </si>
  <si>
    <t>Activo 174</t>
  </si>
  <si>
    <t>Activo 175</t>
  </si>
  <si>
    <t>Activo 176</t>
  </si>
  <si>
    <t>Activo 177</t>
  </si>
  <si>
    <t>Activo 178</t>
  </si>
  <si>
    <t>Activo 179</t>
  </si>
  <si>
    <t>Activo 180</t>
  </si>
  <si>
    <t>Activo 181</t>
  </si>
  <si>
    <t>Activo 182</t>
  </si>
  <si>
    <t>Activo 183</t>
  </si>
  <si>
    <t>Activo 184</t>
  </si>
  <si>
    <t>Activo 185</t>
  </si>
  <si>
    <t>Activo 186</t>
  </si>
  <si>
    <t>Activo 187</t>
  </si>
  <si>
    <t>Activo 188</t>
  </si>
  <si>
    <t>Activo 189</t>
  </si>
  <si>
    <t>Activo 190</t>
  </si>
  <si>
    <t>Activo 191</t>
  </si>
  <si>
    <t>Activo 192</t>
  </si>
  <si>
    <t>Activo 193</t>
  </si>
  <si>
    <t>Activo 194</t>
  </si>
  <si>
    <t>Activo 195</t>
  </si>
  <si>
    <t>Activo 196</t>
  </si>
  <si>
    <t>Activo 197</t>
  </si>
  <si>
    <t>Activo 198</t>
  </si>
  <si>
    <t>Activo 199</t>
  </si>
  <si>
    <t>Activo 200</t>
  </si>
  <si>
    <t>Activo 201</t>
  </si>
  <si>
    <t>Activo 202</t>
  </si>
  <si>
    <t>Activo 203</t>
  </si>
  <si>
    <t>Activo 204</t>
  </si>
  <si>
    <t>Activo 205</t>
  </si>
  <si>
    <t>Activo 206</t>
  </si>
  <si>
    <t>Activo 207</t>
  </si>
  <si>
    <t>Activo 208</t>
  </si>
  <si>
    <t>Activo 209</t>
  </si>
  <si>
    <t>Activo 210</t>
  </si>
  <si>
    <t>Activo 211</t>
  </si>
  <si>
    <t>Activo 212</t>
  </si>
  <si>
    <t>Activo 213</t>
  </si>
  <si>
    <t>Activo 214</t>
  </si>
  <si>
    <t>Activo 215</t>
  </si>
  <si>
    <t>Activo 216</t>
  </si>
  <si>
    <t>Activo 217</t>
  </si>
  <si>
    <t>Activo 218</t>
  </si>
  <si>
    <t>Activo 219</t>
  </si>
  <si>
    <t>Activo 220</t>
  </si>
  <si>
    <t>Activo 221</t>
  </si>
  <si>
    <t>Activo 222</t>
  </si>
  <si>
    <t>Activo 223</t>
  </si>
  <si>
    <t>Activo 224</t>
  </si>
  <si>
    <t>Activo 225</t>
  </si>
  <si>
    <t>Activo 226</t>
  </si>
  <si>
    <t>Activo 227</t>
  </si>
  <si>
    <t>Activo 228</t>
  </si>
  <si>
    <t>Activo 229</t>
  </si>
  <si>
    <t>Activo 230</t>
  </si>
  <si>
    <t>Activo 231</t>
  </si>
  <si>
    <t>Activo 232</t>
  </si>
  <si>
    <t>Activo 233</t>
  </si>
  <si>
    <t>Activo 234</t>
  </si>
  <si>
    <t>Activo 235</t>
  </si>
  <si>
    <t>Activo 236</t>
  </si>
  <si>
    <t>Activo 237</t>
  </si>
  <si>
    <t>Activo 238</t>
  </si>
  <si>
    <t>Activo 239</t>
  </si>
  <si>
    <t>Activo 240</t>
  </si>
  <si>
    <t>Activo 241</t>
  </si>
  <si>
    <t>Activo 242</t>
  </si>
  <si>
    <t>Activo 243</t>
  </si>
  <si>
    <t>Activo 244</t>
  </si>
  <si>
    <t>Activo 245</t>
  </si>
  <si>
    <t>Activo 246</t>
  </si>
  <si>
    <t>Activo 247</t>
  </si>
  <si>
    <t>Activo 248</t>
  </si>
  <si>
    <t>Activo 249</t>
  </si>
  <si>
    <t>Activo 250</t>
  </si>
  <si>
    <t>Activo 251</t>
  </si>
  <si>
    <t>Activo 252</t>
  </si>
  <si>
    <t>Activo 253</t>
  </si>
  <si>
    <t>Activo 254</t>
  </si>
  <si>
    <t>Activo 255</t>
  </si>
  <si>
    <t>Activo 256</t>
  </si>
  <si>
    <t>Activo 257</t>
  </si>
  <si>
    <t>Activo 258</t>
  </si>
  <si>
    <t>Activo 259</t>
  </si>
  <si>
    <t>Activo 260</t>
  </si>
  <si>
    <t>Activo 261</t>
  </si>
  <si>
    <t>Activo 262</t>
  </si>
  <si>
    <t>Activo 263</t>
  </si>
  <si>
    <t>Activo 264</t>
  </si>
  <si>
    <t>Activo 265</t>
  </si>
  <si>
    <t>Activo 266</t>
  </si>
  <si>
    <t>Activo 267</t>
  </si>
  <si>
    <t>Activo 268</t>
  </si>
  <si>
    <t>Activo 269</t>
  </si>
  <si>
    <t>Activo 270</t>
  </si>
  <si>
    <t>Activo 271</t>
  </si>
  <si>
    <t>Activo 272</t>
  </si>
  <si>
    <t>Activo 273</t>
  </si>
  <si>
    <t>Activo 274</t>
  </si>
  <si>
    <t>Activo 275</t>
  </si>
  <si>
    <t>Activo 276</t>
  </si>
  <si>
    <t>Activo 277</t>
  </si>
  <si>
    <t>Activo 278</t>
  </si>
  <si>
    <t>Activo 279</t>
  </si>
  <si>
    <t>Activo 280</t>
  </si>
  <si>
    <t>Activo 281</t>
  </si>
  <si>
    <t>Activo 282</t>
  </si>
  <si>
    <t>Activo 283</t>
  </si>
  <si>
    <t>Activo 284</t>
  </si>
  <si>
    <t>Activo 285</t>
  </si>
  <si>
    <t>Activo 286</t>
  </si>
  <si>
    <t>Activo 287</t>
  </si>
  <si>
    <t>Activo 288</t>
  </si>
  <si>
    <t>Activo 289</t>
  </si>
  <si>
    <t>Activo 290</t>
  </si>
  <si>
    <t>Activo 291</t>
  </si>
  <si>
    <t>Activo 292</t>
  </si>
  <si>
    <t>Activo 293</t>
  </si>
  <si>
    <t>Activo 294</t>
  </si>
  <si>
    <t>Activo 295</t>
  </si>
  <si>
    <t>Activo 296</t>
  </si>
  <si>
    <t>Activo 297</t>
  </si>
  <si>
    <t>Activo 298</t>
  </si>
  <si>
    <t>Activo 299</t>
  </si>
  <si>
    <t>Activo 300</t>
  </si>
  <si>
    <t>Activo 301</t>
  </si>
  <si>
    <t>Activo 302</t>
  </si>
  <si>
    <t>Activo 303</t>
  </si>
  <si>
    <t>Activo 304</t>
  </si>
  <si>
    <t>Activo 305</t>
  </si>
  <si>
    <t>Activo 306</t>
  </si>
  <si>
    <t>Activo 307</t>
  </si>
  <si>
    <t>Activo 308</t>
  </si>
  <si>
    <t>Activo 309</t>
  </si>
  <si>
    <t>Activo 310</t>
  </si>
  <si>
    <t>Activo 311</t>
  </si>
  <si>
    <t>Activo 312</t>
  </si>
  <si>
    <t>Activo 313</t>
  </si>
  <si>
    <t>Activo 314</t>
  </si>
  <si>
    <t>Activo 315</t>
  </si>
  <si>
    <t>Activo 316</t>
  </si>
  <si>
    <t>Activo 317</t>
  </si>
  <si>
    <t>Activo 318</t>
  </si>
  <si>
    <t>Activo 319</t>
  </si>
  <si>
    <t>Activo 320</t>
  </si>
  <si>
    <t>Activo 321</t>
  </si>
  <si>
    <t>Activo 322</t>
  </si>
  <si>
    <t>Activo 323</t>
  </si>
  <si>
    <t>Activo 324</t>
  </si>
  <si>
    <t>Activo 325</t>
  </si>
  <si>
    <t>Activo 326</t>
  </si>
  <si>
    <t>Activo 327</t>
  </si>
  <si>
    <t>Activo 328</t>
  </si>
  <si>
    <t>Activo 329</t>
  </si>
  <si>
    <t>Activo 330</t>
  </si>
  <si>
    <t>Activo 331</t>
  </si>
  <si>
    <t>Activo 332</t>
  </si>
  <si>
    <t>Activo 333</t>
  </si>
  <si>
    <t>Activo 334</t>
  </si>
  <si>
    <t>Activo 335</t>
  </si>
  <si>
    <t>Activo 336</t>
  </si>
  <si>
    <t>Activo 337</t>
  </si>
  <si>
    <t>Activo 338</t>
  </si>
  <si>
    <t>Activo 339</t>
  </si>
  <si>
    <t>Activo 340</t>
  </si>
  <si>
    <t>Activo 341</t>
  </si>
  <si>
    <t>Activo 342</t>
  </si>
  <si>
    <t>Activo 343</t>
  </si>
  <si>
    <t>Activo 344</t>
  </si>
  <si>
    <t>Activo 345</t>
  </si>
  <si>
    <t>Activo 346</t>
  </si>
  <si>
    <t>Activo 347</t>
  </si>
  <si>
    <t>Activo 348</t>
  </si>
  <si>
    <t>Activo 349</t>
  </si>
  <si>
    <t>Activo 350</t>
  </si>
  <si>
    <t>Activo 351</t>
  </si>
  <si>
    <t>Activo 352</t>
  </si>
  <si>
    <t>Activo 353</t>
  </si>
  <si>
    <t>Activo 354</t>
  </si>
  <si>
    <t>Activo 355</t>
  </si>
  <si>
    <t>Activo 356</t>
  </si>
  <si>
    <t>Activo 357</t>
  </si>
  <si>
    <t>Activo 358</t>
  </si>
  <si>
    <t>Activo 359</t>
  </si>
  <si>
    <t>Activo 360</t>
  </si>
  <si>
    <t>Activo 361</t>
  </si>
  <si>
    <t>Activo 362</t>
  </si>
  <si>
    <t>Activo 363</t>
  </si>
  <si>
    <t>Activo 364</t>
  </si>
  <si>
    <t>Activo 365</t>
  </si>
  <si>
    <t>Activo 366</t>
  </si>
  <si>
    <t>Activo 367</t>
  </si>
  <si>
    <t>Activo 368</t>
  </si>
  <si>
    <t>Activo 369</t>
  </si>
  <si>
    <t>Activo 370</t>
  </si>
  <si>
    <t>Activo 371</t>
  </si>
  <si>
    <t>Activo 372</t>
  </si>
  <si>
    <t>Activo 373</t>
  </si>
  <si>
    <t>Activo 374</t>
  </si>
  <si>
    <t>Activo 375</t>
  </si>
  <si>
    <t>Activo 376</t>
  </si>
  <si>
    <t>Activo 377</t>
  </si>
  <si>
    <t>Activo 378</t>
  </si>
  <si>
    <t>Activo 379</t>
  </si>
  <si>
    <t>Activo 380</t>
  </si>
  <si>
    <t>Activo 381</t>
  </si>
  <si>
    <t>Activo 382</t>
  </si>
  <si>
    <t>Activo 383</t>
  </si>
  <si>
    <t>Activo 384</t>
  </si>
  <si>
    <t>Activo 385</t>
  </si>
  <si>
    <t>Activo 386</t>
  </si>
  <si>
    <t>Activo 387</t>
  </si>
  <si>
    <t>Activo 388</t>
  </si>
  <si>
    <t>Activo 389</t>
  </si>
  <si>
    <t>Activo 390</t>
  </si>
  <si>
    <t>Activo 391</t>
  </si>
  <si>
    <t>Activo 392</t>
  </si>
  <si>
    <t>Activo 393</t>
  </si>
  <si>
    <t>Activo 394</t>
  </si>
  <si>
    <t>Activo 395</t>
  </si>
  <si>
    <t>Activo 396</t>
  </si>
  <si>
    <t>Activo 397</t>
  </si>
  <si>
    <t>Activo 398</t>
  </si>
  <si>
    <t>Activo 399</t>
  </si>
  <si>
    <t>Activo 400</t>
  </si>
  <si>
    <t>Activo 401</t>
  </si>
  <si>
    <t>Activo 402</t>
  </si>
  <si>
    <t>Activo 403</t>
  </si>
  <si>
    <t>Activo 404</t>
  </si>
  <si>
    <t>Activo 405</t>
  </si>
  <si>
    <t>Activo 406</t>
  </si>
  <si>
    <t>Activo 407</t>
  </si>
  <si>
    <t>Activo 408</t>
  </si>
  <si>
    <t>Activo 409</t>
  </si>
  <si>
    <t>Activo 410</t>
  </si>
  <si>
    <t>Activo 411</t>
  </si>
  <si>
    <t>Activo 412</t>
  </si>
  <si>
    <t>Activo 413</t>
  </si>
  <si>
    <t>Activo 414</t>
  </si>
  <si>
    <t>Activo 415</t>
  </si>
  <si>
    <t>Activo 416</t>
  </si>
  <si>
    <t>Activo 417</t>
  </si>
  <si>
    <t>Activo 418</t>
  </si>
  <si>
    <t>Activo 419</t>
  </si>
  <si>
    <t>Activo 420</t>
  </si>
  <si>
    <t>Activo 421</t>
  </si>
  <si>
    <t>Activo 422</t>
  </si>
  <si>
    <t>Activo 423</t>
  </si>
  <si>
    <t>Activo 424</t>
  </si>
  <si>
    <t>Activo 425</t>
  </si>
  <si>
    <t>Activo 426</t>
  </si>
  <si>
    <t>Activo 427</t>
  </si>
  <si>
    <t>Activo 428</t>
  </si>
  <si>
    <t>Activo 429</t>
  </si>
  <si>
    <t>Activo 430</t>
  </si>
  <si>
    <t>Activo 431</t>
  </si>
  <si>
    <t>Activo 432</t>
  </si>
  <si>
    <t>Activo 433</t>
  </si>
  <si>
    <t>Activo 434</t>
  </si>
  <si>
    <t>Activo 435</t>
  </si>
  <si>
    <t>Activo 436</t>
  </si>
  <si>
    <t>Activo 437</t>
  </si>
  <si>
    <t>Activo 438</t>
  </si>
  <si>
    <t>Activo 439</t>
  </si>
  <si>
    <t>Activo 440</t>
  </si>
  <si>
    <t>Activo 441</t>
  </si>
  <si>
    <t>Activo 442</t>
  </si>
  <si>
    <t>Activo 443</t>
  </si>
  <si>
    <t>Activo 444</t>
  </si>
  <si>
    <t>Activo 445</t>
  </si>
  <si>
    <t>Activo 446</t>
  </si>
  <si>
    <t>Activo 447</t>
  </si>
  <si>
    <t>Activo 448</t>
  </si>
  <si>
    <t>Activo 449</t>
  </si>
  <si>
    <t>Activo 450</t>
  </si>
  <si>
    <t>Activo 451</t>
  </si>
  <si>
    <t>Activo 452</t>
  </si>
  <si>
    <t>Activo 453</t>
  </si>
  <si>
    <t>Activo 454</t>
  </si>
  <si>
    <t>Activo 455</t>
  </si>
  <si>
    <t>Activo 456</t>
  </si>
  <si>
    <t>Activo 457</t>
  </si>
  <si>
    <t>Activo 458</t>
  </si>
  <si>
    <t>Activo 459</t>
  </si>
  <si>
    <t>Activo 460</t>
  </si>
  <si>
    <t>Activo 461</t>
  </si>
  <si>
    <t>Activo 462</t>
  </si>
  <si>
    <t>Activo 463</t>
  </si>
  <si>
    <t>Activo 464</t>
  </si>
  <si>
    <t>Activo 465</t>
  </si>
  <si>
    <t>Activo 466</t>
  </si>
  <si>
    <t>Activo 467</t>
  </si>
  <si>
    <t>Activo 468</t>
  </si>
  <si>
    <t>Activo 469</t>
  </si>
  <si>
    <t>Activo 470</t>
  </si>
  <si>
    <t>Activo 471</t>
  </si>
  <si>
    <t>Activo 472</t>
  </si>
  <si>
    <t>Activo 473</t>
  </si>
  <si>
    <t>Activo 474</t>
  </si>
  <si>
    <t>Activo 475</t>
  </si>
  <si>
    <t>Activo 476</t>
  </si>
  <si>
    <t>Activo 477</t>
  </si>
  <si>
    <t>Activo 478</t>
  </si>
  <si>
    <t>Activo 479</t>
  </si>
  <si>
    <t>Activo 480</t>
  </si>
  <si>
    <t>Activo 481</t>
  </si>
  <si>
    <t>Activo 482</t>
  </si>
  <si>
    <t>Activo 483</t>
  </si>
  <si>
    <t>Activo 484</t>
  </si>
  <si>
    <t>Activo 485</t>
  </si>
  <si>
    <t>Activo 486</t>
  </si>
  <si>
    <t>Activo 487</t>
  </si>
  <si>
    <t>Activo 488</t>
  </si>
  <si>
    <t>Activo 489</t>
  </si>
  <si>
    <t>Activo 490</t>
  </si>
  <si>
    <t>Activo 491</t>
  </si>
  <si>
    <t>Activo 492</t>
  </si>
  <si>
    <t>Activo 493</t>
  </si>
  <si>
    <t>Activo 494</t>
  </si>
  <si>
    <t>Activo 495</t>
  </si>
  <si>
    <t>Activo 496</t>
  </si>
  <si>
    <t>Activo 497</t>
  </si>
  <si>
    <t>Activo 498</t>
  </si>
  <si>
    <t>Activo 499</t>
  </si>
  <si>
    <t>Activo 500</t>
  </si>
  <si>
    <t>Activo 501</t>
  </si>
  <si>
    <t>Activo 502</t>
  </si>
  <si>
    <t>Activo 503</t>
  </si>
  <si>
    <t>Activo 504</t>
  </si>
  <si>
    <t>Activo 505</t>
  </si>
  <si>
    <t>Activo 506</t>
  </si>
  <si>
    <t>Activo 507</t>
  </si>
  <si>
    <t>Activo 508</t>
  </si>
  <si>
    <t>Activo 509</t>
  </si>
  <si>
    <t>Activo 510</t>
  </si>
  <si>
    <t>Activo 511</t>
  </si>
  <si>
    <t>Activo 512</t>
  </si>
  <si>
    <t>Activo 513</t>
  </si>
  <si>
    <t>Activo 514</t>
  </si>
  <si>
    <t>Activo 515</t>
  </si>
  <si>
    <t>Activo 516</t>
  </si>
  <si>
    <t>Activo 517</t>
  </si>
  <si>
    <t>Activo 518</t>
  </si>
  <si>
    <t>Activo 519</t>
  </si>
  <si>
    <t>Activo 520</t>
  </si>
  <si>
    <t>Activo 521</t>
  </si>
  <si>
    <t>Activo 522</t>
  </si>
  <si>
    <t>Activo 523</t>
  </si>
  <si>
    <t>Activo 524</t>
  </si>
  <si>
    <t>Activo 525</t>
  </si>
  <si>
    <t>Activo 526</t>
  </si>
  <si>
    <t>Activo 527</t>
  </si>
  <si>
    <t>Activo 528</t>
  </si>
  <si>
    <t>Activo 529</t>
  </si>
  <si>
    <t>Activo 530</t>
  </si>
  <si>
    <t>Activo 531</t>
  </si>
  <si>
    <t>Activo 532</t>
  </si>
  <si>
    <t>Activo 533</t>
  </si>
  <si>
    <t>Activo 534</t>
  </si>
  <si>
    <t>Activo 535</t>
  </si>
  <si>
    <t>Activo 536</t>
  </si>
  <si>
    <t>Activo 537</t>
  </si>
  <si>
    <t>Activo 538</t>
  </si>
  <si>
    <t>Activo 539</t>
  </si>
  <si>
    <t>Activo 540</t>
  </si>
  <si>
    <t>Activo 541</t>
  </si>
  <si>
    <t>Activo 542</t>
  </si>
  <si>
    <t>Activo 543</t>
  </si>
  <si>
    <t>Activo 544</t>
  </si>
  <si>
    <t>Activo 545</t>
  </si>
  <si>
    <t>Activo 546</t>
  </si>
  <si>
    <t>Activo 547</t>
  </si>
  <si>
    <t>Activo 548</t>
  </si>
  <si>
    <t>Activo 549</t>
  </si>
  <si>
    <t>Activo 550</t>
  </si>
  <si>
    <t>Activo 551</t>
  </si>
  <si>
    <t>Activo 552</t>
  </si>
  <si>
    <t>Activo 553</t>
  </si>
  <si>
    <t>Activo 554</t>
  </si>
  <si>
    <t>Activo 555</t>
  </si>
  <si>
    <t>COSTEO DEL ACTIVO FIJO</t>
  </si>
  <si>
    <t>TRIBUTARIO</t>
  </si>
  <si>
    <t>DDJJ</t>
  </si>
  <si>
    <t>FACTURA A PROVEEDOR</t>
  </si>
  <si>
    <t>INSTALACION</t>
  </si>
  <si>
    <t>Adicionar</t>
  </si>
  <si>
    <t>RETIRO DE ACTIVO</t>
  </si>
  <si>
    <t>Deducir</t>
  </si>
  <si>
    <t>COSTO FINANCIERO</t>
  </si>
  <si>
    <t>Dep. NIIF</t>
  </si>
  <si>
    <t>INGRESO FASE DE PRUEBA</t>
  </si>
  <si>
    <t>Dep TAX</t>
  </si>
  <si>
    <t>Dep Retiro</t>
  </si>
  <si>
    <t>Vida util</t>
  </si>
  <si>
    <t>10 años</t>
  </si>
  <si>
    <t>15 años</t>
  </si>
  <si>
    <t>882 IRD</t>
  </si>
  <si>
    <t>&gt;</t>
  </si>
  <si>
    <t>No hay diferencias temporales</t>
  </si>
  <si>
    <t>49  PIRD</t>
  </si>
  <si>
    <t>Saldos contables</t>
  </si>
  <si>
    <t>BC</t>
  </si>
  <si>
    <t>NIIF16</t>
  </si>
  <si>
    <t>Calendario proporcionado por el Banco</t>
  </si>
  <si>
    <t>Año 11</t>
  </si>
  <si>
    <t>Año 12</t>
  </si>
  <si>
    <t>Año 13</t>
  </si>
  <si>
    <t>Año 14</t>
  </si>
  <si>
    <t>Año 15</t>
  </si>
  <si>
    <t>Año 16</t>
  </si>
  <si>
    <t>Año 17</t>
  </si>
  <si>
    <t>Año 18</t>
  </si>
  <si>
    <t>Año 19</t>
  </si>
  <si>
    <t>Año 20</t>
  </si>
  <si>
    <t>Salida $</t>
  </si>
  <si>
    <t>Esc 1</t>
  </si>
  <si>
    <t>Esc 2</t>
  </si>
  <si>
    <t>TASA LIBRE DE RIESGO</t>
  </si>
  <si>
    <t>Inversión</t>
  </si>
  <si>
    <t>Vender</t>
  </si>
  <si>
    <t>Plan</t>
  </si>
  <si>
    <t>SIN NIIF</t>
  </si>
  <si>
    <t>Gasto por depreciacion</t>
  </si>
  <si>
    <t>CON NIIF</t>
  </si>
  <si>
    <t>Costo de enajenación</t>
  </si>
  <si>
    <t>Unidado Minero de Cerro de pasco: 4,000 msnm</t>
  </si>
  <si>
    <t xml:space="preserve">TREN DE </t>
  </si>
  <si>
    <t>ATERRIZAJES</t>
  </si>
  <si>
    <t>POR CADA ATERRIZAJE</t>
  </si>
  <si>
    <r>
      <rPr>
        <i/>
        <u/>
        <sz val="13"/>
        <rFont val="Calibri"/>
        <family val="2"/>
      </rPr>
      <t>pattern of economic benefits</t>
    </r>
    <r>
      <rPr>
        <i/>
        <sz val="13"/>
        <rFont val="Calibri"/>
        <family val="2"/>
      </rPr>
      <t xml:space="preserve"> expected to be derived over an </t>
    </r>
  </si>
  <si>
    <r>
      <t xml:space="preserve">from an asset are </t>
    </r>
    <r>
      <rPr>
        <b/>
        <i/>
        <u/>
        <sz val="13"/>
        <rFont val="Calibri"/>
        <family val="2"/>
      </rPr>
      <t xml:space="preserve">expected to be realized evenly </t>
    </r>
  </si>
  <si>
    <t xml:space="preserve">No es apropiado un método de depreciación que se base en los ingresos de actividades ordinarias que se generan por una actividad  que </t>
  </si>
  <si>
    <t xml:space="preserve">incluye  el uso de un activo. Los ingresos de actividades ordinarias generados por una actividad que incluye el uso de un activo,  </t>
  </si>
  <si>
    <t xml:space="preserve">generalmente, reflejan  factores distintos del consumo de los beneficios económicos de dicho activo. </t>
  </si>
  <si>
    <t>Opinion de su  profe: Si es &gt; 10% es Material</t>
  </si>
  <si>
    <t>Depreec acumulada</t>
  </si>
  <si>
    <t xml:space="preserve">revaluación, este aumento se reconocerá directamente en otro resultado </t>
  </si>
  <si>
    <t xml:space="preserve">integral  y se acumulará en el patrimonio, bajo el encabezamiento de superávit </t>
  </si>
  <si>
    <t>de  revaluación (REVALUATION SURPLUS).</t>
  </si>
  <si>
    <t>Caso 1:</t>
  </si>
  <si>
    <t>XEROX del Peru importa 1,000 impresoras de ultima generacion a un costo de USD1,000,000</t>
  </si>
  <si>
    <t>Cuenta por pagar</t>
  </si>
  <si>
    <t>Inventario</t>
  </si>
  <si>
    <t>XEROX del Peru recibe la solicitud de un cliente que quiere alquilar por 3 años 10 impresoras</t>
  </si>
  <si>
    <t>Caso 2:</t>
  </si>
  <si>
    <t>Cuenta por cobrar</t>
  </si>
  <si>
    <t>La empresa se adjudicó un terreno por que su cliente no pagaba la deuda</t>
  </si>
  <si>
    <t>Inversion Inmobiliaria</t>
  </si>
  <si>
    <r>
      <t xml:space="preserve">Pf.6- Una </t>
    </r>
    <r>
      <rPr>
        <b/>
        <u/>
        <sz val="13"/>
        <color theme="0"/>
        <rFont val="Calibri"/>
        <family val="2"/>
      </rPr>
      <t>planta productora</t>
    </r>
    <r>
      <rPr>
        <sz val="13"/>
        <color theme="0"/>
        <rFont val="Calibri"/>
        <family val="2"/>
      </rPr>
      <t xml:space="preserve"> es una planta viva que: </t>
    </r>
  </si>
  <si>
    <t>Efectivo- preparación</t>
  </si>
  <si>
    <t>Efectivo- siembra</t>
  </si>
  <si>
    <t>Efectivo- compra de terreno</t>
  </si>
  <si>
    <t>PPE - activo biologico</t>
  </si>
  <si>
    <t>Efectivo- cuidados posteriores</t>
  </si>
  <si>
    <t>Efectivo- riego, mano de obra</t>
  </si>
  <si>
    <t>Efectivo- adecuación de terreno</t>
  </si>
  <si>
    <t>NIC2</t>
  </si>
  <si>
    <t>aplicar los criterios (NIC16) pertinentes a los valores totales de las mismas</t>
  </si>
  <si>
    <t>CF_2024_001</t>
  </si>
  <si>
    <t>CF_2024_002</t>
  </si>
  <si>
    <t>CF_2024_003</t>
  </si>
  <si>
    <t>CF_2024_004</t>
  </si>
  <si>
    <t>CF_2024_005</t>
  </si>
  <si>
    <t>CF_2024_006</t>
  </si>
  <si>
    <r>
      <t xml:space="preserve">Una </t>
    </r>
    <r>
      <rPr>
        <b/>
        <u/>
        <sz val="11"/>
        <color theme="0"/>
        <rFont val="Bahnschrift"/>
        <family val="2"/>
      </rPr>
      <t xml:space="preserve">provisión </t>
    </r>
    <r>
      <rPr>
        <sz val="11"/>
        <color theme="0"/>
        <rFont val="Bahnschrift"/>
        <family val="2"/>
      </rPr>
      <t xml:space="preserve">es un </t>
    </r>
    <r>
      <rPr>
        <b/>
        <u/>
        <sz val="11"/>
        <color theme="0"/>
        <rFont val="Bahnschrift"/>
        <family val="2"/>
      </rPr>
      <t xml:space="preserve">pasivo </t>
    </r>
    <r>
      <rPr>
        <sz val="11"/>
        <color theme="0"/>
        <rFont val="Bahnschrift"/>
        <family val="2"/>
      </rPr>
      <t xml:space="preserve">en el que existe incertidumbre acerca de su </t>
    </r>
    <r>
      <rPr>
        <b/>
        <u/>
        <sz val="11"/>
        <color theme="0"/>
        <rFont val="Bahnschrift"/>
        <family val="2"/>
      </rPr>
      <t>cuantía o vencimiento.</t>
    </r>
  </si>
  <si>
    <r>
      <t xml:space="preserve">La mejor estimación vendrá constituida por el importe, evaluado </t>
    </r>
    <r>
      <rPr>
        <u/>
        <sz val="11"/>
        <color theme="0"/>
        <rFont val="Bahnschrift"/>
        <family val="2"/>
      </rPr>
      <t>racionalmente</t>
    </r>
  </si>
  <si>
    <t>Cambio en una estimación contable en el año 2</t>
  </si>
  <si>
    <t>IFRIC 1</t>
  </si>
  <si>
    <t>Qué hacer con los cambios en las estimaciones de las obligaciones</t>
  </si>
  <si>
    <t>por retiro de activos.</t>
  </si>
  <si>
    <t>Se dará de baja a la turbina cambiada y se reconocerá la nueva turbina</t>
  </si>
  <si>
    <t>Cada 5 años la CH necesita un mantenimiento mayor que tiene un costo significativo.</t>
  </si>
  <si>
    <t>COSTO DE UN VEHICULO PARA TRANSPORTE DE PERSONAL</t>
  </si>
  <si>
    <t xml:space="preserve">COMPRA EL VEHICULO Y LO TRANSFORMA EN </t>
  </si>
  <si>
    <t>AMBULANCIA</t>
  </si>
  <si>
    <t>Deprec.</t>
  </si>
  <si>
    <t>Monto depreciable =</t>
  </si>
  <si>
    <t>% Meses</t>
  </si>
  <si>
    <t>Dep 1 mes</t>
  </si>
  <si>
    <t>Descripción</t>
  </si>
  <si>
    <t>PPE - Costo</t>
  </si>
  <si>
    <t>PPE - Depreciación acumulada</t>
  </si>
  <si>
    <t>PPE - Deterioro acumulado</t>
  </si>
  <si>
    <t>NIC36</t>
  </si>
  <si>
    <t>Cuenta PCGE</t>
  </si>
  <si>
    <t>Cuenta E.S.</t>
  </si>
  <si>
    <t>1201-R</t>
  </si>
  <si>
    <t>33…</t>
  </si>
  <si>
    <t>39…</t>
  </si>
  <si>
    <t>36….</t>
  </si>
  <si>
    <t>Honduras</t>
  </si>
  <si>
    <t>Párrafo 59 NIC 16</t>
  </si>
  <si>
    <t>Precio</t>
  </si>
  <si>
    <t>Desmantelamiento</t>
  </si>
  <si>
    <t>Remoción</t>
  </si>
  <si>
    <t>Rehabilitación</t>
  </si>
  <si>
    <t>Construcción</t>
  </si>
  <si>
    <t>Costo - Valor residual = Importe depreciable</t>
  </si>
  <si>
    <t>Costo  = Importe depreciable</t>
  </si>
  <si>
    <t>…. En la mayoría de situaciones</t>
  </si>
  <si>
    <t>tenemos que el costo es</t>
  </si>
  <si>
    <t>tenemos que el valor residual es</t>
  </si>
  <si>
    <t>materialidad</t>
  </si>
  <si>
    <t>en este caso concluimos que el valor residual es CERO.</t>
  </si>
  <si>
    <t>Vida Útil es</t>
  </si>
  <si>
    <t>Factores para determinar de la Vida Útil</t>
  </si>
  <si>
    <t xml:space="preserve">(a)  La utilización prevista del activo. </t>
  </si>
  <si>
    <t xml:space="preserve">(b) El desgaste físico esperado: el número de turnos de trabajo en los que se utilizará el activo, programa de reparaciones </t>
  </si>
  <si>
    <t xml:space="preserve">     y mantenimiento, grado de cuidado y conservación.</t>
  </si>
  <si>
    <t xml:space="preserve">(c) La obsolescencia técnica o comercial procedente de cambios o mejoras en la producción, o de cambios en la demanda </t>
  </si>
  <si>
    <t xml:space="preserve">     del mercado de los productos o servicios que se obtienen del activo.</t>
  </si>
  <si>
    <t xml:space="preserve">(d) Los límites legales o restricciones similares sobre el uso del activo, tales como las fechas de caducidad de los contratos </t>
  </si>
  <si>
    <t xml:space="preserve">     de arrendamiento relacionados.</t>
  </si>
  <si>
    <t xml:space="preserve">El valor residual y la vida útil de un activo se revisarán, como mínimo, al término de cada periodo anual y, si las expectativas </t>
  </si>
  <si>
    <t xml:space="preserve">difirieren de las estimaciones previas, los cambios se contabilizarán como un cambio en una estimación contable, de acuerdo </t>
  </si>
  <si>
    <t>con la NIC 8 Políticas Contables, Cambios en las Estimaciones Contables y Errores.</t>
  </si>
  <si>
    <t>65 Pérdida por baja</t>
  </si>
  <si>
    <t>10 Efectivo</t>
  </si>
  <si>
    <t>75 Ingreso por venta de PPE</t>
  </si>
  <si>
    <t>XXXXX</t>
  </si>
  <si>
    <t>Luego de la revaluación la vida util</t>
  </si>
  <si>
    <t>remanente es de 10 años</t>
  </si>
  <si>
    <t>Dep sin ER</t>
  </si>
  <si>
    <t>Dep del ER</t>
  </si>
  <si>
    <t>Gasto por deprec</t>
  </si>
  <si>
    <t>resultados acumulados</t>
  </si>
  <si>
    <t xml:space="preserve">Las  revaluaciones  se  harán  con   suficiente  regularidad,  para  asegurar  que  </t>
  </si>
  <si>
    <r>
      <t xml:space="preserve">el importe en libros, </t>
    </r>
    <r>
      <rPr>
        <b/>
        <u/>
        <sz val="13"/>
        <color theme="1"/>
        <rFont val="Calibri"/>
        <family val="2"/>
      </rPr>
      <t>en todo momento</t>
    </r>
    <r>
      <rPr>
        <sz val="13"/>
        <color theme="1"/>
        <rFont val="Calibri"/>
        <family val="2"/>
      </rPr>
      <t xml:space="preserve">, no difiera </t>
    </r>
    <r>
      <rPr>
        <b/>
        <u/>
        <sz val="13"/>
        <color theme="1"/>
        <rFont val="Calibri"/>
        <family val="2"/>
      </rPr>
      <t>significativamente</t>
    </r>
    <r>
      <rPr>
        <sz val="13"/>
        <color theme="1"/>
        <rFont val="Calibri"/>
        <family val="2"/>
      </rPr>
      <t xml:space="preserve"> del que </t>
    </r>
  </si>
  <si>
    <t xml:space="preserve">podría  determinarse  utilizando  el  valor  razonable  al  final  del  periodo sobre </t>
  </si>
  <si>
    <t>el que se informa.</t>
  </si>
  <si>
    <t>Para éstos, pueden ser suficientes revaluaciones hechas cada 3 o 5 años.</t>
  </si>
  <si>
    <t>Exc de reva-2023</t>
  </si>
  <si>
    <t>Conclusión:</t>
  </si>
  <si>
    <t>No es necesario reconocer una nueva</t>
  </si>
  <si>
    <t>revaluación</t>
  </si>
  <si>
    <t>CUANDO EL VALOR RAZONABLE ES MENOR AL VALOR EN LIBROS</t>
  </si>
  <si>
    <t>patrimonio</t>
  </si>
  <si>
    <t>EGyP</t>
  </si>
  <si>
    <t>Transferencia del ER a resultados</t>
  </si>
  <si>
    <t>acumulados a medida de que se</t>
  </si>
  <si>
    <t>deprecia el activo revaluado</t>
  </si>
  <si>
    <t>PPE depreciacion acumulada</t>
  </si>
  <si>
    <t>Gasto por depreciadión</t>
  </si>
  <si>
    <t>Depreciacion sin ER</t>
  </si>
  <si>
    <t>Depreciacion con ER</t>
  </si>
  <si>
    <t>Diferencia</t>
  </si>
  <si>
    <t>Registro de la revaluacion</t>
  </si>
  <si>
    <t>Registro de la depreciación del activo revaluado</t>
  </si>
  <si>
    <t>COSTO DE PPE</t>
  </si>
  <si>
    <t>VIDA UTIL</t>
  </si>
  <si>
    <t>AÑOS</t>
  </si>
  <si>
    <t>LEY TAX</t>
  </si>
  <si>
    <t>DEP ANUAL</t>
  </si>
  <si>
    <t>TASA</t>
  </si>
  <si>
    <t>Regla para Activos</t>
  </si>
  <si>
    <t>VL &gt; BT ==&gt; DTG ==&gt; GENERA PASIVO IRD</t>
  </si>
  <si>
    <t>Utilidad</t>
  </si>
  <si>
    <t>contable</t>
  </si>
  <si>
    <t>(+) Dep NIC16</t>
  </si>
  <si>
    <t>(-) Dep TAX</t>
  </si>
  <si>
    <t>TRIBUTARIA</t>
  </si>
  <si>
    <t>Impuesto</t>
  </si>
  <si>
    <t>renta</t>
  </si>
  <si>
    <t>corriente</t>
  </si>
  <si>
    <t>Gasto impuesto corriente</t>
  </si>
  <si>
    <t>Ejemplo año 1</t>
  </si>
  <si>
    <t>Efecto comb</t>
  </si>
  <si>
    <t>U. Neta</t>
  </si>
  <si>
    <t>PAISVO IRD</t>
  </si>
  <si>
    <t>DIFERENCIA:</t>
  </si>
  <si>
    <t>TEMPORAL</t>
  </si>
  <si>
    <t>TEMPORARIAS</t>
  </si>
  <si>
    <t>Ejemplo: Scania y demos</t>
  </si>
  <si>
    <t>NIC 37 - DEFINICION</t>
  </si>
  <si>
    <t>Flujo</t>
  </si>
  <si>
    <t xml:space="preserve">Gasto </t>
  </si>
  <si>
    <t>PPTO</t>
  </si>
  <si>
    <t>VP</t>
  </si>
  <si>
    <t>Activo</t>
  </si>
  <si>
    <t>Deuda</t>
  </si>
  <si>
    <t>Siniicial</t>
  </si>
  <si>
    <t>(+)gf</t>
  </si>
  <si>
    <t>S Final</t>
  </si>
  <si>
    <t>1.-Depreciacion</t>
  </si>
  <si>
    <t>2.-GF</t>
  </si>
  <si>
    <t>PROVISION POR RETIRO DE ACTIVOS</t>
  </si>
  <si>
    <t>COMPONENTE</t>
  </si>
  <si>
    <t>NIC 16 PPE - (FIXED ASSSETS)</t>
  </si>
  <si>
    <t>Importe derepciaciable</t>
  </si>
  <si>
    <t>Dewpreciación anual</t>
  </si>
  <si>
    <t>Depreciacion acumulada+</t>
  </si>
  <si>
    <t>Transacciones no monetarias = medirse a Valor razonable</t>
  </si>
  <si>
    <t>PPE - terreno</t>
  </si>
  <si>
    <t>Pérdida</t>
  </si>
  <si>
    <t>+51</t>
  </si>
  <si>
    <t>aaaa-959</t>
  </si>
  <si>
    <t>bbbb-818</t>
  </si>
  <si>
    <t>cccc -593</t>
  </si>
  <si>
    <t>LA NIC 16 Y LA NIC 12</t>
  </si>
  <si>
    <t>Caso  1:</t>
  </si>
  <si>
    <t>Una empresa compra maquinaria para contratos de servicios de 4 años</t>
  </si>
  <si>
    <t>Su cliente exige 10 maquinas nueva y una maquina en stand by</t>
  </si>
  <si>
    <t>Terminados los 4 años, la renovación exige 11 maquinarias nuevas</t>
  </si>
  <si>
    <t>Las maquinarias usadas o antiguas no tienen un mercado de re - venta</t>
  </si>
  <si>
    <t>Caso  2:</t>
  </si>
  <si>
    <t>En una empresa minera, el tasador ha medido el valor razonable de las</t>
  </si>
  <si>
    <t>valor razonable medido al costo de reposición es de 3,000,000; el contador</t>
  </si>
  <si>
    <t>Caso  3:</t>
  </si>
  <si>
    <t>Despues de 10 años de arrendar el terreno de la fábrica a su dueño, una</t>
  </si>
  <si>
    <t>empresa recibe el terreno en aporte de capital social. El contador reconoce</t>
  </si>
  <si>
    <t>el aporte del capital por un monto de S/1,000,000; precio de adquisición</t>
  </si>
  <si>
    <t xml:space="preserve">que el dueño demostró. Al mes siguiente, un tasador estableció que el </t>
  </si>
  <si>
    <t>valor razonable del terreno es de S/5,000,000. El contador reconoció un</t>
  </si>
  <si>
    <t>excedente de revaluaciónde S/4.000,000.</t>
  </si>
  <si>
    <t>ha reconocido un excedente de revaluacion de S/2,000,000</t>
  </si>
  <si>
    <t>construcciones de la unidad minera. Su valor en libros es S/ 1,000,000 y su</t>
  </si>
  <si>
    <t>NIC 16 PROPIEDAD PLANTA Y EQUIPO</t>
  </si>
  <si>
    <t>Factura por pagar</t>
  </si>
  <si>
    <t>PPE- En construccion</t>
  </si>
  <si>
    <t>Remuneraciones por pagar</t>
  </si>
  <si>
    <t>Los intereses del préstamo deben ser parte del costo del activo fijo</t>
  </si>
  <si>
    <t>Costos relacionados: (Comisión de desembolso)</t>
  </si>
  <si>
    <t>Comision del banco</t>
  </si>
  <si>
    <t>Comision agente…</t>
  </si>
  <si>
    <t>GA/ Seguros</t>
  </si>
  <si>
    <t>MOVIMIENTO DE LA EVOLUCION DEL PRESTAMO</t>
  </si>
  <si>
    <t>COSTO AMORTIZADO</t>
  </si>
  <si>
    <t>No!!!!!!. Existen reglas</t>
  </si>
  <si>
    <t>REGLA 1: ¿Cuando comenzamos?</t>
  </si>
  <si>
    <t>REGLA 2: ¿Cuando suspendemos?</t>
  </si>
  <si>
    <t>REGLA 3: ¿Cuando Finalizamos la capitalización?</t>
  </si>
  <si>
    <t xml:space="preserve">Se reconoce como menor costo del elemento de PPE, nunca como ingresos </t>
  </si>
  <si>
    <t>PAGO TOTAL</t>
  </si>
  <si>
    <t>PRESTAMO SOLES</t>
  </si>
  <si>
    <t>P&amp;L</t>
  </si>
  <si>
    <t>PRESTAMO REAL EN DOLARES</t>
  </si>
  <si>
    <t>QUE PASARIA SI, HUBIERAMOS TOMADO UN PRESTAMO EN SOLES?</t>
  </si>
  <si>
    <t>ESTABLECE EL LIMITE DE CAPITALIZACION</t>
  </si>
  <si>
    <t>Reclasific.</t>
  </si>
  <si>
    <t>6-e - ¿La pérdida por diferencia de cambio es costo financiero?</t>
  </si>
  <si>
    <t>ARO</t>
  </si>
  <si>
    <t>ASSETS</t>
  </si>
  <si>
    <t>RETIREMENT</t>
  </si>
  <si>
    <t>OBLIGATION</t>
  </si>
  <si>
    <t>PASO TIEMPO</t>
  </si>
  <si>
    <t>OTROS</t>
  </si>
  <si>
    <t>NIC 37 + CINIIF 1</t>
  </si>
  <si>
    <t>Costo significativo / Cubre el servicio de mas de un periodo</t>
  </si>
  <si>
    <t>MANTENIMIENTO MAYOR: CALIFICA COMO COMPONENTE DE PPE</t>
  </si>
  <si>
    <t>TASA LIBRE DE RIESGO (Rf + Rp)</t>
  </si>
  <si>
    <t>Concluimos: no existe valor residual</t>
  </si>
  <si>
    <t>Pf 20: inicio de la depreciación -  ¿Cuándo cesa el COSTEO?</t>
  </si>
  <si>
    <t xml:space="preserve">necesarias para  operar  de la forma  prevista por la gerencia. </t>
  </si>
  <si>
    <t>No es costo:</t>
  </si>
  <si>
    <t xml:space="preserve">LA DEPRECIACION COMIENZA cuando el elemento se encuentre en el lugar y condiciones </t>
  </si>
  <si>
    <t xml:space="preserve">EL COSTEO TERMINA cuando el elemento se encuentre en el lugar y condiciones </t>
  </si>
  <si>
    <t>COSTO:</t>
  </si>
  <si>
    <t xml:space="preserve">Antes de la construcción de un hotel, el terreno se utilizó como un parqueadero que generó </t>
  </si>
  <si>
    <t>ingresos. ¿Cómo reconozco los ingresos?</t>
  </si>
  <si>
    <t>Costo de apertura de nueva sede (locales alquilados en centros comerciales)</t>
  </si>
  <si>
    <t>Costo de introducción de nuevos productos (gastos de marketing)</t>
  </si>
  <si>
    <t>Costo de actividades publicitarias (gastos de marketing)</t>
  </si>
  <si>
    <t>Traslado del activo fijo (una vez terminado el proceso de reconocimiento)</t>
  </si>
  <si>
    <t>Chile</t>
  </si>
  <si>
    <t>USD 1 MILLON POR HECTAREA</t>
  </si>
  <si>
    <t>ESA INVERSION SE ENVIA A GASTOS EN 8 AÑOS?</t>
  </si>
  <si>
    <t>Traslado</t>
  </si>
  <si>
    <t>DEPRECIA</t>
  </si>
  <si>
    <r>
      <rPr>
        <b/>
        <u/>
        <sz val="13"/>
        <rFont val="Calibri"/>
        <family val="2"/>
      </rPr>
      <t xml:space="preserve">La entidad elegirá </t>
    </r>
    <r>
      <rPr>
        <sz val="13"/>
        <rFont val="Calibri"/>
        <family val="2"/>
      </rPr>
      <t xml:space="preserve">como política contable </t>
    </r>
  </si>
  <si>
    <r>
      <t xml:space="preserve">y aplicará esa política a todos los elementos  que compongan una </t>
    </r>
    <r>
      <rPr>
        <b/>
        <u/>
        <sz val="13"/>
        <rFont val="Calibri"/>
        <family val="2"/>
      </rPr>
      <t>clase</t>
    </r>
    <r>
      <rPr>
        <sz val="13"/>
        <rFont val="Calibri"/>
        <family val="2"/>
      </rPr>
      <t>.</t>
    </r>
  </si>
  <si>
    <r>
      <t xml:space="preserve">menos la depreciación acumulada y el </t>
    </r>
    <r>
      <rPr>
        <b/>
        <sz val="13"/>
        <rFont val="Calibri"/>
        <family val="2"/>
      </rPr>
      <t>importe acumulado de las pérdidas por  deterioro del valor (NIC 36)</t>
    </r>
    <r>
      <rPr>
        <sz val="13"/>
        <rFont val="Calibri"/>
        <family val="2"/>
      </rPr>
      <t>.</t>
    </r>
  </si>
  <si>
    <r>
      <t xml:space="preserve">La depreciación de un activo comenzará </t>
    </r>
    <r>
      <rPr>
        <b/>
        <u/>
        <sz val="13"/>
        <rFont val="Calibri"/>
        <family val="2"/>
      </rPr>
      <t>cuando esté disponible para su uso</t>
    </r>
    <r>
      <rPr>
        <sz val="13"/>
        <rFont val="Calibri"/>
        <family val="2"/>
      </rPr>
      <t xml:space="preserve">, esto es, cuando se  encuentre </t>
    </r>
    <r>
      <rPr>
        <b/>
        <u/>
        <sz val="13"/>
        <rFont val="Calibri"/>
        <family val="2"/>
      </rPr>
      <t xml:space="preserve">en la ubicación y </t>
    </r>
  </si>
  <si>
    <r>
      <t xml:space="preserve">en las </t>
    </r>
    <r>
      <rPr>
        <b/>
        <sz val="13"/>
        <rFont val="Calibri"/>
        <family val="2"/>
      </rPr>
      <t>condiciones necesarias para operar de la forma prevista por la gerencia</t>
    </r>
    <r>
      <rPr>
        <sz val="13"/>
        <rFont val="Calibri"/>
        <family val="2"/>
      </rPr>
      <t xml:space="preserve">. </t>
    </r>
  </si>
  <si>
    <r>
      <t xml:space="preserve">El </t>
    </r>
    <r>
      <rPr>
        <u/>
        <sz val="13"/>
        <color theme="1"/>
        <rFont val="Calibri"/>
        <family val="2"/>
      </rPr>
      <t>importe depreciable</t>
    </r>
    <r>
      <rPr>
        <sz val="13"/>
        <color theme="1"/>
        <rFont val="Calibri"/>
        <family val="2"/>
      </rPr>
      <t xml:space="preserve"> de un activo se distribuirá de forma sistemática a lo largo de su vida útil.</t>
    </r>
  </si>
  <si>
    <r>
      <t xml:space="preserve">(a) el periodo durante el cual se </t>
    </r>
    <r>
      <rPr>
        <b/>
        <u/>
        <sz val="13"/>
        <color theme="1"/>
        <rFont val="Calibri"/>
        <family val="2"/>
      </rPr>
      <t xml:space="preserve">espera </t>
    </r>
    <r>
      <rPr>
        <b/>
        <sz val="13"/>
        <color theme="1"/>
        <rFont val="Calibri"/>
        <family val="2"/>
      </rPr>
      <t>utilizar el activo por parte de la entidad; o</t>
    </r>
  </si>
  <si>
    <r>
      <t xml:space="preserve">(b) el número de </t>
    </r>
    <r>
      <rPr>
        <b/>
        <u/>
        <sz val="13"/>
        <color theme="1"/>
        <rFont val="Calibri"/>
        <family val="2"/>
      </rPr>
      <t>unidades de producción</t>
    </r>
    <r>
      <rPr>
        <b/>
        <sz val="13"/>
        <color theme="1"/>
        <rFont val="Calibri"/>
        <family val="2"/>
      </rPr>
      <t xml:space="preserve"> o similares que se espera obtener del mismo por parte de una entidad.</t>
    </r>
  </si>
  <si>
    <t>HORAS DE VUELO DEL MOTOR</t>
  </si>
  <si>
    <t>Horas maquina</t>
  </si>
  <si>
    <t>Linea recta (3/6/10 años)</t>
  </si>
  <si>
    <t>Que es significativo?</t>
  </si>
  <si>
    <t>10% del costo total del elemento</t>
  </si>
  <si>
    <t>PPE- COSTO</t>
  </si>
  <si>
    <t>TRAMPO S.A. (PERUANA)</t>
  </si>
  <si>
    <t>90% DE ACCIONES (PRINCIPAL)</t>
  </si>
  <si>
    <t>PPE- COSTO-TERRENO</t>
  </si>
  <si>
    <t>GOLO S.A. (MEXICANA)- MF PESO MEXICANA</t>
  </si>
  <si>
    <t>40% Flujo de efectivo</t>
  </si>
  <si>
    <t>Venta Vehiculos</t>
  </si>
  <si>
    <t>60% Flujo de efectivo</t>
  </si>
  <si>
    <t>Renting</t>
  </si>
  <si>
    <t xml:space="preserve">Con posterioridad a su reconocimiento como activo, un elemento de PPE </t>
  </si>
  <si>
    <t xml:space="preserve">Es su valor razonable, en el momento de la revaluación, menos la </t>
  </si>
  <si>
    <t xml:space="preserve">depreciación  acumulada  y el importe acumulado de las pérdidas por </t>
  </si>
  <si>
    <t xml:space="preserve">deterioro de valor que  haya  sufrido. </t>
  </si>
  <si>
    <t>su valor  revaluado.</t>
  </si>
  <si>
    <t xml:space="preserve">cuyo  valor  razonable pueda medirse con fiabilidad, se contabilizará por </t>
  </si>
  <si>
    <t>Al 31.12.2023</t>
  </si>
  <si>
    <t>Materialidad (FDY)</t>
  </si>
  <si>
    <t>ORI-Excedente de revaluación</t>
  </si>
  <si>
    <t>DEPRECIACION ACUMULADA</t>
  </si>
  <si>
    <t>1/2 DOCENA DE TRACTORES</t>
  </si>
  <si>
    <r>
      <t xml:space="preserve">(a) una entidad tiene una </t>
    </r>
    <r>
      <rPr>
        <b/>
        <u/>
        <sz val="11"/>
        <rFont val="Bahnschrift"/>
        <family val="2"/>
      </rPr>
      <t xml:space="preserve">obligación presente </t>
    </r>
    <r>
      <rPr>
        <sz val="11"/>
        <rFont val="Bahnschrift"/>
        <family val="2"/>
      </rPr>
      <t xml:space="preserve">(ya sea legal o implícita) como resultado de un </t>
    </r>
    <r>
      <rPr>
        <b/>
        <u/>
        <sz val="11"/>
        <rFont val="Bahnschrift"/>
        <family val="2"/>
      </rPr>
      <t>suceso pasado</t>
    </r>
    <r>
      <rPr>
        <sz val="11"/>
        <rFont val="Bahnschrift"/>
        <family val="2"/>
      </rPr>
      <t>;</t>
    </r>
  </si>
  <si>
    <r>
      <t xml:space="preserve">(b)es </t>
    </r>
    <r>
      <rPr>
        <b/>
        <u/>
        <sz val="11"/>
        <rFont val="Bahnschrift"/>
        <family val="2"/>
      </rPr>
      <t>probable</t>
    </r>
    <r>
      <rPr>
        <b/>
        <sz val="11"/>
        <rFont val="Bahnschrift"/>
        <family val="2"/>
      </rPr>
      <t xml:space="preserve"> </t>
    </r>
    <r>
      <rPr>
        <sz val="11"/>
        <rFont val="Bahnschrift"/>
        <family val="2"/>
      </rPr>
      <t xml:space="preserve">que la entidad tenga que </t>
    </r>
    <r>
      <rPr>
        <b/>
        <u/>
        <sz val="11"/>
        <rFont val="Bahnschrift"/>
        <family val="2"/>
      </rPr>
      <t>desprenderse de recursos económicos</t>
    </r>
    <r>
      <rPr>
        <b/>
        <sz val="11"/>
        <rFont val="Bahnschrift"/>
        <family val="2"/>
      </rPr>
      <t xml:space="preserve">  </t>
    </r>
    <r>
      <rPr>
        <sz val="11"/>
        <rFont val="Bahnschrift"/>
        <family val="2"/>
      </rPr>
      <t>para pagar la obligación</t>
    </r>
  </si>
  <si>
    <t>7:21 PM a 10:20 PM =&gt; SESION DE HOY NIC 16</t>
  </si>
  <si>
    <t>7:00 PM   a 7:20 PM  =&gt; INTRODUCCION A LAS NIIF</t>
  </si>
  <si>
    <t>CARPETA FEB 2025:</t>
  </si>
  <si>
    <t>https://drive.google.com/drive/folders/1ceiT7m3cJhXz9nY2sP97GMDjXpefxsFT?usp=drive_link</t>
  </si>
  <si>
    <t>ENE</t>
  </si>
  <si>
    <t>Gpo Ene</t>
  </si>
  <si>
    <t>FEB</t>
  </si>
  <si>
    <t>Gpo Feb</t>
  </si>
  <si>
    <t>MAR</t>
  </si>
  <si>
    <t>Gpo Mar</t>
  </si>
  <si>
    <t>a Valor en Libros</t>
  </si>
  <si>
    <t>a Valor razonable</t>
  </si>
  <si>
    <t>QUE ES DEPRECIACION?</t>
  </si>
  <si>
    <t>partidas que individualmente son insignificantes…</t>
  </si>
  <si>
    <t>En sustancia sobre forma</t>
  </si>
  <si>
    <t>Nominal</t>
  </si>
  <si>
    <t>Provisión Esperada = Esperanza matematica</t>
  </si>
  <si>
    <t>cara</t>
  </si>
  <si>
    <t>sello</t>
  </si>
  <si>
    <t>Pasivo?</t>
  </si>
  <si>
    <t>FINISTERRE</t>
  </si>
  <si>
    <t>SANNA</t>
  </si>
  <si>
    <t>SERVICIOS DE SEPELIO</t>
  </si>
  <si>
    <t>SERVICIOS DE AMBULANCIA</t>
  </si>
  <si>
    <t>No hay</t>
  </si>
  <si>
    <t>Adicionales</t>
  </si>
  <si>
    <t>Depreciar esta parte del terreno</t>
  </si>
  <si>
    <t>Definicion de Depreciación (pf 6):</t>
  </si>
  <si>
    <t>Importe depreciable</t>
  </si>
  <si>
    <t>En la práctica, el valor residual de un activo a menudo es insignificante, y por tanto irrelevante  en el cálculo del  importe depreciable.</t>
  </si>
  <si>
    <t>Materialidad es del 5% del costo del activo</t>
  </si>
  <si>
    <t>costo 2020</t>
  </si>
  <si>
    <t>v venta 2024</t>
  </si>
  <si>
    <t>costo 2024</t>
  </si>
  <si>
    <t>v venta 2028?</t>
  </si>
  <si>
    <t>MOTORES</t>
  </si>
  <si>
    <t>TRENES</t>
  </si>
  <si>
    <t>CTA X PAGAR</t>
  </si>
  <si>
    <t>GASTO X DEP</t>
  </si>
  <si>
    <t>DEPRECIACION ACUMULADO</t>
  </si>
  <si>
    <t>ES INCORRECTO</t>
  </si>
  <si>
    <t>ES CORRECOT</t>
  </si>
  <si>
    <t>CONTRATISTA MINERA ==&gt;&gt;&gt; CLIENTE MINERA</t>
  </si>
  <si>
    <t>10 MAQUINARIAS NUEVAS EN OPERACIÓN</t>
  </si>
  <si>
    <t>2020 - 2024</t>
  </si>
  <si>
    <t>2025 - 2029</t>
  </si>
  <si>
    <t>1 MAQUINARIAS NUEVA EN STAND BY</t>
  </si>
  <si>
    <t>de PPE</t>
  </si>
  <si>
    <t>valor residual</t>
  </si>
  <si>
    <t>costo</t>
  </si>
  <si>
    <t>usd 3, 000,000</t>
  </si>
  <si>
    <t>Almacen</t>
  </si>
  <si>
    <t>Estado de Situación Financiera</t>
  </si>
  <si>
    <t>Efectivo y …</t>
  </si>
  <si>
    <t>Cuentas por cobrar</t>
  </si>
  <si>
    <t>Propiedad, planta y equipo</t>
  </si>
  <si>
    <t>$(000)</t>
  </si>
  <si>
    <t>Nota</t>
  </si>
  <si>
    <t>TRAMPO SA</t>
  </si>
  <si>
    <t>Al 31 de diciembre de 2024 y 2023</t>
  </si>
  <si>
    <t>19. Propiedad, planta y equipo</t>
  </si>
  <si>
    <t>4. Resumen de Políticas contables significativas</t>
  </si>
  <si>
    <t>la siguiente manera:</t>
  </si>
  <si>
    <t>En $(000)</t>
  </si>
  <si>
    <t>19.(a) Al 31 de diciembre de 2024 y 2023, el rubro se componia de</t>
  </si>
  <si>
    <t>19.(b) Por el año 2024, la partida tuvo el siguiente moivimiento:</t>
  </si>
  <si>
    <t>Saldo</t>
  </si>
  <si>
    <t>inicial</t>
  </si>
  <si>
    <t>Compras</t>
  </si>
  <si>
    <t>Bajas</t>
  </si>
  <si>
    <t>Retiro</t>
  </si>
  <si>
    <t>Final</t>
  </si>
  <si>
    <t>Deprec acumulado</t>
  </si>
  <si>
    <t>xxxxx</t>
  </si>
  <si>
    <t>19.(c) Al 31 de diciembre de 2024 no existen restricciones al uso de los elementos</t>
  </si>
  <si>
    <t>de propiedad, planta y equipo. Sin embargo, al 31 de diciembre de 2023, los terrenos</t>
  </si>
  <si>
    <t>garantizaban deudas financieras por USD1.2 millones</t>
  </si>
  <si>
    <t>19 (e) Al 31 de diciembre de 2024, la Gerencia ha suscrito contratos para la</t>
  </si>
  <si>
    <t>adquisicion de activos fijos por un monto de $3 millones que serán ejecutados</t>
  </si>
  <si>
    <t>durante el primer trimestre del 2025.</t>
  </si>
  <si>
    <t>Revaluacion</t>
  </si>
  <si>
    <t>19 (f) Con fecha 15 de diciembre de 2024, la compañía efectuó una revaluación</t>
  </si>
  <si>
    <t>de sus terrenos. La medición del VR fue realizada por un experto independiente.</t>
  </si>
  <si>
    <t>Adicion</t>
  </si>
  <si>
    <r>
      <t xml:space="preserve">Pf 6- Las </t>
    </r>
    <r>
      <rPr>
        <b/>
        <sz val="13"/>
        <rFont val="Calibri"/>
        <family val="2"/>
      </rPr>
      <t>propiedades, planta y equipo</t>
    </r>
    <r>
      <rPr>
        <sz val="13"/>
        <rFont val="Calibri"/>
        <family val="2"/>
      </rPr>
      <t xml:space="preserve"> </t>
    </r>
    <r>
      <rPr>
        <b/>
        <sz val="13"/>
        <rFont val="Calibri"/>
        <family val="2"/>
      </rPr>
      <t xml:space="preserve">(PPE ) </t>
    </r>
    <r>
      <rPr>
        <sz val="13"/>
        <rFont val="Calibri"/>
        <family val="2"/>
      </rPr>
      <t>son activos tangibles que:</t>
    </r>
  </si>
  <si>
    <r>
      <t xml:space="preserve">(a) Posee una entidad para su uso en la </t>
    </r>
    <r>
      <rPr>
        <b/>
        <sz val="13"/>
        <rFont val="Calibri"/>
        <family val="2"/>
      </rPr>
      <t>producción</t>
    </r>
    <r>
      <rPr>
        <sz val="13"/>
        <rFont val="Calibri"/>
        <family val="2"/>
      </rPr>
      <t xml:space="preserve"> o </t>
    </r>
    <r>
      <rPr>
        <b/>
        <sz val="13"/>
        <rFont val="Calibri"/>
        <family val="2"/>
      </rPr>
      <t>suministro de bienes y servicios</t>
    </r>
    <r>
      <rPr>
        <sz val="13"/>
        <rFont val="Calibri"/>
        <family val="2"/>
      </rPr>
      <t xml:space="preserve">, para ser  </t>
    </r>
    <r>
      <rPr>
        <b/>
        <sz val="13"/>
        <rFont val="Calibri"/>
        <family val="2"/>
      </rPr>
      <t xml:space="preserve">arrendarlos a </t>
    </r>
  </si>
  <si>
    <r>
      <rPr>
        <b/>
        <sz val="13"/>
        <rFont val="Calibri"/>
        <family val="2"/>
      </rPr>
      <t xml:space="preserve">      terceros </t>
    </r>
    <r>
      <rPr>
        <sz val="13"/>
        <rFont val="Calibri"/>
        <family val="2"/>
      </rPr>
      <t xml:space="preserve">o para  propósitos </t>
    </r>
    <r>
      <rPr>
        <b/>
        <u/>
        <sz val="13"/>
        <rFont val="Calibri"/>
        <family val="2"/>
      </rPr>
      <t>administrativos</t>
    </r>
    <r>
      <rPr>
        <sz val="13"/>
        <rFont val="Calibri"/>
        <family val="2"/>
      </rPr>
      <t>; y</t>
    </r>
  </si>
  <si>
    <t>NIC 40 = Un terreno que está deshabitado y la gerencia no tiene un uso planificado ni en el corto ni en el largo plazo.</t>
  </si>
  <si>
    <t>PPE-TERRENO</t>
  </si>
  <si>
    <t>VENTA</t>
  </si>
  <si>
    <t>CONTABLE A</t>
  </si>
  <si>
    <t>CONTABLE B</t>
  </si>
  <si>
    <t>POR LA VENTA DE 6 CARGADORES FRONTALES</t>
  </si>
  <si>
    <t>* 500 CELULARES PARA LOS VENDEDORES (ENTIDAD FINANCIERA)</t>
  </si>
  <si>
    <t>*3 500 SILLAS Y MESAS PARA ALUMNOS</t>
  </si>
  <si>
    <t>Método de la tasa de interes efectiva</t>
  </si>
  <si>
    <t>https://www.theguardian.com/business/2017/feb/06/shell-decommissioning-brent-oil-rigs</t>
  </si>
  <si>
    <t>INVERSIONES INOMBILIARIA</t>
  </si>
  <si>
    <t>NIC 40</t>
  </si>
  <si>
    <t>COSTO DE CIERRE</t>
  </si>
  <si>
    <t>PROVISION POR CIERRE - LP</t>
  </si>
  <si>
    <t>PROVISION POR CIERRE - CP</t>
  </si>
  <si>
    <t>NIC16/NIC37</t>
  </si>
  <si>
    <t>En el mes 1 y 2 se generó un ingreso financiero de</t>
  </si>
  <si>
    <t>Costo financiero incluido en el PPE</t>
  </si>
  <si>
    <t>Tasa incremental</t>
  </si>
  <si>
    <t>Activo por derecho de uso</t>
  </si>
  <si>
    <t>Costo total del activo</t>
  </si>
  <si>
    <t>Costo 2-manten mayor</t>
  </si>
  <si>
    <t>Depreciar en 5 años</t>
  </si>
  <si>
    <t>Costo de produccion-depreciacion</t>
  </si>
  <si>
    <t>Año 6°</t>
  </si>
  <si>
    <t>Costo-2 PPE</t>
  </si>
  <si>
    <t xml:space="preserve">Por tanto, la depreciación no cesará cuando el activo esté sin utilizar o se haya retirado del uso activo, </t>
  </si>
  <si>
    <t xml:space="preserve">La depreciacion cesar cuando el activo ha sido depreciado por completo. </t>
  </si>
  <si>
    <t>sin NIIF</t>
  </si>
  <si>
    <t>LINEAL</t>
  </si>
  <si>
    <t>NO ES LINEAL</t>
  </si>
  <si>
    <t>EL PIZARRON DEL PROFE FREDDY</t>
  </si>
  <si>
    <t xml:space="preserve">APRENDE EN VIVO </t>
  </si>
  <si>
    <t>Presupuesto</t>
  </si>
  <si>
    <t>TIR</t>
  </si>
  <si>
    <t>PPE-COSTO</t>
  </si>
  <si>
    <t>THE OUTLIERS</t>
  </si>
  <si>
    <t>Costo 1-Resto del activo</t>
  </si>
  <si>
    <t>50 años</t>
  </si>
  <si>
    <t>COMPRA DE MERCADERIA</t>
  </si>
  <si>
    <t>COMPRAS</t>
  </si>
  <si>
    <t>IVA</t>
  </si>
  <si>
    <t>PROVEEDORES</t>
  </si>
  <si>
    <t>VAR DE ALGO</t>
  </si>
  <si>
    <t>PERU</t>
  </si>
  <si>
    <t>RESTO DEL MUNDO</t>
  </si>
  <si>
    <t>COSTO VTA</t>
  </si>
  <si>
    <t>WBADAS DEL PLAN CONTABLE PERUANO</t>
  </si>
  <si>
    <t>0000111</t>
  </si>
  <si>
    <t>0000222</t>
  </si>
  <si>
    <t>ACTIVOS EN COMODATO</t>
  </si>
  <si>
    <t>ACTIVOS EN COMODATO EN CONTRA</t>
  </si>
  <si>
    <t>CUENTAS DE ORDEN</t>
  </si>
  <si>
    <t>LISTA DE ACTIVOS DADOS EN COMODATO</t>
  </si>
  <si>
    <t>CODIGO</t>
  </si>
  <si>
    <t>DESCRIPC</t>
  </si>
  <si>
    <t>LUGAR</t>
  </si>
  <si>
    <t>PLAZO</t>
  </si>
  <si>
    <t>.</t>
  </si>
  <si>
    <t xml:space="preserve">* el modelo del costo o </t>
  </si>
  <si>
    <t xml:space="preserve">* el modelo de revaluación </t>
  </si>
  <si>
    <t>Modelo del costo:</t>
  </si>
  <si>
    <t>Modelo de revaluación:</t>
  </si>
  <si>
    <t>(Costo - Depreciación acumulada) + ( Excdente de revaluacion - Depreciacion acumulada)</t>
  </si>
  <si>
    <t>Costo - Depreciación acumulada - Deterioro acumulado (NIC36)</t>
  </si>
  <si>
    <t>comienzo a depreciar en julio</t>
  </si>
  <si>
    <t>comienzo a depreciar en junio</t>
  </si>
  <si>
    <t>comienzo a depreciar a partir del mes siguiente</t>
  </si>
  <si>
    <t>ACTIVOS CORRIENTES</t>
  </si>
  <si>
    <t>ACTIVOS NO CORRIENTES</t>
  </si>
  <si>
    <t>PPE, NETO</t>
  </si>
  <si>
    <t>31.12.2024</t>
  </si>
  <si>
    <t>30.06.2025</t>
  </si>
  <si>
    <t>ANC disponible para la venta</t>
  </si>
  <si>
    <t>NIIF5</t>
  </si>
  <si>
    <t>Pf 58</t>
  </si>
  <si>
    <t>TRAMPO SA ha adquirido unas oficinas por USD1,000,000 se trata de un inmueble que antes era</t>
  </si>
  <si>
    <t>casa de una familia.</t>
  </si>
  <si>
    <t>edificio</t>
  </si>
  <si>
    <t>efectivo</t>
  </si>
  <si>
    <t>terreno</t>
  </si>
  <si>
    <t>Costo del terreno</t>
  </si>
  <si>
    <t>Los resultados tiendad a una linealidad</t>
  </si>
  <si>
    <t>dep acumulada</t>
  </si>
  <si>
    <t>indicar la existencia del activo</t>
  </si>
  <si>
    <t>NO ES UN ERROR</t>
  </si>
  <si>
    <t>ES UN CAMBIO EN LA ESTIMACION CONTABLE</t>
  </si>
  <si>
    <t>SE REGISTRA DESDE EL AÑO 2 EN ADELANTE</t>
  </si>
  <si>
    <t>Patron de beneficios economicos</t>
  </si>
  <si>
    <t>Y</t>
  </si>
  <si>
    <t>Ingresos</t>
  </si>
  <si>
    <t>Año 2025</t>
  </si>
  <si>
    <t>Ene</t>
  </si>
  <si>
    <t>Feb</t>
  </si>
  <si>
    <t>Mar</t>
  </si>
  <si>
    <t>Abr</t>
  </si>
  <si>
    <t>May</t>
  </si>
  <si>
    <t>Jun</t>
  </si>
  <si>
    <t>Jul</t>
  </si>
  <si>
    <t>Ago</t>
  </si>
  <si>
    <t>Set</t>
  </si>
  <si>
    <t>Oct</t>
  </si>
  <si>
    <t>Nov</t>
  </si>
  <si>
    <t>Dic</t>
  </si>
  <si>
    <t xml:space="preserve">Entre los mismos se incluyen el método lineal, el método de depreciación decreciente y el método de las unidades de producción.  </t>
  </si>
  <si>
    <t>BREAK</t>
  </si>
  <si>
    <t>FUSELAJEY RESTO</t>
  </si>
  <si>
    <t>Para NIIF 18 esto forma parte de la utilidad</t>
  </si>
  <si>
    <t>operativa, después del margen bruto</t>
  </si>
  <si>
    <t>CASO SAD</t>
  </si>
  <si>
    <t>Una empresa brinda servicios de perforacion</t>
  </si>
  <si>
    <t>Sus clientes son empresas mineras</t>
  </si>
  <si>
    <t>Los contratos se suscriben por plazos de 4 años</t>
  </si>
  <si>
    <t>En contrato la minera requiere del uso de 10 maquinas perforadoras nuevas</t>
  </si>
  <si>
    <t>En contrato la minera requiere del uso de 1 maquina perforadora nueva extra en situacion de standby</t>
  </si>
  <si>
    <t>Cuando se termina el contrato, para la renovacion la minera exige 11 maquinas nuevas</t>
  </si>
  <si>
    <t>Como resultado a lo largo de los ultimos 10 años</t>
  </si>
  <si>
    <t>La compañía retira del uso activo a 11 maquinarias y los envia a su almacen de activos fijos</t>
  </si>
  <si>
    <t>10 van al almacen con valor en libros = 0</t>
  </si>
  <si>
    <t>1 van al almacen con valor en libros = Costo</t>
  </si>
  <si>
    <t>Resultado tenemos USD5 millones de dolares en el almacen de activos que no están en uso</t>
  </si>
  <si>
    <t>NIIF 5</t>
  </si>
  <si>
    <t>ACTIVOS NO CORRIENTES DISPONIBILES PARA LA VENTA</t>
  </si>
  <si>
    <t>TASACION MEDIRLO A VALOR RAZONABLE</t>
  </si>
  <si>
    <t>PLAZO MAXIMO DE 12 MESES</t>
  </si>
  <si>
    <t>VAMOS DONDE EL AREA DE COSTOS:</t>
  </si>
  <si>
    <t>FACTURA A CLIENTE = COSTO + MARGEN</t>
  </si>
  <si>
    <t>DE 10 Ó DE 11?</t>
  </si>
  <si>
    <t>RESPUESTA = 11</t>
  </si>
  <si>
    <t>ESF-ORI</t>
  </si>
  <si>
    <t>PPE-Costo</t>
  </si>
  <si>
    <t>PPE-Depreciacion acumulada</t>
  </si>
  <si>
    <t>NIC 16 PPE</t>
  </si>
  <si>
    <t>DESMANTELAMIENTO</t>
  </si>
  <si>
    <t>REHABILITACION</t>
  </si>
  <si>
    <t>COSTO TOTAL DEL TERRENO</t>
  </si>
  <si>
    <t>NO SE DEPRECIA</t>
  </si>
  <si>
    <t>SE DEPRECIA</t>
  </si>
  <si>
    <t>REMOCION DE TIERRA</t>
  </si>
  <si>
    <t>Edificio</t>
  </si>
  <si>
    <t>Compra de terreno</t>
  </si>
  <si>
    <t>Remocion</t>
  </si>
  <si>
    <t>Rehabilitacion</t>
  </si>
  <si>
    <t>Costo de construcción</t>
  </si>
  <si>
    <t>CONTADOR A</t>
  </si>
  <si>
    <t>NO OLVIDES DEPRECIARLO</t>
  </si>
  <si>
    <t>CONTADOR B</t>
  </si>
  <si>
    <t>NIIF 8, +10%</t>
  </si>
  <si>
    <t>NIIF 9,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</si>
</sst>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 #,##0_ ;_ * \-#,##0_ ;_ * &quot;-&quot;??_ ;_ @_ "/>
    <numFmt numFmtId="165" formatCode="_ * #,##0.000_ ;_ * \-#,##0.000_ ;_ * &quot;-&quot;??_ ;_ @_ "/>
    <numFmt numFmtId="166" formatCode="0.000%"/>
    <numFmt numFmtId="167" formatCode="_ * #,##0.0000_ ;_ * \-#,##0.0000_ ;_ * &quot;-&quot;??_ ;_ @_ "/>
    <numFmt numFmtId="168" formatCode="0.0000%"/>
    <numFmt numFmtId="169" formatCode="_ * #,##0.000000_ ;_ * \-#,##0.000000_ ;_ * &quot;-&quot;??_ ;_ @_ "/>
    <numFmt numFmtId="170" formatCode="_-* #,##0_-;\-* #,##0_-;_-* &quot;-&quot;??_-;_-@"/>
    <numFmt numFmtId="171" formatCode="0.00000%"/>
    <numFmt numFmtId="172" formatCode="_-* #,##0_-;\-* #,##0_-;_-* &quot;-&quot;??_-;_-@_-"/>
  </numFmts>
  <fonts count="126">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font>
    <font>
      <sz val="11"/>
      <color theme="1"/>
      <name val="Calibri"/>
      <family val="2"/>
    </font>
    <font>
      <b/>
      <i/>
      <sz val="11"/>
      <color theme="1"/>
      <name val="Calibri"/>
      <family val="2"/>
    </font>
    <font>
      <b/>
      <sz val="11"/>
      <color theme="0"/>
      <name val="Calibri"/>
      <family val="2"/>
    </font>
    <font>
      <sz val="11"/>
      <color theme="1"/>
      <name val="Calibri"/>
      <family val="2"/>
      <scheme val="minor"/>
    </font>
    <font>
      <sz val="11"/>
      <color theme="1"/>
      <name val="Bahnschrift"/>
      <family val="2"/>
    </font>
    <font>
      <b/>
      <sz val="14"/>
      <color theme="0"/>
      <name val="Calibri"/>
      <family val="2"/>
    </font>
    <font>
      <sz val="11"/>
      <name val="Calibri"/>
      <family val="2"/>
    </font>
    <font>
      <b/>
      <sz val="14"/>
      <color theme="1"/>
      <name val="Calibri"/>
      <family val="2"/>
    </font>
    <font>
      <sz val="14"/>
      <color theme="1"/>
      <name val="Calibri"/>
      <family val="2"/>
    </font>
    <font>
      <b/>
      <sz val="16"/>
      <color theme="1"/>
      <name val="Calibri"/>
      <family val="2"/>
    </font>
    <font>
      <b/>
      <sz val="13"/>
      <color theme="0"/>
      <name val="Calibri"/>
      <family val="2"/>
    </font>
    <font>
      <sz val="13"/>
      <color theme="1"/>
      <name val="Calibri"/>
      <family val="2"/>
    </font>
    <font>
      <b/>
      <sz val="13"/>
      <color theme="1"/>
      <name val="Calibri"/>
      <family val="2"/>
    </font>
    <font>
      <sz val="13"/>
      <color theme="0"/>
      <name val="Calibri"/>
      <family val="2"/>
    </font>
    <font>
      <b/>
      <sz val="12"/>
      <color theme="1"/>
      <name val="Calibri"/>
      <family val="2"/>
    </font>
    <font>
      <sz val="15"/>
      <color theme="1"/>
      <name val="Calibri"/>
      <family val="2"/>
    </font>
    <font>
      <sz val="12"/>
      <color theme="1"/>
      <name val="Calibri"/>
      <family val="2"/>
    </font>
    <font>
      <b/>
      <sz val="15"/>
      <color theme="1"/>
      <name val="Calibri"/>
      <family val="2"/>
    </font>
    <font>
      <sz val="9"/>
      <color theme="1"/>
      <name val="Calibri"/>
      <family val="2"/>
    </font>
    <font>
      <b/>
      <sz val="10"/>
      <color theme="1"/>
      <name val="Calibri"/>
      <family val="2"/>
    </font>
    <font>
      <sz val="11"/>
      <color theme="0"/>
      <name val="Calibri"/>
      <family val="2"/>
    </font>
    <font>
      <b/>
      <sz val="11"/>
      <color rgb="FFFF0000"/>
      <name val="Calibri"/>
      <family val="2"/>
    </font>
    <font>
      <sz val="11"/>
      <color rgb="FFFF0000"/>
      <name val="Calibri"/>
      <family val="2"/>
    </font>
    <font>
      <b/>
      <sz val="12"/>
      <color rgb="FFFF0000"/>
      <name val="Calibri"/>
      <family val="2"/>
    </font>
    <font>
      <b/>
      <sz val="13"/>
      <color rgb="FFFF0000"/>
      <name val="Noto Sans Symbols"/>
    </font>
    <font>
      <b/>
      <sz val="13"/>
      <color rgb="FF0070C0"/>
      <name val="Calibri"/>
      <family val="2"/>
    </font>
    <font>
      <b/>
      <i/>
      <sz val="13"/>
      <color theme="1"/>
      <name val="Calibri"/>
      <family val="2"/>
    </font>
    <font>
      <b/>
      <sz val="11"/>
      <color theme="1"/>
      <name val="Bahnschrift"/>
      <family val="2"/>
    </font>
    <font>
      <b/>
      <sz val="11"/>
      <color theme="0"/>
      <name val="Bahnschrift"/>
      <family val="2"/>
    </font>
    <font>
      <sz val="11"/>
      <color theme="0"/>
      <name val="Bahnschrift"/>
      <family val="2"/>
    </font>
    <font>
      <b/>
      <u/>
      <sz val="8"/>
      <color theme="10"/>
      <name val="Calibri"/>
      <family val="2"/>
    </font>
    <font>
      <b/>
      <u/>
      <sz val="8"/>
      <color theme="10"/>
      <name val="Calibri"/>
      <family val="2"/>
    </font>
    <font>
      <b/>
      <sz val="13"/>
      <color rgb="FFFF0000"/>
      <name val="Calibri"/>
      <family val="2"/>
    </font>
    <font>
      <sz val="14"/>
      <color theme="0"/>
      <name val="Calibri"/>
      <family val="2"/>
    </font>
    <font>
      <i/>
      <sz val="13"/>
      <color theme="1"/>
      <name val="Calibri"/>
      <family val="2"/>
    </font>
    <font>
      <b/>
      <sz val="22"/>
      <color theme="0"/>
      <name val="Calibri"/>
      <family val="2"/>
    </font>
    <font>
      <sz val="22"/>
      <color theme="0"/>
      <name val="Calibri"/>
      <family val="2"/>
    </font>
    <font>
      <b/>
      <sz val="15"/>
      <color rgb="FF000000"/>
      <name val="Bookman Old Style"/>
      <family val="1"/>
    </font>
    <font>
      <i/>
      <sz val="15"/>
      <color theme="1"/>
      <name val="Calibri"/>
      <family val="2"/>
    </font>
    <font>
      <b/>
      <i/>
      <sz val="15"/>
      <color theme="1"/>
      <name val="Calibri"/>
      <family val="2"/>
    </font>
    <font>
      <b/>
      <sz val="13"/>
      <color rgb="FF1F497D"/>
      <name val="Calibri"/>
      <family val="2"/>
    </font>
    <font>
      <sz val="13"/>
      <color rgb="FFFF0000"/>
      <name val="Calibri"/>
      <family val="2"/>
    </font>
    <font>
      <u/>
      <sz val="11"/>
      <color theme="10"/>
      <name val="Calibri"/>
      <family val="2"/>
    </font>
    <font>
      <sz val="15"/>
      <color theme="0"/>
      <name val="Calibri"/>
      <family val="2"/>
    </font>
    <font>
      <b/>
      <sz val="15"/>
      <color rgb="FF002060"/>
      <name val="Calibri"/>
      <family val="2"/>
    </font>
    <font>
      <b/>
      <u/>
      <sz val="13"/>
      <color theme="1"/>
      <name val="Calibri"/>
      <family val="2"/>
    </font>
    <font>
      <u/>
      <sz val="13"/>
      <color theme="1"/>
      <name val="Calibri"/>
      <family val="2"/>
    </font>
    <font>
      <b/>
      <u/>
      <sz val="11"/>
      <color theme="1"/>
      <name val="Bahnschrift"/>
      <family val="2"/>
    </font>
    <font>
      <sz val="11"/>
      <color theme="1"/>
      <name val="Calibri"/>
      <family val="2"/>
      <scheme val="minor"/>
    </font>
    <font>
      <b/>
      <sz val="11"/>
      <color theme="1"/>
      <name val="Calibri"/>
      <family val="2"/>
      <scheme val="minor"/>
    </font>
    <font>
      <b/>
      <i/>
      <sz val="11"/>
      <color theme="1"/>
      <name val="Calibri"/>
      <family val="2"/>
      <scheme val="minor"/>
    </font>
    <font>
      <sz val="8"/>
      <name val="Calibri"/>
      <family val="2"/>
      <scheme val="minor"/>
    </font>
    <font>
      <i/>
      <sz val="13"/>
      <name val="Calibri"/>
      <family val="2"/>
    </font>
    <font>
      <i/>
      <u/>
      <sz val="13"/>
      <name val="Calibri"/>
      <family val="2"/>
    </font>
    <font>
      <b/>
      <i/>
      <u/>
      <sz val="13"/>
      <name val="Calibri"/>
      <family val="2"/>
    </font>
    <font>
      <sz val="11"/>
      <color theme="1"/>
      <name val="Calibri"/>
      <family val="2"/>
      <scheme val="minor"/>
    </font>
    <font>
      <b/>
      <sz val="12"/>
      <color theme="0"/>
      <name val="Calibri"/>
      <family val="2"/>
    </font>
    <font>
      <b/>
      <sz val="18"/>
      <color theme="0"/>
      <name val="Calibri"/>
      <family val="2"/>
    </font>
    <font>
      <sz val="18"/>
      <color theme="0"/>
      <name val="Calibri"/>
      <family val="2"/>
      <scheme val="minor"/>
    </font>
    <font>
      <b/>
      <u/>
      <sz val="13"/>
      <color theme="0"/>
      <name val="Calibri"/>
      <family val="2"/>
    </font>
    <font>
      <sz val="12"/>
      <color theme="0"/>
      <name val="Calibri"/>
      <family val="2"/>
    </font>
    <font>
      <i/>
      <sz val="11"/>
      <color theme="1"/>
      <name val="Calibri"/>
      <family val="2"/>
    </font>
    <font>
      <b/>
      <u/>
      <sz val="11"/>
      <color theme="0"/>
      <name val="Bahnschrift"/>
      <family val="2"/>
    </font>
    <font>
      <u/>
      <sz val="11"/>
      <color theme="0"/>
      <name val="Bahnschrift"/>
      <family val="2"/>
    </font>
    <font>
      <b/>
      <sz val="11"/>
      <color theme="0"/>
      <name val="Calibri"/>
      <family val="2"/>
      <scheme val="minor"/>
    </font>
    <font>
      <sz val="11"/>
      <color theme="0"/>
      <name val="Calibri"/>
      <family val="2"/>
      <scheme val="minor"/>
    </font>
    <font>
      <sz val="13"/>
      <color rgb="FF0070C0"/>
      <name val="Calibri"/>
      <family val="2"/>
    </font>
    <font>
      <b/>
      <sz val="10"/>
      <color theme="1"/>
      <name val="Calibri"/>
      <family val="2"/>
      <scheme val="minor"/>
    </font>
    <font>
      <b/>
      <sz val="11"/>
      <color rgb="FFFF0000"/>
      <name val="Calibri"/>
      <family val="2"/>
      <scheme val="minor"/>
    </font>
    <font>
      <u/>
      <sz val="11"/>
      <color theme="10"/>
      <name val="Calibri"/>
      <family val="2"/>
      <scheme val="minor"/>
    </font>
    <font>
      <sz val="14"/>
      <color theme="0"/>
      <name val="Calibri"/>
      <family val="2"/>
      <scheme val="minor"/>
    </font>
    <font>
      <sz val="22"/>
      <color theme="0"/>
      <name val="Calibri"/>
      <family val="2"/>
      <scheme val="minor"/>
    </font>
    <font>
      <b/>
      <sz val="22"/>
      <color theme="0"/>
      <name val="Calibri"/>
      <family val="2"/>
      <scheme val="minor"/>
    </font>
    <font>
      <sz val="22"/>
      <color theme="1"/>
      <name val="Calibri"/>
      <family val="2"/>
      <scheme val="minor"/>
    </font>
    <font>
      <b/>
      <sz val="24"/>
      <color theme="0"/>
      <name val="Arial"/>
      <family val="2"/>
    </font>
    <font>
      <b/>
      <sz val="11"/>
      <name val="Calibri"/>
      <family val="2"/>
    </font>
    <font>
      <b/>
      <sz val="11"/>
      <color rgb="FF00B050"/>
      <name val="Calibri"/>
      <family val="2"/>
    </font>
    <font>
      <b/>
      <i/>
      <sz val="11"/>
      <color rgb="FFFF0000"/>
      <name val="Calibri"/>
      <family val="2"/>
    </font>
    <font>
      <b/>
      <sz val="13"/>
      <color theme="0"/>
      <name val="Noto Sans Symbols"/>
    </font>
    <font>
      <sz val="13"/>
      <name val="Calibri"/>
      <family val="2"/>
    </font>
    <font>
      <b/>
      <u/>
      <sz val="13"/>
      <name val="Calibri"/>
      <family val="2"/>
    </font>
    <font>
      <b/>
      <sz val="13"/>
      <name val="Calibri"/>
      <family val="2"/>
    </font>
    <font>
      <sz val="12"/>
      <name val="Calibri"/>
      <family val="2"/>
    </font>
    <font>
      <b/>
      <sz val="13"/>
      <color theme="2"/>
      <name val="Calibri"/>
      <family val="2"/>
    </font>
    <font>
      <b/>
      <sz val="11"/>
      <color rgb="FF00B0F0"/>
      <name val="Calibri"/>
      <family val="2"/>
      <scheme val="minor"/>
    </font>
    <font>
      <sz val="11"/>
      <name val="Bahnschrift"/>
      <family val="2"/>
    </font>
    <font>
      <b/>
      <u/>
      <sz val="11"/>
      <name val="Bahnschrift"/>
      <family val="2"/>
    </font>
    <font>
      <b/>
      <sz val="11"/>
      <name val="Bahnschrift"/>
      <family val="2"/>
    </font>
    <font>
      <b/>
      <i/>
      <sz val="12"/>
      <color theme="0"/>
      <name val="Calibri"/>
      <family val="2"/>
    </font>
    <font>
      <i/>
      <sz val="15"/>
      <color theme="0"/>
      <name val="Calibri"/>
      <family val="2"/>
    </font>
    <font>
      <sz val="12"/>
      <color theme="1"/>
      <name val="Calibri"/>
      <family val="2"/>
      <scheme val="minor"/>
    </font>
    <font>
      <sz val="10"/>
      <color theme="1"/>
      <name val="Calibri"/>
      <family val="2"/>
      <scheme val="minor"/>
    </font>
    <font>
      <sz val="10"/>
      <color theme="1"/>
      <name val="Calibri"/>
      <family val="2"/>
    </font>
    <font>
      <b/>
      <u/>
      <sz val="11"/>
      <color theme="10"/>
      <name val="Calibri"/>
      <family val="2"/>
      <scheme val="minor"/>
    </font>
    <font>
      <b/>
      <i/>
      <sz val="13"/>
      <color rgb="FF0070C0"/>
      <name val="Calibri"/>
      <family val="2"/>
    </font>
    <font>
      <b/>
      <i/>
      <sz val="13"/>
      <color rgb="FFC00000"/>
      <name val="Calibri"/>
      <family val="2"/>
    </font>
    <font>
      <b/>
      <sz val="26"/>
      <color theme="0"/>
      <name val="Calibri"/>
      <family val="2"/>
      <scheme val="minor"/>
    </font>
    <font>
      <i/>
      <sz val="11"/>
      <color theme="0"/>
      <name val="Calibri"/>
      <family val="2"/>
    </font>
    <font>
      <b/>
      <i/>
      <sz val="11"/>
      <color theme="0"/>
      <name val="Calibri"/>
      <family val="2"/>
    </font>
    <font>
      <i/>
      <sz val="11"/>
      <color rgb="FFFF0000"/>
      <name val="Calibri"/>
      <family val="2"/>
    </font>
    <font>
      <b/>
      <sz val="22"/>
      <color theme="1"/>
      <name val="Calibri"/>
      <family val="2"/>
    </font>
    <font>
      <b/>
      <i/>
      <sz val="11"/>
      <color theme="0"/>
      <name val="Calibri"/>
      <family val="2"/>
      <scheme val="minor"/>
    </font>
    <font>
      <b/>
      <i/>
      <sz val="11"/>
      <color rgb="FF006666"/>
      <name val="Calibri"/>
      <family val="2"/>
      <scheme val="minor"/>
    </font>
    <font>
      <b/>
      <i/>
      <sz val="11"/>
      <color rgb="FFFF0000"/>
      <name val="Calibri"/>
      <family val="2"/>
      <scheme val="minor"/>
    </font>
    <font>
      <b/>
      <sz val="12"/>
      <name val="Calibri"/>
      <family val="2"/>
    </font>
    <font>
      <b/>
      <i/>
      <sz val="15"/>
      <color rgb="FFFF0000"/>
      <name val="Calibri"/>
      <family val="2"/>
    </font>
    <font>
      <b/>
      <sz val="16"/>
      <color rgb="FFFF0000"/>
      <name val="Calibri"/>
      <family val="2"/>
    </font>
    <font>
      <b/>
      <sz val="18"/>
      <color theme="0"/>
      <name val="Arial"/>
      <family val="2"/>
    </font>
    <font>
      <sz val="9"/>
      <name val="Calibri"/>
      <family val="2"/>
    </font>
    <font>
      <b/>
      <i/>
      <sz val="13"/>
      <name val="Calibri"/>
      <family val="2"/>
    </font>
  </fonts>
  <fills count="218">
    <fill>
      <patternFill patternType="none"/>
    </fill>
    <fill>
      <patternFill patternType="gray125"/>
    </fill>
    <fill>
      <patternFill patternType="solid">
        <fgColor rgb="FFE5B8B7"/>
        <bgColor rgb="FFE5B8B7"/>
      </patternFill>
    </fill>
    <fill>
      <patternFill patternType="solid">
        <fgColor rgb="FFFFFF00"/>
        <bgColor rgb="FFFFFF00"/>
      </patternFill>
    </fill>
    <fill>
      <patternFill patternType="solid">
        <fgColor rgb="FF8DB3E2"/>
        <bgColor rgb="FF8DB3E2"/>
      </patternFill>
    </fill>
    <fill>
      <patternFill patternType="solid">
        <fgColor rgb="FF0F243E"/>
        <bgColor rgb="FF0F243E"/>
      </patternFill>
    </fill>
    <fill>
      <patternFill patternType="solid">
        <fgColor rgb="FF00FF00"/>
        <bgColor rgb="FF00FF00"/>
      </patternFill>
    </fill>
    <fill>
      <patternFill patternType="solid">
        <fgColor rgb="FFF2DBDB"/>
        <bgColor rgb="FFF2DBDB"/>
      </patternFill>
    </fill>
    <fill>
      <patternFill patternType="solid">
        <fgColor theme="0"/>
        <bgColor theme="0"/>
      </patternFill>
    </fill>
    <fill>
      <patternFill patternType="solid">
        <fgColor rgb="FF0070C0"/>
        <bgColor rgb="FF0070C0"/>
      </patternFill>
    </fill>
    <fill>
      <patternFill patternType="solid">
        <fgColor rgb="FFD8D8D8"/>
        <bgColor rgb="FFD8D8D8"/>
      </patternFill>
    </fill>
    <fill>
      <patternFill patternType="solid">
        <fgColor rgb="FFF2F2F2"/>
        <bgColor rgb="FFF2F2F2"/>
      </patternFill>
    </fill>
    <fill>
      <patternFill patternType="solid">
        <fgColor theme="1"/>
        <bgColor theme="1"/>
      </patternFill>
    </fill>
    <fill>
      <patternFill patternType="solid">
        <fgColor rgb="FF002060"/>
        <bgColor rgb="FF002060"/>
      </patternFill>
    </fill>
    <fill>
      <patternFill patternType="solid">
        <fgColor rgb="FFCCC0D9"/>
        <bgColor rgb="FFCCC0D9"/>
      </patternFill>
    </fill>
    <fill>
      <patternFill patternType="solid">
        <fgColor rgb="FFEAF1DD"/>
        <bgColor rgb="FFEAF1DD"/>
      </patternFill>
    </fill>
    <fill>
      <patternFill patternType="solid">
        <fgColor rgb="FFDDD9C3"/>
        <bgColor rgb="FFDDD9C3"/>
      </patternFill>
    </fill>
    <fill>
      <patternFill patternType="solid">
        <fgColor rgb="FFC2D69B"/>
        <bgColor rgb="FFC2D69B"/>
      </patternFill>
    </fill>
    <fill>
      <patternFill patternType="solid">
        <fgColor rgb="FFE5DFEC"/>
        <bgColor rgb="FFE5DFEC"/>
      </patternFill>
    </fill>
    <fill>
      <patternFill patternType="solid">
        <fgColor rgb="FFDBE5F1"/>
        <bgColor rgb="FFDBE5F1"/>
      </patternFill>
    </fill>
    <fill>
      <patternFill patternType="solid">
        <fgColor rgb="FFC6D9F0"/>
        <bgColor rgb="FFC6D9F0"/>
      </patternFill>
    </fill>
    <fill>
      <patternFill patternType="solid">
        <fgColor rgb="FFBFBFBF"/>
        <bgColor rgb="FFBFBFBF"/>
      </patternFill>
    </fill>
    <fill>
      <patternFill patternType="solid">
        <fgColor rgb="FFC4BD97"/>
        <bgColor rgb="FFC4BD97"/>
      </patternFill>
    </fill>
    <fill>
      <patternFill patternType="solid">
        <fgColor rgb="FF00B0F0"/>
        <bgColor rgb="FF00B0F0"/>
      </patternFill>
    </fill>
    <fill>
      <patternFill patternType="solid">
        <fgColor rgb="FFD6E3BC"/>
        <bgColor rgb="FFD6E3BC"/>
      </patternFill>
    </fill>
    <fill>
      <patternFill patternType="solid">
        <fgColor rgb="FFFABF8F"/>
        <bgColor rgb="FFFABF8F"/>
      </patternFill>
    </fill>
    <fill>
      <patternFill patternType="solid">
        <fgColor rgb="FF3F3151"/>
        <bgColor rgb="FF3F3151"/>
      </patternFill>
    </fill>
    <fill>
      <patternFill patternType="solid">
        <fgColor rgb="FF974806"/>
        <bgColor rgb="FF974806"/>
      </patternFill>
    </fill>
    <fill>
      <patternFill patternType="solid">
        <fgColor rgb="FF92D050"/>
        <bgColor rgb="FF92D050"/>
      </patternFill>
    </fill>
    <fill>
      <patternFill patternType="solid">
        <fgColor rgb="FFFFC000"/>
        <bgColor rgb="FFFFC000"/>
      </patternFill>
    </fill>
    <fill>
      <patternFill patternType="solid">
        <fgColor rgb="FFB8CCE4"/>
        <bgColor rgb="FFB8CCE4"/>
      </patternFill>
    </fill>
    <fill>
      <patternFill patternType="solid">
        <fgColor rgb="FFEEECE1"/>
        <bgColor rgb="FFEEECE1"/>
      </patternFill>
    </fill>
    <fill>
      <patternFill patternType="solid">
        <fgColor rgb="FFD99594"/>
        <bgColor rgb="FFD99594"/>
      </patternFill>
    </fill>
    <fill>
      <patternFill patternType="solid">
        <fgColor rgb="FFB2A1C7"/>
        <bgColor rgb="FFB2A1C7"/>
      </patternFill>
    </fill>
    <fill>
      <patternFill patternType="solid">
        <fgColor rgb="FF632423"/>
        <bgColor rgb="FF632423"/>
      </patternFill>
    </fill>
    <fill>
      <patternFill patternType="solid">
        <fgColor rgb="FF244061"/>
        <bgColor rgb="FF244061"/>
      </patternFill>
    </fill>
    <fill>
      <patternFill patternType="solid">
        <fgColor rgb="FF95B3D7"/>
        <bgColor rgb="FF95B3D7"/>
      </patternFill>
    </fill>
    <fill>
      <patternFill patternType="solid">
        <fgColor rgb="FF00B050"/>
        <bgColor rgb="FF00B050"/>
      </patternFill>
    </fill>
    <fill>
      <patternFill patternType="solid">
        <fgColor rgb="FFC00000"/>
        <bgColor rgb="FFC00000"/>
      </patternFill>
    </fill>
    <fill>
      <patternFill patternType="solid">
        <fgColor rgb="FF4F6128"/>
        <bgColor rgb="FF4F6128"/>
      </patternFill>
    </fill>
    <fill>
      <patternFill patternType="solid">
        <fgColor rgb="FF17365D"/>
        <bgColor rgb="FF17365D"/>
      </patternFill>
    </fill>
    <fill>
      <patternFill patternType="solid">
        <fgColor rgb="FF262626"/>
        <bgColor rgb="FF262626"/>
      </patternFill>
    </fill>
    <fill>
      <patternFill patternType="solid">
        <fgColor rgb="FF205867"/>
        <bgColor rgb="FF205867"/>
      </patternFill>
    </fill>
    <fill>
      <patternFill patternType="solid">
        <fgColor rgb="FFA5A5A5"/>
        <bgColor rgb="FFA5A5A5"/>
      </patternFill>
    </fill>
    <fill>
      <patternFill patternType="solid">
        <fgColor rgb="FFB6DDE8"/>
        <bgColor rgb="FFB6DDE8"/>
      </patternFill>
    </fill>
    <fill>
      <patternFill patternType="solid">
        <fgColor rgb="FF92CDDC"/>
        <bgColor rgb="FF92CDDC"/>
      </patternFill>
    </fill>
    <fill>
      <patternFill patternType="solid">
        <fgColor rgb="FFFBD4B4"/>
        <bgColor rgb="FFFBD4B4"/>
      </patternFill>
    </fill>
    <fill>
      <patternFill patternType="solid">
        <fgColor rgb="FF92D050"/>
        <bgColor rgb="FFFFFF00"/>
      </patternFill>
    </fill>
    <fill>
      <patternFill patternType="solid">
        <fgColor rgb="FF92D050"/>
        <bgColor indexed="64"/>
      </patternFill>
    </fill>
    <fill>
      <patternFill patternType="solid">
        <fgColor theme="4" tint="0.79998168889431442"/>
        <bgColor rgb="FFFFFF00"/>
      </patternFill>
    </fill>
    <fill>
      <patternFill patternType="solid">
        <fgColor theme="0" tint="-0.249977111117893"/>
        <bgColor rgb="FFFFFF00"/>
      </patternFill>
    </fill>
    <fill>
      <patternFill patternType="solid">
        <fgColor theme="0" tint="-0.249977111117893"/>
        <bgColor indexed="64"/>
      </patternFill>
    </fill>
    <fill>
      <patternFill patternType="solid">
        <fgColor rgb="FFFFFF00"/>
        <bgColor indexed="64"/>
      </patternFill>
    </fill>
    <fill>
      <patternFill patternType="solid">
        <fgColor rgb="FFFFFF00"/>
        <bgColor rgb="FFD8D8D8"/>
      </patternFill>
    </fill>
    <fill>
      <patternFill patternType="solid">
        <fgColor rgb="FF00FF00"/>
        <bgColor indexed="64"/>
      </patternFill>
    </fill>
    <fill>
      <patternFill patternType="solid">
        <fgColor theme="1"/>
        <bgColor indexed="64"/>
      </patternFill>
    </fill>
    <fill>
      <patternFill patternType="solid">
        <fgColor theme="2"/>
        <bgColor indexed="64"/>
      </patternFill>
    </fill>
    <fill>
      <patternFill patternType="solid">
        <fgColor rgb="FF00FF00"/>
        <bgColor rgb="FFFFC000"/>
      </patternFill>
    </fill>
    <fill>
      <patternFill patternType="solid">
        <fgColor rgb="FFFFC000"/>
        <bgColor theme="0"/>
      </patternFill>
    </fill>
    <fill>
      <patternFill patternType="solid">
        <fgColor rgb="FFFFC000"/>
        <bgColor rgb="FFE5DFEC"/>
      </patternFill>
    </fill>
    <fill>
      <patternFill patternType="solid">
        <fgColor theme="4" tint="0.59999389629810485"/>
        <bgColor rgb="FFE5B8B7"/>
      </patternFill>
    </fill>
    <fill>
      <patternFill patternType="solid">
        <fgColor theme="2" tint="-0.14999847407452621"/>
        <bgColor rgb="FFE5B8B7"/>
      </patternFill>
    </fill>
    <fill>
      <patternFill patternType="solid">
        <fgColor theme="5" tint="0.59999389629810485"/>
        <bgColor indexed="64"/>
      </patternFill>
    </fill>
    <fill>
      <patternFill patternType="solid">
        <fgColor theme="1" tint="4.9989318521683403E-2"/>
        <bgColor indexed="64"/>
      </patternFill>
    </fill>
    <fill>
      <patternFill patternType="solid">
        <fgColor theme="0" tint="-0.499984740745262"/>
        <bgColor rgb="FFFFFF00"/>
      </patternFill>
    </fill>
    <fill>
      <patternFill patternType="solid">
        <fgColor theme="4" tint="0.79998168889431442"/>
        <bgColor indexed="64"/>
      </patternFill>
    </fill>
    <fill>
      <patternFill patternType="solid">
        <fgColor theme="2" tint="-0.499984740745262"/>
        <bgColor rgb="FFFFFF00"/>
      </patternFill>
    </fill>
    <fill>
      <patternFill patternType="solid">
        <fgColor theme="2" tint="-0.499984740745262"/>
        <bgColor rgb="FF00FF00"/>
      </patternFill>
    </fill>
    <fill>
      <patternFill patternType="solid">
        <fgColor theme="6" tint="0.59999389629810485"/>
        <bgColor indexed="64"/>
      </patternFill>
    </fill>
    <fill>
      <patternFill patternType="solid">
        <fgColor theme="6" tint="0.59999389629810485"/>
        <bgColor rgb="FF00FF00"/>
      </patternFill>
    </fill>
    <fill>
      <patternFill patternType="solid">
        <fgColor theme="6" tint="0.59999389629810485"/>
        <bgColor rgb="FFDBE5F1"/>
      </patternFill>
    </fill>
    <fill>
      <patternFill patternType="solid">
        <fgColor rgb="FF00B0F0"/>
        <bgColor rgb="FF00FF00"/>
      </patternFill>
    </fill>
    <fill>
      <patternFill patternType="solid">
        <fgColor theme="5" tint="0.79998168889431442"/>
        <bgColor rgb="FFC6D9F0"/>
      </patternFill>
    </fill>
    <fill>
      <patternFill patternType="solid">
        <fgColor theme="4" tint="0.59999389629810485"/>
        <bgColor rgb="FFFFFF00"/>
      </patternFill>
    </fill>
    <fill>
      <patternFill patternType="solid">
        <fgColor theme="4" tint="0.59999389629810485"/>
        <bgColor rgb="FFC6D9F0"/>
      </patternFill>
    </fill>
    <fill>
      <patternFill patternType="solid">
        <fgColor theme="6" tint="0.39997558519241921"/>
        <bgColor rgb="FFFFFF00"/>
      </patternFill>
    </fill>
    <fill>
      <patternFill patternType="solid">
        <fgColor theme="5" tint="0.39997558519241921"/>
        <bgColor rgb="FFDBE5F1"/>
      </patternFill>
    </fill>
    <fill>
      <patternFill patternType="solid">
        <fgColor theme="4" tint="0.59999389629810485"/>
        <bgColor indexed="64"/>
      </patternFill>
    </fill>
    <fill>
      <patternFill patternType="solid">
        <fgColor theme="5" tint="0.59999389629810485"/>
        <bgColor rgb="FF92D050"/>
      </patternFill>
    </fill>
    <fill>
      <patternFill patternType="solid">
        <fgColor theme="6" tint="-0.499984740745262"/>
        <bgColor rgb="FFFFFF00"/>
      </patternFill>
    </fill>
    <fill>
      <patternFill patternType="solid">
        <fgColor theme="6" tint="-0.499984740745262"/>
        <bgColor rgb="FF00FF00"/>
      </patternFill>
    </fill>
    <fill>
      <patternFill patternType="solid">
        <fgColor theme="2" tint="-0.14999847407452621"/>
        <bgColor theme="0"/>
      </patternFill>
    </fill>
    <fill>
      <patternFill patternType="solid">
        <fgColor theme="2" tint="-0.14999847407452621"/>
        <bgColor rgb="FFFFFF00"/>
      </patternFill>
    </fill>
    <fill>
      <patternFill patternType="solid">
        <fgColor theme="5" tint="0.79998168889431442"/>
        <bgColor indexed="64"/>
      </patternFill>
    </fill>
    <fill>
      <patternFill patternType="solid">
        <fgColor theme="4" tint="0.59999389629810485"/>
        <bgColor theme="0"/>
      </patternFill>
    </fill>
    <fill>
      <patternFill patternType="solid">
        <fgColor theme="4" tint="0.59999389629810485"/>
        <bgColor rgb="FFC4BD97"/>
      </patternFill>
    </fill>
    <fill>
      <patternFill patternType="solid">
        <fgColor theme="4" tint="0.59999389629810485"/>
        <bgColor rgb="FFBFBFBF"/>
      </patternFill>
    </fill>
    <fill>
      <patternFill patternType="solid">
        <fgColor rgb="FF92D050"/>
        <bgColor rgb="FFBFBFBF"/>
      </patternFill>
    </fill>
    <fill>
      <patternFill patternType="solid">
        <fgColor rgb="FF92D050"/>
        <bgColor rgb="FFC6D9F0"/>
      </patternFill>
    </fill>
    <fill>
      <patternFill patternType="solid">
        <fgColor rgb="FFFFFF00"/>
        <bgColor rgb="FFC6D9F0"/>
      </patternFill>
    </fill>
    <fill>
      <patternFill patternType="solid">
        <fgColor theme="2" tint="-0.14999847407452621"/>
        <bgColor indexed="64"/>
      </patternFill>
    </fill>
    <fill>
      <patternFill patternType="solid">
        <fgColor theme="3"/>
        <bgColor indexed="64"/>
      </patternFill>
    </fill>
    <fill>
      <patternFill patternType="solid">
        <fgColor theme="2" tint="-0.499984740745262"/>
        <bgColor indexed="64"/>
      </patternFill>
    </fill>
    <fill>
      <patternFill patternType="solid">
        <fgColor theme="6" tint="0.59999389629810485"/>
        <bgColor rgb="FFD8D8D8"/>
      </patternFill>
    </fill>
    <fill>
      <patternFill patternType="solid">
        <fgColor rgb="FF0070C0"/>
        <bgColor rgb="FFD8D8D8"/>
      </patternFill>
    </fill>
    <fill>
      <patternFill patternType="solid">
        <fgColor theme="4" tint="0.79998168889431442"/>
        <bgColor rgb="FFD8D8D8"/>
      </patternFill>
    </fill>
    <fill>
      <patternFill patternType="solid">
        <fgColor theme="6" tint="0.79998168889431442"/>
        <bgColor rgb="FF00FF00"/>
      </patternFill>
    </fill>
    <fill>
      <patternFill patternType="solid">
        <fgColor theme="6" tint="0.79998168889431442"/>
        <bgColor rgb="FFC6D9F0"/>
      </patternFill>
    </fill>
    <fill>
      <patternFill patternType="solid">
        <fgColor theme="6" tint="0.79998168889431442"/>
        <bgColor rgb="FFCCC0D9"/>
      </patternFill>
    </fill>
    <fill>
      <patternFill patternType="solid">
        <fgColor theme="4" tint="0.79998168889431442"/>
        <bgColor rgb="FFF2DBDB"/>
      </patternFill>
    </fill>
    <fill>
      <patternFill patternType="solid">
        <fgColor theme="4" tint="0.79998168889431442"/>
        <bgColor rgb="FFD6E3BC"/>
      </patternFill>
    </fill>
    <fill>
      <patternFill patternType="solid">
        <fgColor rgb="FFFFC000"/>
        <bgColor rgb="FF00FF00"/>
      </patternFill>
    </fill>
    <fill>
      <patternFill patternType="solid">
        <fgColor theme="2" tint="-0.14999847407452621"/>
        <bgColor rgb="FF00FF00"/>
      </patternFill>
    </fill>
    <fill>
      <patternFill patternType="solid">
        <fgColor theme="4" tint="0.79998168889431442"/>
        <bgColor theme="0"/>
      </patternFill>
    </fill>
    <fill>
      <patternFill patternType="solid">
        <fgColor theme="2" tint="-0.14999847407452621"/>
        <bgColor rgb="FFDBE5F1"/>
      </patternFill>
    </fill>
    <fill>
      <patternFill patternType="solid">
        <fgColor theme="2" tint="-0.14999847407452621"/>
        <bgColor rgb="FFE5DFEC"/>
      </patternFill>
    </fill>
    <fill>
      <patternFill patternType="solid">
        <fgColor theme="8" tint="0.59999389629810485"/>
        <bgColor rgb="FFE5DFEC"/>
      </patternFill>
    </fill>
    <fill>
      <patternFill patternType="solid">
        <fgColor theme="8" tint="0.59999389629810485"/>
        <bgColor rgb="FFFFFF00"/>
      </patternFill>
    </fill>
    <fill>
      <patternFill patternType="solid">
        <fgColor theme="8" tint="0.59999389629810485"/>
        <bgColor rgb="FFE5B8B7"/>
      </patternFill>
    </fill>
    <fill>
      <patternFill patternType="solid">
        <fgColor theme="8" tint="0.59999389629810485"/>
        <bgColor rgb="FFC2D69B"/>
      </patternFill>
    </fill>
    <fill>
      <patternFill patternType="solid">
        <fgColor theme="8" tint="0.59999389629810485"/>
        <bgColor theme="0"/>
      </patternFill>
    </fill>
    <fill>
      <patternFill patternType="solid">
        <fgColor theme="8" tint="0.59999389629810485"/>
        <bgColor rgb="FFEEECE1"/>
      </patternFill>
    </fill>
    <fill>
      <patternFill patternType="solid">
        <fgColor theme="8" tint="0.59999389629810485"/>
        <bgColor indexed="64"/>
      </patternFill>
    </fill>
    <fill>
      <patternFill patternType="solid">
        <fgColor rgb="FF002060"/>
        <bgColor indexed="64"/>
      </patternFill>
    </fill>
    <fill>
      <patternFill patternType="solid">
        <fgColor theme="2" tint="-0.249977111117893"/>
        <bgColor indexed="64"/>
      </patternFill>
    </fill>
    <fill>
      <patternFill patternType="solid">
        <fgColor rgb="FFFFFF00"/>
        <bgColor rgb="FF00FF00"/>
      </patternFill>
    </fill>
    <fill>
      <patternFill patternType="solid">
        <fgColor theme="7" tint="0.59999389629810485"/>
        <bgColor indexed="64"/>
      </patternFill>
    </fill>
    <fill>
      <patternFill patternType="solid">
        <fgColor theme="4" tint="0.79998168889431442"/>
        <bgColor rgb="FFCCC0D9"/>
      </patternFill>
    </fill>
    <fill>
      <patternFill patternType="solid">
        <fgColor rgb="FF00B0F0"/>
        <bgColor rgb="FFD8D8D8"/>
      </patternFill>
    </fill>
    <fill>
      <patternFill patternType="solid">
        <fgColor rgb="FFFF0000"/>
        <bgColor indexed="64"/>
      </patternFill>
    </fill>
    <fill>
      <patternFill patternType="solid">
        <fgColor rgb="FFFF0000"/>
        <bgColor rgb="FF00FF00"/>
      </patternFill>
    </fill>
    <fill>
      <patternFill patternType="solid">
        <fgColor rgb="FFFFFF00"/>
        <bgColor theme="0"/>
      </patternFill>
    </fill>
    <fill>
      <patternFill patternType="solid">
        <fgColor rgb="FF7030A0"/>
        <bgColor indexed="64"/>
      </patternFill>
    </fill>
    <fill>
      <patternFill patternType="solid">
        <fgColor theme="5" tint="-0.499984740745262"/>
        <bgColor indexed="64"/>
      </patternFill>
    </fill>
    <fill>
      <patternFill patternType="solid">
        <fgColor theme="7" tint="-0.499984740745262"/>
        <bgColor indexed="64"/>
      </patternFill>
    </fill>
    <fill>
      <patternFill patternType="solid">
        <fgColor theme="2" tint="-0.14999847407452621"/>
        <bgColor rgb="FF92D050"/>
      </patternFill>
    </fill>
    <fill>
      <patternFill patternType="solid">
        <fgColor theme="5" tint="0.39997558519241921"/>
        <bgColor rgb="FFFFFF00"/>
      </patternFill>
    </fill>
    <fill>
      <patternFill patternType="solid">
        <fgColor rgb="FF002060"/>
        <bgColor rgb="FFDDD9C3"/>
      </patternFill>
    </fill>
    <fill>
      <patternFill patternType="solid">
        <fgColor rgb="FFFFFF00"/>
        <bgColor rgb="FFFFC000"/>
      </patternFill>
    </fill>
    <fill>
      <patternFill patternType="solid">
        <fgColor rgb="FF00B0F0"/>
        <bgColor rgb="FF92D050"/>
      </patternFill>
    </fill>
    <fill>
      <patternFill patternType="solid">
        <fgColor rgb="FF00B0F0"/>
        <bgColor rgb="FFDDD9C3"/>
      </patternFill>
    </fill>
    <fill>
      <patternFill patternType="solid">
        <fgColor rgb="FF00B0F0"/>
        <bgColor rgb="FFFFFF00"/>
      </patternFill>
    </fill>
    <fill>
      <patternFill patternType="solid">
        <fgColor theme="7" tint="-0.499984740745262"/>
        <bgColor rgb="FF92D050"/>
      </patternFill>
    </fill>
    <fill>
      <patternFill patternType="solid">
        <fgColor rgb="FFC00000"/>
        <bgColor theme="0"/>
      </patternFill>
    </fill>
    <fill>
      <patternFill patternType="solid">
        <fgColor rgb="FFFFFF00"/>
        <bgColor rgb="FFC4BD97"/>
      </patternFill>
    </fill>
    <fill>
      <patternFill patternType="solid">
        <fgColor theme="5" tint="-0.499984740745262"/>
        <bgColor rgb="FFBFBFBF"/>
      </patternFill>
    </fill>
    <fill>
      <patternFill patternType="solid">
        <fgColor theme="4" tint="0.79998168889431442"/>
        <bgColor rgb="FFDDD9C3"/>
      </patternFill>
    </fill>
    <fill>
      <patternFill patternType="solid">
        <fgColor theme="4" tint="0.79998168889431442"/>
        <bgColor rgb="FFC6D9F0"/>
      </patternFill>
    </fill>
    <fill>
      <patternFill patternType="solid">
        <fgColor theme="4" tint="-0.499984740745262"/>
        <bgColor rgb="FFF2F2F2"/>
      </patternFill>
    </fill>
    <fill>
      <patternFill patternType="solid">
        <fgColor theme="4" tint="-0.499984740745262"/>
        <bgColor rgb="FFD6E3BC"/>
      </patternFill>
    </fill>
    <fill>
      <patternFill patternType="solid">
        <fgColor theme="5" tint="0.59999389629810485"/>
        <bgColor rgb="FFFFFF00"/>
      </patternFill>
    </fill>
    <fill>
      <patternFill patternType="solid">
        <fgColor theme="6" tint="-0.499984740745262"/>
        <bgColor rgb="FF00B050"/>
      </patternFill>
    </fill>
    <fill>
      <patternFill patternType="solid">
        <fgColor theme="5" tint="-0.499984740745262"/>
        <bgColor rgb="FF00B050"/>
      </patternFill>
    </fill>
    <fill>
      <patternFill patternType="solid">
        <fgColor rgb="FF00B050"/>
        <bgColor rgb="FFD8D8D8"/>
      </patternFill>
    </fill>
    <fill>
      <patternFill patternType="solid">
        <fgColor rgb="FF7030A0"/>
        <bgColor rgb="FFD8D8D8"/>
      </patternFill>
    </fill>
    <fill>
      <patternFill patternType="solid">
        <fgColor rgb="FFFFFF00"/>
        <bgColor rgb="FF4F6128"/>
      </patternFill>
    </fill>
    <fill>
      <patternFill patternType="solid">
        <fgColor theme="6" tint="0.59999389629810485"/>
        <bgColor theme="0"/>
      </patternFill>
    </fill>
    <fill>
      <patternFill patternType="solid">
        <fgColor theme="6" tint="0.59999389629810485"/>
        <bgColor rgb="FFD6E3BC"/>
      </patternFill>
    </fill>
    <fill>
      <patternFill patternType="solid">
        <fgColor theme="5" tint="0.79998168889431442"/>
        <bgColor theme="0"/>
      </patternFill>
    </fill>
    <fill>
      <patternFill patternType="solid">
        <fgColor rgb="FF92D050"/>
        <bgColor theme="0"/>
      </patternFill>
    </fill>
    <fill>
      <patternFill patternType="solid">
        <fgColor theme="5" tint="0.59999389629810485"/>
        <bgColor rgb="FF00FF00"/>
      </patternFill>
    </fill>
    <fill>
      <patternFill patternType="solid">
        <fgColor rgb="FFFFC000"/>
        <bgColor rgb="FFCCC0D9"/>
      </patternFill>
    </fill>
    <fill>
      <patternFill patternType="solid">
        <fgColor rgb="FFFFC000"/>
        <bgColor indexed="64"/>
      </patternFill>
    </fill>
    <fill>
      <patternFill patternType="solid">
        <fgColor theme="6" tint="0.39997558519241921"/>
        <bgColor indexed="64"/>
      </patternFill>
    </fill>
    <fill>
      <patternFill patternType="solid">
        <fgColor rgb="FF0070C0"/>
        <bgColor rgb="FFFFFF00"/>
      </patternFill>
    </fill>
    <fill>
      <patternFill patternType="solid">
        <fgColor rgb="FF0070C0"/>
        <bgColor rgb="FFE5DFEC"/>
      </patternFill>
    </fill>
    <fill>
      <patternFill patternType="solid">
        <fgColor theme="5" tint="0.59999389629810485"/>
        <bgColor theme="0"/>
      </patternFill>
    </fill>
    <fill>
      <patternFill patternType="solid">
        <fgColor theme="6" tint="0.39997558519241921"/>
        <bgColor rgb="FF00FF00"/>
      </patternFill>
    </fill>
    <fill>
      <patternFill patternType="solid">
        <fgColor rgb="FFFFC000"/>
        <bgColor rgb="FFC6D9F0"/>
      </patternFill>
    </fill>
    <fill>
      <patternFill patternType="solid">
        <fgColor rgb="FFFFC000"/>
        <bgColor rgb="FFFFFF00"/>
      </patternFill>
    </fill>
    <fill>
      <patternFill patternType="solid">
        <fgColor theme="1"/>
        <bgColor rgb="FFFFFF00"/>
      </patternFill>
    </fill>
    <fill>
      <patternFill patternType="solid">
        <fgColor theme="6" tint="-0.249977111117893"/>
        <bgColor rgb="FFDBE5F1"/>
      </patternFill>
    </fill>
    <fill>
      <patternFill patternType="solid">
        <fgColor theme="6" tint="-0.249977111117893"/>
        <bgColor rgb="FF8DB3E2"/>
      </patternFill>
    </fill>
    <fill>
      <patternFill patternType="solid">
        <fgColor rgb="FFFFFF00"/>
        <bgColor rgb="FFDBE5F1"/>
      </patternFill>
    </fill>
    <fill>
      <patternFill patternType="solid">
        <fgColor theme="1"/>
        <bgColor theme="0"/>
      </patternFill>
    </fill>
    <fill>
      <patternFill patternType="solid">
        <fgColor theme="4" tint="0.39997558519241921"/>
        <bgColor rgb="FFDDD9C3"/>
      </patternFill>
    </fill>
    <fill>
      <patternFill patternType="solid">
        <fgColor theme="2" tint="-0.14999847407452621"/>
        <bgColor rgb="FFD8D8D8"/>
      </patternFill>
    </fill>
    <fill>
      <patternFill patternType="solid">
        <fgColor theme="1"/>
        <bgColor rgb="FFD8D8D8"/>
      </patternFill>
    </fill>
    <fill>
      <patternFill patternType="solid">
        <fgColor rgb="FFFFC000"/>
        <bgColor rgb="FFD8D8D8"/>
      </patternFill>
    </fill>
    <fill>
      <patternFill patternType="solid">
        <fgColor theme="3" tint="0.499984740745262"/>
        <bgColor theme="0"/>
      </patternFill>
    </fill>
    <fill>
      <patternFill patternType="solid">
        <fgColor rgb="FF00B0F0"/>
        <bgColor rgb="FFF2DBDB"/>
      </patternFill>
    </fill>
    <fill>
      <patternFill patternType="solid">
        <fgColor theme="3" tint="0.499984740745262"/>
        <bgColor indexed="64"/>
      </patternFill>
    </fill>
    <fill>
      <patternFill patternType="solid">
        <fgColor theme="3" tint="0.499984740745262"/>
        <bgColor rgb="FFDBE5F1"/>
      </patternFill>
    </fill>
    <fill>
      <patternFill patternType="solid">
        <fgColor theme="7" tint="0.79998168889431442"/>
        <bgColor indexed="64"/>
      </patternFill>
    </fill>
    <fill>
      <patternFill patternType="solid">
        <fgColor theme="5" tint="0.59999389629810485"/>
        <bgColor rgb="FFD6E3BC"/>
      </patternFill>
    </fill>
    <fill>
      <patternFill patternType="solid">
        <fgColor theme="2" tint="-0.249977111117893"/>
        <bgColor rgb="FFD6E3BC"/>
      </patternFill>
    </fill>
    <fill>
      <patternFill patternType="solid">
        <fgColor theme="2" tint="-0.249977111117893"/>
        <bgColor theme="0"/>
      </patternFill>
    </fill>
    <fill>
      <patternFill patternType="solid">
        <fgColor theme="6" tint="0.39997558519241921"/>
        <bgColor rgb="FFE5B8B7"/>
      </patternFill>
    </fill>
    <fill>
      <patternFill patternType="solid">
        <fgColor theme="0"/>
        <bgColor indexed="64"/>
      </patternFill>
    </fill>
    <fill>
      <patternFill patternType="solid">
        <fgColor theme="2" tint="-0.34998626667073579"/>
        <bgColor rgb="FFD8D8D8"/>
      </patternFill>
    </fill>
    <fill>
      <patternFill patternType="solid">
        <fgColor theme="2" tint="-0.34998626667073579"/>
        <bgColor rgb="FFE5B8B7"/>
      </patternFill>
    </fill>
    <fill>
      <patternFill patternType="solid">
        <fgColor theme="1"/>
        <bgColor rgb="FF00FF00"/>
      </patternFill>
    </fill>
    <fill>
      <patternFill patternType="solid">
        <fgColor theme="1"/>
        <bgColor rgb="FFBFBFBF"/>
      </patternFill>
    </fill>
    <fill>
      <patternFill patternType="solid">
        <fgColor rgb="FF00B0F0"/>
        <bgColor rgb="FFC6D9F0"/>
      </patternFill>
    </fill>
    <fill>
      <patternFill patternType="solid">
        <fgColor rgb="FF00B0F0"/>
        <bgColor indexed="64"/>
      </patternFill>
    </fill>
    <fill>
      <patternFill patternType="solid">
        <fgColor rgb="FFFFFF00"/>
        <bgColor rgb="FFBFBFBF"/>
      </patternFill>
    </fill>
    <fill>
      <patternFill patternType="solid">
        <fgColor theme="6" tint="0.59999389629810485"/>
        <bgColor theme="1"/>
      </patternFill>
    </fill>
    <fill>
      <patternFill patternType="solid">
        <fgColor theme="6" tint="0.59999389629810485"/>
        <bgColor rgb="FFFFFF00"/>
      </patternFill>
    </fill>
    <fill>
      <patternFill patternType="solid">
        <fgColor theme="6" tint="0.59999389629810485"/>
        <bgColor rgb="FFB8CCE4"/>
      </patternFill>
    </fill>
    <fill>
      <patternFill patternType="solid">
        <fgColor theme="6" tint="0.59999389629810485"/>
        <bgColor rgb="FF92D050"/>
      </patternFill>
    </fill>
    <fill>
      <patternFill patternType="solid">
        <fgColor theme="6" tint="0.59999389629810485"/>
        <bgColor rgb="FFDDD9C3"/>
      </patternFill>
    </fill>
    <fill>
      <patternFill patternType="solid">
        <fgColor theme="6" tint="0.59999389629810485"/>
        <bgColor rgb="FFFFC000"/>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tint="-0.499984740745262"/>
        <bgColor indexed="64"/>
      </patternFill>
    </fill>
    <fill>
      <patternFill patternType="solid">
        <fgColor rgb="FF00CC99"/>
        <bgColor indexed="64"/>
      </patternFill>
    </fill>
    <fill>
      <patternFill patternType="solid">
        <fgColor rgb="FF009900"/>
        <bgColor indexed="64"/>
      </patternFill>
    </fill>
    <fill>
      <patternFill patternType="solid">
        <fgColor rgb="FF009900"/>
        <bgColor rgb="FFBFBFBF"/>
      </patternFill>
    </fill>
    <fill>
      <patternFill patternType="solid">
        <fgColor rgb="FFFF0000"/>
        <bgColor rgb="FFD6E3BC"/>
      </patternFill>
    </fill>
    <fill>
      <patternFill patternType="solid">
        <fgColor rgb="FF7030A0"/>
        <bgColor rgb="FFFFFF00"/>
      </patternFill>
    </fill>
    <fill>
      <patternFill patternType="solid">
        <fgColor rgb="FF7030A0"/>
        <bgColor rgb="FFDDD9C3"/>
      </patternFill>
    </fill>
    <fill>
      <patternFill patternType="solid">
        <fgColor rgb="FF00CC99"/>
        <bgColor rgb="FFDBE5F1"/>
      </patternFill>
    </fill>
    <fill>
      <patternFill patternType="solid">
        <fgColor rgb="FF00CC99"/>
        <bgColor rgb="FF92D050"/>
      </patternFill>
    </fill>
    <fill>
      <patternFill patternType="solid">
        <fgColor rgb="FF00CC99"/>
        <bgColor rgb="FFFFFF00"/>
      </patternFill>
    </fill>
    <fill>
      <patternFill patternType="solid">
        <fgColor rgb="FFFFFF00"/>
        <bgColor rgb="FF00B050"/>
      </patternFill>
    </fill>
    <fill>
      <patternFill patternType="solid">
        <fgColor rgb="FF00CC99"/>
        <bgColor rgb="FFD8D8D8"/>
      </patternFill>
    </fill>
    <fill>
      <patternFill patternType="solid">
        <fgColor rgb="FFFFC000"/>
        <bgColor rgb="FFF2DBDB"/>
      </patternFill>
    </fill>
    <fill>
      <patternFill patternType="solid">
        <fgColor rgb="FFFF0000"/>
        <bgColor rgb="FFFFFF00"/>
      </patternFill>
    </fill>
    <fill>
      <patternFill patternType="solid">
        <fgColor rgb="FFFFFF00"/>
        <bgColor rgb="FFB2A1C7"/>
      </patternFill>
    </fill>
    <fill>
      <patternFill patternType="solid">
        <fgColor rgb="FFFFFF00"/>
        <bgColor rgb="FFD6E3BC"/>
      </patternFill>
    </fill>
    <fill>
      <patternFill patternType="solid">
        <fgColor theme="6" tint="0.39997558519241921"/>
        <bgColor rgb="FFDBE5F1"/>
      </patternFill>
    </fill>
    <fill>
      <patternFill patternType="solid">
        <fgColor theme="5" tint="0.59999389629810485"/>
        <bgColor rgb="FFE5B8B7"/>
      </patternFill>
    </fill>
    <fill>
      <patternFill patternType="solid">
        <fgColor rgb="FFEE0000"/>
        <bgColor indexed="64"/>
      </patternFill>
    </fill>
    <fill>
      <patternFill patternType="solid">
        <fgColor theme="5"/>
        <bgColor indexed="64"/>
      </patternFill>
    </fill>
    <fill>
      <patternFill patternType="solid">
        <fgColor theme="4" tint="0.39997558519241921"/>
        <bgColor rgb="FF92D050"/>
      </patternFill>
    </fill>
    <fill>
      <patternFill patternType="solid">
        <fgColor theme="4" tint="0.39997558519241921"/>
        <bgColor rgb="FFFFC000"/>
      </patternFill>
    </fill>
    <fill>
      <patternFill patternType="solid">
        <fgColor rgb="FF00CC00"/>
        <bgColor rgb="FF00FF00"/>
      </patternFill>
    </fill>
    <fill>
      <patternFill patternType="solid">
        <fgColor theme="8" tint="0.39997558519241921"/>
        <bgColor rgb="FF00FF00"/>
      </patternFill>
    </fill>
  </fills>
  <borders count="134">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style="medium">
        <color rgb="FF000000"/>
      </right>
      <top/>
      <bottom style="medium">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bottom/>
      <diagonal/>
    </border>
    <border>
      <left/>
      <right style="medium">
        <color rgb="FF000000"/>
      </right>
      <top/>
      <bottom style="thin">
        <color rgb="FF000000"/>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style="medium">
        <color rgb="FF000000"/>
      </top>
      <bottom/>
      <diagonal/>
    </border>
    <border>
      <left style="thin">
        <color rgb="FF000000"/>
      </left>
      <right/>
      <top style="medium">
        <color rgb="FF000000"/>
      </top>
      <bottom/>
      <diagonal/>
    </border>
    <border>
      <left style="thin">
        <color rgb="FF000000"/>
      </left>
      <right/>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thin">
        <color rgb="FF000000"/>
      </left>
      <right/>
      <top style="medium">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thin">
        <color rgb="FF000000"/>
      </top>
      <bottom/>
      <diagonal/>
    </border>
    <border>
      <left style="medium">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rgb="FF000000"/>
      </right>
      <top style="medium">
        <color indexed="64"/>
      </top>
      <bottom style="medium">
        <color rgb="FF000000"/>
      </bottom>
      <diagonal/>
    </border>
    <border>
      <left style="medium">
        <color rgb="FF000000"/>
      </left>
      <right/>
      <top style="medium">
        <color indexed="64"/>
      </top>
      <bottom/>
      <diagonal/>
    </border>
    <border>
      <left style="medium">
        <color rgb="FF000000"/>
      </left>
      <right/>
      <top/>
      <bottom style="medium">
        <color indexed="64"/>
      </bottom>
      <diagonal/>
    </border>
    <border>
      <left/>
      <right style="medium">
        <color rgb="FF000000"/>
      </right>
      <top style="medium">
        <color indexed="64"/>
      </top>
      <bottom/>
      <diagonal/>
    </border>
    <border>
      <left/>
      <right style="medium">
        <color rgb="FF000000"/>
      </right>
      <top/>
      <bottom style="medium">
        <color indexed="64"/>
      </bottom>
      <diagonal/>
    </border>
    <border>
      <left style="medium">
        <color indexed="64"/>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top style="medium">
        <color rgb="FF000000"/>
      </top>
      <bottom style="medium">
        <color indexed="64"/>
      </bottom>
      <diagonal/>
    </border>
    <border>
      <left/>
      <right style="medium">
        <color indexed="64"/>
      </right>
      <top style="medium">
        <color rgb="FF000000"/>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rgb="FF000000"/>
      </bottom>
      <diagonal/>
    </border>
    <border>
      <left/>
      <right style="thin">
        <color indexed="64"/>
      </right>
      <top/>
      <bottom style="thin">
        <color rgb="FF000000"/>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medium">
        <color rgb="FF000000"/>
      </top>
      <bottom/>
      <diagonal/>
    </border>
    <border>
      <left style="medium">
        <color indexed="64"/>
      </left>
      <right/>
      <top style="medium">
        <color rgb="FF000000"/>
      </top>
      <bottom/>
      <diagonal/>
    </border>
    <border>
      <left style="medium">
        <color indexed="64"/>
      </left>
      <right/>
      <top/>
      <bottom style="medium">
        <color rgb="FF000000"/>
      </bottom>
      <diagonal/>
    </border>
    <border>
      <left/>
      <right style="medium">
        <color indexed="64"/>
      </right>
      <top/>
      <bottom style="medium">
        <color rgb="FF000000"/>
      </bottom>
      <diagonal/>
    </border>
    <border>
      <left style="thin">
        <color rgb="FF000000"/>
      </left>
      <right/>
      <top/>
      <bottom style="medium">
        <color indexed="64"/>
      </bottom>
      <diagonal/>
    </border>
    <border>
      <left/>
      <right style="thin">
        <color rgb="FF000000"/>
      </right>
      <top/>
      <bottom style="medium">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right/>
      <top style="thin">
        <color rgb="FF000000"/>
      </top>
      <bottom style="thin">
        <color indexed="64"/>
      </bottom>
      <diagonal/>
    </border>
    <border>
      <left style="thin">
        <color indexed="64"/>
      </left>
      <right/>
      <top style="thin">
        <color rgb="FF000000"/>
      </top>
      <bottom/>
      <diagonal/>
    </border>
    <border>
      <left/>
      <right style="thin">
        <color indexed="64"/>
      </right>
      <top style="thin">
        <color rgb="FF000000"/>
      </top>
      <bottom/>
      <diagonal/>
    </border>
    <border>
      <left style="medium">
        <color indexed="64"/>
      </left>
      <right style="medium">
        <color indexed="64"/>
      </right>
      <top style="medium">
        <color rgb="FF000000"/>
      </top>
      <bottom style="medium">
        <color rgb="FF000000"/>
      </bottom>
      <diagonal/>
    </border>
    <border>
      <left/>
      <right style="medium">
        <color indexed="64"/>
      </right>
      <top style="thin">
        <color rgb="FF000000"/>
      </top>
      <bottom style="thin">
        <color rgb="FF000000"/>
      </bottom>
      <diagonal/>
    </border>
    <border>
      <left/>
      <right style="medium">
        <color indexed="64"/>
      </right>
      <top/>
      <bottom style="thin">
        <color rgb="FF000000"/>
      </bottom>
      <diagonal/>
    </border>
    <border>
      <left/>
      <right style="medium">
        <color indexed="64"/>
      </right>
      <top style="thin">
        <color rgb="FF000000"/>
      </top>
      <bottom/>
      <diagonal/>
    </border>
    <border>
      <left/>
      <right style="medium">
        <color indexed="64"/>
      </right>
      <top/>
      <bottom style="thin">
        <color indexed="64"/>
      </bottom>
      <diagonal/>
    </border>
  </borders>
  <cellStyleXfs count="4">
    <xf numFmtId="0" fontId="0" fillId="0" borderId="0"/>
    <xf numFmtId="43" fontId="64" fillId="0" borderId="0" applyFont="0" applyFill="0" applyBorder="0" applyAlignment="0" applyProtection="0"/>
    <xf numFmtId="9" fontId="71" fillId="0" borderId="0" applyFont="0" applyFill="0" applyBorder="0" applyAlignment="0" applyProtection="0"/>
    <xf numFmtId="0" fontId="85" fillId="0" borderId="0" applyNumberFormat="0" applyFill="0" applyBorder="0" applyAlignment="0" applyProtection="0"/>
  </cellStyleXfs>
  <cellXfs count="2550">
    <xf numFmtId="0" fontId="0" fillId="0" borderId="0" xfId="0"/>
    <xf numFmtId="0" fontId="15" fillId="0" borderId="0" xfId="0" applyFont="1"/>
    <xf numFmtId="0" fontId="15" fillId="2" borderId="1" xfId="0" applyFont="1" applyFill="1" applyBorder="1"/>
    <xf numFmtId="0" fontId="19" fillId="0" borderId="0" xfId="0" applyFont="1"/>
    <xf numFmtId="0" fontId="15" fillId="6" borderId="1" xfId="0" applyFont="1" applyFill="1" applyBorder="1"/>
    <xf numFmtId="0" fontId="16" fillId="6" borderId="1" xfId="0" applyFont="1" applyFill="1" applyBorder="1"/>
    <xf numFmtId="0" fontId="20" fillId="0" borderId="0" xfId="0" applyFont="1"/>
    <xf numFmtId="0" fontId="16" fillId="8" borderId="3" xfId="0" applyFont="1" applyFill="1" applyBorder="1"/>
    <xf numFmtId="0" fontId="16" fillId="8" borderId="4" xfId="0" applyFont="1" applyFill="1" applyBorder="1"/>
    <xf numFmtId="0" fontId="16" fillId="8" borderId="8" xfId="0" applyFont="1" applyFill="1" applyBorder="1"/>
    <xf numFmtId="0" fontId="16" fillId="8" borderId="1" xfId="0" applyFont="1" applyFill="1" applyBorder="1"/>
    <xf numFmtId="0" fontId="16" fillId="8" borderId="9" xfId="0" applyFont="1" applyFill="1" applyBorder="1"/>
    <xf numFmtId="0" fontId="23" fillId="10" borderId="2" xfId="0" applyFont="1" applyFill="1" applyBorder="1"/>
    <xf numFmtId="0" fontId="24" fillId="10" borderId="3" xfId="0" applyFont="1" applyFill="1" applyBorder="1"/>
    <xf numFmtId="0" fontId="24" fillId="10" borderId="4" xfId="0" applyFont="1" applyFill="1" applyBorder="1"/>
    <xf numFmtId="0" fontId="16" fillId="10" borderId="3" xfId="0" applyFont="1" applyFill="1" applyBorder="1"/>
    <xf numFmtId="0" fontId="16" fillId="10" borderId="4" xfId="0" applyFont="1" applyFill="1" applyBorder="1"/>
    <xf numFmtId="0" fontId="15" fillId="10" borderId="8" xfId="0" applyFont="1" applyFill="1" applyBorder="1"/>
    <xf numFmtId="0" fontId="16" fillId="10" borderId="1" xfId="0" applyFont="1" applyFill="1" applyBorder="1"/>
    <xf numFmtId="0" fontId="16" fillId="10" borderId="9" xfId="0" applyFont="1" applyFill="1" applyBorder="1"/>
    <xf numFmtId="0" fontId="16" fillId="10" borderId="8" xfId="0" applyFont="1" applyFill="1" applyBorder="1"/>
    <xf numFmtId="0" fontId="23" fillId="10" borderId="8" xfId="0" applyFont="1" applyFill="1" applyBorder="1"/>
    <xf numFmtId="0" fontId="25" fillId="10" borderId="2" xfId="0" applyFont="1" applyFill="1" applyBorder="1"/>
    <xf numFmtId="0" fontId="15" fillId="10" borderId="10" xfId="0" applyFont="1" applyFill="1" applyBorder="1"/>
    <xf numFmtId="0" fontId="16" fillId="10" borderId="11" xfId="0" applyFont="1" applyFill="1" applyBorder="1"/>
    <xf numFmtId="0" fontId="16" fillId="10" borderId="12" xfId="0" applyFont="1" applyFill="1" applyBorder="1"/>
    <xf numFmtId="0" fontId="25" fillId="10" borderId="8" xfId="0" applyFont="1" applyFill="1" applyBorder="1"/>
    <xf numFmtId="0" fontId="16" fillId="10" borderId="10" xfId="0" applyFont="1" applyFill="1" applyBorder="1"/>
    <xf numFmtId="0" fontId="16" fillId="8" borderId="10" xfId="0" applyFont="1" applyFill="1" applyBorder="1"/>
    <xf numFmtId="0" fontId="16" fillId="8" borderId="11" xfId="0" applyFont="1" applyFill="1" applyBorder="1"/>
    <xf numFmtId="0" fontId="16" fillId="8" borderId="12" xfId="0" applyFont="1" applyFill="1" applyBorder="1"/>
    <xf numFmtId="0" fontId="16" fillId="12" borderId="1" xfId="0" applyFont="1" applyFill="1" applyBorder="1"/>
    <xf numFmtId="0" fontId="26" fillId="13" borderId="2" xfId="0" applyFont="1" applyFill="1" applyBorder="1"/>
    <xf numFmtId="0" fontId="26" fillId="13" borderId="3" xfId="0" applyFont="1" applyFill="1" applyBorder="1"/>
    <xf numFmtId="0" fontId="26" fillId="13" borderId="4" xfId="0" applyFont="1" applyFill="1" applyBorder="1"/>
    <xf numFmtId="0" fontId="26" fillId="13" borderId="1" xfId="0" applyFont="1" applyFill="1" applyBorder="1" applyAlignment="1">
      <alignment horizontal="right"/>
    </xf>
    <xf numFmtId="0" fontId="28" fillId="14" borderId="4" xfId="0" applyFont="1" applyFill="1" applyBorder="1"/>
    <xf numFmtId="0" fontId="28" fillId="3" borderId="1" xfId="0" applyFont="1" applyFill="1" applyBorder="1"/>
    <xf numFmtId="0" fontId="28" fillId="14" borderId="9" xfId="0" applyFont="1" applyFill="1" applyBorder="1"/>
    <xf numFmtId="0" fontId="28" fillId="14" borderId="12" xfId="0" applyFont="1" applyFill="1" applyBorder="1"/>
    <xf numFmtId="0" fontId="16" fillId="6" borderId="15" xfId="0" applyFont="1" applyFill="1" applyBorder="1"/>
    <xf numFmtId="0" fontId="16" fillId="6" borderId="16" xfId="0" applyFont="1" applyFill="1" applyBorder="1"/>
    <xf numFmtId="0" fontId="27" fillId="10" borderId="14" xfId="0" applyFont="1" applyFill="1" applyBorder="1"/>
    <xf numFmtId="0" fontId="28" fillId="10" borderId="15" xfId="0" applyFont="1" applyFill="1" applyBorder="1" applyAlignment="1">
      <alignment horizontal="center"/>
    </xf>
    <xf numFmtId="0" fontId="28" fillId="10" borderId="15" xfId="0" applyFont="1" applyFill="1" applyBorder="1"/>
    <xf numFmtId="0" fontId="28" fillId="10" borderId="16" xfId="0" applyFont="1" applyFill="1" applyBorder="1" applyAlignment="1">
      <alignment horizontal="center"/>
    </xf>
    <xf numFmtId="0" fontId="27" fillId="3" borderId="1" xfId="0" applyFont="1" applyFill="1" applyBorder="1"/>
    <xf numFmtId="0" fontId="27" fillId="14" borderId="1" xfId="0" applyFont="1" applyFill="1" applyBorder="1"/>
    <xf numFmtId="0" fontId="29" fillId="5" borderId="10" xfId="0" applyFont="1" applyFill="1" applyBorder="1"/>
    <xf numFmtId="9" fontId="29" fillId="5" borderId="11" xfId="0" applyNumberFormat="1" applyFont="1" applyFill="1" applyBorder="1" applyAlignment="1">
      <alignment horizontal="center"/>
    </xf>
    <xf numFmtId="0" fontId="29" fillId="5" borderId="11" xfId="0" applyFont="1" applyFill="1" applyBorder="1" applyAlignment="1">
      <alignment horizontal="center"/>
    </xf>
    <xf numFmtId="0" fontId="29" fillId="5" borderId="11" xfId="0" applyFont="1" applyFill="1" applyBorder="1"/>
    <xf numFmtId="3" fontId="29" fillId="5" borderId="11" xfId="0" applyNumberFormat="1" applyFont="1" applyFill="1" applyBorder="1"/>
    <xf numFmtId="0" fontId="29" fillId="5" borderId="12" xfId="0" applyFont="1" applyFill="1" applyBorder="1"/>
    <xf numFmtId="3" fontId="29" fillId="5" borderId="1" xfId="0" applyNumberFormat="1" applyFont="1" applyFill="1" applyBorder="1"/>
    <xf numFmtId="0" fontId="30" fillId="11" borderId="13" xfId="0" applyFont="1" applyFill="1" applyBorder="1"/>
    <xf numFmtId="0" fontId="28" fillId="17" borderId="2" xfId="0" applyFont="1" applyFill="1" applyBorder="1"/>
    <xf numFmtId="0" fontId="27" fillId="17" borderId="3" xfId="0" applyFont="1" applyFill="1" applyBorder="1"/>
    <xf numFmtId="0" fontId="31" fillId="17" borderId="3" xfId="0" applyFont="1" applyFill="1" applyBorder="1"/>
    <xf numFmtId="0" fontId="31" fillId="17" borderId="4" xfId="0" applyFont="1" applyFill="1" applyBorder="1"/>
    <xf numFmtId="0" fontId="31" fillId="18" borderId="4" xfId="0" applyFont="1" applyFill="1" applyBorder="1"/>
    <xf numFmtId="0" fontId="31" fillId="18" borderId="9" xfId="0" applyFont="1" applyFill="1" applyBorder="1"/>
    <xf numFmtId="0" fontId="33" fillId="18" borderId="9" xfId="0" applyFont="1" applyFill="1" applyBorder="1"/>
    <xf numFmtId="0" fontId="30" fillId="18" borderId="12" xfId="0" applyFont="1" applyFill="1" applyBorder="1"/>
    <xf numFmtId="0" fontId="33" fillId="18" borderId="12" xfId="0" applyFont="1" applyFill="1" applyBorder="1"/>
    <xf numFmtId="0" fontId="16" fillId="12" borderId="3" xfId="0" applyFont="1" applyFill="1" applyBorder="1"/>
    <xf numFmtId="0" fontId="16" fillId="12" borderId="4" xfId="0" applyFont="1" applyFill="1" applyBorder="1"/>
    <xf numFmtId="0" fontId="16" fillId="12" borderId="8" xfId="0" applyFont="1" applyFill="1" applyBorder="1"/>
    <xf numFmtId="0" fontId="16" fillId="12" borderId="9" xfId="0" applyFont="1" applyFill="1" applyBorder="1"/>
    <xf numFmtId="0" fontId="16" fillId="12" borderId="10" xfId="0" applyFont="1" applyFill="1" applyBorder="1"/>
    <xf numFmtId="0" fontId="16" fillId="12" borderId="11" xfId="0" applyFont="1" applyFill="1" applyBorder="1"/>
    <xf numFmtId="0" fontId="16" fillId="12" borderId="12" xfId="0" applyFont="1" applyFill="1" applyBorder="1"/>
    <xf numFmtId="0" fontId="16" fillId="6" borderId="4" xfId="0" applyFont="1" applyFill="1" applyBorder="1"/>
    <xf numFmtId="0" fontId="34" fillId="0" borderId="17" xfId="0" applyFont="1" applyBorder="1"/>
    <xf numFmtId="0" fontId="34" fillId="0" borderId="0" xfId="0" applyFont="1"/>
    <xf numFmtId="0" fontId="34" fillId="0" borderId="18" xfId="0" applyFont="1" applyBorder="1"/>
    <xf numFmtId="0" fontId="16" fillId="0" borderId="17" xfId="0" applyFont="1" applyBorder="1"/>
    <xf numFmtId="3" fontId="16" fillId="0" borderId="0" xfId="0" applyNumberFormat="1" applyFont="1"/>
    <xf numFmtId="0" fontId="34" fillId="0" borderId="19" xfId="0" applyFont="1" applyBorder="1"/>
    <xf numFmtId="3" fontId="35" fillId="6" borderId="11" xfId="0" applyNumberFormat="1" applyFont="1" applyFill="1" applyBorder="1"/>
    <xf numFmtId="0" fontId="34" fillId="0" borderId="20" xfId="0" applyFont="1" applyBorder="1"/>
    <xf numFmtId="0" fontId="26" fillId="13" borderId="4" xfId="0" applyFont="1" applyFill="1" applyBorder="1" applyAlignment="1">
      <alignment horizontal="right"/>
    </xf>
    <xf numFmtId="0" fontId="27" fillId="18" borderId="2" xfId="0" applyFont="1" applyFill="1" applyBorder="1"/>
    <xf numFmtId="0" fontId="27" fillId="18" borderId="3" xfId="0" applyFont="1" applyFill="1" applyBorder="1"/>
    <xf numFmtId="0" fontId="31" fillId="18" borderId="3" xfId="0" applyFont="1" applyFill="1" applyBorder="1"/>
    <xf numFmtId="0" fontId="24" fillId="18" borderId="3" xfId="0" applyFont="1" applyFill="1" applyBorder="1"/>
    <xf numFmtId="0" fontId="27" fillId="18" borderId="1" xfId="0" applyFont="1" applyFill="1" applyBorder="1"/>
    <xf numFmtId="0" fontId="27" fillId="18" borderId="10" xfId="0" applyFont="1" applyFill="1" applyBorder="1"/>
    <xf numFmtId="0" fontId="28" fillId="18" borderId="11" xfId="0" applyFont="1" applyFill="1" applyBorder="1"/>
    <xf numFmtId="0" fontId="33" fillId="18" borderId="11" xfId="0" applyFont="1" applyFill="1" applyBorder="1"/>
    <xf numFmtId="0" fontId="24" fillId="18" borderId="11" xfId="0" applyFont="1" applyFill="1" applyBorder="1"/>
    <xf numFmtId="0" fontId="28" fillId="8" borderId="2" xfId="0" applyFont="1" applyFill="1" applyBorder="1"/>
    <xf numFmtId="0" fontId="28" fillId="19" borderId="1" xfId="0" applyFont="1" applyFill="1" applyBorder="1"/>
    <xf numFmtId="0" fontId="28" fillId="19" borderId="9" xfId="0" applyFont="1" applyFill="1" applyBorder="1"/>
    <xf numFmtId="0" fontId="28" fillId="19" borderId="9" xfId="0" applyFont="1" applyFill="1" applyBorder="1" applyAlignment="1">
      <alignment horizontal="right"/>
    </xf>
    <xf numFmtId="0" fontId="27" fillId="6" borderId="1" xfId="0" applyFont="1" applyFill="1" applyBorder="1"/>
    <xf numFmtId="0" fontId="28" fillId="6" borderId="1" xfId="0" applyFont="1" applyFill="1" applyBorder="1"/>
    <xf numFmtId="0" fontId="28" fillId="6" borderId="11" xfId="0" applyFont="1" applyFill="1" applyBorder="1"/>
    <xf numFmtId="0" fontId="15" fillId="6" borderId="2" xfId="0" applyFont="1" applyFill="1" applyBorder="1"/>
    <xf numFmtId="0" fontId="16" fillId="6" borderId="3" xfId="0" applyFont="1" applyFill="1" applyBorder="1"/>
    <xf numFmtId="0" fontId="16" fillId="0" borderId="18" xfId="0" applyFont="1" applyBorder="1"/>
    <xf numFmtId="0" fontId="15" fillId="0" borderId="0" xfId="0" applyFont="1" applyAlignment="1">
      <alignment horizontal="left"/>
    </xf>
    <xf numFmtId="0" fontId="18" fillId="12" borderId="2" xfId="0" applyFont="1" applyFill="1" applyBorder="1"/>
    <xf numFmtId="0" fontId="36" fillId="12" borderId="3" xfId="0" applyFont="1" applyFill="1" applyBorder="1"/>
    <xf numFmtId="0" fontId="36" fillId="12" borderId="4" xfId="0" applyFont="1" applyFill="1" applyBorder="1"/>
    <xf numFmtId="0" fontId="15" fillId="6" borderId="1" xfId="0" applyFont="1" applyFill="1" applyBorder="1" applyAlignment="1">
      <alignment horizontal="left"/>
    </xf>
    <xf numFmtId="0" fontId="15" fillId="6" borderId="1" xfId="0" applyFont="1" applyFill="1" applyBorder="1" applyAlignment="1">
      <alignment horizontal="center"/>
    </xf>
    <xf numFmtId="0" fontId="15" fillId="20" borderId="1" xfId="0" applyFont="1" applyFill="1" applyBorder="1" applyAlignment="1">
      <alignment horizontal="left"/>
    </xf>
    <xf numFmtId="0" fontId="16" fillId="20" borderId="1" xfId="0" applyFont="1" applyFill="1" applyBorder="1"/>
    <xf numFmtId="0" fontId="15" fillId="21" borderId="1" xfId="0" applyFont="1" applyFill="1" applyBorder="1"/>
    <xf numFmtId="0" fontId="16" fillId="21" borderId="1" xfId="0" applyFont="1" applyFill="1" applyBorder="1"/>
    <xf numFmtId="0" fontId="16" fillId="20" borderId="1" xfId="0" applyFont="1" applyFill="1" applyBorder="1" applyAlignment="1">
      <alignment horizontal="center"/>
    </xf>
    <xf numFmtId="3" fontId="15" fillId="2" borderId="1" xfId="0" applyNumberFormat="1" applyFont="1" applyFill="1" applyBorder="1"/>
    <xf numFmtId="3" fontId="16" fillId="20" borderId="1" xfId="0" applyNumberFormat="1" applyFont="1" applyFill="1" applyBorder="1"/>
    <xf numFmtId="3" fontId="15" fillId="22" borderId="1" xfId="0" applyNumberFormat="1" applyFont="1" applyFill="1" applyBorder="1"/>
    <xf numFmtId="0" fontId="16" fillId="3" borderId="13" xfId="0" applyFont="1" applyFill="1" applyBorder="1" applyAlignment="1">
      <alignment horizontal="center"/>
    </xf>
    <xf numFmtId="0" fontId="28" fillId="17" borderId="1" xfId="0" applyFont="1" applyFill="1" applyBorder="1"/>
    <xf numFmtId="0" fontId="27" fillId="11" borderId="1" xfId="0" applyFont="1" applyFill="1" applyBorder="1"/>
    <xf numFmtId="0" fontId="28" fillId="11" borderId="1" xfId="0" applyFont="1" applyFill="1" applyBorder="1"/>
    <xf numFmtId="0" fontId="16" fillId="21" borderId="1" xfId="0" quotePrefix="1" applyFont="1" applyFill="1" applyBorder="1"/>
    <xf numFmtId="0" fontId="28" fillId="6" borderId="3" xfId="0" applyFont="1" applyFill="1" applyBorder="1"/>
    <xf numFmtId="0" fontId="28" fillId="6" borderId="4" xfId="0" applyFont="1" applyFill="1" applyBorder="1"/>
    <xf numFmtId="0" fontId="23" fillId="20" borderId="1" xfId="0" applyFont="1" applyFill="1" applyBorder="1"/>
    <xf numFmtId="0" fontId="28" fillId="6" borderId="12" xfId="0" applyFont="1" applyFill="1" applyBorder="1"/>
    <xf numFmtId="0" fontId="28" fillId="23" borderId="1" xfId="0" applyFont="1" applyFill="1" applyBorder="1"/>
    <xf numFmtId="0" fontId="28" fillId="24" borderId="1" xfId="0" applyFont="1" applyFill="1" applyBorder="1"/>
    <xf numFmtId="0" fontId="41" fillId="24" borderId="1" xfId="0" applyFont="1" applyFill="1" applyBorder="1"/>
    <xf numFmtId="0" fontId="15" fillId="20" borderId="1" xfId="0" applyFont="1" applyFill="1" applyBorder="1"/>
    <xf numFmtId="0" fontId="37" fillId="20" borderId="1" xfId="0" applyFont="1" applyFill="1" applyBorder="1"/>
    <xf numFmtId="0" fontId="38" fillId="20" borderId="1" xfId="0" applyFont="1" applyFill="1" applyBorder="1"/>
    <xf numFmtId="0" fontId="27" fillId="24" borderId="1" xfId="0" applyFont="1" applyFill="1" applyBorder="1"/>
    <xf numFmtId="0" fontId="28" fillId="25" borderId="1" xfId="0" applyFont="1" applyFill="1" applyBorder="1"/>
    <xf numFmtId="0" fontId="42" fillId="25" borderId="1" xfId="0" applyFont="1" applyFill="1" applyBorder="1"/>
    <xf numFmtId="0" fontId="42" fillId="25" borderId="1" xfId="0" applyFont="1" applyFill="1" applyBorder="1" applyAlignment="1">
      <alignment horizontal="right"/>
    </xf>
    <xf numFmtId="0" fontId="15" fillId="3" borderId="13" xfId="0" applyFont="1" applyFill="1" applyBorder="1" applyAlignment="1">
      <alignment horizontal="center"/>
    </xf>
    <xf numFmtId="164" fontId="15" fillId="6" borderId="16" xfId="0" applyNumberFormat="1" applyFont="1" applyFill="1" applyBorder="1"/>
    <xf numFmtId="164" fontId="16" fillId="3" borderId="1" xfId="0" applyNumberFormat="1" applyFont="1" applyFill="1" applyBorder="1"/>
    <xf numFmtId="164" fontId="15" fillId="3" borderId="1" xfId="0" applyNumberFormat="1" applyFont="1" applyFill="1" applyBorder="1"/>
    <xf numFmtId="164" fontId="16" fillId="0" borderId="0" xfId="0" applyNumberFormat="1" applyFont="1"/>
    <xf numFmtId="164" fontId="18" fillId="26" borderId="1" xfId="0" applyNumberFormat="1" applyFont="1" applyFill="1" applyBorder="1"/>
    <xf numFmtId="164" fontId="36" fillId="26" borderId="1" xfId="0" applyNumberFormat="1" applyFont="1" applyFill="1" applyBorder="1"/>
    <xf numFmtId="164" fontId="15" fillId="4" borderId="1" xfId="0" applyNumberFormat="1" applyFont="1" applyFill="1" applyBorder="1"/>
    <xf numFmtId="164" fontId="16" fillId="16" borderId="1" xfId="0" applyNumberFormat="1" applyFont="1" applyFill="1" applyBorder="1"/>
    <xf numFmtId="164" fontId="16" fillId="16" borderId="1" xfId="0" applyNumberFormat="1" applyFont="1" applyFill="1" applyBorder="1" applyAlignment="1">
      <alignment horizontal="center"/>
    </xf>
    <xf numFmtId="164" fontId="18" fillId="27" borderId="1" xfId="0" applyNumberFormat="1" applyFont="1" applyFill="1" applyBorder="1"/>
    <xf numFmtId="164" fontId="36" fillId="27" borderId="1" xfId="0" applyNumberFormat="1" applyFont="1" applyFill="1" applyBorder="1"/>
    <xf numFmtId="164" fontId="16" fillId="28" borderId="1" xfId="0" applyNumberFormat="1" applyFont="1" applyFill="1" applyBorder="1"/>
    <xf numFmtId="164" fontId="15" fillId="16" borderId="1" xfId="0" applyNumberFormat="1" applyFont="1" applyFill="1" applyBorder="1" applyAlignment="1">
      <alignment horizontal="center"/>
    </xf>
    <xf numFmtId="164" fontId="16" fillId="19" borderId="1" xfId="0" applyNumberFormat="1" applyFont="1" applyFill="1" applyBorder="1"/>
    <xf numFmtId="164" fontId="15" fillId="0" borderId="0" xfId="0" applyNumberFormat="1" applyFont="1"/>
    <xf numFmtId="164" fontId="15" fillId="0" borderId="0" xfId="0" applyNumberFormat="1" applyFont="1" applyAlignment="1">
      <alignment horizontal="center"/>
    </xf>
    <xf numFmtId="164" fontId="15" fillId="16" borderId="1" xfId="0" applyNumberFormat="1" applyFont="1" applyFill="1" applyBorder="1"/>
    <xf numFmtId="164" fontId="16" fillId="0" borderId="23" xfId="0" applyNumberFormat="1" applyFont="1" applyBorder="1"/>
    <xf numFmtId="164" fontId="15" fillId="19" borderId="1" xfId="0" applyNumberFormat="1" applyFont="1" applyFill="1" applyBorder="1"/>
    <xf numFmtId="164" fontId="16" fillId="4" borderId="1" xfId="0" applyNumberFormat="1" applyFont="1" applyFill="1" applyBorder="1"/>
    <xf numFmtId="164" fontId="15" fillId="29" borderId="1" xfId="0" applyNumberFormat="1" applyFont="1" applyFill="1" applyBorder="1"/>
    <xf numFmtId="164" fontId="16" fillId="0" borderId="26" xfId="0" applyNumberFormat="1" applyFont="1" applyBorder="1"/>
    <xf numFmtId="164" fontId="16" fillId="0" borderId="27" xfId="0" applyNumberFormat="1" applyFont="1" applyBorder="1"/>
    <xf numFmtId="164" fontId="16" fillId="0" borderId="28" xfId="0" applyNumberFormat="1" applyFont="1" applyBorder="1"/>
    <xf numFmtId="164" fontId="16" fillId="0" borderId="29" xfId="0" applyNumberFormat="1" applyFont="1" applyBorder="1"/>
    <xf numFmtId="164" fontId="16" fillId="0" borderId="17" xfId="0" applyNumberFormat="1" applyFont="1" applyBorder="1"/>
    <xf numFmtId="164" fontId="16" fillId="0" borderId="18" xfId="0" applyNumberFormat="1" applyFont="1" applyBorder="1"/>
    <xf numFmtId="164" fontId="15" fillId="20" borderId="8" xfId="0" applyNumberFormat="1" applyFont="1" applyFill="1" applyBorder="1"/>
    <xf numFmtId="164" fontId="16" fillId="20" borderId="1" xfId="0" applyNumberFormat="1" applyFont="1" applyFill="1" applyBorder="1"/>
    <xf numFmtId="164" fontId="15" fillId="20" borderId="1" xfId="0" applyNumberFormat="1" applyFont="1" applyFill="1" applyBorder="1"/>
    <xf numFmtId="164" fontId="15" fillId="20" borderId="9" xfId="0" applyNumberFormat="1" applyFont="1" applyFill="1" applyBorder="1"/>
    <xf numFmtId="164" fontId="15" fillId="23" borderId="30" xfId="0" applyNumberFormat="1" applyFont="1" applyFill="1" applyBorder="1"/>
    <xf numFmtId="164" fontId="16" fillId="23" borderId="31" xfId="0" applyNumberFormat="1" applyFont="1" applyFill="1" applyBorder="1"/>
    <xf numFmtId="164" fontId="15" fillId="23" borderId="31" xfId="0" applyNumberFormat="1" applyFont="1" applyFill="1" applyBorder="1"/>
    <xf numFmtId="164" fontId="16" fillId="23" borderId="32" xfId="0" applyNumberFormat="1" applyFont="1" applyFill="1" applyBorder="1"/>
    <xf numFmtId="164" fontId="16" fillId="3" borderId="8" xfId="0" applyNumberFormat="1" applyFont="1" applyFill="1" applyBorder="1"/>
    <xf numFmtId="164" fontId="16" fillId="3" borderId="9" xfId="0" applyNumberFormat="1" applyFont="1" applyFill="1" applyBorder="1"/>
    <xf numFmtId="164" fontId="16" fillId="16" borderId="33" xfId="0" applyNumberFormat="1" applyFont="1" applyFill="1" applyBorder="1"/>
    <xf numFmtId="164" fontId="16" fillId="16" borderId="34" xfId="0" applyNumberFormat="1" applyFont="1" applyFill="1" applyBorder="1" applyAlignment="1">
      <alignment horizontal="center"/>
    </xf>
    <xf numFmtId="164" fontId="16" fillId="16" borderId="35" xfId="0" applyNumberFormat="1" applyFont="1" applyFill="1" applyBorder="1" applyAlignment="1">
      <alignment horizontal="center"/>
    </xf>
    <xf numFmtId="164" fontId="16" fillId="16" borderId="33" xfId="0" applyNumberFormat="1" applyFont="1" applyFill="1" applyBorder="1" applyAlignment="1">
      <alignment horizontal="center"/>
    </xf>
    <xf numFmtId="164" fontId="16" fillId="0" borderId="19" xfId="0" applyNumberFormat="1" applyFont="1" applyBorder="1"/>
    <xf numFmtId="164" fontId="16" fillId="0" borderId="21" xfId="0" applyNumberFormat="1" applyFont="1" applyBorder="1"/>
    <xf numFmtId="10" fontId="16" fillId="0" borderId="21" xfId="0" applyNumberFormat="1" applyFont="1" applyBorder="1"/>
    <xf numFmtId="164" fontId="16" fillId="0" borderId="21" xfId="0" applyNumberFormat="1" applyFont="1" applyBorder="1" applyAlignment="1">
      <alignment horizontal="right"/>
    </xf>
    <xf numFmtId="164" fontId="16" fillId="0" borderId="20" xfId="0" applyNumberFormat="1" applyFont="1" applyBorder="1"/>
    <xf numFmtId="164" fontId="16" fillId="29" borderId="1" xfId="0" applyNumberFormat="1" applyFont="1" applyFill="1" applyBorder="1"/>
    <xf numFmtId="164" fontId="16" fillId="16" borderId="37" xfId="0" applyNumberFormat="1" applyFont="1" applyFill="1" applyBorder="1"/>
    <xf numFmtId="9" fontId="16" fillId="16" borderId="1" xfId="0" applyNumberFormat="1" applyFont="1" applyFill="1" applyBorder="1" applyAlignment="1">
      <alignment horizontal="center"/>
    </xf>
    <xf numFmtId="164" fontId="16" fillId="16" borderId="38" xfId="0" applyNumberFormat="1" applyFont="1" applyFill="1" applyBorder="1" applyAlignment="1">
      <alignment horizontal="center"/>
    </xf>
    <xf numFmtId="164" fontId="16" fillId="16" borderId="37" xfId="0" applyNumberFormat="1" applyFont="1" applyFill="1" applyBorder="1" applyAlignment="1">
      <alignment horizontal="center"/>
    </xf>
    <xf numFmtId="0" fontId="16" fillId="19" borderId="37" xfId="0" applyFont="1" applyFill="1" applyBorder="1"/>
    <xf numFmtId="164" fontId="16" fillId="19" borderId="38" xfId="0" applyNumberFormat="1" applyFont="1" applyFill="1" applyBorder="1"/>
    <xf numFmtId="0" fontId="16" fillId="31" borderId="37" xfId="0" applyFont="1" applyFill="1" applyBorder="1"/>
    <xf numFmtId="164" fontId="16" fillId="31" borderId="1" xfId="0" applyNumberFormat="1" applyFont="1" applyFill="1" applyBorder="1"/>
    <xf numFmtId="164" fontId="16" fillId="31" borderId="38" xfId="0" applyNumberFormat="1" applyFont="1" applyFill="1" applyBorder="1"/>
    <xf numFmtId="164" fontId="16" fillId="31" borderId="37" xfId="0" applyNumberFormat="1" applyFont="1" applyFill="1" applyBorder="1" applyAlignment="1">
      <alignment horizontal="center"/>
    </xf>
    <xf numFmtId="164" fontId="16" fillId="31" borderId="1" xfId="0" applyNumberFormat="1" applyFont="1" applyFill="1" applyBorder="1" applyAlignment="1">
      <alignment horizontal="center"/>
    </xf>
    <xf numFmtId="164" fontId="16" fillId="31" borderId="38" xfId="0" applyNumberFormat="1" applyFont="1" applyFill="1" applyBorder="1" applyAlignment="1">
      <alignment horizontal="center"/>
    </xf>
    <xf numFmtId="164" fontId="16" fillId="29" borderId="37" xfId="0" applyNumberFormat="1" applyFont="1" applyFill="1" applyBorder="1"/>
    <xf numFmtId="164" fontId="16" fillId="29" borderId="1" xfId="0" applyNumberFormat="1" applyFont="1" applyFill="1" applyBorder="1" applyAlignment="1">
      <alignment horizontal="center"/>
    </xf>
    <xf numFmtId="164" fontId="16" fillId="29" borderId="38" xfId="0" applyNumberFormat="1" applyFont="1" applyFill="1" applyBorder="1" applyAlignment="1">
      <alignment horizontal="center"/>
    </xf>
    <xf numFmtId="164" fontId="16" fillId="20" borderId="8" xfId="0" applyNumberFormat="1" applyFont="1" applyFill="1" applyBorder="1"/>
    <xf numFmtId="164" fontId="16" fillId="20" borderId="9" xfId="0" applyNumberFormat="1" applyFont="1" applyFill="1" applyBorder="1"/>
    <xf numFmtId="164" fontId="16" fillId="19" borderId="37" xfId="0" applyNumberFormat="1" applyFont="1" applyFill="1" applyBorder="1"/>
    <xf numFmtId="164" fontId="15" fillId="3" borderId="37" xfId="0" applyNumberFormat="1" applyFont="1" applyFill="1" applyBorder="1"/>
    <xf numFmtId="164" fontId="16" fillId="3" borderId="38" xfId="0" applyNumberFormat="1" applyFont="1" applyFill="1" applyBorder="1"/>
    <xf numFmtId="164" fontId="16" fillId="31" borderId="37" xfId="0" applyNumberFormat="1" applyFont="1" applyFill="1" applyBorder="1"/>
    <xf numFmtId="164" fontId="15" fillId="29" borderId="8" xfId="0" applyNumberFormat="1" applyFont="1" applyFill="1" applyBorder="1"/>
    <xf numFmtId="164" fontId="16" fillId="3" borderId="37" xfId="0" applyNumberFormat="1" applyFont="1" applyFill="1" applyBorder="1"/>
    <xf numFmtId="164" fontId="16" fillId="0" borderId="39" xfId="0" applyNumberFormat="1" applyFont="1" applyBorder="1"/>
    <xf numFmtId="164" fontId="16" fillId="0" borderId="40" xfId="0" applyNumberFormat="1" applyFont="1" applyBorder="1"/>
    <xf numFmtId="164" fontId="16" fillId="0" borderId="41" xfId="0" applyNumberFormat="1" applyFont="1" applyBorder="1"/>
    <xf numFmtId="164" fontId="18" fillId="12" borderId="1" xfId="0" applyNumberFormat="1" applyFont="1" applyFill="1" applyBorder="1"/>
    <xf numFmtId="164" fontId="36" fillId="12" borderId="1" xfId="0" applyNumberFormat="1" applyFont="1" applyFill="1" applyBorder="1"/>
    <xf numFmtId="164" fontId="16" fillId="28" borderId="11" xfId="0" applyNumberFormat="1" applyFont="1" applyFill="1" applyBorder="1"/>
    <xf numFmtId="164" fontId="15" fillId="16" borderId="45" xfId="0" applyNumberFormat="1" applyFont="1" applyFill="1" applyBorder="1"/>
    <xf numFmtId="164" fontId="15" fillId="16" borderId="46" xfId="0" applyNumberFormat="1" applyFont="1" applyFill="1" applyBorder="1"/>
    <xf numFmtId="164" fontId="15" fillId="16" borderId="46" xfId="0" applyNumberFormat="1" applyFont="1" applyFill="1" applyBorder="1" applyAlignment="1">
      <alignment horizontal="right"/>
    </xf>
    <xf numFmtId="166" fontId="15" fillId="16" borderId="47" xfId="0" applyNumberFormat="1" applyFont="1" applyFill="1" applyBorder="1"/>
    <xf numFmtId="164" fontId="37" fillId="16" borderId="47" xfId="0" applyNumberFormat="1" applyFont="1" applyFill="1" applyBorder="1" applyAlignment="1">
      <alignment horizontal="right"/>
    </xf>
    <xf numFmtId="164" fontId="15" fillId="32" borderId="46" xfId="0" applyNumberFormat="1" applyFont="1" applyFill="1" applyBorder="1"/>
    <xf numFmtId="164" fontId="37" fillId="0" borderId="0" xfId="0" applyNumberFormat="1" applyFont="1" applyAlignment="1">
      <alignment horizontal="center"/>
    </xf>
    <xf numFmtId="164" fontId="16" fillId="14" borderId="33" xfId="0" applyNumberFormat="1" applyFont="1" applyFill="1" applyBorder="1"/>
    <xf numFmtId="164" fontId="16" fillId="14" borderId="34" xfId="0" applyNumberFormat="1" applyFont="1" applyFill="1" applyBorder="1"/>
    <xf numFmtId="164" fontId="16" fillId="14" borderId="34" xfId="0" applyNumberFormat="1" applyFont="1" applyFill="1" applyBorder="1" applyAlignment="1">
      <alignment horizontal="center"/>
    </xf>
    <xf numFmtId="164" fontId="16" fillId="14" borderId="35" xfId="0" applyNumberFormat="1" applyFont="1" applyFill="1" applyBorder="1"/>
    <xf numFmtId="164" fontId="15" fillId="14" borderId="37" xfId="0" applyNumberFormat="1" applyFont="1" applyFill="1" applyBorder="1"/>
    <xf numFmtId="164" fontId="15" fillId="14" borderId="1" xfId="0" applyNumberFormat="1" applyFont="1" applyFill="1" applyBorder="1"/>
    <xf numFmtId="167" fontId="15" fillId="14" borderId="38" xfId="0" applyNumberFormat="1" applyFont="1" applyFill="1" applyBorder="1"/>
    <xf numFmtId="164" fontId="16" fillId="14" borderId="37" xfId="0" applyNumberFormat="1" applyFont="1" applyFill="1" applyBorder="1"/>
    <xf numFmtId="164" fontId="16" fillId="14" borderId="1" xfId="0" applyNumberFormat="1" applyFont="1" applyFill="1" applyBorder="1"/>
    <xf numFmtId="164" fontId="16" fillId="14" borderId="38" xfId="0" applyNumberFormat="1" applyFont="1" applyFill="1" applyBorder="1"/>
    <xf numFmtId="168" fontId="16" fillId="14" borderId="1" xfId="0" applyNumberFormat="1" applyFont="1" applyFill="1" applyBorder="1"/>
    <xf numFmtId="164" fontId="16" fillId="14" borderId="45" xfId="0" applyNumberFormat="1" applyFont="1" applyFill="1" applyBorder="1"/>
    <xf numFmtId="164" fontId="16" fillId="14" borderId="46" xfId="0" applyNumberFormat="1" applyFont="1" applyFill="1" applyBorder="1"/>
    <xf numFmtId="164" fontId="16" fillId="14" borderId="47" xfId="0" applyNumberFormat="1" applyFont="1" applyFill="1" applyBorder="1"/>
    <xf numFmtId="164" fontId="37" fillId="16" borderId="1" xfId="0" applyNumberFormat="1" applyFont="1" applyFill="1" applyBorder="1" applyAlignment="1">
      <alignment horizontal="right"/>
    </xf>
    <xf numFmtId="164" fontId="15" fillId="30" borderId="2" xfId="0" applyNumberFormat="1" applyFont="1" applyFill="1" applyBorder="1"/>
    <xf numFmtId="164" fontId="16" fillId="30" borderId="3" xfId="0" applyNumberFormat="1" applyFont="1" applyFill="1" applyBorder="1"/>
    <xf numFmtId="164" fontId="16" fillId="30" borderId="4" xfId="0" applyNumberFormat="1" applyFont="1" applyFill="1" applyBorder="1"/>
    <xf numFmtId="164" fontId="15" fillId="30" borderId="8" xfId="0" applyNumberFormat="1" applyFont="1" applyFill="1" applyBorder="1"/>
    <xf numFmtId="164" fontId="15" fillId="30" borderId="1" xfId="0" applyNumberFormat="1" applyFont="1" applyFill="1" applyBorder="1"/>
    <xf numFmtId="164" fontId="15" fillId="30" borderId="1" xfId="0" applyNumberFormat="1" applyFont="1" applyFill="1" applyBorder="1" applyAlignment="1">
      <alignment horizontal="center"/>
    </xf>
    <xf numFmtId="164" fontId="15" fillId="30" borderId="9" xfId="0" applyNumberFormat="1" applyFont="1" applyFill="1" applyBorder="1" applyAlignment="1">
      <alignment horizontal="center"/>
    </xf>
    <xf numFmtId="169" fontId="16" fillId="0" borderId="0" xfId="0" applyNumberFormat="1" applyFont="1"/>
    <xf numFmtId="164" fontId="18" fillId="26" borderId="2" xfId="0" applyNumberFormat="1" applyFont="1" applyFill="1" applyBorder="1"/>
    <xf numFmtId="164" fontId="36" fillId="26" borderId="3" xfId="0" applyNumberFormat="1" applyFont="1" applyFill="1" applyBorder="1"/>
    <xf numFmtId="164" fontId="36" fillId="26" borderId="4" xfId="0" applyNumberFormat="1" applyFont="1" applyFill="1" applyBorder="1"/>
    <xf numFmtId="164" fontId="16" fillId="28" borderId="10" xfId="0" applyNumberFormat="1" applyFont="1" applyFill="1" applyBorder="1"/>
    <xf numFmtId="164" fontId="15" fillId="28" borderId="12" xfId="0" applyNumberFormat="1" applyFont="1" applyFill="1" applyBorder="1"/>
    <xf numFmtId="164" fontId="15" fillId="32" borderId="1" xfId="0" applyNumberFormat="1" applyFont="1" applyFill="1" applyBorder="1"/>
    <xf numFmtId="0" fontId="43" fillId="20" borderId="1" xfId="0" applyFont="1" applyFill="1" applyBorder="1"/>
    <xf numFmtId="0" fontId="44" fillId="12" borderId="48" xfId="0" applyFont="1" applyFill="1" applyBorder="1"/>
    <xf numFmtId="0" fontId="44" fillId="12" borderId="34" xfId="0" applyFont="1" applyFill="1" applyBorder="1"/>
    <xf numFmtId="0" fontId="44" fillId="12" borderId="49" xfId="0" applyFont="1" applyFill="1" applyBorder="1"/>
    <xf numFmtId="0" fontId="20" fillId="30" borderId="2" xfId="0" applyFont="1" applyFill="1" applyBorder="1"/>
    <xf numFmtId="0" fontId="20" fillId="30" borderId="4" xfId="0" applyFont="1" applyFill="1" applyBorder="1"/>
    <xf numFmtId="0" fontId="44" fillId="34" borderId="14" xfId="0" applyFont="1" applyFill="1" applyBorder="1"/>
    <xf numFmtId="0" fontId="44" fillId="34" borderId="15" xfId="0" applyFont="1" applyFill="1" applyBorder="1"/>
    <xf numFmtId="0" fontId="44" fillId="34" borderId="16" xfId="0" applyFont="1" applyFill="1" applyBorder="1"/>
    <xf numFmtId="0" fontId="20" fillId="30" borderId="8" xfId="0" applyFont="1" applyFill="1" applyBorder="1"/>
    <xf numFmtId="0" fontId="20" fillId="28" borderId="2" xfId="0" applyFont="1" applyFill="1" applyBorder="1"/>
    <xf numFmtId="0" fontId="20" fillId="28" borderId="3" xfId="0" applyFont="1" applyFill="1" applyBorder="1"/>
    <xf numFmtId="0" fontId="20" fillId="28" borderId="4" xfId="0" applyFont="1" applyFill="1" applyBorder="1"/>
    <xf numFmtId="0" fontId="20" fillId="30" borderId="9" xfId="0" applyFont="1" applyFill="1" applyBorder="1"/>
    <xf numFmtId="0" fontId="20" fillId="8" borderId="2" xfId="0" applyFont="1" applyFill="1" applyBorder="1"/>
    <xf numFmtId="0" fontId="20" fillId="8" borderId="3" xfId="0" applyFont="1" applyFill="1" applyBorder="1"/>
    <xf numFmtId="0" fontId="20" fillId="8" borderId="4" xfId="0" applyFont="1" applyFill="1" applyBorder="1"/>
    <xf numFmtId="0" fontId="20" fillId="29" borderId="8" xfId="0" applyFont="1" applyFill="1" applyBorder="1"/>
    <xf numFmtId="0" fontId="20" fillId="8" borderId="1" xfId="0" applyFont="1" applyFill="1" applyBorder="1"/>
    <xf numFmtId="0" fontId="20" fillId="8" borderId="50" xfId="0" applyFont="1" applyFill="1" applyBorder="1"/>
    <xf numFmtId="0" fontId="20" fillId="8" borderId="51" xfId="0" applyFont="1" applyFill="1" applyBorder="1"/>
    <xf numFmtId="0" fontId="43" fillId="8" borderId="52" xfId="0" applyFont="1" applyFill="1" applyBorder="1"/>
    <xf numFmtId="0" fontId="20" fillId="30" borderId="10" xfId="0" applyFont="1" applyFill="1" applyBorder="1"/>
    <xf numFmtId="0" fontId="20" fillId="30" borderId="11" xfId="0" applyFont="1" applyFill="1" applyBorder="1"/>
    <xf numFmtId="0" fontId="20" fillId="30" borderId="12" xfId="0" applyFont="1" applyFill="1" applyBorder="1"/>
    <xf numFmtId="0" fontId="44" fillId="34" borderId="3" xfId="0" applyFont="1" applyFill="1" applyBorder="1"/>
    <xf numFmtId="0" fontId="44" fillId="34" borderId="16" xfId="0" applyFont="1" applyFill="1" applyBorder="1" applyAlignment="1">
      <alignment horizontal="right"/>
    </xf>
    <xf numFmtId="0" fontId="43" fillId="30" borderId="1" xfId="0" applyFont="1" applyFill="1" applyBorder="1"/>
    <xf numFmtId="0" fontId="44" fillId="35" borderId="34" xfId="0" applyFont="1" applyFill="1" applyBorder="1"/>
    <xf numFmtId="0" fontId="45" fillId="35" borderId="34" xfId="0" applyFont="1" applyFill="1" applyBorder="1"/>
    <xf numFmtId="0" fontId="20" fillId="30" borderId="1" xfId="0" applyFont="1" applyFill="1" applyBorder="1"/>
    <xf numFmtId="0" fontId="20" fillId="30" borderId="1" xfId="0" applyFont="1" applyFill="1" applyBorder="1" applyAlignment="1">
      <alignment horizontal="right"/>
    </xf>
    <xf numFmtId="0" fontId="43" fillId="8" borderId="1" xfId="0" applyFont="1" applyFill="1" applyBorder="1" applyAlignment="1">
      <alignment horizontal="left"/>
    </xf>
    <xf numFmtId="0" fontId="20" fillId="8" borderId="38" xfId="0" applyFont="1" applyFill="1" applyBorder="1"/>
    <xf numFmtId="0" fontId="43" fillId="6" borderId="33" xfId="0" applyFont="1" applyFill="1" applyBorder="1" applyAlignment="1">
      <alignment horizontal="left"/>
    </xf>
    <xf numFmtId="0" fontId="20" fillId="6" borderId="34" xfId="0" applyFont="1" applyFill="1" applyBorder="1"/>
    <xf numFmtId="0" fontId="16" fillId="6" borderId="34" xfId="0" applyFont="1" applyFill="1" applyBorder="1"/>
    <xf numFmtId="0" fontId="20" fillId="6" borderId="35" xfId="0" applyFont="1" applyFill="1" applyBorder="1"/>
    <xf numFmtId="0" fontId="43" fillId="7" borderId="37" xfId="0" applyFont="1" applyFill="1" applyBorder="1" applyAlignment="1">
      <alignment horizontal="left"/>
    </xf>
    <xf numFmtId="0" fontId="20" fillId="7" borderId="1" xfId="0" applyFont="1" applyFill="1" applyBorder="1"/>
    <xf numFmtId="0" fontId="20" fillId="7" borderId="1" xfId="0" applyFont="1" applyFill="1" applyBorder="1" applyAlignment="1">
      <alignment horizontal="center"/>
    </xf>
    <xf numFmtId="0" fontId="20" fillId="7" borderId="38" xfId="0" applyFont="1" applyFill="1" applyBorder="1" applyAlignment="1">
      <alignment horizontal="center"/>
    </xf>
    <xf numFmtId="0" fontId="43" fillId="7" borderId="45" xfId="0" applyFont="1" applyFill="1" applyBorder="1" applyAlignment="1">
      <alignment horizontal="left"/>
    </xf>
    <xf numFmtId="0" fontId="20" fillId="7" borderId="46" xfId="0" applyFont="1" applyFill="1" applyBorder="1"/>
    <xf numFmtId="0" fontId="20" fillId="7" borderId="46" xfId="0" applyFont="1" applyFill="1" applyBorder="1" applyAlignment="1">
      <alignment horizontal="center"/>
    </xf>
    <xf numFmtId="0" fontId="20" fillId="7" borderId="47" xfId="0" applyFont="1" applyFill="1" applyBorder="1" applyAlignment="1">
      <alignment horizontal="center"/>
    </xf>
    <xf numFmtId="0" fontId="20" fillId="8" borderId="1" xfId="0" applyFont="1" applyFill="1" applyBorder="1" applyAlignment="1">
      <alignment horizontal="left"/>
    </xf>
    <xf numFmtId="0" fontId="43" fillId="0" borderId="0" xfId="0" applyFont="1"/>
    <xf numFmtId="0" fontId="43" fillId="8" borderId="1" xfId="0" applyFont="1" applyFill="1" applyBorder="1"/>
    <xf numFmtId="0" fontId="43" fillId="8" borderId="38" xfId="0" applyFont="1" applyFill="1" applyBorder="1"/>
    <xf numFmtId="0" fontId="43" fillId="7" borderId="33" xfId="0" applyFont="1" applyFill="1" applyBorder="1" applyAlignment="1">
      <alignment horizontal="left"/>
    </xf>
    <xf numFmtId="0" fontId="20" fillId="7" borderId="34" xfId="0" applyFont="1" applyFill="1" applyBorder="1"/>
    <xf numFmtId="0" fontId="20" fillId="7" borderId="34" xfId="0" applyFont="1" applyFill="1" applyBorder="1" applyAlignment="1">
      <alignment horizontal="center"/>
    </xf>
    <xf numFmtId="0" fontId="20" fillId="7" borderId="35" xfId="0" applyFont="1" applyFill="1" applyBorder="1" applyAlignment="1">
      <alignment horizontal="center"/>
    </xf>
    <xf numFmtId="0" fontId="43" fillId="8" borderId="46" xfId="0" applyFont="1" applyFill="1" applyBorder="1" applyAlignment="1">
      <alignment horizontal="left"/>
    </xf>
    <xf numFmtId="0" fontId="46" fillId="8" borderId="1" xfId="0" applyFont="1" applyFill="1" applyBorder="1" applyAlignment="1">
      <alignment horizontal="left"/>
    </xf>
    <xf numFmtId="0" fontId="47" fillId="8" borderId="1" xfId="0" applyFont="1" applyFill="1" applyBorder="1"/>
    <xf numFmtId="0" fontId="44" fillId="35" borderId="33" xfId="0" applyFont="1" applyFill="1" applyBorder="1"/>
    <xf numFmtId="0" fontId="20" fillId="8" borderId="34" xfId="0" applyFont="1" applyFill="1" applyBorder="1"/>
    <xf numFmtId="0" fontId="20" fillId="8" borderId="35" xfId="0" applyFont="1" applyFill="1" applyBorder="1"/>
    <xf numFmtId="0" fontId="44" fillId="34" borderId="33" xfId="0" applyFont="1" applyFill="1" applyBorder="1"/>
    <xf numFmtId="0" fontId="45" fillId="34" borderId="34" xfId="0" applyFont="1" applyFill="1" applyBorder="1"/>
    <xf numFmtId="0" fontId="44" fillId="34" borderId="35" xfId="0" applyFont="1" applyFill="1" applyBorder="1" applyAlignment="1">
      <alignment horizontal="right"/>
    </xf>
    <xf numFmtId="0" fontId="17" fillId="6" borderId="2" xfId="0" applyFont="1" applyFill="1" applyBorder="1"/>
    <xf numFmtId="0" fontId="15" fillId="24" borderId="8" xfId="0" applyFont="1" applyFill="1" applyBorder="1"/>
    <xf numFmtId="0" fontId="16" fillId="24" borderId="1" xfId="0" applyFont="1" applyFill="1" applyBorder="1"/>
    <xf numFmtId="0" fontId="16" fillId="24" borderId="1" xfId="0" applyFont="1" applyFill="1" applyBorder="1" applyAlignment="1">
      <alignment horizontal="center"/>
    </xf>
    <xf numFmtId="0" fontId="16" fillId="24" borderId="9" xfId="0" applyFont="1" applyFill="1" applyBorder="1" applyAlignment="1">
      <alignment horizontal="center"/>
    </xf>
    <xf numFmtId="0" fontId="20" fillId="8" borderId="1" xfId="0" applyFont="1" applyFill="1" applyBorder="1" applyAlignment="1">
      <alignment horizontal="right"/>
    </xf>
    <xf numFmtId="3" fontId="20" fillId="6" borderId="1" xfId="0" applyNumberFormat="1" applyFont="1" applyFill="1" applyBorder="1"/>
    <xf numFmtId="3" fontId="20" fillId="6" borderId="1" xfId="0" applyNumberFormat="1" applyFont="1" applyFill="1" applyBorder="1" applyAlignment="1">
      <alignment horizontal="center"/>
    </xf>
    <xf numFmtId="0" fontId="20" fillId="10" borderId="1" xfId="0" applyFont="1" applyFill="1" applyBorder="1" applyAlignment="1">
      <alignment horizontal="center"/>
    </xf>
    <xf numFmtId="0" fontId="20" fillId="10" borderId="1" xfId="0" applyFont="1" applyFill="1" applyBorder="1"/>
    <xf numFmtId="3" fontId="16" fillId="8" borderId="1" xfId="0" applyNumberFormat="1" applyFont="1" applyFill="1" applyBorder="1"/>
    <xf numFmtId="3" fontId="20" fillId="10" borderId="1" xfId="0" applyNumberFormat="1" applyFont="1" applyFill="1" applyBorder="1"/>
    <xf numFmtId="0" fontId="20" fillId="8" borderId="1" xfId="0" applyFont="1" applyFill="1" applyBorder="1" applyAlignment="1">
      <alignment horizontal="center"/>
    </xf>
    <xf numFmtId="0" fontId="20" fillId="3" borderId="1" xfId="0" applyFont="1" applyFill="1" applyBorder="1" applyAlignment="1">
      <alignment horizontal="center"/>
    </xf>
    <xf numFmtId="3" fontId="20" fillId="8" borderId="1" xfId="0" applyNumberFormat="1" applyFont="1" applyFill="1" applyBorder="1"/>
    <xf numFmtId="3" fontId="43" fillId="3" borderId="1" xfId="0" applyNumberFormat="1" applyFont="1" applyFill="1" applyBorder="1"/>
    <xf numFmtId="0" fontId="20" fillId="6" borderId="14" xfId="0" applyFont="1" applyFill="1" applyBorder="1"/>
    <xf numFmtId="0" fontId="20" fillId="6" borderId="15" xfId="0" applyFont="1" applyFill="1" applyBorder="1"/>
    <xf numFmtId="0" fontId="20" fillId="6" borderId="16" xfId="0" applyFont="1" applyFill="1" applyBorder="1"/>
    <xf numFmtId="0" fontId="15" fillId="22" borderId="2" xfId="0" applyFont="1" applyFill="1" applyBorder="1"/>
    <xf numFmtId="0" fontId="15" fillId="22" borderId="3" xfId="0" applyFont="1" applyFill="1" applyBorder="1"/>
    <xf numFmtId="3" fontId="15" fillId="22" borderId="3" xfId="0" applyNumberFormat="1" applyFont="1" applyFill="1" applyBorder="1"/>
    <xf numFmtId="0" fontId="16" fillId="22" borderId="4" xfId="0" applyFont="1" applyFill="1" applyBorder="1"/>
    <xf numFmtId="0" fontId="15" fillId="22" borderId="8" xfId="0" applyFont="1" applyFill="1" applyBorder="1"/>
    <xf numFmtId="10" fontId="15" fillId="22" borderId="1" xfId="0" applyNumberFormat="1" applyFont="1" applyFill="1" applyBorder="1"/>
    <xf numFmtId="0" fontId="15" fillId="22" borderId="1" xfId="0" applyFont="1" applyFill="1" applyBorder="1"/>
    <xf numFmtId="0" fontId="16" fillId="22" borderId="9" xfId="0" applyFont="1" applyFill="1" applyBorder="1"/>
    <xf numFmtId="0" fontId="15" fillId="22" borderId="10" xfId="0" applyFont="1" applyFill="1" applyBorder="1"/>
    <xf numFmtId="10" fontId="15" fillId="22" borderId="11" xfId="0" applyNumberFormat="1" applyFont="1" applyFill="1" applyBorder="1"/>
    <xf numFmtId="3" fontId="15" fillId="22" borderId="11" xfId="0" applyNumberFormat="1" applyFont="1" applyFill="1" applyBorder="1"/>
    <xf numFmtId="0" fontId="16" fillId="22" borderId="12" xfId="0" applyFont="1" applyFill="1" applyBorder="1"/>
    <xf numFmtId="164" fontId="15" fillId="3" borderId="14" xfId="0" applyNumberFormat="1" applyFont="1" applyFill="1" applyBorder="1"/>
    <xf numFmtId="164" fontId="16" fillId="3" borderId="15" xfId="0" applyNumberFormat="1" applyFont="1" applyFill="1" applyBorder="1"/>
    <xf numFmtId="164" fontId="16" fillId="3" borderId="16" xfId="0" applyNumberFormat="1" applyFont="1" applyFill="1" applyBorder="1"/>
    <xf numFmtId="164" fontId="16" fillId="16" borderId="2" xfId="0" applyNumberFormat="1" applyFont="1" applyFill="1" applyBorder="1"/>
    <xf numFmtId="164" fontId="15" fillId="16" borderId="14" xfId="0" applyNumberFormat="1" applyFont="1" applyFill="1" applyBorder="1" applyAlignment="1">
      <alignment horizontal="center"/>
    </xf>
    <xf numFmtId="164" fontId="15" fillId="16" borderId="15" xfId="0" applyNumberFormat="1" applyFont="1" applyFill="1" applyBorder="1" applyAlignment="1">
      <alignment horizontal="center"/>
    </xf>
    <xf numFmtId="164" fontId="15" fillId="16" borderId="16" xfId="0" applyNumberFormat="1" applyFont="1" applyFill="1" applyBorder="1" applyAlignment="1">
      <alignment horizontal="center"/>
    </xf>
    <xf numFmtId="164" fontId="18" fillId="27" borderId="9" xfId="0" applyNumberFormat="1" applyFont="1" applyFill="1" applyBorder="1"/>
    <xf numFmtId="164" fontId="16" fillId="0" borderId="53" xfId="0" applyNumberFormat="1" applyFont="1" applyBorder="1"/>
    <xf numFmtId="164" fontId="16" fillId="30" borderId="14" xfId="0" applyNumberFormat="1" applyFont="1" applyFill="1" applyBorder="1"/>
    <xf numFmtId="164" fontId="16" fillId="30" borderId="15" xfId="0" applyNumberFormat="1" applyFont="1" applyFill="1" applyBorder="1"/>
    <xf numFmtId="164" fontId="16" fillId="30" borderId="16" xfId="0" applyNumberFormat="1" applyFont="1" applyFill="1" applyBorder="1"/>
    <xf numFmtId="164" fontId="15" fillId="29" borderId="10" xfId="0" applyNumberFormat="1" applyFont="1" applyFill="1" applyBorder="1"/>
    <xf numFmtId="164" fontId="18" fillId="27" borderId="11" xfId="0" applyNumberFormat="1" applyFont="1" applyFill="1" applyBorder="1"/>
    <xf numFmtId="164" fontId="18" fillId="27" borderId="12" xfId="0" applyNumberFormat="1" applyFont="1" applyFill="1" applyBorder="1"/>
    <xf numFmtId="0" fontId="26" fillId="13" borderId="1" xfId="0" applyFont="1" applyFill="1" applyBorder="1"/>
    <xf numFmtId="0" fontId="29" fillId="13" borderId="1" xfId="0" applyFont="1" applyFill="1" applyBorder="1"/>
    <xf numFmtId="0" fontId="27" fillId="23" borderId="1" xfId="0" applyFont="1" applyFill="1" applyBorder="1"/>
    <xf numFmtId="0" fontId="27" fillId="8" borderId="1" xfId="0" applyFont="1" applyFill="1" applyBorder="1"/>
    <xf numFmtId="0" fontId="27" fillId="36" borderId="2" xfId="0" applyFont="1" applyFill="1" applyBorder="1"/>
    <xf numFmtId="0" fontId="27" fillId="36" borderId="3" xfId="0" applyFont="1" applyFill="1" applyBorder="1" applyAlignment="1">
      <alignment horizontal="center"/>
    </xf>
    <xf numFmtId="14" fontId="28" fillId="36" borderId="54" xfId="0" applyNumberFormat="1" applyFont="1" applyFill="1" applyBorder="1"/>
    <xf numFmtId="0" fontId="27" fillId="36" borderId="3" xfId="0" applyFont="1" applyFill="1" applyBorder="1"/>
    <xf numFmtId="14" fontId="28" fillId="36" borderId="3" xfId="0" applyNumberFormat="1" applyFont="1" applyFill="1" applyBorder="1"/>
    <xf numFmtId="0" fontId="27" fillId="36" borderId="4" xfId="0" applyFont="1" applyFill="1" applyBorder="1"/>
    <xf numFmtId="0" fontId="27" fillId="36" borderId="10" xfId="0" applyFont="1" applyFill="1" applyBorder="1"/>
    <xf numFmtId="0" fontId="27" fillId="36" borderId="11" xfId="0" applyFont="1" applyFill="1" applyBorder="1" applyAlignment="1">
      <alignment horizontal="center"/>
    </xf>
    <xf numFmtId="14" fontId="28" fillId="36" borderId="55" xfId="0" applyNumberFormat="1" applyFont="1" applyFill="1" applyBorder="1"/>
    <xf numFmtId="0" fontId="27" fillId="36" borderId="11" xfId="0" applyFont="1" applyFill="1" applyBorder="1"/>
    <xf numFmtId="14" fontId="28" fillId="36" borderId="11" xfId="0" applyNumberFormat="1" applyFont="1" applyFill="1" applyBorder="1"/>
    <xf numFmtId="0" fontId="27" fillId="36" borderId="12" xfId="0" applyFont="1" applyFill="1" applyBorder="1"/>
    <xf numFmtId="0" fontId="28" fillId="11" borderId="8" xfId="0" applyFont="1" applyFill="1" applyBorder="1"/>
    <xf numFmtId="0" fontId="28" fillId="11" borderId="1" xfId="0" applyFont="1" applyFill="1" applyBorder="1" applyAlignment="1">
      <alignment horizontal="center"/>
    </xf>
    <xf numFmtId="0" fontId="28" fillId="11" borderId="9" xfId="0" applyFont="1" applyFill="1" applyBorder="1"/>
    <xf numFmtId="0" fontId="28" fillId="10" borderId="1" xfId="0" applyFont="1" applyFill="1" applyBorder="1"/>
    <xf numFmtId="9" fontId="28" fillId="10" borderId="1" xfId="0" applyNumberFormat="1" applyFont="1" applyFill="1" applyBorder="1"/>
    <xf numFmtId="0" fontId="27" fillId="10" borderId="1" xfId="0" applyFont="1" applyFill="1" applyBorder="1"/>
    <xf numFmtId="3" fontId="28" fillId="10" borderId="1" xfId="0" applyNumberFormat="1" applyFont="1" applyFill="1" applyBorder="1"/>
    <xf numFmtId="0" fontId="49" fillId="12" borderId="1" xfId="0" applyFont="1" applyFill="1" applyBorder="1" applyAlignment="1">
      <alignment horizontal="left"/>
    </xf>
    <xf numFmtId="0" fontId="28" fillId="8" borderId="1" xfId="0" applyFont="1" applyFill="1" applyBorder="1"/>
    <xf numFmtId="0" fontId="24" fillId="21" borderId="1" xfId="0" applyFont="1" applyFill="1" applyBorder="1" applyAlignment="1">
      <alignment horizontal="center"/>
    </xf>
    <xf numFmtId="3" fontId="49" fillId="12" borderId="1" xfId="0" applyNumberFormat="1" applyFont="1" applyFill="1" applyBorder="1" applyAlignment="1">
      <alignment horizontal="left"/>
    </xf>
    <xf numFmtId="3" fontId="36" fillId="12" borderId="1" xfId="0" applyNumberFormat="1" applyFont="1" applyFill="1" applyBorder="1"/>
    <xf numFmtId="3" fontId="18" fillId="12" borderId="1" xfId="0" applyNumberFormat="1" applyFont="1" applyFill="1" applyBorder="1"/>
    <xf numFmtId="0" fontId="18" fillId="12" borderId="1" xfId="0" applyFont="1" applyFill="1" applyBorder="1"/>
    <xf numFmtId="0" fontId="31" fillId="23" borderId="1" xfId="0" applyFont="1" applyFill="1" applyBorder="1"/>
    <xf numFmtId="0" fontId="27" fillId="23" borderId="1" xfId="0" applyFont="1" applyFill="1" applyBorder="1" applyAlignment="1">
      <alignment horizontal="right"/>
    </xf>
    <xf numFmtId="0" fontId="28" fillId="31" borderId="1" xfId="0" applyFont="1" applyFill="1" applyBorder="1"/>
    <xf numFmtId="0" fontId="28" fillId="23" borderId="1" xfId="0" applyFont="1" applyFill="1" applyBorder="1" applyAlignment="1">
      <alignment horizontal="right"/>
    </xf>
    <xf numFmtId="0" fontId="26" fillId="39" borderId="45" xfId="0" applyFont="1" applyFill="1" applyBorder="1"/>
    <xf numFmtId="0" fontId="26" fillId="39" borderId="46" xfId="0" applyFont="1" applyFill="1" applyBorder="1"/>
    <xf numFmtId="3" fontId="29" fillId="39" borderId="56" xfId="0" applyNumberFormat="1" applyFont="1" applyFill="1" applyBorder="1"/>
    <xf numFmtId="0" fontId="27" fillId="0" borderId="0" xfId="0" applyFont="1"/>
    <xf numFmtId="0" fontId="28" fillId="0" borderId="0" xfId="0" applyFont="1"/>
    <xf numFmtId="3" fontId="28" fillId="0" borderId="0" xfId="0" applyNumberFormat="1" applyFont="1"/>
    <xf numFmtId="0" fontId="26" fillId="12" borderId="30" xfId="0" applyFont="1" applyFill="1" applyBorder="1"/>
    <xf numFmtId="0" fontId="26" fillId="12" borderId="31" xfId="0" applyFont="1" applyFill="1" applyBorder="1"/>
    <xf numFmtId="164" fontId="26" fillId="12" borderId="57" xfId="0" applyNumberFormat="1" applyFont="1" applyFill="1" applyBorder="1"/>
    <xf numFmtId="0" fontId="26" fillId="40" borderId="33" xfId="0" applyFont="1" applyFill="1" applyBorder="1"/>
    <xf numFmtId="0" fontId="26" fillId="40" borderId="34" xfId="0" applyFont="1" applyFill="1" applyBorder="1"/>
    <xf numFmtId="0" fontId="27" fillId="11" borderId="45" xfId="0" applyFont="1" applyFill="1" applyBorder="1"/>
    <xf numFmtId="0" fontId="27" fillId="11" borderId="46" xfId="0" applyFont="1" applyFill="1" applyBorder="1"/>
    <xf numFmtId="0" fontId="27" fillId="7" borderId="56" xfId="0" applyFont="1" applyFill="1" applyBorder="1"/>
    <xf numFmtId="0" fontId="28" fillId="6" borderId="9" xfId="0" applyFont="1" applyFill="1" applyBorder="1"/>
    <xf numFmtId="0" fontId="27" fillId="11" borderId="30" xfId="0" applyFont="1" applyFill="1" applyBorder="1"/>
    <xf numFmtId="0" fontId="27" fillId="11" borderId="31" xfId="0" applyFont="1" applyFill="1" applyBorder="1"/>
    <xf numFmtId="164" fontId="27" fillId="11" borderId="57" xfId="0" applyNumberFormat="1" applyFont="1" applyFill="1" applyBorder="1"/>
    <xf numFmtId="0" fontId="28" fillId="11" borderId="37" xfId="0" applyFont="1" applyFill="1" applyBorder="1"/>
    <xf numFmtId="0" fontId="42" fillId="11" borderId="34" xfId="0" applyFont="1" applyFill="1" applyBorder="1" applyAlignment="1">
      <alignment horizontal="center"/>
    </xf>
    <xf numFmtId="0" fontId="27" fillId="11" borderId="35" xfId="0" applyFont="1" applyFill="1" applyBorder="1" applyAlignment="1">
      <alignment horizontal="center"/>
    </xf>
    <xf numFmtId="164" fontId="42" fillId="16" borderId="33" xfId="0" applyNumberFormat="1" applyFont="1" applyFill="1" applyBorder="1"/>
    <xf numFmtId="164" fontId="27" fillId="16" borderId="35" xfId="0" applyNumberFormat="1" applyFont="1" applyFill="1" applyBorder="1"/>
    <xf numFmtId="164" fontId="42" fillId="16" borderId="37" xfId="0" applyNumberFormat="1" applyFont="1" applyFill="1" applyBorder="1"/>
    <xf numFmtId="164" fontId="27" fillId="16" borderId="38" xfId="0" applyNumberFormat="1" applyFont="1" applyFill="1" applyBorder="1"/>
    <xf numFmtId="0" fontId="28" fillId="11" borderId="45" xfId="0" applyFont="1" applyFill="1" applyBorder="1"/>
    <xf numFmtId="164" fontId="42" fillId="16" borderId="45" xfId="0" applyNumberFormat="1" applyFont="1" applyFill="1" applyBorder="1"/>
    <xf numFmtId="164" fontId="27" fillId="16" borderId="47" xfId="0" applyNumberFormat="1" applyFont="1" applyFill="1" applyBorder="1"/>
    <xf numFmtId="0" fontId="31" fillId="23" borderId="1" xfId="0" applyFont="1" applyFill="1" applyBorder="1" applyAlignment="1">
      <alignment horizontal="right"/>
    </xf>
    <xf numFmtId="0" fontId="26" fillId="41" borderId="33" xfId="0" applyFont="1" applyFill="1" applyBorder="1"/>
    <xf numFmtId="0" fontId="29" fillId="41" borderId="34" xfId="0" applyFont="1" applyFill="1" applyBorder="1"/>
    <xf numFmtId="0" fontId="29" fillId="41" borderId="35" xfId="0" applyFont="1" applyFill="1" applyBorder="1"/>
    <xf numFmtId="0" fontId="42" fillId="7" borderId="33" xfId="0" applyFont="1" applyFill="1" applyBorder="1"/>
    <xf numFmtId="0" fontId="42" fillId="7" borderId="34" xfId="0" applyFont="1" applyFill="1" applyBorder="1"/>
    <xf numFmtId="0" fontId="50" fillId="7" borderId="35" xfId="0" applyFont="1" applyFill="1" applyBorder="1"/>
    <xf numFmtId="0" fontId="28" fillId="36" borderId="33" xfId="0" applyFont="1" applyFill="1" applyBorder="1"/>
    <xf numFmtId="0" fontId="28" fillId="36" borderId="34" xfId="0" applyFont="1" applyFill="1" applyBorder="1"/>
    <xf numFmtId="0" fontId="28" fillId="36" borderId="35" xfId="0" applyFont="1" applyFill="1" applyBorder="1"/>
    <xf numFmtId="3" fontId="28" fillId="36" borderId="57" xfId="0" applyNumberFormat="1" applyFont="1" applyFill="1" applyBorder="1"/>
    <xf numFmtId="0" fontId="42" fillId="7" borderId="1" xfId="0" applyFont="1" applyFill="1" applyBorder="1"/>
    <xf numFmtId="0" fontId="28" fillId="11" borderId="30" xfId="0" applyFont="1" applyFill="1" applyBorder="1"/>
    <xf numFmtId="0" fontId="28" fillId="11" borderId="31" xfId="0" applyFont="1" applyFill="1" applyBorder="1"/>
    <xf numFmtId="0" fontId="28" fillId="8" borderId="32" xfId="0" applyFont="1" applyFill="1" applyBorder="1"/>
    <xf numFmtId="0" fontId="28" fillId="11" borderId="33" xfId="0" applyFont="1" applyFill="1" applyBorder="1"/>
    <xf numFmtId="0" fontId="28" fillId="11" borderId="58" xfId="0" applyFont="1" applyFill="1" applyBorder="1" applyAlignment="1">
      <alignment horizontal="center"/>
    </xf>
    <xf numFmtId="0" fontId="28" fillId="6" borderId="58" xfId="0" applyFont="1" applyFill="1" applyBorder="1" applyAlignment="1">
      <alignment horizontal="center"/>
    </xf>
    <xf numFmtId="0" fontId="27" fillId="30" borderId="35" xfId="0" applyFont="1" applyFill="1" applyBorder="1"/>
    <xf numFmtId="0" fontId="27" fillId="11" borderId="58" xfId="0" applyFont="1" applyFill="1" applyBorder="1"/>
    <xf numFmtId="164" fontId="27" fillId="0" borderId="59" xfId="0" applyNumberFormat="1" applyFont="1" applyBorder="1"/>
    <xf numFmtId="3" fontId="28" fillId="6" borderId="58" xfId="0" applyNumberFormat="1" applyFont="1" applyFill="1" applyBorder="1"/>
    <xf numFmtId="0" fontId="27" fillId="30" borderId="38" xfId="0" applyFont="1" applyFill="1" applyBorder="1"/>
    <xf numFmtId="0" fontId="27" fillId="11" borderId="60" xfId="0" applyFont="1" applyFill="1" applyBorder="1"/>
    <xf numFmtId="164" fontId="27" fillId="0" borderId="61" xfId="0" applyNumberFormat="1" applyFont="1" applyBorder="1"/>
    <xf numFmtId="3" fontId="28" fillId="6" borderId="60" xfId="0" applyNumberFormat="1" applyFont="1" applyFill="1" applyBorder="1"/>
    <xf numFmtId="0" fontId="42" fillId="7" borderId="46" xfId="0" applyFont="1" applyFill="1" applyBorder="1"/>
    <xf numFmtId="0" fontId="27" fillId="6" borderId="2" xfId="0" applyFont="1" applyFill="1" applyBorder="1"/>
    <xf numFmtId="0" fontId="27" fillId="6" borderId="10" xfId="0" applyFont="1" applyFill="1" applyBorder="1"/>
    <xf numFmtId="0" fontId="27" fillId="11" borderId="56" xfId="0" applyFont="1" applyFill="1" applyBorder="1"/>
    <xf numFmtId="164" fontId="27" fillId="0" borderId="62" xfId="0" applyNumberFormat="1" applyFont="1" applyBorder="1"/>
    <xf numFmtId="3" fontId="28" fillId="6" borderId="56" xfId="0" applyNumberFormat="1" applyFont="1" applyFill="1" applyBorder="1"/>
    <xf numFmtId="3" fontId="27" fillId="30" borderId="56" xfId="0" applyNumberFormat="1" applyFont="1" applyFill="1" applyBorder="1"/>
    <xf numFmtId="0" fontId="28" fillId="14" borderId="1" xfId="0" applyFont="1" applyFill="1" applyBorder="1" applyAlignment="1">
      <alignment horizontal="center"/>
    </xf>
    <xf numFmtId="9" fontId="27" fillId="6" borderId="1" xfId="0" applyNumberFormat="1" applyFont="1" applyFill="1" applyBorder="1" applyAlignment="1">
      <alignment horizontal="center"/>
    </xf>
    <xf numFmtId="164" fontId="27" fillId="14" borderId="1" xfId="0" applyNumberFormat="1" applyFont="1" applyFill="1" applyBorder="1"/>
    <xf numFmtId="0" fontId="28" fillId="3" borderId="1" xfId="0" applyFont="1" applyFill="1" applyBorder="1" applyAlignment="1">
      <alignment horizontal="center"/>
    </xf>
    <xf numFmtId="0" fontId="33" fillId="0" borderId="0" xfId="0" applyFont="1"/>
    <xf numFmtId="0" fontId="31" fillId="0" borderId="0" xfId="0" applyFont="1"/>
    <xf numFmtId="0" fontId="27" fillId="7" borderId="1" xfId="0" applyFont="1" applyFill="1" applyBorder="1"/>
    <xf numFmtId="0" fontId="23" fillId="6" borderId="30" xfId="0" applyFont="1" applyFill="1" applyBorder="1"/>
    <xf numFmtId="0" fontId="24" fillId="6" borderId="31" xfId="0" applyFont="1" applyFill="1" applyBorder="1"/>
    <xf numFmtId="0" fontId="24" fillId="6" borderId="32" xfId="0" applyFont="1" applyFill="1" applyBorder="1"/>
    <xf numFmtId="0" fontId="29" fillId="13" borderId="3" xfId="0" applyFont="1" applyFill="1" applyBorder="1"/>
    <xf numFmtId="0" fontId="28" fillId="25" borderId="8" xfId="0" applyFont="1" applyFill="1" applyBorder="1"/>
    <xf numFmtId="0" fontId="28" fillId="15" borderId="1" xfId="0" applyFont="1" applyFill="1" applyBorder="1"/>
    <xf numFmtId="0" fontId="27" fillId="25" borderId="9" xfId="0" applyFont="1" applyFill="1" applyBorder="1"/>
    <xf numFmtId="0" fontId="16" fillId="0" borderId="26" xfId="0" applyFont="1" applyBorder="1"/>
    <xf numFmtId="0" fontId="16" fillId="0" borderId="27" xfId="0" applyFont="1" applyBorder="1"/>
    <xf numFmtId="0" fontId="16" fillId="0" borderId="53" xfId="0" applyFont="1" applyBorder="1"/>
    <xf numFmtId="0" fontId="16" fillId="0" borderId="0" xfId="0" applyFont="1"/>
    <xf numFmtId="0" fontId="27" fillId="15" borderId="1" xfId="0" applyFont="1" applyFill="1" applyBorder="1"/>
    <xf numFmtId="0" fontId="16" fillId="0" borderId="6" xfId="0" applyFont="1" applyBorder="1"/>
    <xf numFmtId="3" fontId="16" fillId="0" borderId="7" xfId="0" applyNumberFormat="1" applyFont="1" applyBorder="1"/>
    <xf numFmtId="0" fontId="16" fillId="0" borderId="19" xfId="0" applyFont="1" applyBorder="1"/>
    <xf numFmtId="0" fontId="16" fillId="0" borderId="21" xfId="0" applyFont="1" applyBorder="1"/>
    <xf numFmtId="0" fontId="16" fillId="19" borderId="1" xfId="0" applyFont="1" applyFill="1" applyBorder="1"/>
    <xf numFmtId="0" fontId="16" fillId="31" borderId="1" xfId="0" applyFont="1" applyFill="1" applyBorder="1"/>
    <xf numFmtId="0" fontId="36" fillId="12" borderId="1" xfId="0" applyFont="1" applyFill="1" applyBorder="1"/>
    <xf numFmtId="0" fontId="15" fillId="31" borderId="1" xfId="0" applyFont="1" applyFill="1" applyBorder="1"/>
    <xf numFmtId="0" fontId="15" fillId="31" borderId="1" xfId="0" applyFont="1" applyFill="1" applyBorder="1" applyAlignment="1">
      <alignment horizontal="center"/>
    </xf>
    <xf numFmtId="170" fontId="15" fillId="31" borderId="1" xfId="0" applyNumberFormat="1" applyFont="1" applyFill="1" applyBorder="1"/>
    <xf numFmtId="9" fontId="15" fillId="31" borderId="1" xfId="0" applyNumberFormat="1" applyFont="1" applyFill="1" applyBorder="1" applyAlignment="1">
      <alignment horizontal="center"/>
    </xf>
    <xf numFmtId="0" fontId="16" fillId="0" borderId="20" xfId="0" applyFont="1" applyBorder="1"/>
    <xf numFmtId="0" fontId="36" fillId="12" borderId="63" xfId="0" applyFont="1" applyFill="1" applyBorder="1"/>
    <xf numFmtId="0" fontId="15" fillId="12" borderId="1" xfId="0" applyFont="1" applyFill="1" applyBorder="1"/>
    <xf numFmtId="170" fontId="15" fillId="20" borderId="1" xfId="0" applyNumberFormat="1" applyFont="1" applyFill="1" applyBorder="1"/>
    <xf numFmtId="9" fontId="15" fillId="20" borderId="1" xfId="0" applyNumberFormat="1" applyFont="1" applyFill="1" applyBorder="1" applyAlignment="1">
      <alignment horizontal="center"/>
    </xf>
    <xf numFmtId="0" fontId="31" fillId="43" borderId="1" xfId="0" applyFont="1" applyFill="1" applyBorder="1"/>
    <xf numFmtId="0" fontId="31" fillId="0" borderId="26" xfId="0" applyFont="1" applyBorder="1"/>
    <xf numFmtId="0" fontId="31" fillId="0" borderId="27" xfId="0" applyFont="1" applyBorder="1"/>
    <xf numFmtId="0" fontId="31" fillId="0" borderId="53" xfId="0" applyFont="1" applyBorder="1"/>
    <xf numFmtId="0" fontId="31" fillId="0" borderId="17" xfId="0" applyFont="1" applyBorder="1"/>
    <xf numFmtId="0" fontId="31" fillId="0" borderId="22" xfId="0" applyFont="1" applyBorder="1"/>
    <xf numFmtId="0" fontId="31" fillId="0" borderId="23" xfId="0" applyFont="1" applyBorder="1"/>
    <xf numFmtId="0" fontId="33" fillId="0" borderId="23" xfId="0" applyFont="1" applyBorder="1" applyAlignment="1">
      <alignment horizontal="center"/>
    </xf>
    <xf numFmtId="0" fontId="33" fillId="0" borderId="24" xfId="0" applyFont="1" applyBorder="1" applyAlignment="1">
      <alignment horizontal="center"/>
    </xf>
    <xf numFmtId="0" fontId="31" fillId="0" borderId="18" xfId="0" applyFont="1" applyBorder="1"/>
    <xf numFmtId="0" fontId="33" fillId="29" borderId="37" xfId="0" applyFont="1" applyFill="1" applyBorder="1"/>
    <xf numFmtId="0" fontId="33" fillId="29" borderId="1" xfId="0" applyFont="1" applyFill="1" applyBorder="1"/>
    <xf numFmtId="3" fontId="33" fillId="29" borderId="1" xfId="0" applyNumberFormat="1" applyFont="1" applyFill="1" applyBorder="1"/>
    <xf numFmtId="0" fontId="33" fillId="29" borderId="38" xfId="0" applyFont="1" applyFill="1" applyBorder="1"/>
    <xf numFmtId="0" fontId="31" fillId="6" borderId="10" xfId="0" applyFont="1" applyFill="1" applyBorder="1"/>
    <xf numFmtId="0" fontId="31" fillId="6" borderId="11" xfId="0" applyFont="1" applyFill="1" applyBorder="1"/>
    <xf numFmtId="3" fontId="33" fillId="6" borderId="12" xfId="0" applyNumberFormat="1" applyFont="1" applyFill="1" applyBorder="1"/>
    <xf numFmtId="0" fontId="33" fillId="0" borderId="17" xfId="0" applyFont="1" applyBorder="1"/>
    <xf numFmtId="0" fontId="33" fillId="0" borderId="28" xfId="0" applyFont="1" applyBorder="1"/>
    <xf numFmtId="0" fontId="33" fillId="0" borderId="29" xfId="0" applyFont="1" applyBorder="1"/>
    <xf numFmtId="0" fontId="33" fillId="0" borderId="18" xfId="0" applyFont="1" applyBorder="1"/>
    <xf numFmtId="0" fontId="31" fillId="0" borderId="28" xfId="0" applyFont="1" applyBorder="1"/>
    <xf numFmtId="0" fontId="31" fillId="0" borderId="29" xfId="0" applyFont="1" applyBorder="1"/>
    <xf numFmtId="0" fontId="31" fillId="0" borderId="19" xfId="0" applyFont="1" applyBorder="1"/>
    <xf numFmtId="0" fontId="31" fillId="0" borderId="21" xfId="0" applyFont="1" applyBorder="1"/>
    <xf numFmtId="0" fontId="31" fillId="0" borderId="20" xfId="0" applyFont="1" applyBorder="1"/>
    <xf numFmtId="0" fontId="31" fillId="24" borderId="1" xfId="0" applyFont="1" applyFill="1" applyBorder="1"/>
    <xf numFmtId="0" fontId="31" fillId="19" borderId="1" xfId="0" applyFont="1" applyFill="1" applyBorder="1"/>
    <xf numFmtId="0" fontId="55" fillId="19" borderId="1" xfId="0" applyFont="1" applyFill="1" applyBorder="1"/>
    <xf numFmtId="0" fontId="33" fillId="23" borderId="1" xfId="0" applyFont="1" applyFill="1" applyBorder="1"/>
    <xf numFmtId="0" fontId="37" fillId="8" borderId="1" xfId="0" applyFont="1" applyFill="1" applyBorder="1"/>
    <xf numFmtId="0" fontId="28" fillId="6" borderId="33" xfId="0" applyFont="1" applyFill="1" applyBorder="1"/>
    <xf numFmtId="0" fontId="56" fillId="31" borderId="1" xfId="0" applyFont="1" applyFill="1" applyBorder="1"/>
    <xf numFmtId="3" fontId="28" fillId="8" borderId="1" xfId="0" applyNumberFormat="1" applyFont="1" applyFill="1" applyBorder="1"/>
    <xf numFmtId="9" fontId="28" fillId="8" borderId="1" xfId="0" applyNumberFormat="1" applyFont="1" applyFill="1" applyBorder="1"/>
    <xf numFmtId="0" fontId="28" fillId="6" borderId="34" xfId="0" applyFont="1" applyFill="1" applyBorder="1"/>
    <xf numFmtId="0" fontId="27" fillId="6" borderId="37" xfId="0" applyFont="1" applyFill="1" applyBorder="1"/>
    <xf numFmtId="0" fontId="27" fillId="6" borderId="45" xfId="0" applyFont="1" applyFill="1" applyBorder="1"/>
    <xf numFmtId="0" fontId="28" fillId="3" borderId="1" xfId="0" applyFont="1" applyFill="1" applyBorder="1" applyAlignment="1">
      <alignment horizontal="left"/>
    </xf>
    <xf numFmtId="3" fontId="27" fillId="8" borderId="1" xfId="0" applyNumberFormat="1" applyFont="1" applyFill="1" applyBorder="1"/>
    <xf numFmtId="3" fontId="28" fillId="6" borderId="1" xfId="0" applyNumberFormat="1" applyFont="1" applyFill="1" applyBorder="1"/>
    <xf numFmtId="3" fontId="27" fillId="6" borderId="1" xfId="0" applyNumberFormat="1" applyFont="1" applyFill="1" applyBorder="1"/>
    <xf numFmtId="3" fontId="28" fillId="19" borderId="1" xfId="0" applyNumberFormat="1" applyFont="1" applyFill="1" applyBorder="1"/>
    <xf numFmtId="0" fontId="28" fillId="6" borderId="1" xfId="0" applyFont="1" applyFill="1" applyBorder="1" applyAlignment="1">
      <alignment horizontal="center"/>
    </xf>
    <xf numFmtId="0" fontId="27" fillId="19" borderId="1" xfId="0" applyFont="1" applyFill="1" applyBorder="1"/>
    <xf numFmtId="3" fontId="27" fillId="19" borderId="1" xfId="0" applyNumberFormat="1" applyFont="1" applyFill="1" applyBorder="1"/>
    <xf numFmtId="0" fontId="27" fillId="2" borderId="1" xfId="0" applyFont="1" applyFill="1" applyBorder="1"/>
    <xf numFmtId="3" fontId="27" fillId="2" borderId="1" xfId="0" applyNumberFormat="1" applyFont="1" applyFill="1" applyBorder="1"/>
    <xf numFmtId="0" fontId="28" fillId="8" borderId="1" xfId="0" applyFont="1" applyFill="1" applyBorder="1" applyAlignment="1">
      <alignment horizontal="right"/>
    </xf>
    <xf numFmtId="0" fontId="42" fillId="8" borderId="1" xfId="0" applyFont="1" applyFill="1" applyBorder="1"/>
    <xf numFmtId="0" fontId="50" fillId="8" borderId="1" xfId="0" applyFont="1" applyFill="1" applyBorder="1"/>
    <xf numFmtId="0" fontId="56" fillId="31" borderId="2" xfId="0" applyFont="1" applyFill="1" applyBorder="1"/>
    <xf numFmtId="0" fontId="28" fillId="31" borderId="3" xfId="0" applyFont="1" applyFill="1" applyBorder="1"/>
    <xf numFmtId="0" fontId="28" fillId="18" borderId="3" xfId="0" applyFont="1" applyFill="1" applyBorder="1"/>
    <xf numFmtId="0" fontId="27" fillId="18" borderId="4" xfId="0" applyFont="1" applyFill="1" applyBorder="1"/>
    <xf numFmtId="0" fontId="27" fillId="31" borderId="8" xfId="0" applyFont="1" applyFill="1" applyBorder="1"/>
    <xf numFmtId="0" fontId="28" fillId="18" borderId="1" xfId="0" applyFont="1" applyFill="1" applyBorder="1"/>
    <xf numFmtId="0" fontId="27" fillId="18" borderId="9" xfId="0" applyFont="1" applyFill="1" applyBorder="1"/>
    <xf numFmtId="0" fontId="28" fillId="2" borderId="1" xfId="0" applyFont="1" applyFill="1" applyBorder="1"/>
    <xf numFmtId="3" fontId="28" fillId="18" borderId="1" xfId="0" applyNumberFormat="1" applyFont="1" applyFill="1" applyBorder="1"/>
    <xf numFmtId="0" fontId="28" fillId="18" borderId="1" xfId="0" applyFont="1" applyFill="1" applyBorder="1" applyAlignment="1">
      <alignment horizontal="center"/>
    </xf>
    <xf numFmtId="0" fontId="27" fillId="31" borderId="10" xfId="0" applyFont="1" applyFill="1" applyBorder="1"/>
    <xf numFmtId="0" fontId="28" fillId="31" borderId="11" xfId="0" applyFont="1" applyFill="1" applyBorder="1"/>
    <xf numFmtId="0" fontId="27" fillId="18" borderId="11" xfId="0" applyFont="1" applyFill="1" applyBorder="1"/>
    <xf numFmtId="0" fontId="27" fillId="18" borderId="12" xfId="0" applyFont="1" applyFill="1" applyBorder="1"/>
    <xf numFmtId="0" fontId="28" fillId="2" borderId="8" xfId="0" applyFont="1" applyFill="1" applyBorder="1"/>
    <xf numFmtId="9" fontId="28" fillId="18" borderId="1" xfId="0" applyNumberFormat="1" applyFont="1" applyFill="1" applyBorder="1"/>
    <xf numFmtId="3" fontId="28" fillId="17" borderId="1" xfId="0" applyNumberFormat="1" applyFont="1" applyFill="1" applyBorder="1"/>
    <xf numFmtId="3" fontId="28" fillId="11" borderId="1" xfId="0" applyNumberFormat="1" applyFont="1" applyFill="1" applyBorder="1" applyAlignment="1">
      <alignment horizontal="center"/>
    </xf>
    <xf numFmtId="0" fontId="28" fillId="18" borderId="66" xfId="0" applyFont="1" applyFill="1" applyBorder="1"/>
    <xf numFmtId="0" fontId="28" fillId="36" borderId="1" xfId="0" applyFont="1" applyFill="1" applyBorder="1"/>
    <xf numFmtId="3" fontId="28" fillId="6" borderId="1" xfId="0" applyNumberFormat="1" applyFont="1" applyFill="1" applyBorder="1" applyAlignment="1">
      <alignment horizontal="center"/>
    </xf>
    <xf numFmtId="0" fontId="28" fillId="6" borderId="9" xfId="0" applyFont="1" applyFill="1" applyBorder="1" applyAlignment="1">
      <alignment horizontal="center"/>
    </xf>
    <xf numFmtId="0" fontId="28" fillId="18" borderId="9" xfId="0" applyFont="1" applyFill="1" applyBorder="1"/>
    <xf numFmtId="0" fontId="28" fillId="8" borderId="9" xfId="0" applyFont="1" applyFill="1" applyBorder="1"/>
    <xf numFmtId="0" fontId="28" fillId="31" borderId="2" xfId="0" applyFont="1" applyFill="1" applyBorder="1"/>
    <xf numFmtId="0" fontId="28" fillId="8" borderId="3" xfId="0" applyFont="1" applyFill="1" applyBorder="1"/>
    <xf numFmtId="0" fontId="28" fillId="8" borderId="4" xfId="0" applyFont="1" applyFill="1" applyBorder="1"/>
    <xf numFmtId="0" fontId="28" fillId="6" borderId="44" xfId="0" applyFont="1" applyFill="1" applyBorder="1" applyAlignment="1">
      <alignment horizontal="center"/>
    </xf>
    <xf numFmtId="0" fontId="27" fillId="8" borderId="9" xfId="0" applyFont="1" applyFill="1" applyBorder="1"/>
    <xf numFmtId="3" fontId="28" fillId="6" borderId="43" xfId="0" applyNumberFormat="1" applyFont="1" applyFill="1" applyBorder="1"/>
    <xf numFmtId="0" fontId="28" fillId="2" borderId="9" xfId="0" applyFont="1" applyFill="1" applyBorder="1"/>
    <xf numFmtId="3" fontId="28" fillId="18" borderId="11" xfId="0" applyNumberFormat="1" applyFont="1" applyFill="1" applyBorder="1"/>
    <xf numFmtId="3" fontId="28" fillId="18" borderId="12" xfId="0" applyNumberFormat="1" applyFont="1" applyFill="1" applyBorder="1"/>
    <xf numFmtId="0" fontId="27" fillId="6" borderId="1" xfId="0" applyFont="1" applyFill="1" applyBorder="1" applyAlignment="1">
      <alignment horizontal="center"/>
    </xf>
    <xf numFmtId="0" fontId="27" fillId="10" borderId="33" xfId="0" applyFont="1" applyFill="1" applyBorder="1"/>
    <xf numFmtId="0" fontId="27" fillId="10" borderId="34" xfId="0" applyFont="1" applyFill="1" applyBorder="1"/>
    <xf numFmtId="10" fontId="27" fillId="10" borderId="34" xfId="0" applyNumberFormat="1" applyFont="1" applyFill="1" applyBorder="1"/>
    <xf numFmtId="3" fontId="28" fillId="10" borderId="34" xfId="0" applyNumberFormat="1" applyFont="1" applyFill="1" applyBorder="1"/>
    <xf numFmtId="0" fontId="28" fillId="10" borderId="34" xfId="0" applyFont="1" applyFill="1" applyBorder="1"/>
    <xf numFmtId="0" fontId="28" fillId="18" borderId="34" xfId="0" applyFont="1" applyFill="1" applyBorder="1"/>
    <xf numFmtId="0" fontId="28" fillId="18" borderId="35" xfId="0" applyFont="1" applyFill="1" applyBorder="1"/>
    <xf numFmtId="0" fontId="27" fillId="20" borderId="37" xfId="0" applyFont="1" applyFill="1" applyBorder="1"/>
    <xf numFmtId="0" fontId="27" fillId="20" borderId="1" xfId="0" applyFont="1" applyFill="1" applyBorder="1"/>
    <xf numFmtId="0" fontId="27" fillId="10" borderId="37" xfId="0" applyFont="1" applyFill="1" applyBorder="1"/>
    <xf numFmtId="14" fontId="27" fillId="10" borderId="1" xfId="0" applyNumberFormat="1" applyFont="1" applyFill="1" applyBorder="1"/>
    <xf numFmtId="0" fontId="27" fillId="44" borderId="1" xfId="0" applyFont="1" applyFill="1" applyBorder="1"/>
    <xf numFmtId="3" fontId="27" fillId="44" borderId="1" xfId="0" applyNumberFormat="1" applyFont="1" applyFill="1" applyBorder="1"/>
    <xf numFmtId="0" fontId="27" fillId="44" borderId="38" xfId="0" applyFont="1" applyFill="1" applyBorder="1"/>
    <xf numFmtId="0" fontId="28" fillId="20" borderId="37" xfId="0" applyFont="1" applyFill="1" applyBorder="1"/>
    <xf numFmtId="0" fontId="28" fillId="20" borderId="1" xfId="0" applyFont="1" applyFill="1" applyBorder="1"/>
    <xf numFmtId="3" fontId="28" fillId="20" borderId="1" xfId="0" applyNumberFormat="1" applyFont="1" applyFill="1" applyBorder="1"/>
    <xf numFmtId="0" fontId="42" fillId="10" borderId="1" xfId="0" applyFont="1" applyFill="1" applyBorder="1"/>
    <xf numFmtId="3" fontId="27" fillId="44" borderId="38" xfId="0" applyNumberFormat="1" applyFont="1" applyFill="1" applyBorder="1"/>
    <xf numFmtId="0" fontId="28" fillId="10" borderId="1" xfId="0" applyFont="1" applyFill="1" applyBorder="1" applyAlignment="1">
      <alignment horizontal="right"/>
    </xf>
    <xf numFmtId="0" fontId="28" fillId="20" borderId="45" xfId="0" applyFont="1" applyFill="1" applyBorder="1"/>
    <xf numFmtId="0" fontId="28" fillId="20" borderId="46" xfId="0" applyFont="1" applyFill="1" applyBorder="1"/>
    <xf numFmtId="3" fontId="28" fillId="20" borderId="46" xfId="0" applyNumberFormat="1" applyFont="1" applyFill="1" applyBorder="1"/>
    <xf numFmtId="0" fontId="27" fillId="10" borderId="45" xfId="0" applyFont="1" applyFill="1" applyBorder="1"/>
    <xf numFmtId="0" fontId="28" fillId="10" borderId="46" xfId="0" applyFont="1" applyFill="1" applyBorder="1"/>
    <xf numFmtId="0" fontId="28" fillId="10" borderId="46" xfId="0" applyFont="1" applyFill="1" applyBorder="1" applyAlignment="1">
      <alignment horizontal="right"/>
    </xf>
    <xf numFmtId="3" fontId="28" fillId="10" borderId="46" xfId="0" applyNumberFormat="1" applyFont="1" applyFill="1" applyBorder="1"/>
    <xf numFmtId="0" fontId="27" fillId="18" borderId="46" xfId="0" applyFont="1" applyFill="1" applyBorder="1"/>
    <xf numFmtId="0" fontId="27" fillId="18" borderId="47" xfId="0" applyFont="1" applyFill="1" applyBorder="1"/>
    <xf numFmtId="0" fontId="27" fillId="8" borderId="37" xfId="0" applyFont="1" applyFill="1" applyBorder="1"/>
    <xf numFmtId="0" fontId="27" fillId="8" borderId="38" xfId="0" applyFont="1" applyFill="1" applyBorder="1"/>
    <xf numFmtId="0" fontId="28" fillId="36" borderId="34" xfId="0" applyFont="1" applyFill="1" applyBorder="1" applyAlignment="1">
      <alignment horizontal="center"/>
    </xf>
    <xf numFmtId="0" fontId="28" fillId="36" borderId="35" xfId="0" applyFont="1" applyFill="1" applyBorder="1" applyAlignment="1">
      <alignment horizontal="center"/>
    </xf>
    <xf numFmtId="0" fontId="27" fillId="8" borderId="33" xfId="0" applyFont="1" applyFill="1" applyBorder="1"/>
    <xf numFmtId="0" fontId="27" fillId="8" borderId="34" xfId="0" applyFont="1" applyFill="1" applyBorder="1"/>
    <xf numFmtId="9" fontId="27" fillId="36" borderId="35" xfId="0" applyNumberFormat="1" applyFont="1" applyFill="1" applyBorder="1" applyAlignment="1">
      <alignment horizontal="center"/>
    </xf>
    <xf numFmtId="0" fontId="27" fillId="6" borderId="38" xfId="0" applyFont="1" applyFill="1" applyBorder="1"/>
    <xf numFmtId="0" fontId="27" fillId="36" borderId="1" xfId="0" applyFont="1" applyFill="1" applyBorder="1" applyAlignment="1">
      <alignment horizontal="center"/>
    </xf>
    <xf numFmtId="0" fontId="27" fillId="36" borderId="38" xfId="0" applyFont="1" applyFill="1" applyBorder="1" applyAlignment="1">
      <alignment horizontal="center"/>
    </xf>
    <xf numFmtId="3" fontId="27" fillId="6" borderId="38" xfId="0" applyNumberFormat="1" applyFont="1" applyFill="1" applyBorder="1"/>
    <xf numFmtId="3" fontId="27" fillId="8" borderId="38" xfId="0" applyNumberFormat="1" applyFont="1" applyFill="1" applyBorder="1"/>
    <xf numFmtId="0" fontId="28" fillId="36" borderId="37" xfId="0" applyFont="1" applyFill="1" applyBorder="1"/>
    <xf numFmtId="0" fontId="28" fillId="36" borderId="1" xfId="0" applyFont="1" applyFill="1" applyBorder="1" applyAlignment="1">
      <alignment horizontal="center"/>
    </xf>
    <xf numFmtId="0" fontId="28" fillId="36" borderId="38" xfId="0" applyFont="1" applyFill="1" applyBorder="1" applyAlignment="1">
      <alignment horizontal="center"/>
    </xf>
    <xf numFmtId="0" fontId="50" fillId="8" borderId="37" xfId="0" applyFont="1" applyFill="1" applyBorder="1"/>
    <xf numFmtId="0" fontId="27" fillId="6" borderId="46" xfId="0" applyFont="1" applyFill="1" applyBorder="1"/>
    <xf numFmtId="3" fontId="27" fillId="6" borderId="47" xfId="0" applyNumberFormat="1" applyFont="1" applyFill="1" applyBorder="1"/>
    <xf numFmtId="0" fontId="50" fillId="8" borderId="45" xfId="0" applyFont="1" applyFill="1" applyBorder="1"/>
    <xf numFmtId="0" fontId="27" fillId="8" borderId="46" xfId="0" applyFont="1" applyFill="1" applyBorder="1"/>
    <xf numFmtId="0" fontId="27" fillId="8" borderId="47" xfId="0" applyFont="1" applyFill="1" applyBorder="1"/>
    <xf numFmtId="0" fontId="28" fillId="7" borderId="1" xfId="0" applyFont="1" applyFill="1" applyBorder="1"/>
    <xf numFmtId="3" fontId="27" fillId="7" borderId="1" xfId="0" applyNumberFormat="1" applyFont="1" applyFill="1" applyBorder="1"/>
    <xf numFmtId="9" fontId="28" fillId="7" borderId="1" xfId="0" applyNumberFormat="1" applyFont="1" applyFill="1" applyBorder="1" applyAlignment="1">
      <alignment horizontal="center"/>
    </xf>
    <xf numFmtId="0" fontId="48" fillId="7" borderId="1" xfId="0" applyFont="1" applyFill="1" applyBorder="1"/>
    <xf numFmtId="0" fontId="27" fillId="16" borderId="1" xfId="0" applyFont="1" applyFill="1" applyBorder="1"/>
    <xf numFmtId="0" fontId="27" fillId="36" borderId="1" xfId="0" applyFont="1" applyFill="1" applyBorder="1"/>
    <xf numFmtId="10" fontId="27" fillId="7" borderId="1" xfId="0" applyNumberFormat="1" applyFont="1" applyFill="1" applyBorder="1"/>
    <xf numFmtId="0" fontId="28" fillId="44" borderId="14" xfId="0" applyFont="1" applyFill="1" applyBorder="1"/>
    <xf numFmtId="0" fontId="28" fillId="44" borderId="15" xfId="0" applyFont="1" applyFill="1" applyBorder="1"/>
    <xf numFmtId="3" fontId="28" fillId="44" borderId="16" xfId="0" applyNumberFormat="1" applyFont="1" applyFill="1" applyBorder="1"/>
    <xf numFmtId="0" fontId="27" fillId="24" borderId="2" xfId="0" applyFont="1" applyFill="1" applyBorder="1"/>
    <xf numFmtId="0" fontId="27" fillId="24" borderId="3" xfId="0" applyFont="1" applyFill="1" applyBorder="1"/>
    <xf numFmtId="3" fontId="27" fillId="24" borderId="25" xfId="0" applyNumberFormat="1" applyFont="1" applyFill="1" applyBorder="1"/>
    <xf numFmtId="171" fontId="28" fillId="44" borderId="1" xfId="0" applyNumberFormat="1" applyFont="1" applyFill="1" applyBorder="1" applyAlignment="1">
      <alignment horizontal="center"/>
    </xf>
    <xf numFmtId="3" fontId="27" fillId="7" borderId="25" xfId="0" applyNumberFormat="1" applyFont="1" applyFill="1" applyBorder="1"/>
    <xf numFmtId="9" fontId="27" fillId="7" borderId="1" xfId="0" applyNumberFormat="1" applyFont="1" applyFill="1" applyBorder="1"/>
    <xf numFmtId="3" fontId="57" fillId="7" borderId="1" xfId="0" applyNumberFormat="1" applyFont="1" applyFill="1" applyBorder="1"/>
    <xf numFmtId="0" fontId="27" fillId="24" borderId="8" xfId="0" applyFont="1" applyFill="1" applyBorder="1"/>
    <xf numFmtId="3" fontId="27" fillId="24" borderId="42" xfId="0" applyNumberFormat="1" applyFont="1" applyFill="1" applyBorder="1"/>
    <xf numFmtId="3" fontId="27" fillId="7" borderId="42" xfId="0" applyNumberFormat="1" applyFont="1" applyFill="1" applyBorder="1"/>
    <xf numFmtId="0" fontId="28" fillId="44" borderId="10" xfId="0" applyFont="1" applyFill="1" applyBorder="1"/>
    <xf numFmtId="0" fontId="28" fillId="44" borderId="11" xfId="0" applyFont="1" applyFill="1" applyBorder="1"/>
    <xf numFmtId="3" fontId="28" fillId="44" borderId="68" xfId="0" applyNumberFormat="1" applyFont="1" applyFill="1" applyBorder="1"/>
    <xf numFmtId="3" fontId="28" fillId="7" borderId="68" xfId="0" applyNumberFormat="1" applyFont="1" applyFill="1" applyBorder="1"/>
    <xf numFmtId="3" fontId="28" fillId="7" borderId="57" xfId="0" applyNumberFormat="1" applyFont="1" applyFill="1" applyBorder="1"/>
    <xf numFmtId="0" fontId="28" fillId="44" borderId="1" xfId="0" applyFont="1" applyFill="1" applyBorder="1"/>
    <xf numFmtId="3" fontId="28" fillId="44" borderId="57" xfId="0" applyNumberFormat="1" applyFont="1" applyFill="1" applyBorder="1"/>
    <xf numFmtId="9" fontId="28" fillId="7" borderId="1" xfId="0" applyNumberFormat="1" applyFont="1" applyFill="1" applyBorder="1"/>
    <xf numFmtId="0" fontId="27" fillId="7" borderId="1" xfId="0" applyFont="1" applyFill="1" applyBorder="1" applyAlignment="1">
      <alignment horizontal="center"/>
    </xf>
    <xf numFmtId="3" fontId="28" fillId="44" borderId="1" xfId="0" applyNumberFormat="1" applyFont="1" applyFill="1" applyBorder="1"/>
    <xf numFmtId="164" fontId="28" fillId="18" borderId="1" xfId="0" applyNumberFormat="1" applyFont="1" applyFill="1" applyBorder="1"/>
    <xf numFmtId="0" fontId="27" fillId="44" borderId="1" xfId="0" applyFont="1" applyFill="1" applyBorder="1" applyAlignment="1">
      <alignment horizontal="center"/>
    </xf>
    <xf numFmtId="0" fontId="48" fillId="44" borderId="1" xfId="0" applyFont="1" applyFill="1" applyBorder="1"/>
    <xf numFmtId="0" fontId="27" fillId="44" borderId="14" xfId="0" applyFont="1" applyFill="1" applyBorder="1"/>
    <xf numFmtId="0" fontId="27" fillId="44" borderId="15" xfId="0" applyFont="1" applyFill="1" applyBorder="1"/>
    <xf numFmtId="3" fontId="27" fillId="44" borderId="16" xfId="0" applyNumberFormat="1" applyFont="1" applyFill="1" applyBorder="1"/>
    <xf numFmtId="9" fontId="27" fillId="44" borderId="1" xfId="0" applyNumberFormat="1" applyFont="1" applyFill="1" applyBorder="1"/>
    <xf numFmtId="3" fontId="27" fillId="44" borderId="25" xfId="0" applyNumberFormat="1" applyFont="1" applyFill="1" applyBorder="1"/>
    <xf numFmtId="3" fontId="57" fillId="44" borderId="1" xfId="0" applyNumberFormat="1" applyFont="1" applyFill="1" applyBorder="1"/>
    <xf numFmtId="3" fontId="27" fillId="44" borderId="36" xfId="0" applyNumberFormat="1" applyFont="1" applyFill="1" applyBorder="1"/>
    <xf numFmtId="0" fontId="27" fillId="44" borderId="10" xfId="0" applyFont="1" applyFill="1" applyBorder="1"/>
    <xf numFmtId="0" fontId="27" fillId="44" borderId="11" xfId="0" applyFont="1" applyFill="1" applyBorder="1"/>
    <xf numFmtId="3" fontId="27" fillId="44" borderId="68" xfId="0" applyNumberFormat="1" applyFont="1" applyFill="1" applyBorder="1"/>
    <xf numFmtId="3" fontId="57" fillId="44" borderId="57" xfId="0" applyNumberFormat="1" applyFont="1" applyFill="1" applyBorder="1"/>
    <xf numFmtId="10" fontId="27" fillId="44" borderId="1" xfId="0" applyNumberFormat="1" applyFont="1" applyFill="1" applyBorder="1"/>
    <xf numFmtId="3" fontId="27" fillId="24" borderId="1" xfId="0" applyNumberFormat="1" applyFont="1" applyFill="1" applyBorder="1"/>
    <xf numFmtId="0" fontId="29" fillId="12" borderId="13" xfId="0" applyFont="1" applyFill="1" applyBorder="1"/>
    <xf numFmtId="0" fontId="27" fillId="8" borderId="1" xfId="0" applyFont="1" applyFill="1" applyBorder="1" applyAlignment="1">
      <alignment horizontal="center"/>
    </xf>
    <xf numFmtId="3" fontId="27" fillId="16" borderId="1" xfId="0" applyNumberFormat="1" applyFont="1" applyFill="1" applyBorder="1"/>
    <xf numFmtId="9" fontId="27" fillId="16" borderId="1" xfId="0" applyNumberFormat="1" applyFont="1" applyFill="1" applyBorder="1"/>
    <xf numFmtId="0" fontId="27" fillId="8" borderId="1" xfId="0" applyFont="1" applyFill="1" applyBorder="1" applyAlignment="1">
      <alignment horizontal="right"/>
    </xf>
    <xf numFmtId="0" fontId="15" fillId="2" borderId="8" xfId="0" applyFont="1" applyFill="1" applyBorder="1"/>
    <xf numFmtId="0" fontId="16" fillId="0" borderId="69" xfId="0" applyFont="1" applyBorder="1"/>
    <xf numFmtId="3" fontId="16" fillId="0" borderId="23" xfId="0" applyNumberFormat="1" applyFont="1" applyBorder="1"/>
    <xf numFmtId="0" fontId="16" fillId="0" borderId="24" xfId="0" applyFont="1" applyBorder="1"/>
    <xf numFmtId="3" fontId="16" fillId="0" borderId="40" xfId="0" applyNumberFormat="1" applyFont="1" applyBorder="1"/>
    <xf numFmtId="0" fontId="16" fillId="0" borderId="29" xfId="0" applyFont="1" applyBorder="1"/>
    <xf numFmtId="0" fontId="16" fillId="0" borderId="70" xfId="0" applyFont="1" applyBorder="1"/>
    <xf numFmtId="3" fontId="16" fillId="0" borderId="41" xfId="0" applyNumberFormat="1" applyFont="1" applyBorder="1"/>
    <xf numFmtId="164" fontId="15" fillId="0" borderId="18" xfId="0" applyNumberFormat="1" applyFont="1" applyBorder="1"/>
    <xf numFmtId="0" fontId="42" fillId="19" borderId="1" xfId="0" applyFont="1" applyFill="1" applyBorder="1"/>
    <xf numFmtId="164" fontId="27" fillId="3" borderId="1" xfId="0" applyNumberFormat="1" applyFont="1" applyFill="1" applyBorder="1"/>
    <xf numFmtId="3" fontId="27" fillId="6" borderId="4" xfId="0" applyNumberFormat="1" applyFont="1" applyFill="1" applyBorder="1"/>
    <xf numFmtId="164" fontId="27" fillId="6" borderId="12" xfId="0" applyNumberFormat="1" applyFont="1" applyFill="1" applyBorder="1"/>
    <xf numFmtId="0" fontId="27" fillId="29" borderId="1" xfId="0" applyFont="1" applyFill="1" applyBorder="1"/>
    <xf numFmtId="3" fontId="27" fillId="29" borderId="1" xfId="0" applyNumberFormat="1" applyFont="1" applyFill="1" applyBorder="1"/>
    <xf numFmtId="9" fontId="27" fillId="8" borderId="1" xfId="0" applyNumberFormat="1" applyFont="1" applyFill="1" applyBorder="1" applyAlignment="1">
      <alignment horizontal="center"/>
    </xf>
    <xf numFmtId="9" fontId="27" fillId="8" borderId="1" xfId="0" applyNumberFormat="1" applyFont="1" applyFill="1" applyBorder="1"/>
    <xf numFmtId="3" fontId="27" fillId="14" borderId="13" xfId="0" applyNumberFormat="1" applyFont="1" applyFill="1" applyBorder="1"/>
    <xf numFmtId="0" fontId="29" fillId="12" borderId="14" xfId="0" applyFont="1" applyFill="1" applyBorder="1"/>
    <xf numFmtId="0" fontId="29" fillId="12" borderId="15" xfId="0" applyFont="1" applyFill="1" applyBorder="1"/>
    <xf numFmtId="0" fontId="29" fillId="12" borderId="16" xfId="0" applyFont="1" applyFill="1" applyBorder="1"/>
    <xf numFmtId="0" fontId="28" fillId="45" borderId="1" xfId="0" applyFont="1" applyFill="1" applyBorder="1"/>
    <xf numFmtId="3" fontId="28" fillId="45" borderId="1" xfId="0" applyNumberFormat="1" applyFont="1" applyFill="1" applyBorder="1"/>
    <xf numFmtId="3" fontId="27" fillId="45" borderId="1" xfId="0" applyNumberFormat="1" applyFont="1" applyFill="1" applyBorder="1"/>
    <xf numFmtId="3" fontId="28" fillId="7" borderId="1" xfId="0" applyNumberFormat="1" applyFont="1" applyFill="1" applyBorder="1"/>
    <xf numFmtId="164" fontId="28" fillId="23" borderId="13" xfId="0" applyNumberFormat="1" applyFont="1" applyFill="1" applyBorder="1"/>
    <xf numFmtId="164" fontId="28" fillId="32" borderId="13" xfId="0" applyNumberFormat="1" applyFont="1" applyFill="1" applyBorder="1"/>
    <xf numFmtId="164" fontId="28" fillId="17" borderId="13" xfId="0" applyNumberFormat="1" applyFont="1" applyFill="1" applyBorder="1"/>
    <xf numFmtId="164" fontId="29" fillId="37" borderId="15" xfId="0" applyNumberFormat="1" applyFont="1" applyFill="1" applyBorder="1"/>
    <xf numFmtId="164" fontId="29" fillId="37" borderId="16" xfId="0" applyNumberFormat="1" applyFont="1" applyFill="1" applyBorder="1"/>
    <xf numFmtId="164" fontId="28" fillId="23" borderId="42" xfId="0" applyNumberFormat="1" applyFont="1" applyFill="1" applyBorder="1"/>
    <xf numFmtId="164" fontId="28" fillId="32" borderId="42" xfId="0" applyNumberFormat="1" applyFont="1" applyFill="1" applyBorder="1"/>
    <xf numFmtId="164" fontId="28" fillId="17" borderId="42" xfId="0" applyNumberFormat="1" applyFont="1" applyFill="1" applyBorder="1"/>
    <xf numFmtId="164" fontId="27" fillId="8" borderId="1" xfId="0" applyNumberFormat="1" applyFont="1" applyFill="1" applyBorder="1"/>
    <xf numFmtId="164" fontId="28" fillId="23" borderId="36" xfId="0" applyNumberFormat="1" applyFont="1" applyFill="1" applyBorder="1"/>
    <xf numFmtId="164" fontId="28" fillId="32" borderId="36" xfId="0" applyNumberFormat="1" applyFont="1" applyFill="1" applyBorder="1"/>
    <xf numFmtId="164" fontId="28" fillId="17" borderId="36" xfId="0" applyNumberFormat="1" applyFont="1" applyFill="1" applyBorder="1"/>
    <xf numFmtId="164" fontId="27" fillId="8" borderId="45" xfId="0" applyNumberFormat="1" applyFont="1" applyFill="1" applyBorder="1"/>
    <xf numFmtId="164" fontId="27" fillId="8" borderId="46" xfId="0" applyNumberFormat="1" applyFont="1" applyFill="1" applyBorder="1"/>
    <xf numFmtId="164" fontId="28" fillId="8" borderId="46" xfId="0" applyNumberFormat="1" applyFont="1" applyFill="1" applyBorder="1"/>
    <xf numFmtId="164" fontId="28" fillId="8" borderId="31" xfId="0" applyNumberFormat="1" applyFont="1" applyFill="1" applyBorder="1"/>
    <xf numFmtId="164" fontId="28" fillId="8" borderId="32" xfId="0" applyNumberFormat="1" applyFont="1" applyFill="1" applyBorder="1"/>
    <xf numFmtId="0" fontId="29" fillId="12" borderId="1" xfId="0" applyFont="1" applyFill="1" applyBorder="1"/>
    <xf numFmtId="164" fontId="29" fillId="12" borderId="1" xfId="0" applyNumberFormat="1" applyFont="1" applyFill="1" applyBorder="1"/>
    <xf numFmtId="3" fontId="29" fillId="12" borderId="1" xfId="0" applyNumberFormat="1" applyFont="1" applyFill="1" applyBorder="1"/>
    <xf numFmtId="0" fontId="31" fillId="0" borderId="0" xfId="0" applyFont="1" applyAlignment="1">
      <alignment horizontal="center"/>
    </xf>
    <xf numFmtId="0" fontId="24" fillId="0" borderId="0" xfId="0" applyFont="1"/>
    <xf numFmtId="0" fontId="26" fillId="13" borderId="1" xfId="0" applyFont="1" applyFill="1" applyBorder="1" applyAlignment="1">
      <alignment horizontal="center"/>
    </xf>
    <xf numFmtId="0" fontId="29" fillId="13" borderId="1" xfId="0" applyFont="1" applyFill="1" applyBorder="1" applyAlignment="1">
      <alignment horizontal="center"/>
    </xf>
    <xf numFmtId="0" fontId="58" fillId="0" borderId="0" xfId="0" applyFont="1" applyAlignment="1">
      <alignment horizontal="right"/>
    </xf>
    <xf numFmtId="0" fontId="31" fillId="10" borderId="1" xfId="0" applyFont="1" applyFill="1" applyBorder="1"/>
    <xf numFmtId="0" fontId="31" fillId="10" borderId="1" xfId="0" applyFont="1" applyFill="1" applyBorder="1" applyAlignment="1">
      <alignment horizontal="center"/>
    </xf>
    <xf numFmtId="0" fontId="33" fillId="10" borderId="1" xfId="0" applyFont="1" applyFill="1" applyBorder="1"/>
    <xf numFmtId="0" fontId="33" fillId="10" borderId="1" xfId="0" applyFont="1" applyFill="1" applyBorder="1" applyAlignment="1">
      <alignment horizontal="center"/>
    </xf>
    <xf numFmtId="0" fontId="31" fillId="10" borderId="46" xfId="0" applyFont="1" applyFill="1" applyBorder="1" applyAlignment="1">
      <alignment horizontal="center"/>
    </xf>
    <xf numFmtId="0" fontId="31" fillId="10" borderId="31" xfId="0" applyFont="1" applyFill="1" applyBorder="1" applyAlignment="1">
      <alignment horizontal="center"/>
    </xf>
    <xf numFmtId="0" fontId="33" fillId="10" borderId="31" xfId="0" applyFont="1" applyFill="1" applyBorder="1" applyAlignment="1">
      <alignment horizontal="center"/>
    </xf>
    <xf numFmtId="3" fontId="31" fillId="2" borderId="1" xfId="0" applyNumberFormat="1" applyFont="1" applyFill="1" applyBorder="1" applyAlignment="1">
      <alignment horizontal="right"/>
    </xf>
    <xf numFmtId="3" fontId="33" fillId="43" borderId="1" xfId="0" applyNumberFormat="1" applyFont="1" applyFill="1" applyBorder="1" applyAlignment="1">
      <alignment horizontal="right"/>
    </xf>
    <xf numFmtId="164" fontId="31" fillId="2" borderId="1" xfId="0" applyNumberFormat="1" applyFont="1" applyFill="1" applyBorder="1" applyAlignment="1">
      <alignment horizontal="right"/>
    </xf>
    <xf numFmtId="0" fontId="31" fillId="10" borderId="46" xfId="0" applyFont="1" applyFill="1" applyBorder="1"/>
    <xf numFmtId="164" fontId="31" fillId="2" borderId="46" xfId="0" applyNumberFormat="1" applyFont="1" applyFill="1" applyBorder="1" applyAlignment="1">
      <alignment horizontal="right"/>
    </xf>
    <xf numFmtId="3" fontId="33" fillId="43" borderId="46" xfId="0" applyNumberFormat="1" applyFont="1" applyFill="1" applyBorder="1" applyAlignment="1">
      <alignment horizontal="right"/>
    </xf>
    <xf numFmtId="164" fontId="31" fillId="10" borderId="46" xfId="0" applyNumberFormat="1" applyFont="1" applyFill="1" applyBorder="1" applyAlignment="1">
      <alignment horizontal="right"/>
    </xf>
    <xf numFmtId="0" fontId="33" fillId="7" borderId="1" xfId="0" applyFont="1" applyFill="1" applyBorder="1"/>
    <xf numFmtId="0" fontId="33" fillId="7" borderId="1" xfId="0" applyFont="1" applyFill="1" applyBorder="1" applyAlignment="1">
      <alignment horizontal="center"/>
    </xf>
    <xf numFmtId="0" fontId="55" fillId="7" borderId="1" xfId="0" applyFont="1" applyFill="1" applyBorder="1"/>
    <xf numFmtId="0" fontId="23" fillId="0" borderId="0" xfId="0" applyFont="1"/>
    <xf numFmtId="164" fontId="33" fillId="36" borderId="46" xfId="0" applyNumberFormat="1" applyFont="1" applyFill="1" applyBorder="1" applyAlignment="1">
      <alignment horizontal="left"/>
    </xf>
    <xf numFmtId="164" fontId="33" fillId="36" borderId="46" xfId="0" applyNumberFormat="1" applyFont="1" applyFill="1" applyBorder="1" applyAlignment="1">
      <alignment horizontal="right"/>
    </xf>
    <xf numFmtId="164" fontId="33" fillId="10" borderId="46" xfId="0" applyNumberFormat="1" applyFont="1" applyFill="1" applyBorder="1" applyAlignment="1">
      <alignment horizontal="left"/>
    </xf>
    <xf numFmtId="164" fontId="33" fillId="10" borderId="46" xfId="0" applyNumberFormat="1" applyFont="1" applyFill="1" applyBorder="1" applyAlignment="1">
      <alignment horizontal="right"/>
    </xf>
    <xf numFmtId="164" fontId="31" fillId="10" borderId="1" xfId="0" applyNumberFormat="1" applyFont="1" applyFill="1" applyBorder="1" applyAlignment="1">
      <alignment horizontal="left"/>
    </xf>
    <xf numFmtId="164" fontId="31" fillId="10" borderId="1" xfId="0" applyNumberFormat="1" applyFont="1" applyFill="1" applyBorder="1" applyAlignment="1">
      <alignment horizontal="right"/>
    </xf>
    <xf numFmtId="164" fontId="31" fillId="10" borderId="46" xfId="0" applyNumberFormat="1" applyFont="1" applyFill="1" applyBorder="1" applyAlignment="1">
      <alignment horizontal="left"/>
    </xf>
    <xf numFmtId="164" fontId="59" fillId="42" borderId="46" xfId="0" applyNumberFormat="1" applyFont="1" applyFill="1" applyBorder="1" applyAlignment="1">
      <alignment horizontal="left"/>
    </xf>
    <xf numFmtId="164" fontId="59" fillId="42" borderId="46" xfId="0" applyNumberFormat="1" applyFont="1" applyFill="1" applyBorder="1" applyAlignment="1">
      <alignment horizontal="right"/>
    </xf>
    <xf numFmtId="0" fontId="33" fillId="15" borderId="1" xfId="0" applyFont="1" applyFill="1" applyBorder="1"/>
    <xf numFmtId="0" fontId="31" fillId="15" borderId="1" xfId="0" applyFont="1" applyFill="1" applyBorder="1"/>
    <xf numFmtId="0" fontId="31" fillId="15" borderId="1" xfId="0" applyFont="1" applyFill="1" applyBorder="1" applyAlignment="1">
      <alignment horizontal="center"/>
    </xf>
    <xf numFmtId="0" fontId="31" fillId="0" borderId="71" xfId="0" applyFont="1" applyBorder="1" applyAlignment="1">
      <alignment horizontal="center"/>
    </xf>
    <xf numFmtId="0" fontId="60" fillId="0" borderId="72" xfId="0" applyFont="1" applyBorder="1" applyAlignment="1">
      <alignment horizontal="right"/>
    </xf>
    <xf numFmtId="4" fontId="23" fillId="0" borderId="0" xfId="0" applyNumberFormat="1" applyFont="1"/>
    <xf numFmtId="0" fontId="31" fillId="23" borderId="1" xfId="0" applyFont="1" applyFill="1" applyBorder="1" applyAlignment="1">
      <alignment horizontal="center"/>
    </xf>
    <xf numFmtId="0" fontId="33" fillId="0" borderId="0" xfId="0" applyFont="1" applyAlignment="1">
      <alignment horizontal="center"/>
    </xf>
    <xf numFmtId="0" fontId="16" fillId="0" borderId="28" xfId="0" applyFont="1" applyBorder="1"/>
    <xf numFmtId="0" fontId="16" fillId="0" borderId="0" xfId="0" applyFont="1" applyAlignment="1">
      <alignment horizontal="right"/>
    </xf>
    <xf numFmtId="0" fontId="16" fillId="0" borderId="0" xfId="0" applyFont="1" applyAlignment="1">
      <alignment horizontal="center"/>
    </xf>
    <xf numFmtId="9" fontId="16" fillId="0" borderId="0" xfId="0" applyNumberFormat="1" applyFont="1"/>
    <xf numFmtId="164" fontId="21" fillId="12" borderId="1" xfId="0" applyNumberFormat="1" applyFont="1" applyFill="1" applyBorder="1"/>
    <xf numFmtId="164" fontId="49" fillId="12" borderId="1" xfId="0" applyNumberFormat="1" applyFont="1" applyFill="1" applyBorder="1"/>
    <xf numFmtId="164" fontId="15" fillId="7" borderId="1" xfId="0" applyNumberFormat="1" applyFont="1" applyFill="1" applyBorder="1"/>
    <xf numFmtId="164" fontId="16" fillId="7" borderId="1" xfId="0" applyNumberFormat="1" applyFont="1" applyFill="1" applyBorder="1"/>
    <xf numFmtId="164" fontId="15" fillId="6" borderId="1" xfId="0" applyNumberFormat="1" applyFont="1" applyFill="1" applyBorder="1"/>
    <xf numFmtId="9" fontId="15" fillId="6" borderId="1" xfId="0" applyNumberFormat="1" applyFont="1" applyFill="1" applyBorder="1"/>
    <xf numFmtId="164" fontId="38" fillId="0" borderId="0" xfId="0" applyNumberFormat="1" applyFont="1"/>
    <xf numFmtId="164" fontId="16" fillId="6" borderId="1" xfId="0" applyNumberFormat="1" applyFont="1" applyFill="1" applyBorder="1"/>
    <xf numFmtId="164" fontId="15" fillId="0" borderId="27" xfId="0" applyNumberFormat="1" applyFont="1" applyBorder="1" applyAlignment="1">
      <alignment horizontal="center"/>
    </xf>
    <xf numFmtId="164" fontId="15" fillId="0" borderId="53" xfId="0" applyNumberFormat="1" applyFont="1" applyBorder="1" applyAlignment="1">
      <alignment horizontal="center"/>
    </xf>
    <xf numFmtId="164" fontId="15" fillId="6" borderId="8" xfId="0" applyNumberFormat="1" applyFont="1" applyFill="1" applyBorder="1"/>
    <xf numFmtId="164" fontId="15" fillId="6" borderId="9" xfId="0" applyNumberFormat="1" applyFont="1" applyFill="1" applyBorder="1"/>
    <xf numFmtId="164" fontId="15" fillId="14" borderId="8" xfId="0" applyNumberFormat="1" applyFont="1" applyFill="1" applyBorder="1"/>
    <xf numFmtId="164" fontId="15" fillId="14" borderId="9" xfId="0" applyNumberFormat="1" applyFont="1" applyFill="1" applyBorder="1"/>
    <xf numFmtId="164" fontId="16" fillId="6" borderId="10" xfId="0" applyNumberFormat="1" applyFont="1" applyFill="1" applyBorder="1"/>
    <xf numFmtId="164" fontId="16" fillId="6" borderId="11" xfId="0" applyNumberFormat="1" applyFont="1" applyFill="1" applyBorder="1"/>
    <xf numFmtId="164" fontId="16" fillId="6" borderId="12" xfId="0" applyNumberFormat="1" applyFont="1" applyFill="1" applyBorder="1"/>
    <xf numFmtId="10" fontId="15" fillId="0" borderId="0" xfId="0" applyNumberFormat="1" applyFont="1"/>
    <xf numFmtId="9" fontId="16" fillId="0" borderId="21" xfId="0" applyNumberFormat="1" applyFont="1" applyBorder="1"/>
    <xf numFmtId="164" fontId="16" fillId="14" borderId="14" xfId="0" applyNumberFormat="1" applyFont="1" applyFill="1" applyBorder="1"/>
    <xf numFmtId="164" fontId="16" fillId="14" borderId="15" xfId="0" applyNumberFormat="1" applyFont="1" applyFill="1" applyBorder="1"/>
    <xf numFmtId="164" fontId="16" fillId="14" borderId="16" xfId="0" applyNumberFormat="1" applyFont="1" applyFill="1" applyBorder="1"/>
    <xf numFmtId="0" fontId="15" fillId="30" borderId="57" xfId="0" applyFont="1" applyFill="1" applyBorder="1" applyAlignment="1">
      <alignment horizontal="center"/>
    </xf>
    <xf numFmtId="0" fontId="15" fillId="30" borderId="33" xfId="0" applyFont="1" applyFill="1" applyBorder="1"/>
    <xf numFmtId="0" fontId="16" fillId="30" borderId="34" xfId="0" applyFont="1" applyFill="1" applyBorder="1"/>
    <xf numFmtId="0" fontId="16" fillId="30" borderId="34" xfId="0" applyFont="1" applyFill="1" applyBorder="1" applyAlignment="1">
      <alignment horizontal="center"/>
    </xf>
    <xf numFmtId="0" fontId="16" fillId="30" borderId="35" xfId="0" applyFont="1" applyFill="1" applyBorder="1"/>
    <xf numFmtId="0" fontId="16" fillId="30" borderId="37" xfId="0" applyFont="1" applyFill="1" applyBorder="1"/>
    <xf numFmtId="0" fontId="16" fillId="30" borderId="1" xfId="0" applyFont="1" applyFill="1" applyBorder="1"/>
    <xf numFmtId="3" fontId="16" fillId="30" borderId="1" xfId="0" applyNumberFormat="1" applyFont="1" applyFill="1" applyBorder="1"/>
    <xf numFmtId="3" fontId="16" fillId="30" borderId="38" xfId="0" applyNumberFormat="1" applyFont="1" applyFill="1" applyBorder="1"/>
    <xf numFmtId="0" fontId="15" fillId="30" borderId="1" xfId="0" applyFont="1" applyFill="1" applyBorder="1"/>
    <xf numFmtId="3" fontId="15" fillId="30" borderId="1" xfId="0" applyNumberFormat="1" applyFont="1" applyFill="1" applyBorder="1"/>
    <xf numFmtId="0" fontId="15" fillId="30" borderId="37" xfId="0" applyFont="1" applyFill="1" applyBorder="1"/>
    <xf numFmtId="0" fontId="15" fillId="30" borderId="1" xfId="0" applyFont="1" applyFill="1" applyBorder="1" applyAlignment="1">
      <alignment horizontal="right"/>
    </xf>
    <xf numFmtId="0" fontId="15" fillId="30" borderId="38" xfId="0" applyFont="1" applyFill="1" applyBorder="1"/>
    <xf numFmtId="3" fontId="16" fillId="31" borderId="1" xfId="0" applyNumberFormat="1" applyFont="1" applyFill="1" applyBorder="1"/>
    <xf numFmtId="0" fontId="15" fillId="0" borderId="22" xfId="0" applyFont="1" applyBorder="1"/>
    <xf numFmtId="0" fontId="15" fillId="0" borderId="23" xfId="0" applyFont="1" applyBorder="1"/>
    <xf numFmtId="0" fontId="15" fillId="0" borderId="24" xfId="0" applyFont="1" applyBorder="1"/>
    <xf numFmtId="0" fontId="16" fillId="30" borderId="45" xfId="0" applyFont="1" applyFill="1" applyBorder="1"/>
    <xf numFmtId="0" fontId="16" fillId="30" borderId="46" xfId="0" applyFont="1" applyFill="1" applyBorder="1"/>
    <xf numFmtId="0" fontId="15" fillId="30" borderId="46" xfId="0" applyFont="1" applyFill="1" applyBorder="1" applyAlignment="1">
      <alignment horizontal="right"/>
    </xf>
    <xf numFmtId="3" fontId="15" fillId="30" borderId="46" xfId="0" applyNumberFormat="1" applyFont="1" applyFill="1" applyBorder="1"/>
    <xf numFmtId="0" fontId="16" fillId="30" borderId="47" xfId="0" applyFont="1" applyFill="1" applyBorder="1"/>
    <xf numFmtId="3" fontId="16" fillId="0" borderId="29" xfId="0" applyNumberFormat="1" applyFont="1" applyBorder="1"/>
    <xf numFmtId="3" fontId="15" fillId="31" borderId="1" xfId="0" applyNumberFormat="1" applyFont="1" applyFill="1" applyBorder="1"/>
    <xf numFmtId="3" fontId="15" fillId="30" borderId="38" xfId="0" applyNumberFormat="1" applyFont="1" applyFill="1" applyBorder="1"/>
    <xf numFmtId="0" fontId="15" fillId="0" borderId="28" xfId="0" applyFont="1" applyBorder="1"/>
    <xf numFmtId="0" fontId="15" fillId="0" borderId="29" xfId="0" applyFont="1" applyBorder="1"/>
    <xf numFmtId="9" fontId="16" fillId="31" borderId="1" xfId="0" applyNumberFormat="1" applyFont="1" applyFill="1" applyBorder="1"/>
    <xf numFmtId="0" fontId="15" fillId="30" borderId="45" xfId="0" applyFont="1" applyFill="1" applyBorder="1"/>
    <xf numFmtId="3" fontId="15" fillId="30" borderId="47" xfId="0" applyNumberFormat="1" applyFont="1" applyFill="1" applyBorder="1"/>
    <xf numFmtId="0" fontId="15" fillId="0" borderId="0" xfId="0" applyFont="1" applyAlignment="1">
      <alignment horizontal="center"/>
    </xf>
    <xf numFmtId="164" fontId="16" fillId="30" borderId="1" xfId="0" applyNumberFormat="1" applyFont="1" applyFill="1" applyBorder="1"/>
    <xf numFmtId="0" fontId="15" fillId="30" borderId="1" xfId="0" applyFont="1" applyFill="1" applyBorder="1" applyAlignment="1">
      <alignment horizontal="center"/>
    </xf>
    <xf numFmtId="0" fontId="15" fillId="10" borderId="1" xfId="0" applyFont="1" applyFill="1" applyBorder="1"/>
    <xf numFmtId="0" fontId="15" fillId="10" borderId="1" xfId="0" applyFont="1" applyFill="1" applyBorder="1" applyAlignment="1">
      <alignment horizontal="center"/>
    </xf>
    <xf numFmtId="0" fontId="16" fillId="30" borderId="1" xfId="0" applyFont="1" applyFill="1" applyBorder="1" applyAlignment="1">
      <alignment horizontal="center"/>
    </xf>
    <xf numFmtId="0" fontId="16" fillId="10" borderId="1" xfId="0" applyFont="1" applyFill="1" applyBorder="1" applyAlignment="1">
      <alignment horizontal="center"/>
    </xf>
    <xf numFmtId="0" fontId="16" fillId="32" borderId="1" xfId="0" applyFont="1" applyFill="1" applyBorder="1" applyAlignment="1">
      <alignment horizontal="center"/>
    </xf>
    <xf numFmtId="0" fontId="38" fillId="10" borderId="1" xfId="0" applyFont="1" applyFill="1" applyBorder="1" applyAlignment="1">
      <alignment horizontal="center"/>
    </xf>
    <xf numFmtId="164" fontId="16" fillId="32" borderId="1" xfId="0" applyNumberFormat="1" applyFont="1" applyFill="1" applyBorder="1" applyAlignment="1">
      <alignment horizontal="center"/>
    </xf>
    <xf numFmtId="14" fontId="16" fillId="0" borderId="0" xfId="0" applyNumberFormat="1" applyFont="1"/>
    <xf numFmtId="164" fontId="16" fillId="10" borderId="1" xfId="0" applyNumberFormat="1" applyFont="1" applyFill="1" applyBorder="1"/>
    <xf numFmtId="14" fontId="16" fillId="0" borderId="5" xfId="0" applyNumberFormat="1" applyFont="1" applyBorder="1"/>
    <xf numFmtId="164" fontId="18" fillId="38" borderId="1" xfId="0" applyNumberFormat="1" applyFont="1" applyFill="1" applyBorder="1"/>
    <xf numFmtId="164" fontId="15" fillId="10" borderId="1" xfId="0" applyNumberFormat="1" applyFont="1" applyFill="1" applyBorder="1"/>
    <xf numFmtId="9" fontId="15" fillId="0" borderId="0" xfId="0" applyNumberFormat="1" applyFont="1" applyAlignment="1">
      <alignment horizontal="center"/>
    </xf>
    <xf numFmtId="164" fontId="16" fillId="46" borderId="1" xfId="0" applyNumberFormat="1" applyFont="1" applyFill="1" applyBorder="1"/>
    <xf numFmtId="164" fontId="15" fillId="0" borderId="22" xfId="0" applyNumberFormat="1" applyFont="1" applyBorder="1"/>
    <xf numFmtId="164" fontId="15" fillId="0" borderId="23" xfId="0" applyNumberFormat="1" applyFont="1" applyBorder="1"/>
    <xf numFmtId="164" fontId="16" fillId="0" borderId="24" xfId="0" applyNumberFormat="1" applyFont="1" applyBorder="1"/>
    <xf numFmtId="164" fontId="15" fillId="46" borderId="1" xfId="0" applyNumberFormat="1" applyFont="1" applyFill="1" applyBorder="1"/>
    <xf numFmtId="164" fontId="15" fillId="0" borderId="28" xfId="0" applyNumberFormat="1" applyFont="1" applyBorder="1"/>
    <xf numFmtId="164" fontId="15" fillId="0" borderId="71" xfId="0" applyNumberFormat="1" applyFont="1" applyBorder="1"/>
    <xf numFmtId="164" fontId="15" fillId="0" borderId="73" xfId="0" applyNumberFormat="1" applyFont="1" applyBorder="1"/>
    <xf numFmtId="164" fontId="15" fillId="0" borderId="72" xfId="0" applyNumberFormat="1" applyFont="1" applyBorder="1"/>
    <xf numFmtId="0" fontId="16" fillId="0" borderId="74" xfId="0" applyFont="1" applyBorder="1"/>
    <xf numFmtId="0" fontId="16" fillId="0" borderId="75" xfId="0" applyFont="1" applyBorder="1"/>
    <xf numFmtId="0" fontId="15" fillId="3" borderId="76" xfId="0" applyFont="1" applyFill="1" applyBorder="1"/>
    <xf numFmtId="0" fontId="15" fillId="3" borderId="77" xfId="0" applyFont="1" applyFill="1" applyBorder="1"/>
    <xf numFmtId="3" fontId="15" fillId="3" borderId="78" xfId="0" applyNumberFormat="1" applyFont="1" applyFill="1" applyBorder="1"/>
    <xf numFmtId="0" fontId="16" fillId="0" borderId="79" xfId="0" applyFont="1" applyBorder="1"/>
    <xf numFmtId="0" fontId="16" fillId="0" borderId="80" xfId="0" applyFont="1" applyBorder="1"/>
    <xf numFmtId="0" fontId="16" fillId="0" borderId="1" xfId="0" applyFont="1" applyBorder="1"/>
    <xf numFmtId="0" fontId="16" fillId="0" borderId="81" xfId="0" applyFont="1" applyBorder="1"/>
    <xf numFmtId="9" fontId="16" fillId="0" borderId="81" xfId="0" applyNumberFormat="1" applyFont="1" applyBorder="1"/>
    <xf numFmtId="9" fontId="15" fillId="0" borderId="81" xfId="0" applyNumberFormat="1" applyFont="1" applyBorder="1"/>
    <xf numFmtId="0" fontId="16" fillId="0" borderId="82" xfId="0" applyFont="1" applyBorder="1"/>
    <xf numFmtId="0" fontId="16" fillId="0" borderId="83" xfId="0" applyFont="1" applyBorder="1"/>
    <xf numFmtId="0" fontId="16" fillId="0" borderId="84" xfId="0" applyFont="1" applyBorder="1"/>
    <xf numFmtId="0" fontId="15" fillId="3" borderId="26" xfId="0" applyFont="1" applyFill="1" applyBorder="1"/>
    <xf numFmtId="0" fontId="15" fillId="3" borderId="27" xfId="0" applyFont="1" applyFill="1" applyBorder="1"/>
    <xf numFmtId="3" fontId="15" fillId="3" borderId="53" xfId="0" applyNumberFormat="1" applyFont="1" applyFill="1" applyBorder="1"/>
    <xf numFmtId="0" fontId="16" fillId="19" borderId="74" xfId="0" applyFont="1" applyFill="1" applyBorder="1"/>
    <xf numFmtId="0" fontId="16" fillId="19" borderId="75" xfId="0" applyFont="1" applyFill="1" applyBorder="1"/>
    <xf numFmtId="0" fontId="16" fillId="19" borderId="80" xfId="0" applyFont="1" applyFill="1" applyBorder="1"/>
    <xf numFmtId="0" fontId="16" fillId="19" borderId="82" xfId="0" applyFont="1" applyFill="1" applyBorder="1"/>
    <xf numFmtId="0" fontId="16" fillId="19" borderId="83" xfId="0" applyFont="1" applyFill="1" applyBorder="1"/>
    <xf numFmtId="3" fontId="16" fillId="19" borderId="85" xfId="0" applyNumberFormat="1" applyFont="1" applyFill="1" applyBorder="1"/>
    <xf numFmtId="3" fontId="16" fillId="19" borderId="86" xfId="0" applyNumberFormat="1" applyFont="1" applyFill="1" applyBorder="1"/>
    <xf numFmtId="3" fontId="16" fillId="19" borderId="87" xfId="0" applyNumberFormat="1" applyFont="1" applyFill="1" applyBorder="1"/>
    <xf numFmtId="3" fontId="15" fillId="19" borderId="87" xfId="0" applyNumberFormat="1" applyFont="1" applyFill="1" applyBorder="1"/>
    <xf numFmtId="0" fontId="14" fillId="0" borderId="0" xfId="0" applyFont="1"/>
    <xf numFmtId="0" fontId="65" fillId="0" borderId="0" xfId="0" applyFont="1"/>
    <xf numFmtId="3" fontId="28" fillId="14" borderId="9" xfId="0" applyNumberFormat="1" applyFont="1" applyFill="1" applyBorder="1"/>
    <xf numFmtId="3" fontId="28" fillId="16" borderId="4" xfId="0" applyNumberFormat="1" applyFont="1" applyFill="1" applyBorder="1"/>
    <xf numFmtId="3" fontId="28" fillId="16" borderId="9" xfId="0" applyNumberFormat="1" applyFont="1" applyFill="1" applyBorder="1"/>
    <xf numFmtId="0" fontId="66" fillId="0" borderId="0" xfId="0" applyFont="1"/>
    <xf numFmtId="3" fontId="15" fillId="6" borderId="3" xfId="0" applyNumberFormat="1" applyFont="1" applyFill="1" applyBorder="1"/>
    <xf numFmtId="0" fontId="42" fillId="19" borderId="9" xfId="0" applyFont="1" applyFill="1" applyBorder="1"/>
    <xf numFmtId="0" fontId="42" fillId="19" borderId="12" xfId="0" applyFont="1" applyFill="1" applyBorder="1"/>
    <xf numFmtId="0" fontId="15" fillId="50" borderId="1" xfId="0" applyFont="1" applyFill="1" applyBorder="1"/>
    <xf numFmtId="0" fontId="15" fillId="50" borderId="2" xfId="0" applyFont="1" applyFill="1" applyBorder="1"/>
    <xf numFmtId="0" fontId="15" fillId="50" borderId="3" xfId="0" applyFont="1" applyFill="1" applyBorder="1"/>
    <xf numFmtId="0" fontId="16" fillId="50" borderId="4" xfId="0" applyFont="1" applyFill="1" applyBorder="1"/>
    <xf numFmtId="0" fontId="15" fillId="50" borderId="8" xfId="0" applyFont="1" applyFill="1" applyBorder="1"/>
    <xf numFmtId="10" fontId="15" fillId="50" borderId="1" xfId="0" applyNumberFormat="1" applyFont="1" applyFill="1" applyBorder="1"/>
    <xf numFmtId="0" fontId="16" fillId="50" borderId="9" xfId="0" applyFont="1" applyFill="1" applyBorder="1"/>
    <xf numFmtId="0" fontId="15" fillId="50" borderId="10" xfId="0" applyFont="1" applyFill="1" applyBorder="1"/>
    <xf numFmtId="10" fontId="15" fillId="50" borderId="11" xfId="0" applyNumberFormat="1" applyFont="1" applyFill="1" applyBorder="1"/>
    <xf numFmtId="3" fontId="15" fillId="50" borderId="11" xfId="0" applyNumberFormat="1" applyFont="1" applyFill="1" applyBorder="1"/>
    <xf numFmtId="0" fontId="16" fillId="50" borderId="12" xfId="0" applyFont="1" applyFill="1" applyBorder="1"/>
    <xf numFmtId="3" fontId="65" fillId="0" borderId="0" xfId="0" applyNumberFormat="1" applyFont="1"/>
    <xf numFmtId="0" fontId="20" fillId="51" borderId="0" xfId="0" applyFont="1" applyFill="1"/>
    <xf numFmtId="3" fontId="65" fillId="51" borderId="0" xfId="0" applyNumberFormat="1" applyFont="1" applyFill="1"/>
    <xf numFmtId="3" fontId="65" fillId="52" borderId="0" xfId="0" applyNumberFormat="1" applyFont="1" applyFill="1"/>
    <xf numFmtId="3" fontId="65" fillId="0" borderId="0" xfId="0" applyNumberFormat="1" applyFont="1" applyAlignment="1">
      <alignment horizontal="center"/>
    </xf>
    <xf numFmtId="0" fontId="20" fillId="52" borderId="0" xfId="0" applyFont="1" applyFill="1"/>
    <xf numFmtId="0" fontId="43" fillId="8" borderId="1" xfId="0" applyFont="1" applyFill="1" applyBorder="1" applyAlignment="1">
      <alignment horizontal="right"/>
    </xf>
    <xf numFmtId="0" fontId="37" fillId="20" borderId="88" xfId="0" applyFont="1" applyFill="1" applyBorder="1"/>
    <xf numFmtId="0" fontId="38" fillId="20" borderId="89" xfId="0" applyFont="1" applyFill="1" applyBorder="1"/>
    <xf numFmtId="0" fontId="16" fillId="20" borderId="90" xfId="0" applyFont="1" applyFill="1" applyBorder="1"/>
    <xf numFmtId="0" fontId="28" fillId="10" borderId="1" xfId="0" applyFont="1" applyFill="1" applyBorder="1" applyAlignment="1">
      <alignment horizontal="center"/>
    </xf>
    <xf numFmtId="0" fontId="28" fillId="10" borderId="74" xfId="0" applyFont="1" applyFill="1" applyBorder="1"/>
    <xf numFmtId="0" fontId="28" fillId="10" borderId="75" xfId="0" applyFont="1" applyFill="1" applyBorder="1"/>
    <xf numFmtId="0" fontId="28" fillId="10" borderId="75" xfId="0" applyFont="1" applyFill="1" applyBorder="1" applyAlignment="1">
      <alignment horizontal="center"/>
    </xf>
    <xf numFmtId="0" fontId="28" fillId="10" borderId="79" xfId="0" applyFont="1" applyFill="1" applyBorder="1" applyAlignment="1">
      <alignment horizontal="center"/>
    </xf>
    <xf numFmtId="0" fontId="28" fillId="10" borderId="80" xfId="0" applyFont="1" applyFill="1" applyBorder="1"/>
    <xf numFmtId="0" fontId="28" fillId="10" borderId="81" xfId="0" applyFont="1" applyFill="1" applyBorder="1" applyAlignment="1">
      <alignment horizontal="center"/>
    </xf>
    <xf numFmtId="0" fontId="28" fillId="10" borderId="82" xfId="0" applyFont="1" applyFill="1" applyBorder="1"/>
    <xf numFmtId="0" fontId="28" fillId="10" borderId="83" xfId="0" applyFont="1" applyFill="1" applyBorder="1"/>
    <xf numFmtId="0" fontId="32" fillId="21" borderId="1" xfId="0" applyFont="1" applyFill="1" applyBorder="1" applyAlignment="1">
      <alignment horizontal="center"/>
    </xf>
    <xf numFmtId="0" fontId="68" fillId="6" borderId="2" xfId="0" applyFont="1" applyFill="1" applyBorder="1"/>
    <xf numFmtId="0" fontId="68" fillId="6" borderId="8" xfId="0" applyFont="1" applyFill="1" applyBorder="1"/>
    <xf numFmtId="0" fontId="68" fillId="6" borderId="10" xfId="0" applyFont="1" applyFill="1" applyBorder="1"/>
    <xf numFmtId="0" fontId="0" fillId="54" borderId="88" xfId="0" applyFill="1" applyBorder="1"/>
    <xf numFmtId="0" fontId="0" fillId="54" borderId="89" xfId="0" applyFill="1" applyBorder="1"/>
    <xf numFmtId="164" fontId="15" fillId="54" borderId="90" xfId="0" applyNumberFormat="1" applyFont="1" applyFill="1" applyBorder="1"/>
    <xf numFmtId="0" fontId="29" fillId="13" borderId="27" xfId="0" applyFont="1" applyFill="1" applyBorder="1"/>
    <xf numFmtId="0" fontId="15" fillId="0" borderId="17" xfId="0" applyFont="1" applyBorder="1" applyAlignment="1">
      <alignment horizontal="center"/>
    </xf>
    <xf numFmtId="0" fontId="0" fillId="55" borderId="0" xfId="0" applyFill="1"/>
    <xf numFmtId="0" fontId="53" fillId="56" borderId="0" xfId="0" applyFont="1" applyFill="1" applyAlignment="1">
      <alignment vertical="center" readingOrder="1"/>
    </xf>
    <xf numFmtId="0" fontId="65" fillId="56" borderId="0" xfId="0" applyFont="1" applyFill="1"/>
    <xf numFmtId="0" fontId="33" fillId="57" borderId="37" xfId="0" applyFont="1" applyFill="1" applyBorder="1"/>
    <xf numFmtId="0" fontId="33" fillId="57" borderId="1" xfId="0" applyFont="1" applyFill="1" applyBorder="1"/>
    <xf numFmtId="3" fontId="33" fillId="57" borderId="38" xfId="0" applyNumberFormat="1" applyFont="1" applyFill="1" applyBorder="1"/>
    <xf numFmtId="3" fontId="33" fillId="57" borderId="1" xfId="0" applyNumberFormat="1" applyFont="1" applyFill="1" applyBorder="1"/>
    <xf numFmtId="0" fontId="33" fillId="57" borderId="38" xfId="0" applyFont="1" applyFill="1" applyBorder="1"/>
    <xf numFmtId="0" fontId="28" fillId="19" borderId="92" xfId="0" applyFont="1" applyFill="1" applyBorder="1"/>
    <xf numFmtId="0" fontId="27" fillId="8" borderId="75" xfId="0" applyFont="1" applyFill="1" applyBorder="1"/>
    <xf numFmtId="0" fontId="28" fillId="19" borderId="93" xfId="0" applyFont="1" applyFill="1" applyBorder="1"/>
    <xf numFmtId="0" fontId="28" fillId="19" borderId="75" xfId="0" applyFont="1" applyFill="1" applyBorder="1"/>
    <xf numFmtId="0" fontId="28" fillId="19" borderId="79" xfId="0" applyFont="1" applyFill="1" applyBorder="1" applyAlignment="1">
      <alignment horizontal="center"/>
    </xf>
    <xf numFmtId="0" fontId="27" fillId="8" borderId="80" xfId="0" applyFont="1" applyFill="1" applyBorder="1"/>
    <xf numFmtId="0" fontId="27" fillId="8" borderId="17" xfId="0" applyFont="1" applyFill="1" applyBorder="1"/>
    <xf numFmtId="3" fontId="27" fillId="8" borderId="81" xfId="0" applyNumberFormat="1" applyFont="1" applyFill="1" applyBorder="1"/>
    <xf numFmtId="170" fontId="27" fillId="8" borderId="81" xfId="0" applyNumberFormat="1" applyFont="1" applyFill="1" applyBorder="1"/>
    <xf numFmtId="0" fontId="27" fillId="8" borderId="82" xfId="0" applyFont="1" applyFill="1" applyBorder="1"/>
    <xf numFmtId="0" fontId="27" fillId="8" borderId="83" xfId="0" applyFont="1" applyFill="1" applyBorder="1"/>
    <xf numFmtId="0" fontId="28" fillId="19" borderId="94" xfId="0" applyFont="1" applyFill="1" applyBorder="1"/>
    <xf numFmtId="0" fontId="27" fillId="19" borderId="83" xfId="0" applyFont="1" applyFill="1" applyBorder="1"/>
    <xf numFmtId="3" fontId="28" fillId="19" borderId="84" xfId="0" applyNumberFormat="1" applyFont="1" applyFill="1" applyBorder="1"/>
    <xf numFmtId="0" fontId="48" fillId="8" borderId="19" xfId="0" applyFont="1" applyFill="1" applyBorder="1"/>
    <xf numFmtId="0" fontId="48" fillId="8" borderId="21" xfId="0" applyFont="1" applyFill="1" applyBorder="1"/>
    <xf numFmtId="3" fontId="48" fillId="8" borderId="20" xfId="0" applyNumberFormat="1" applyFont="1" applyFill="1" applyBorder="1"/>
    <xf numFmtId="0" fontId="27" fillId="8" borderId="74" xfId="0" applyFont="1" applyFill="1" applyBorder="1"/>
    <xf numFmtId="0" fontId="27" fillId="8" borderId="81" xfId="0" applyFont="1" applyFill="1" applyBorder="1"/>
    <xf numFmtId="0" fontId="27" fillId="58" borderId="75" xfId="0" applyFont="1" applyFill="1" applyBorder="1" applyAlignment="1">
      <alignment horizontal="center"/>
    </xf>
    <xf numFmtId="0" fontId="27" fillId="58" borderId="79" xfId="0" applyFont="1" applyFill="1" applyBorder="1" applyAlignment="1">
      <alignment horizontal="center"/>
    </xf>
    <xf numFmtId="0" fontId="48" fillId="58" borderId="88" xfId="0" applyFont="1" applyFill="1" applyBorder="1"/>
    <xf numFmtId="0" fontId="48" fillId="58" borderId="89" xfId="0" applyFont="1" applyFill="1" applyBorder="1"/>
    <xf numFmtId="3" fontId="28" fillId="59" borderId="67" xfId="0" applyNumberFormat="1" applyFont="1" applyFill="1" applyBorder="1"/>
    <xf numFmtId="0" fontId="28" fillId="17" borderId="82" xfId="0" applyFont="1" applyFill="1" applyBorder="1"/>
    <xf numFmtId="0" fontId="28" fillId="17" borderId="83" xfId="0" applyFont="1" applyFill="1" applyBorder="1"/>
    <xf numFmtId="3" fontId="28" fillId="17" borderId="84" xfId="0" applyNumberFormat="1" applyFont="1" applyFill="1" applyBorder="1"/>
    <xf numFmtId="0" fontId="28" fillId="6" borderId="74" xfId="0" applyFont="1" applyFill="1" applyBorder="1"/>
    <xf numFmtId="0" fontId="28" fillId="6" borderId="75" xfId="0" applyFont="1" applyFill="1" applyBorder="1"/>
    <xf numFmtId="3" fontId="28" fillId="6" borderId="79" xfId="0" applyNumberFormat="1" applyFont="1" applyFill="1" applyBorder="1"/>
    <xf numFmtId="0" fontId="28" fillId="36" borderId="82" xfId="0" applyFont="1" applyFill="1" applyBorder="1"/>
    <xf numFmtId="0" fontId="28" fillId="36" borderId="83" xfId="0" applyFont="1" applyFill="1" applyBorder="1"/>
    <xf numFmtId="3" fontId="28" fillId="36" borderId="84" xfId="0" applyNumberFormat="1" applyFont="1" applyFill="1" applyBorder="1"/>
    <xf numFmtId="0" fontId="56" fillId="31" borderId="74" xfId="0" applyFont="1" applyFill="1" applyBorder="1"/>
    <xf numFmtId="0" fontId="28" fillId="31" borderId="75" xfId="0" applyFont="1" applyFill="1" applyBorder="1"/>
    <xf numFmtId="0" fontId="28" fillId="36" borderId="75" xfId="0" applyFont="1" applyFill="1" applyBorder="1"/>
    <xf numFmtId="0" fontId="28" fillId="36" borderId="79" xfId="0" applyFont="1" applyFill="1" applyBorder="1"/>
    <xf numFmtId="0" fontId="27" fillId="31" borderId="80" xfId="0" applyFont="1" applyFill="1" applyBorder="1"/>
    <xf numFmtId="0" fontId="28" fillId="36" borderId="81" xfId="0" applyFont="1" applyFill="1" applyBorder="1"/>
    <xf numFmtId="0" fontId="28" fillId="6" borderId="81" xfId="0" applyFont="1" applyFill="1" applyBorder="1" applyAlignment="1">
      <alignment horizontal="center"/>
    </xf>
    <xf numFmtId="0" fontId="28" fillId="18" borderId="81" xfId="0" applyFont="1" applyFill="1" applyBorder="1"/>
    <xf numFmtId="0" fontId="28" fillId="31" borderId="80" xfId="0" applyFont="1" applyFill="1" applyBorder="1"/>
    <xf numFmtId="3" fontId="28" fillId="18" borderId="81" xfId="0" applyNumberFormat="1" applyFont="1" applyFill="1" applyBorder="1"/>
    <xf numFmtId="0" fontId="27" fillId="31" borderId="82" xfId="0" applyFont="1" applyFill="1" applyBorder="1"/>
    <xf numFmtId="0" fontId="28" fillId="31" borderId="83" xfId="0" applyFont="1" applyFill="1" applyBorder="1"/>
    <xf numFmtId="0" fontId="28" fillId="18" borderId="83" xfId="0" applyFont="1" applyFill="1" applyBorder="1"/>
    <xf numFmtId="3" fontId="28" fillId="18" borderId="83" xfId="0" applyNumberFormat="1" applyFont="1" applyFill="1" applyBorder="1"/>
    <xf numFmtId="3" fontId="28" fillId="18" borderId="84" xfId="0" applyNumberFormat="1" applyFont="1" applyFill="1" applyBorder="1"/>
    <xf numFmtId="0" fontId="27" fillId="31" borderId="17" xfId="0" applyFont="1" applyFill="1" applyBorder="1"/>
    <xf numFmtId="3" fontId="28" fillId="18" borderId="18" xfId="0" applyNumberFormat="1" applyFont="1" applyFill="1" applyBorder="1"/>
    <xf numFmtId="0" fontId="31" fillId="60" borderId="1" xfId="0" applyFont="1" applyFill="1" applyBorder="1" applyAlignment="1">
      <alignment horizontal="center"/>
    </xf>
    <xf numFmtId="0" fontId="13" fillId="0" borderId="0" xfId="0" applyFont="1"/>
    <xf numFmtId="3" fontId="0" fillId="0" borderId="0" xfId="0" applyNumberFormat="1"/>
    <xf numFmtId="0" fontId="13" fillId="0" borderId="0" xfId="0" applyFont="1" applyAlignment="1">
      <alignment horizontal="center"/>
    </xf>
    <xf numFmtId="0" fontId="26" fillId="66" borderId="2" xfId="0" applyFont="1" applyFill="1" applyBorder="1"/>
    <xf numFmtId="9" fontId="26" fillId="66" borderId="3" xfId="0" applyNumberFormat="1" applyFont="1" applyFill="1" applyBorder="1" applyAlignment="1">
      <alignment horizontal="center"/>
    </xf>
    <xf numFmtId="0" fontId="26" fillId="66" borderId="3" xfId="0" applyFont="1" applyFill="1" applyBorder="1" applyAlignment="1">
      <alignment horizontal="center"/>
    </xf>
    <xf numFmtId="0" fontId="26" fillId="66" borderId="3" xfId="0" applyFont="1" applyFill="1" applyBorder="1"/>
    <xf numFmtId="3" fontId="26" fillId="66" borderId="3" xfId="0" applyNumberFormat="1" applyFont="1" applyFill="1" applyBorder="1"/>
    <xf numFmtId="0" fontId="26" fillId="66" borderId="4" xfId="0" applyFont="1" applyFill="1" applyBorder="1"/>
    <xf numFmtId="0" fontId="26" fillId="66" borderId="8" xfId="0" applyFont="1" applyFill="1" applyBorder="1"/>
    <xf numFmtId="9" fontId="26" fillId="66" borderId="1" xfId="0" applyNumberFormat="1" applyFont="1" applyFill="1" applyBorder="1" applyAlignment="1">
      <alignment horizontal="center"/>
    </xf>
    <xf numFmtId="0" fontId="26" fillId="66" borderId="1" xfId="0" applyFont="1" applyFill="1" applyBorder="1" applyAlignment="1">
      <alignment horizontal="center"/>
    </xf>
    <xf numFmtId="0" fontId="26" fillId="66" borderId="1" xfId="0" applyFont="1" applyFill="1" applyBorder="1"/>
    <xf numFmtId="3" fontId="26" fillId="66" borderId="1" xfId="0" applyNumberFormat="1" applyFont="1" applyFill="1" applyBorder="1"/>
    <xf numFmtId="0" fontId="26" fillId="66" borderId="9" xfId="0" applyFont="1" applyFill="1" applyBorder="1"/>
    <xf numFmtId="0" fontId="36" fillId="67" borderId="8" xfId="0" applyFont="1" applyFill="1" applyBorder="1"/>
    <xf numFmtId="0" fontId="36" fillId="67" borderId="1" xfId="0" applyFont="1" applyFill="1" applyBorder="1"/>
    <xf numFmtId="0" fontId="36" fillId="67" borderId="9" xfId="0" applyFont="1" applyFill="1" applyBorder="1"/>
    <xf numFmtId="3" fontId="14" fillId="0" borderId="0" xfId="0" applyNumberFormat="1" applyFont="1"/>
    <xf numFmtId="0" fontId="34" fillId="68" borderId="0" xfId="0" applyFont="1" applyFill="1"/>
    <xf numFmtId="0" fontId="34" fillId="68" borderId="18" xfId="0" applyFont="1" applyFill="1" applyBorder="1"/>
    <xf numFmtId="0" fontId="34" fillId="68" borderId="17" xfId="0" applyFont="1" applyFill="1" applyBorder="1"/>
    <xf numFmtId="0" fontId="34" fillId="68" borderId="19" xfId="0" applyFont="1" applyFill="1" applyBorder="1"/>
    <xf numFmtId="0" fontId="34" fillId="68" borderId="21" xfId="0" applyFont="1" applyFill="1" applyBorder="1"/>
    <xf numFmtId="0" fontId="34" fillId="68" borderId="20" xfId="0" applyFont="1" applyFill="1" applyBorder="1"/>
    <xf numFmtId="0" fontId="0" fillId="68" borderId="0" xfId="0" applyFill="1"/>
    <xf numFmtId="0" fontId="15" fillId="68" borderId="74" xfId="0" applyFont="1" applyFill="1" applyBorder="1"/>
    <xf numFmtId="3" fontId="15" fillId="68" borderId="75" xfId="0" applyNumberFormat="1" applyFont="1" applyFill="1" applyBorder="1"/>
    <xf numFmtId="0" fontId="0" fillId="68" borderId="75" xfId="0" applyFill="1" applyBorder="1"/>
    <xf numFmtId="0" fontId="15" fillId="68" borderId="80" xfId="0" applyFont="1" applyFill="1" applyBorder="1"/>
    <xf numFmtId="3" fontId="15" fillId="68" borderId="1" xfId="0" applyNumberFormat="1" applyFont="1" applyFill="1" applyBorder="1"/>
    <xf numFmtId="0" fontId="0" fillId="68" borderId="1" xfId="0" applyFill="1" applyBorder="1"/>
    <xf numFmtId="0" fontId="15" fillId="68" borderId="82" xfId="0" applyFont="1" applyFill="1" applyBorder="1"/>
    <xf numFmtId="3" fontId="15" fillId="68" borderId="83" xfId="0" applyNumberFormat="1" applyFont="1" applyFill="1" applyBorder="1"/>
    <xf numFmtId="0" fontId="0" fillId="68" borderId="83" xfId="0" applyFill="1" applyBorder="1"/>
    <xf numFmtId="0" fontId="13" fillId="68" borderId="0" xfId="0" applyFont="1" applyFill="1"/>
    <xf numFmtId="3" fontId="0" fillId="68" borderId="0" xfId="0" applyNumberFormat="1" applyFill="1"/>
    <xf numFmtId="0" fontId="14" fillId="68" borderId="0" xfId="0" applyFont="1" applyFill="1"/>
    <xf numFmtId="3" fontId="14" fillId="68" borderId="0" xfId="0" applyNumberFormat="1" applyFont="1" applyFill="1"/>
    <xf numFmtId="0" fontId="42" fillId="19" borderId="18" xfId="0" applyFont="1" applyFill="1" applyBorder="1"/>
    <xf numFmtId="0" fontId="42" fillId="69" borderId="11" xfId="0" applyFont="1" applyFill="1" applyBorder="1"/>
    <xf numFmtId="0" fontId="42" fillId="70" borderId="10" xfId="0" applyFont="1" applyFill="1" applyBorder="1"/>
    <xf numFmtId="0" fontId="42" fillId="70" borderId="12" xfId="0" applyFont="1" applyFill="1" applyBorder="1"/>
    <xf numFmtId="0" fontId="28" fillId="70" borderId="8" xfId="0" applyFont="1" applyFill="1" applyBorder="1"/>
    <xf numFmtId="0" fontId="28" fillId="70" borderId="1" xfId="0" applyFont="1" applyFill="1" applyBorder="1"/>
    <xf numFmtId="0" fontId="28" fillId="70" borderId="9" xfId="0" applyFont="1" applyFill="1" applyBorder="1"/>
    <xf numFmtId="0" fontId="42" fillId="70" borderId="9" xfId="0" applyFont="1" applyFill="1" applyBorder="1"/>
    <xf numFmtId="0" fontId="42" fillId="70" borderId="18" xfId="0" applyFont="1" applyFill="1" applyBorder="1"/>
    <xf numFmtId="0" fontId="27" fillId="70" borderId="8" xfId="0" applyFont="1" applyFill="1" applyBorder="1"/>
    <xf numFmtId="0" fontId="42" fillId="70" borderId="8" xfId="0" applyFont="1" applyFill="1" applyBorder="1"/>
    <xf numFmtId="0" fontId="42" fillId="70" borderId="17" xfId="0" applyFont="1" applyFill="1" applyBorder="1"/>
    <xf numFmtId="0" fontId="27" fillId="70" borderId="17" xfId="0" applyFont="1" applyFill="1" applyBorder="1"/>
    <xf numFmtId="0" fontId="28" fillId="70" borderId="18" xfId="0" applyFont="1" applyFill="1" applyBorder="1"/>
    <xf numFmtId="0" fontId="28" fillId="19" borderId="18" xfId="0" applyFont="1" applyFill="1" applyBorder="1"/>
    <xf numFmtId="0" fontId="28" fillId="19" borderId="74" xfId="0" applyFont="1" applyFill="1" applyBorder="1"/>
    <xf numFmtId="0" fontId="28" fillId="19" borderId="79" xfId="0" applyFont="1" applyFill="1" applyBorder="1"/>
    <xf numFmtId="0" fontId="15" fillId="75" borderId="1" xfId="0" applyFont="1" applyFill="1" applyBorder="1"/>
    <xf numFmtId="164" fontId="16" fillId="0" borderId="86" xfId="0" applyNumberFormat="1" applyFont="1" applyBorder="1"/>
    <xf numFmtId="164" fontId="16" fillId="0" borderId="87" xfId="0" applyNumberFormat="1" applyFont="1" applyBorder="1"/>
    <xf numFmtId="164" fontId="15" fillId="75" borderId="1" xfId="0" applyNumberFormat="1" applyFont="1" applyFill="1" applyBorder="1"/>
    <xf numFmtId="164" fontId="16" fillId="52" borderId="80" xfId="0" applyNumberFormat="1" applyFont="1" applyFill="1" applyBorder="1"/>
    <xf numFmtId="164" fontId="16" fillId="52" borderId="1" xfId="0" applyNumberFormat="1" applyFont="1" applyFill="1" applyBorder="1"/>
    <xf numFmtId="164" fontId="16" fillId="52" borderId="82" xfId="0" applyNumberFormat="1" applyFont="1" applyFill="1" applyBorder="1"/>
    <xf numFmtId="164" fontId="16" fillId="52" borderId="83" xfId="0" applyNumberFormat="1" applyFont="1" applyFill="1" applyBorder="1"/>
    <xf numFmtId="164" fontId="16" fillId="52" borderId="84" xfId="0" applyNumberFormat="1" applyFont="1" applyFill="1" applyBorder="1"/>
    <xf numFmtId="164" fontId="16" fillId="52" borderId="1" xfId="0" applyNumberFormat="1" applyFont="1" applyFill="1" applyBorder="1" applyAlignment="1">
      <alignment horizontal="center"/>
    </xf>
    <xf numFmtId="164" fontId="16" fillId="52" borderId="81" xfId="0" applyNumberFormat="1" applyFont="1" applyFill="1" applyBorder="1" applyAlignment="1">
      <alignment horizontal="center"/>
    </xf>
    <xf numFmtId="0" fontId="45" fillId="79" borderId="14" xfId="0" applyFont="1" applyFill="1" applyBorder="1"/>
    <xf numFmtId="0" fontId="45" fillId="79" borderId="15" xfId="0" applyFont="1" applyFill="1" applyBorder="1"/>
    <xf numFmtId="0" fontId="45" fillId="79" borderId="16" xfId="0" applyFont="1" applyFill="1" applyBorder="1"/>
    <xf numFmtId="0" fontId="45" fillId="80" borderId="1" xfId="0" applyFont="1" applyFill="1" applyBorder="1"/>
    <xf numFmtId="0" fontId="45" fillId="80" borderId="38" xfId="0" applyFont="1" applyFill="1" applyBorder="1"/>
    <xf numFmtId="0" fontId="44" fillId="80" borderId="1" xfId="0" applyFont="1" applyFill="1" applyBorder="1" applyAlignment="1">
      <alignment horizontal="left"/>
    </xf>
    <xf numFmtId="0" fontId="20" fillId="81" borderId="1" xfId="0" applyFont="1" applyFill="1" applyBorder="1"/>
    <xf numFmtId="0" fontId="43" fillId="81" borderId="1" xfId="0" applyFont="1" applyFill="1" applyBorder="1"/>
    <xf numFmtId="0" fontId="20" fillId="81" borderId="37" xfId="0" applyFont="1" applyFill="1" applyBorder="1"/>
    <xf numFmtId="0" fontId="20" fillId="81" borderId="38" xfId="0" applyFont="1" applyFill="1" applyBorder="1"/>
    <xf numFmtId="0" fontId="20" fillId="81" borderId="45" xfId="0" applyFont="1" applyFill="1" applyBorder="1"/>
    <xf numFmtId="0" fontId="20" fillId="81" borderId="46" xfId="0" applyFont="1" applyFill="1" applyBorder="1"/>
    <xf numFmtId="0" fontId="20" fillId="81" borderId="47" xfId="0" applyFont="1" applyFill="1" applyBorder="1"/>
    <xf numFmtId="3" fontId="20" fillId="82" borderId="1" xfId="0" applyNumberFormat="1" applyFont="1" applyFill="1" applyBorder="1"/>
    <xf numFmtId="3" fontId="16" fillId="0" borderId="1" xfId="0" applyNumberFormat="1" applyFont="1" applyBorder="1"/>
    <xf numFmtId="3" fontId="15" fillId="0" borderId="1" xfId="0" applyNumberFormat="1" applyFont="1" applyBorder="1"/>
    <xf numFmtId="0" fontId="43" fillId="10" borderId="1" xfId="0" applyFont="1" applyFill="1" applyBorder="1"/>
    <xf numFmtId="3" fontId="15" fillId="48" borderId="1" xfId="0" applyNumberFormat="1" applyFont="1" applyFill="1" applyBorder="1"/>
    <xf numFmtId="3" fontId="15" fillId="50" borderId="85" xfId="0" applyNumberFormat="1" applyFont="1" applyFill="1" applyBorder="1"/>
    <xf numFmtId="3" fontId="15" fillId="50" borderId="86" xfId="0" applyNumberFormat="1" applyFont="1" applyFill="1" applyBorder="1"/>
    <xf numFmtId="10" fontId="15" fillId="50" borderId="86" xfId="0" applyNumberFormat="1" applyFont="1" applyFill="1" applyBorder="1"/>
    <xf numFmtId="10" fontId="15" fillId="3" borderId="86" xfId="0" applyNumberFormat="1" applyFont="1" applyFill="1" applyBorder="1"/>
    <xf numFmtId="3" fontId="15" fillId="50" borderId="87" xfId="0" applyNumberFormat="1" applyFont="1" applyFill="1" applyBorder="1"/>
    <xf numFmtId="3" fontId="65" fillId="0" borderId="91" xfId="0" applyNumberFormat="1" applyFont="1" applyBorder="1"/>
    <xf numFmtId="0" fontId="0" fillId="0" borderId="75" xfId="0" applyBorder="1"/>
    <xf numFmtId="0" fontId="0" fillId="0" borderId="79" xfId="0" applyBorder="1"/>
    <xf numFmtId="0" fontId="0" fillId="0" borderId="1" xfId="0" applyBorder="1"/>
    <xf numFmtId="0" fontId="0" fillId="0" borderId="81" xfId="0" applyBorder="1"/>
    <xf numFmtId="0" fontId="0" fillId="0" borderId="80" xfId="0" applyBorder="1"/>
    <xf numFmtId="3" fontId="20" fillId="6" borderId="80" xfId="0" applyNumberFormat="1" applyFont="1" applyFill="1" applyBorder="1"/>
    <xf numFmtId="3" fontId="20" fillId="6" borderId="81" xfId="0" applyNumberFormat="1" applyFont="1" applyFill="1" applyBorder="1" applyAlignment="1">
      <alignment horizontal="center"/>
    </xf>
    <xf numFmtId="3" fontId="20" fillId="82" borderId="80" xfId="0" applyNumberFormat="1" applyFont="1" applyFill="1" applyBorder="1"/>
    <xf numFmtId="3" fontId="20" fillId="82" borderId="81" xfId="0" applyNumberFormat="1" applyFont="1" applyFill="1" applyBorder="1"/>
    <xf numFmtId="0" fontId="13" fillId="0" borderId="80" xfId="0" applyFont="1" applyBorder="1"/>
    <xf numFmtId="0" fontId="65" fillId="0" borderId="80" xfId="0" applyFont="1" applyBorder="1"/>
    <xf numFmtId="0" fontId="13" fillId="0" borderId="82" xfId="0" applyFont="1" applyBorder="1"/>
    <xf numFmtId="0" fontId="0" fillId="0" borderId="83" xfId="0" applyBorder="1"/>
    <xf numFmtId="0" fontId="0" fillId="0" borderId="84" xfId="0" applyBorder="1"/>
    <xf numFmtId="0" fontId="0" fillId="83" borderId="0" xfId="0" applyFill="1"/>
    <xf numFmtId="3" fontId="65" fillId="77" borderId="0" xfId="0" applyNumberFormat="1" applyFont="1" applyFill="1"/>
    <xf numFmtId="3" fontId="20" fillId="84" borderId="1" xfId="0" applyNumberFormat="1" applyFont="1" applyFill="1" applyBorder="1"/>
    <xf numFmtId="0" fontId="16" fillId="12" borderId="21" xfId="0" applyFont="1" applyFill="1" applyBorder="1"/>
    <xf numFmtId="0" fontId="15" fillId="74" borderId="88" xfId="0" applyFont="1" applyFill="1" applyBorder="1" applyAlignment="1">
      <alignment horizontal="left"/>
    </xf>
    <xf numFmtId="0" fontId="16" fillId="74" borderId="89" xfId="0" applyFont="1" applyFill="1" applyBorder="1"/>
    <xf numFmtId="3" fontId="15" fillId="85" borderId="90" xfId="0" applyNumberFormat="1" applyFont="1" applyFill="1" applyBorder="1"/>
    <xf numFmtId="0" fontId="77" fillId="21" borderId="1" xfId="0" applyFont="1" applyFill="1" applyBorder="1"/>
    <xf numFmtId="0" fontId="77" fillId="21" borderId="1" xfId="0" quotePrefix="1" applyFont="1" applyFill="1" applyBorder="1"/>
    <xf numFmtId="0" fontId="0" fillId="77" borderId="75" xfId="0" applyFill="1" applyBorder="1"/>
    <xf numFmtId="0" fontId="0" fillId="77" borderId="79" xfId="0" applyFill="1" applyBorder="1"/>
    <xf numFmtId="0" fontId="0" fillId="77" borderId="80" xfId="0" applyFill="1" applyBorder="1"/>
    <xf numFmtId="0" fontId="0" fillId="77" borderId="1" xfId="0" applyFill="1" applyBorder="1"/>
    <xf numFmtId="0" fontId="0" fillId="77" borderId="81" xfId="0" applyFill="1" applyBorder="1"/>
    <xf numFmtId="0" fontId="0" fillId="77" borderId="83" xfId="0" applyFill="1" applyBorder="1"/>
    <xf numFmtId="0" fontId="0" fillId="77" borderId="84" xfId="0" applyFill="1" applyBorder="1"/>
    <xf numFmtId="0" fontId="16" fillId="86" borderId="1" xfId="0" applyFont="1" applyFill="1" applyBorder="1"/>
    <xf numFmtId="0" fontId="16" fillId="86" borderId="1" xfId="0" quotePrefix="1" applyFont="1" applyFill="1" applyBorder="1"/>
    <xf numFmtId="0" fontId="28" fillId="6" borderId="97" xfId="0" applyFont="1" applyFill="1" applyBorder="1" applyAlignment="1">
      <alignment horizontal="left"/>
    </xf>
    <xf numFmtId="0" fontId="28" fillId="6" borderId="77" xfId="0" applyFont="1" applyFill="1" applyBorder="1"/>
    <xf numFmtId="0" fontId="28" fillId="6" borderId="98" xfId="0" applyFont="1" applyFill="1" applyBorder="1"/>
    <xf numFmtId="0" fontId="40" fillId="24" borderId="80" xfId="0" applyFont="1" applyFill="1" applyBorder="1" applyAlignment="1">
      <alignment horizontal="right"/>
    </xf>
    <xf numFmtId="0" fontId="28" fillId="24" borderId="81" xfId="0" applyFont="1" applyFill="1" applyBorder="1"/>
    <xf numFmtId="0" fontId="30" fillId="16" borderId="81" xfId="0" applyFont="1" applyFill="1" applyBorder="1"/>
    <xf numFmtId="0" fontId="28" fillId="21" borderId="82" xfId="0" applyFont="1" applyFill="1" applyBorder="1"/>
    <xf numFmtId="0" fontId="28" fillId="21" borderId="83" xfId="0" applyFont="1" applyFill="1" applyBorder="1"/>
    <xf numFmtId="0" fontId="42" fillId="21" borderId="83" xfId="0" applyFont="1" applyFill="1" applyBorder="1" applyAlignment="1">
      <alignment horizontal="right"/>
    </xf>
    <xf numFmtId="0" fontId="42" fillId="21" borderId="84" xfId="0" applyFont="1" applyFill="1" applyBorder="1" applyAlignment="1">
      <alignment horizontal="right"/>
    </xf>
    <xf numFmtId="0" fontId="36" fillId="12" borderId="27" xfId="0" applyFont="1" applyFill="1" applyBorder="1"/>
    <xf numFmtId="0" fontId="15" fillId="20" borderId="74" xfId="0" applyFont="1" applyFill="1" applyBorder="1"/>
    <xf numFmtId="0" fontId="16" fillId="20" borderId="75" xfId="0" applyFont="1" applyFill="1" applyBorder="1"/>
    <xf numFmtId="0" fontId="16" fillId="20" borderId="79" xfId="0" applyFont="1" applyFill="1" applyBorder="1"/>
    <xf numFmtId="0" fontId="15" fillId="20" borderId="80" xfId="0" applyFont="1" applyFill="1" applyBorder="1"/>
    <xf numFmtId="0" fontId="16" fillId="20" borderId="81" xfId="0" applyFont="1" applyFill="1" applyBorder="1"/>
    <xf numFmtId="0" fontId="16" fillId="20" borderId="80" xfId="0" applyFont="1" applyFill="1" applyBorder="1"/>
    <xf numFmtId="0" fontId="16" fillId="20" borderId="82" xfId="0" applyFont="1" applyFill="1" applyBorder="1"/>
    <xf numFmtId="0" fontId="16" fillId="20" borderId="83" xfId="0" applyFont="1" applyFill="1" applyBorder="1"/>
    <xf numFmtId="0" fontId="16" fillId="20" borderId="84" xfId="0" applyFont="1" applyFill="1" applyBorder="1"/>
    <xf numFmtId="0" fontId="15" fillId="87" borderId="1" xfId="0" applyFont="1" applyFill="1" applyBorder="1"/>
    <xf numFmtId="0" fontId="15" fillId="87" borderId="1" xfId="0" quotePrefix="1" applyFont="1" applyFill="1" applyBorder="1"/>
    <xf numFmtId="0" fontId="15" fillId="20" borderId="79" xfId="0" applyFont="1" applyFill="1" applyBorder="1"/>
    <xf numFmtId="3" fontId="15" fillId="20" borderId="81" xfId="0" applyNumberFormat="1" applyFont="1" applyFill="1" applyBorder="1"/>
    <xf numFmtId="0" fontId="15" fillId="72" borderId="82" xfId="0" applyFont="1" applyFill="1" applyBorder="1"/>
    <xf numFmtId="3" fontId="15" fillId="72" borderId="84" xfId="0" applyNumberFormat="1" applyFont="1" applyFill="1" applyBorder="1"/>
    <xf numFmtId="0" fontId="15" fillId="88" borderId="85" xfId="0" applyFont="1" applyFill="1" applyBorder="1" applyAlignment="1">
      <alignment horizontal="center"/>
    </xf>
    <xf numFmtId="166" fontId="17" fillId="72" borderId="86" xfId="2" applyNumberFormat="1" applyFont="1" applyFill="1" applyBorder="1"/>
    <xf numFmtId="166" fontId="17" fillId="72" borderId="87" xfId="2" applyNumberFormat="1" applyFont="1" applyFill="1" applyBorder="1"/>
    <xf numFmtId="3" fontId="17" fillId="72" borderId="86" xfId="0" applyNumberFormat="1" applyFont="1" applyFill="1" applyBorder="1"/>
    <xf numFmtId="3" fontId="15" fillId="88" borderId="91" xfId="0" applyNumberFormat="1" applyFont="1" applyFill="1" applyBorder="1"/>
    <xf numFmtId="3" fontId="17" fillId="89" borderId="86" xfId="0" applyNumberFormat="1" applyFont="1" applyFill="1" applyBorder="1"/>
    <xf numFmtId="3" fontId="15" fillId="89" borderId="81" xfId="0" applyNumberFormat="1" applyFont="1" applyFill="1" applyBorder="1"/>
    <xf numFmtId="0" fontId="27" fillId="73" borderId="81" xfId="0" applyFont="1" applyFill="1" applyBorder="1"/>
    <xf numFmtId="0" fontId="39" fillId="0" borderId="1" xfId="0" applyFont="1" applyBorder="1"/>
    <xf numFmtId="0" fontId="27" fillId="0" borderId="1" xfId="0" applyFont="1" applyBorder="1"/>
    <xf numFmtId="0" fontId="28" fillId="0" borderId="1" xfId="0" applyFont="1" applyBorder="1"/>
    <xf numFmtId="0" fontId="28" fillId="90" borderId="1" xfId="0" applyFont="1" applyFill="1" applyBorder="1"/>
    <xf numFmtId="0" fontId="27" fillId="90" borderId="1" xfId="0" applyFont="1" applyFill="1" applyBorder="1"/>
    <xf numFmtId="0" fontId="72" fillId="91" borderId="1" xfId="0" applyFont="1" applyFill="1" applyBorder="1"/>
    <xf numFmtId="0" fontId="29" fillId="91" borderId="1" xfId="0" applyFont="1" applyFill="1" applyBorder="1"/>
    <xf numFmtId="0" fontId="28" fillId="92" borderId="1" xfId="0" applyFont="1" applyFill="1" applyBorder="1"/>
    <xf numFmtId="0" fontId="82" fillId="0" borderId="1" xfId="0" applyFont="1" applyBorder="1"/>
    <xf numFmtId="0" fontId="28" fillId="92" borderId="74" xfId="0" applyFont="1" applyFill="1" applyBorder="1"/>
    <xf numFmtId="0" fontId="28" fillId="92" borderId="75" xfId="0" applyFont="1" applyFill="1" applyBorder="1"/>
    <xf numFmtId="0" fontId="28" fillId="92" borderId="79" xfId="0" applyFont="1" applyFill="1" applyBorder="1"/>
    <xf numFmtId="0" fontId="27" fillId="0" borderId="80" xfId="0" applyFont="1" applyBorder="1"/>
    <xf numFmtId="3" fontId="27" fillId="0" borderId="81" xfId="0" applyNumberFormat="1" applyFont="1" applyBorder="1"/>
    <xf numFmtId="0" fontId="27" fillId="0" borderId="81" xfId="0" applyFont="1" applyBorder="1"/>
    <xf numFmtId="0" fontId="28" fillId="92" borderId="80" xfId="0" applyFont="1" applyFill="1" applyBorder="1"/>
    <xf numFmtId="0" fontId="28" fillId="92" borderId="81" xfId="0" applyFont="1" applyFill="1" applyBorder="1"/>
    <xf numFmtId="0" fontId="82" fillId="0" borderId="80" xfId="0" applyFont="1" applyBorder="1"/>
    <xf numFmtId="3" fontId="82" fillId="0" borderId="81" xfId="0" applyNumberFormat="1" applyFont="1" applyBorder="1"/>
    <xf numFmtId="0" fontId="29" fillId="92" borderId="82" xfId="0" applyFont="1" applyFill="1" applyBorder="1"/>
    <xf numFmtId="0" fontId="29" fillId="92" borderId="83" xfId="0" applyFont="1" applyFill="1" applyBorder="1"/>
    <xf numFmtId="3" fontId="26" fillId="92" borderId="84" xfId="0" applyNumberFormat="1" applyFont="1" applyFill="1" applyBorder="1"/>
    <xf numFmtId="0" fontId="28" fillId="93" borderId="1" xfId="0" applyFont="1" applyFill="1" applyBorder="1"/>
    <xf numFmtId="9" fontId="28" fillId="93" borderId="1" xfId="0" applyNumberFormat="1" applyFont="1" applyFill="1" applyBorder="1"/>
    <xf numFmtId="0" fontId="28" fillId="93" borderId="80" xfId="0" applyFont="1" applyFill="1" applyBorder="1"/>
    <xf numFmtId="0" fontId="28" fillId="93" borderId="75" xfId="0" applyFont="1" applyFill="1" applyBorder="1"/>
    <xf numFmtId="3" fontId="28" fillId="93" borderId="79" xfId="0" applyNumberFormat="1" applyFont="1" applyFill="1" applyBorder="1"/>
    <xf numFmtId="172" fontId="28" fillId="93" borderId="81" xfId="0" applyNumberFormat="1" applyFont="1" applyFill="1" applyBorder="1"/>
    <xf numFmtId="0" fontId="28" fillId="93" borderId="81" xfId="0" applyFont="1" applyFill="1" applyBorder="1"/>
    <xf numFmtId="0" fontId="15" fillId="97" borderId="14" xfId="0" applyFont="1" applyFill="1" applyBorder="1"/>
    <xf numFmtId="0" fontId="15" fillId="97" borderId="15" xfId="0" applyFont="1" applyFill="1" applyBorder="1"/>
    <xf numFmtId="3" fontId="15" fillId="97" borderId="16" xfId="0" applyNumberFormat="1" applyFont="1" applyFill="1" applyBorder="1"/>
    <xf numFmtId="0" fontId="15" fillId="97" borderId="8" xfId="0" applyFont="1" applyFill="1" applyBorder="1"/>
    <xf numFmtId="0" fontId="15" fillId="97" borderId="1" xfId="0" applyFont="1" applyFill="1" applyBorder="1"/>
    <xf numFmtId="0" fontId="15" fillId="97" borderId="9" xfId="0" applyFont="1" applyFill="1" applyBorder="1"/>
    <xf numFmtId="0" fontId="16" fillId="97" borderId="8" xfId="0" applyFont="1" applyFill="1" applyBorder="1"/>
    <xf numFmtId="0" fontId="16" fillId="97" borderId="1" xfId="0" applyFont="1" applyFill="1" applyBorder="1"/>
    <xf numFmtId="0" fontId="16" fillId="97" borderId="9" xfId="0" applyFont="1" applyFill="1" applyBorder="1"/>
    <xf numFmtId="0" fontId="15" fillId="97" borderId="2" xfId="0" applyFont="1" applyFill="1" applyBorder="1"/>
    <xf numFmtId="0" fontId="15" fillId="97" borderId="3" xfId="0" applyFont="1" applyFill="1" applyBorder="1"/>
    <xf numFmtId="0" fontId="15" fillId="97" borderId="3" xfId="0" applyFont="1" applyFill="1" applyBorder="1" applyAlignment="1">
      <alignment horizontal="center"/>
    </xf>
    <xf numFmtId="0" fontId="15" fillId="97" borderId="27" xfId="0" applyFont="1" applyFill="1" applyBorder="1" applyAlignment="1">
      <alignment horizontal="center"/>
    </xf>
    <xf numFmtId="0" fontId="17" fillId="97" borderId="8" xfId="0" applyFont="1" applyFill="1" applyBorder="1"/>
    <xf numFmtId="0" fontId="16" fillId="97" borderId="14" xfId="0" applyFont="1" applyFill="1" applyBorder="1"/>
    <xf numFmtId="0" fontId="16" fillId="97" borderId="15" xfId="0" applyFont="1" applyFill="1" applyBorder="1"/>
    <xf numFmtId="0" fontId="16" fillId="97" borderId="10" xfId="0" applyFont="1" applyFill="1" applyBorder="1"/>
    <xf numFmtId="0" fontId="16" fillId="97" borderId="11" xfId="0" applyFont="1" applyFill="1" applyBorder="1"/>
    <xf numFmtId="0" fontId="16" fillId="97" borderId="12" xfId="0" applyFont="1" applyFill="1" applyBorder="1"/>
    <xf numFmtId="10" fontId="16" fillId="97" borderId="9" xfId="2" applyNumberFormat="1" applyFont="1" applyFill="1" applyBorder="1"/>
    <xf numFmtId="0" fontId="28" fillId="10" borderId="84" xfId="0" applyFont="1" applyFill="1" applyBorder="1"/>
    <xf numFmtId="3" fontId="28" fillId="10" borderId="79" xfId="0" applyNumberFormat="1" applyFont="1" applyFill="1" applyBorder="1"/>
    <xf numFmtId="172" fontId="28" fillId="10" borderId="81" xfId="1" applyNumberFormat="1" applyFont="1" applyFill="1" applyBorder="1"/>
    <xf numFmtId="10" fontId="28" fillId="10" borderId="81" xfId="2" applyNumberFormat="1" applyFont="1" applyFill="1" applyBorder="1"/>
    <xf numFmtId="0" fontId="28" fillId="8" borderId="74" xfId="0" applyFont="1" applyFill="1" applyBorder="1"/>
    <xf numFmtId="0" fontId="28" fillId="8" borderId="75" xfId="0" applyFont="1" applyFill="1" applyBorder="1"/>
    <xf numFmtId="0" fontId="27" fillId="8" borderId="79" xfId="0" applyFont="1" applyFill="1" applyBorder="1"/>
    <xf numFmtId="0" fontId="28" fillId="8" borderId="83" xfId="0" applyFont="1" applyFill="1" applyBorder="1"/>
    <xf numFmtId="0" fontId="27" fillId="8" borderId="84" xfId="0" applyFont="1" applyFill="1" applyBorder="1"/>
    <xf numFmtId="0" fontId="42" fillId="7" borderId="106" xfId="0" applyFont="1" applyFill="1" applyBorder="1"/>
    <xf numFmtId="0" fontId="50" fillId="7" borderId="107" xfId="0" applyFont="1" applyFill="1" applyBorder="1"/>
    <xf numFmtId="0" fontId="50" fillId="7" borderId="106" xfId="0" applyFont="1" applyFill="1" applyBorder="1"/>
    <xf numFmtId="0" fontId="50" fillId="7" borderId="108" xfId="0" applyFont="1" applyFill="1" applyBorder="1"/>
    <xf numFmtId="0" fontId="50" fillId="7" borderId="109" xfId="0" applyFont="1" applyFill="1" applyBorder="1"/>
    <xf numFmtId="0" fontId="27" fillId="6" borderId="110" xfId="0" applyFont="1" applyFill="1" applyBorder="1"/>
    <xf numFmtId="0" fontId="27" fillId="6" borderId="111" xfId="0" applyFont="1" applyFill="1" applyBorder="1"/>
    <xf numFmtId="0" fontId="27" fillId="6" borderId="112" xfId="0" applyFont="1" applyFill="1" applyBorder="1"/>
    <xf numFmtId="0" fontId="27" fillId="6" borderId="106" xfId="0" applyFont="1" applyFill="1" applyBorder="1"/>
    <xf numFmtId="0" fontId="27" fillId="6" borderId="107" xfId="0" applyFont="1" applyFill="1" applyBorder="1"/>
    <xf numFmtId="0" fontId="42" fillId="7" borderId="107" xfId="0" applyFont="1" applyFill="1" applyBorder="1"/>
    <xf numFmtId="0" fontId="28" fillId="14" borderId="1" xfId="0" applyFont="1" applyFill="1" applyBorder="1"/>
    <xf numFmtId="3" fontId="28" fillId="14" borderId="1" xfId="0" applyNumberFormat="1" applyFont="1" applyFill="1" applyBorder="1"/>
    <xf numFmtId="0" fontId="28" fillId="99" borderId="33" xfId="0" applyFont="1" applyFill="1" applyBorder="1"/>
    <xf numFmtId="0" fontId="27" fillId="99" borderId="34" xfId="0" applyFont="1" applyFill="1" applyBorder="1"/>
    <xf numFmtId="0" fontId="27" fillId="99" borderId="35" xfId="0" applyFont="1" applyFill="1" applyBorder="1"/>
    <xf numFmtId="0" fontId="27" fillId="99" borderId="37" xfId="0" applyFont="1" applyFill="1" applyBorder="1"/>
    <xf numFmtId="0" fontId="27" fillId="99" borderId="1" xfId="0" applyFont="1" applyFill="1" applyBorder="1"/>
    <xf numFmtId="0" fontId="27" fillId="99" borderId="38" xfId="0" applyFont="1" applyFill="1" applyBorder="1"/>
    <xf numFmtId="0" fontId="27" fillId="99" borderId="45" xfId="0" applyFont="1" applyFill="1" applyBorder="1"/>
    <xf numFmtId="0" fontId="27" fillId="99" borderId="46" xfId="0" applyFont="1" applyFill="1" applyBorder="1"/>
    <xf numFmtId="0" fontId="27" fillId="99" borderId="47" xfId="0" applyFont="1" applyFill="1" applyBorder="1"/>
    <xf numFmtId="0" fontId="28" fillId="95" borderId="1" xfId="0" applyFont="1" applyFill="1" applyBorder="1"/>
    <xf numFmtId="0" fontId="27" fillId="100" borderId="1" xfId="0" applyFont="1" applyFill="1" applyBorder="1"/>
    <xf numFmtId="0" fontId="28" fillId="100" borderId="1" xfId="0" applyFont="1" applyFill="1" applyBorder="1"/>
    <xf numFmtId="0" fontId="15" fillId="54" borderId="5" xfId="0" applyFont="1" applyFill="1" applyBorder="1"/>
    <xf numFmtId="0" fontId="15" fillId="54" borderId="6" xfId="0" applyFont="1" applyFill="1" applyBorder="1"/>
    <xf numFmtId="3" fontId="15" fillId="54" borderId="7" xfId="0" applyNumberFormat="1" applyFont="1" applyFill="1" applyBorder="1"/>
    <xf numFmtId="0" fontId="27" fillId="49" borderId="2" xfId="0" applyFont="1" applyFill="1" applyBorder="1"/>
    <xf numFmtId="0" fontId="27" fillId="49" borderId="3" xfId="0" applyFont="1" applyFill="1" applyBorder="1"/>
    <xf numFmtId="0" fontId="27" fillId="49" borderId="4" xfId="0" applyFont="1" applyFill="1" applyBorder="1"/>
    <xf numFmtId="0" fontId="27" fillId="49" borderId="10" xfId="0" applyFont="1" applyFill="1" applyBorder="1"/>
    <xf numFmtId="0" fontId="27" fillId="49" borderId="11" xfId="0" applyFont="1" applyFill="1" applyBorder="1"/>
    <xf numFmtId="0" fontId="27" fillId="49" borderId="12" xfId="0" applyFont="1" applyFill="1" applyBorder="1"/>
    <xf numFmtId="0" fontId="27" fillId="49" borderId="1" xfId="0" applyFont="1" applyFill="1" applyBorder="1"/>
    <xf numFmtId="0" fontId="27" fillId="49" borderId="8" xfId="0" applyFont="1" applyFill="1" applyBorder="1"/>
    <xf numFmtId="0" fontId="27" fillId="49" borderId="9" xfId="0" applyFont="1" applyFill="1" applyBorder="1"/>
    <xf numFmtId="0" fontId="15" fillId="65" borderId="17" xfId="0" applyFont="1" applyFill="1" applyBorder="1" applyAlignment="1">
      <alignment horizontal="center"/>
    </xf>
    <xf numFmtId="0" fontId="16" fillId="65" borderId="1" xfId="0" applyFont="1" applyFill="1" applyBorder="1"/>
    <xf numFmtId="0" fontId="0" fillId="0" borderId="82" xfId="0" applyBorder="1"/>
    <xf numFmtId="0" fontId="33" fillId="65" borderId="26" xfId="0" applyFont="1" applyFill="1" applyBorder="1"/>
    <xf numFmtId="0" fontId="31" fillId="65" borderId="27" xfId="0" applyFont="1" applyFill="1" applyBorder="1"/>
    <xf numFmtId="0" fontId="31" fillId="65" borderId="53" xfId="0" applyFont="1" applyFill="1" applyBorder="1"/>
    <xf numFmtId="0" fontId="31" fillId="65" borderId="17" xfId="0" applyFont="1" applyFill="1" applyBorder="1"/>
    <xf numFmtId="0" fontId="31" fillId="65" borderId="0" xfId="0" applyFont="1" applyFill="1"/>
    <xf numFmtId="3" fontId="31" fillId="65" borderId="18" xfId="0" applyNumberFormat="1" applyFont="1" applyFill="1" applyBorder="1"/>
    <xf numFmtId="0" fontId="12" fillId="0" borderId="0" xfId="0" applyFont="1"/>
    <xf numFmtId="0" fontId="12" fillId="0" borderId="80" xfId="0" applyFont="1" applyBorder="1"/>
    <xf numFmtId="0" fontId="12" fillId="0" borderId="82" xfId="0" applyFont="1" applyBorder="1"/>
    <xf numFmtId="0" fontId="33" fillId="101" borderId="37" xfId="0" applyFont="1" applyFill="1" applyBorder="1"/>
    <xf numFmtId="0" fontId="33" fillId="101" borderId="1" xfId="0" applyFont="1" applyFill="1" applyBorder="1"/>
    <xf numFmtId="3" fontId="33" fillId="101" borderId="38" xfId="0" applyNumberFormat="1" applyFont="1" applyFill="1" applyBorder="1"/>
    <xf numFmtId="0" fontId="54" fillId="29" borderId="37" xfId="0" applyFont="1" applyFill="1" applyBorder="1"/>
    <xf numFmtId="0" fontId="31" fillId="29" borderId="1" xfId="0" applyFont="1" applyFill="1" applyBorder="1"/>
    <xf numFmtId="0" fontId="31" fillId="29" borderId="38" xfId="0" applyFont="1" applyFill="1" applyBorder="1"/>
    <xf numFmtId="0" fontId="54" fillId="29" borderId="45" xfId="0" applyFont="1" applyFill="1" applyBorder="1"/>
    <xf numFmtId="0" fontId="31" fillId="29" borderId="46" xfId="0" applyFont="1" applyFill="1" applyBorder="1"/>
    <xf numFmtId="0" fontId="31" fillId="29" borderId="47" xfId="0" applyFont="1" applyFill="1" applyBorder="1"/>
    <xf numFmtId="0" fontId="28" fillId="102" borderId="1" xfId="0" applyFont="1" applyFill="1" applyBorder="1"/>
    <xf numFmtId="0" fontId="28" fillId="81" borderId="1" xfId="0" applyFont="1" applyFill="1" applyBorder="1"/>
    <xf numFmtId="0" fontId="27" fillId="81" borderId="1" xfId="0" applyFont="1" applyFill="1" applyBorder="1"/>
    <xf numFmtId="0" fontId="28" fillId="102" borderId="34" xfId="0" applyFont="1" applyFill="1" applyBorder="1"/>
    <xf numFmtId="0" fontId="28" fillId="102" borderId="46" xfId="0" applyFont="1" applyFill="1" applyBorder="1"/>
    <xf numFmtId="0" fontId="28" fillId="102" borderId="47" xfId="0" applyFont="1" applyFill="1" applyBorder="1"/>
    <xf numFmtId="170" fontId="27" fillId="81" borderId="87" xfId="0" applyNumberFormat="1" applyFont="1" applyFill="1" applyBorder="1"/>
    <xf numFmtId="0" fontId="28" fillId="19" borderId="103" xfId="0" applyFont="1" applyFill="1" applyBorder="1"/>
    <xf numFmtId="0" fontId="28" fillId="19" borderId="104" xfId="0" applyFont="1" applyFill="1" applyBorder="1" applyAlignment="1">
      <alignment horizontal="center"/>
    </xf>
    <xf numFmtId="0" fontId="28" fillId="19" borderId="105" xfId="0" applyFont="1" applyFill="1" applyBorder="1" applyAlignment="1">
      <alignment horizontal="center"/>
    </xf>
    <xf numFmtId="0" fontId="27" fillId="81" borderId="74" xfId="0" applyFont="1" applyFill="1" applyBorder="1"/>
    <xf numFmtId="0" fontId="27" fillId="81" borderId="79" xfId="0" applyFont="1" applyFill="1" applyBorder="1"/>
    <xf numFmtId="0" fontId="28" fillId="81" borderId="83" xfId="0" applyFont="1" applyFill="1" applyBorder="1"/>
    <xf numFmtId="0" fontId="27" fillId="81" borderId="75" xfId="0" applyFont="1" applyFill="1" applyBorder="1"/>
    <xf numFmtId="0" fontId="27" fillId="102" borderId="33" xfId="0" applyFont="1" applyFill="1" applyBorder="1"/>
    <xf numFmtId="0" fontId="28" fillId="102" borderId="35" xfId="0" applyFont="1" applyFill="1" applyBorder="1"/>
    <xf numFmtId="0" fontId="27" fillId="102" borderId="37" xfId="0" applyFont="1" applyFill="1" applyBorder="1"/>
    <xf numFmtId="0" fontId="28" fillId="102" borderId="38" xfId="0" applyFont="1" applyFill="1" applyBorder="1"/>
    <xf numFmtId="0" fontId="27" fillId="102" borderId="45" xfId="0" applyFont="1" applyFill="1" applyBorder="1"/>
    <xf numFmtId="0" fontId="27" fillId="6" borderId="80" xfId="0" applyFont="1" applyFill="1" applyBorder="1"/>
    <xf numFmtId="0" fontId="28" fillId="82" borderId="1" xfId="0" applyFont="1" applyFill="1" applyBorder="1" applyAlignment="1">
      <alignment horizontal="left"/>
    </xf>
    <xf numFmtId="0" fontId="28" fillId="82" borderId="13" xfId="0" applyFont="1" applyFill="1" applyBorder="1" applyAlignment="1">
      <alignment horizontal="center"/>
    </xf>
    <xf numFmtId="0" fontId="28" fillId="82" borderId="1" xfId="0" applyFont="1" applyFill="1" applyBorder="1" applyAlignment="1">
      <alignment horizontal="center"/>
    </xf>
    <xf numFmtId="0" fontId="28" fillId="8" borderId="88" xfId="0" applyFont="1" applyFill="1" applyBorder="1"/>
    <xf numFmtId="0" fontId="28" fillId="8" borderId="89" xfId="0" applyFont="1" applyFill="1" applyBorder="1"/>
    <xf numFmtId="0" fontId="28" fillId="8" borderId="90" xfId="0" applyFont="1" applyFill="1" applyBorder="1"/>
    <xf numFmtId="0" fontId="27" fillId="6" borderId="75" xfId="0" applyFont="1" applyFill="1" applyBorder="1"/>
    <xf numFmtId="0" fontId="28" fillId="6" borderId="75" xfId="0" applyFont="1" applyFill="1" applyBorder="1" applyAlignment="1">
      <alignment horizontal="center"/>
    </xf>
    <xf numFmtId="0" fontId="28" fillId="6" borderId="79" xfId="0" applyFont="1" applyFill="1" applyBorder="1" applyAlignment="1">
      <alignment horizontal="center"/>
    </xf>
    <xf numFmtId="0" fontId="28" fillId="73" borderId="1" xfId="0" applyFont="1" applyFill="1" applyBorder="1" applyAlignment="1">
      <alignment horizontal="left"/>
    </xf>
    <xf numFmtId="0" fontId="28" fillId="84" borderId="1" xfId="0" applyFont="1" applyFill="1" applyBorder="1"/>
    <xf numFmtId="0" fontId="27" fillId="84" borderId="1" xfId="0" applyFont="1" applyFill="1" applyBorder="1"/>
    <xf numFmtId="0" fontId="28" fillId="73" borderId="1" xfId="0" applyFont="1" applyFill="1" applyBorder="1" applyAlignment="1">
      <alignment horizontal="center"/>
    </xf>
    <xf numFmtId="3" fontId="28" fillId="81" borderId="1" xfId="0" applyNumberFormat="1" applyFont="1" applyFill="1" applyBorder="1"/>
    <xf numFmtId="3" fontId="27" fillId="81" borderId="1" xfId="0" applyNumberFormat="1" applyFont="1" applyFill="1" applyBorder="1"/>
    <xf numFmtId="0" fontId="28" fillId="105" borderId="3" xfId="0" applyFont="1" applyFill="1" applyBorder="1"/>
    <xf numFmtId="0" fontId="27" fillId="105" borderId="3" xfId="0" applyFont="1" applyFill="1" applyBorder="1"/>
    <xf numFmtId="0" fontId="27" fillId="105" borderId="4" xfId="0" applyFont="1" applyFill="1" applyBorder="1"/>
    <xf numFmtId="0" fontId="28" fillId="105" borderId="1" xfId="0" applyFont="1" applyFill="1" applyBorder="1"/>
    <xf numFmtId="0" fontId="27" fillId="105" borderId="1" xfId="0" applyFont="1" applyFill="1" applyBorder="1"/>
    <xf numFmtId="0" fontId="27" fillId="105" borderId="9" xfId="0" applyFont="1" applyFill="1" applyBorder="1"/>
    <xf numFmtId="0" fontId="28" fillId="61" borderId="1" xfId="0" applyFont="1" applyFill="1" applyBorder="1"/>
    <xf numFmtId="3" fontId="28" fillId="61" borderId="1" xfId="0" applyNumberFormat="1" applyFont="1" applyFill="1" applyBorder="1"/>
    <xf numFmtId="3" fontId="28" fillId="105" borderId="1" xfId="0" applyNumberFormat="1" applyFont="1" applyFill="1" applyBorder="1"/>
    <xf numFmtId="3" fontId="28" fillId="105" borderId="1" xfId="0" applyNumberFormat="1" applyFont="1" applyFill="1" applyBorder="1" applyAlignment="1">
      <alignment horizontal="center"/>
    </xf>
    <xf numFmtId="0" fontId="28" fillId="105" borderId="1" xfId="0" applyFont="1" applyFill="1" applyBorder="1" applyAlignment="1">
      <alignment horizontal="center"/>
    </xf>
    <xf numFmtId="0" fontId="27" fillId="105" borderId="11" xfId="0" applyFont="1" applyFill="1" applyBorder="1"/>
    <xf numFmtId="0" fontId="27" fillId="105" borderId="12" xfId="0" applyFont="1" applyFill="1" applyBorder="1"/>
    <xf numFmtId="0" fontId="28" fillId="82" borderId="1" xfId="0" applyFont="1" applyFill="1" applyBorder="1"/>
    <xf numFmtId="3" fontId="28" fillId="82" borderId="1" xfId="0" applyNumberFormat="1" applyFont="1" applyFill="1" applyBorder="1"/>
    <xf numFmtId="0" fontId="28" fillId="82" borderId="66" xfId="0" applyFont="1" applyFill="1" applyBorder="1"/>
    <xf numFmtId="0" fontId="27" fillId="82" borderId="4" xfId="0" applyFont="1" applyFill="1" applyBorder="1" applyAlignment="1">
      <alignment horizontal="center"/>
    </xf>
    <xf numFmtId="3" fontId="28" fillId="82" borderId="67" xfId="0" applyNumberFormat="1" applyFont="1" applyFill="1" applyBorder="1"/>
    <xf numFmtId="0" fontId="28" fillId="107" borderId="1" xfId="0" applyFont="1" applyFill="1" applyBorder="1"/>
    <xf numFmtId="3" fontId="28" fillId="107" borderId="1" xfId="0" applyNumberFormat="1" applyFont="1" applyFill="1" applyBorder="1"/>
    <xf numFmtId="0" fontId="28" fillId="108" borderId="1" xfId="0" applyFont="1" applyFill="1" applyBorder="1"/>
    <xf numFmtId="3" fontId="48" fillId="108" borderId="1" xfId="0" applyNumberFormat="1" applyFont="1" applyFill="1" applyBorder="1"/>
    <xf numFmtId="0" fontId="28" fillId="108" borderId="11" xfId="0" applyFont="1" applyFill="1" applyBorder="1"/>
    <xf numFmtId="3" fontId="28" fillId="108" borderId="11" xfId="0" applyNumberFormat="1" applyFont="1" applyFill="1" applyBorder="1"/>
    <xf numFmtId="0" fontId="28" fillId="107" borderId="74" xfId="0" applyFont="1" applyFill="1" applyBorder="1"/>
    <xf numFmtId="0" fontId="28" fillId="107" borderId="75" xfId="0" applyFont="1" applyFill="1" applyBorder="1"/>
    <xf numFmtId="3" fontId="28" fillId="107" borderId="79" xfId="0" applyNumberFormat="1" applyFont="1" applyFill="1" applyBorder="1"/>
    <xf numFmtId="0" fontId="28" fillId="107" borderId="80" xfId="0" applyFont="1" applyFill="1" applyBorder="1"/>
    <xf numFmtId="3" fontId="28" fillId="107" borderId="81" xfId="0" applyNumberFormat="1" applyFont="1" applyFill="1" applyBorder="1"/>
    <xf numFmtId="0" fontId="27" fillId="106" borderId="30" xfId="0" applyFont="1" applyFill="1" applyBorder="1"/>
    <xf numFmtId="3" fontId="28" fillId="106" borderId="67" xfId="0" applyNumberFormat="1" applyFont="1" applyFill="1" applyBorder="1"/>
    <xf numFmtId="0" fontId="28" fillId="106" borderId="30" xfId="0" applyFont="1" applyFill="1" applyBorder="1"/>
    <xf numFmtId="0" fontId="28" fillId="109" borderId="80" xfId="0" applyFont="1" applyFill="1" applyBorder="1"/>
    <xf numFmtId="0" fontId="28" fillId="109" borderId="1" xfId="0" applyFont="1" applyFill="1" applyBorder="1"/>
    <xf numFmtId="3" fontId="28" fillId="109" borderId="81" xfId="0" applyNumberFormat="1" applyFont="1" applyFill="1" applyBorder="1"/>
    <xf numFmtId="3" fontId="28" fillId="108" borderId="1" xfId="0" applyNumberFormat="1" applyFont="1" applyFill="1" applyBorder="1"/>
    <xf numFmtId="0" fontId="28" fillId="31" borderId="79" xfId="0" applyFont="1" applyFill="1" applyBorder="1"/>
    <xf numFmtId="0" fontId="28" fillId="31" borderId="81" xfId="0" applyFont="1" applyFill="1" applyBorder="1"/>
    <xf numFmtId="0" fontId="28" fillId="31" borderId="84" xfId="0" applyFont="1" applyFill="1" applyBorder="1"/>
    <xf numFmtId="0" fontId="28" fillId="36" borderId="74" xfId="0" applyFont="1" applyFill="1" applyBorder="1"/>
    <xf numFmtId="0" fontId="28" fillId="36" borderId="80" xfId="0" applyFont="1" applyFill="1" applyBorder="1"/>
    <xf numFmtId="0" fontId="28" fillId="6" borderId="80" xfId="0" applyFont="1" applyFill="1" applyBorder="1"/>
    <xf numFmtId="0" fontId="28" fillId="18" borderId="80" xfId="0" applyFont="1" applyFill="1" applyBorder="1"/>
    <xf numFmtId="0" fontId="28" fillId="18" borderId="82" xfId="0" applyFont="1" applyFill="1" applyBorder="1"/>
    <xf numFmtId="0" fontId="28" fillId="110" borderId="1" xfId="0" applyFont="1" applyFill="1" applyBorder="1"/>
    <xf numFmtId="3" fontId="28" fillId="110" borderId="1" xfId="0" applyNumberFormat="1" applyFont="1" applyFill="1" applyBorder="1"/>
    <xf numFmtId="0" fontId="28" fillId="110" borderId="74" xfId="0" applyFont="1" applyFill="1" applyBorder="1"/>
    <xf numFmtId="0" fontId="28" fillId="110" borderId="80" xfId="0" applyFont="1" applyFill="1" applyBorder="1"/>
    <xf numFmtId="0" fontId="28" fillId="110" borderId="82" xfId="0" applyFont="1" applyFill="1" applyBorder="1"/>
    <xf numFmtId="0" fontId="28" fillId="111" borderId="75" xfId="0" applyFont="1" applyFill="1" applyBorder="1"/>
    <xf numFmtId="0" fontId="28" fillId="111" borderId="79" xfId="0" applyFont="1" applyFill="1" applyBorder="1"/>
    <xf numFmtId="0" fontId="28" fillId="111" borderId="1" xfId="0" applyFont="1" applyFill="1" applyBorder="1"/>
    <xf numFmtId="0" fontId="28" fillId="111" borderId="81" xfId="0" applyFont="1" applyFill="1" applyBorder="1"/>
    <xf numFmtId="0" fontId="28" fillId="111" borderId="83" xfId="0" applyFont="1" applyFill="1" applyBorder="1"/>
    <xf numFmtId="0" fontId="28" fillId="111" borderId="84" xfId="0" applyFont="1" applyFill="1" applyBorder="1"/>
    <xf numFmtId="0" fontId="28" fillId="8" borderId="18" xfId="0" applyFont="1" applyFill="1" applyBorder="1"/>
    <xf numFmtId="0" fontId="31" fillId="0" borderId="1" xfId="0" applyFont="1" applyBorder="1"/>
    <xf numFmtId="0" fontId="12" fillId="112" borderId="0" xfId="0" applyFont="1" applyFill="1"/>
    <xf numFmtId="9" fontId="0" fillId="0" borderId="0" xfId="0" applyNumberFormat="1"/>
    <xf numFmtId="0" fontId="81" fillId="113" borderId="0" xfId="0" applyFont="1" applyFill="1"/>
    <xf numFmtId="0" fontId="12" fillId="77" borderId="74" xfId="0" applyFont="1" applyFill="1" applyBorder="1"/>
    <xf numFmtId="0" fontId="83" fillId="77" borderId="74" xfId="0" applyFont="1" applyFill="1" applyBorder="1"/>
    <xf numFmtId="0" fontId="83" fillId="77" borderId="75" xfId="0" applyFont="1" applyFill="1" applyBorder="1"/>
    <xf numFmtId="0" fontId="83" fillId="77" borderId="79" xfId="0" applyFont="1" applyFill="1" applyBorder="1"/>
    <xf numFmtId="0" fontId="83" fillId="77" borderId="82" xfId="0" applyFont="1" applyFill="1" applyBorder="1"/>
    <xf numFmtId="0" fontId="83" fillId="77" borderId="83" xfId="0" applyFont="1" applyFill="1" applyBorder="1"/>
    <xf numFmtId="0" fontId="83" fillId="77" borderId="84" xfId="0" applyFont="1" applyFill="1" applyBorder="1"/>
    <xf numFmtId="0" fontId="12" fillId="0" borderId="74" xfId="0" applyFont="1" applyBorder="1"/>
    <xf numFmtId="172" fontId="0" fillId="83" borderId="1" xfId="1" applyNumberFormat="1" applyFont="1" applyFill="1" applyBorder="1"/>
    <xf numFmtId="172" fontId="0" fillId="83" borderId="81" xfId="1" applyNumberFormat="1" applyFont="1" applyFill="1" applyBorder="1"/>
    <xf numFmtId="172" fontId="0" fillId="83" borderId="80" xfId="1" applyNumberFormat="1" applyFont="1" applyFill="1" applyBorder="1"/>
    <xf numFmtId="172" fontId="12" fillId="77" borderId="80" xfId="1" applyNumberFormat="1" applyFont="1" applyFill="1" applyBorder="1"/>
    <xf numFmtId="172" fontId="0" fillId="77" borderId="1" xfId="1" applyNumberFormat="1" applyFont="1" applyFill="1" applyBorder="1"/>
    <xf numFmtId="172" fontId="0" fillId="77" borderId="81" xfId="1" applyNumberFormat="1" applyFont="1" applyFill="1" applyBorder="1"/>
    <xf numFmtId="172" fontId="12" fillId="77" borderId="82" xfId="1" applyNumberFormat="1" applyFont="1" applyFill="1" applyBorder="1"/>
    <xf numFmtId="172" fontId="0" fillId="77" borderId="83" xfId="1" applyNumberFormat="1" applyFont="1" applyFill="1" applyBorder="1"/>
    <xf numFmtId="172" fontId="0" fillId="77" borderId="84" xfId="1" applyNumberFormat="1" applyFont="1" applyFill="1" applyBorder="1"/>
    <xf numFmtId="172" fontId="12" fillId="77" borderId="74" xfId="1" applyNumberFormat="1" applyFont="1" applyFill="1" applyBorder="1"/>
    <xf numFmtId="172" fontId="0" fillId="77" borderId="75" xfId="1" applyNumberFormat="1" applyFont="1" applyFill="1" applyBorder="1"/>
    <xf numFmtId="172" fontId="0" fillId="77" borderId="79" xfId="1" applyNumberFormat="1" applyFont="1" applyFill="1" applyBorder="1"/>
    <xf numFmtId="0" fontId="12" fillId="0" borderId="75" xfId="0" applyFont="1" applyBorder="1" applyAlignment="1">
      <alignment horizontal="center"/>
    </xf>
    <xf numFmtId="0" fontId="12" fillId="0" borderId="79" xfId="0" applyFont="1" applyBorder="1" applyAlignment="1">
      <alignment horizontal="center"/>
    </xf>
    <xf numFmtId="0" fontId="12" fillId="0" borderId="1" xfId="0" applyFont="1" applyBorder="1"/>
    <xf numFmtId="0" fontId="12" fillId="0" borderId="83" xfId="0" applyFont="1" applyBorder="1"/>
    <xf numFmtId="0" fontId="12" fillId="77" borderId="75" xfId="0" applyFont="1" applyFill="1" applyBorder="1" applyAlignment="1">
      <alignment horizontal="center"/>
    </xf>
    <xf numFmtId="0" fontId="12" fillId="77" borderId="79" xfId="0" applyFont="1" applyFill="1" applyBorder="1" applyAlignment="1">
      <alignment horizontal="center"/>
    </xf>
    <xf numFmtId="3" fontId="0" fillId="77" borderId="1" xfId="0" applyNumberFormat="1" applyFill="1" applyBorder="1"/>
    <xf numFmtId="172" fontId="0" fillId="77" borderId="80" xfId="1" applyNumberFormat="1" applyFont="1" applyFill="1" applyBorder="1"/>
    <xf numFmtId="172" fontId="12" fillId="114" borderId="82" xfId="1" applyNumberFormat="1" applyFont="1" applyFill="1" applyBorder="1"/>
    <xf numFmtId="172" fontId="0" fillId="114" borderId="83" xfId="1" applyNumberFormat="1" applyFont="1" applyFill="1" applyBorder="1"/>
    <xf numFmtId="172" fontId="0" fillId="114" borderId="84" xfId="1" applyNumberFormat="1" applyFont="1" applyFill="1" applyBorder="1"/>
    <xf numFmtId="0" fontId="80" fillId="113" borderId="0" xfId="0" applyFont="1" applyFill="1"/>
    <xf numFmtId="0" fontId="65" fillId="83" borderId="0" xfId="0" applyFont="1" applyFill="1" applyAlignment="1">
      <alignment horizontal="center"/>
    </xf>
    <xf numFmtId="172" fontId="65" fillId="68" borderId="80" xfId="1" applyNumberFormat="1" applyFont="1" applyFill="1" applyBorder="1"/>
    <xf numFmtId="172" fontId="65" fillId="68" borderId="1" xfId="1" applyNumberFormat="1" applyFont="1" applyFill="1" applyBorder="1"/>
    <xf numFmtId="172" fontId="65" fillId="68" borderId="81" xfId="1" applyNumberFormat="1" applyFont="1" applyFill="1" applyBorder="1"/>
    <xf numFmtId="172" fontId="65" fillId="114" borderId="80" xfId="1" applyNumberFormat="1" applyFont="1" applyFill="1" applyBorder="1"/>
    <xf numFmtId="172" fontId="65" fillId="114" borderId="1" xfId="1" applyNumberFormat="1" applyFont="1" applyFill="1" applyBorder="1"/>
    <xf numFmtId="172" fontId="65" fillId="114" borderId="81" xfId="1" applyNumberFormat="1" applyFont="1" applyFill="1" applyBorder="1"/>
    <xf numFmtId="172" fontId="65" fillId="83" borderId="80" xfId="1" applyNumberFormat="1" applyFont="1" applyFill="1" applyBorder="1"/>
    <xf numFmtId="172" fontId="65" fillId="83" borderId="1" xfId="1" applyNumberFormat="1" applyFont="1" applyFill="1" applyBorder="1"/>
    <xf numFmtId="172" fontId="65" fillId="83" borderId="81" xfId="1" applyNumberFormat="1" applyFont="1" applyFill="1" applyBorder="1"/>
    <xf numFmtId="172" fontId="11" fillId="77" borderId="80" xfId="1" applyNumberFormat="1" applyFont="1" applyFill="1" applyBorder="1"/>
    <xf numFmtId="172" fontId="11" fillId="83" borderId="80" xfId="1" applyNumberFormat="1" applyFont="1" applyFill="1" applyBorder="1"/>
    <xf numFmtId="172" fontId="0" fillId="0" borderId="0" xfId="0" applyNumberFormat="1"/>
    <xf numFmtId="43" fontId="0" fillId="0" borderId="0" xfId="0" applyNumberFormat="1"/>
    <xf numFmtId="172" fontId="66" fillId="0" borderId="0" xfId="0" applyNumberFormat="1" applyFont="1"/>
    <xf numFmtId="0" fontId="65" fillId="52" borderId="74" xfId="0" applyFont="1" applyFill="1" applyBorder="1"/>
    <xf numFmtId="0" fontId="0" fillId="52" borderId="75" xfId="0" applyFill="1" applyBorder="1"/>
    <xf numFmtId="0" fontId="0" fillId="52" borderId="79" xfId="0" applyFill="1" applyBorder="1"/>
    <xf numFmtId="0" fontId="66" fillId="52" borderId="80" xfId="0" applyFont="1" applyFill="1" applyBorder="1"/>
    <xf numFmtId="172" fontId="66" fillId="52" borderId="1" xfId="0" applyNumberFormat="1" applyFont="1" applyFill="1" applyBorder="1"/>
    <xf numFmtId="172" fontId="66" fillId="52" borderId="81" xfId="0" applyNumberFormat="1" applyFont="1" applyFill="1" applyBorder="1"/>
    <xf numFmtId="0" fontId="66" fillId="52" borderId="82" xfId="0" applyFont="1" applyFill="1" applyBorder="1"/>
    <xf numFmtId="172" fontId="66" fillId="52" borderId="83" xfId="0" applyNumberFormat="1" applyFont="1" applyFill="1" applyBorder="1"/>
    <xf numFmtId="172" fontId="66" fillId="52" borderId="84" xfId="0" applyNumberFormat="1" applyFont="1" applyFill="1" applyBorder="1"/>
    <xf numFmtId="0" fontId="65" fillId="52" borderId="0" xfId="0" applyFont="1" applyFill="1" applyAlignment="1">
      <alignment horizontal="center"/>
    </xf>
    <xf numFmtId="3" fontId="0" fillId="52" borderId="0" xfId="0" applyNumberFormat="1" applyFill="1"/>
    <xf numFmtId="172" fontId="65" fillId="52" borderId="1" xfId="1" applyNumberFormat="1" applyFont="1" applyFill="1" applyBorder="1"/>
    <xf numFmtId="0" fontId="65" fillId="0" borderId="0" xfId="0" applyFont="1" applyAlignment="1">
      <alignment horizontal="center"/>
    </xf>
    <xf numFmtId="0" fontId="10" fillId="0" borderId="0" xfId="0" applyFont="1"/>
    <xf numFmtId="0" fontId="10" fillId="52" borderId="0" xfId="0" applyFont="1" applyFill="1"/>
    <xf numFmtId="0" fontId="0" fillId="52" borderId="0" xfId="0" applyFill="1"/>
    <xf numFmtId="0" fontId="27" fillId="115" borderId="1" xfId="0" applyFont="1" applyFill="1" applyBorder="1"/>
    <xf numFmtId="0" fontId="28" fillId="115" borderId="1" xfId="0" applyFont="1" applyFill="1" applyBorder="1"/>
    <xf numFmtId="164" fontId="15" fillId="78" borderId="8" xfId="0" applyNumberFormat="1" applyFont="1" applyFill="1" applyBorder="1"/>
    <xf numFmtId="164" fontId="15" fillId="78" borderId="1" xfId="0" applyNumberFormat="1" applyFont="1" applyFill="1" applyBorder="1"/>
    <xf numFmtId="164" fontId="15" fillId="78" borderId="9" xfId="0" applyNumberFormat="1" applyFont="1" applyFill="1" applyBorder="1"/>
    <xf numFmtId="0" fontId="9" fillId="0" borderId="0" xfId="0" applyFont="1"/>
    <xf numFmtId="0" fontId="18" fillId="64" borderId="1" xfId="0" applyFont="1" applyFill="1" applyBorder="1"/>
    <xf numFmtId="0" fontId="65" fillId="116" borderId="0" xfId="0" applyFont="1" applyFill="1"/>
    <xf numFmtId="0" fontId="0" fillId="77" borderId="0" xfId="0" applyFill="1"/>
    <xf numFmtId="0" fontId="65" fillId="77" borderId="0" xfId="0" applyFont="1" applyFill="1"/>
    <xf numFmtId="0" fontId="73" fillId="63" borderId="88" xfId="0" applyFont="1" applyFill="1" applyBorder="1"/>
    <xf numFmtId="0" fontId="74" fillId="63" borderId="89" xfId="0" applyFont="1" applyFill="1" applyBorder="1"/>
    <xf numFmtId="0" fontId="74" fillId="63" borderId="90" xfId="0" applyFont="1" applyFill="1" applyBorder="1"/>
    <xf numFmtId="0" fontId="23" fillId="6" borderId="14" xfId="0" applyFont="1" applyFill="1" applyBorder="1"/>
    <xf numFmtId="0" fontId="42" fillId="117" borderId="11" xfId="0" applyFont="1" applyFill="1" applyBorder="1"/>
    <xf numFmtId="3" fontId="42" fillId="117" borderId="11" xfId="0" applyNumberFormat="1" applyFont="1" applyFill="1" applyBorder="1"/>
    <xf numFmtId="0" fontId="28" fillId="117" borderId="11" xfId="0" applyFont="1" applyFill="1" applyBorder="1"/>
    <xf numFmtId="0" fontId="28" fillId="117" borderId="10" xfId="0" applyFont="1" applyFill="1" applyBorder="1"/>
    <xf numFmtId="9" fontId="28" fillId="117" borderId="11" xfId="0" applyNumberFormat="1" applyFont="1" applyFill="1" applyBorder="1" applyAlignment="1">
      <alignment horizontal="center"/>
    </xf>
    <xf numFmtId="0" fontId="28" fillId="117" borderId="11" xfId="0" applyFont="1" applyFill="1" applyBorder="1" applyAlignment="1">
      <alignment horizontal="center"/>
    </xf>
    <xf numFmtId="0" fontId="28" fillId="117" borderId="12" xfId="0" applyFont="1" applyFill="1" applyBorder="1"/>
    <xf numFmtId="3" fontId="28" fillId="14" borderId="12" xfId="0" applyNumberFormat="1" applyFont="1" applyFill="1" applyBorder="1"/>
    <xf numFmtId="0" fontId="16" fillId="118" borderId="15" xfId="0" applyFont="1" applyFill="1" applyBorder="1"/>
    <xf numFmtId="0" fontId="16" fillId="118" borderId="16" xfId="0" applyFont="1" applyFill="1" applyBorder="1"/>
    <xf numFmtId="3" fontId="37" fillId="68" borderId="75" xfId="0" applyNumberFormat="1" applyFont="1" applyFill="1" applyBorder="1"/>
    <xf numFmtId="9" fontId="37" fillId="68" borderId="95" xfId="0" applyNumberFormat="1" applyFont="1" applyFill="1" applyBorder="1" applyAlignment="1">
      <alignment horizontal="center"/>
    </xf>
    <xf numFmtId="3" fontId="37" fillId="68" borderId="1" xfId="0" applyNumberFormat="1" applyFont="1" applyFill="1" applyBorder="1"/>
    <xf numFmtId="9" fontId="37" fillId="68" borderId="18" xfId="0" applyNumberFormat="1" applyFont="1" applyFill="1" applyBorder="1" applyAlignment="1">
      <alignment horizontal="center"/>
    </xf>
    <xf numFmtId="3" fontId="37" fillId="68" borderId="83" xfId="0" applyNumberFormat="1" applyFont="1" applyFill="1" applyBorder="1"/>
    <xf numFmtId="9" fontId="37" fillId="68" borderId="96" xfId="0" applyNumberFormat="1" applyFont="1" applyFill="1" applyBorder="1" applyAlignment="1">
      <alignment horizontal="center"/>
    </xf>
    <xf numFmtId="0" fontId="30" fillId="118" borderId="15" xfId="0" applyFont="1" applyFill="1" applyBorder="1"/>
    <xf numFmtId="0" fontId="65" fillId="77" borderId="0" xfId="0" quotePrefix="1" applyFont="1" applyFill="1" applyAlignment="1">
      <alignment horizontal="center"/>
    </xf>
    <xf numFmtId="0" fontId="87" fillId="113" borderId="0" xfId="0" applyFont="1" applyFill="1"/>
    <xf numFmtId="0" fontId="88" fillId="113" borderId="0" xfId="0" applyFont="1" applyFill="1"/>
    <xf numFmtId="0" fontId="89" fillId="0" borderId="0" xfId="0" applyFont="1"/>
    <xf numFmtId="0" fontId="86" fillId="122" borderId="89" xfId="0" applyFont="1" applyFill="1" applyBorder="1"/>
    <xf numFmtId="0" fontId="86" fillId="122" borderId="90" xfId="0" applyFont="1" applyFill="1" applyBorder="1"/>
    <xf numFmtId="0" fontId="8" fillId="0" borderId="0" xfId="0" applyFont="1"/>
    <xf numFmtId="0" fontId="81" fillId="55" borderId="0" xfId="0" applyFont="1" applyFill="1"/>
    <xf numFmtId="0" fontId="81" fillId="123" borderId="0" xfId="0" applyFont="1" applyFill="1"/>
    <xf numFmtId="0" fontId="81" fillId="124" borderId="0" xfId="0" applyFont="1" applyFill="1"/>
    <xf numFmtId="0" fontId="90" fillId="122" borderId="88" xfId="0" applyFont="1" applyFill="1" applyBorder="1"/>
    <xf numFmtId="0" fontId="85" fillId="0" borderId="0" xfId="3"/>
    <xf numFmtId="164" fontId="15" fillId="20" borderId="17" xfId="0" applyNumberFormat="1" applyFont="1" applyFill="1" applyBorder="1"/>
    <xf numFmtId="164" fontId="16" fillId="20" borderId="18" xfId="0" applyNumberFormat="1" applyFont="1" applyFill="1" applyBorder="1"/>
    <xf numFmtId="164" fontId="15" fillId="125" borderId="80" xfId="0" applyNumberFormat="1" applyFont="1" applyFill="1" applyBorder="1"/>
    <xf numFmtId="164" fontId="16" fillId="90" borderId="86" xfId="0" applyNumberFormat="1" applyFont="1" applyFill="1" applyBorder="1"/>
    <xf numFmtId="164" fontId="15" fillId="125" borderId="82" xfId="0" applyNumberFormat="1" applyFont="1" applyFill="1" applyBorder="1"/>
    <xf numFmtId="164" fontId="16" fillId="90" borderId="87" xfId="0" applyNumberFormat="1" applyFont="1" applyFill="1" applyBorder="1"/>
    <xf numFmtId="164" fontId="16" fillId="0" borderId="89" xfId="0" applyNumberFormat="1" applyFont="1" applyBorder="1"/>
    <xf numFmtId="164" fontId="16" fillId="0" borderId="90" xfId="0" applyNumberFormat="1" applyFont="1" applyBorder="1"/>
    <xf numFmtId="164" fontId="15" fillId="90" borderId="88" xfId="0" applyNumberFormat="1" applyFont="1" applyFill="1" applyBorder="1"/>
    <xf numFmtId="164" fontId="16" fillId="90" borderId="89" xfId="0" applyNumberFormat="1" applyFont="1" applyFill="1" applyBorder="1"/>
    <xf numFmtId="164" fontId="16" fillId="90" borderId="90" xfId="0" applyNumberFormat="1" applyFont="1" applyFill="1" applyBorder="1"/>
    <xf numFmtId="164" fontId="16" fillId="0" borderId="74" xfId="0" applyNumberFormat="1" applyFont="1" applyBorder="1"/>
    <xf numFmtId="164" fontId="16" fillId="0" borderId="80" xfId="0" applyNumberFormat="1" applyFont="1" applyBorder="1"/>
    <xf numFmtId="164" fontId="16" fillId="0" borderId="82" xfId="0" applyNumberFormat="1" applyFont="1" applyBorder="1"/>
    <xf numFmtId="164" fontId="16" fillId="20" borderId="17" xfId="0" applyNumberFormat="1" applyFont="1" applyFill="1" applyBorder="1"/>
    <xf numFmtId="164" fontId="16" fillId="0" borderId="1" xfId="0" applyNumberFormat="1" applyFont="1" applyBorder="1"/>
    <xf numFmtId="164" fontId="15" fillId="82" borderId="91" xfId="0" applyNumberFormat="1" applyFont="1" applyFill="1" applyBorder="1" applyAlignment="1">
      <alignment horizontal="center"/>
    </xf>
    <xf numFmtId="164" fontId="16" fillId="90" borderId="81" xfId="0" applyNumberFormat="1" applyFont="1" applyFill="1" applyBorder="1"/>
    <xf numFmtId="164" fontId="16" fillId="90" borderId="84" xfId="0" applyNumberFormat="1" applyFont="1" applyFill="1" applyBorder="1"/>
    <xf numFmtId="164" fontId="15" fillId="28" borderId="87" xfId="0" applyNumberFormat="1" applyFont="1" applyFill="1" applyBorder="1"/>
    <xf numFmtId="164" fontId="16" fillId="76" borderId="1" xfId="0" applyNumberFormat="1" applyFont="1" applyFill="1" applyBorder="1"/>
    <xf numFmtId="164" fontId="15" fillId="82" borderId="88" xfId="0" applyNumberFormat="1" applyFont="1" applyFill="1" applyBorder="1" applyAlignment="1">
      <alignment horizontal="center"/>
    </xf>
    <xf numFmtId="164" fontId="18" fillId="127" borderId="1" xfId="0" applyNumberFormat="1" applyFont="1" applyFill="1" applyBorder="1"/>
    <xf numFmtId="164" fontId="18" fillId="127" borderId="1" xfId="0" applyNumberFormat="1" applyFont="1" applyFill="1" applyBorder="1" applyAlignment="1">
      <alignment horizontal="right"/>
    </xf>
    <xf numFmtId="164" fontId="16" fillId="129" borderId="13" xfId="0" applyNumberFormat="1" applyFont="1" applyFill="1" applyBorder="1"/>
    <xf numFmtId="164" fontId="18" fillId="130" borderId="1" xfId="0" applyNumberFormat="1" applyFont="1" applyFill="1" applyBorder="1"/>
    <xf numFmtId="164" fontId="36" fillId="130" borderId="85" xfId="0" applyNumberFormat="1" applyFont="1" applyFill="1" applyBorder="1" applyAlignment="1">
      <alignment horizontal="center"/>
    </xf>
    <xf numFmtId="164" fontId="18" fillId="131" borderId="87" xfId="0" applyNumberFormat="1" applyFont="1" applyFill="1" applyBorder="1"/>
    <xf numFmtId="164" fontId="15" fillId="104" borderId="1" xfId="0" applyNumberFormat="1" applyFont="1" applyFill="1" applyBorder="1" applyAlignment="1">
      <alignment horizontal="left"/>
    </xf>
    <xf numFmtId="164" fontId="16" fillId="104" borderId="1" xfId="0" applyNumberFormat="1" applyFont="1" applyFill="1" applyBorder="1"/>
    <xf numFmtId="164" fontId="17" fillId="62" borderId="80" xfId="0" applyNumberFormat="1" applyFont="1" applyFill="1" applyBorder="1"/>
    <xf numFmtId="164" fontId="17" fillId="62" borderId="1" xfId="0" applyNumberFormat="1" applyFont="1" applyFill="1" applyBorder="1"/>
    <xf numFmtId="164" fontId="17" fillId="62" borderId="81" xfId="0" applyNumberFormat="1" applyFont="1" applyFill="1" applyBorder="1"/>
    <xf numFmtId="164" fontId="36" fillId="132" borderId="8" xfId="0" applyNumberFormat="1" applyFont="1" applyFill="1" applyBorder="1"/>
    <xf numFmtId="164" fontId="36" fillId="132" borderId="1" xfId="0" applyNumberFormat="1" applyFont="1" applyFill="1" applyBorder="1"/>
    <xf numFmtId="164" fontId="36" fillId="132" borderId="9" xfId="0" applyNumberFormat="1" applyFont="1" applyFill="1" applyBorder="1"/>
    <xf numFmtId="164" fontId="36" fillId="132" borderId="10" xfId="0" applyNumberFormat="1" applyFont="1" applyFill="1" applyBorder="1"/>
    <xf numFmtId="164" fontId="36" fillId="132" borderId="11" xfId="0" applyNumberFormat="1" applyFont="1" applyFill="1" applyBorder="1"/>
    <xf numFmtId="164" fontId="36" fillId="132" borderId="12" xfId="0" applyNumberFormat="1" applyFont="1" applyFill="1" applyBorder="1"/>
    <xf numFmtId="164" fontId="16" fillId="0" borderId="88" xfId="0" applyNumberFormat="1" applyFont="1" applyBorder="1"/>
    <xf numFmtId="165" fontId="92" fillId="0" borderId="89" xfId="0" applyNumberFormat="1" applyFont="1" applyBorder="1"/>
    <xf numFmtId="165" fontId="92" fillId="0" borderId="90" xfId="0" applyNumberFormat="1" applyFont="1" applyBorder="1"/>
    <xf numFmtId="164" fontId="16" fillId="0" borderId="75" xfId="0" applyNumberFormat="1" applyFont="1" applyBorder="1"/>
    <xf numFmtId="164" fontId="92" fillId="0" borderId="79" xfId="0" applyNumberFormat="1" applyFont="1" applyBorder="1" applyAlignment="1">
      <alignment horizontal="center"/>
    </xf>
    <xf numFmtId="164" fontId="15" fillId="0" borderId="33" xfId="0" applyNumberFormat="1" applyFont="1" applyBorder="1"/>
    <xf numFmtId="164" fontId="16" fillId="0" borderId="34" xfId="0" applyNumberFormat="1" applyFont="1" applyBorder="1"/>
    <xf numFmtId="164" fontId="15" fillId="0" borderId="35" xfId="0" applyNumberFormat="1" applyFont="1" applyBorder="1" applyAlignment="1">
      <alignment horizontal="center"/>
    </xf>
    <xf numFmtId="164" fontId="16" fillId="3" borderId="26" xfId="0" applyNumberFormat="1" applyFont="1" applyFill="1" applyBorder="1"/>
    <xf numFmtId="164" fontId="16" fillId="3" borderId="27" xfId="0" applyNumberFormat="1" applyFont="1" applyFill="1" applyBorder="1" applyAlignment="1">
      <alignment horizontal="center"/>
    </xf>
    <xf numFmtId="164" fontId="16" fillId="3" borderId="115" xfId="0" applyNumberFormat="1" applyFont="1" applyFill="1" applyBorder="1" applyAlignment="1">
      <alignment horizontal="center"/>
    </xf>
    <xf numFmtId="164" fontId="16" fillId="0" borderId="116" xfId="0" applyNumberFormat="1" applyFont="1" applyBorder="1"/>
    <xf numFmtId="0" fontId="16" fillId="29" borderId="27" xfId="0" applyFont="1" applyFill="1" applyBorder="1"/>
    <xf numFmtId="164" fontId="16" fillId="29" borderId="27" xfId="0" applyNumberFormat="1" applyFont="1" applyFill="1" applyBorder="1"/>
    <xf numFmtId="164" fontId="16" fillId="29" borderId="53" xfId="0" applyNumberFormat="1" applyFont="1" applyFill="1" applyBorder="1"/>
    <xf numFmtId="164" fontId="16" fillId="0" borderId="37" xfId="0" applyNumberFormat="1" applyFont="1" applyBorder="1"/>
    <xf numFmtId="164" fontId="16" fillId="0" borderId="38" xfId="0" applyNumberFormat="1" applyFont="1" applyBorder="1"/>
    <xf numFmtId="164" fontId="16" fillId="0" borderId="81" xfId="0" applyNumberFormat="1" applyFont="1" applyBorder="1"/>
    <xf numFmtId="164" fontId="37" fillId="0" borderId="37" xfId="0" applyNumberFormat="1" applyFont="1" applyBorder="1"/>
    <xf numFmtId="164" fontId="37" fillId="0" borderId="1" xfId="0" applyNumberFormat="1" applyFont="1" applyBorder="1"/>
    <xf numFmtId="164" fontId="37" fillId="0" borderId="38" xfId="0" applyNumberFormat="1" applyFont="1" applyBorder="1"/>
    <xf numFmtId="164" fontId="16" fillId="0" borderId="117" xfId="0" applyNumberFormat="1" applyFont="1" applyBorder="1"/>
    <xf numFmtId="164" fontId="15" fillId="0" borderId="38" xfId="0" applyNumberFormat="1" applyFont="1" applyBorder="1"/>
    <xf numFmtId="164" fontId="16" fillId="3" borderId="19" xfId="0" applyNumberFormat="1" applyFont="1" applyFill="1" applyBorder="1"/>
    <xf numFmtId="164" fontId="16" fillId="3" borderId="21" xfId="0" applyNumberFormat="1" applyFont="1" applyFill="1" applyBorder="1"/>
    <xf numFmtId="164" fontId="16" fillId="3" borderId="118" xfId="0" applyNumberFormat="1" applyFont="1" applyFill="1" applyBorder="1"/>
    <xf numFmtId="164" fontId="16" fillId="0" borderId="83" xfId="0" applyNumberFormat="1" applyFont="1" applyBorder="1"/>
    <xf numFmtId="164" fontId="16" fillId="0" borderId="119" xfId="0" applyNumberFormat="1" applyFont="1" applyBorder="1"/>
    <xf numFmtId="164" fontId="16" fillId="0" borderId="120" xfId="0" applyNumberFormat="1" applyFont="1" applyBorder="1"/>
    <xf numFmtId="164" fontId="16" fillId="0" borderId="84" xfId="0" applyNumberFormat="1" applyFont="1" applyBorder="1"/>
    <xf numFmtId="164" fontId="15" fillId="0" borderId="80" xfId="0" applyNumberFormat="1" applyFont="1" applyBorder="1"/>
    <xf numFmtId="10" fontId="37" fillId="0" borderId="21" xfId="0" applyNumberFormat="1" applyFont="1" applyBorder="1"/>
    <xf numFmtId="164" fontId="37" fillId="0" borderId="20" xfId="0" applyNumberFormat="1" applyFont="1" applyBorder="1"/>
    <xf numFmtId="0" fontId="80" fillId="119" borderId="88" xfId="0" applyFont="1" applyFill="1" applyBorder="1"/>
    <xf numFmtId="0" fontId="81" fillId="119" borderId="89" xfId="0" applyFont="1" applyFill="1" applyBorder="1"/>
    <xf numFmtId="0" fontId="81" fillId="119" borderId="90" xfId="0" applyFont="1" applyFill="1" applyBorder="1"/>
    <xf numFmtId="164" fontId="36" fillId="119" borderId="89" xfId="0" applyNumberFormat="1" applyFont="1" applyFill="1" applyBorder="1"/>
    <xf numFmtId="164" fontId="16" fillId="4" borderId="116" xfId="0" applyNumberFormat="1" applyFont="1" applyFill="1" applyBorder="1"/>
    <xf numFmtId="164" fontId="16" fillId="4" borderId="27" xfId="0" applyNumberFormat="1" applyFont="1" applyFill="1" applyBorder="1"/>
    <xf numFmtId="164" fontId="16" fillId="4" borderId="53" xfId="0" applyNumberFormat="1" applyFont="1" applyFill="1" applyBorder="1"/>
    <xf numFmtId="164" fontId="35" fillId="0" borderId="1" xfId="0" applyNumberFormat="1" applyFont="1" applyBorder="1"/>
    <xf numFmtId="164" fontId="16" fillId="3" borderId="85" xfId="0" applyNumberFormat="1" applyFont="1" applyFill="1" applyBorder="1" applyAlignment="1">
      <alignment horizontal="center"/>
    </xf>
    <xf numFmtId="164" fontId="16" fillId="3" borderId="87" xfId="0" applyNumberFormat="1" applyFont="1" applyFill="1" applyBorder="1"/>
    <xf numFmtId="164" fontId="15" fillId="0" borderId="74" xfId="0" applyNumberFormat="1" applyFont="1" applyBorder="1" applyAlignment="1">
      <alignment horizontal="center"/>
    </xf>
    <xf numFmtId="164" fontId="16" fillId="0" borderId="79" xfId="0" applyNumberFormat="1" applyFont="1" applyBorder="1"/>
    <xf numFmtId="3" fontId="15" fillId="24" borderId="91" xfId="0" applyNumberFormat="1" applyFont="1" applyFill="1" applyBorder="1"/>
    <xf numFmtId="3" fontId="43" fillId="8" borderId="1" xfId="0" applyNumberFormat="1" applyFont="1" applyFill="1" applyBorder="1"/>
    <xf numFmtId="0" fontId="45" fillId="133" borderId="74" xfId="0" applyFont="1" applyFill="1" applyBorder="1"/>
    <xf numFmtId="172" fontId="45" fillId="133" borderId="79" xfId="1" applyNumberFormat="1" applyFont="1" applyFill="1" applyBorder="1"/>
    <xf numFmtId="0" fontId="45" fillId="133" borderId="82" xfId="0" applyFont="1" applyFill="1" applyBorder="1"/>
    <xf numFmtId="172" fontId="45" fillId="133" borderId="84" xfId="1" applyNumberFormat="1" applyFont="1" applyFill="1" applyBorder="1"/>
    <xf numFmtId="0" fontId="20" fillId="0" borderId="1" xfId="0" applyFont="1" applyBorder="1"/>
    <xf numFmtId="0" fontId="44" fillId="12" borderId="35" xfId="0" applyFont="1" applyFill="1" applyBorder="1"/>
    <xf numFmtId="0" fontId="44" fillId="12" borderId="33" xfId="0" applyFont="1" applyFill="1" applyBorder="1"/>
    <xf numFmtId="0" fontId="20" fillId="0" borderId="74" xfId="0" applyFont="1" applyBorder="1"/>
    <xf numFmtId="0" fontId="20" fillId="0" borderId="80" xfId="0" applyFont="1" applyBorder="1"/>
    <xf numFmtId="0" fontId="20" fillId="0" borderId="81" xfId="0" applyFont="1" applyBorder="1"/>
    <xf numFmtId="0" fontId="20" fillId="0" borderId="82" xfId="0" applyFont="1" applyBorder="1"/>
    <xf numFmtId="3" fontId="65" fillId="0" borderId="84" xfId="0" applyNumberFormat="1" applyFont="1" applyBorder="1"/>
    <xf numFmtId="3" fontId="15" fillId="134" borderId="3" xfId="0" applyNumberFormat="1" applyFont="1" applyFill="1" applyBorder="1"/>
    <xf numFmtId="3" fontId="15" fillId="134" borderId="1" xfId="0" applyNumberFormat="1" applyFont="1" applyFill="1" applyBorder="1"/>
    <xf numFmtId="10" fontId="15" fillId="134" borderId="1" xfId="0" applyNumberFormat="1" applyFont="1" applyFill="1" applyBorder="1"/>
    <xf numFmtId="3" fontId="15" fillId="134" borderId="11" xfId="0" applyNumberFormat="1" applyFont="1" applyFill="1" applyBorder="1"/>
    <xf numFmtId="0" fontId="20" fillId="62" borderId="74" xfId="0" applyFont="1" applyFill="1" applyBorder="1"/>
    <xf numFmtId="0" fontId="0" fillId="62" borderId="79" xfId="0" applyFill="1" applyBorder="1"/>
    <xf numFmtId="0" fontId="20" fillId="62" borderId="80" xfId="0" applyFont="1" applyFill="1" applyBorder="1"/>
    <xf numFmtId="0" fontId="0" fillId="62" borderId="81" xfId="0" applyFill="1" applyBorder="1"/>
    <xf numFmtId="0" fontId="93" fillId="97" borderId="8" xfId="0" applyFont="1" applyFill="1" applyBorder="1"/>
    <xf numFmtId="0" fontId="93" fillId="97" borderId="1" xfId="0" applyFont="1" applyFill="1" applyBorder="1"/>
    <xf numFmtId="2" fontId="93" fillId="97" borderId="1" xfId="0" applyNumberFormat="1" applyFont="1" applyFill="1" applyBorder="1" applyAlignment="1">
      <alignment horizontal="right"/>
    </xf>
    <xf numFmtId="3" fontId="93" fillId="97" borderId="1" xfId="0" applyNumberFormat="1" applyFont="1" applyFill="1" applyBorder="1"/>
    <xf numFmtId="0" fontId="93" fillId="97" borderId="10" xfId="0" applyFont="1" applyFill="1" applyBorder="1"/>
    <xf numFmtId="0" fontId="93" fillId="97" borderId="11" xfId="0" applyFont="1" applyFill="1" applyBorder="1"/>
    <xf numFmtId="2" fontId="93" fillId="97" borderId="11" xfId="0" applyNumberFormat="1" applyFont="1" applyFill="1" applyBorder="1" applyAlignment="1">
      <alignment horizontal="right"/>
    </xf>
    <xf numFmtId="3" fontId="93" fillId="97" borderId="21" xfId="0" applyNumberFormat="1" applyFont="1" applyFill="1" applyBorder="1"/>
    <xf numFmtId="0" fontId="28" fillId="17" borderId="27" xfId="0" applyFont="1" applyFill="1" applyBorder="1"/>
    <xf numFmtId="0" fontId="36" fillId="135" borderId="1" xfId="0" quotePrefix="1" applyFont="1" applyFill="1" applyBorder="1"/>
    <xf numFmtId="0" fontId="36" fillId="135" borderId="1" xfId="0" applyFont="1" applyFill="1" applyBorder="1"/>
    <xf numFmtId="0" fontId="18" fillId="135" borderId="1" xfId="0" quotePrefix="1" applyFont="1" applyFill="1" applyBorder="1"/>
    <xf numFmtId="0" fontId="17" fillId="136" borderId="80" xfId="0" applyFont="1" applyFill="1" applyBorder="1" applyAlignment="1">
      <alignment horizontal="left"/>
    </xf>
    <xf numFmtId="0" fontId="17" fillId="137" borderId="1" xfId="0" applyFont="1" applyFill="1" applyBorder="1"/>
    <xf numFmtId="0" fontId="17" fillId="137" borderId="81" xfId="0" applyFont="1" applyFill="1" applyBorder="1"/>
    <xf numFmtId="0" fontId="17" fillId="136" borderId="82" xfId="0" applyFont="1" applyFill="1" applyBorder="1" applyAlignment="1">
      <alignment horizontal="left"/>
    </xf>
    <xf numFmtId="0" fontId="17" fillId="137" borderId="83" xfId="0" applyFont="1" applyFill="1" applyBorder="1"/>
    <xf numFmtId="0" fontId="17" fillId="137" borderId="84" xfId="0" applyFont="1" applyFill="1" applyBorder="1"/>
    <xf numFmtId="0" fontId="29" fillId="138" borderId="1" xfId="0" applyFont="1" applyFill="1" applyBorder="1"/>
    <xf numFmtId="0" fontId="26" fillId="138" borderId="1" xfId="0" applyFont="1" applyFill="1" applyBorder="1"/>
    <xf numFmtId="0" fontId="29" fillId="138" borderId="21" xfId="0" applyFont="1" applyFill="1" applyBorder="1"/>
    <xf numFmtId="0" fontId="26" fillId="139" borderId="1" xfId="0" applyFont="1" applyFill="1" applyBorder="1"/>
    <xf numFmtId="0" fontId="26" fillId="139" borderId="83" xfId="0" applyFont="1" applyFill="1" applyBorder="1"/>
    <xf numFmtId="0" fontId="26" fillId="139" borderId="1" xfId="0" applyFont="1" applyFill="1" applyBorder="1" applyAlignment="1">
      <alignment horizontal="center"/>
    </xf>
    <xf numFmtId="0" fontId="28" fillId="47" borderId="82" xfId="0" applyFont="1" applyFill="1" applyBorder="1"/>
    <xf numFmtId="0" fontId="28" fillId="47" borderId="83" xfId="0" applyFont="1" applyFill="1" applyBorder="1"/>
    <xf numFmtId="0" fontId="26" fillId="142" borderId="15" xfId="0" applyFont="1" applyFill="1" applyBorder="1"/>
    <xf numFmtId="0" fontId="26" fillId="142" borderId="16" xfId="0" applyFont="1" applyFill="1" applyBorder="1"/>
    <xf numFmtId="0" fontId="76" fillId="141" borderId="14" xfId="0" applyFont="1" applyFill="1" applyBorder="1"/>
    <xf numFmtId="0" fontId="76" fillId="141" borderId="15" xfId="0" applyFont="1" applyFill="1" applyBorder="1"/>
    <xf numFmtId="0" fontId="76" fillId="141" borderId="16" xfId="0" applyFont="1" applyFill="1" applyBorder="1"/>
    <xf numFmtId="164" fontId="76" fillId="142" borderId="15" xfId="0" applyNumberFormat="1" applyFont="1" applyFill="1" applyBorder="1"/>
    <xf numFmtId="0" fontId="76" fillId="141" borderId="26" xfId="0" applyFont="1" applyFill="1" applyBorder="1"/>
    <xf numFmtId="0" fontId="76" fillId="141" borderId="27" xfId="0" applyFont="1" applyFill="1" applyBorder="1"/>
    <xf numFmtId="0" fontId="76" fillId="141" borderId="53" xfId="0" applyFont="1" applyFill="1" applyBorder="1"/>
    <xf numFmtId="164" fontId="76" fillId="142" borderId="27" xfId="0" applyNumberFormat="1" applyFont="1" applyFill="1" applyBorder="1"/>
    <xf numFmtId="0" fontId="26" fillId="142" borderId="27" xfId="0" applyFont="1" applyFill="1" applyBorder="1"/>
    <xf numFmtId="0" fontId="26" fillId="142" borderId="53" xfId="0" applyFont="1" applyFill="1" applyBorder="1"/>
    <xf numFmtId="0" fontId="27" fillId="77" borderId="1" xfId="0" applyFont="1" applyFill="1" applyBorder="1"/>
    <xf numFmtId="0" fontId="28" fillId="77" borderId="1" xfId="0" applyFont="1" applyFill="1" applyBorder="1"/>
    <xf numFmtId="0" fontId="8" fillId="77" borderId="74" xfId="0" applyFont="1" applyFill="1" applyBorder="1"/>
    <xf numFmtId="0" fontId="8" fillId="77" borderId="82" xfId="0" applyFont="1" applyFill="1" applyBorder="1"/>
    <xf numFmtId="0" fontId="26" fillId="92" borderId="82" xfId="0" applyFont="1" applyFill="1" applyBorder="1"/>
    <xf numFmtId="0" fontId="41" fillId="0" borderId="80" xfId="0" applyFont="1" applyBorder="1"/>
    <xf numFmtId="0" fontId="41" fillId="0" borderId="1" xfId="0" applyFont="1" applyBorder="1"/>
    <xf numFmtId="3" fontId="41" fillId="0" borderId="81" xfId="0" applyNumberFormat="1" applyFont="1" applyBorder="1"/>
    <xf numFmtId="3" fontId="0" fillId="0" borderId="1" xfId="0" applyNumberFormat="1" applyBorder="1"/>
    <xf numFmtId="3" fontId="0" fillId="0" borderId="81" xfId="0" applyNumberFormat="1" applyBorder="1"/>
    <xf numFmtId="0" fontId="95" fillId="82" borderId="1" xfId="0" applyFont="1" applyFill="1" applyBorder="1"/>
    <xf numFmtId="3" fontId="28" fillId="47" borderId="84" xfId="0" applyNumberFormat="1" applyFont="1" applyFill="1" applyBorder="1"/>
    <xf numFmtId="0" fontId="28" fillId="73" borderId="88" xfId="0" applyFont="1" applyFill="1" applyBorder="1" applyAlignment="1">
      <alignment horizontal="center"/>
    </xf>
    <xf numFmtId="0" fontId="28" fillId="140" borderId="88" xfId="0" applyFont="1" applyFill="1" applyBorder="1" applyAlignment="1">
      <alignment horizontal="center"/>
    </xf>
    <xf numFmtId="0" fontId="28" fillId="140" borderId="89" xfId="0" applyFont="1" applyFill="1" applyBorder="1"/>
    <xf numFmtId="0" fontId="28" fillId="73" borderId="90" xfId="0" applyFont="1" applyFill="1" applyBorder="1"/>
    <xf numFmtId="0" fontId="27" fillId="90" borderId="81" xfId="0" applyFont="1" applyFill="1" applyBorder="1"/>
    <xf numFmtId="0" fontId="7" fillId="0" borderId="0" xfId="0" applyFont="1"/>
    <xf numFmtId="0" fontId="28" fillId="10" borderId="89" xfId="0" applyFont="1" applyFill="1" applyBorder="1"/>
    <xf numFmtId="0" fontId="28" fillId="53" borderId="88" xfId="0" applyFont="1" applyFill="1" applyBorder="1"/>
    <xf numFmtId="172" fontId="99" fillId="143" borderId="89" xfId="1" applyNumberFormat="1" applyFont="1" applyFill="1" applyBorder="1" applyAlignment="1">
      <alignment horizontal="center"/>
    </xf>
    <xf numFmtId="172" fontId="99" fillId="143" borderId="90" xfId="1" applyNumberFormat="1" applyFont="1" applyFill="1" applyBorder="1" applyAlignment="1">
      <alignment horizontal="center"/>
    </xf>
    <xf numFmtId="3" fontId="99" fillId="143" borderId="1" xfId="0" applyNumberFormat="1" applyFont="1" applyFill="1" applyBorder="1"/>
    <xf numFmtId="0" fontId="99" fillId="143" borderId="1" xfId="0" applyFont="1" applyFill="1" applyBorder="1"/>
    <xf numFmtId="172" fontId="99" fillId="143" borderId="81" xfId="0" applyNumberFormat="1" applyFont="1" applyFill="1" applyBorder="1"/>
    <xf numFmtId="0" fontId="28" fillId="53" borderId="90" xfId="0" applyFont="1" applyFill="1" applyBorder="1"/>
    <xf numFmtId="0" fontId="28" fillId="145" borderId="45" xfId="0" applyFont="1" applyFill="1" applyBorder="1"/>
    <xf numFmtId="0" fontId="28" fillId="145" borderId="46" xfId="0" applyFont="1" applyFill="1" applyBorder="1"/>
    <xf numFmtId="3" fontId="27" fillId="145" borderId="56" xfId="0" applyNumberFormat="1" applyFont="1" applyFill="1" applyBorder="1"/>
    <xf numFmtId="2" fontId="28" fillId="11" borderId="32" xfId="0" applyNumberFormat="1" applyFont="1" applyFill="1" applyBorder="1"/>
    <xf numFmtId="164" fontId="27" fillId="52" borderId="61" xfId="0" applyNumberFormat="1" applyFont="1" applyFill="1" applyBorder="1"/>
    <xf numFmtId="3" fontId="28" fillId="115" borderId="60" xfId="0" applyNumberFormat="1" applyFont="1" applyFill="1" applyBorder="1"/>
    <xf numFmtId="0" fontId="28" fillId="11" borderId="1" xfId="0" applyFont="1" applyFill="1" applyBorder="1" applyAlignment="1">
      <alignment horizontal="right"/>
    </xf>
    <xf numFmtId="0" fontId="48" fillId="11" borderId="1" xfId="0" applyFont="1" applyFill="1" applyBorder="1" applyAlignment="1">
      <alignment horizontal="right"/>
    </xf>
    <xf numFmtId="3" fontId="16" fillId="65" borderId="1" xfId="0" applyNumberFormat="1" applyFont="1" applyFill="1" applyBorder="1"/>
    <xf numFmtId="0" fontId="7" fillId="0" borderId="82" xfId="0" applyFont="1" applyBorder="1"/>
    <xf numFmtId="0" fontId="0" fillId="52" borderId="74" xfId="0" applyFill="1" applyBorder="1"/>
    <xf numFmtId="0" fontId="7" fillId="52" borderId="82" xfId="0" applyFont="1" applyFill="1" applyBorder="1"/>
    <xf numFmtId="0" fontId="0" fillId="52" borderId="83" xfId="0" applyFill="1" applyBorder="1"/>
    <xf numFmtId="0" fontId="0" fillId="52" borderId="84" xfId="0" applyFill="1" applyBorder="1"/>
    <xf numFmtId="0" fontId="65" fillId="52" borderId="75" xfId="0" applyFont="1" applyFill="1" applyBorder="1" applyAlignment="1">
      <alignment horizontal="center"/>
    </xf>
    <xf numFmtId="3" fontId="84" fillId="52" borderId="83" xfId="0" applyNumberFormat="1" applyFont="1" applyFill="1" applyBorder="1"/>
    <xf numFmtId="0" fontId="65" fillId="0" borderId="74" xfId="0" applyFont="1" applyBorder="1"/>
    <xf numFmtId="3" fontId="100" fillId="52" borderId="83" xfId="0" applyNumberFormat="1" applyFont="1" applyFill="1" applyBorder="1"/>
    <xf numFmtId="0" fontId="33" fillId="33" borderId="74" xfId="0" applyFont="1" applyFill="1" applyBorder="1"/>
    <xf numFmtId="0" fontId="31" fillId="33" borderId="75" xfId="0" applyFont="1" applyFill="1" applyBorder="1"/>
    <xf numFmtId="0" fontId="31" fillId="33" borderId="79" xfId="0" applyFont="1" applyFill="1" applyBorder="1"/>
    <xf numFmtId="0" fontId="31" fillId="24" borderId="80" xfId="0" applyFont="1" applyFill="1" applyBorder="1"/>
    <xf numFmtId="0" fontId="31" fillId="24" borderId="81" xfId="0" applyFont="1" applyFill="1" applyBorder="1"/>
    <xf numFmtId="0" fontId="31" fillId="24" borderId="83" xfId="0" applyFont="1" applyFill="1" applyBorder="1"/>
    <xf numFmtId="0" fontId="31" fillId="24" borderId="84" xfId="0" applyFont="1" applyFill="1" applyBorder="1"/>
    <xf numFmtId="0" fontId="28" fillId="146" borderId="1" xfId="0" applyFont="1" applyFill="1" applyBorder="1"/>
    <xf numFmtId="0" fontId="27" fillId="146" borderId="1" xfId="0" applyFont="1" applyFill="1" applyBorder="1"/>
    <xf numFmtId="0" fontId="28" fillId="146" borderId="103" xfId="0" applyFont="1" applyFill="1" applyBorder="1"/>
    <xf numFmtId="0" fontId="28" fillId="146" borderId="104" xfId="0" applyFont="1" applyFill="1" applyBorder="1"/>
    <xf numFmtId="0" fontId="27" fillId="146" borderId="104" xfId="0" applyFont="1" applyFill="1" applyBorder="1"/>
    <xf numFmtId="0" fontId="27" fillId="146" borderId="105" xfId="0" applyFont="1" applyFill="1" applyBorder="1"/>
    <xf numFmtId="0" fontId="28" fillId="146" borderId="106" xfId="0" applyFont="1" applyFill="1" applyBorder="1"/>
    <xf numFmtId="0" fontId="27" fillId="146" borderId="107" xfId="0" applyFont="1" applyFill="1" applyBorder="1"/>
    <xf numFmtId="0" fontId="28" fillId="146" borderId="110" xfId="0" applyFont="1" applyFill="1" applyBorder="1"/>
    <xf numFmtId="0" fontId="28" fillId="146" borderId="111" xfId="0" applyFont="1" applyFill="1" applyBorder="1"/>
    <xf numFmtId="0" fontId="27" fillId="146" borderId="111" xfId="0" applyFont="1" applyFill="1" applyBorder="1"/>
    <xf numFmtId="0" fontId="27" fillId="146" borderId="112" xfId="0" applyFont="1" applyFill="1" applyBorder="1"/>
    <xf numFmtId="0" fontId="28" fillId="19" borderId="104" xfId="0" applyFont="1" applyFill="1" applyBorder="1"/>
    <xf numFmtId="0" fontId="28" fillId="147" borderId="103" xfId="0" applyFont="1" applyFill="1" applyBorder="1"/>
    <xf numFmtId="0" fontId="28" fillId="147" borderId="105" xfId="0" applyFont="1" applyFill="1" applyBorder="1"/>
    <xf numFmtId="0" fontId="28" fillId="147" borderId="106" xfId="0" applyFont="1" applyFill="1" applyBorder="1"/>
    <xf numFmtId="0" fontId="28" fillId="147" borderId="107" xfId="0" applyFont="1" applyFill="1" applyBorder="1"/>
    <xf numFmtId="0" fontId="28" fillId="147" borderId="126" xfId="0" applyFont="1" applyFill="1" applyBorder="1"/>
    <xf numFmtId="0" fontId="27" fillId="146" borderId="80" xfId="0" applyFont="1" applyFill="1" applyBorder="1"/>
    <xf numFmtId="0" fontId="27" fillId="146" borderId="82" xfId="0" applyFont="1" applyFill="1" applyBorder="1"/>
    <xf numFmtId="170" fontId="27" fillId="146" borderId="81" xfId="0" applyNumberFormat="1" applyFont="1" applyFill="1" applyBorder="1"/>
    <xf numFmtId="0" fontId="28" fillId="148" borderId="1" xfId="0" applyFont="1" applyFill="1" applyBorder="1"/>
    <xf numFmtId="0" fontId="28" fillId="148" borderId="103" xfId="0" applyFont="1" applyFill="1" applyBorder="1"/>
    <xf numFmtId="0" fontId="28" fillId="148" borderId="104" xfId="0" applyFont="1" applyFill="1" applyBorder="1"/>
    <xf numFmtId="0" fontId="27" fillId="148" borderId="105" xfId="0" applyFont="1" applyFill="1" applyBorder="1"/>
    <xf numFmtId="0" fontId="28" fillId="148" borderId="106" xfId="0" applyFont="1" applyFill="1" applyBorder="1"/>
    <xf numFmtId="0" fontId="27" fillId="148" borderId="107" xfId="0" applyFont="1" applyFill="1" applyBorder="1"/>
    <xf numFmtId="0" fontId="28" fillId="148" borderId="110" xfId="0" applyFont="1" applyFill="1" applyBorder="1"/>
    <xf numFmtId="0" fontId="28" fillId="148" borderId="111" xfId="0" applyFont="1" applyFill="1" applyBorder="1"/>
    <xf numFmtId="0" fontId="27" fillId="148" borderId="112" xfId="0" applyFont="1" applyFill="1" applyBorder="1"/>
    <xf numFmtId="0" fontId="27" fillId="102" borderId="103" xfId="0" applyFont="1" applyFill="1" applyBorder="1"/>
    <xf numFmtId="0" fontId="28" fillId="102" borderId="104" xfId="0" applyFont="1" applyFill="1" applyBorder="1"/>
    <xf numFmtId="0" fontId="28" fillId="102" borderId="105" xfId="0" applyFont="1" applyFill="1" applyBorder="1"/>
    <xf numFmtId="0" fontId="27" fillId="102" borderId="106" xfId="0" applyFont="1" applyFill="1" applyBorder="1"/>
    <xf numFmtId="0" fontId="28" fillId="102" borderId="107" xfId="0" applyFont="1" applyFill="1" applyBorder="1"/>
    <xf numFmtId="0" fontId="27" fillId="102" borderId="110" xfId="0" applyFont="1" applyFill="1" applyBorder="1"/>
    <xf numFmtId="0" fontId="28" fillId="102" borderId="111" xfId="0" applyFont="1" applyFill="1" applyBorder="1"/>
    <xf numFmtId="0" fontId="28" fillId="102" borderId="112" xfId="0" applyFont="1" applyFill="1" applyBorder="1"/>
    <xf numFmtId="0" fontId="28" fillId="19" borderId="88" xfId="0" applyFont="1" applyFill="1" applyBorder="1"/>
    <xf numFmtId="0" fontId="27" fillId="19" borderId="89" xfId="0" applyFont="1" applyFill="1" applyBorder="1"/>
    <xf numFmtId="3" fontId="28" fillId="19" borderId="90" xfId="0" applyNumberFormat="1" applyFont="1" applyFill="1" applyBorder="1"/>
    <xf numFmtId="0" fontId="27" fillId="149" borderId="74" xfId="0" applyFont="1" applyFill="1" applyBorder="1"/>
    <xf numFmtId="0" fontId="27" fillId="149" borderId="75" xfId="0" applyFont="1" applyFill="1" applyBorder="1"/>
    <xf numFmtId="0" fontId="27" fillId="149" borderId="79" xfId="0" applyFont="1" applyFill="1" applyBorder="1"/>
    <xf numFmtId="0" fontId="27" fillId="149" borderId="82" xfId="0" applyFont="1" applyFill="1" applyBorder="1"/>
    <xf numFmtId="0" fontId="27" fillId="149" borderId="83" xfId="0" applyFont="1" applyFill="1" applyBorder="1"/>
    <xf numFmtId="0" fontId="27" fillId="149" borderId="84" xfId="0" applyFont="1" applyFill="1" applyBorder="1"/>
    <xf numFmtId="0" fontId="27" fillId="81" borderId="85" xfId="0" applyFont="1" applyFill="1" applyBorder="1"/>
    <xf numFmtId="0" fontId="28" fillId="82" borderId="86" xfId="0" applyFont="1" applyFill="1" applyBorder="1" applyAlignment="1">
      <alignment horizontal="center"/>
    </xf>
    <xf numFmtId="3" fontId="28" fillId="19" borderId="87" xfId="0" applyNumberFormat="1" applyFont="1" applyFill="1" applyBorder="1"/>
    <xf numFmtId="0" fontId="27" fillId="82" borderId="73" xfId="0" applyFont="1" applyFill="1" applyBorder="1"/>
    <xf numFmtId="0" fontId="28" fillId="59" borderId="73" xfId="0" applyFont="1" applyFill="1" applyBorder="1"/>
    <xf numFmtId="0" fontId="28" fillId="82" borderId="74" xfId="0" applyFont="1" applyFill="1" applyBorder="1"/>
    <xf numFmtId="0" fontId="28" fillId="82" borderId="75" xfId="0" applyFont="1" applyFill="1" applyBorder="1"/>
    <xf numFmtId="3" fontId="28" fillId="82" borderId="75" xfId="0" applyNumberFormat="1" applyFont="1" applyFill="1" applyBorder="1"/>
    <xf numFmtId="0" fontId="28" fillId="82" borderId="80" xfId="0" applyFont="1" applyFill="1" applyBorder="1"/>
    <xf numFmtId="3" fontId="28" fillId="17" borderId="83" xfId="0" applyNumberFormat="1" applyFont="1" applyFill="1" applyBorder="1"/>
    <xf numFmtId="9" fontId="28" fillId="106" borderId="85" xfId="0" applyNumberFormat="1" applyFont="1" applyFill="1" applyBorder="1" applyAlignment="1">
      <alignment horizontal="center"/>
    </xf>
    <xf numFmtId="9" fontId="28" fillId="106" borderId="86" xfId="0" applyNumberFormat="1" applyFont="1" applyFill="1" applyBorder="1" applyAlignment="1">
      <alignment horizontal="center"/>
    </xf>
    <xf numFmtId="9" fontId="28" fillId="106" borderId="87" xfId="0" applyNumberFormat="1" applyFont="1" applyFill="1" applyBorder="1" applyAlignment="1">
      <alignment horizontal="center"/>
    </xf>
    <xf numFmtId="0" fontId="28" fillId="108" borderId="74" xfId="0" applyFont="1" applyFill="1" applyBorder="1"/>
    <xf numFmtId="3" fontId="48" fillId="108" borderId="75" xfId="0" applyNumberFormat="1" applyFont="1" applyFill="1" applyBorder="1"/>
    <xf numFmtId="3" fontId="48" fillId="108" borderId="79" xfId="0" applyNumberFormat="1" applyFont="1" applyFill="1" applyBorder="1"/>
    <xf numFmtId="0" fontId="28" fillId="108" borderId="80" xfId="0" applyFont="1" applyFill="1" applyBorder="1"/>
    <xf numFmtId="3" fontId="48" fillId="108" borderId="81" xfId="0" applyNumberFormat="1" applyFont="1" applyFill="1" applyBorder="1"/>
    <xf numFmtId="0" fontId="28" fillId="108" borderId="82" xfId="0" applyFont="1" applyFill="1" applyBorder="1"/>
    <xf numFmtId="3" fontId="28" fillId="108" borderId="83" xfId="0" applyNumberFormat="1" applyFont="1" applyFill="1" applyBorder="1"/>
    <xf numFmtId="3" fontId="28" fillId="108" borderId="84" xfId="0" applyNumberFormat="1" applyFont="1" applyFill="1" applyBorder="1"/>
    <xf numFmtId="3" fontId="28" fillId="18" borderId="9" xfId="0" applyNumberFormat="1" applyFont="1" applyFill="1" applyBorder="1"/>
    <xf numFmtId="10" fontId="28" fillId="8" borderId="1" xfId="2" applyNumberFormat="1" applyFont="1" applyFill="1" applyBorder="1"/>
    <xf numFmtId="0" fontId="28" fillId="6" borderId="53" xfId="0" applyFont="1" applyFill="1" applyBorder="1" applyAlignment="1">
      <alignment horizontal="center"/>
    </xf>
    <xf numFmtId="0" fontId="28" fillId="6" borderId="18" xfId="0" applyFont="1" applyFill="1" applyBorder="1" applyAlignment="1">
      <alignment horizontal="center"/>
    </xf>
    <xf numFmtId="3" fontId="28" fillId="2" borderId="18" xfId="0" applyNumberFormat="1" applyFont="1" applyFill="1" applyBorder="1"/>
    <xf numFmtId="3" fontId="28" fillId="6" borderId="20" xfId="0" applyNumberFormat="1" applyFont="1" applyFill="1" applyBorder="1"/>
    <xf numFmtId="0" fontId="28" fillId="6" borderId="85" xfId="0" applyFont="1" applyFill="1" applyBorder="1" applyAlignment="1">
      <alignment horizontal="center"/>
    </xf>
    <xf numFmtId="0" fontId="28" fillId="6" borderId="86" xfId="0" applyFont="1" applyFill="1" applyBorder="1" applyAlignment="1">
      <alignment horizontal="center"/>
    </xf>
    <xf numFmtId="3" fontId="28" fillId="2" borderId="86" xfId="0" applyNumberFormat="1" applyFont="1" applyFill="1" applyBorder="1"/>
    <xf numFmtId="3" fontId="28" fillId="6" borderId="87" xfId="0" applyNumberFormat="1" applyFont="1" applyFill="1" applyBorder="1"/>
    <xf numFmtId="0" fontId="31" fillId="60" borderId="1" xfId="0" applyFont="1" applyFill="1" applyBorder="1"/>
    <xf numFmtId="0" fontId="31" fillId="60" borderId="1" xfId="0" applyFont="1" applyFill="1" applyBorder="1" applyAlignment="1">
      <alignment horizontal="right"/>
    </xf>
    <xf numFmtId="0" fontId="28" fillId="151" borderId="8" xfId="0" applyFont="1" applyFill="1" applyBorder="1"/>
    <xf numFmtId="9" fontId="28" fillId="151" borderId="1" xfId="0" applyNumberFormat="1" applyFont="1" applyFill="1" applyBorder="1" applyAlignment="1">
      <alignment horizontal="center"/>
    </xf>
    <xf numFmtId="0" fontId="28" fillId="151" borderId="1" xfId="0" applyFont="1" applyFill="1" applyBorder="1" applyAlignment="1">
      <alignment horizontal="center"/>
    </xf>
    <xf numFmtId="0" fontId="28" fillId="151" borderId="1" xfId="0" applyFont="1" applyFill="1" applyBorder="1"/>
    <xf numFmtId="3" fontId="28" fillId="151" borderId="1" xfId="0" applyNumberFormat="1" applyFont="1" applyFill="1" applyBorder="1"/>
    <xf numFmtId="0" fontId="28" fillId="151" borderId="9" xfId="0" applyFont="1" applyFill="1" applyBorder="1"/>
    <xf numFmtId="0" fontId="15" fillId="68" borderId="79" xfId="0" applyFont="1" applyFill="1" applyBorder="1" applyAlignment="1">
      <alignment horizontal="center"/>
    </xf>
    <xf numFmtId="0" fontId="15" fillId="68" borderId="81" xfId="0" applyFont="1" applyFill="1" applyBorder="1" applyAlignment="1">
      <alignment horizontal="center"/>
    </xf>
    <xf numFmtId="0" fontId="15" fillId="68" borderId="84" xfId="0" applyFont="1" applyFill="1" applyBorder="1" applyAlignment="1">
      <alignment horizontal="center"/>
    </xf>
    <xf numFmtId="0" fontId="27" fillId="59" borderId="17" xfId="0" applyFont="1" applyFill="1" applyBorder="1"/>
    <xf numFmtId="0" fontId="27" fillId="59" borderId="1" xfId="0" applyFont="1" applyFill="1" applyBorder="1"/>
    <xf numFmtId="0" fontId="31" fillId="59" borderId="1" xfId="0" applyFont="1" applyFill="1" applyBorder="1"/>
    <xf numFmtId="0" fontId="24" fillId="59" borderId="1" xfId="0" applyFont="1" applyFill="1" applyBorder="1"/>
    <xf numFmtId="0" fontId="31" fillId="59" borderId="18" xfId="0" applyFont="1" applyFill="1" applyBorder="1"/>
    <xf numFmtId="0" fontId="16" fillId="87" borderId="1" xfId="0" applyFont="1" applyFill="1" applyBorder="1"/>
    <xf numFmtId="0" fontId="28" fillId="17" borderId="80" xfId="0" applyFont="1" applyFill="1" applyBorder="1"/>
    <xf numFmtId="0" fontId="28" fillId="17" borderId="81" xfId="0" applyFont="1" applyFill="1" applyBorder="1" applyAlignment="1">
      <alignment horizontal="right"/>
    </xf>
    <xf numFmtId="0" fontId="29" fillId="138" borderId="80" xfId="0" applyFont="1" applyFill="1" applyBorder="1"/>
    <xf numFmtId="0" fontId="26" fillId="138" borderId="81" xfId="0" applyFont="1" applyFill="1" applyBorder="1"/>
    <xf numFmtId="0" fontId="29" fillId="138" borderId="81" xfId="0" applyFont="1" applyFill="1" applyBorder="1"/>
    <xf numFmtId="0" fontId="29" fillId="138" borderId="117" xfId="0" applyFont="1" applyFill="1" applyBorder="1"/>
    <xf numFmtId="0" fontId="29" fillId="138" borderId="118" xfId="0" applyFont="1" applyFill="1" applyBorder="1" applyAlignment="1">
      <alignment horizontal="right"/>
    </xf>
    <xf numFmtId="0" fontId="28" fillId="17" borderId="116" xfId="0" applyFont="1" applyFill="1" applyBorder="1"/>
    <xf numFmtId="0" fontId="28" fillId="17" borderId="115" xfId="0" applyFont="1" applyFill="1" applyBorder="1" applyAlignment="1">
      <alignment horizontal="right"/>
    </xf>
    <xf numFmtId="0" fontId="94" fillId="139" borderId="80" xfId="0" applyFont="1" applyFill="1" applyBorder="1" applyAlignment="1">
      <alignment horizontal="right"/>
    </xf>
    <xf numFmtId="0" fontId="26" fillId="139" borderId="81" xfId="0" applyFont="1" applyFill="1" applyBorder="1" applyAlignment="1">
      <alignment horizontal="right"/>
    </xf>
    <xf numFmtId="0" fontId="26" fillId="139" borderId="81" xfId="0" applyFont="1" applyFill="1" applyBorder="1"/>
    <xf numFmtId="0" fontId="94" fillId="139" borderId="82" xfId="0" applyFont="1" applyFill="1" applyBorder="1" applyAlignment="1">
      <alignment horizontal="right"/>
    </xf>
    <xf numFmtId="0" fontId="26" fillId="139" borderId="84" xfId="0" applyFont="1" applyFill="1" applyBorder="1"/>
    <xf numFmtId="43" fontId="0" fillId="0" borderId="0" xfId="1" applyFont="1"/>
    <xf numFmtId="0" fontId="101" fillId="8" borderId="8" xfId="0" applyFont="1" applyFill="1" applyBorder="1"/>
    <xf numFmtId="0" fontId="101" fillId="8" borderId="1" xfId="0" applyFont="1" applyFill="1" applyBorder="1"/>
    <xf numFmtId="0" fontId="101" fillId="8" borderId="9" xfId="0" applyFont="1" applyFill="1" applyBorder="1"/>
    <xf numFmtId="0" fontId="51" fillId="42" borderId="88" xfId="0" applyFont="1" applyFill="1" applyBorder="1" applyAlignment="1">
      <alignment horizontal="left"/>
    </xf>
    <xf numFmtId="0" fontId="52" fillId="42" borderId="89" xfId="0" applyFont="1" applyFill="1" applyBorder="1"/>
    <xf numFmtId="0" fontId="52" fillId="42" borderId="90" xfId="0" applyFont="1" applyFill="1" applyBorder="1"/>
    <xf numFmtId="0" fontId="0" fillId="114" borderId="0" xfId="0" applyFill="1"/>
    <xf numFmtId="0" fontId="6" fillId="0" borderId="0" xfId="0" applyFont="1"/>
    <xf numFmtId="0" fontId="6" fillId="0" borderId="0" xfId="0" applyFont="1" applyAlignment="1">
      <alignment horizontal="center"/>
    </xf>
    <xf numFmtId="0" fontId="6" fillId="114" borderId="0" xfId="0" applyFont="1" applyFill="1" applyAlignment="1">
      <alignment horizontal="center"/>
    </xf>
    <xf numFmtId="0" fontId="65" fillId="153" borderId="0" xfId="0" applyFont="1" applyFill="1"/>
    <xf numFmtId="0" fontId="0" fillId="153" borderId="0" xfId="0" applyFill="1"/>
    <xf numFmtId="0" fontId="85" fillId="153" borderId="0" xfId="3" applyFill="1"/>
    <xf numFmtId="0" fontId="74" fillId="63" borderId="89" xfId="0" applyFont="1" applyFill="1" applyBorder="1" applyAlignment="1">
      <alignment horizontal="left"/>
    </xf>
    <xf numFmtId="0" fontId="76" fillId="154" borderId="1" xfId="0" applyFont="1" applyFill="1" applyBorder="1"/>
    <xf numFmtId="0" fontId="59" fillId="154" borderId="1" xfId="0" applyFont="1" applyFill="1" applyBorder="1"/>
    <xf numFmtId="0" fontId="104" fillId="155" borderId="3" xfId="0" applyFont="1" applyFill="1" applyBorder="1"/>
    <xf numFmtId="0" fontId="105" fillId="155" borderId="4" xfId="0" applyFont="1" applyFill="1" applyBorder="1"/>
    <xf numFmtId="0" fontId="104" fillId="155" borderId="1" xfId="0" applyFont="1" applyFill="1" applyBorder="1"/>
    <xf numFmtId="0" fontId="59" fillId="155" borderId="9" xfId="0" applyFont="1" applyFill="1" applyBorder="1"/>
    <xf numFmtId="0" fontId="72" fillId="155" borderId="9" xfId="0" applyFont="1" applyFill="1" applyBorder="1"/>
    <xf numFmtId="0" fontId="104" fillId="155" borderId="11" xfId="0" applyFont="1" applyFill="1" applyBorder="1"/>
    <xf numFmtId="0" fontId="72" fillId="155" borderId="12" xfId="0" applyFont="1" applyFill="1" applyBorder="1"/>
    <xf numFmtId="0" fontId="16" fillId="12" borderId="17" xfId="0" applyFont="1" applyFill="1" applyBorder="1"/>
    <xf numFmtId="0" fontId="29" fillId="154" borderId="74" xfId="0" applyFont="1" applyFill="1" applyBorder="1"/>
    <xf numFmtId="0" fontId="29" fillId="154" borderId="75" xfId="0" applyFont="1" applyFill="1" applyBorder="1"/>
    <xf numFmtId="0" fontId="59" fillId="154" borderId="75" xfId="0" applyFont="1" applyFill="1" applyBorder="1"/>
    <xf numFmtId="0" fontId="59" fillId="154" borderId="79" xfId="0" applyFont="1" applyFill="1" applyBorder="1"/>
    <xf numFmtId="0" fontId="76" fillId="154" borderId="80" xfId="0" applyFont="1" applyFill="1" applyBorder="1"/>
    <xf numFmtId="0" fontId="59" fillId="154" borderId="81" xfId="0" applyFont="1" applyFill="1" applyBorder="1"/>
    <xf numFmtId="0" fontId="76" fillId="154" borderId="82" xfId="0" applyFont="1" applyFill="1" applyBorder="1"/>
    <xf numFmtId="0" fontId="76" fillId="154" borderId="83" xfId="0" applyFont="1" applyFill="1" applyBorder="1"/>
    <xf numFmtId="0" fontId="59" fillId="154" borderId="83" xfId="0" applyFont="1" applyFill="1" applyBorder="1"/>
    <xf numFmtId="0" fontId="59" fillId="154" borderId="84" xfId="0" applyFont="1" applyFill="1" applyBorder="1"/>
    <xf numFmtId="0" fontId="65" fillId="62" borderId="74" xfId="0" applyFont="1" applyFill="1" applyBorder="1"/>
    <xf numFmtId="0" fontId="0" fillId="62" borderId="75" xfId="0" applyFill="1" applyBorder="1"/>
    <xf numFmtId="0" fontId="0" fillId="62" borderId="80" xfId="0" applyFill="1" applyBorder="1"/>
    <xf numFmtId="0" fontId="0" fillId="62" borderId="1" xfId="0" applyFill="1" applyBorder="1"/>
    <xf numFmtId="0" fontId="0" fillId="62" borderId="82" xfId="0" applyFill="1" applyBorder="1"/>
    <xf numFmtId="0" fontId="0" fillId="62" borderId="83" xfId="0" applyFill="1" applyBorder="1"/>
    <xf numFmtId="0" fontId="0" fillId="62" borderId="84" xfId="0" applyFill="1" applyBorder="1"/>
    <xf numFmtId="0" fontId="28" fillId="157" borderId="1" xfId="0" applyFont="1" applyFill="1" applyBorder="1"/>
    <xf numFmtId="0" fontId="15" fillId="157" borderId="1" xfId="0" applyFont="1" applyFill="1" applyBorder="1"/>
    <xf numFmtId="0" fontId="15" fillId="157" borderId="1" xfId="0" quotePrefix="1" applyFont="1" applyFill="1" applyBorder="1"/>
    <xf numFmtId="0" fontId="15" fillId="101" borderId="1" xfId="0" applyFont="1" applyFill="1" applyBorder="1"/>
    <xf numFmtId="0" fontId="15" fillId="101" borderId="1" xfId="0" applyFont="1" applyFill="1" applyBorder="1" applyAlignment="1">
      <alignment horizontal="center"/>
    </xf>
    <xf numFmtId="3" fontId="15" fillId="101" borderId="1" xfId="0" applyNumberFormat="1" applyFont="1" applyFill="1" applyBorder="1"/>
    <xf numFmtId="0" fontId="15" fillId="158" borderId="1" xfId="0" applyFont="1" applyFill="1" applyBorder="1" applyAlignment="1">
      <alignment horizontal="center"/>
    </xf>
    <xf numFmtId="0" fontId="16" fillId="158" borderId="74" xfId="0" applyFont="1" applyFill="1" applyBorder="1"/>
    <xf numFmtId="0" fontId="16" fillId="158" borderId="75" xfId="0" applyFont="1" applyFill="1" applyBorder="1"/>
    <xf numFmtId="3" fontId="16" fillId="158" borderId="75" xfId="0" applyNumberFormat="1" applyFont="1" applyFill="1" applyBorder="1"/>
    <xf numFmtId="0" fontId="16" fillId="158" borderId="79" xfId="0" applyFont="1" applyFill="1" applyBorder="1"/>
    <xf numFmtId="0" fontId="16" fillId="158" borderId="82" xfId="0" applyFont="1" applyFill="1" applyBorder="1"/>
    <xf numFmtId="0" fontId="16" fillId="158" borderId="83" xfId="0" applyFont="1" applyFill="1" applyBorder="1"/>
    <xf numFmtId="3" fontId="16" fillId="158" borderId="84" xfId="0" applyNumberFormat="1" applyFont="1" applyFill="1" applyBorder="1"/>
    <xf numFmtId="164" fontId="18" fillId="160" borderId="88" xfId="0" applyNumberFormat="1" applyFont="1" applyFill="1" applyBorder="1"/>
    <xf numFmtId="164" fontId="36" fillId="160" borderId="89" xfId="0" applyNumberFormat="1" applyFont="1" applyFill="1" applyBorder="1"/>
    <xf numFmtId="164" fontId="36" fillId="160" borderId="90" xfId="0" applyNumberFormat="1" applyFont="1" applyFill="1" applyBorder="1"/>
    <xf numFmtId="164" fontId="36" fillId="161" borderId="91" xfId="0" applyNumberFormat="1" applyFont="1" applyFill="1" applyBorder="1"/>
    <xf numFmtId="164" fontId="18" fillId="160" borderId="1" xfId="0" applyNumberFormat="1" applyFont="1" applyFill="1" applyBorder="1"/>
    <xf numFmtId="164" fontId="36" fillId="160" borderId="1" xfId="0" applyNumberFormat="1" applyFont="1" applyFill="1" applyBorder="1"/>
    <xf numFmtId="3" fontId="15" fillId="159" borderId="3" xfId="0" applyNumberFormat="1" applyFont="1" applyFill="1" applyBorder="1"/>
    <xf numFmtId="3" fontId="15" fillId="159" borderId="1" xfId="0" applyNumberFormat="1" applyFont="1" applyFill="1" applyBorder="1"/>
    <xf numFmtId="10" fontId="15" fillId="159" borderId="1" xfId="0" applyNumberFormat="1" applyFont="1" applyFill="1" applyBorder="1"/>
    <xf numFmtId="0" fontId="15" fillId="159" borderId="8" xfId="0" applyFont="1" applyFill="1" applyBorder="1"/>
    <xf numFmtId="0" fontId="15" fillId="159" borderId="9" xfId="0" applyFont="1" applyFill="1" applyBorder="1"/>
    <xf numFmtId="3" fontId="45" fillId="160" borderId="1" xfId="0" applyNumberFormat="1" applyFont="1" applyFill="1" applyBorder="1"/>
    <xf numFmtId="0" fontId="44" fillId="164" borderId="1" xfId="0" applyFont="1" applyFill="1" applyBorder="1" applyAlignment="1">
      <alignment horizontal="left"/>
    </xf>
    <xf numFmtId="0" fontId="20" fillId="152" borderId="74" xfId="0" applyFont="1" applyFill="1" applyBorder="1"/>
    <xf numFmtId="0" fontId="20" fillId="152" borderId="80" xfId="0" applyFont="1" applyFill="1" applyBorder="1"/>
    <xf numFmtId="3" fontId="65" fillId="77" borderId="81" xfId="0" applyNumberFormat="1" applyFont="1" applyFill="1" applyBorder="1"/>
    <xf numFmtId="3" fontId="65" fillId="77" borderId="84" xfId="0" applyNumberFormat="1" applyFont="1" applyFill="1" applyBorder="1"/>
    <xf numFmtId="3" fontId="65" fillId="52" borderId="79" xfId="0" applyNumberFormat="1" applyFont="1" applyFill="1" applyBorder="1"/>
    <xf numFmtId="3" fontId="65" fillId="52" borderId="81" xfId="0" applyNumberFormat="1" applyFont="1" applyFill="1" applyBorder="1"/>
    <xf numFmtId="3" fontId="65" fillId="52" borderId="84" xfId="0" applyNumberFormat="1" applyFont="1" applyFill="1" applyBorder="1"/>
    <xf numFmtId="0" fontId="20" fillId="77" borderId="79" xfId="0" applyFont="1" applyFill="1" applyBorder="1"/>
    <xf numFmtId="0" fontId="20" fillId="77" borderId="81" xfId="0" applyFont="1" applyFill="1" applyBorder="1"/>
    <xf numFmtId="0" fontId="45" fillId="55" borderId="74" xfId="0" applyFont="1" applyFill="1" applyBorder="1"/>
    <xf numFmtId="0" fontId="45" fillId="55" borderId="75" xfId="0" applyFont="1" applyFill="1" applyBorder="1"/>
    <xf numFmtId="0" fontId="45" fillId="55" borderId="79" xfId="0" applyFont="1" applyFill="1" applyBorder="1"/>
    <xf numFmtId="0" fontId="45" fillId="55" borderId="82" xfId="0" applyFont="1" applyFill="1" applyBorder="1"/>
    <xf numFmtId="3" fontId="80" fillId="55" borderId="83" xfId="0" applyNumberFormat="1" applyFont="1" applyFill="1" applyBorder="1"/>
    <xf numFmtId="0" fontId="45" fillId="55" borderId="83" xfId="0" applyFont="1" applyFill="1" applyBorder="1"/>
    <xf numFmtId="164" fontId="15" fillId="28" borderId="82" xfId="0" applyNumberFormat="1" applyFont="1" applyFill="1" applyBorder="1"/>
    <xf numFmtId="164" fontId="15" fillId="28" borderId="83" xfId="0" applyNumberFormat="1" applyFont="1" applyFill="1" applyBorder="1"/>
    <xf numFmtId="164" fontId="15" fillId="28" borderId="84" xfId="0" applyNumberFormat="1" applyFont="1" applyFill="1" applyBorder="1"/>
    <xf numFmtId="0" fontId="28" fillId="165" borderId="80" xfId="0" applyFont="1" applyFill="1" applyBorder="1"/>
    <xf numFmtId="0" fontId="23" fillId="165" borderId="1" xfId="0" applyFont="1" applyFill="1" applyBorder="1"/>
    <xf numFmtId="0" fontId="23" fillId="165" borderId="81" xfId="0" applyFont="1" applyFill="1" applyBorder="1"/>
    <xf numFmtId="0" fontId="28" fillId="165" borderId="82" xfId="0" applyFont="1" applyFill="1" applyBorder="1"/>
    <xf numFmtId="0" fontId="23" fillId="165" borderId="83" xfId="0" applyFont="1" applyFill="1" applyBorder="1"/>
    <xf numFmtId="0" fontId="23" fillId="165" borderId="84" xfId="0" applyFont="1" applyFill="1" applyBorder="1"/>
    <xf numFmtId="0" fontId="42" fillId="16" borderId="80" xfId="0" applyFont="1" applyFill="1" applyBorder="1" applyAlignment="1">
      <alignment horizontal="right"/>
    </xf>
    <xf numFmtId="3" fontId="36" fillId="135" borderId="1" xfId="0" applyNumberFormat="1" applyFont="1" applyFill="1" applyBorder="1"/>
    <xf numFmtId="3" fontId="18" fillId="135" borderId="1" xfId="0" applyNumberFormat="1" applyFont="1" applyFill="1" applyBorder="1"/>
    <xf numFmtId="0" fontId="18" fillId="12" borderId="8" xfId="0" applyFont="1" applyFill="1" applyBorder="1"/>
    <xf numFmtId="0" fontId="18" fillId="12" borderId="8" xfId="0" applyFont="1" applyFill="1" applyBorder="1" applyAlignment="1">
      <alignment horizontal="left" indent="2"/>
    </xf>
    <xf numFmtId="3" fontId="29" fillId="138" borderId="1" xfId="0" applyNumberFormat="1" applyFont="1" applyFill="1" applyBorder="1"/>
    <xf numFmtId="0" fontId="29" fillId="138" borderId="1" xfId="0" applyFont="1" applyFill="1" applyBorder="1" applyAlignment="1">
      <alignment horizontal="left"/>
    </xf>
    <xf numFmtId="0" fontId="28" fillId="157" borderId="1" xfId="0" applyFont="1" applyFill="1" applyBorder="1" applyAlignment="1">
      <alignment horizontal="left"/>
    </xf>
    <xf numFmtId="0" fontId="28" fillId="157" borderId="1" xfId="0" applyFont="1" applyFill="1" applyBorder="1" applyAlignment="1">
      <alignment horizontal="right"/>
    </xf>
    <xf numFmtId="0" fontId="28" fillId="157" borderId="99" xfId="0" applyFont="1" applyFill="1" applyBorder="1" applyAlignment="1">
      <alignment horizontal="left"/>
    </xf>
    <xf numFmtId="0" fontId="28" fillId="157" borderId="15" xfId="0" applyFont="1" applyFill="1" applyBorder="1"/>
    <xf numFmtId="0" fontId="28" fillId="157" borderId="129" xfId="0" applyFont="1" applyFill="1" applyBorder="1" applyAlignment="1">
      <alignment horizontal="right"/>
    </xf>
    <xf numFmtId="0" fontId="48" fillId="82" borderId="1" xfId="0" applyFont="1" applyFill="1" applyBorder="1"/>
    <xf numFmtId="0" fontId="28" fillId="75" borderId="74" xfId="0" applyFont="1" applyFill="1" applyBorder="1"/>
    <xf numFmtId="0" fontId="28" fillId="75" borderId="75" xfId="0" applyFont="1" applyFill="1" applyBorder="1"/>
    <xf numFmtId="0" fontId="28" fillId="75" borderId="75" xfId="0" applyFont="1" applyFill="1" applyBorder="1" applyAlignment="1">
      <alignment horizontal="center"/>
    </xf>
    <xf numFmtId="3" fontId="28" fillId="75" borderId="79" xfId="0" applyNumberFormat="1" applyFont="1" applyFill="1" applyBorder="1"/>
    <xf numFmtId="0" fontId="28" fillId="75" borderId="80" xfId="0" applyFont="1" applyFill="1" applyBorder="1"/>
    <xf numFmtId="0" fontId="28" fillId="75" borderId="1" xfId="0" applyFont="1" applyFill="1" applyBorder="1"/>
    <xf numFmtId="0" fontId="28" fillId="75" borderId="1" xfId="0" applyFont="1" applyFill="1" applyBorder="1" applyAlignment="1">
      <alignment horizontal="center"/>
    </xf>
    <xf numFmtId="3" fontId="28" fillId="75" borderId="81" xfId="0" applyNumberFormat="1" applyFont="1" applyFill="1" applyBorder="1"/>
    <xf numFmtId="0" fontId="28" fillId="75" borderId="82" xfId="0" applyFont="1" applyFill="1" applyBorder="1"/>
    <xf numFmtId="0" fontId="28" fillId="75" borderId="83" xfId="0" applyFont="1" applyFill="1" applyBorder="1"/>
    <xf numFmtId="0" fontId="28" fillId="75" borderId="83" xfId="0" applyFont="1" applyFill="1" applyBorder="1" applyAlignment="1">
      <alignment horizontal="center"/>
    </xf>
    <xf numFmtId="3" fontId="28" fillId="75" borderId="84" xfId="0" applyNumberFormat="1" applyFont="1" applyFill="1" applyBorder="1"/>
    <xf numFmtId="0" fontId="27" fillId="90" borderId="79" xfId="0" applyFont="1" applyFill="1" applyBorder="1"/>
    <xf numFmtId="0" fontId="27" fillId="90" borderId="84" xfId="0" applyFont="1" applyFill="1" applyBorder="1"/>
    <xf numFmtId="0" fontId="27" fillId="62" borderId="1" xfId="0" applyFont="1" applyFill="1" applyBorder="1"/>
    <xf numFmtId="0" fontId="28" fillId="62" borderId="1" xfId="0" applyFont="1" applyFill="1" applyBorder="1"/>
    <xf numFmtId="0" fontId="28" fillId="90" borderId="74" xfId="0" applyFont="1" applyFill="1" applyBorder="1"/>
    <xf numFmtId="0" fontId="28" fillId="90" borderId="75" xfId="0" applyFont="1" applyFill="1" applyBorder="1"/>
    <xf numFmtId="0" fontId="27" fillId="90" borderId="80" xfId="0" applyFont="1" applyFill="1" applyBorder="1"/>
    <xf numFmtId="0" fontId="27" fillId="90" borderId="82" xfId="0" applyFont="1" applyFill="1" applyBorder="1"/>
    <xf numFmtId="0" fontId="28" fillId="90" borderId="83" xfId="0" applyFont="1" applyFill="1" applyBorder="1"/>
    <xf numFmtId="0" fontId="28" fillId="166" borderId="74" xfId="0" applyFont="1" applyFill="1" applyBorder="1"/>
    <xf numFmtId="0" fontId="28" fillId="166" borderId="75" xfId="0" applyFont="1" applyFill="1" applyBorder="1"/>
    <xf numFmtId="0" fontId="37" fillId="93" borderId="1" xfId="0" applyFont="1" applyFill="1" applyBorder="1"/>
    <xf numFmtId="0" fontId="42" fillId="93" borderId="1" xfId="0" applyFont="1" applyFill="1" applyBorder="1"/>
    <xf numFmtId="0" fontId="26" fillId="167" borderId="74" xfId="0" applyFont="1" applyFill="1" applyBorder="1"/>
    <xf numFmtId="0" fontId="26" fillId="167" borderId="75" xfId="0" applyFont="1" applyFill="1" applyBorder="1"/>
    <xf numFmtId="0" fontId="28" fillId="118" borderId="74" xfId="0" applyFont="1" applyFill="1" applyBorder="1"/>
    <xf numFmtId="0" fontId="28" fillId="118" borderId="75" xfId="0" applyFont="1" applyFill="1" applyBorder="1"/>
    <xf numFmtId="0" fontId="26" fillId="94" borderId="88" xfId="0" applyFont="1" applyFill="1" applyBorder="1"/>
    <xf numFmtId="0" fontId="26" fillId="94" borderId="89" xfId="0" applyFont="1" applyFill="1" applyBorder="1"/>
    <xf numFmtId="172" fontId="26" fillId="144" borderId="89" xfId="1" applyNumberFormat="1" applyFont="1" applyFill="1" applyBorder="1" applyAlignment="1">
      <alignment horizontal="center"/>
    </xf>
    <xf numFmtId="172" fontId="26" fillId="144" borderId="90" xfId="1" applyNumberFormat="1" applyFont="1" applyFill="1" applyBorder="1" applyAlignment="1">
      <alignment horizontal="center"/>
    </xf>
    <xf numFmtId="0" fontId="28" fillId="101" borderId="1" xfId="0" applyFont="1" applyFill="1" applyBorder="1"/>
    <xf numFmtId="0" fontId="28" fillId="168" borderId="74" xfId="0" applyFont="1" applyFill="1" applyBorder="1"/>
    <xf numFmtId="0" fontId="28" fillId="168" borderId="75" xfId="0" applyFont="1" applyFill="1" applyBorder="1"/>
    <xf numFmtId="3" fontId="28" fillId="168" borderId="79" xfId="0" applyNumberFormat="1" applyFont="1" applyFill="1" applyBorder="1"/>
    <xf numFmtId="0" fontId="28" fillId="168" borderId="82" xfId="0" applyFont="1" applyFill="1" applyBorder="1"/>
    <xf numFmtId="0" fontId="28" fillId="168" borderId="83" xfId="0" applyFont="1" applyFill="1" applyBorder="1"/>
    <xf numFmtId="3" fontId="28" fillId="168" borderId="84" xfId="0" applyNumberFormat="1" applyFont="1" applyFill="1" applyBorder="1"/>
    <xf numFmtId="0" fontId="28" fillId="93" borderId="74" xfId="0" applyFont="1" applyFill="1" applyBorder="1"/>
    <xf numFmtId="0" fontId="28" fillId="93" borderId="82" xfId="0" applyFont="1" applyFill="1" applyBorder="1"/>
    <xf numFmtId="0" fontId="28" fillId="93" borderId="83" xfId="0" applyFont="1" applyFill="1" applyBorder="1"/>
    <xf numFmtId="3" fontId="28" fillId="93" borderId="84" xfId="0" applyNumberFormat="1" applyFont="1" applyFill="1" applyBorder="1"/>
    <xf numFmtId="10" fontId="28" fillId="10" borderId="1" xfId="2" applyNumberFormat="1" applyFont="1" applyFill="1" applyBorder="1" applyAlignment="1">
      <alignment horizontal="left"/>
    </xf>
    <xf numFmtId="0" fontId="28" fillId="8" borderId="1" xfId="0" applyFont="1" applyFill="1" applyBorder="1" applyAlignment="1">
      <alignment horizontal="center"/>
    </xf>
    <xf numFmtId="3" fontId="27" fillId="103" borderId="1" xfId="0" applyNumberFormat="1" applyFont="1" applyFill="1" applyBorder="1"/>
    <xf numFmtId="3" fontId="28" fillId="169" borderId="1" xfId="0" applyNumberFormat="1" applyFont="1" applyFill="1" applyBorder="1"/>
    <xf numFmtId="0" fontId="28" fillId="121" borderId="1" xfId="0" applyFont="1" applyFill="1" applyBorder="1" applyAlignment="1">
      <alignment horizontal="center"/>
    </xf>
    <xf numFmtId="3" fontId="39" fillId="0" borderId="0" xfId="0" applyNumberFormat="1" applyFont="1" applyAlignment="1">
      <alignment horizontal="center"/>
    </xf>
    <xf numFmtId="0" fontId="28" fillId="14" borderId="74" xfId="0" applyFont="1" applyFill="1" applyBorder="1"/>
    <xf numFmtId="0" fontId="28" fillId="14" borderId="75" xfId="0" applyFont="1" applyFill="1" applyBorder="1"/>
    <xf numFmtId="0" fontId="27" fillId="14" borderId="75" xfId="0" applyFont="1" applyFill="1" applyBorder="1"/>
    <xf numFmtId="0" fontId="27" fillId="14" borderId="79" xfId="0" applyFont="1" applyFill="1" applyBorder="1"/>
    <xf numFmtId="0" fontId="28" fillId="14" borderId="80" xfId="0" applyFont="1" applyFill="1" applyBorder="1"/>
    <xf numFmtId="0" fontId="27" fillId="14" borderId="81" xfId="0" applyFont="1" applyFill="1" applyBorder="1"/>
    <xf numFmtId="0" fontId="27" fillId="14" borderId="80" xfId="0" applyFont="1" applyFill="1" applyBorder="1"/>
    <xf numFmtId="0" fontId="27" fillId="14" borderId="82" xfId="0" applyFont="1" applyFill="1" applyBorder="1"/>
    <xf numFmtId="0" fontId="27" fillId="14" borderId="83" xfId="0" applyFont="1" applyFill="1" applyBorder="1"/>
    <xf numFmtId="0" fontId="28" fillId="3" borderId="83" xfId="0" applyFont="1" applyFill="1" applyBorder="1" applyAlignment="1">
      <alignment horizontal="center"/>
    </xf>
    <xf numFmtId="9" fontId="28" fillId="3" borderId="83" xfId="0" applyNumberFormat="1" applyFont="1" applyFill="1" applyBorder="1" applyAlignment="1">
      <alignment horizontal="center"/>
    </xf>
    <xf numFmtId="164" fontId="28" fillId="14" borderId="83" xfId="0" applyNumberFormat="1" applyFont="1" applyFill="1" applyBorder="1"/>
    <xf numFmtId="0" fontId="27" fillId="14" borderId="84" xfId="0" applyFont="1" applyFill="1" applyBorder="1"/>
    <xf numFmtId="0" fontId="27" fillId="14" borderId="74" xfId="0" applyFont="1" applyFill="1" applyBorder="1"/>
    <xf numFmtId="0" fontId="27" fillId="14" borderId="116" xfId="0" applyFont="1" applyFill="1" applyBorder="1"/>
    <xf numFmtId="0" fontId="28" fillId="98" borderId="53" xfId="0" applyFont="1" applyFill="1" applyBorder="1" applyAlignment="1">
      <alignment horizontal="center"/>
    </xf>
    <xf numFmtId="0" fontId="28" fillId="14" borderId="80" xfId="0" applyFont="1" applyFill="1" applyBorder="1" applyAlignment="1">
      <alignment horizontal="center"/>
    </xf>
    <xf numFmtId="164" fontId="27" fillId="96" borderId="18" xfId="0" applyNumberFormat="1" applyFont="1" applyFill="1" applyBorder="1"/>
    <xf numFmtId="164" fontId="27" fillId="98" borderId="18" xfId="0" applyNumberFormat="1" applyFont="1" applyFill="1" applyBorder="1"/>
    <xf numFmtId="164" fontId="28" fillId="3" borderId="96" xfId="0" applyNumberFormat="1" applyFont="1" applyFill="1" applyBorder="1"/>
    <xf numFmtId="0" fontId="28" fillId="170" borderId="121" xfId="0" applyFont="1" applyFill="1" applyBorder="1"/>
    <xf numFmtId="0" fontId="27" fillId="170" borderId="122" xfId="0" applyFont="1" applyFill="1" applyBorder="1"/>
    <xf numFmtId="0" fontId="27" fillId="170" borderId="123" xfId="0" applyFont="1" applyFill="1" applyBorder="1"/>
    <xf numFmtId="0" fontId="28" fillId="170" borderId="124" xfId="0" applyFont="1" applyFill="1" applyBorder="1"/>
    <xf numFmtId="0" fontId="27" fillId="170" borderId="73" xfId="0" applyFont="1" applyFill="1" applyBorder="1"/>
    <xf numFmtId="0" fontId="27" fillId="170" borderId="125" xfId="0" applyFont="1" applyFill="1" applyBorder="1"/>
    <xf numFmtId="0" fontId="28" fillId="170" borderId="113" xfId="0" applyFont="1" applyFill="1" applyBorder="1"/>
    <xf numFmtId="0" fontId="27" fillId="170" borderId="126" xfId="0" applyFont="1" applyFill="1" applyBorder="1"/>
    <xf numFmtId="0" fontId="27" fillId="170" borderId="114" xfId="0" applyFont="1" applyFill="1" applyBorder="1"/>
    <xf numFmtId="10" fontId="16" fillId="52" borderId="85" xfId="0" applyNumberFormat="1" applyFont="1" applyFill="1" applyBorder="1" applyAlignment="1">
      <alignment horizontal="center"/>
    </xf>
    <xf numFmtId="10" fontId="16" fillId="52" borderId="86" xfId="0" applyNumberFormat="1" applyFont="1" applyFill="1" applyBorder="1" applyAlignment="1">
      <alignment horizontal="center"/>
    </xf>
    <xf numFmtId="10" fontId="16" fillId="52" borderId="87" xfId="0" applyNumberFormat="1" applyFont="1" applyFill="1" applyBorder="1" applyAlignment="1">
      <alignment horizontal="center"/>
    </xf>
    <xf numFmtId="0" fontId="5" fillId="0" borderId="0" xfId="0" applyFont="1"/>
    <xf numFmtId="0" fontId="0" fillId="171" borderId="0" xfId="0" applyFill="1"/>
    <xf numFmtId="0" fontId="5" fillId="171" borderId="0" xfId="0" applyFont="1" applyFill="1" applyAlignment="1">
      <alignment horizontal="center"/>
    </xf>
    <xf numFmtId="0" fontId="16" fillId="172" borderId="1" xfId="0" applyFont="1" applyFill="1" applyBorder="1" applyAlignment="1">
      <alignment horizontal="center"/>
    </xf>
    <xf numFmtId="0" fontId="5" fillId="62" borderId="0" xfId="0" applyFont="1" applyFill="1"/>
    <xf numFmtId="0" fontId="0" fillId="62" borderId="0" xfId="0" applyFill="1"/>
    <xf numFmtId="3" fontId="0" fillId="62" borderId="0" xfId="0" applyNumberFormat="1" applyFill="1"/>
    <xf numFmtId="0" fontId="0" fillId="83" borderId="85" xfId="0" applyFill="1" applyBorder="1"/>
    <xf numFmtId="0" fontId="0" fillId="83" borderId="86" xfId="0" applyFill="1" applyBorder="1"/>
    <xf numFmtId="0" fontId="0" fillId="83" borderId="87" xfId="0" applyFill="1" applyBorder="1"/>
    <xf numFmtId="0" fontId="0" fillId="52" borderId="80" xfId="0" applyFill="1" applyBorder="1"/>
    <xf numFmtId="0" fontId="0" fillId="52" borderId="1" xfId="0" applyFill="1" applyBorder="1"/>
    <xf numFmtId="0" fontId="0" fillId="52" borderId="81" xfId="0" applyFill="1" applyBorder="1"/>
    <xf numFmtId="0" fontId="0" fillId="52" borderId="82" xfId="0" applyFill="1" applyBorder="1"/>
    <xf numFmtId="0" fontId="5" fillId="77" borderId="1" xfId="0" applyFont="1" applyFill="1" applyBorder="1"/>
    <xf numFmtId="0" fontId="0" fillId="62" borderId="74" xfId="0" applyFill="1" applyBorder="1"/>
    <xf numFmtId="0" fontId="5" fillId="62" borderId="1" xfId="0" applyFont="1" applyFill="1" applyBorder="1"/>
    <xf numFmtId="0" fontId="5" fillId="62" borderId="91" xfId="0" applyFont="1" applyFill="1" applyBorder="1"/>
    <xf numFmtId="0" fontId="65" fillId="52" borderId="91" xfId="0" applyFont="1" applyFill="1" applyBorder="1"/>
    <xf numFmtId="0" fontId="65" fillId="0" borderId="91" xfId="0" applyFont="1" applyBorder="1"/>
    <xf numFmtId="0" fontId="27" fillId="150" borderId="103" xfId="0" applyFont="1" applyFill="1" applyBorder="1"/>
    <xf numFmtId="0" fontId="28" fillId="150" borderId="104" xfId="0" applyFont="1" applyFill="1" applyBorder="1"/>
    <xf numFmtId="0" fontId="28" fillId="150" borderId="105" xfId="0" applyFont="1" applyFill="1" applyBorder="1"/>
    <xf numFmtId="0" fontId="27" fillId="150" borderId="106" xfId="0" applyFont="1" applyFill="1" applyBorder="1"/>
    <xf numFmtId="0" fontId="28" fillId="150" borderId="1" xfId="0" applyFont="1" applyFill="1" applyBorder="1"/>
    <xf numFmtId="0" fontId="28" fillId="150" borderId="107" xfId="0" applyFont="1" applyFill="1" applyBorder="1"/>
    <xf numFmtId="0" fontId="27" fillId="150" borderId="110" xfId="0" applyFont="1" applyFill="1" applyBorder="1"/>
    <xf numFmtId="0" fontId="28" fillId="150" borderId="111" xfId="0" applyFont="1" applyFill="1" applyBorder="1"/>
    <xf numFmtId="0" fontId="28" fillId="150" borderId="112" xfId="0" applyFont="1" applyFill="1" applyBorder="1"/>
    <xf numFmtId="0" fontId="28" fillId="150" borderId="34" xfId="0" applyFont="1" applyFill="1" applyBorder="1"/>
    <xf numFmtId="0" fontId="27" fillId="150" borderId="34" xfId="0" applyFont="1" applyFill="1" applyBorder="1"/>
    <xf numFmtId="0" fontId="27" fillId="150" borderId="35" xfId="0" applyFont="1" applyFill="1" applyBorder="1"/>
    <xf numFmtId="0" fontId="28" fillId="150" borderId="46" xfId="0" applyFont="1" applyFill="1" applyBorder="1"/>
    <xf numFmtId="0" fontId="28" fillId="150" borderId="47" xfId="0" applyFont="1" applyFill="1" applyBorder="1"/>
    <xf numFmtId="3" fontId="28" fillId="150" borderId="91" xfId="0" applyNumberFormat="1" applyFont="1" applyFill="1" applyBorder="1"/>
    <xf numFmtId="3" fontId="28" fillId="174" borderId="91" xfId="0" applyNumberFormat="1" applyFont="1" applyFill="1" applyBorder="1"/>
    <xf numFmtId="0" fontId="27" fillId="156" borderId="17" xfId="0" applyFont="1" applyFill="1" applyBorder="1"/>
    <xf numFmtId="0" fontId="27" fillId="156" borderId="1" xfId="0" applyFont="1" applyFill="1" applyBorder="1"/>
    <xf numFmtId="3" fontId="27" fillId="156" borderId="81" xfId="0" applyNumberFormat="1" applyFont="1" applyFill="1" applyBorder="1"/>
    <xf numFmtId="170" fontId="27" fillId="156" borderId="81" xfId="0" applyNumberFormat="1" applyFont="1" applyFill="1" applyBorder="1"/>
    <xf numFmtId="9" fontId="32" fillId="23" borderId="1" xfId="0" applyNumberFormat="1" applyFont="1" applyFill="1" applyBorder="1"/>
    <xf numFmtId="3" fontId="28" fillId="31" borderId="1" xfId="0" applyNumberFormat="1" applyFont="1" applyFill="1" applyBorder="1"/>
    <xf numFmtId="0" fontId="28" fillId="175" borderId="106" xfId="0" applyFont="1" applyFill="1" applyBorder="1"/>
    <xf numFmtId="3" fontId="28" fillId="175" borderId="1" xfId="0" applyNumberFormat="1" applyFont="1" applyFill="1" applyBorder="1"/>
    <xf numFmtId="0" fontId="28" fillId="175" borderId="107" xfId="0" applyFont="1" applyFill="1" applyBorder="1"/>
    <xf numFmtId="0" fontId="28" fillId="175" borderId="110" xfId="0" applyFont="1" applyFill="1" applyBorder="1"/>
    <xf numFmtId="0" fontId="28" fillId="175" borderId="111" xfId="0" applyFont="1" applyFill="1" applyBorder="1"/>
    <xf numFmtId="3" fontId="28" fillId="175" borderId="112" xfId="0" applyNumberFormat="1" applyFont="1" applyFill="1" applyBorder="1"/>
    <xf numFmtId="0" fontId="42" fillId="176" borderId="80" xfId="0" applyFont="1" applyFill="1" applyBorder="1"/>
    <xf numFmtId="0" fontId="27" fillId="176" borderId="1" xfId="0" applyFont="1" applyFill="1" applyBorder="1"/>
    <xf numFmtId="0" fontId="42" fillId="176" borderId="82" xfId="0" applyFont="1" applyFill="1" applyBorder="1"/>
    <xf numFmtId="0" fontId="27" fillId="176" borderId="83" xfId="0" applyFont="1" applyFill="1" applyBorder="1"/>
    <xf numFmtId="172" fontId="106" fillId="0" borderId="0" xfId="1" applyNumberFormat="1" applyFont="1"/>
    <xf numFmtId="166" fontId="0" fillId="0" borderId="0" xfId="2" applyNumberFormat="1" applyFont="1"/>
    <xf numFmtId="0" fontId="65" fillId="0" borderId="1" xfId="0" applyFont="1" applyBorder="1" applyAlignment="1">
      <alignment horizontal="center"/>
    </xf>
    <xf numFmtId="0" fontId="65" fillId="0" borderId="81" xfId="0" applyFont="1" applyBorder="1" applyAlignment="1">
      <alignment horizontal="center"/>
    </xf>
    <xf numFmtId="0" fontId="5" fillId="0" borderId="80" xfId="0" applyFont="1" applyBorder="1"/>
    <xf numFmtId="0" fontId="84" fillId="0" borderId="1" xfId="0" applyFont="1" applyBorder="1" applyAlignment="1">
      <alignment horizontal="center"/>
    </xf>
    <xf numFmtId="0" fontId="65" fillId="178" borderId="74" xfId="0" applyFont="1" applyFill="1" applyBorder="1"/>
    <xf numFmtId="0" fontId="0" fillId="178" borderId="75" xfId="0" applyFill="1" applyBorder="1"/>
    <xf numFmtId="0" fontId="0" fillId="178" borderId="79" xfId="0" applyFill="1" applyBorder="1"/>
    <xf numFmtId="0" fontId="5" fillId="178" borderId="80" xfId="0" applyFont="1" applyFill="1" applyBorder="1"/>
    <xf numFmtId="0" fontId="0" fillId="178" borderId="1" xfId="0" applyFill="1" applyBorder="1"/>
    <xf numFmtId="0" fontId="0" fillId="178" borderId="81" xfId="0" applyFill="1" applyBorder="1"/>
    <xf numFmtId="0" fontId="65" fillId="178" borderId="1" xfId="0" applyFont="1" applyFill="1" applyBorder="1" applyAlignment="1">
      <alignment horizontal="center"/>
    </xf>
    <xf numFmtId="0" fontId="65" fillId="178" borderId="81" xfId="0" applyFont="1" applyFill="1" applyBorder="1" applyAlignment="1">
      <alignment horizontal="center"/>
    </xf>
    <xf numFmtId="0" fontId="0" fillId="178" borderId="80" xfId="0" applyFill="1" applyBorder="1"/>
    <xf numFmtId="3" fontId="0" fillId="178" borderId="1" xfId="0" applyNumberFormat="1" applyFill="1" applyBorder="1"/>
    <xf numFmtId="3" fontId="0" fillId="178" borderId="81" xfId="0" applyNumberFormat="1" applyFill="1" applyBorder="1"/>
    <xf numFmtId="0" fontId="0" fillId="178" borderId="82" xfId="0" applyFill="1" applyBorder="1"/>
    <xf numFmtId="0" fontId="0" fillId="178" borderId="83" xfId="0" applyFill="1" applyBorder="1"/>
    <xf numFmtId="0" fontId="0" fillId="178" borderId="84" xfId="0" applyFill="1" applyBorder="1"/>
    <xf numFmtId="0" fontId="107" fillId="0" borderId="80" xfId="0" applyFont="1" applyBorder="1"/>
    <xf numFmtId="0" fontId="107" fillId="0" borderId="1" xfId="0" applyFont="1" applyBorder="1"/>
    <xf numFmtId="0" fontId="107" fillId="0" borderId="81" xfId="0" applyFont="1" applyBorder="1"/>
    <xf numFmtId="0" fontId="83" fillId="0" borderId="1" xfId="0" applyFont="1" applyBorder="1" applyAlignment="1">
      <alignment horizontal="center"/>
    </xf>
    <xf numFmtId="0" fontId="83" fillId="0" borderId="81" xfId="0" applyFont="1" applyBorder="1" applyAlignment="1">
      <alignment horizontal="center"/>
    </xf>
    <xf numFmtId="3" fontId="108" fillId="2" borderId="1" xfId="0" applyNumberFormat="1" applyFont="1" applyFill="1" applyBorder="1" applyAlignment="1">
      <alignment horizontal="right"/>
    </xf>
    <xf numFmtId="164" fontId="108" fillId="2" borderId="1" xfId="0" applyNumberFormat="1" applyFont="1" applyFill="1" applyBorder="1" applyAlignment="1">
      <alignment horizontal="right"/>
    </xf>
    <xf numFmtId="164" fontId="108" fillId="2" borderId="46" xfId="0" applyNumberFormat="1" applyFont="1" applyFill="1" applyBorder="1" applyAlignment="1">
      <alignment horizontal="right"/>
    </xf>
    <xf numFmtId="3" fontId="107" fillId="0" borderId="81" xfId="0" applyNumberFormat="1" applyFont="1" applyBorder="1"/>
    <xf numFmtId="0" fontId="107" fillId="0" borderId="82" xfId="0" applyFont="1" applyBorder="1"/>
    <xf numFmtId="0" fontId="107" fillId="0" borderId="83" xfId="0" applyFont="1" applyBorder="1"/>
    <xf numFmtId="0" fontId="107" fillId="0" borderId="84" xfId="0" applyFont="1" applyBorder="1"/>
    <xf numFmtId="0" fontId="83" fillId="0" borderId="81" xfId="0" applyFont="1" applyBorder="1" applyAlignment="1">
      <alignment horizontal="right"/>
    </xf>
    <xf numFmtId="0" fontId="108" fillId="10" borderId="73" xfId="0" applyFont="1" applyFill="1" applyBorder="1" applyAlignment="1">
      <alignment horizontal="center"/>
    </xf>
    <xf numFmtId="0" fontId="35" fillId="10" borderId="130" xfId="0" applyFont="1" applyFill="1" applyBorder="1" applyAlignment="1">
      <alignment horizontal="center"/>
    </xf>
    <xf numFmtId="3" fontId="35" fillId="43" borderId="81" xfId="0" applyNumberFormat="1" applyFont="1" applyFill="1" applyBorder="1" applyAlignment="1">
      <alignment horizontal="right"/>
    </xf>
    <xf numFmtId="3" fontId="35" fillId="43" borderId="131" xfId="0" applyNumberFormat="1" applyFont="1" applyFill="1" applyBorder="1" applyAlignment="1">
      <alignment horizontal="right"/>
    </xf>
    <xf numFmtId="0" fontId="83" fillId="0" borderId="74" xfId="0" applyFont="1" applyBorder="1"/>
    <xf numFmtId="0" fontId="107" fillId="0" borderId="75" xfId="0" applyFont="1" applyBorder="1"/>
    <xf numFmtId="0" fontId="107" fillId="0" borderId="79" xfId="0" applyFont="1" applyBorder="1"/>
    <xf numFmtId="3" fontId="35" fillId="180" borderId="1" xfId="0" applyNumberFormat="1" applyFont="1" applyFill="1" applyBorder="1" applyAlignment="1">
      <alignment horizontal="right"/>
    </xf>
    <xf numFmtId="164" fontId="35" fillId="180" borderId="1" xfId="0" applyNumberFormat="1" applyFont="1" applyFill="1" applyBorder="1" applyAlignment="1">
      <alignment horizontal="right"/>
    </xf>
    <xf numFmtId="164" fontId="35" fillId="180" borderId="46" xfId="0" applyNumberFormat="1" applyFont="1" applyFill="1" applyBorder="1" applyAlignment="1">
      <alignment horizontal="right"/>
    </xf>
    <xf numFmtId="0" fontId="35" fillId="179" borderId="46" xfId="0" applyFont="1" applyFill="1" applyBorder="1" applyAlignment="1">
      <alignment horizontal="center"/>
    </xf>
    <xf numFmtId="0" fontId="35" fillId="179" borderId="131" xfId="0" applyFont="1" applyFill="1" applyBorder="1" applyAlignment="1">
      <alignment horizontal="center"/>
    </xf>
    <xf numFmtId="0" fontId="35" fillId="179" borderId="34" xfId="0" applyFont="1" applyFill="1" applyBorder="1" applyAlignment="1">
      <alignment horizontal="center"/>
    </xf>
    <xf numFmtId="0" fontId="35" fillId="179" borderId="132" xfId="0" applyFont="1" applyFill="1" applyBorder="1" applyAlignment="1">
      <alignment horizontal="center"/>
    </xf>
    <xf numFmtId="3" fontId="35" fillId="43" borderId="133" xfId="0" applyNumberFormat="1" applyFont="1" applyFill="1" applyBorder="1" applyAlignment="1">
      <alignment horizontal="right"/>
    </xf>
    <xf numFmtId="0" fontId="83" fillId="0" borderId="80" xfId="0" applyFont="1" applyBorder="1"/>
    <xf numFmtId="164" fontId="35" fillId="2" borderId="46" xfId="0" applyNumberFormat="1" applyFont="1" applyFill="1" applyBorder="1" applyAlignment="1">
      <alignment horizontal="right"/>
    </xf>
    <xf numFmtId="3" fontId="83" fillId="0" borderId="1" xfId="0" applyNumberFormat="1" applyFont="1" applyBorder="1"/>
    <xf numFmtId="3" fontId="83" fillId="0" borderId="81" xfId="0" applyNumberFormat="1" applyFont="1" applyBorder="1"/>
    <xf numFmtId="0" fontId="83" fillId="0" borderId="75" xfId="0" applyFont="1" applyBorder="1"/>
    <xf numFmtId="0" fontId="83" fillId="0" borderId="1" xfId="0" applyFont="1" applyBorder="1"/>
    <xf numFmtId="0" fontId="17" fillId="10" borderId="8" xfId="0" applyFont="1" applyFill="1" applyBorder="1"/>
    <xf numFmtId="0" fontId="15" fillId="47" borderId="8" xfId="0" applyFont="1" applyFill="1" applyBorder="1"/>
    <xf numFmtId="0" fontId="15" fillId="47" borderId="1" xfId="0" applyFont="1" applyFill="1" applyBorder="1"/>
    <xf numFmtId="0" fontId="15" fillId="47" borderId="9" xfId="0" applyFont="1" applyFill="1" applyBorder="1"/>
    <xf numFmtId="0" fontId="91" fillId="82" borderId="1" xfId="0" applyFont="1" applyFill="1" applyBorder="1"/>
    <xf numFmtId="0" fontId="15" fillId="90" borderId="1" xfId="0" applyFont="1" applyFill="1" applyBorder="1"/>
    <xf numFmtId="0" fontId="65" fillId="90" borderId="0" xfId="0" applyFont="1" applyFill="1"/>
    <xf numFmtId="0" fontId="0" fillId="90" borderId="0" xfId="0" applyFill="1"/>
    <xf numFmtId="0" fontId="13" fillId="90" borderId="0" xfId="0" applyFont="1" applyFill="1"/>
    <xf numFmtId="3" fontId="0" fillId="90" borderId="0" xfId="0" applyNumberFormat="1" applyFill="1"/>
    <xf numFmtId="0" fontId="65" fillId="90" borderId="88" xfId="0" applyFont="1" applyFill="1" applyBorder="1"/>
    <xf numFmtId="0" fontId="0" fillId="90" borderId="90" xfId="0" applyFill="1" applyBorder="1"/>
    <xf numFmtId="0" fontId="9" fillId="90" borderId="0" xfId="0" applyFont="1" applyFill="1"/>
    <xf numFmtId="9" fontId="0" fillId="90" borderId="0" xfId="0" applyNumberFormat="1" applyFill="1"/>
    <xf numFmtId="3" fontId="65" fillId="90" borderId="0" xfId="0" applyNumberFormat="1" applyFont="1" applyFill="1"/>
    <xf numFmtId="0" fontId="4" fillId="0" borderId="0" xfId="0" applyFont="1"/>
    <xf numFmtId="0" fontId="65" fillId="90" borderId="0" xfId="0" applyFont="1" applyFill="1" applyAlignment="1">
      <alignment horizontal="center"/>
    </xf>
    <xf numFmtId="0" fontId="4" fillId="68" borderId="0" xfId="0" applyFont="1" applyFill="1"/>
    <xf numFmtId="0" fontId="65" fillId="62" borderId="0" xfId="0" applyFont="1" applyFill="1"/>
    <xf numFmtId="3" fontId="65" fillId="62" borderId="0" xfId="0" applyNumberFormat="1" applyFont="1" applyFill="1"/>
    <xf numFmtId="0" fontId="72" fillId="13" borderId="2" xfId="0" applyFont="1" applyFill="1" applyBorder="1"/>
    <xf numFmtId="9" fontId="26" fillId="66" borderId="1" xfId="2" applyFont="1" applyFill="1" applyBorder="1"/>
    <xf numFmtId="0" fontId="36" fillId="181" borderId="1" xfId="0" applyFont="1" applyFill="1" applyBorder="1"/>
    <xf numFmtId="0" fontId="36" fillId="182" borderId="1" xfId="0" applyFont="1" applyFill="1" applyBorder="1"/>
    <xf numFmtId="0" fontId="37" fillId="71" borderId="1" xfId="0" quotePrefix="1" applyFont="1" applyFill="1" applyBorder="1"/>
    <xf numFmtId="0" fontId="16" fillId="71" borderId="1" xfId="0" applyFont="1" applyFill="1" applyBorder="1"/>
    <xf numFmtId="3" fontId="15" fillId="22" borderId="36" xfId="0" applyNumberFormat="1" applyFont="1" applyFill="1" applyBorder="1"/>
    <xf numFmtId="0" fontId="91" fillId="131" borderId="82" xfId="0" applyFont="1" applyFill="1" applyBorder="1"/>
    <xf numFmtId="0" fontId="91" fillId="131" borderId="83" xfId="0" applyFont="1" applyFill="1" applyBorder="1"/>
    <xf numFmtId="0" fontId="91" fillId="131" borderId="83" xfId="0" quotePrefix="1" applyFont="1" applyFill="1" applyBorder="1" applyAlignment="1">
      <alignment horizontal="center"/>
    </xf>
    <xf numFmtId="3" fontId="91" fillId="71" borderId="83" xfId="0" applyNumberFormat="1" applyFont="1" applyFill="1" applyBorder="1"/>
    <xf numFmtId="0" fontId="91" fillId="183" borderId="83" xfId="0" applyFont="1" applyFill="1" applyBorder="1" applyAlignment="1">
      <alignment horizontal="center"/>
    </xf>
    <xf numFmtId="3" fontId="91" fillId="131" borderId="84" xfId="0" applyNumberFormat="1" applyFont="1" applyFill="1" applyBorder="1"/>
    <xf numFmtId="164" fontId="77" fillId="163" borderId="1" xfId="0" applyNumberFormat="1" applyFont="1" applyFill="1" applyBorder="1"/>
    <xf numFmtId="164" fontId="16" fillId="184" borderId="74" xfId="0" applyNumberFormat="1" applyFont="1" applyFill="1" applyBorder="1"/>
    <xf numFmtId="164" fontId="16" fillId="184" borderId="75" xfId="0" applyNumberFormat="1" applyFont="1" applyFill="1" applyBorder="1"/>
    <xf numFmtId="164" fontId="16" fillId="184" borderId="79" xfId="0" applyNumberFormat="1" applyFont="1" applyFill="1" applyBorder="1"/>
    <xf numFmtId="164" fontId="16" fillId="184" borderId="1" xfId="0" applyNumberFormat="1" applyFont="1" applyFill="1" applyBorder="1"/>
    <xf numFmtId="164" fontId="16" fillId="184" borderId="81" xfId="0" applyNumberFormat="1" applyFont="1" applyFill="1" applyBorder="1"/>
    <xf numFmtId="3" fontId="91" fillId="3" borderId="89" xfId="0" applyNumberFormat="1" applyFont="1" applyFill="1" applyBorder="1"/>
    <xf numFmtId="3" fontId="15" fillId="121" borderId="9" xfId="0" applyNumberFormat="1" applyFont="1" applyFill="1" applyBorder="1"/>
    <xf numFmtId="0" fontId="109" fillId="0" borderId="0" xfId="3" applyFont="1"/>
    <xf numFmtId="0" fontId="20" fillId="184" borderId="82" xfId="0" applyFont="1" applyFill="1" applyBorder="1"/>
    <xf numFmtId="3" fontId="65" fillId="184" borderId="88" xfId="0" applyNumberFormat="1" applyFont="1" applyFill="1" applyBorder="1" applyAlignment="1">
      <alignment horizontal="center"/>
    </xf>
    <xf numFmtId="3" fontId="80" fillId="119" borderId="91" xfId="0" applyNumberFormat="1" applyFont="1" applyFill="1" applyBorder="1" applyAlignment="1">
      <alignment horizontal="center"/>
    </xf>
    <xf numFmtId="3" fontId="20" fillId="53" borderId="1" xfId="0" applyNumberFormat="1" applyFont="1" applyFill="1" applyBorder="1"/>
    <xf numFmtId="0" fontId="16" fillId="89" borderId="1" xfId="0" applyFont="1" applyFill="1" applyBorder="1"/>
    <xf numFmtId="3" fontId="16" fillId="89" borderId="1" xfId="0" applyNumberFormat="1" applyFont="1" applyFill="1" applyBorder="1"/>
    <xf numFmtId="0" fontId="77" fillId="185" borderId="1" xfId="0" applyFont="1" applyFill="1" applyBorder="1"/>
    <xf numFmtId="0" fontId="16" fillId="185" borderId="1" xfId="0" applyFont="1" applyFill="1" applyBorder="1"/>
    <xf numFmtId="0" fontId="15" fillId="47" borderId="17" xfId="0" applyFont="1" applyFill="1" applyBorder="1"/>
    <xf numFmtId="0" fontId="17" fillId="10" borderId="17" xfId="0" applyFont="1" applyFill="1" applyBorder="1"/>
    <xf numFmtId="0" fontId="16" fillId="10" borderId="18" xfId="0" applyFont="1" applyFill="1" applyBorder="1"/>
    <xf numFmtId="0" fontId="16" fillId="53" borderId="8" xfId="0" applyFont="1" applyFill="1" applyBorder="1"/>
    <xf numFmtId="0" fontId="16" fillId="53" borderId="1" xfId="0" applyFont="1" applyFill="1" applyBorder="1"/>
    <xf numFmtId="0" fontId="15" fillId="3" borderId="9" xfId="0" applyFont="1" applyFill="1" applyBorder="1"/>
    <xf numFmtId="0" fontId="16" fillId="3" borderId="9" xfId="0" applyFont="1" applyFill="1" applyBorder="1"/>
    <xf numFmtId="0" fontId="95" fillId="53" borderId="2" xfId="0" applyFont="1" applyFill="1" applyBorder="1"/>
    <xf numFmtId="0" fontId="97" fillId="53" borderId="3" xfId="0" applyFont="1" applyFill="1" applyBorder="1"/>
    <xf numFmtId="0" fontId="97" fillId="53" borderId="4" xfId="0" applyFont="1" applyFill="1" applyBorder="1"/>
    <xf numFmtId="0" fontId="95" fillId="3" borderId="8" xfId="0" applyFont="1" applyFill="1" applyBorder="1"/>
    <xf numFmtId="0" fontId="97" fillId="3" borderId="1" xfId="0" applyFont="1" applyFill="1" applyBorder="1"/>
    <xf numFmtId="0" fontId="97" fillId="3" borderId="9" xfId="0" applyFont="1" applyFill="1" applyBorder="1"/>
    <xf numFmtId="0" fontId="97" fillId="3" borderId="10" xfId="0" applyFont="1" applyFill="1" applyBorder="1"/>
    <xf numFmtId="0" fontId="97" fillId="3" borderId="11" xfId="0" applyFont="1" applyFill="1" applyBorder="1"/>
    <xf numFmtId="0" fontId="97" fillId="3" borderId="12" xfId="0" applyFont="1" applyFill="1" applyBorder="1"/>
    <xf numFmtId="3" fontId="15" fillId="115" borderId="88" xfId="0" applyNumberFormat="1" applyFont="1" applyFill="1" applyBorder="1"/>
    <xf numFmtId="0" fontId="15" fillId="115" borderId="89" xfId="0" applyFont="1" applyFill="1" applyBorder="1"/>
    <xf numFmtId="0" fontId="16" fillId="115" borderId="90" xfId="0" applyFont="1" applyFill="1" applyBorder="1"/>
    <xf numFmtId="0" fontId="15" fillId="121" borderId="15" xfId="0" applyFont="1" applyFill="1" applyBorder="1" applyAlignment="1">
      <alignment horizontal="center"/>
    </xf>
    <xf numFmtId="0" fontId="15" fillId="121" borderId="88" xfId="0" applyFont="1" applyFill="1" applyBorder="1"/>
    <xf numFmtId="0" fontId="16" fillId="121" borderId="90" xfId="0" applyFont="1" applyFill="1" applyBorder="1"/>
    <xf numFmtId="0" fontId="15" fillId="121" borderId="16" xfId="0" applyFont="1" applyFill="1" applyBorder="1" applyAlignment="1">
      <alignment horizontal="center"/>
    </xf>
    <xf numFmtId="3" fontId="91" fillId="115" borderId="88" xfId="0" applyNumberFormat="1" applyFont="1" applyFill="1" applyBorder="1"/>
    <xf numFmtId="0" fontId="91" fillId="115" borderId="89" xfId="0" applyFont="1" applyFill="1" applyBorder="1"/>
    <xf numFmtId="0" fontId="22" fillId="115" borderId="90" xfId="0" applyFont="1" applyFill="1" applyBorder="1"/>
    <xf numFmtId="0" fontId="91" fillId="121" borderId="15" xfId="0" applyFont="1" applyFill="1" applyBorder="1" applyAlignment="1">
      <alignment horizontal="center"/>
    </xf>
    <xf numFmtId="0" fontId="91" fillId="121" borderId="88" xfId="0" applyFont="1" applyFill="1" applyBorder="1"/>
    <xf numFmtId="0" fontId="22" fillId="121" borderId="90" xfId="0" applyFont="1" applyFill="1" applyBorder="1"/>
    <xf numFmtId="0" fontId="91" fillId="121" borderId="16" xfId="0" applyFont="1" applyFill="1" applyBorder="1" applyAlignment="1">
      <alignment horizontal="center"/>
    </xf>
    <xf numFmtId="0" fontId="28" fillId="115" borderId="97" xfId="0" applyFont="1" applyFill="1" applyBorder="1"/>
    <xf numFmtId="3" fontId="27" fillId="115" borderId="98" xfId="0" applyNumberFormat="1" applyFont="1" applyFill="1" applyBorder="1"/>
    <xf numFmtId="0" fontId="28" fillId="115" borderId="99" xfId="0" applyFont="1" applyFill="1" applyBorder="1"/>
    <xf numFmtId="3" fontId="27" fillId="115" borderId="100" xfId="0" applyNumberFormat="1" applyFont="1" applyFill="1" applyBorder="1"/>
    <xf numFmtId="0" fontId="97" fillId="115" borderId="14" xfId="0" applyFont="1" applyFill="1" applyBorder="1"/>
    <xf numFmtId="0" fontId="97" fillId="115" borderId="15" xfId="0" applyFont="1" applyFill="1" applyBorder="1"/>
    <xf numFmtId="0" fontId="97" fillId="115" borderId="16" xfId="0" applyFont="1" applyFill="1" applyBorder="1"/>
    <xf numFmtId="0" fontId="17" fillId="21" borderId="1" xfId="0" quotePrefix="1" applyFont="1" applyFill="1" applyBorder="1"/>
    <xf numFmtId="0" fontId="17" fillId="185" borderId="1" xfId="0" quotePrefix="1" applyFont="1" applyFill="1" applyBorder="1"/>
    <xf numFmtId="0" fontId="93" fillId="21" borderId="1" xfId="0" quotePrefix="1" applyFont="1" applyFill="1" applyBorder="1"/>
    <xf numFmtId="164" fontId="15" fillId="69" borderId="88" xfId="0" applyNumberFormat="1" applyFont="1" applyFill="1" applyBorder="1"/>
    <xf numFmtId="164" fontId="15" fillId="69" borderId="89" xfId="0" applyNumberFormat="1" applyFont="1" applyFill="1" applyBorder="1"/>
    <xf numFmtId="164" fontId="15" fillId="69" borderId="90" xfId="0" applyNumberFormat="1" applyFont="1" applyFill="1" applyBorder="1"/>
    <xf numFmtId="164" fontId="15" fillId="187" borderId="2" xfId="0" applyNumberFormat="1" applyFont="1" applyFill="1" applyBorder="1"/>
    <xf numFmtId="164" fontId="15" fillId="187" borderId="3" xfId="0" applyNumberFormat="1" applyFont="1" applyFill="1" applyBorder="1"/>
    <xf numFmtId="164" fontId="16" fillId="187" borderId="3" xfId="0" applyNumberFormat="1" applyFont="1" applyFill="1" applyBorder="1"/>
    <xf numFmtId="164" fontId="16" fillId="187" borderId="4" xfId="0" applyNumberFormat="1" applyFont="1" applyFill="1" applyBorder="1"/>
    <xf numFmtId="164" fontId="15" fillId="187" borderId="8" xfId="0" applyNumberFormat="1" applyFont="1" applyFill="1" applyBorder="1"/>
    <xf numFmtId="164" fontId="15" fillId="187" borderId="1" xfId="0" applyNumberFormat="1" applyFont="1" applyFill="1" applyBorder="1"/>
    <xf numFmtId="164" fontId="15" fillId="187" borderId="9" xfId="0" applyNumberFormat="1" applyFont="1" applyFill="1" applyBorder="1"/>
    <xf numFmtId="164" fontId="15" fillId="187" borderId="10" xfId="0" applyNumberFormat="1" applyFont="1" applyFill="1" applyBorder="1"/>
    <xf numFmtId="164" fontId="15" fillId="187" borderId="11" xfId="0" applyNumberFormat="1" applyFont="1" applyFill="1" applyBorder="1"/>
    <xf numFmtId="164" fontId="15" fillId="187" borderId="12" xfId="0" applyNumberFormat="1" applyFont="1" applyFill="1" applyBorder="1"/>
    <xf numFmtId="164" fontId="16" fillId="187" borderId="74" xfId="0" applyNumberFormat="1" applyFont="1" applyFill="1" applyBorder="1"/>
    <xf numFmtId="164" fontId="15" fillId="187" borderId="75" xfId="0" applyNumberFormat="1" applyFont="1" applyFill="1" applyBorder="1"/>
    <xf numFmtId="164" fontId="16" fillId="187" borderId="79" xfId="0" applyNumberFormat="1" applyFont="1" applyFill="1" applyBorder="1"/>
    <xf numFmtId="164" fontId="16" fillId="187" borderId="80" xfId="0" applyNumberFormat="1" applyFont="1" applyFill="1" applyBorder="1"/>
    <xf numFmtId="164" fontId="16" fillId="187" borderId="81" xfId="0" applyNumberFormat="1" applyFont="1" applyFill="1" applyBorder="1"/>
    <xf numFmtId="164" fontId="16" fillId="187" borderId="82" xfId="0" applyNumberFormat="1" applyFont="1" applyFill="1" applyBorder="1"/>
    <xf numFmtId="164" fontId="15" fillId="188" borderId="83" xfId="0" applyNumberFormat="1" applyFont="1" applyFill="1" applyBorder="1"/>
    <xf numFmtId="164" fontId="16" fillId="188" borderId="84" xfId="0" applyNumberFormat="1" applyFont="1" applyFill="1" applyBorder="1"/>
    <xf numFmtId="164" fontId="37" fillId="187" borderId="1" xfId="0" applyNumberFormat="1" applyFont="1" applyFill="1" applyBorder="1" applyAlignment="1">
      <alignment horizontal="center"/>
    </xf>
    <xf numFmtId="164" fontId="15" fillId="189" borderId="74" xfId="0" applyNumberFormat="1" applyFont="1" applyFill="1" applyBorder="1"/>
    <xf numFmtId="164" fontId="16" fillId="189" borderId="75" xfId="0" applyNumberFormat="1" applyFont="1" applyFill="1" applyBorder="1"/>
    <xf numFmtId="164" fontId="15" fillId="189" borderId="75" xfId="0" applyNumberFormat="1" applyFont="1" applyFill="1" applyBorder="1"/>
    <xf numFmtId="164" fontId="16" fillId="189" borderId="79" xfId="0" applyNumberFormat="1" applyFont="1" applyFill="1" applyBorder="1"/>
    <xf numFmtId="164" fontId="15" fillId="189" borderId="80" xfId="0" applyNumberFormat="1" applyFont="1" applyFill="1" applyBorder="1"/>
    <xf numFmtId="164" fontId="16" fillId="189" borderId="1" xfId="0" applyNumberFormat="1" applyFont="1" applyFill="1" applyBorder="1"/>
    <xf numFmtId="164" fontId="15" fillId="189" borderId="1" xfId="0" applyNumberFormat="1" applyFont="1" applyFill="1" applyBorder="1"/>
    <xf numFmtId="164" fontId="16" fillId="189" borderId="81" xfId="0" applyNumberFormat="1" applyFont="1" applyFill="1" applyBorder="1"/>
    <xf numFmtId="164" fontId="77" fillId="189" borderId="1" xfId="0" applyNumberFormat="1" applyFont="1" applyFill="1" applyBorder="1" applyAlignment="1">
      <alignment horizontal="right"/>
    </xf>
    <xf numFmtId="164" fontId="15" fillId="189" borderId="82" xfId="0" applyNumberFormat="1" applyFont="1" applyFill="1" applyBorder="1"/>
    <xf numFmtId="164" fontId="16" fillId="189" borderId="83" xfId="0" applyNumberFormat="1" applyFont="1" applyFill="1" applyBorder="1"/>
    <xf numFmtId="164" fontId="77" fillId="189" borderId="83" xfId="0" applyNumberFormat="1" applyFont="1" applyFill="1" applyBorder="1" applyAlignment="1">
      <alignment horizontal="right"/>
    </xf>
    <xf numFmtId="164" fontId="16" fillId="189" borderId="84" xfId="0" applyNumberFormat="1" applyFont="1" applyFill="1" applyBorder="1"/>
    <xf numFmtId="164" fontId="36" fillId="162" borderId="88" xfId="0" applyNumberFormat="1" applyFont="1" applyFill="1" applyBorder="1"/>
    <xf numFmtId="164" fontId="15" fillId="126" borderId="85" xfId="0" applyNumberFormat="1" applyFont="1" applyFill="1" applyBorder="1"/>
    <xf numFmtId="164" fontId="16" fillId="19" borderId="86" xfId="0" applyNumberFormat="1" applyFont="1" applyFill="1" applyBorder="1"/>
    <xf numFmtId="164" fontId="16" fillId="19" borderId="87" xfId="0" applyNumberFormat="1" applyFont="1" applyFill="1" applyBorder="1"/>
    <xf numFmtId="166" fontId="91" fillId="128" borderId="91" xfId="0" applyNumberFormat="1" applyFont="1" applyFill="1" applyBorder="1"/>
    <xf numFmtId="164" fontId="17" fillId="76" borderId="1" xfId="0" applyNumberFormat="1" applyFont="1" applyFill="1" applyBorder="1"/>
    <xf numFmtId="164" fontId="15" fillId="28" borderId="8" xfId="0" applyNumberFormat="1" applyFont="1" applyFill="1" applyBorder="1"/>
    <xf numFmtId="164" fontId="15" fillId="28" borderId="1" xfId="0" applyNumberFormat="1" applyFont="1" applyFill="1" applyBorder="1"/>
    <xf numFmtId="164" fontId="15" fillId="28" borderId="9" xfId="0" applyNumberFormat="1" applyFont="1" applyFill="1" applyBorder="1"/>
    <xf numFmtId="164" fontId="15" fillId="184" borderId="80" xfId="0" applyNumberFormat="1" applyFont="1" applyFill="1" applyBorder="1"/>
    <xf numFmtId="0" fontId="66" fillId="0" borderId="88" xfId="0" applyFont="1" applyBorder="1"/>
    <xf numFmtId="0" fontId="0" fillId="0" borderId="89" xfId="0" applyBorder="1"/>
    <xf numFmtId="164" fontId="80" fillId="184" borderId="90" xfId="0" applyNumberFormat="1" applyFont="1" applyFill="1" applyBorder="1"/>
    <xf numFmtId="164" fontId="37" fillId="190" borderId="1" xfId="0" applyNumberFormat="1" applyFont="1" applyFill="1" applyBorder="1"/>
    <xf numFmtId="164" fontId="37" fillId="189" borderId="74" xfId="0" applyNumberFormat="1" applyFont="1" applyFill="1" applyBorder="1"/>
    <xf numFmtId="164" fontId="37" fillId="189" borderId="75" xfId="0" applyNumberFormat="1" applyFont="1" applyFill="1" applyBorder="1"/>
    <xf numFmtId="164" fontId="37" fillId="189" borderId="79" xfId="0" applyNumberFormat="1" applyFont="1" applyFill="1" applyBorder="1"/>
    <xf numFmtId="164" fontId="37" fillId="191" borderId="80" xfId="0" applyNumberFormat="1" applyFont="1" applyFill="1" applyBorder="1"/>
    <xf numFmtId="164" fontId="37" fillId="191" borderId="1" xfId="0" applyNumberFormat="1" applyFont="1" applyFill="1" applyBorder="1"/>
    <xf numFmtId="166" fontId="37" fillId="191" borderId="81" xfId="0" applyNumberFormat="1" applyFont="1" applyFill="1" applyBorder="1"/>
    <xf numFmtId="164" fontId="37" fillId="189" borderId="80" xfId="0" applyNumberFormat="1" applyFont="1" applyFill="1" applyBorder="1"/>
    <xf numFmtId="164" fontId="37" fillId="189" borderId="1" xfId="0" applyNumberFormat="1" applyFont="1" applyFill="1" applyBorder="1"/>
    <xf numFmtId="164" fontId="37" fillId="189" borderId="81" xfId="0" applyNumberFormat="1" applyFont="1" applyFill="1" applyBorder="1"/>
    <xf numFmtId="0" fontId="66" fillId="90" borderId="88" xfId="0" applyFont="1" applyFill="1" applyBorder="1"/>
    <xf numFmtId="0" fontId="66" fillId="90" borderId="89" xfId="0" applyFont="1" applyFill="1" applyBorder="1"/>
    <xf numFmtId="0" fontId="66" fillId="90" borderId="90" xfId="0" applyFont="1" applyFill="1" applyBorder="1"/>
    <xf numFmtId="3" fontId="20" fillId="0" borderId="0" xfId="0" applyNumberFormat="1" applyFont="1"/>
    <xf numFmtId="0" fontId="43" fillId="62" borderId="0" xfId="0" applyFont="1" applyFill="1"/>
    <xf numFmtId="0" fontId="26" fillId="92" borderId="74" xfId="0" applyFont="1" applyFill="1" applyBorder="1"/>
    <xf numFmtId="0" fontId="28" fillId="52" borderId="80" xfId="0" applyFont="1" applyFill="1" applyBorder="1"/>
    <xf numFmtId="0" fontId="28" fillId="52" borderId="1" xfId="0" applyFont="1" applyFill="1" applyBorder="1"/>
    <xf numFmtId="3" fontId="28" fillId="52" borderId="81" xfId="0" applyNumberFormat="1" applyFont="1" applyFill="1" applyBorder="1"/>
    <xf numFmtId="0" fontId="28" fillId="192" borderId="80" xfId="0" applyFont="1" applyFill="1" applyBorder="1"/>
    <xf numFmtId="0" fontId="28" fillId="192" borderId="1" xfId="0" applyFont="1" applyFill="1" applyBorder="1"/>
    <xf numFmtId="3" fontId="28" fillId="192" borderId="81" xfId="0" applyNumberFormat="1" applyFont="1" applyFill="1" applyBorder="1"/>
    <xf numFmtId="0" fontId="28" fillId="193" borderId="80" xfId="0" applyFont="1" applyFill="1" applyBorder="1"/>
    <xf numFmtId="0" fontId="28" fillId="193" borderId="1" xfId="0" applyFont="1" applyFill="1" applyBorder="1"/>
    <xf numFmtId="3" fontId="28" fillId="193" borderId="81" xfId="0" applyNumberFormat="1" applyFont="1" applyFill="1" applyBorder="1"/>
    <xf numFmtId="0" fontId="41" fillId="193" borderId="80" xfId="0" applyFont="1" applyFill="1" applyBorder="1"/>
    <xf numFmtId="0" fontId="41" fillId="193" borderId="1" xfId="0" applyFont="1" applyFill="1" applyBorder="1"/>
    <xf numFmtId="3" fontId="41" fillId="193" borderId="81" xfId="0" applyNumberFormat="1" applyFont="1" applyFill="1" applyBorder="1"/>
    <xf numFmtId="0" fontId="110" fillId="68" borderId="80" xfId="0" applyFont="1" applyFill="1" applyBorder="1"/>
    <xf numFmtId="0" fontId="110" fillId="68" borderId="1" xfId="0" applyFont="1" applyFill="1" applyBorder="1"/>
    <xf numFmtId="3" fontId="110" fillId="68" borderId="81" xfId="0" applyNumberFormat="1" applyFont="1" applyFill="1" applyBorder="1"/>
    <xf numFmtId="0" fontId="42" fillId="114" borderId="80" xfId="0" applyFont="1" applyFill="1" applyBorder="1"/>
    <xf numFmtId="0" fontId="42" fillId="114" borderId="1" xfId="0" applyFont="1" applyFill="1" applyBorder="1"/>
    <xf numFmtId="3" fontId="42" fillId="114" borderId="81" xfId="0" applyNumberFormat="1" applyFont="1" applyFill="1" applyBorder="1"/>
    <xf numFmtId="0" fontId="111" fillId="10" borderId="80" xfId="0" applyFont="1" applyFill="1" applyBorder="1"/>
    <xf numFmtId="0" fontId="111" fillId="10" borderId="1" xfId="0" applyFont="1" applyFill="1" applyBorder="1"/>
    <xf numFmtId="172" fontId="111" fillId="10" borderId="1" xfId="1" applyNumberFormat="1" applyFont="1" applyFill="1" applyBorder="1" applyAlignment="1">
      <alignment horizontal="center"/>
    </xf>
    <xf numFmtId="172" fontId="111" fillId="10" borderId="81" xfId="1" applyNumberFormat="1" applyFont="1" applyFill="1" applyBorder="1" applyAlignment="1">
      <alignment horizontal="center"/>
    </xf>
    <xf numFmtId="0" fontId="111" fillId="10" borderId="1" xfId="0" applyFont="1" applyFill="1" applyBorder="1" applyAlignment="1">
      <alignment horizontal="center"/>
    </xf>
    <xf numFmtId="0" fontId="111" fillId="93" borderId="80" xfId="0" applyFont="1" applyFill="1" applyBorder="1"/>
    <xf numFmtId="0" fontId="111" fillId="93" borderId="1" xfId="0" applyFont="1" applyFill="1" applyBorder="1"/>
    <xf numFmtId="172" fontId="111" fillId="93" borderId="1" xfId="1" applyNumberFormat="1" applyFont="1" applyFill="1" applyBorder="1" applyAlignment="1">
      <alignment horizontal="center"/>
    </xf>
    <xf numFmtId="172" fontId="111" fillId="93" borderId="81" xfId="1" applyNumberFormat="1" applyFont="1" applyFill="1" applyBorder="1" applyAlignment="1">
      <alignment horizontal="center"/>
    </xf>
    <xf numFmtId="0" fontId="111" fillId="93" borderId="1" xfId="0" applyFont="1" applyFill="1" applyBorder="1" applyAlignment="1">
      <alignment horizontal="center"/>
    </xf>
    <xf numFmtId="3" fontId="28" fillId="168" borderId="1" xfId="0" applyNumberFormat="1" applyFont="1" applyFill="1" applyBorder="1"/>
    <xf numFmtId="0" fontId="81" fillId="194" borderId="0" xfId="0" applyFont="1" applyFill="1"/>
    <xf numFmtId="0" fontId="112" fillId="196" borderId="0" xfId="0" applyFont="1" applyFill="1"/>
    <xf numFmtId="0" fontId="81" fillId="196" borderId="0" xfId="0" applyFont="1" applyFill="1"/>
    <xf numFmtId="0" fontId="18" fillId="197" borderId="1" xfId="0" applyFont="1" applyFill="1" applyBorder="1"/>
    <xf numFmtId="0" fontId="36" fillId="197" borderId="1" xfId="0" applyFont="1" applyFill="1" applyBorder="1"/>
    <xf numFmtId="0" fontId="113" fillId="197" borderId="1" xfId="0" applyFont="1" applyFill="1" applyBorder="1"/>
    <xf numFmtId="0" fontId="114" fillId="197" borderId="1" xfId="0" quotePrefix="1" applyFont="1" applyFill="1" applyBorder="1"/>
    <xf numFmtId="0" fontId="17" fillId="185" borderId="1" xfId="0" applyFont="1" applyFill="1" applyBorder="1"/>
    <xf numFmtId="0" fontId="15" fillId="84" borderId="8" xfId="0" applyFont="1" applyFill="1" applyBorder="1"/>
    <xf numFmtId="9" fontId="15" fillId="84" borderId="1" xfId="0" applyNumberFormat="1" applyFont="1" applyFill="1" applyBorder="1" applyAlignment="1">
      <alignment horizontal="center"/>
    </xf>
    <xf numFmtId="3" fontId="15" fillId="84" borderId="1" xfId="0" applyNumberFormat="1" applyFont="1" applyFill="1" applyBorder="1"/>
    <xf numFmtId="0" fontId="36" fillId="198" borderId="14" xfId="0" applyFont="1" applyFill="1" applyBorder="1"/>
    <xf numFmtId="0" fontId="36" fillId="198" borderId="15" xfId="0" applyFont="1" applyFill="1" applyBorder="1"/>
    <xf numFmtId="0" fontId="18" fillId="198" borderId="15" xfId="0" applyFont="1" applyFill="1" applyBorder="1" applyAlignment="1">
      <alignment horizontal="right"/>
    </xf>
    <xf numFmtId="3" fontId="18" fillId="198" borderId="16" xfId="0" applyNumberFormat="1" applyFont="1" applyFill="1" applyBorder="1"/>
    <xf numFmtId="172" fontId="15" fillId="186" borderId="91" xfId="1" applyNumberFormat="1" applyFont="1" applyFill="1" applyBorder="1"/>
    <xf numFmtId="164" fontId="37" fillId="28" borderId="87" xfId="0" applyNumberFormat="1" applyFont="1" applyFill="1" applyBorder="1"/>
    <xf numFmtId="164" fontId="91" fillId="28" borderId="86" xfId="0" applyNumberFormat="1" applyFont="1" applyFill="1" applyBorder="1"/>
    <xf numFmtId="164" fontId="91" fillId="28" borderId="87" xfId="0" applyNumberFormat="1" applyFont="1" applyFill="1" applyBorder="1"/>
    <xf numFmtId="164" fontId="18" fillId="199" borderId="88" xfId="0" applyNumberFormat="1" applyFont="1" applyFill="1" applyBorder="1"/>
    <xf numFmtId="164" fontId="36" fillId="199" borderId="89" xfId="0" applyNumberFormat="1" applyFont="1" applyFill="1" applyBorder="1"/>
    <xf numFmtId="164" fontId="36" fillId="199" borderId="90" xfId="0" applyNumberFormat="1" applyFont="1" applyFill="1" applyBorder="1"/>
    <xf numFmtId="164" fontId="18" fillId="199" borderId="1" xfId="0" applyNumberFormat="1" applyFont="1" applyFill="1" applyBorder="1"/>
    <xf numFmtId="164" fontId="18" fillId="200" borderId="1" xfId="0" applyNumberFormat="1" applyFont="1" applyFill="1" applyBorder="1" applyAlignment="1">
      <alignment horizontal="left"/>
    </xf>
    <xf numFmtId="164" fontId="36" fillId="200" borderId="1" xfId="0" applyNumberFormat="1" applyFont="1" applyFill="1" applyBorder="1" applyAlignment="1">
      <alignment horizontal="center"/>
    </xf>
    <xf numFmtId="164" fontId="18" fillId="200" borderId="1" xfId="0" applyNumberFormat="1" applyFont="1" applyFill="1" applyBorder="1" applyAlignment="1">
      <alignment horizontal="center"/>
    </xf>
    <xf numFmtId="164" fontId="37" fillId="19" borderId="1" xfId="0" applyNumberFormat="1" applyFont="1" applyFill="1" applyBorder="1"/>
    <xf numFmtId="164" fontId="37" fillId="16" borderId="1" xfId="0" applyNumberFormat="1" applyFont="1" applyFill="1" applyBorder="1"/>
    <xf numFmtId="164" fontId="77" fillId="201" borderId="1" xfId="0" applyNumberFormat="1" applyFont="1" applyFill="1" applyBorder="1"/>
    <xf numFmtId="164" fontId="15" fillId="202" borderId="8" xfId="0" applyNumberFormat="1" applyFont="1" applyFill="1" applyBorder="1"/>
    <xf numFmtId="164" fontId="15" fillId="202" borderId="1" xfId="0" applyNumberFormat="1" applyFont="1" applyFill="1" applyBorder="1"/>
    <xf numFmtId="164" fontId="15" fillId="202" borderId="9" xfId="0" applyNumberFormat="1" applyFont="1" applyFill="1" applyBorder="1"/>
    <xf numFmtId="164" fontId="37" fillId="201" borderId="1" xfId="0" applyNumberFormat="1" applyFont="1" applyFill="1" applyBorder="1"/>
    <xf numFmtId="164" fontId="115" fillId="201" borderId="1" xfId="0" applyNumberFormat="1" applyFont="1" applyFill="1" applyBorder="1"/>
    <xf numFmtId="164" fontId="38" fillId="201" borderId="1" xfId="0" applyNumberFormat="1" applyFont="1" applyFill="1" applyBorder="1"/>
    <xf numFmtId="0" fontId="3" fillId="0" borderId="0" xfId="0" applyFont="1"/>
    <xf numFmtId="0" fontId="3" fillId="0" borderId="0" xfId="0" applyFont="1" applyAlignment="1">
      <alignment horizontal="center"/>
    </xf>
    <xf numFmtId="172" fontId="0" fillId="0" borderId="0" xfId="1" applyNumberFormat="1" applyFont="1"/>
    <xf numFmtId="0" fontId="116" fillId="21" borderId="1" xfId="0" applyFont="1" applyFill="1" applyBorder="1"/>
    <xf numFmtId="164" fontId="18" fillId="181" borderId="14" xfId="0" applyNumberFormat="1" applyFont="1" applyFill="1" applyBorder="1"/>
    <xf numFmtId="164" fontId="18" fillId="181" borderId="15" xfId="0" applyNumberFormat="1" applyFont="1" applyFill="1" applyBorder="1"/>
    <xf numFmtId="164" fontId="17" fillId="152" borderId="26" xfId="0" applyNumberFormat="1" applyFont="1" applyFill="1" applyBorder="1"/>
    <xf numFmtId="164" fontId="16" fillId="152" borderId="27" xfId="0" applyNumberFormat="1" applyFont="1" applyFill="1" applyBorder="1"/>
    <xf numFmtId="164" fontId="16" fillId="152" borderId="53" xfId="0" applyNumberFormat="1" applyFont="1" applyFill="1" applyBorder="1"/>
    <xf numFmtId="164" fontId="17" fillId="152" borderId="19" xfId="0" applyNumberFormat="1" applyFont="1" applyFill="1" applyBorder="1"/>
    <xf numFmtId="164" fontId="16" fillId="152" borderId="21" xfId="0" applyNumberFormat="1" applyFont="1" applyFill="1" applyBorder="1"/>
    <xf numFmtId="164" fontId="16" fillId="152" borderId="20" xfId="0" applyNumberFormat="1" applyFont="1" applyFill="1" applyBorder="1"/>
    <xf numFmtId="164" fontId="15" fillId="152" borderId="26" xfId="0" applyNumberFormat="1" applyFont="1" applyFill="1" applyBorder="1"/>
    <xf numFmtId="164" fontId="15" fillId="152" borderId="27" xfId="0" applyNumberFormat="1" applyFont="1" applyFill="1" applyBorder="1"/>
    <xf numFmtId="164" fontId="16" fillId="152" borderId="19" xfId="0" applyNumberFormat="1" applyFont="1" applyFill="1" applyBorder="1"/>
    <xf numFmtId="3" fontId="65" fillId="152" borderId="84" xfId="0" applyNumberFormat="1" applyFont="1" applyFill="1" applyBorder="1"/>
    <xf numFmtId="0" fontId="43" fillId="52" borderId="0" xfId="0" applyFont="1" applyFill="1"/>
    <xf numFmtId="3" fontId="43" fillId="52" borderId="0" xfId="0" applyNumberFormat="1" applyFont="1" applyFill="1"/>
    <xf numFmtId="0" fontId="43" fillId="195" borderId="0" xfId="0" applyFont="1" applyFill="1"/>
    <xf numFmtId="3" fontId="43" fillId="195" borderId="0" xfId="0" applyNumberFormat="1" applyFont="1" applyFill="1"/>
    <xf numFmtId="0" fontId="65" fillId="195" borderId="0" xfId="0" applyFont="1" applyFill="1"/>
    <xf numFmtId="0" fontId="3" fillId="77" borderId="0" xfId="0" applyFont="1" applyFill="1"/>
    <xf numFmtId="3" fontId="0" fillId="77" borderId="0" xfId="0" applyNumberFormat="1" applyFill="1"/>
    <xf numFmtId="0" fontId="3" fillId="52" borderId="0" xfId="0" applyFont="1" applyFill="1"/>
    <xf numFmtId="0" fontId="3" fillId="68" borderId="0" xfId="0" applyFont="1" applyFill="1"/>
    <xf numFmtId="0" fontId="3" fillId="52" borderId="0" xfId="0" applyFont="1" applyFill="1" applyAlignment="1">
      <alignment horizontal="center"/>
    </xf>
    <xf numFmtId="0" fontId="3" fillId="193" borderId="0" xfId="0" applyFont="1" applyFill="1"/>
    <xf numFmtId="0" fontId="0" fillId="193" borderId="0" xfId="0" applyFill="1"/>
    <xf numFmtId="0" fontId="117" fillId="55" borderId="0" xfId="0" quotePrefix="1" applyFont="1" applyFill="1"/>
    <xf numFmtId="0" fontId="117" fillId="55" borderId="0" xfId="0" applyFont="1" applyFill="1"/>
    <xf numFmtId="3" fontId="117" fillId="55" borderId="0" xfId="0" applyNumberFormat="1" applyFont="1" applyFill="1"/>
    <xf numFmtId="0" fontId="57" fillId="73" borderId="84" xfId="0" applyFont="1" applyFill="1" applyBorder="1"/>
    <xf numFmtId="0" fontId="48" fillId="140" borderId="80" xfId="0" applyFont="1" applyFill="1" applyBorder="1" applyAlignment="1">
      <alignment horizontal="center"/>
    </xf>
    <xf numFmtId="0" fontId="48" fillId="140" borderId="82" xfId="0" applyFont="1" applyFill="1" applyBorder="1" applyAlignment="1">
      <alignment horizontal="center"/>
    </xf>
    <xf numFmtId="0" fontId="57" fillId="73" borderId="80" xfId="0" applyFont="1" applyFill="1" applyBorder="1" applyAlignment="1">
      <alignment horizontal="left"/>
    </xf>
    <xf numFmtId="0" fontId="57" fillId="73" borderId="82" xfId="0" applyFont="1" applyFill="1" applyBorder="1" applyAlignment="1">
      <alignment horizontal="left"/>
    </xf>
    <xf numFmtId="0" fontId="57" fillId="73" borderId="80" xfId="0" applyFont="1" applyFill="1" applyBorder="1" applyAlignment="1">
      <alignment horizontal="center"/>
    </xf>
    <xf numFmtId="0" fontId="57" fillId="73" borderId="82" xfId="0" applyFont="1" applyFill="1" applyBorder="1" applyAlignment="1">
      <alignment horizontal="center"/>
    </xf>
    <xf numFmtId="0" fontId="95" fillId="203" borderId="74" xfId="0" applyFont="1" applyFill="1" applyBorder="1"/>
    <xf numFmtId="0" fontId="95" fillId="203" borderId="75" xfId="0" applyFont="1" applyFill="1" applyBorder="1"/>
    <xf numFmtId="0" fontId="95" fillId="203" borderId="79" xfId="0" applyFont="1" applyFill="1" applyBorder="1"/>
    <xf numFmtId="0" fontId="95" fillId="203" borderId="82" xfId="0" applyFont="1" applyFill="1" applyBorder="1"/>
    <xf numFmtId="0" fontId="95" fillId="203" borderId="83" xfId="0" applyFont="1" applyFill="1" applyBorder="1"/>
    <xf numFmtId="0" fontId="95" fillId="203" borderId="84" xfId="0" applyFont="1" applyFill="1" applyBorder="1"/>
    <xf numFmtId="0" fontId="98" fillId="204" borderId="14" xfId="0" applyFont="1" applyFill="1" applyBorder="1"/>
    <xf numFmtId="0" fontId="98" fillId="204" borderId="15" xfId="0" applyFont="1" applyFill="1" applyBorder="1"/>
    <xf numFmtId="0" fontId="98" fillId="204" borderId="16" xfId="0" applyFont="1" applyFill="1" applyBorder="1"/>
    <xf numFmtId="164" fontId="98" fillId="204" borderId="15" xfId="0" applyNumberFormat="1" applyFont="1" applyFill="1" applyBorder="1"/>
    <xf numFmtId="0" fontId="97" fillId="204" borderId="15" xfId="0" applyFont="1" applyFill="1" applyBorder="1"/>
    <xf numFmtId="0" fontId="97" fillId="204" borderId="16" xfId="0" applyFont="1" applyFill="1" applyBorder="1"/>
    <xf numFmtId="14" fontId="15" fillId="0" borderId="0" xfId="0" applyNumberFormat="1" applyFont="1"/>
    <xf numFmtId="0" fontId="93" fillId="0" borderId="0" xfId="0" applyFont="1"/>
    <xf numFmtId="0" fontId="2" fillId="0" borderId="0" xfId="0" applyFont="1"/>
    <xf numFmtId="0" fontId="2" fillId="0" borderId="0" xfId="0" applyFont="1" applyAlignment="1">
      <alignment horizontal="center"/>
    </xf>
    <xf numFmtId="0" fontId="66" fillId="0" borderId="0" xfId="0" applyFont="1" applyAlignment="1">
      <alignment horizontal="center"/>
    </xf>
    <xf numFmtId="3" fontId="66" fillId="0" borderId="0" xfId="0" applyNumberFormat="1" applyFont="1"/>
    <xf numFmtId="172" fontId="66" fillId="0" borderId="0" xfId="1" applyNumberFormat="1" applyFont="1"/>
    <xf numFmtId="3" fontId="118" fillId="0" borderId="0" xfId="0" applyNumberFormat="1" applyFont="1"/>
    <xf numFmtId="3" fontId="119" fillId="0" borderId="0" xfId="0" applyNumberFormat="1" applyFont="1"/>
    <xf numFmtId="0" fontId="120" fillId="195" borderId="1" xfId="0" applyFont="1" applyFill="1" applyBorder="1"/>
    <xf numFmtId="0" fontId="95" fillId="195" borderId="1" xfId="0" applyFont="1" applyFill="1" applyBorder="1"/>
    <xf numFmtId="3" fontId="27" fillId="0" borderId="1" xfId="0" applyNumberFormat="1" applyFont="1" applyBorder="1"/>
    <xf numFmtId="0" fontId="27" fillId="0" borderId="1" xfId="0" applyFont="1" applyBorder="1" applyAlignment="1">
      <alignment horizontal="center"/>
    </xf>
    <xf numFmtId="3" fontId="57" fillId="0" borderId="1" xfId="0" applyNumberFormat="1" applyFont="1" applyBorder="1"/>
    <xf numFmtId="0" fontId="28" fillId="205" borderId="80" xfId="0" applyFont="1" applyFill="1" applyBorder="1"/>
    <xf numFmtId="3" fontId="28" fillId="205" borderId="1" xfId="0" applyNumberFormat="1" applyFont="1" applyFill="1" applyBorder="1"/>
    <xf numFmtId="0" fontId="28" fillId="205" borderId="75" xfId="0" applyFont="1" applyFill="1" applyBorder="1" applyAlignment="1">
      <alignment horizontal="center"/>
    </xf>
    <xf numFmtId="0" fontId="28" fillId="205" borderId="79" xfId="0" applyFont="1" applyFill="1" applyBorder="1" applyAlignment="1">
      <alignment horizontal="center"/>
    </xf>
    <xf numFmtId="0" fontId="28" fillId="205" borderId="1" xfId="0" applyFont="1" applyFill="1" applyBorder="1"/>
    <xf numFmtId="0" fontId="48" fillId="205" borderId="80" xfId="0" applyFont="1" applyFill="1" applyBorder="1"/>
    <xf numFmtId="3" fontId="48" fillId="205" borderId="1" xfId="0" applyNumberFormat="1" applyFont="1" applyFill="1" applyBorder="1"/>
    <xf numFmtId="0" fontId="119" fillId="0" borderId="0" xfId="0" applyFont="1"/>
    <xf numFmtId="3" fontId="50" fillId="58" borderId="1" xfId="0" applyNumberFormat="1" applyFont="1" applyFill="1" applyBorder="1"/>
    <xf numFmtId="3" fontId="48" fillId="169" borderId="1" xfId="0" applyNumberFormat="1" applyFont="1" applyFill="1" applyBorder="1"/>
    <xf numFmtId="0" fontId="50" fillId="10" borderId="1" xfId="0" applyFont="1" applyFill="1" applyBorder="1"/>
    <xf numFmtId="0" fontId="27" fillId="10" borderId="106" xfId="0" applyFont="1" applyFill="1" applyBorder="1"/>
    <xf numFmtId="0" fontId="27" fillId="10" borderId="110" xfId="0" applyFont="1" applyFill="1" applyBorder="1"/>
    <xf numFmtId="0" fontId="28" fillId="10" borderId="111" xfId="0" applyFont="1" applyFill="1" applyBorder="1"/>
    <xf numFmtId="0" fontId="35" fillId="10" borderId="1" xfId="0" applyFont="1" applyFill="1" applyBorder="1"/>
    <xf numFmtId="3" fontId="28" fillId="10" borderId="1" xfId="0" applyNumberFormat="1" applyFont="1" applyFill="1" applyBorder="1" applyAlignment="1">
      <alignment horizontal="center"/>
    </xf>
    <xf numFmtId="3" fontId="48" fillId="10" borderId="1" xfId="0" applyNumberFormat="1" applyFont="1" applyFill="1" applyBorder="1"/>
    <xf numFmtId="0" fontId="48" fillId="10" borderId="1" xfId="0" applyFont="1" applyFill="1" applyBorder="1"/>
    <xf numFmtId="0" fontId="28" fillId="168" borderId="1" xfId="0" applyFont="1" applyFill="1" applyBorder="1"/>
    <xf numFmtId="3" fontId="28" fillId="168" borderId="1" xfId="0" applyNumberFormat="1" applyFont="1" applyFill="1" applyBorder="1" applyAlignment="1">
      <alignment horizontal="center"/>
    </xf>
    <xf numFmtId="0" fontId="28" fillId="206" borderId="121" xfId="0" applyFont="1" applyFill="1" applyBorder="1"/>
    <xf numFmtId="0" fontId="27" fillId="206" borderId="122" xfId="0" applyFont="1" applyFill="1" applyBorder="1"/>
    <xf numFmtId="0" fontId="27" fillId="206" borderId="123" xfId="0" applyFont="1" applyFill="1" applyBorder="1"/>
    <xf numFmtId="0" fontId="28" fillId="206" borderId="127" xfId="0" applyFont="1" applyFill="1" applyBorder="1"/>
    <xf numFmtId="0" fontId="27" fillId="206" borderId="34" xfId="0" applyFont="1" applyFill="1" applyBorder="1"/>
    <xf numFmtId="0" fontId="27" fillId="206" borderId="128" xfId="0" applyFont="1" applyFill="1" applyBorder="1"/>
    <xf numFmtId="0" fontId="18" fillId="207" borderId="88" xfId="0" applyFont="1" applyFill="1" applyBorder="1"/>
    <xf numFmtId="0" fontId="36" fillId="207" borderId="89" xfId="0" applyFont="1" applyFill="1" applyBorder="1"/>
    <xf numFmtId="0" fontId="36" fillId="207" borderId="90" xfId="0" applyFont="1" applyFill="1" applyBorder="1"/>
    <xf numFmtId="10" fontId="37" fillId="52" borderId="85" xfId="0" applyNumberFormat="1" applyFont="1" applyFill="1" applyBorder="1" applyAlignment="1">
      <alignment horizontal="center"/>
    </xf>
    <xf numFmtId="10" fontId="37" fillId="52" borderId="86" xfId="0" applyNumberFormat="1" applyFont="1" applyFill="1" applyBorder="1" applyAlignment="1">
      <alignment horizontal="center"/>
    </xf>
    <xf numFmtId="0" fontId="17" fillId="0" borderId="17" xfId="0" applyFont="1" applyBorder="1" applyAlignment="1">
      <alignment horizontal="center"/>
    </xf>
    <xf numFmtId="0" fontId="17" fillId="0" borderId="0" xfId="0" applyFont="1"/>
    <xf numFmtId="3" fontId="17" fillId="0" borderId="1" xfId="0" applyNumberFormat="1" applyFont="1" applyBorder="1"/>
    <xf numFmtId="0" fontId="17" fillId="65" borderId="17" xfId="0" applyFont="1" applyFill="1" applyBorder="1" applyAlignment="1">
      <alignment horizontal="center"/>
    </xf>
    <xf numFmtId="0" fontId="17" fillId="65" borderId="1" xfId="0" applyFont="1" applyFill="1" applyBorder="1"/>
    <xf numFmtId="3" fontId="17" fillId="65" borderId="1" xfId="0" applyNumberFormat="1" applyFont="1" applyFill="1" applyBorder="1"/>
    <xf numFmtId="0" fontId="65" fillId="83" borderId="0" xfId="0" applyFont="1" applyFill="1"/>
    <xf numFmtId="3" fontId="65" fillId="83" borderId="0" xfId="0" applyNumberFormat="1" applyFont="1" applyFill="1"/>
    <xf numFmtId="0" fontId="65" fillId="173" borderId="0" xfId="0" applyFont="1" applyFill="1"/>
    <xf numFmtId="3" fontId="65" fillId="173" borderId="0" xfId="0" applyNumberFormat="1" applyFont="1" applyFill="1"/>
    <xf numFmtId="0" fontId="15" fillId="208" borderId="1" xfId="0" applyFont="1" applyFill="1" applyBorder="1"/>
    <xf numFmtId="0" fontId="15" fillId="208" borderId="1" xfId="0" applyFont="1" applyFill="1" applyBorder="1" applyAlignment="1">
      <alignment horizontal="center"/>
    </xf>
    <xf numFmtId="170" fontId="15" fillId="208" borderId="1" xfId="0" applyNumberFormat="1" applyFont="1" applyFill="1" applyBorder="1"/>
    <xf numFmtId="9" fontId="15" fillId="208" borderId="1" xfId="0" applyNumberFormat="1" applyFont="1" applyFill="1" applyBorder="1" applyAlignment="1">
      <alignment horizontal="center"/>
    </xf>
    <xf numFmtId="0" fontId="15" fillId="208" borderId="64" xfId="0" applyFont="1" applyFill="1" applyBorder="1"/>
    <xf numFmtId="0" fontId="15" fillId="208" borderId="64" xfId="0" applyFont="1" applyFill="1" applyBorder="1" applyAlignment="1">
      <alignment horizontal="center"/>
    </xf>
    <xf numFmtId="170" fontId="15" fillId="208" borderId="64" xfId="0" applyNumberFormat="1" applyFont="1" applyFill="1" applyBorder="1"/>
    <xf numFmtId="9" fontId="15" fillId="208" borderId="65" xfId="0" applyNumberFormat="1" applyFont="1" applyFill="1" applyBorder="1" applyAlignment="1">
      <alignment horizontal="center"/>
    </xf>
    <xf numFmtId="0" fontId="121" fillId="24" borderId="82" xfId="0" applyFont="1" applyFill="1" applyBorder="1"/>
    <xf numFmtId="0" fontId="31" fillId="52" borderId="0" xfId="0" applyFont="1" applyFill="1"/>
    <xf numFmtId="0" fontId="31" fillId="52" borderId="17" xfId="0" applyFont="1" applyFill="1" applyBorder="1"/>
    <xf numFmtId="0" fontId="33" fillId="209" borderId="11" xfId="0" applyFont="1" applyFill="1" applyBorder="1"/>
    <xf numFmtId="0" fontId="55" fillId="195" borderId="74" xfId="0" applyFont="1" applyFill="1" applyBorder="1"/>
    <xf numFmtId="0" fontId="55" fillId="195" borderId="75" xfId="0" applyFont="1" applyFill="1" applyBorder="1"/>
    <xf numFmtId="0" fontId="55" fillId="195" borderId="79" xfId="0" applyFont="1" applyFill="1" applyBorder="1"/>
    <xf numFmtId="0" fontId="55" fillId="195" borderId="80" xfId="0" applyFont="1" applyFill="1" applyBorder="1"/>
    <xf numFmtId="0" fontId="55" fillId="195" borderId="1" xfId="0" applyFont="1" applyFill="1" applyBorder="1"/>
    <xf numFmtId="0" fontId="55" fillId="195" borderId="81" xfId="0" applyFont="1" applyFill="1" applyBorder="1"/>
    <xf numFmtId="0" fontId="31" fillId="195" borderId="91" xfId="0" applyFont="1" applyFill="1" applyBorder="1"/>
    <xf numFmtId="0" fontId="33" fillId="48" borderId="74" xfId="0" applyFont="1" applyFill="1" applyBorder="1"/>
    <xf numFmtId="0" fontId="31" fillId="48" borderId="75" xfId="0" applyFont="1" applyFill="1" applyBorder="1"/>
    <xf numFmtId="0" fontId="55" fillId="48" borderId="75" xfId="0" applyFont="1" applyFill="1" applyBorder="1"/>
    <xf numFmtId="0" fontId="31" fillId="48" borderId="79" xfId="0" applyFont="1" applyFill="1" applyBorder="1"/>
    <xf numFmtId="0" fontId="33" fillId="48" borderId="80" xfId="0" applyFont="1" applyFill="1" applyBorder="1"/>
    <xf numFmtId="0" fontId="31" fillId="48" borderId="1" xfId="0" applyFont="1" applyFill="1" applyBorder="1"/>
    <xf numFmtId="0" fontId="31" fillId="48" borderId="81" xfId="0" applyFont="1" applyFill="1" applyBorder="1"/>
    <xf numFmtId="0" fontId="31" fillId="48" borderId="80" xfId="0" applyFont="1" applyFill="1" applyBorder="1"/>
    <xf numFmtId="0" fontId="31" fillId="48" borderId="82" xfId="0" applyFont="1" applyFill="1" applyBorder="1"/>
    <xf numFmtId="0" fontId="31" fillId="48" borderId="83" xfId="0" applyFont="1" applyFill="1" applyBorder="1"/>
    <xf numFmtId="0" fontId="31" fillId="48" borderId="84" xfId="0" applyFont="1" applyFill="1" applyBorder="1"/>
    <xf numFmtId="0" fontId="55" fillId="152" borderId="88" xfId="0" applyFont="1" applyFill="1" applyBorder="1"/>
    <xf numFmtId="0" fontId="55" fillId="152" borderId="89" xfId="0" applyFont="1" applyFill="1" applyBorder="1"/>
    <xf numFmtId="0" fontId="55" fillId="152" borderId="90" xfId="0" applyFont="1" applyFill="1" applyBorder="1"/>
    <xf numFmtId="0" fontId="33" fillId="52" borderId="1" xfId="0" applyFont="1" applyFill="1" applyBorder="1"/>
    <xf numFmtId="0" fontId="28" fillId="209" borderId="106" xfId="0" applyFont="1" applyFill="1" applyBorder="1"/>
    <xf numFmtId="3" fontId="28" fillId="209" borderId="107" xfId="0" applyNumberFormat="1" applyFont="1" applyFill="1" applyBorder="1"/>
    <xf numFmtId="170" fontId="28" fillId="175" borderId="107" xfId="0" applyNumberFormat="1" applyFont="1" applyFill="1" applyBorder="1"/>
    <xf numFmtId="9" fontId="28" fillId="103" borderId="91" xfId="0" applyNumberFormat="1" applyFont="1" applyFill="1" applyBorder="1" applyAlignment="1">
      <alignment horizontal="center"/>
    </xf>
    <xf numFmtId="10" fontId="48" fillId="58" borderId="91" xfId="0" applyNumberFormat="1" applyFont="1" applyFill="1" applyBorder="1"/>
    <xf numFmtId="0" fontId="27" fillId="115" borderId="33" xfId="0" applyFont="1" applyFill="1" applyBorder="1"/>
    <xf numFmtId="0" fontId="28" fillId="115" borderId="34" xfId="0" applyFont="1" applyFill="1" applyBorder="1"/>
    <xf numFmtId="0" fontId="28" fillId="115" borderId="35" xfId="0" applyFont="1" applyFill="1" applyBorder="1"/>
    <xf numFmtId="0" fontId="27" fillId="115" borderId="45" xfId="0" applyFont="1" applyFill="1" applyBorder="1"/>
    <xf numFmtId="0" fontId="28" fillId="115" borderId="46" xfId="0" applyFont="1" applyFill="1" applyBorder="1"/>
    <xf numFmtId="0" fontId="28" fillId="115" borderId="47" xfId="0" applyFont="1" applyFill="1" applyBorder="1"/>
    <xf numFmtId="0" fontId="27" fillId="115" borderId="37" xfId="0" applyFont="1" applyFill="1" applyBorder="1"/>
    <xf numFmtId="0" fontId="28" fillId="115" borderId="38" xfId="0" applyFont="1" applyFill="1" applyBorder="1"/>
    <xf numFmtId="0" fontId="27" fillId="163" borderId="80" xfId="0" applyFont="1" applyFill="1" applyBorder="1"/>
    <xf numFmtId="0" fontId="27" fillId="163" borderId="1" xfId="0" applyFont="1" applyFill="1" applyBorder="1"/>
    <xf numFmtId="3" fontId="27" fillId="163" borderId="1" xfId="0" applyNumberFormat="1" applyFont="1" applyFill="1" applyBorder="1"/>
    <xf numFmtId="0" fontId="27" fillId="163" borderId="81" xfId="0" applyFont="1" applyFill="1" applyBorder="1"/>
    <xf numFmtId="0" fontId="27" fillId="163" borderId="82" xfId="0" applyFont="1" applyFill="1" applyBorder="1"/>
    <xf numFmtId="0" fontId="27" fillId="163" borderId="83" xfId="0" applyFont="1" applyFill="1" applyBorder="1"/>
    <xf numFmtId="3" fontId="27" fillId="163" borderId="84" xfId="0" applyNumberFormat="1" applyFont="1" applyFill="1" applyBorder="1"/>
    <xf numFmtId="0" fontId="27" fillId="121" borderId="1" xfId="0" applyFont="1" applyFill="1" applyBorder="1"/>
    <xf numFmtId="3" fontId="28" fillId="121" borderId="1" xfId="0" applyNumberFormat="1" applyFont="1" applyFill="1" applyBorder="1"/>
    <xf numFmtId="3" fontId="27" fillId="121" borderId="86" xfId="0" applyNumberFormat="1" applyFont="1" applyFill="1" applyBorder="1"/>
    <xf numFmtId="0" fontId="27" fillId="71" borderId="1" xfId="0" applyFont="1" applyFill="1" applyBorder="1"/>
    <xf numFmtId="3" fontId="28" fillId="71" borderId="1" xfId="0" applyNumberFormat="1" applyFont="1" applyFill="1" applyBorder="1"/>
    <xf numFmtId="3" fontId="27" fillId="71" borderId="86" xfId="0" applyNumberFormat="1" applyFont="1" applyFill="1" applyBorder="1"/>
    <xf numFmtId="0" fontId="28" fillId="210" borderId="1" xfId="0" applyFont="1" applyFill="1" applyBorder="1"/>
    <xf numFmtId="3" fontId="28" fillId="210" borderId="1" xfId="0" applyNumberFormat="1" applyFont="1" applyFill="1" applyBorder="1"/>
    <xf numFmtId="0" fontId="48" fillId="210" borderId="1" xfId="0" applyFont="1" applyFill="1" applyBorder="1"/>
    <xf numFmtId="3" fontId="48" fillId="210" borderId="1" xfId="0" applyNumberFormat="1" applyFont="1" applyFill="1" applyBorder="1"/>
    <xf numFmtId="0" fontId="57" fillId="210" borderId="1" xfId="0" applyFont="1" applyFill="1" applyBorder="1"/>
    <xf numFmtId="0" fontId="48" fillId="177" borderId="1" xfId="0" applyFont="1" applyFill="1" applyBorder="1"/>
    <xf numFmtId="3" fontId="48" fillId="177" borderId="1" xfId="0" applyNumberFormat="1" applyFont="1" applyFill="1" applyBorder="1"/>
    <xf numFmtId="0" fontId="48" fillId="177" borderId="11" xfId="0" applyFont="1" applyFill="1" applyBorder="1"/>
    <xf numFmtId="3" fontId="48" fillId="177" borderId="11" xfId="0" applyNumberFormat="1" applyFont="1" applyFill="1" applyBorder="1"/>
    <xf numFmtId="0" fontId="42" fillId="2" borderId="8" xfId="0" applyFont="1" applyFill="1" applyBorder="1"/>
    <xf numFmtId="0" fontId="54" fillId="10" borderId="1" xfId="0" applyFont="1" applyFill="1" applyBorder="1"/>
    <xf numFmtId="0" fontId="54" fillId="10" borderId="46" xfId="0" applyFont="1" applyFill="1" applyBorder="1"/>
    <xf numFmtId="0" fontId="31" fillId="177" borderId="1" xfId="0" applyFont="1" applyFill="1" applyBorder="1"/>
    <xf numFmtId="0" fontId="31" fillId="177" borderId="1" xfId="0" applyFont="1" applyFill="1" applyBorder="1" applyAlignment="1">
      <alignment horizontal="center"/>
    </xf>
    <xf numFmtId="0" fontId="33" fillId="177" borderId="1" xfId="0" applyFont="1" applyFill="1" applyBorder="1"/>
    <xf numFmtId="0" fontId="33" fillId="177" borderId="1" xfId="0" applyFont="1" applyFill="1" applyBorder="1" applyAlignment="1">
      <alignment horizontal="center"/>
    </xf>
    <xf numFmtId="3" fontId="33" fillId="177" borderId="1" xfId="0" applyNumberFormat="1" applyFont="1" applyFill="1" applyBorder="1" applyAlignment="1">
      <alignment horizontal="center"/>
    </xf>
    <xf numFmtId="0" fontId="33" fillId="211" borderId="1" xfId="0" applyFont="1" applyFill="1" applyBorder="1"/>
    <xf numFmtId="0" fontId="33" fillId="211" borderId="1" xfId="0" applyFont="1" applyFill="1" applyBorder="1" applyAlignment="1">
      <alignment horizontal="center"/>
    </xf>
    <xf numFmtId="3" fontId="33" fillId="211" borderId="1" xfId="0" applyNumberFormat="1" applyFont="1" applyFill="1" applyBorder="1" applyAlignment="1">
      <alignment horizontal="center"/>
    </xf>
    <xf numFmtId="0" fontId="42" fillId="121" borderId="80" xfId="0" applyFont="1" applyFill="1" applyBorder="1"/>
    <xf numFmtId="3" fontId="42" fillId="121" borderId="1" xfId="0" applyNumberFormat="1" applyFont="1" applyFill="1" applyBorder="1"/>
    <xf numFmtId="0" fontId="42" fillId="121" borderId="81" xfId="0" applyFont="1" applyFill="1" applyBorder="1"/>
    <xf numFmtId="0" fontId="42" fillId="121" borderId="82" xfId="0" applyFont="1" applyFill="1" applyBorder="1"/>
    <xf numFmtId="0" fontId="42" fillId="121" borderId="83" xfId="0" applyFont="1" applyFill="1" applyBorder="1"/>
    <xf numFmtId="3" fontId="42" fillId="121" borderId="84" xfId="0" applyNumberFormat="1" applyFont="1" applyFill="1" applyBorder="1"/>
    <xf numFmtId="172" fontId="28" fillId="156" borderId="84" xfId="1" applyNumberFormat="1" applyFont="1" applyFill="1" applyBorder="1"/>
    <xf numFmtId="0" fontId="42" fillId="209" borderId="106" xfId="0" applyFont="1" applyFill="1" applyBorder="1"/>
    <xf numFmtId="3" fontId="42" fillId="209" borderId="1" xfId="0" applyNumberFormat="1" applyFont="1" applyFill="1" applyBorder="1"/>
    <xf numFmtId="0" fontId="42" fillId="209" borderId="107" xfId="0" applyFont="1" applyFill="1" applyBorder="1"/>
    <xf numFmtId="0" fontId="42" fillId="209" borderId="110" xfId="0" applyFont="1" applyFill="1" applyBorder="1"/>
    <xf numFmtId="0" fontId="42" fillId="209" borderId="111" xfId="0" applyFont="1" applyFill="1" applyBorder="1"/>
    <xf numFmtId="3" fontId="42" fillId="209" borderId="112" xfId="0" applyNumberFormat="1" applyFont="1" applyFill="1" applyBorder="1"/>
    <xf numFmtId="0" fontId="122" fillId="0" borderId="1" xfId="0" applyFont="1" applyBorder="1"/>
    <xf numFmtId="0" fontId="81" fillId="195" borderId="0" xfId="0" applyFont="1" applyFill="1"/>
    <xf numFmtId="3" fontId="117" fillId="195" borderId="0" xfId="0" applyNumberFormat="1" applyFont="1" applyFill="1"/>
    <xf numFmtId="3" fontId="117" fillId="212" borderId="0" xfId="0" applyNumberFormat="1" applyFont="1" applyFill="1"/>
    <xf numFmtId="0" fontId="26" fillId="212" borderId="1" xfId="0" applyFont="1" applyFill="1" applyBorder="1"/>
    <xf numFmtId="0" fontId="81" fillId="122" borderId="0" xfId="0" applyFont="1" applyFill="1"/>
    <xf numFmtId="3" fontId="117" fillId="122" borderId="0" xfId="0" applyNumberFormat="1" applyFont="1" applyFill="1"/>
    <xf numFmtId="0" fontId="1" fillId="0" borderId="0" xfId="0" applyFont="1"/>
    <xf numFmtId="0" fontId="65" fillId="52" borderId="88" xfId="0" applyFont="1" applyFill="1" applyBorder="1"/>
    <xf numFmtId="0" fontId="65" fillId="52" borderId="89" xfId="0" applyFont="1" applyFill="1" applyBorder="1"/>
    <xf numFmtId="3" fontId="65" fillId="52" borderId="90" xfId="0" applyNumberFormat="1" applyFont="1" applyFill="1" applyBorder="1"/>
    <xf numFmtId="0" fontId="117" fillId="213" borderId="0" xfId="0" applyFont="1" applyFill="1"/>
    <xf numFmtId="0" fontId="81" fillId="213" borderId="0" xfId="0" applyFont="1" applyFill="1"/>
    <xf numFmtId="0" fontId="39" fillId="77" borderId="1" xfId="0" applyFont="1" applyFill="1" applyBorder="1"/>
    <xf numFmtId="172" fontId="27" fillId="77" borderId="1" xfId="1" applyNumberFormat="1" applyFont="1" applyFill="1" applyBorder="1"/>
    <xf numFmtId="0" fontId="72" fillId="55" borderId="1" xfId="0" applyFont="1" applyFill="1" applyBorder="1"/>
    <xf numFmtId="0" fontId="29" fillId="55" borderId="1" xfId="0" applyFont="1" applyFill="1" applyBorder="1"/>
    <xf numFmtId="0" fontId="29" fillId="55" borderId="1" xfId="0" applyFont="1" applyFill="1" applyBorder="1" applyAlignment="1">
      <alignment horizontal="center"/>
    </xf>
    <xf numFmtId="0" fontId="50" fillId="0" borderId="1" xfId="0" applyFont="1" applyBorder="1"/>
    <xf numFmtId="164" fontId="91" fillId="214" borderId="17" xfId="0" applyNumberFormat="1" applyFont="1" applyFill="1" applyBorder="1"/>
    <xf numFmtId="164" fontId="91" fillId="214" borderId="1" xfId="0" applyNumberFormat="1" applyFont="1" applyFill="1" applyBorder="1"/>
    <xf numFmtId="164" fontId="91" fillId="214" borderId="18" xfId="0" applyNumberFormat="1" applyFont="1" applyFill="1" applyBorder="1"/>
    <xf numFmtId="164" fontId="91" fillId="215" borderId="8" xfId="0" applyNumberFormat="1" applyFont="1" applyFill="1" applyBorder="1"/>
    <xf numFmtId="164" fontId="91" fillId="215" borderId="1" xfId="0" applyNumberFormat="1" applyFont="1" applyFill="1" applyBorder="1"/>
    <xf numFmtId="166" fontId="91" fillId="215" borderId="9" xfId="0" applyNumberFormat="1" applyFont="1" applyFill="1" applyBorder="1"/>
    <xf numFmtId="164" fontId="91" fillId="214" borderId="8" xfId="0" applyNumberFormat="1" applyFont="1" applyFill="1" applyBorder="1"/>
    <xf numFmtId="164" fontId="91" fillId="214" borderId="9" xfId="0" applyNumberFormat="1" applyFont="1" applyFill="1" applyBorder="1"/>
    <xf numFmtId="166" fontId="91" fillId="214" borderId="18" xfId="0" applyNumberFormat="1" applyFont="1" applyFill="1" applyBorder="1"/>
    <xf numFmtId="164" fontId="16" fillId="16" borderId="85" xfId="0" applyNumberFormat="1" applyFont="1" applyFill="1" applyBorder="1" applyAlignment="1">
      <alignment horizontal="center"/>
    </xf>
    <xf numFmtId="164" fontId="16" fillId="16" borderId="87" xfId="0" applyNumberFormat="1" applyFont="1" applyFill="1" applyBorder="1" applyAlignment="1">
      <alignment horizontal="center"/>
    </xf>
    <xf numFmtId="9" fontId="15" fillId="0" borderId="0" xfId="2" applyFont="1"/>
    <xf numFmtId="164" fontId="37" fillId="0" borderId="0" xfId="0" applyNumberFormat="1" applyFont="1"/>
    <xf numFmtId="0" fontId="21" fillId="9" borderId="5" xfId="0" applyFont="1" applyFill="1" applyBorder="1" applyAlignment="1">
      <alignment horizontal="center"/>
    </xf>
    <xf numFmtId="0" fontId="22" fillId="0" borderId="6" xfId="0" applyFont="1" applyBorder="1"/>
    <xf numFmtId="0" fontId="22" fillId="0" borderId="7" xfId="0" applyFont="1" applyBorder="1"/>
    <xf numFmtId="0" fontId="28" fillId="95" borderId="88" xfId="0" applyFont="1" applyFill="1" applyBorder="1" applyAlignment="1">
      <alignment horizontal="center"/>
    </xf>
    <xf numFmtId="0" fontId="28" fillId="95" borderId="89" xfId="0" applyFont="1" applyFill="1" applyBorder="1" applyAlignment="1">
      <alignment horizontal="center"/>
    </xf>
    <xf numFmtId="0" fontId="28" fillId="95" borderId="90" xfId="0" applyFont="1" applyFill="1" applyBorder="1" applyAlignment="1">
      <alignment horizontal="center"/>
    </xf>
    <xf numFmtId="0" fontId="123" fillId="122" borderId="88" xfId="0" applyFont="1" applyFill="1" applyBorder="1"/>
    <xf numFmtId="0" fontId="25" fillId="118" borderId="14" xfId="0" applyFont="1" applyFill="1" applyBorder="1"/>
    <xf numFmtId="0" fontId="18" fillId="67" borderId="8" xfId="0" applyFont="1" applyFill="1" applyBorder="1"/>
    <xf numFmtId="0" fontId="91" fillId="195" borderId="17" xfId="0" applyFont="1" applyFill="1" applyBorder="1"/>
    <xf numFmtId="0" fontId="124" fillId="195" borderId="0" xfId="0" applyFont="1" applyFill="1"/>
    <xf numFmtId="0" fontId="124" fillId="195" borderId="18" xfId="0" applyFont="1" applyFill="1" applyBorder="1"/>
    <xf numFmtId="0" fontId="28" fillId="102" borderId="15" xfId="0" applyFont="1" applyFill="1" applyBorder="1"/>
    <xf numFmtId="0" fontId="28" fillId="102" borderId="16" xfId="0" applyFont="1" applyFill="1" applyBorder="1"/>
    <xf numFmtId="0" fontId="28" fillId="102" borderId="19" xfId="0" applyFont="1" applyFill="1" applyBorder="1"/>
    <xf numFmtId="0" fontId="28" fillId="102" borderId="21" xfId="0" applyFont="1" applyFill="1" applyBorder="1"/>
    <xf numFmtId="0" fontId="28" fillId="102" borderId="14" xfId="0" applyFont="1" applyFill="1" applyBorder="1"/>
    <xf numFmtId="0" fontId="28" fillId="102" borderId="27" xfId="0" applyFont="1" applyFill="1" applyBorder="1" applyAlignment="1">
      <alignment horizontal="center"/>
    </xf>
    <xf numFmtId="0" fontId="28" fillId="216" borderId="99" xfId="0" applyFont="1" applyFill="1" applyBorder="1"/>
    <xf numFmtId="3" fontId="27" fillId="216" borderId="100" xfId="0" applyNumberFormat="1" applyFont="1" applyFill="1" applyBorder="1"/>
    <xf numFmtId="0" fontId="28" fillId="216" borderId="101" xfId="0" applyFont="1" applyFill="1" applyBorder="1"/>
    <xf numFmtId="3" fontId="27" fillId="216" borderId="102" xfId="0" applyNumberFormat="1" applyFont="1" applyFill="1" applyBorder="1"/>
    <xf numFmtId="0" fontId="27" fillId="216" borderId="97" xfId="0" applyFont="1" applyFill="1" applyBorder="1"/>
    <xf numFmtId="3" fontId="27" fillId="216" borderId="15" xfId="0" applyNumberFormat="1" applyFont="1" applyFill="1" applyBorder="1"/>
    <xf numFmtId="0" fontId="27" fillId="216" borderId="15" xfId="0" applyFont="1" applyFill="1" applyBorder="1"/>
    <xf numFmtId="0" fontId="28" fillId="216" borderId="15" xfId="0" applyFont="1" applyFill="1" applyBorder="1"/>
    <xf numFmtId="0" fontId="28" fillId="216" borderId="16" xfId="0" applyFont="1" applyFill="1" applyBorder="1"/>
    <xf numFmtId="0" fontId="48" fillId="102" borderId="26" xfId="0" applyFont="1" applyFill="1" applyBorder="1"/>
    <xf numFmtId="0" fontId="42" fillId="217" borderId="80" xfId="0" applyFont="1" applyFill="1" applyBorder="1"/>
    <xf numFmtId="0" fontId="42" fillId="217" borderId="1" xfId="0" applyFont="1" applyFill="1" applyBorder="1"/>
    <xf numFmtId="0" fontId="42" fillId="217" borderId="81" xfId="0" applyFont="1" applyFill="1" applyBorder="1"/>
    <xf numFmtId="0" fontId="125" fillId="217" borderId="80" xfId="0" applyFont="1" applyFill="1" applyBorder="1"/>
    <xf numFmtId="0" fontId="125" fillId="217" borderId="1" xfId="0" applyFont="1" applyFill="1" applyBorder="1"/>
    <xf numFmtId="0" fontId="125" fillId="217" borderId="81" xfId="0" applyFont="1" applyFill="1" applyBorder="1"/>
    <xf numFmtId="0" fontId="125" fillId="217" borderId="82" xfId="0" applyFont="1" applyFill="1" applyBorder="1"/>
    <xf numFmtId="0" fontId="125" fillId="217" borderId="83" xfId="0" applyFont="1" applyFill="1" applyBorder="1"/>
    <xf numFmtId="0" fontId="125" fillId="217" borderId="84" xfId="0" applyFont="1" applyFill="1" applyBorder="1"/>
    <xf numFmtId="0" fontId="97" fillId="71" borderId="14" xfId="0" applyFont="1" applyFill="1" applyBorder="1"/>
    <xf numFmtId="0" fontId="97" fillId="71" borderId="15" xfId="0" applyFont="1" applyFill="1" applyBorder="1"/>
    <xf numFmtId="0" fontId="97" fillId="71" borderId="16" xfId="0" applyFont="1" applyFill="1" applyBorder="1"/>
    <xf numFmtId="0" fontId="18" fillId="12" borderId="27" xfId="0" applyFont="1" applyFill="1" applyBorder="1"/>
    <xf numFmtId="0" fontId="18" fillId="120" borderId="74" xfId="0" applyFont="1" applyFill="1" applyBorder="1"/>
    <xf numFmtId="0" fontId="36" fillId="120" borderId="75" xfId="0" applyFont="1" applyFill="1" applyBorder="1"/>
    <xf numFmtId="0" fontId="36" fillId="120" borderId="79" xfId="0" applyFont="1" applyFill="1" applyBorder="1"/>
    <xf numFmtId="0" fontId="36" fillId="181" borderId="80" xfId="0" applyFont="1" applyFill="1" applyBorder="1"/>
    <xf numFmtId="0" fontId="36" fillId="181" borderId="81" xfId="0" applyFont="1" applyFill="1" applyBorder="1"/>
    <xf numFmtId="0" fontId="15" fillId="87" borderId="80" xfId="0" applyFont="1" applyFill="1" applyBorder="1"/>
    <xf numFmtId="0" fontId="16" fillId="87" borderId="81" xfId="0" applyFont="1" applyFill="1" applyBorder="1"/>
    <xf numFmtId="0" fontId="36" fillId="182" borderId="80" xfId="0" applyFont="1" applyFill="1" applyBorder="1"/>
    <xf numFmtId="0" fontId="36" fillId="182" borderId="81" xfId="0" applyFont="1" applyFill="1" applyBorder="1"/>
    <xf numFmtId="0" fontId="15" fillId="157" borderId="80" xfId="0" applyFont="1" applyFill="1" applyBorder="1"/>
    <xf numFmtId="0" fontId="15" fillId="157" borderId="81" xfId="0" applyFont="1" applyFill="1" applyBorder="1"/>
    <xf numFmtId="0" fontId="15" fillId="71" borderId="80" xfId="0" applyFont="1" applyFill="1" applyBorder="1"/>
    <xf numFmtId="0" fontId="16" fillId="71" borderId="81" xfId="0" applyFont="1" applyFill="1" applyBorder="1"/>
    <xf numFmtId="0" fontId="15" fillId="71" borderId="82" xfId="0" applyFont="1" applyFill="1" applyBorder="1"/>
    <xf numFmtId="0" fontId="37" fillId="71" borderId="83" xfId="0" quotePrefix="1" applyFont="1" applyFill="1" applyBorder="1"/>
    <xf numFmtId="0" fontId="16" fillId="71" borderId="83" xfId="0" applyFont="1" applyFill="1" applyBorder="1"/>
    <xf numFmtId="0" fontId="16" fillId="71" borderId="84" xfId="0" applyFont="1" applyFill="1" applyBorder="1"/>
  </cellXfs>
  <cellStyles count="4">
    <cellStyle name="Hipervínculo" xfId="3" builtinId="8"/>
    <cellStyle name="Millares" xfId="1" builtinId="3"/>
    <cellStyle name="Normal" xfId="0" builtinId="0"/>
    <cellStyle name="Porcentaje" xfId="2" builtinId="5"/>
  </cellStyles>
  <dxfs count="0"/>
  <tableStyles count="0" defaultTableStyle="TableStyleMedium2" defaultPivotStyle="PivotStyleLight16"/>
  <colors>
    <mruColors>
      <color rgb="FF00CC00"/>
      <color rgb="FF00CC99"/>
      <color rgb="FF00990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customschemas.google.com/relationships/workbookmetadata" Target="metadata"/><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6.png"/><Relationship Id="rId1" Type="http://schemas.openxmlformats.org/officeDocument/2006/relationships/image" Target="../media/image37.png"/><Relationship Id="rId4" Type="http://schemas.openxmlformats.org/officeDocument/2006/relationships/image" Target="../media/image20.jpg"/></Relationships>
</file>

<file path=xl/drawings/_rels/drawing11.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0.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4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4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4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4.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image" Target="../media/image45.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9.png"/><Relationship Id="rId7" Type="http://schemas.openxmlformats.org/officeDocument/2006/relationships/image" Target="../media/image53.jpg"/><Relationship Id="rId2" Type="http://schemas.openxmlformats.org/officeDocument/2006/relationships/image" Target="../media/image48.png"/><Relationship Id="rId1" Type="http://schemas.openxmlformats.org/officeDocument/2006/relationships/image" Target="../media/image47.png"/><Relationship Id="rId6" Type="http://schemas.openxmlformats.org/officeDocument/2006/relationships/image" Target="../media/image52.png"/><Relationship Id="rId5" Type="http://schemas.openxmlformats.org/officeDocument/2006/relationships/image" Target="../media/image51.png"/><Relationship Id="rId4" Type="http://schemas.openxmlformats.org/officeDocument/2006/relationships/image" Target="../media/image50.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jpg"/><Relationship Id="rId11" Type="http://schemas.openxmlformats.org/officeDocument/2006/relationships/image" Target="../media/image22.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jpg"/></Relationships>
</file>

<file path=xl/drawings/_rels/drawing5.xml.rels><?xml version="1.0" encoding="UTF-8" standalone="yes"?>
<Relationships xmlns="http://schemas.openxmlformats.org/package/2006/relationships"><Relationship Id="rId3" Type="http://schemas.openxmlformats.org/officeDocument/2006/relationships/image" Target="../media/image26.jpg"/><Relationship Id="rId2" Type="http://schemas.openxmlformats.org/officeDocument/2006/relationships/image" Target="../media/image25.jpg"/><Relationship Id="rId1" Type="http://schemas.openxmlformats.org/officeDocument/2006/relationships/image" Target="../media/image24.jpg"/></Relationships>
</file>

<file path=xl/drawings/_rels/drawing8.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9.xml.rels><?xml version="1.0" encoding="UTF-8" standalone="yes"?>
<Relationships xmlns="http://schemas.openxmlformats.org/package/2006/relationships"><Relationship Id="rId8" Type="http://schemas.openxmlformats.org/officeDocument/2006/relationships/image" Target="../media/image36.png"/><Relationship Id="rId3" Type="http://schemas.openxmlformats.org/officeDocument/2006/relationships/image" Target="../media/image31.png"/><Relationship Id="rId7" Type="http://schemas.openxmlformats.org/officeDocument/2006/relationships/image" Target="../media/image35.png"/><Relationship Id="rId2" Type="http://schemas.openxmlformats.org/officeDocument/2006/relationships/image" Target="../media/image30.jpg"/><Relationship Id="rId1" Type="http://schemas.openxmlformats.org/officeDocument/2006/relationships/image" Target="../media/image29.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oneCellAnchor>
    <xdr:from>
      <xdr:col>2</xdr:col>
      <xdr:colOff>488219</xdr:colOff>
      <xdr:row>26</xdr:row>
      <xdr:rowOff>81092</xdr:rowOff>
    </xdr:from>
    <xdr:ext cx="6200775" cy="7362825"/>
    <xdr:pic>
      <xdr:nvPicPr>
        <xdr:cNvPr id="6" name="image2.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1" cstate="print"/>
        <a:stretch>
          <a:fillRect/>
        </a:stretch>
      </xdr:blipFill>
      <xdr:spPr>
        <a:xfrm>
          <a:off x="1925628" y="7008365"/>
          <a:ext cx="6200775" cy="7362825"/>
        </a:xfrm>
        <a:prstGeom prst="rect">
          <a:avLst/>
        </a:prstGeom>
        <a:noFill/>
      </xdr:spPr>
    </xdr:pic>
    <xdr:clientData fLocksWithSheet="0"/>
  </xdr:oneCellAnchor>
  <xdr:oneCellAnchor>
    <xdr:from>
      <xdr:col>2</xdr:col>
      <xdr:colOff>466806</xdr:colOff>
      <xdr:row>54</xdr:row>
      <xdr:rowOff>235105</xdr:rowOff>
    </xdr:from>
    <xdr:ext cx="6222066" cy="6705600"/>
    <xdr:pic>
      <xdr:nvPicPr>
        <xdr:cNvPr id="7" name="image3.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2" cstate="print"/>
        <a:stretch>
          <a:fillRect/>
        </a:stretch>
      </xdr:blipFill>
      <xdr:spPr>
        <a:xfrm>
          <a:off x="1891415" y="14282409"/>
          <a:ext cx="6222066" cy="6705600"/>
        </a:xfrm>
        <a:prstGeom prst="rect">
          <a:avLst/>
        </a:prstGeom>
        <a:noFill/>
      </xdr:spPr>
    </xdr:pic>
    <xdr:clientData fLocksWithSheet="0"/>
  </xdr:oneCellAnchor>
  <xdr:twoCellAnchor>
    <xdr:from>
      <xdr:col>10</xdr:col>
      <xdr:colOff>650604</xdr:colOff>
      <xdr:row>67</xdr:row>
      <xdr:rowOff>103696</xdr:rowOff>
    </xdr:from>
    <xdr:to>
      <xdr:col>12</xdr:col>
      <xdr:colOff>213466</xdr:colOff>
      <xdr:row>69</xdr:row>
      <xdr:rowOff>198947</xdr:rowOff>
    </xdr:to>
    <xdr:sp macro="" textlink="">
      <xdr:nvSpPr>
        <xdr:cNvPr id="4" name="Flecha: a la derecha 3">
          <a:extLst>
            <a:ext uri="{FF2B5EF4-FFF2-40B4-BE49-F238E27FC236}">
              <a16:creationId xmlns:a16="http://schemas.microsoft.com/office/drawing/2014/main" id="{91DB857A-D58E-C361-331F-E12FDF466E47}"/>
            </a:ext>
          </a:extLst>
        </xdr:cNvPr>
        <xdr:cNvSpPr/>
      </xdr:nvSpPr>
      <xdr:spPr>
        <a:xfrm rot="8517041">
          <a:off x="8204343" y="17488892"/>
          <a:ext cx="987471" cy="608772"/>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editAs="oneCell">
    <xdr:from>
      <xdr:col>0</xdr:col>
      <xdr:colOff>701386</xdr:colOff>
      <xdr:row>2</xdr:row>
      <xdr:rowOff>112568</xdr:rowOff>
    </xdr:from>
    <xdr:to>
      <xdr:col>12</xdr:col>
      <xdr:colOff>8659</xdr:colOff>
      <xdr:row>20</xdr:row>
      <xdr:rowOff>219606</xdr:rowOff>
    </xdr:to>
    <xdr:pic>
      <xdr:nvPicPr>
        <xdr:cNvPr id="2" name="Imagen 1">
          <a:extLst>
            <a:ext uri="{FF2B5EF4-FFF2-40B4-BE49-F238E27FC236}">
              <a16:creationId xmlns:a16="http://schemas.microsoft.com/office/drawing/2014/main" id="{F16D4422-9142-B032-B088-21FC319B3FB6}"/>
            </a:ext>
          </a:extLst>
        </xdr:cNvPr>
        <xdr:cNvPicPr>
          <a:picLocks noChangeAspect="1"/>
        </xdr:cNvPicPr>
      </xdr:nvPicPr>
      <xdr:blipFill>
        <a:blip xmlns:r="http://schemas.openxmlformats.org/officeDocument/2006/relationships" r:embed="rId3"/>
        <a:stretch>
          <a:fillRect/>
        </a:stretch>
      </xdr:blipFill>
      <xdr:spPr>
        <a:xfrm>
          <a:off x="701386" y="762000"/>
          <a:ext cx="8356023" cy="4782947"/>
        </a:xfrm>
        <a:prstGeom prst="rect">
          <a:avLst/>
        </a:prstGeom>
      </xdr:spPr>
    </xdr:pic>
    <xdr:clientData/>
  </xdr:twoCellAnchor>
  <xdr:twoCellAnchor>
    <xdr:from>
      <xdr:col>10</xdr:col>
      <xdr:colOff>223629</xdr:colOff>
      <xdr:row>54</xdr:row>
      <xdr:rowOff>0</xdr:rowOff>
    </xdr:from>
    <xdr:to>
      <xdr:col>12</xdr:col>
      <xdr:colOff>472107</xdr:colOff>
      <xdr:row>56</xdr:row>
      <xdr:rowOff>231913</xdr:rowOff>
    </xdr:to>
    <xdr:sp macro="" textlink="">
      <xdr:nvSpPr>
        <xdr:cNvPr id="3" name="Flecha: hacia la izquierda 2">
          <a:extLst>
            <a:ext uri="{FF2B5EF4-FFF2-40B4-BE49-F238E27FC236}">
              <a16:creationId xmlns:a16="http://schemas.microsoft.com/office/drawing/2014/main" id="{1D6FEE15-7579-228B-1CB7-9B0FF5F8E7AC}"/>
            </a:ext>
          </a:extLst>
        </xdr:cNvPr>
        <xdr:cNvSpPr/>
      </xdr:nvSpPr>
      <xdr:spPr>
        <a:xfrm>
          <a:off x="7777368" y="14047304"/>
          <a:ext cx="1673087" cy="745435"/>
        </a:xfrm>
        <a:prstGeom prst="lef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189515</xdr:colOff>
      <xdr:row>4</xdr:row>
      <xdr:rowOff>54742</xdr:rowOff>
    </xdr:from>
    <xdr:ext cx="7802726" cy="4672833"/>
    <xdr:pic>
      <xdr:nvPicPr>
        <xdr:cNvPr id="3" name="image26.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1" cstate="print"/>
        <a:stretch>
          <a:fillRect/>
        </a:stretch>
      </xdr:blipFill>
      <xdr:spPr>
        <a:xfrm>
          <a:off x="901153" y="1061983"/>
          <a:ext cx="7802726" cy="4672833"/>
        </a:xfrm>
        <a:prstGeom prst="rect">
          <a:avLst/>
        </a:prstGeom>
        <a:noFill/>
      </xdr:spPr>
    </xdr:pic>
    <xdr:clientData fLocksWithSheet="0"/>
  </xdr:oneCellAnchor>
  <xdr:oneCellAnchor>
    <xdr:from>
      <xdr:col>23</xdr:col>
      <xdr:colOff>81369</xdr:colOff>
      <xdr:row>18</xdr:row>
      <xdr:rowOff>83568</xdr:rowOff>
    </xdr:from>
    <xdr:ext cx="2959855" cy="2194150"/>
    <xdr:pic>
      <xdr:nvPicPr>
        <xdr:cNvPr id="4" name="image5.png">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2" cstate="print"/>
        <a:stretch>
          <a:fillRect/>
        </a:stretch>
      </xdr:blipFill>
      <xdr:spPr>
        <a:xfrm>
          <a:off x="16499005" y="4603613"/>
          <a:ext cx="2959855" cy="2194150"/>
        </a:xfrm>
        <a:prstGeom prst="rect">
          <a:avLst/>
        </a:prstGeom>
        <a:noFill/>
      </xdr:spPr>
    </xdr:pic>
    <xdr:clientData fLocksWithSheet="0"/>
  </xdr:oneCellAnchor>
  <xdr:oneCellAnchor>
    <xdr:from>
      <xdr:col>34</xdr:col>
      <xdr:colOff>361730</xdr:colOff>
      <xdr:row>3</xdr:row>
      <xdr:rowOff>39522</xdr:rowOff>
    </xdr:from>
    <xdr:ext cx="3620157" cy="1647763"/>
    <xdr:pic>
      <xdr:nvPicPr>
        <xdr:cNvPr id="5" name="image24.png">
          <a:extLst>
            <a:ext uri="{FF2B5EF4-FFF2-40B4-BE49-F238E27FC236}">
              <a16:creationId xmlns:a16="http://schemas.microsoft.com/office/drawing/2014/main" id="{00000000-0008-0000-0900-000005000000}"/>
            </a:ext>
          </a:extLst>
        </xdr:cNvPr>
        <xdr:cNvPicPr preferRelativeResize="0"/>
      </xdr:nvPicPr>
      <xdr:blipFill>
        <a:blip xmlns:r="http://schemas.openxmlformats.org/officeDocument/2006/relationships" r:embed="rId3" cstate="print"/>
        <a:stretch>
          <a:fillRect/>
        </a:stretch>
      </xdr:blipFill>
      <xdr:spPr>
        <a:xfrm>
          <a:off x="23992389" y="792863"/>
          <a:ext cx="3620157" cy="1647763"/>
        </a:xfrm>
        <a:prstGeom prst="rect">
          <a:avLst/>
        </a:prstGeom>
        <a:noFill/>
      </xdr:spPr>
    </xdr:pic>
    <xdr:clientData fLocksWithSheet="0"/>
  </xdr:oneCellAnchor>
  <xdr:twoCellAnchor editAs="oneCell">
    <xdr:from>
      <xdr:col>1</xdr:col>
      <xdr:colOff>238004</xdr:colOff>
      <xdr:row>23</xdr:row>
      <xdr:rowOff>22394</xdr:rowOff>
    </xdr:from>
    <xdr:to>
      <xdr:col>11</xdr:col>
      <xdr:colOff>535106</xdr:colOff>
      <xdr:row>41</xdr:row>
      <xdr:rowOff>212558</xdr:rowOff>
    </xdr:to>
    <xdr:pic>
      <xdr:nvPicPr>
        <xdr:cNvPr id="9" name="Imagen 8">
          <a:extLst>
            <a:ext uri="{FF2B5EF4-FFF2-40B4-BE49-F238E27FC236}">
              <a16:creationId xmlns:a16="http://schemas.microsoft.com/office/drawing/2014/main" id="{9DE8824D-95D7-42B7-B889-7976BC039D8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56709" y="5798008"/>
          <a:ext cx="7908442" cy="4710209"/>
        </a:xfrm>
        <a:prstGeom prst="rect">
          <a:avLst/>
        </a:prstGeom>
        <a:ln>
          <a:solidFill>
            <a:srgbClr val="0070C0"/>
          </a:solidFill>
        </a:ln>
      </xdr:spPr>
    </xdr:pic>
    <xdr:clientData/>
  </xdr:twoCellAnchor>
  <xdr:twoCellAnchor>
    <xdr:from>
      <xdr:col>8</xdr:col>
      <xdr:colOff>428625</xdr:colOff>
      <xdr:row>16</xdr:row>
      <xdr:rowOff>163285</xdr:rowOff>
    </xdr:from>
    <xdr:to>
      <xdr:col>8</xdr:col>
      <xdr:colOff>455840</xdr:colOff>
      <xdr:row>18</xdr:row>
      <xdr:rowOff>40821</xdr:rowOff>
    </xdr:to>
    <xdr:cxnSp macro="">
      <xdr:nvCxnSpPr>
        <xdr:cNvPr id="8" name="Conector recto 7">
          <a:extLst>
            <a:ext uri="{FF2B5EF4-FFF2-40B4-BE49-F238E27FC236}">
              <a16:creationId xmlns:a16="http://schemas.microsoft.com/office/drawing/2014/main" id="{4F85F3A2-B454-5E14-058C-AA69DF8E2300}"/>
            </a:ext>
          </a:extLst>
        </xdr:cNvPr>
        <xdr:cNvCxnSpPr/>
      </xdr:nvCxnSpPr>
      <xdr:spPr>
        <a:xfrm flipH="1">
          <a:off x="6572250" y="4082142"/>
          <a:ext cx="27215" cy="367393"/>
        </a:xfrm>
        <a:prstGeom prst="line">
          <a:avLst/>
        </a:prstGeom>
        <a:ln w="571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313487</xdr:colOff>
      <xdr:row>30</xdr:row>
      <xdr:rowOff>71699</xdr:rowOff>
    </xdr:from>
    <xdr:to>
      <xdr:col>5</xdr:col>
      <xdr:colOff>61756</xdr:colOff>
      <xdr:row>33</xdr:row>
      <xdr:rowOff>1047</xdr:rowOff>
    </xdr:to>
    <xdr:sp macro="" textlink="">
      <xdr:nvSpPr>
        <xdr:cNvPr id="11" name="Flecha: hacia abajo 10">
          <a:extLst>
            <a:ext uri="{FF2B5EF4-FFF2-40B4-BE49-F238E27FC236}">
              <a16:creationId xmlns:a16="http://schemas.microsoft.com/office/drawing/2014/main" id="{FCA9D83A-293A-14B8-F2C4-3A75767B6491}"/>
            </a:ext>
          </a:extLst>
        </xdr:cNvPr>
        <xdr:cNvSpPr/>
      </xdr:nvSpPr>
      <xdr:spPr>
        <a:xfrm>
          <a:off x="3409112" y="7419556"/>
          <a:ext cx="653144" cy="664134"/>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34</xdr:col>
      <xdr:colOff>176513</xdr:colOff>
      <xdr:row>30</xdr:row>
      <xdr:rowOff>46627</xdr:rowOff>
    </xdr:from>
    <xdr:to>
      <xdr:col>35</xdr:col>
      <xdr:colOff>49292</xdr:colOff>
      <xdr:row>32</xdr:row>
      <xdr:rowOff>79265</xdr:rowOff>
    </xdr:to>
    <xdr:sp macro="" textlink="">
      <xdr:nvSpPr>
        <xdr:cNvPr id="12" name="Flecha: hacia arriba 11">
          <a:extLst>
            <a:ext uri="{FF2B5EF4-FFF2-40B4-BE49-F238E27FC236}">
              <a16:creationId xmlns:a16="http://schemas.microsoft.com/office/drawing/2014/main" id="{3C534F36-DC79-FEFB-7C87-EF80C7D46B9A}"/>
            </a:ext>
          </a:extLst>
        </xdr:cNvPr>
        <xdr:cNvSpPr/>
      </xdr:nvSpPr>
      <xdr:spPr>
        <a:xfrm rot="16046391">
          <a:off x="24008663" y="7378545"/>
          <a:ext cx="534865" cy="937847"/>
        </a:xfrm>
        <a:prstGeom prst="up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18</xdr:col>
      <xdr:colOff>441614</xdr:colOff>
      <xdr:row>32</xdr:row>
      <xdr:rowOff>225136</xdr:rowOff>
    </xdr:from>
    <xdr:to>
      <xdr:col>19</xdr:col>
      <xdr:colOff>320386</xdr:colOff>
      <xdr:row>34</xdr:row>
      <xdr:rowOff>121227</xdr:rowOff>
    </xdr:to>
    <xdr:sp macro="" textlink="">
      <xdr:nvSpPr>
        <xdr:cNvPr id="2" name="Flecha: a la derecha 1">
          <a:extLst>
            <a:ext uri="{FF2B5EF4-FFF2-40B4-BE49-F238E27FC236}">
              <a16:creationId xmlns:a16="http://schemas.microsoft.com/office/drawing/2014/main" id="{B825D6A2-DA3C-A5E4-337B-D65B9C8C3AAE}"/>
            </a:ext>
          </a:extLst>
        </xdr:cNvPr>
        <xdr:cNvSpPr/>
      </xdr:nvSpPr>
      <xdr:spPr>
        <a:xfrm>
          <a:off x="13967114" y="8260772"/>
          <a:ext cx="597477" cy="398319"/>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2</xdr:col>
      <xdr:colOff>38100</xdr:colOff>
      <xdr:row>1</xdr:row>
      <xdr:rowOff>180975</xdr:rowOff>
    </xdr:from>
    <xdr:ext cx="8077200" cy="2238375"/>
    <xdr:pic>
      <xdr:nvPicPr>
        <xdr:cNvPr id="2" name="image28.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47625</xdr:colOff>
      <xdr:row>11</xdr:row>
      <xdr:rowOff>0</xdr:rowOff>
    </xdr:from>
    <xdr:ext cx="8020050" cy="695325"/>
    <xdr:pic>
      <xdr:nvPicPr>
        <xdr:cNvPr id="3" name="image25.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xfrm>
          <a:off x="809625" y="2724150"/>
          <a:ext cx="8020050" cy="695325"/>
        </a:xfrm>
        <a:prstGeom prst="rect">
          <a:avLst/>
        </a:prstGeom>
        <a:noFill/>
      </xdr:spPr>
    </xdr:pic>
    <xdr:clientData fLocksWithSheet="0"/>
  </xdr:oneCellAnchor>
  <xdr:twoCellAnchor>
    <xdr:from>
      <xdr:col>3</xdr:col>
      <xdr:colOff>660962</xdr:colOff>
      <xdr:row>31</xdr:row>
      <xdr:rowOff>105179</xdr:rowOff>
    </xdr:from>
    <xdr:to>
      <xdr:col>5</xdr:col>
      <xdr:colOff>599012</xdr:colOff>
      <xdr:row>36</xdr:row>
      <xdr:rowOff>57181</xdr:rowOff>
    </xdr:to>
    <xdr:sp macro="" textlink="">
      <xdr:nvSpPr>
        <xdr:cNvPr id="7" name="Flecha: hacia arriba 6">
          <a:extLst>
            <a:ext uri="{FF2B5EF4-FFF2-40B4-BE49-F238E27FC236}">
              <a16:creationId xmlns:a16="http://schemas.microsoft.com/office/drawing/2014/main" id="{8A80C3A1-8CFE-C7A4-9A24-48901B8CBDB7}"/>
            </a:ext>
          </a:extLst>
        </xdr:cNvPr>
        <xdr:cNvSpPr/>
      </xdr:nvSpPr>
      <xdr:spPr>
        <a:xfrm rot="14485173">
          <a:off x="2563749" y="7613092"/>
          <a:ext cx="1190252" cy="1528725"/>
        </a:xfrm>
        <a:prstGeom prst="up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31</xdr:col>
      <xdr:colOff>257175</xdr:colOff>
      <xdr:row>15</xdr:row>
      <xdr:rowOff>152400</xdr:rowOff>
    </xdr:from>
    <xdr:to>
      <xdr:col>31</xdr:col>
      <xdr:colOff>695325</xdr:colOff>
      <xdr:row>17</xdr:row>
      <xdr:rowOff>171450</xdr:rowOff>
    </xdr:to>
    <xdr:sp macro="" textlink="">
      <xdr:nvSpPr>
        <xdr:cNvPr id="8" name="Flecha: hacia arriba 7">
          <a:extLst>
            <a:ext uri="{FF2B5EF4-FFF2-40B4-BE49-F238E27FC236}">
              <a16:creationId xmlns:a16="http://schemas.microsoft.com/office/drawing/2014/main" id="{D2E1ACA8-DBB9-56E5-DB92-527758C07CC2}"/>
            </a:ext>
          </a:extLst>
        </xdr:cNvPr>
        <xdr:cNvSpPr/>
      </xdr:nvSpPr>
      <xdr:spPr>
        <a:xfrm>
          <a:off x="22907625" y="3867150"/>
          <a:ext cx="438150" cy="514350"/>
        </a:xfrm>
        <a:prstGeom prst="up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5</xdr:col>
      <xdr:colOff>838361</xdr:colOff>
      <xdr:row>65</xdr:row>
      <xdr:rowOff>54493</xdr:rowOff>
    </xdr:from>
    <xdr:to>
      <xdr:col>6</xdr:col>
      <xdr:colOff>562136</xdr:colOff>
      <xdr:row>66</xdr:row>
      <xdr:rowOff>135135</xdr:rowOff>
    </xdr:to>
    <xdr:sp macro="" textlink="">
      <xdr:nvSpPr>
        <xdr:cNvPr id="9" name="Flecha: a la derecha 8">
          <a:extLst>
            <a:ext uri="{FF2B5EF4-FFF2-40B4-BE49-F238E27FC236}">
              <a16:creationId xmlns:a16="http://schemas.microsoft.com/office/drawing/2014/main" id="{EB73012A-3FE0-BF40-61CD-50C9FF88AEAF}"/>
            </a:ext>
          </a:extLst>
        </xdr:cNvPr>
        <xdr:cNvSpPr/>
      </xdr:nvSpPr>
      <xdr:spPr>
        <a:xfrm rot="9492473">
          <a:off x="4162586" y="16151743"/>
          <a:ext cx="590550" cy="328292"/>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5</xdr:row>
      <xdr:rowOff>142875</xdr:rowOff>
    </xdr:from>
    <xdr:ext cx="12696825" cy="1038225"/>
    <xdr:sp macro="" textlink="">
      <xdr:nvSpPr>
        <xdr:cNvPr id="17" name="Shape 17">
          <a:extLst>
            <a:ext uri="{FF2B5EF4-FFF2-40B4-BE49-F238E27FC236}">
              <a16:creationId xmlns:a16="http://schemas.microsoft.com/office/drawing/2014/main" id="{00000000-0008-0000-0C00-000011000000}"/>
            </a:ext>
          </a:extLst>
        </xdr:cNvPr>
        <xdr:cNvSpPr txBox="1"/>
      </xdr:nvSpPr>
      <xdr:spPr>
        <a:xfrm>
          <a:off x="0" y="3265650"/>
          <a:ext cx="10692000" cy="1028700"/>
        </a:xfrm>
        <a:prstGeom prst="rect">
          <a:avLst/>
        </a:prstGeom>
        <a:noFill/>
        <a:ln w="9525" cap="flat" cmpd="sng">
          <a:solidFill>
            <a:srgbClr val="953734"/>
          </a:solidFill>
          <a:prstDash val="solid"/>
          <a:round/>
          <a:headEnd type="none" w="sm" len="sm"/>
          <a:tailEnd type="none" w="sm" len="sm"/>
        </a:ln>
      </xdr:spPr>
      <xdr:txBody>
        <a:bodyPr spcFirstLastPara="1" wrap="square" lIns="91425" tIns="45700" rIns="91425" bIns="45700" anchor="t" anchorCtr="0">
          <a:noAutofit/>
        </a:bodyPr>
        <a:lstStyle/>
        <a:p>
          <a:pPr marL="0" lvl="0" indent="0" algn="just" rtl="0">
            <a:spcBef>
              <a:spcPts val="0"/>
            </a:spcBef>
            <a:spcAft>
              <a:spcPts val="0"/>
            </a:spcAft>
            <a:buNone/>
          </a:pPr>
          <a:r>
            <a:rPr lang="en-US" sz="1300" b="1">
              <a:solidFill>
                <a:srgbClr val="0070C0"/>
              </a:solidFill>
            </a:rPr>
            <a:t>31. Modelo del revaluación</a:t>
          </a:r>
          <a:endParaRPr sz="1400"/>
        </a:p>
        <a:p>
          <a:pPr marL="0" lvl="0" indent="0" algn="just" rtl="0">
            <a:spcBef>
              <a:spcPts val="0"/>
            </a:spcBef>
            <a:spcAft>
              <a:spcPts val="0"/>
            </a:spcAft>
            <a:buNone/>
          </a:pPr>
          <a:r>
            <a:rPr lang="en-US" sz="1300">
              <a:latin typeface="Calibri"/>
              <a:ea typeface="Calibri"/>
              <a:cs typeface="Calibri"/>
              <a:sym typeface="Calibri"/>
            </a:rPr>
            <a:t>Con posterioridad a su reconocimiento como activo, un elemento de propiedades, planta y equipo </a:t>
          </a:r>
          <a:r>
            <a:rPr lang="en-US" sz="1300" b="1" u="sng">
              <a:latin typeface="Calibri"/>
              <a:ea typeface="Calibri"/>
              <a:cs typeface="Calibri"/>
              <a:sym typeface="Calibri"/>
            </a:rPr>
            <a:t>cuyo valor razonable pueda medirse con fiabilidad</a:t>
          </a:r>
          <a:r>
            <a:rPr lang="en-US" sz="1300">
              <a:latin typeface="Calibri"/>
              <a:ea typeface="Calibri"/>
              <a:cs typeface="Calibri"/>
              <a:sym typeface="Calibri"/>
            </a:rPr>
            <a:t>, se </a:t>
          </a:r>
          <a:r>
            <a:rPr lang="en-US" sz="1300" b="1" u="sng">
              <a:latin typeface="Calibri"/>
              <a:ea typeface="Calibri"/>
              <a:cs typeface="Calibri"/>
              <a:sym typeface="Calibri"/>
            </a:rPr>
            <a:t>contabilizará por su valor revaluado</a:t>
          </a:r>
          <a:r>
            <a:rPr lang="en-US" sz="1300">
              <a:latin typeface="Calibri"/>
              <a:ea typeface="Calibri"/>
              <a:cs typeface="Calibri"/>
              <a:sym typeface="Calibri"/>
            </a:rPr>
            <a:t>, que es su valor razonable, en el momento de la revaluación, </a:t>
          </a:r>
          <a:r>
            <a:rPr lang="en-US" sz="1300" b="1" u="sng">
              <a:latin typeface="Calibri"/>
              <a:ea typeface="Calibri"/>
              <a:cs typeface="Calibri"/>
              <a:sym typeface="Calibri"/>
            </a:rPr>
            <a:t>menos la depreciación acumulada y el importe acumulado de las pérdidas por deterioro de valor que haya sufrido</a:t>
          </a:r>
          <a:r>
            <a:rPr lang="en-US" sz="1300">
              <a:latin typeface="Calibri"/>
              <a:ea typeface="Calibri"/>
              <a:cs typeface="Calibri"/>
              <a:sym typeface="Calibri"/>
            </a:rPr>
            <a:t>. Las revaluaciones se harán con suficiente regularidad, para asegurar que el importe en libros, en todo momento, no difiera significativamente del que podría determinarse utilizando el valor razonable al final del periodo sobre el que se informa.</a:t>
          </a:r>
          <a:endParaRPr sz="1300">
            <a:latin typeface="Calibri"/>
            <a:ea typeface="Calibri"/>
            <a:cs typeface="Calibri"/>
            <a:sym typeface="Calibri"/>
          </a:endParaRPr>
        </a:p>
      </xdr:txBody>
    </xdr:sp>
    <xdr:clientData fLocksWithSheet="0"/>
  </xdr:oneCellAnchor>
  <xdr:oneCellAnchor>
    <xdr:from>
      <xdr:col>1</xdr:col>
      <xdr:colOff>19050</xdr:colOff>
      <xdr:row>19</xdr:row>
      <xdr:rowOff>123825</xdr:rowOff>
    </xdr:from>
    <xdr:ext cx="13049250" cy="1333500"/>
    <xdr:sp macro="" textlink="">
      <xdr:nvSpPr>
        <xdr:cNvPr id="18" name="Shape 18">
          <a:extLst>
            <a:ext uri="{FF2B5EF4-FFF2-40B4-BE49-F238E27FC236}">
              <a16:creationId xmlns:a16="http://schemas.microsoft.com/office/drawing/2014/main" id="{00000000-0008-0000-0C00-000012000000}"/>
            </a:ext>
          </a:extLst>
        </xdr:cNvPr>
        <xdr:cNvSpPr/>
      </xdr:nvSpPr>
      <xdr:spPr>
        <a:xfrm>
          <a:off x="0" y="3118013"/>
          <a:ext cx="10692000" cy="1323975"/>
        </a:xfrm>
        <a:prstGeom prst="rect">
          <a:avLst/>
        </a:prstGeom>
        <a:noFill/>
        <a:ln w="9525" cap="flat" cmpd="sng">
          <a:solidFill>
            <a:schemeClr val="dk2"/>
          </a:solidFill>
          <a:prstDash val="solid"/>
          <a:round/>
          <a:headEnd type="none" w="sm" len="sm"/>
          <a:tailEnd type="none" w="sm" len="sm"/>
        </a:ln>
      </xdr:spPr>
      <xdr:txBody>
        <a:bodyPr spcFirstLastPara="1" wrap="square" lIns="91425" tIns="45700" rIns="91425" bIns="45700" anchor="t" anchorCtr="0">
          <a:noAutofit/>
        </a:bodyPr>
        <a:lstStyle/>
        <a:p>
          <a:pPr marL="0" lvl="0" indent="0" algn="just" rtl="0">
            <a:spcBef>
              <a:spcPts val="0"/>
            </a:spcBef>
            <a:spcAft>
              <a:spcPts val="0"/>
            </a:spcAft>
            <a:buNone/>
          </a:pPr>
          <a:r>
            <a:rPr lang="en-US" sz="1300" b="1">
              <a:solidFill>
                <a:srgbClr val="0070C0"/>
              </a:solidFill>
              <a:latin typeface="Calibri"/>
              <a:ea typeface="Calibri"/>
              <a:cs typeface="Calibri"/>
              <a:sym typeface="Calibri"/>
            </a:rPr>
            <a:t>34. Frecuencia</a:t>
          </a:r>
          <a:endParaRPr sz="1400"/>
        </a:p>
        <a:p>
          <a:pPr marL="0" lvl="0" indent="0" algn="just" rtl="0">
            <a:spcBef>
              <a:spcPts val="0"/>
            </a:spcBef>
            <a:spcAft>
              <a:spcPts val="0"/>
            </a:spcAft>
            <a:buNone/>
          </a:pPr>
          <a:r>
            <a:rPr lang="en-US" sz="1300">
              <a:latin typeface="Calibri"/>
              <a:ea typeface="Calibri"/>
              <a:cs typeface="Calibri"/>
              <a:sym typeface="Calibri"/>
            </a:rPr>
            <a:t>La frecuencia (…) dependerá de los cambios que experimenten los valores razonables de los elementos de PPE que se estén revaluando. Cuando el valor razonable del activo revaluado difiera significativamente de su importe en libros, será necesaria una nueva revaluación. Algunos elementos de propiedades, planta y equipo experimentan cambios significativos y volátiles en su valor razonable, por lo que necesitarán revaluaciones anuales. Las revaluaciones frecuentes serán innecesarias para elementos de PPE con variaciones insignificantes en su valor razonable. Para éstos, pueden ser suficientes revaluaciones hechas </a:t>
          </a:r>
          <a:r>
            <a:rPr lang="en-US" sz="1300" b="1" u="sng">
              <a:solidFill>
                <a:srgbClr val="0070C0"/>
              </a:solidFill>
              <a:latin typeface="Calibri"/>
              <a:ea typeface="Calibri"/>
              <a:cs typeface="Calibri"/>
              <a:sym typeface="Calibri"/>
            </a:rPr>
            <a:t>cada tres o cinco años</a:t>
          </a:r>
          <a:r>
            <a:rPr lang="en-US" sz="1300" b="1" u="sng">
              <a:latin typeface="Calibri"/>
              <a:ea typeface="Calibri"/>
              <a:cs typeface="Calibri"/>
              <a:sym typeface="Calibri"/>
            </a:rPr>
            <a:t>.</a:t>
          </a:r>
          <a:endParaRPr sz="1300" b="1" u="sng">
            <a:latin typeface="Calibri"/>
            <a:ea typeface="Calibri"/>
            <a:cs typeface="Calibri"/>
            <a:sym typeface="Calibri"/>
          </a:endParaRPr>
        </a:p>
      </xdr:txBody>
    </xdr:sp>
    <xdr:clientData fLocksWithSheet="0"/>
  </xdr:oneCellAnchor>
  <xdr:oneCellAnchor>
    <xdr:from>
      <xdr:col>1</xdr:col>
      <xdr:colOff>9525</xdr:colOff>
      <xdr:row>25</xdr:row>
      <xdr:rowOff>9525</xdr:rowOff>
    </xdr:from>
    <xdr:ext cx="12687300" cy="685800"/>
    <xdr:sp macro="" textlink="">
      <xdr:nvSpPr>
        <xdr:cNvPr id="19" name="Shape 19">
          <a:extLst>
            <a:ext uri="{FF2B5EF4-FFF2-40B4-BE49-F238E27FC236}">
              <a16:creationId xmlns:a16="http://schemas.microsoft.com/office/drawing/2014/main" id="{00000000-0008-0000-0C00-000013000000}"/>
            </a:ext>
          </a:extLst>
        </xdr:cNvPr>
        <xdr:cNvSpPr/>
      </xdr:nvSpPr>
      <xdr:spPr>
        <a:xfrm>
          <a:off x="0" y="3441863"/>
          <a:ext cx="10692000" cy="676275"/>
        </a:xfrm>
        <a:prstGeom prst="rect">
          <a:avLst/>
        </a:prstGeom>
        <a:noFill/>
        <a:ln w="9525" cap="flat" cmpd="sng">
          <a:solidFill>
            <a:schemeClr val="dk2"/>
          </a:solidFill>
          <a:prstDash val="solid"/>
          <a:round/>
          <a:headEnd type="none" w="sm" len="sm"/>
          <a:tailEnd type="none" w="sm" len="sm"/>
        </a:ln>
      </xdr:spPr>
      <xdr:txBody>
        <a:bodyPr spcFirstLastPara="1" wrap="square" lIns="91425" tIns="45700" rIns="91425" bIns="45700" anchor="t" anchorCtr="0">
          <a:noAutofit/>
        </a:bodyPr>
        <a:lstStyle/>
        <a:p>
          <a:pPr marL="0" lvl="0" indent="0" algn="just" rtl="0">
            <a:spcBef>
              <a:spcPts val="0"/>
            </a:spcBef>
            <a:spcAft>
              <a:spcPts val="0"/>
            </a:spcAft>
            <a:buNone/>
          </a:pPr>
          <a:r>
            <a:rPr lang="en-US" sz="1300" b="1">
              <a:solidFill>
                <a:srgbClr val="0070C0"/>
              </a:solidFill>
              <a:latin typeface="Calibri"/>
              <a:ea typeface="Calibri"/>
              <a:cs typeface="Calibri"/>
              <a:sym typeface="Calibri"/>
            </a:rPr>
            <a:t>36. Revaluación selectiva</a:t>
          </a:r>
          <a:endParaRPr sz="1400"/>
        </a:p>
        <a:p>
          <a:pPr marL="0" lvl="0" indent="0" algn="just" rtl="0">
            <a:spcBef>
              <a:spcPts val="0"/>
            </a:spcBef>
            <a:spcAft>
              <a:spcPts val="0"/>
            </a:spcAft>
            <a:buNone/>
          </a:pPr>
          <a:r>
            <a:rPr lang="en-US" sz="1300">
              <a:latin typeface="Calibri"/>
              <a:ea typeface="Calibri"/>
              <a:cs typeface="Calibri"/>
              <a:sym typeface="Calibri"/>
            </a:rPr>
            <a:t>Si se revalúa un elemento de propiedades, planta y equipo, se revaluarán también todos los elementos que pertenezcan a la misma clase de activos.</a:t>
          </a:r>
          <a:endParaRPr sz="1300">
            <a:latin typeface="Calibri"/>
            <a:ea typeface="Calibri"/>
            <a:cs typeface="Calibri"/>
            <a:sym typeface="Calibri"/>
          </a:endParaRPr>
        </a:p>
      </xdr:txBody>
    </xdr:sp>
    <xdr:clientData fLocksWithSheet="0"/>
  </xdr:oneCellAnchor>
  <xdr:oneCellAnchor>
    <xdr:from>
      <xdr:col>1</xdr:col>
      <xdr:colOff>9525</xdr:colOff>
      <xdr:row>60</xdr:row>
      <xdr:rowOff>9525</xdr:rowOff>
    </xdr:from>
    <xdr:ext cx="13039725" cy="2114550"/>
    <xdr:sp macro="" textlink="">
      <xdr:nvSpPr>
        <xdr:cNvPr id="20" name="Shape 20">
          <a:extLst>
            <a:ext uri="{FF2B5EF4-FFF2-40B4-BE49-F238E27FC236}">
              <a16:creationId xmlns:a16="http://schemas.microsoft.com/office/drawing/2014/main" id="{00000000-0008-0000-0C00-000014000000}"/>
            </a:ext>
          </a:extLst>
        </xdr:cNvPr>
        <xdr:cNvSpPr/>
      </xdr:nvSpPr>
      <xdr:spPr>
        <a:xfrm>
          <a:off x="0" y="2727488"/>
          <a:ext cx="10692000" cy="2105025"/>
        </a:xfrm>
        <a:prstGeom prst="rect">
          <a:avLst/>
        </a:prstGeom>
        <a:noFill/>
        <a:ln w="9525" cap="flat" cmpd="sng">
          <a:solidFill>
            <a:schemeClr val="dk2"/>
          </a:solidFill>
          <a:prstDash val="solid"/>
          <a:round/>
          <a:headEnd type="none" w="sm" len="sm"/>
          <a:tailEnd type="none" w="sm" len="sm"/>
        </a:ln>
      </xdr:spPr>
      <xdr:txBody>
        <a:bodyPr spcFirstLastPara="1" wrap="square" lIns="91425" tIns="45700" rIns="91425" bIns="45700" anchor="t" anchorCtr="0">
          <a:noAutofit/>
        </a:bodyPr>
        <a:lstStyle/>
        <a:p>
          <a:pPr marL="0" lvl="0" indent="0" algn="just" rtl="0">
            <a:spcBef>
              <a:spcPts val="0"/>
            </a:spcBef>
            <a:spcAft>
              <a:spcPts val="0"/>
            </a:spcAft>
            <a:buNone/>
          </a:pPr>
          <a:r>
            <a:rPr lang="en-US" sz="1300" b="1">
              <a:solidFill>
                <a:srgbClr val="0070C0"/>
              </a:solidFill>
              <a:latin typeface="Calibri"/>
              <a:ea typeface="Calibri"/>
              <a:cs typeface="Calibri"/>
              <a:sym typeface="Calibri"/>
            </a:rPr>
            <a:t>35. Contabilizaciòn</a:t>
          </a:r>
          <a:endParaRPr sz="1400"/>
        </a:p>
        <a:p>
          <a:pPr marL="0" lvl="0" indent="0" algn="just" rtl="0">
            <a:spcBef>
              <a:spcPts val="0"/>
            </a:spcBef>
            <a:spcAft>
              <a:spcPts val="0"/>
            </a:spcAft>
            <a:buNone/>
          </a:pPr>
          <a:r>
            <a:rPr lang="en-US" sz="1300">
              <a:latin typeface="Calibri"/>
              <a:ea typeface="Calibri"/>
              <a:cs typeface="Calibri"/>
              <a:sym typeface="Calibri"/>
            </a:rPr>
            <a:t>Cuando se revalúe un elemento de propiedades, planta y equipo, la </a:t>
          </a:r>
          <a:r>
            <a:rPr lang="en-US" sz="1300" b="1" u="sng">
              <a:solidFill>
                <a:srgbClr val="FF0000"/>
              </a:solidFill>
              <a:latin typeface="Calibri"/>
              <a:ea typeface="Calibri"/>
              <a:cs typeface="Calibri"/>
              <a:sym typeface="Calibri"/>
            </a:rPr>
            <a:t>depreciación acumulada </a:t>
          </a:r>
          <a:r>
            <a:rPr lang="en-US" sz="1300">
              <a:latin typeface="Calibri"/>
              <a:ea typeface="Calibri"/>
              <a:cs typeface="Calibri"/>
              <a:sym typeface="Calibri"/>
            </a:rPr>
            <a:t>en la fecha de la revaluación puede ser tratada de cualquiera de las siguientes maneras:</a:t>
          </a:r>
          <a:endParaRPr sz="1400"/>
        </a:p>
        <a:p>
          <a:pPr marL="361950" lvl="0" indent="-361950" algn="just" rtl="0">
            <a:spcBef>
              <a:spcPts val="0"/>
            </a:spcBef>
            <a:spcAft>
              <a:spcPts val="0"/>
            </a:spcAft>
            <a:buNone/>
          </a:pPr>
          <a:r>
            <a:rPr lang="en-US" sz="1300" b="1">
              <a:latin typeface="Calibri"/>
              <a:ea typeface="Calibri"/>
              <a:cs typeface="Calibri"/>
              <a:sym typeface="Calibri"/>
            </a:rPr>
            <a:t>(a) </a:t>
          </a:r>
          <a:r>
            <a:rPr lang="en-US" sz="1300" b="1">
              <a:solidFill>
                <a:srgbClr val="FF0000"/>
              </a:solidFill>
              <a:latin typeface="Calibri"/>
              <a:ea typeface="Calibri"/>
              <a:cs typeface="Calibri"/>
              <a:sym typeface="Calibri"/>
            </a:rPr>
            <a:t>Reexpresada proporcionalmente </a:t>
          </a:r>
          <a:r>
            <a:rPr lang="en-US" sz="1300">
              <a:latin typeface="Calibri"/>
              <a:ea typeface="Calibri"/>
              <a:cs typeface="Calibri"/>
              <a:sym typeface="Calibri"/>
            </a:rPr>
            <a:t>al cambio en el importe en libros bruto del activo, de manera que el importe en libros del mismo después de la revaluación sea igual a su importe revaluado. Este método se utiliza a menudo cuando se revalúa el activo por medio de la aplicación de un índice para determinar su costo de reposición depreciado.</a:t>
          </a:r>
          <a:endParaRPr sz="1400"/>
        </a:p>
        <a:p>
          <a:pPr marL="361950" lvl="0" indent="-361950" algn="just" rtl="0">
            <a:spcBef>
              <a:spcPts val="0"/>
            </a:spcBef>
            <a:spcAft>
              <a:spcPts val="0"/>
            </a:spcAft>
            <a:buNone/>
          </a:pPr>
          <a:r>
            <a:rPr lang="en-US" sz="1300" b="1">
              <a:latin typeface="Calibri"/>
              <a:ea typeface="Calibri"/>
              <a:cs typeface="Calibri"/>
              <a:sym typeface="Calibri"/>
            </a:rPr>
            <a:t>(b</a:t>
          </a:r>
          <a:r>
            <a:rPr lang="en-US" sz="1300" b="1">
              <a:solidFill>
                <a:srgbClr val="0070C0"/>
              </a:solidFill>
              <a:latin typeface="Calibri"/>
              <a:ea typeface="Calibri"/>
              <a:cs typeface="Calibri"/>
              <a:sym typeface="Calibri"/>
            </a:rPr>
            <a:t>) </a:t>
          </a:r>
          <a:r>
            <a:rPr lang="en-US" sz="1300" b="1">
              <a:solidFill>
                <a:srgbClr val="FF0000"/>
              </a:solidFill>
              <a:latin typeface="Calibri"/>
              <a:ea typeface="Calibri"/>
              <a:cs typeface="Calibri"/>
              <a:sym typeface="Calibri"/>
            </a:rPr>
            <a:t>Eliminada contra el importe en libros bruto del activo</a:t>
          </a:r>
          <a:r>
            <a:rPr lang="en-US" sz="1300">
              <a:latin typeface="Calibri"/>
              <a:ea typeface="Calibri"/>
              <a:cs typeface="Calibri"/>
              <a:sym typeface="Calibri"/>
            </a:rPr>
            <a:t>, de manera que lo que se reexpresa es el importe neto resultante, hasta alcanzar el importe revaluado del activo. Este método se utiliza habitualmente en edificios. La cuantía del ajuste en la depreciación acumulada, que surge de la reexpresión o eliminación anterior, forma parte del incremento o disminución del importe en libros del activo, que se contabilizará de acuerdo con lo establecido en los párrafos 39 y 40.</a:t>
          </a:r>
          <a:endParaRPr sz="1300">
            <a:latin typeface="Calibri"/>
            <a:ea typeface="Calibri"/>
            <a:cs typeface="Calibri"/>
            <a:sym typeface="Calibri"/>
          </a:endParaRPr>
        </a:p>
      </xdr:txBody>
    </xdr:sp>
    <xdr:clientData fLocksWithSheet="0"/>
  </xdr:oneCellAnchor>
  <xdr:oneCellAnchor>
    <xdr:from>
      <xdr:col>1</xdr:col>
      <xdr:colOff>0</xdr:colOff>
      <xdr:row>68</xdr:row>
      <xdr:rowOff>171450</xdr:rowOff>
    </xdr:from>
    <xdr:ext cx="13049250" cy="733425"/>
    <xdr:sp macro="" textlink="">
      <xdr:nvSpPr>
        <xdr:cNvPr id="21" name="Shape 21">
          <a:extLst>
            <a:ext uri="{FF2B5EF4-FFF2-40B4-BE49-F238E27FC236}">
              <a16:creationId xmlns:a16="http://schemas.microsoft.com/office/drawing/2014/main" id="{00000000-0008-0000-0C00-000015000000}"/>
            </a:ext>
          </a:extLst>
        </xdr:cNvPr>
        <xdr:cNvSpPr/>
      </xdr:nvSpPr>
      <xdr:spPr>
        <a:xfrm>
          <a:off x="0" y="3418050"/>
          <a:ext cx="10692000" cy="723900"/>
        </a:xfrm>
        <a:prstGeom prst="rect">
          <a:avLst/>
        </a:prstGeom>
        <a:noFill/>
        <a:ln w="9525" cap="flat" cmpd="sng">
          <a:solidFill>
            <a:schemeClr val="dk2"/>
          </a:solidFill>
          <a:prstDash val="solid"/>
          <a:round/>
          <a:headEnd type="none" w="sm" len="sm"/>
          <a:tailEnd type="none" w="sm" len="sm"/>
        </a:ln>
      </xdr:spPr>
      <xdr:txBody>
        <a:bodyPr spcFirstLastPara="1" wrap="square" lIns="91425" tIns="45700" rIns="91425" bIns="45700" anchor="t" anchorCtr="0">
          <a:noAutofit/>
        </a:bodyPr>
        <a:lstStyle/>
        <a:p>
          <a:pPr marL="0" lvl="0" indent="0" algn="just" rtl="0">
            <a:spcBef>
              <a:spcPts val="0"/>
            </a:spcBef>
            <a:spcAft>
              <a:spcPts val="0"/>
            </a:spcAft>
            <a:buNone/>
          </a:pPr>
          <a:r>
            <a:rPr lang="en-US" sz="1300" b="1">
              <a:solidFill>
                <a:srgbClr val="0070C0"/>
              </a:solidFill>
              <a:latin typeface="Calibri"/>
              <a:ea typeface="Calibri"/>
              <a:cs typeface="Calibri"/>
              <a:sym typeface="Calibri"/>
            </a:rPr>
            <a:t>39. Registro </a:t>
          </a:r>
          <a:endParaRPr sz="1400"/>
        </a:p>
        <a:p>
          <a:pPr marL="0" lvl="0" indent="0" algn="just" rtl="0">
            <a:spcBef>
              <a:spcPts val="0"/>
            </a:spcBef>
            <a:spcAft>
              <a:spcPts val="0"/>
            </a:spcAft>
            <a:buNone/>
          </a:pPr>
          <a:r>
            <a:rPr lang="en-US" sz="1300">
              <a:latin typeface="Calibri"/>
              <a:ea typeface="Calibri"/>
              <a:cs typeface="Calibri"/>
              <a:sym typeface="Calibri"/>
            </a:rPr>
            <a:t>Si se incrementa el importe en libros de un activo como consecuencia de una revaluación, este aumento se reconocerá directamente en otro resultado integral y se acumulará en el patrimonio, bajo el </a:t>
          </a:r>
          <a:r>
            <a:rPr lang="en-US" sz="1300" b="1">
              <a:latin typeface="Calibri"/>
              <a:ea typeface="Calibri"/>
              <a:cs typeface="Calibri"/>
              <a:sym typeface="Calibri"/>
            </a:rPr>
            <a:t>encabezamiento </a:t>
          </a:r>
          <a:r>
            <a:rPr lang="en-US" sz="1300" b="1" u="sng">
              <a:solidFill>
                <a:srgbClr val="0070C0"/>
              </a:solidFill>
              <a:latin typeface="Calibri"/>
              <a:ea typeface="Calibri"/>
              <a:cs typeface="Calibri"/>
              <a:sym typeface="Calibri"/>
            </a:rPr>
            <a:t>de superávit de revaluación (REVALUATION SURPLUS)</a:t>
          </a:r>
          <a:r>
            <a:rPr lang="en-US" sz="1300" b="1">
              <a:latin typeface="Calibri"/>
              <a:ea typeface="Calibri"/>
              <a:cs typeface="Calibri"/>
              <a:sym typeface="Calibri"/>
            </a:rPr>
            <a:t>.</a:t>
          </a:r>
          <a:endParaRPr sz="1300" b="1">
            <a:latin typeface="Calibri"/>
            <a:ea typeface="Calibri"/>
            <a:cs typeface="Calibri"/>
            <a:sym typeface="Calibri"/>
          </a:endParaRPr>
        </a:p>
      </xdr:txBody>
    </xdr:sp>
    <xdr:clientData fLocksWithSheet="0"/>
  </xdr:oneCellAnchor>
  <xdr:oneCellAnchor>
    <xdr:from>
      <xdr:col>1</xdr:col>
      <xdr:colOff>47625</xdr:colOff>
      <xdr:row>126</xdr:row>
      <xdr:rowOff>76200</xdr:rowOff>
    </xdr:from>
    <xdr:ext cx="13077825" cy="1552575"/>
    <xdr:sp macro="" textlink="">
      <xdr:nvSpPr>
        <xdr:cNvPr id="22" name="Shape 22">
          <a:extLst>
            <a:ext uri="{FF2B5EF4-FFF2-40B4-BE49-F238E27FC236}">
              <a16:creationId xmlns:a16="http://schemas.microsoft.com/office/drawing/2014/main" id="{00000000-0008-0000-0C00-000016000000}"/>
            </a:ext>
          </a:extLst>
        </xdr:cNvPr>
        <xdr:cNvSpPr/>
      </xdr:nvSpPr>
      <xdr:spPr>
        <a:xfrm>
          <a:off x="0" y="3008475"/>
          <a:ext cx="10692000" cy="1543050"/>
        </a:xfrm>
        <a:prstGeom prst="rect">
          <a:avLst/>
        </a:prstGeom>
        <a:solidFill>
          <a:srgbClr val="F2F2F2"/>
        </a:solidFill>
        <a:ln w="9525" cap="flat" cmpd="sng">
          <a:solidFill>
            <a:schemeClr val="dk2"/>
          </a:solidFill>
          <a:prstDash val="solid"/>
          <a:round/>
          <a:headEnd type="none" w="sm" len="sm"/>
          <a:tailEnd type="none" w="sm" len="sm"/>
        </a:ln>
      </xdr:spPr>
      <xdr:txBody>
        <a:bodyPr spcFirstLastPara="1" wrap="square" lIns="91425" tIns="45700" rIns="91425" bIns="45700" anchor="t" anchorCtr="0">
          <a:noAutofit/>
        </a:bodyPr>
        <a:lstStyle/>
        <a:p>
          <a:pPr marL="0" lvl="0" indent="0" algn="just" rtl="0">
            <a:spcBef>
              <a:spcPts val="0"/>
            </a:spcBef>
            <a:spcAft>
              <a:spcPts val="0"/>
            </a:spcAft>
            <a:buNone/>
          </a:pPr>
          <a:r>
            <a:rPr lang="en-US" sz="1300" b="1">
              <a:latin typeface="Calibri"/>
              <a:ea typeface="Calibri"/>
              <a:cs typeface="Calibri"/>
              <a:sym typeface="Calibri"/>
            </a:rPr>
            <a:t>41. Tratamiento de la Revaluación</a:t>
          </a:r>
          <a:endParaRPr sz="1400"/>
        </a:p>
        <a:p>
          <a:pPr marL="268288" lvl="0" indent="0" algn="just" rtl="0">
            <a:spcBef>
              <a:spcPts val="0"/>
            </a:spcBef>
            <a:spcAft>
              <a:spcPts val="0"/>
            </a:spcAft>
            <a:buNone/>
          </a:pPr>
          <a:r>
            <a:rPr lang="en-US" sz="1300">
              <a:latin typeface="Calibri"/>
              <a:ea typeface="Calibri"/>
              <a:cs typeface="Calibri"/>
              <a:sym typeface="Calibri"/>
            </a:rPr>
            <a:t>El superávit de revaluación de un elemento de propiedades, planta y equipo incluido en el patrimonio podrá ser transferido directamente a </a:t>
          </a:r>
          <a:r>
            <a:rPr lang="en-US" sz="1300" b="1">
              <a:latin typeface="Calibri"/>
              <a:ea typeface="Calibri"/>
              <a:cs typeface="Calibri"/>
              <a:sym typeface="Calibri"/>
            </a:rPr>
            <a:t>ganancias acumuladas</a:t>
          </a:r>
          <a:r>
            <a:rPr lang="en-US" sz="1300">
              <a:latin typeface="Calibri"/>
              <a:ea typeface="Calibri"/>
              <a:cs typeface="Calibri"/>
              <a:sym typeface="Calibri"/>
            </a:rPr>
            <a:t>, cuando se produzca la baja en cuentas del activo. Esto podría implicar la transferencia total del superávit cuando la entidad disponga del activo. No obstante, parte del superávit podría transferirse a medida que el activo fuera utilizado por la entidad. En ese caso, el importe del superávit transferido sería igual a la diferencia entre la depreciación calculada según el valor revaluado del activo y la calculada según su costo original. Las transferencias desde las cuentas de </a:t>
          </a:r>
          <a:r>
            <a:rPr lang="en-US" sz="1300">
              <a:solidFill>
                <a:srgbClr val="000000"/>
              </a:solidFill>
              <a:latin typeface="Calibri"/>
              <a:ea typeface="Calibri"/>
              <a:cs typeface="Calibri"/>
              <a:sym typeface="Calibri"/>
            </a:rPr>
            <a:t>superávit de revaluación a ganancias acumuladas </a:t>
          </a:r>
          <a:r>
            <a:rPr lang="en-US" sz="1300" b="1" u="sng">
              <a:solidFill>
                <a:srgbClr val="000000"/>
              </a:solidFill>
              <a:latin typeface="Calibri"/>
              <a:ea typeface="Calibri"/>
              <a:cs typeface="Calibri"/>
              <a:sym typeface="Calibri"/>
            </a:rPr>
            <a:t>no pasarán por el resultado del periodo</a:t>
          </a:r>
          <a:r>
            <a:rPr lang="en-US" sz="1300">
              <a:solidFill>
                <a:srgbClr val="000000"/>
              </a:solidFill>
              <a:latin typeface="Calibri"/>
              <a:ea typeface="Calibri"/>
              <a:cs typeface="Calibri"/>
              <a:sym typeface="Calibri"/>
            </a:rPr>
            <a:t>.</a:t>
          </a:r>
          <a:endParaRPr sz="1300">
            <a:solidFill>
              <a:srgbClr val="000000"/>
            </a:solidFill>
            <a:latin typeface="Calibri"/>
            <a:ea typeface="Calibri"/>
            <a:cs typeface="Calibri"/>
            <a:sym typeface="Calibri"/>
          </a:endParaRPr>
        </a:p>
      </xdr:txBody>
    </xdr:sp>
    <xdr:clientData fLocksWithSheet="0"/>
  </xdr:oneCellAnchor>
  <xdr:oneCellAnchor>
    <xdr:from>
      <xdr:col>1</xdr:col>
      <xdr:colOff>38100</xdr:colOff>
      <xdr:row>1</xdr:row>
      <xdr:rowOff>190500</xdr:rowOff>
    </xdr:from>
    <xdr:ext cx="13039725" cy="752475"/>
    <xdr:sp macro="" textlink="">
      <xdr:nvSpPr>
        <xdr:cNvPr id="23" name="Shape 23">
          <a:extLst>
            <a:ext uri="{FF2B5EF4-FFF2-40B4-BE49-F238E27FC236}">
              <a16:creationId xmlns:a16="http://schemas.microsoft.com/office/drawing/2014/main" id="{00000000-0008-0000-0C00-000017000000}"/>
            </a:ext>
          </a:extLst>
        </xdr:cNvPr>
        <xdr:cNvSpPr txBox="1"/>
      </xdr:nvSpPr>
      <xdr:spPr>
        <a:xfrm>
          <a:off x="0" y="3408525"/>
          <a:ext cx="10692000" cy="742950"/>
        </a:xfrm>
        <a:prstGeom prst="rect">
          <a:avLst/>
        </a:prstGeom>
        <a:noFill/>
        <a:ln w="9525" cap="flat" cmpd="sng">
          <a:solidFill>
            <a:srgbClr val="953734"/>
          </a:solidFill>
          <a:prstDash val="solid"/>
          <a:round/>
          <a:headEnd type="none" w="sm" len="sm"/>
          <a:tailEnd type="none" w="sm" len="sm"/>
        </a:ln>
      </xdr:spPr>
      <xdr:txBody>
        <a:bodyPr spcFirstLastPara="1" wrap="square" lIns="91425" tIns="45700" rIns="91425" bIns="45700" anchor="t" anchorCtr="0">
          <a:spAutoFit/>
        </a:bodyPr>
        <a:lstStyle/>
        <a:p>
          <a:pPr marL="0" lvl="0" indent="0" algn="just" rtl="0">
            <a:spcBef>
              <a:spcPts val="0"/>
            </a:spcBef>
            <a:spcAft>
              <a:spcPts val="0"/>
            </a:spcAft>
            <a:buNone/>
          </a:pPr>
          <a:r>
            <a:rPr lang="en-US" sz="1300" b="1">
              <a:solidFill>
                <a:srgbClr val="0070C0"/>
              </a:solidFill>
            </a:rPr>
            <a:t>29. POLITICAS CONTABLES</a:t>
          </a:r>
          <a:endParaRPr sz="1400"/>
        </a:p>
        <a:p>
          <a:pPr marL="0" lvl="0" indent="0" algn="just" rtl="0">
            <a:spcBef>
              <a:spcPts val="0"/>
            </a:spcBef>
            <a:spcAft>
              <a:spcPts val="0"/>
            </a:spcAft>
            <a:buNone/>
          </a:pPr>
          <a:r>
            <a:rPr lang="en-US" sz="1400" b="0"/>
            <a:t>La entidad elegirá como política contable el modelo del costo del párrafo 30 o </a:t>
          </a:r>
          <a:r>
            <a:rPr lang="en-US" sz="1400" b="0" u="sng"/>
            <a:t>el modelo de revaluación del párrafo 31</a:t>
          </a:r>
          <a:r>
            <a:rPr lang="en-US" sz="1400" b="0"/>
            <a:t>, y aplicará esa política a todos los elementos que compongan una clase.</a:t>
          </a:r>
          <a:endParaRPr sz="1300" b="0">
            <a:solidFill>
              <a:srgbClr val="0070C0"/>
            </a:solidFill>
          </a:endParaRPr>
        </a:p>
      </xdr:txBody>
    </xdr:sp>
    <xdr:clientData fLocksWithSheet="0"/>
  </xdr:oneCellAnchor>
  <xdr:oneCellAnchor>
    <xdr:from>
      <xdr:col>5</xdr:col>
      <xdr:colOff>619125</xdr:colOff>
      <xdr:row>39</xdr:row>
      <xdr:rowOff>28575</xdr:rowOff>
    </xdr:from>
    <xdr:ext cx="819150" cy="676275"/>
    <xdr:sp macro="" textlink="">
      <xdr:nvSpPr>
        <xdr:cNvPr id="24" name="Shape 24">
          <a:extLst>
            <a:ext uri="{FF2B5EF4-FFF2-40B4-BE49-F238E27FC236}">
              <a16:creationId xmlns:a16="http://schemas.microsoft.com/office/drawing/2014/main" id="{00000000-0008-0000-0C00-000018000000}"/>
            </a:ext>
          </a:extLst>
        </xdr:cNvPr>
        <xdr:cNvSpPr/>
      </xdr:nvSpPr>
      <xdr:spPr>
        <a:xfrm>
          <a:off x="4945950" y="3456150"/>
          <a:ext cx="800100" cy="647700"/>
        </a:xfrm>
        <a:prstGeom prst="noSmoking">
          <a:avLst>
            <a:gd name="adj" fmla="val 18750"/>
          </a:avLst>
        </a:prstGeom>
        <a:solidFill>
          <a:schemeClr val="accent2"/>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xdr:col>
      <xdr:colOff>38100</xdr:colOff>
      <xdr:row>28</xdr:row>
      <xdr:rowOff>0</xdr:rowOff>
    </xdr:from>
    <xdr:ext cx="5781675" cy="1419225"/>
    <xdr:pic>
      <xdr:nvPicPr>
        <xdr:cNvPr id="2" name="image27.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28820</xdr:colOff>
      <xdr:row>64</xdr:row>
      <xdr:rowOff>46647</xdr:rowOff>
    </xdr:from>
    <xdr:ext cx="5781675" cy="1390650"/>
    <xdr:pic>
      <xdr:nvPicPr>
        <xdr:cNvPr id="2" name="image27.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274883" y="14564335"/>
          <a:ext cx="5781675" cy="1390650"/>
        </a:xfrm>
        <a:prstGeom prst="rect">
          <a:avLst/>
        </a:prstGeom>
        <a:noFill/>
      </xdr:spPr>
    </xdr:pic>
    <xdr:clientData fLocksWithSheet="0"/>
  </xdr:oneCellAnchor>
  <xdr:oneCellAnchor>
    <xdr:from>
      <xdr:col>7</xdr:col>
      <xdr:colOff>411254</xdr:colOff>
      <xdr:row>52</xdr:row>
      <xdr:rowOff>87312</xdr:rowOff>
    </xdr:from>
    <xdr:ext cx="3549559" cy="2242039"/>
    <xdr:pic>
      <xdr:nvPicPr>
        <xdr:cNvPr id="3" name="image29.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xfrm>
          <a:off x="6285004" y="11652250"/>
          <a:ext cx="3549559" cy="2242039"/>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17</xdr:col>
      <xdr:colOff>9525</xdr:colOff>
      <xdr:row>3</xdr:row>
      <xdr:rowOff>0</xdr:rowOff>
    </xdr:from>
    <xdr:ext cx="7134225" cy="6181725"/>
    <xdr:pic>
      <xdr:nvPicPr>
        <xdr:cNvPr id="2" name="image30.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38100</xdr:colOff>
      <xdr:row>28</xdr:row>
      <xdr:rowOff>9525</xdr:rowOff>
    </xdr:from>
    <xdr:ext cx="6848475" cy="6048375"/>
    <xdr:pic>
      <xdr:nvPicPr>
        <xdr:cNvPr id="3" name="image31.pn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xdr:from>
      <xdr:col>14</xdr:col>
      <xdr:colOff>20945</xdr:colOff>
      <xdr:row>89</xdr:row>
      <xdr:rowOff>207985</xdr:rowOff>
    </xdr:from>
    <xdr:to>
      <xdr:col>16</xdr:col>
      <xdr:colOff>218222</xdr:colOff>
      <xdr:row>93</xdr:row>
      <xdr:rowOff>42995</xdr:rowOff>
    </xdr:to>
    <xdr:sp macro="" textlink="">
      <xdr:nvSpPr>
        <xdr:cNvPr id="4" name="Flecha: hacia arriba 3">
          <a:extLst>
            <a:ext uri="{FF2B5EF4-FFF2-40B4-BE49-F238E27FC236}">
              <a16:creationId xmlns:a16="http://schemas.microsoft.com/office/drawing/2014/main" id="{D827D86F-9A48-AFE3-8FEB-FA9FB43A2037}"/>
            </a:ext>
          </a:extLst>
        </xdr:cNvPr>
        <xdr:cNvSpPr/>
      </xdr:nvSpPr>
      <xdr:spPr>
        <a:xfrm rot="17401329">
          <a:off x="10608142" y="22005789"/>
          <a:ext cx="819260" cy="1022777"/>
        </a:xfrm>
        <a:prstGeom prst="upArrow">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8</xdr:col>
      <xdr:colOff>422673</xdr:colOff>
      <xdr:row>3</xdr:row>
      <xdr:rowOff>185738</xdr:rowOff>
    </xdr:from>
    <xdr:ext cx="3047999" cy="3046809"/>
    <xdr:pic>
      <xdr:nvPicPr>
        <xdr:cNvPr id="3" name="image30.png">
          <a:extLst>
            <a:ext uri="{FF2B5EF4-FFF2-40B4-BE49-F238E27FC236}">
              <a16:creationId xmlns:a16="http://schemas.microsoft.com/office/drawing/2014/main" id="{C79FF32C-CB26-46ED-9A50-58D98DC09575}"/>
            </a:ext>
          </a:extLst>
        </xdr:cNvPr>
        <xdr:cNvPicPr preferRelativeResize="0"/>
      </xdr:nvPicPr>
      <xdr:blipFill>
        <a:blip xmlns:r="http://schemas.openxmlformats.org/officeDocument/2006/relationships" r:embed="rId1" cstate="print"/>
        <a:stretch>
          <a:fillRect/>
        </a:stretch>
      </xdr:blipFill>
      <xdr:spPr>
        <a:xfrm>
          <a:off x="6107907" y="769144"/>
          <a:ext cx="3047999" cy="3046809"/>
        </a:xfrm>
        <a:prstGeom prst="rect">
          <a:avLst/>
        </a:prstGeom>
        <a:noFill/>
      </xdr:spPr>
    </xdr:pic>
    <xdr:clientData fLocksWithSheet="0"/>
  </xdr:oneCellAnchor>
  <xdr:oneCellAnchor>
    <xdr:from>
      <xdr:col>8</xdr:col>
      <xdr:colOff>583407</xdr:colOff>
      <xdr:row>19</xdr:row>
      <xdr:rowOff>115490</xdr:rowOff>
    </xdr:from>
    <xdr:ext cx="2869406" cy="2783681"/>
    <xdr:pic>
      <xdr:nvPicPr>
        <xdr:cNvPr id="4" name="image31.png">
          <a:extLst>
            <a:ext uri="{FF2B5EF4-FFF2-40B4-BE49-F238E27FC236}">
              <a16:creationId xmlns:a16="http://schemas.microsoft.com/office/drawing/2014/main" id="{81EA35FE-F3F7-4A37-B513-B588033E2DE7}"/>
            </a:ext>
          </a:extLst>
        </xdr:cNvPr>
        <xdr:cNvPicPr preferRelativeResize="0"/>
      </xdr:nvPicPr>
      <xdr:blipFill>
        <a:blip xmlns:r="http://schemas.openxmlformats.org/officeDocument/2006/relationships" r:embed="rId2" cstate="print"/>
        <a:stretch>
          <a:fillRect/>
        </a:stretch>
      </xdr:blipFill>
      <xdr:spPr>
        <a:xfrm>
          <a:off x="6268641" y="3746896"/>
          <a:ext cx="2869406" cy="2783681"/>
        </a:xfrm>
        <a:prstGeom prst="rect">
          <a:avLst/>
        </a:prstGeom>
        <a:noFill/>
      </xdr:spPr>
    </xdr:pic>
    <xdr:clientData fLocksWithSheet="0"/>
  </xdr:oneCellAnchor>
  <xdr:twoCellAnchor>
    <xdr:from>
      <xdr:col>25</xdr:col>
      <xdr:colOff>510687</xdr:colOff>
      <xdr:row>35</xdr:row>
      <xdr:rowOff>183906</xdr:rowOff>
    </xdr:from>
    <xdr:to>
      <xdr:col>26</xdr:col>
      <xdr:colOff>360485</xdr:colOff>
      <xdr:row>40</xdr:row>
      <xdr:rowOff>148004</xdr:rowOff>
    </xdr:to>
    <xdr:sp macro="" textlink="">
      <xdr:nvSpPr>
        <xdr:cNvPr id="5" name="Flecha: hacia arriba 4">
          <a:extLst>
            <a:ext uri="{FF2B5EF4-FFF2-40B4-BE49-F238E27FC236}">
              <a16:creationId xmlns:a16="http://schemas.microsoft.com/office/drawing/2014/main" id="{6AF3366E-BF88-892A-B931-1E6C464E29F9}"/>
            </a:ext>
          </a:extLst>
        </xdr:cNvPr>
        <xdr:cNvSpPr/>
      </xdr:nvSpPr>
      <xdr:spPr>
        <a:xfrm>
          <a:off x="18337091" y="6858733"/>
          <a:ext cx="523875" cy="923925"/>
        </a:xfrm>
        <a:prstGeom prst="up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306866</xdr:colOff>
      <xdr:row>5</xdr:row>
      <xdr:rowOff>85965</xdr:rowOff>
    </xdr:from>
    <xdr:to>
      <xdr:col>3</xdr:col>
      <xdr:colOff>547687</xdr:colOff>
      <xdr:row>6</xdr:row>
      <xdr:rowOff>157851</xdr:rowOff>
    </xdr:to>
    <xdr:sp macro="" textlink="">
      <xdr:nvSpPr>
        <xdr:cNvPr id="2" name="Flecha: hacia la izquierda 1">
          <a:extLst>
            <a:ext uri="{FF2B5EF4-FFF2-40B4-BE49-F238E27FC236}">
              <a16:creationId xmlns:a16="http://schemas.microsoft.com/office/drawing/2014/main" id="{29A2B3C1-36B5-D174-2989-34F9C98D86D2}"/>
            </a:ext>
          </a:extLst>
        </xdr:cNvPr>
        <xdr:cNvSpPr/>
      </xdr:nvSpPr>
      <xdr:spPr>
        <a:xfrm>
          <a:off x="3239772" y="1038465"/>
          <a:ext cx="240821" cy="262386"/>
        </a:xfrm>
        <a:prstGeom prst="lef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editAs="oneCell">
    <xdr:from>
      <xdr:col>0</xdr:col>
      <xdr:colOff>0</xdr:colOff>
      <xdr:row>15</xdr:row>
      <xdr:rowOff>79075</xdr:rowOff>
    </xdr:from>
    <xdr:to>
      <xdr:col>0</xdr:col>
      <xdr:colOff>1750443</xdr:colOff>
      <xdr:row>18</xdr:row>
      <xdr:rowOff>88994</xdr:rowOff>
    </xdr:to>
    <xdr:pic>
      <xdr:nvPicPr>
        <xdr:cNvPr id="3" name="Imagen 2">
          <a:extLst>
            <a:ext uri="{FF2B5EF4-FFF2-40B4-BE49-F238E27FC236}">
              <a16:creationId xmlns:a16="http://schemas.microsoft.com/office/drawing/2014/main" id="{E10ED02A-50CB-0C36-DD76-8A809FEE8B7F}"/>
            </a:ext>
          </a:extLst>
        </xdr:cNvPr>
        <xdr:cNvPicPr>
          <a:picLocks noChangeAspect="1"/>
        </xdr:cNvPicPr>
      </xdr:nvPicPr>
      <xdr:blipFill>
        <a:blip xmlns:r="http://schemas.openxmlformats.org/officeDocument/2006/relationships" r:embed="rId1"/>
        <a:stretch>
          <a:fillRect/>
        </a:stretch>
      </xdr:blipFill>
      <xdr:spPr>
        <a:xfrm>
          <a:off x="0" y="2936575"/>
          <a:ext cx="1750443" cy="58141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4</xdr:col>
      <xdr:colOff>743479</xdr:colOff>
      <xdr:row>6</xdr:row>
      <xdr:rowOff>171501</xdr:rowOff>
    </xdr:to>
    <xdr:pic>
      <xdr:nvPicPr>
        <xdr:cNvPr id="3" name="Imagen 2">
          <a:extLst>
            <a:ext uri="{FF2B5EF4-FFF2-40B4-BE49-F238E27FC236}">
              <a16:creationId xmlns:a16="http://schemas.microsoft.com/office/drawing/2014/main" id="{8E890E9D-7A0B-F9E0-7BE0-F99548FFAA36}"/>
            </a:ext>
          </a:extLst>
        </xdr:cNvPr>
        <xdr:cNvPicPr>
          <a:picLocks noChangeAspect="1"/>
        </xdr:cNvPicPr>
      </xdr:nvPicPr>
      <xdr:blipFill>
        <a:blip xmlns:r="http://schemas.openxmlformats.org/officeDocument/2006/relationships" r:embed="rId1"/>
        <a:stretch>
          <a:fillRect/>
        </a:stretch>
      </xdr:blipFill>
      <xdr:spPr>
        <a:xfrm>
          <a:off x="0" y="952500"/>
          <a:ext cx="3791479" cy="362001"/>
        </a:xfrm>
        <a:prstGeom prst="rect">
          <a:avLst/>
        </a:prstGeom>
      </xdr:spPr>
    </xdr:pic>
    <xdr:clientData/>
  </xdr:twoCellAnchor>
  <xdr:twoCellAnchor editAs="oneCell">
    <xdr:from>
      <xdr:col>0</xdr:col>
      <xdr:colOff>0</xdr:colOff>
      <xdr:row>9</xdr:row>
      <xdr:rowOff>0</xdr:rowOff>
    </xdr:from>
    <xdr:to>
      <xdr:col>4</xdr:col>
      <xdr:colOff>105215</xdr:colOff>
      <xdr:row>19</xdr:row>
      <xdr:rowOff>181266</xdr:rowOff>
    </xdr:to>
    <xdr:pic>
      <xdr:nvPicPr>
        <xdr:cNvPr id="4" name="Imagen 3">
          <a:extLst>
            <a:ext uri="{FF2B5EF4-FFF2-40B4-BE49-F238E27FC236}">
              <a16:creationId xmlns:a16="http://schemas.microsoft.com/office/drawing/2014/main" id="{E4936033-A252-510B-0F0A-8B035CD97776}"/>
            </a:ext>
          </a:extLst>
        </xdr:cNvPr>
        <xdr:cNvPicPr>
          <a:picLocks noChangeAspect="1"/>
        </xdr:cNvPicPr>
      </xdr:nvPicPr>
      <xdr:blipFill>
        <a:blip xmlns:r="http://schemas.openxmlformats.org/officeDocument/2006/relationships" r:embed="rId2"/>
        <a:stretch>
          <a:fillRect/>
        </a:stretch>
      </xdr:blipFill>
      <xdr:spPr>
        <a:xfrm>
          <a:off x="0" y="1714500"/>
          <a:ext cx="3153215" cy="208626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381000</xdr:colOff>
      <xdr:row>1</xdr:row>
      <xdr:rowOff>38100</xdr:rowOff>
    </xdr:from>
    <xdr:ext cx="1657350" cy="1905000"/>
    <xdr:pic>
      <xdr:nvPicPr>
        <xdr:cNvPr id="2" name="image44.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200025</xdr:colOff>
      <xdr:row>12</xdr:row>
      <xdr:rowOff>9525</xdr:rowOff>
    </xdr:from>
    <xdr:ext cx="1895475" cy="1638300"/>
    <xdr:pic>
      <xdr:nvPicPr>
        <xdr:cNvPr id="3" name="image41.png">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285750</xdr:colOff>
      <xdr:row>21</xdr:row>
      <xdr:rowOff>0</xdr:rowOff>
    </xdr:from>
    <xdr:ext cx="1724025" cy="2057400"/>
    <xdr:pic>
      <xdr:nvPicPr>
        <xdr:cNvPr id="4" name="image46.png">
          <a:extLst>
            <a:ext uri="{FF2B5EF4-FFF2-40B4-BE49-F238E27FC236}">
              <a16:creationId xmlns:a16="http://schemas.microsoft.com/office/drawing/2014/main" id="{00000000-0008-0000-0F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381000</xdr:colOff>
      <xdr:row>32</xdr:row>
      <xdr:rowOff>9525</xdr:rowOff>
    </xdr:from>
    <xdr:ext cx="1724025" cy="1200150"/>
    <xdr:pic>
      <xdr:nvPicPr>
        <xdr:cNvPr id="5" name="image37.png">
          <a:extLst>
            <a:ext uri="{FF2B5EF4-FFF2-40B4-BE49-F238E27FC236}">
              <a16:creationId xmlns:a16="http://schemas.microsoft.com/office/drawing/2014/main" id="{00000000-0008-0000-0F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438150</xdr:colOff>
      <xdr:row>41</xdr:row>
      <xdr:rowOff>180975</xdr:rowOff>
    </xdr:from>
    <xdr:ext cx="1809750" cy="1171575"/>
    <xdr:pic>
      <xdr:nvPicPr>
        <xdr:cNvPr id="6" name="image38.png">
          <a:extLst>
            <a:ext uri="{FF2B5EF4-FFF2-40B4-BE49-F238E27FC236}">
              <a16:creationId xmlns:a16="http://schemas.microsoft.com/office/drawing/2014/main" id="{00000000-0008-0000-0F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476250</xdr:colOff>
      <xdr:row>48</xdr:row>
      <xdr:rowOff>95250</xdr:rowOff>
    </xdr:from>
    <xdr:ext cx="1838325" cy="962025"/>
    <xdr:pic>
      <xdr:nvPicPr>
        <xdr:cNvPr id="7" name="image45.png">
          <a:extLst>
            <a:ext uri="{FF2B5EF4-FFF2-40B4-BE49-F238E27FC236}">
              <a16:creationId xmlns:a16="http://schemas.microsoft.com/office/drawing/2014/main" id="{00000000-0008-0000-0F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19050</xdr:colOff>
      <xdr:row>32</xdr:row>
      <xdr:rowOff>9525</xdr:rowOff>
    </xdr:from>
    <xdr:ext cx="2152650" cy="1762125"/>
    <xdr:pic>
      <xdr:nvPicPr>
        <xdr:cNvPr id="8" name="image40.jpg">
          <a:extLst>
            <a:ext uri="{FF2B5EF4-FFF2-40B4-BE49-F238E27FC236}">
              <a16:creationId xmlns:a16="http://schemas.microsoft.com/office/drawing/2014/main" id="{00000000-0008-0000-0F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13</xdr:col>
      <xdr:colOff>0</xdr:colOff>
      <xdr:row>3</xdr:row>
      <xdr:rowOff>0</xdr:rowOff>
    </xdr:from>
    <xdr:ext cx="3790950" cy="2447925"/>
    <xdr:pic>
      <xdr:nvPicPr>
        <xdr:cNvPr id="2" name="image49.pn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12</xdr:col>
      <xdr:colOff>645540</xdr:colOff>
      <xdr:row>100</xdr:row>
      <xdr:rowOff>44488</xdr:rowOff>
    </xdr:from>
    <xdr:ext cx="716017" cy="663465"/>
    <xdr:grpSp>
      <xdr:nvGrpSpPr>
        <xdr:cNvPr id="2" name="Shape 2">
          <a:extLst>
            <a:ext uri="{FF2B5EF4-FFF2-40B4-BE49-F238E27FC236}">
              <a16:creationId xmlns:a16="http://schemas.microsoft.com/office/drawing/2014/main" id="{00000000-0008-0000-0200-000002000000}"/>
            </a:ext>
          </a:extLst>
        </xdr:cNvPr>
        <xdr:cNvGrpSpPr/>
      </xdr:nvGrpSpPr>
      <xdr:grpSpPr>
        <a:xfrm>
          <a:off x="8812192" y="19243575"/>
          <a:ext cx="716017" cy="663465"/>
          <a:chOff x="5026913" y="3513300"/>
          <a:chExt cx="638175" cy="533400"/>
        </a:xfrm>
      </xdr:grpSpPr>
      <xdr:cxnSp macro="">
        <xdr:nvCxnSpPr>
          <xdr:cNvPr id="6" name="Shape 6">
            <a:extLst>
              <a:ext uri="{FF2B5EF4-FFF2-40B4-BE49-F238E27FC236}">
                <a16:creationId xmlns:a16="http://schemas.microsoft.com/office/drawing/2014/main" id="{00000000-0008-0000-0200-000006000000}"/>
              </a:ext>
            </a:extLst>
          </xdr:cNvPr>
          <xdr:cNvCxnSpPr/>
        </xdr:nvCxnSpPr>
        <xdr:spPr>
          <a:xfrm rot="10800000">
            <a:off x="5026913" y="3513300"/>
            <a:ext cx="638175" cy="533400"/>
          </a:xfrm>
          <a:prstGeom prst="straightConnector1">
            <a:avLst/>
          </a:prstGeom>
          <a:noFill/>
          <a:ln w="25400" cap="flat" cmpd="sng">
            <a:solidFill>
              <a:schemeClr val="accent2"/>
            </a:solidFill>
            <a:prstDash val="solid"/>
            <a:round/>
            <a:headEnd type="none" w="sm" len="sm"/>
            <a:tailEnd type="none" w="sm" len="sm"/>
          </a:ln>
        </xdr:spPr>
      </xdr:cxnSp>
    </xdr:grpSp>
    <xdr:clientData fLocksWithSheet="0"/>
  </xdr:oneCellAnchor>
  <xdr:oneCellAnchor>
    <xdr:from>
      <xdr:col>12</xdr:col>
      <xdr:colOff>608773</xdr:colOff>
      <xdr:row>101</xdr:row>
      <xdr:rowOff>42394</xdr:rowOff>
    </xdr:from>
    <xdr:ext cx="711748" cy="692369"/>
    <xdr:grpSp>
      <xdr:nvGrpSpPr>
        <xdr:cNvPr id="3" name="Shape 2">
          <a:extLst>
            <a:ext uri="{FF2B5EF4-FFF2-40B4-BE49-F238E27FC236}">
              <a16:creationId xmlns:a16="http://schemas.microsoft.com/office/drawing/2014/main" id="{00000000-0008-0000-0200-000003000000}"/>
            </a:ext>
          </a:extLst>
        </xdr:cNvPr>
        <xdr:cNvGrpSpPr/>
      </xdr:nvGrpSpPr>
      <xdr:grpSpPr>
        <a:xfrm>
          <a:off x="8775425" y="19440264"/>
          <a:ext cx="711748" cy="692369"/>
          <a:chOff x="5069775" y="3546638"/>
          <a:chExt cx="552450" cy="466725"/>
        </a:xfrm>
      </xdr:grpSpPr>
      <xdr:cxnSp macro="">
        <xdr:nvCxnSpPr>
          <xdr:cNvPr id="7" name="Shape 7">
            <a:extLst>
              <a:ext uri="{FF2B5EF4-FFF2-40B4-BE49-F238E27FC236}">
                <a16:creationId xmlns:a16="http://schemas.microsoft.com/office/drawing/2014/main" id="{00000000-0008-0000-0200-000007000000}"/>
              </a:ext>
            </a:extLst>
          </xdr:cNvPr>
          <xdr:cNvCxnSpPr/>
        </xdr:nvCxnSpPr>
        <xdr:spPr>
          <a:xfrm rot="10800000">
            <a:off x="5069775" y="3546638"/>
            <a:ext cx="552450" cy="466725"/>
          </a:xfrm>
          <a:prstGeom prst="straightConnector1">
            <a:avLst/>
          </a:prstGeom>
          <a:noFill/>
          <a:ln w="25400" cap="flat" cmpd="sng">
            <a:solidFill>
              <a:schemeClr val="accent5"/>
            </a:solidFill>
            <a:prstDash val="solid"/>
            <a:round/>
            <a:headEnd type="none" w="sm" len="sm"/>
            <a:tailEnd type="none" w="sm" len="sm"/>
          </a:ln>
        </xdr:spPr>
      </xdr:cxnSp>
    </xdr:grpSp>
    <xdr:clientData fLocksWithSheet="0"/>
  </xdr:oneCellAnchor>
  <xdr:oneCellAnchor>
    <xdr:from>
      <xdr:col>1</xdr:col>
      <xdr:colOff>4927</xdr:colOff>
      <xdr:row>77</xdr:row>
      <xdr:rowOff>119555</xdr:rowOff>
    </xdr:from>
    <xdr:ext cx="5187183" cy="761343"/>
    <xdr:pic>
      <xdr:nvPicPr>
        <xdr:cNvPr id="4" name="image9.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1" cstate="print"/>
        <a:stretch>
          <a:fillRect/>
        </a:stretch>
      </xdr:blipFill>
      <xdr:spPr>
        <a:xfrm>
          <a:off x="398627" y="14813455"/>
          <a:ext cx="5187183" cy="761343"/>
        </a:xfrm>
        <a:prstGeom prst="rect">
          <a:avLst/>
        </a:prstGeom>
        <a:noFill/>
      </xdr:spPr>
    </xdr:pic>
    <xdr:clientData fLocksWithSheet="0"/>
  </xdr:oneCellAnchor>
  <xdr:oneCellAnchor>
    <xdr:from>
      <xdr:col>1</xdr:col>
      <xdr:colOff>343322</xdr:colOff>
      <xdr:row>92</xdr:row>
      <xdr:rowOff>178001</xdr:rowOff>
    </xdr:from>
    <xdr:ext cx="7763144" cy="2789381"/>
    <xdr:pic>
      <xdr:nvPicPr>
        <xdr:cNvPr id="8" name="image6.pn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2" cstate="print"/>
        <a:stretch>
          <a:fillRect/>
        </a:stretch>
      </xdr:blipFill>
      <xdr:spPr>
        <a:xfrm>
          <a:off x="737022" y="17919901"/>
          <a:ext cx="7763144" cy="2789381"/>
        </a:xfrm>
        <a:prstGeom prst="rect">
          <a:avLst/>
        </a:prstGeom>
        <a:noFill/>
      </xdr:spPr>
    </xdr:pic>
    <xdr:clientData fLocksWithSheet="0"/>
  </xdr:oneCellAnchor>
  <xdr:oneCellAnchor>
    <xdr:from>
      <xdr:col>1</xdr:col>
      <xdr:colOff>19048</xdr:colOff>
      <xdr:row>132</xdr:row>
      <xdr:rowOff>1242</xdr:rowOff>
    </xdr:from>
    <xdr:ext cx="1960791" cy="1359471"/>
    <xdr:pic>
      <xdr:nvPicPr>
        <xdr:cNvPr id="9" name="image5.png">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3" cstate="print"/>
        <a:stretch>
          <a:fillRect/>
        </a:stretch>
      </xdr:blipFill>
      <xdr:spPr>
        <a:xfrm>
          <a:off x="406852" y="23106171"/>
          <a:ext cx="1960791" cy="1359471"/>
        </a:xfrm>
        <a:prstGeom prst="rect">
          <a:avLst/>
        </a:prstGeom>
        <a:noFill/>
      </xdr:spPr>
    </xdr:pic>
    <xdr:clientData fLocksWithSheet="0"/>
  </xdr:oneCellAnchor>
  <xdr:oneCellAnchor>
    <xdr:from>
      <xdr:col>6</xdr:col>
      <xdr:colOff>108524</xdr:colOff>
      <xdr:row>132</xdr:row>
      <xdr:rowOff>35016</xdr:rowOff>
    </xdr:from>
    <xdr:ext cx="685841" cy="463524"/>
    <xdr:pic>
      <xdr:nvPicPr>
        <xdr:cNvPr id="10" name="image12.png">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4" cstate="print"/>
        <a:stretch>
          <a:fillRect/>
        </a:stretch>
      </xdr:blipFill>
      <xdr:spPr>
        <a:xfrm>
          <a:off x="5143167" y="23139945"/>
          <a:ext cx="685841" cy="463524"/>
        </a:xfrm>
        <a:prstGeom prst="rect">
          <a:avLst/>
        </a:prstGeom>
        <a:noFill/>
      </xdr:spPr>
    </xdr:pic>
    <xdr:clientData fLocksWithSheet="0"/>
  </xdr:oneCellAnchor>
  <xdr:oneCellAnchor>
    <xdr:from>
      <xdr:col>5</xdr:col>
      <xdr:colOff>996840</xdr:colOff>
      <xdr:row>134</xdr:row>
      <xdr:rowOff>180503</xdr:rowOff>
    </xdr:from>
    <xdr:ext cx="1010213" cy="792407"/>
    <xdr:pic>
      <xdr:nvPicPr>
        <xdr:cNvPr id="11" name="image7.png">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5" cstate="print"/>
        <a:stretch>
          <a:fillRect/>
        </a:stretch>
      </xdr:blipFill>
      <xdr:spPr>
        <a:xfrm>
          <a:off x="5024554" y="23680039"/>
          <a:ext cx="1010213" cy="792407"/>
        </a:xfrm>
        <a:prstGeom prst="rect">
          <a:avLst/>
        </a:prstGeom>
        <a:noFill/>
      </xdr:spPr>
    </xdr:pic>
    <xdr:clientData fLocksWithSheet="0"/>
  </xdr:oneCellAnchor>
  <xdr:twoCellAnchor>
    <xdr:from>
      <xdr:col>14</xdr:col>
      <xdr:colOff>517266</xdr:colOff>
      <xdr:row>97</xdr:row>
      <xdr:rowOff>53379</xdr:rowOff>
    </xdr:from>
    <xdr:to>
      <xdr:col>14</xdr:col>
      <xdr:colOff>841251</xdr:colOff>
      <xdr:row>98</xdr:row>
      <xdr:rowOff>133075</xdr:rowOff>
    </xdr:to>
    <xdr:sp macro="" textlink="">
      <xdr:nvSpPr>
        <xdr:cNvPr id="12" name="Flecha: hacia abajo 11">
          <a:extLst>
            <a:ext uri="{FF2B5EF4-FFF2-40B4-BE49-F238E27FC236}">
              <a16:creationId xmlns:a16="http://schemas.microsoft.com/office/drawing/2014/main" id="{2E8D2F40-9605-C320-36D9-F77424F6FC59}"/>
            </a:ext>
          </a:extLst>
        </xdr:cNvPr>
        <xdr:cNvSpPr/>
      </xdr:nvSpPr>
      <xdr:spPr>
        <a:xfrm rot="7224621">
          <a:off x="10997848" y="18617243"/>
          <a:ext cx="277000" cy="323985"/>
        </a:xfrm>
        <a:prstGeom prst="downArrow">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editAs="oneCell">
    <xdr:from>
      <xdr:col>2</xdr:col>
      <xdr:colOff>794641</xdr:colOff>
      <xdr:row>140</xdr:row>
      <xdr:rowOff>36255</xdr:rowOff>
    </xdr:from>
    <xdr:to>
      <xdr:col>9</xdr:col>
      <xdr:colOff>823232</xdr:colOff>
      <xdr:row>144</xdr:row>
      <xdr:rowOff>15724</xdr:rowOff>
    </xdr:to>
    <xdr:pic>
      <xdr:nvPicPr>
        <xdr:cNvPr id="13" name="Imagen 12">
          <a:extLst>
            <a:ext uri="{FF2B5EF4-FFF2-40B4-BE49-F238E27FC236}">
              <a16:creationId xmlns:a16="http://schemas.microsoft.com/office/drawing/2014/main" id="{EB62866A-01E1-9345-0692-E3333718E9B9}"/>
            </a:ext>
          </a:extLst>
        </xdr:cNvPr>
        <xdr:cNvPicPr>
          <a:picLocks noChangeAspect="1"/>
        </xdr:cNvPicPr>
      </xdr:nvPicPr>
      <xdr:blipFill>
        <a:blip xmlns:r="http://schemas.openxmlformats.org/officeDocument/2006/relationships" r:embed="rId6"/>
        <a:stretch>
          <a:fillRect/>
        </a:stretch>
      </xdr:blipFill>
      <xdr:spPr>
        <a:xfrm>
          <a:off x="2134945" y="24719612"/>
          <a:ext cx="5607520" cy="76868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79119</xdr:colOff>
      <xdr:row>110</xdr:row>
      <xdr:rowOff>97341</xdr:rowOff>
    </xdr:from>
    <xdr:to>
      <xdr:col>8</xdr:col>
      <xdr:colOff>109114</xdr:colOff>
      <xdr:row>113</xdr:row>
      <xdr:rowOff>30856</xdr:rowOff>
    </xdr:to>
    <xdr:pic>
      <xdr:nvPicPr>
        <xdr:cNvPr id="18" name="Imagen 17">
          <a:extLst>
            <a:ext uri="{FF2B5EF4-FFF2-40B4-BE49-F238E27FC236}">
              <a16:creationId xmlns:a16="http://schemas.microsoft.com/office/drawing/2014/main" id="{34A22BAE-C130-57F1-3ED1-0708D345A51A}"/>
            </a:ext>
          </a:extLst>
        </xdr:cNvPr>
        <xdr:cNvPicPr>
          <a:picLocks noChangeAspect="1"/>
        </xdr:cNvPicPr>
      </xdr:nvPicPr>
      <xdr:blipFill>
        <a:blip xmlns:r="http://schemas.openxmlformats.org/officeDocument/2006/relationships" r:embed="rId7"/>
        <a:stretch>
          <a:fillRect/>
        </a:stretch>
      </xdr:blipFill>
      <xdr:spPr>
        <a:xfrm>
          <a:off x="466923" y="21249645"/>
          <a:ext cx="5438834" cy="525425"/>
        </a:xfrm>
        <a:prstGeom prst="rect">
          <a:avLst/>
        </a:prstGeom>
      </xdr:spPr>
    </xdr:pic>
    <xdr:clientData/>
  </xdr:twoCellAnchor>
  <xdr:twoCellAnchor editAs="oneCell">
    <xdr:from>
      <xdr:col>6</xdr:col>
      <xdr:colOff>299945</xdr:colOff>
      <xdr:row>152</xdr:row>
      <xdr:rowOff>180743</xdr:rowOff>
    </xdr:from>
    <xdr:to>
      <xdr:col>9</xdr:col>
      <xdr:colOff>54427</xdr:colOff>
      <xdr:row>159</xdr:row>
      <xdr:rowOff>165244</xdr:rowOff>
    </xdr:to>
    <xdr:pic>
      <xdr:nvPicPr>
        <xdr:cNvPr id="22" name="Imagen 21">
          <a:extLst>
            <a:ext uri="{FF2B5EF4-FFF2-40B4-BE49-F238E27FC236}">
              <a16:creationId xmlns:a16="http://schemas.microsoft.com/office/drawing/2014/main" id="{7A591167-B896-623A-F65E-AC32F46C8C33}"/>
            </a:ext>
          </a:extLst>
        </xdr:cNvPr>
        <xdr:cNvPicPr>
          <a:picLocks noChangeAspect="1"/>
        </xdr:cNvPicPr>
      </xdr:nvPicPr>
      <xdr:blipFill>
        <a:blip xmlns:r="http://schemas.openxmlformats.org/officeDocument/2006/relationships" r:embed="rId8"/>
        <a:stretch>
          <a:fillRect/>
        </a:stretch>
      </xdr:blipFill>
      <xdr:spPr>
        <a:xfrm>
          <a:off x="4470534" y="29681029"/>
          <a:ext cx="2162947" cy="1365626"/>
        </a:xfrm>
        <a:prstGeom prst="rect">
          <a:avLst/>
        </a:prstGeom>
      </xdr:spPr>
    </xdr:pic>
    <xdr:clientData/>
  </xdr:twoCellAnchor>
  <xdr:twoCellAnchor>
    <xdr:from>
      <xdr:col>3</xdr:col>
      <xdr:colOff>628650</xdr:colOff>
      <xdr:row>74</xdr:row>
      <xdr:rowOff>19050</xdr:rowOff>
    </xdr:from>
    <xdr:to>
      <xdr:col>4</xdr:col>
      <xdr:colOff>317500</xdr:colOff>
      <xdr:row>75</xdr:row>
      <xdr:rowOff>196850</xdr:rowOff>
    </xdr:to>
    <xdr:sp macro="" textlink="">
      <xdr:nvSpPr>
        <xdr:cNvPr id="16" name="Flecha: hacia la izquierda 15">
          <a:extLst>
            <a:ext uri="{FF2B5EF4-FFF2-40B4-BE49-F238E27FC236}">
              <a16:creationId xmlns:a16="http://schemas.microsoft.com/office/drawing/2014/main" id="{B7C15C48-D3FB-8C0A-A344-E4EF184E8C8E}"/>
            </a:ext>
          </a:extLst>
        </xdr:cNvPr>
        <xdr:cNvSpPr/>
      </xdr:nvSpPr>
      <xdr:spPr>
        <a:xfrm>
          <a:off x="3073400" y="14103350"/>
          <a:ext cx="520700" cy="381000"/>
        </a:xfrm>
        <a:prstGeom prst="leftArrow">
          <a:avLst/>
        </a:prstGeom>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PE" sz="1100"/>
        </a:p>
      </xdr:txBody>
    </xdr:sp>
    <xdr:clientData/>
  </xdr:twoCellAnchor>
  <xdr:twoCellAnchor>
    <xdr:from>
      <xdr:col>5</xdr:col>
      <xdr:colOff>911678</xdr:colOff>
      <xdr:row>92</xdr:row>
      <xdr:rowOff>68035</xdr:rowOff>
    </xdr:from>
    <xdr:to>
      <xdr:col>6</xdr:col>
      <xdr:colOff>462642</xdr:colOff>
      <xdr:row>94</xdr:row>
      <xdr:rowOff>122464</xdr:rowOff>
    </xdr:to>
    <xdr:sp macro="" textlink="">
      <xdr:nvSpPr>
        <xdr:cNvPr id="5" name="Flecha: hacia abajo 4">
          <a:extLst>
            <a:ext uri="{FF2B5EF4-FFF2-40B4-BE49-F238E27FC236}">
              <a16:creationId xmlns:a16="http://schemas.microsoft.com/office/drawing/2014/main" id="{6E134273-EF2B-3610-FC62-68AE0D86B24E}"/>
            </a:ext>
          </a:extLst>
        </xdr:cNvPr>
        <xdr:cNvSpPr/>
      </xdr:nvSpPr>
      <xdr:spPr>
        <a:xfrm>
          <a:off x="4939392" y="17668874"/>
          <a:ext cx="557893" cy="449036"/>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1</xdr:col>
      <xdr:colOff>54428</xdr:colOff>
      <xdr:row>165</xdr:row>
      <xdr:rowOff>129268</xdr:rowOff>
    </xdr:from>
    <xdr:to>
      <xdr:col>1</xdr:col>
      <xdr:colOff>591911</xdr:colOff>
      <xdr:row>167</xdr:row>
      <xdr:rowOff>102054</xdr:rowOff>
    </xdr:to>
    <xdr:sp macro="" textlink="">
      <xdr:nvSpPr>
        <xdr:cNvPr id="14" name="Flecha: a la derecha 13">
          <a:extLst>
            <a:ext uri="{FF2B5EF4-FFF2-40B4-BE49-F238E27FC236}">
              <a16:creationId xmlns:a16="http://schemas.microsoft.com/office/drawing/2014/main" id="{F61225EA-B293-11E5-4B5C-EE217FDC470E}"/>
            </a:ext>
          </a:extLst>
        </xdr:cNvPr>
        <xdr:cNvSpPr/>
      </xdr:nvSpPr>
      <xdr:spPr>
        <a:xfrm>
          <a:off x="442232" y="32194500"/>
          <a:ext cx="537483" cy="367393"/>
        </a:xfrm>
        <a:prstGeom prst="rightArrow">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t"/>
        <a:lstStyle/>
        <a:p>
          <a:pPr algn="l"/>
          <a:endParaRPr lang="es-PE"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15</xdr:col>
      <xdr:colOff>8871</xdr:colOff>
      <xdr:row>132</xdr:row>
      <xdr:rowOff>127934</xdr:rowOff>
    </xdr:from>
    <xdr:ext cx="4579004" cy="54630"/>
    <xdr:sp macro="" textlink="">
      <xdr:nvSpPr>
        <xdr:cNvPr id="8" name="Shape 8">
          <a:extLst>
            <a:ext uri="{FF2B5EF4-FFF2-40B4-BE49-F238E27FC236}">
              <a16:creationId xmlns:a16="http://schemas.microsoft.com/office/drawing/2014/main" id="{00000000-0008-0000-0300-000008000000}"/>
            </a:ext>
          </a:extLst>
        </xdr:cNvPr>
        <xdr:cNvSpPr/>
      </xdr:nvSpPr>
      <xdr:spPr>
        <a:xfrm>
          <a:off x="11661121" y="26210559"/>
          <a:ext cx="4579004" cy="54630"/>
        </a:xfrm>
        <a:prstGeom prst="rightArrow">
          <a:avLst>
            <a:gd name="adj1" fmla="val 50000"/>
            <a:gd name="adj2" fmla="val 50000"/>
          </a:avLst>
        </a:prstGeom>
        <a:solidFill>
          <a:schemeClr val="accent2"/>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14</xdr:col>
      <xdr:colOff>209550</xdr:colOff>
      <xdr:row>119</xdr:row>
      <xdr:rowOff>47625</xdr:rowOff>
    </xdr:from>
    <xdr:ext cx="200025" cy="171450"/>
    <xdr:sp macro="" textlink="">
      <xdr:nvSpPr>
        <xdr:cNvPr id="9" name="Shape 9">
          <a:extLst>
            <a:ext uri="{FF2B5EF4-FFF2-40B4-BE49-F238E27FC236}">
              <a16:creationId xmlns:a16="http://schemas.microsoft.com/office/drawing/2014/main" id="{00000000-0008-0000-0300-000009000000}"/>
            </a:ext>
          </a:extLst>
        </xdr:cNvPr>
        <xdr:cNvSpPr/>
      </xdr:nvSpPr>
      <xdr:spPr>
        <a:xfrm>
          <a:off x="5255513" y="3703800"/>
          <a:ext cx="180975" cy="152400"/>
        </a:xfrm>
        <a:prstGeom prst="mathPlus">
          <a:avLst>
            <a:gd name="adj1" fmla="val 23520"/>
          </a:avLst>
        </a:prstGeom>
        <a:solidFill>
          <a:schemeClr val="accent1"/>
        </a:solidFill>
        <a:ln w="25400" cap="flat" cmpd="sng">
          <a:solidFill>
            <a:srgbClr val="21364F"/>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5</xdr:col>
      <xdr:colOff>48503</xdr:colOff>
      <xdr:row>2</xdr:row>
      <xdr:rowOff>55351</xdr:rowOff>
    </xdr:from>
    <xdr:ext cx="7181850" cy="4791075"/>
    <xdr:pic>
      <xdr:nvPicPr>
        <xdr:cNvPr id="2" name="image16.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3007603" y="449051"/>
          <a:ext cx="7181850" cy="4791075"/>
        </a:xfrm>
        <a:prstGeom prst="rect">
          <a:avLst/>
        </a:prstGeom>
        <a:noFill/>
      </xdr:spPr>
    </xdr:pic>
    <xdr:clientData fLocksWithSheet="0"/>
  </xdr:oneCellAnchor>
  <xdr:oneCellAnchor>
    <xdr:from>
      <xdr:col>5</xdr:col>
      <xdr:colOff>93133</xdr:colOff>
      <xdr:row>28</xdr:row>
      <xdr:rowOff>74083</xdr:rowOff>
    </xdr:from>
    <xdr:ext cx="7124700" cy="5016500"/>
    <xdr:pic>
      <xdr:nvPicPr>
        <xdr:cNvPr id="3" name="image13.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xfrm>
          <a:off x="3045883" y="5556250"/>
          <a:ext cx="7124700" cy="5016500"/>
        </a:xfrm>
        <a:prstGeom prst="rect">
          <a:avLst/>
        </a:prstGeom>
        <a:noFill/>
      </xdr:spPr>
    </xdr:pic>
    <xdr:clientData fLocksWithSheet="0"/>
  </xdr:oneCellAnchor>
  <xdr:oneCellAnchor>
    <xdr:from>
      <xdr:col>20</xdr:col>
      <xdr:colOff>254977</xdr:colOff>
      <xdr:row>14</xdr:row>
      <xdr:rowOff>79864</xdr:rowOff>
    </xdr:from>
    <xdr:ext cx="1895475" cy="1485900"/>
    <xdr:pic>
      <xdr:nvPicPr>
        <xdr:cNvPr id="4" name="image17.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xfrm>
          <a:off x="15890631" y="2790826"/>
          <a:ext cx="1895475" cy="1485900"/>
        </a:xfrm>
        <a:prstGeom prst="rect">
          <a:avLst/>
        </a:prstGeom>
        <a:noFill/>
      </xdr:spPr>
    </xdr:pic>
    <xdr:clientData fLocksWithSheet="0"/>
  </xdr:oneCellAnchor>
  <xdr:oneCellAnchor>
    <xdr:from>
      <xdr:col>20</xdr:col>
      <xdr:colOff>275738</xdr:colOff>
      <xdr:row>24</xdr:row>
      <xdr:rowOff>7816</xdr:rowOff>
    </xdr:from>
    <xdr:ext cx="1899138" cy="1356214"/>
    <xdr:pic>
      <xdr:nvPicPr>
        <xdr:cNvPr id="5" name="image18.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xfrm>
          <a:off x="15872926" y="4659191"/>
          <a:ext cx="1899138" cy="1356214"/>
        </a:xfrm>
        <a:prstGeom prst="rect">
          <a:avLst/>
        </a:prstGeom>
        <a:noFill/>
      </xdr:spPr>
    </xdr:pic>
    <xdr:clientData fLocksWithSheet="0"/>
  </xdr:oneCellAnchor>
  <xdr:oneCellAnchor>
    <xdr:from>
      <xdr:col>5</xdr:col>
      <xdr:colOff>47625</xdr:colOff>
      <xdr:row>119</xdr:row>
      <xdr:rowOff>178598</xdr:rowOff>
    </xdr:from>
    <xdr:ext cx="3611563" cy="1781964"/>
    <xdr:pic>
      <xdr:nvPicPr>
        <xdr:cNvPr id="6" name="image50.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xfrm>
          <a:off x="2992438" y="21522536"/>
          <a:ext cx="3611563" cy="1781964"/>
        </a:xfrm>
        <a:prstGeom prst="rect">
          <a:avLst/>
        </a:prstGeom>
        <a:noFill/>
      </xdr:spPr>
    </xdr:pic>
    <xdr:clientData fLocksWithSheet="0"/>
  </xdr:oneCellAnchor>
  <xdr:oneCellAnchor>
    <xdr:from>
      <xdr:col>9</xdr:col>
      <xdr:colOff>70565</xdr:colOff>
      <xdr:row>130</xdr:row>
      <xdr:rowOff>192748</xdr:rowOff>
    </xdr:from>
    <xdr:ext cx="3415647" cy="2105305"/>
    <xdr:pic>
      <xdr:nvPicPr>
        <xdr:cNvPr id="7" name="image11.jpg">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6" cstate="print"/>
        <a:stretch>
          <a:fillRect/>
        </a:stretch>
      </xdr:blipFill>
      <xdr:spPr>
        <a:xfrm>
          <a:off x="6746003" y="23719498"/>
          <a:ext cx="3415647" cy="2105305"/>
        </a:xfrm>
        <a:prstGeom prst="rect">
          <a:avLst/>
        </a:prstGeom>
        <a:noFill/>
      </xdr:spPr>
    </xdr:pic>
    <xdr:clientData fLocksWithSheet="0"/>
  </xdr:oneCellAnchor>
  <xdr:oneCellAnchor>
    <xdr:from>
      <xdr:col>6</xdr:col>
      <xdr:colOff>404812</xdr:colOff>
      <xdr:row>68</xdr:row>
      <xdr:rowOff>168068</xdr:rowOff>
    </xdr:from>
    <xdr:ext cx="5405438" cy="3221245"/>
    <xdr:pic>
      <xdr:nvPicPr>
        <xdr:cNvPr id="10" name="image10.png">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7" cstate="print"/>
        <a:stretch>
          <a:fillRect/>
        </a:stretch>
      </xdr:blipFill>
      <xdr:spPr>
        <a:xfrm>
          <a:off x="4175125" y="11566318"/>
          <a:ext cx="5405438" cy="3221245"/>
        </a:xfrm>
        <a:prstGeom prst="rect">
          <a:avLst/>
        </a:prstGeom>
        <a:noFill/>
      </xdr:spPr>
    </xdr:pic>
    <xdr:clientData fLocksWithSheet="0"/>
  </xdr:oneCellAnchor>
  <xdr:oneCellAnchor>
    <xdr:from>
      <xdr:col>5</xdr:col>
      <xdr:colOff>265724</xdr:colOff>
      <xdr:row>94</xdr:row>
      <xdr:rowOff>17829</xdr:rowOff>
    </xdr:from>
    <xdr:ext cx="6945190" cy="4448175"/>
    <xdr:pic>
      <xdr:nvPicPr>
        <xdr:cNvPr id="11" name="image14.png">
          <a:extLst>
            <a:ext uri="{FF2B5EF4-FFF2-40B4-BE49-F238E27FC236}">
              <a16:creationId xmlns:a16="http://schemas.microsoft.com/office/drawing/2014/main" id="{00000000-0008-0000-0300-00000B000000}"/>
            </a:ext>
          </a:extLst>
        </xdr:cNvPr>
        <xdr:cNvPicPr preferRelativeResize="0"/>
      </xdr:nvPicPr>
      <xdr:blipFill>
        <a:blip xmlns:r="http://schemas.openxmlformats.org/officeDocument/2006/relationships" r:embed="rId8" cstate="print"/>
        <a:stretch>
          <a:fillRect/>
        </a:stretch>
      </xdr:blipFill>
      <xdr:spPr>
        <a:xfrm>
          <a:off x="3210537" y="16400829"/>
          <a:ext cx="6945190" cy="4448175"/>
        </a:xfrm>
        <a:prstGeom prst="rect">
          <a:avLst/>
        </a:prstGeom>
        <a:noFill/>
      </xdr:spPr>
    </xdr:pic>
    <xdr:clientData fLocksWithSheet="0"/>
  </xdr:oneCellAnchor>
  <xdr:oneCellAnchor>
    <xdr:from>
      <xdr:col>13</xdr:col>
      <xdr:colOff>410948</xdr:colOff>
      <xdr:row>66</xdr:row>
      <xdr:rowOff>121302</xdr:rowOff>
    </xdr:from>
    <xdr:ext cx="4909446" cy="2559305"/>
    <xdr:pic>
      <xdr:nvPicPr>
        <xdr:cNvPr id="12" name="image8.jpg">
          <a:extLst>
            <a:ext uri="{FF2B5EF4-FFF2-40B4-BE49-F238E27FC236}">
              <a16:creationId xmlns:a16="http://schemas.microsoft.com/office/drawing/2014/main" id="{00000000-0008-0000-0300-00000C000000}"/>
            </a:ext>
          </a:extLst>
        </xdr:cNvPr>
        <xdr:cNvPicPr preferRelativeResize="0"/>
      </xdr:nvPicPr>
      <xdr:blipFill>
        <a:blip xmlns:r="http://schemas.openxmlformats.org/officeDocument/2006/relationships" r:embed="rId9" cstate="print"/>
        <a:stretch>
          <a:fillRect/>
        </a:stretch>
      </xdr:blipFill>
      <xdr:spPr>
        <a:xfrm>
          <a:off x="10629912" y="10898159"/>
          <a:ext cx="4909446" cy="2559305"/>
        </a:xfrm>
        <a:prstGeom prst="rect">
          <a:avLst/>
        </a:prstGeom>
        <a:noFill/>
      </xdr:spPr>
    </xdr:pic>
    <xdr:clientData fLocksWithSheet="0"/>
  </xdr:oneCellAnchor>
  <xdr:oneCellAnchor>
    <xdr:from>
      <xdr:col>13</xdr:col>
      <xdr:colOff>435894</xdr:colOff>
      <xdr:row>95</xdr:row>
      <xdr:rowOff>36713</xdr:rowOff>
    </xdr:from>
    <xdr:ext cx="3509044" cy="1526974"/>
    <xdr:pic>
      <xdr:nvPicPr>
        <xdr:cNvPr id="13" name="image15.png">
          <a:extLst>
            <a:ext uri="{FF2B5EF4-FFF2-40B4-BE49-F238E27FC236}">
              <a16:creationId xmlns:a16="http://schemas.microsoft.com/office/drawing/2014/main" id="{00000000-0008-0000-0300-00000D000000}"/>
            </a:ext>
          </a:extLst>
        </xdr:cNvPr>
        <xdr:cNvPicPr preferRelativeResize="0"/>
      </xdr:nvPicPr>
      <xdr:blipFill>
        <a:blip xmlns:r="http://schemas.openxmlformats.org/officeDocument/2006/relationships" r:embed="rId10" cstate="print"/>
        <a:stretch>
          <a:fillRect/>
        </a:stretch>
      </xdr:blipFill>
      <xdr:spPr>
        <a:xfrm>
          <a:off x="10643519" y="16618151"/>
          <a:ext cx="3509044" cy="1526974"/>
        </a:xfrm>
        <a:prstGeom prst="rect">
          <a:avLst/>
        </a:prstGeom>
        <a:noFill/>
      </xdr:spPr>
    </xdr:pic>
    <xdr:clientData fLocksWithSheet="0"/>
  </xdr:oneCellAnchor>
  <xdr:twoCellAnchor editAs="oneCell">
    <xdr:from>
      <xdr:col>20</xdr:col>
      <xdr:colOff>363682</xdr:colOff>
      <xdr:row>32</xdr:row>
      <xdr:rowOff>8659</xdr:rowOff>
    </xdr:from>
    <xdr:to>
      <xdr:col>22</xdr:col>
      <xdr:colOff>294409</xdr:colOff>
      <xdr:row>37</xdr:row>
      <xdr:rowOff>190651</xdr:rowOff>
    </xdr:to>
    <xdr:pic>
      <xdr:nvPicPr>
        <xdr:cNvPr id="14" name="Imagen 13">
          <a:extLst>
            <a:ext uri="{FF2B5EF4-FFF2-40B4-BE49-F238E27FC236}">
              <a16:creationId xmlns:a16="http://schemas.microsoft.com/office/drawing/2014/main" id="{72AD4F93-4321-EC0B-00E5-5C5CEAA5509E}"/>
            </a:ext>
          </a:extLst>
        </xdr:cNvPr>
        <xdr:cNvPicPr>
          <a:picLocks noChangeAspect="1"/>
        </xdr:cNvPicPr>
      </xdr:nvPicPr>
      <xdr:blipFill>
        <a:blip xmlns:r="http://schemas.openxmlformats.org/officeDocument/2006/relationships" r:embed="rId11"/>
        <a:stretch>
          <a:fillRect/>
        </a:stretch>
      </xdr:blipFill>
      <xdr:spPr>
        <a:xfrm>
          <a:off x="15999336" y="6236544"/>
          <a:ext cx="1366804" cy="1171126"/>
        </a:xfrm>
        <a:prstGeom prst="rect">
          <a:avLst/>
        </a:prstGeom>
      </xdr:spPr>
    </xdr:pic>
    <xdr:clientData/>
  </xdr:twoCellAnchor>
  <xdr:twoCellAnchor editAs="oneCell">
    <xdr:from>
      <xdr:col>20</xdr:col>
      <xdr:colOff>398318</xdr:colOff>
      <xdr:row>39</xdr:row>
      <xdr:rowOff>69272</xdr:rowOff>
    </xdr:from>
    <xdr:to>
      <xdr:col>23</xdr:col>
      <xdr:colOff>176958</xdr:colOff>
      <xdr:row>43</xdr:row>
      <xdr:rowOff>139532</xdr:rowOff>
    </xdr:to>
    <xdr:pic>
      <xdr:nvPicPr>
        <xdr:cNvPr id="15" name="Imagen 14">
          <a:extLst>
            <a:ext uri="{FF2B5EF4-FFF2-40B4-BE49-F238E27FC236}">
              <a16:creationId xmlns:a16="http://schemas.microsoft.com/office/drawing/2014/main" id="{05FDA0D9-0EDB-DE78-625A-50B25B70BAA4}"/>
            </a:ext>
          </a:extLst>
        </xdr:cNvPr>
        <xdr:cNvPicPr>
          <a:picLocks noChangeAspect="1"/>
        </xdr:cNvPicPr>
      </xdr:nvPicPr>
      <xdr:blipFill>
        <a:blip xmlns:r="http://schemas.openxmlformats.org/officeDocument/2006/relationships" r:embed="rId12"/>
        <a:stretch>
          <a:fillRect/>
        </a:stretch>
      </xdr:blipFill>
      <xdr:spPr>
        <a:xfrm>
          <a:off x="16045295" y="7663295"/>
          <a:ext cx="1638529" cy="866896"/>
        </a:xfrm>
        <a:prstGeom prst="rect">
          <a:avLst/>
        </a:prstGeom>
      </xdr:spPr>
    </xdr:pic>
    <xdr:clientData/>
  </xdr:twoCellAnchor>
  <xdr:twoCellAnchor>
    <xdr:from>
      <xdr:col>23</xdr:col>
      <xdr:colOff>196850</xdr:colOff>
      <xdr:row>36</xdr:row>
      <xdr:rowOff>50800</xdr:rowOff>
    </xdr:from>
    <xdr:to>
      <xdr:col>24</xdr:col>
      <xdr:colOff>63500</xdr:colOff>
      <xdr:row>38</xdr:row>
      <xdr:rowOff>133350</xdr:rowOff>
    </xdr:to>
    <xdr:sp macro="" textlink="">
      <xdr:nvSpPr>
        <xdr:cNvPr id="18" name="Flecha: hacia la izquierda 17">
          <a:extLst>
            <a:ext uri="{FF2B5EF4-FFF2-40B4-BE49-F238E27FC236}">
              <a16:creationId xmlns:a16="http://schemas.microsoft.com/office/drawing/2014/main" id="{61FC9700-77B3-DE9C-0FC2-06CFD80048A9}"/>
            </a:ext>
          </a:extLst>
        </xdr:cNvPr>
        <xdr:cNvSpPr/>
      </xdr:nvSpPr>
      <xdr:spPr>
        <a:xfrm>
          <a:off x="17710150" y="7226300"/>
          <a:ext cx="584200" cy="488950"/>
        </a:xfrm>
        <a:prstGeom prst="lef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6</xdr:col>
      <xdr:colOff>15871</xdr:colOff>
      <xdr:row>83</xdr:row>
      <xdr:rowOff>142875</xdr:rowOff>
    </xdr:from>
    <xdr:to>
      <xdr:col>6</xdr:col>
      <xdr:colOff>436561</xdr:colOff>
      <xdr:row>85</xdr:row>
      <xdr:rowOff>15875</xdr:rowOff>
    </xdr:to>
    <xdr:sp macro="" textlink="">
      <xdr:nvSpPr>
        <xdr:cNvPr id="16" name="Flecha: hacia la izquierda 15">
          <a:extLst>
            <a:ext uri="{FF2B5EF4-FFF2-40B4-BE49-F238E27FC236}">
              <a16:creationId xmlns:a16="http://schemas.microsoft.com/office/drawing/2014/main" id="{FE08FB85-9E99-1A52-6E53-8561CF9A7DBA}"/>
            </a:ext>
          </a:extLst>
        </xdr:cNvPr>
        <xdr:cNvSpPr/>
      </xdr:nvSpPr>
      <xdr:spPr>
        <a:xfrm>
          <a:off x="3786184" y="14517688"/>
          <a:ext cx="420690" cy="269875"/>
        </a:xfrm>
        <a:prstGeom prst="leftArrow">
          <a:avLst/>
        </a:prstGeom>
        <a:solidFill>
          <a:srgbClr val="FF0000"/>
        </a:solidFill>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PE"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39</xdr:col>
      <xdr:colOff>295275</xdr:colOff>
      <xdr:row>21</xdr:row>
      <xdr:rowOff>9525</xdr:rowOff>
    </xdr:from>
    <xdr:ext cx="161925" cy="161925"/>
    <xdr:sp macro="" textlink="">
      <xdr:nvSpPr>
        <xdr:cNvPr id="2" name="Shape 10">
          <a:extLst>
            <a:ext uri="{FF2B5EF4-FFF2-40B4-BE49-F238E27FC236}">
              <a16:creationId xmlns:a16="http://schemas.microsoft.com/office/drawing/2014/main" id="{00000000-0008-0000-0400-000002000000}"/>
            </a:ext>
          </a:extLst>
        </xdr:cNvPr>
        <xdr:cNvSpPr/>
      </xdr:nvSpPr>
      <xdr:spPr>
        <a:xfrm>
          <a:off x="5279325" y="3713325"/>
          <a:ext cx="133350" cy="133350"/>
        </a:xfrm>
        <a:prstGeom prst="upArrow">
          <a:avLst>
            <a:gd name="adj1" fmla="val 50000"/>
            <a:gd name="adj2" fmla="val 500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49</xdr:col>
      <xdr:colOff>295275</xdr:colOff>
      <xdr:row>21</xdr:row>
      <xdr:rowOff>9525</xdr:rowOff>
    </xdr:from>
    <xdr:ext cx="161925" cy="161925"/>
    <xdr:sp macro="" textlink="">
      <xdr:nvSpPr>
        <xdr:cNvPr id="3" name="Shape 10">
          <a:extLst>
            <a:ext uri="{FF2B5EF4-FFF2-40B4-BE49-F238E27FC236}">
              <a16:creationId xmlns:a16="http://schemas.microsoft.com/office/drawing/2014/main" id="{00000000-0008-0000-0400-000003000000}"/>
            </a:ext>
          </a:extLst>
        </xdr:cNvPr>
        <xdr:cNvSpPr/>
      </xdr:nvSpPr>
      <xdr:spPr>
        <a:xfrm>
          <a:off x="5279325" y="3713325"/>
          <a:ext cx="133350" cy="133350"/>
        </a:xfrm>
        <a:prstGeom prst="upArrow">
          <a:avLst>
            <a:gd name="adj1" fmla="val 50000"/>
            <a:gd name="adj2" fmla="val 500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36</xdr:col>
      <xdr:colOff>295275</xdr:colOff>
      <xdr:row>46</xdr:row>
      <xdr:rowOff>9525</xdr:rowOff>
    </xdr:from>
    <xdr:ext cx="161925" cy="161925"/>
    <xdr:sp macro="" textlink="">
      <xdr:nvSpPr>
        <xdr:cNvPr id="11" name="Shape 11">
          <a:extLst>
            <a:ext uri="{FF2B5EF4-FFF2-40B4-BE49-F238E27FC236}">
              <a16:creationId xmlns:a16="http://schemas.microsoft.com/office/drawing/2014/main" id="{00000000-0008-0000-0400-00000B000000}"/>
            </a:ext>
          </a:extLst>
        </xdr:cNvPr>
        <xdr:cNvSpPr/>
      </xdr:nvSpPr>
      <xdr:spPr>
        <a:xfrm>
          <a:off x="5279325" y="3713325"/>
          <a:ext cx="133350" cy="133350"/>
        </a:xfrm>
        <a:prstGeom prst="upArrow">
          <a:avLst>
            <a:gd name="adj1" fmla="val 50000"/>
            <a:gd name="adj2" fmla="val 500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20</xdr:col>
      <xdr:colOff>797126</xdr:colOff>
      <xdr:row>50</xdr:row>
      <xdr:rowOff>118467</xdr:rowOff>
    </xdr:from>
    <xdr:to>
      <xdr:col>21</xdr:col>
      <xdr:colOff>501850</xdr:colOff>
      <xdr:row>52</xdr:row>
      <xdr:rowOff>185537</xdr:rowOff>
    </xdr:to>
    <xdr:sp macro="" textlink="">
      <xdr:nvSpPr>
        <xdr:cNvPr id="5" name="Flecha: hacia arriba 4">
          <a:extLst>
            <a:ext uri="{FF2B5EF4-FFF2-40B4-BE49-F238E27FC236}">
              <a16:creationId xmlns:a16="http://schemas.microsoft.com/office/drawing/2014/main" id="{A602134C-3BE6-9946-02DE-E3A309F49C32}"/>
            </a:ext>
          </a:extLst>
        </xdr:cNvPr>
        <xdr:cNvSpPr/>
      </xdr:nvSpPr>
      <xdr:spPr>
        <a:xfrm rot="17885117">
          <a:off x="14465303" y="10081815"/>
          <a:ext cx="467120" cy="504824"/>
        </a:xfrm>
        <a:prstGeom prst="up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12</xdr:col>
      <xdr:colOff>50738</xdr:colOff>
      <xdr:row>2</xdr:row>
      <xdr:rowOff>92319</xdr:rowOff>
    </xdr:from>
    <xdr:ext cx="4535248" cy="2370858"/>
    <xdr:pic>
      <xdr:nvPicPr>
        <xdr:cNvPr id="2" name="image2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9238700" y="473319"/>
          <a:ext cx="4535248" cy="2370858"/>
        </a:xfrm>
        <a:prstGeom prst="rect">
          <a:avLst/>
        </a:prstGeom>
        <a:noFill/>
      </xdr:spPr>
    </xdr:pic>
    <xdr:clientData fLocksWithSheet="0"/>
  </xdr:oneCellAnchor>
  <xdr:oneCellAnchor>
    <xdr:from>
      <xdr:col>0</xdr:col>
      <xdr:colOff>7327</xdr:colOff>
      <xdr:row>0</xdr:row>
      <xdr:rowOff>0</xdr:rowOff>
    </xdr:from>
    <xdr:ext cx="6367096" cy="4894384"/>
    <xdr:pic>
      <xdr:nvPicPr>
        <xdr:cNvPr id="3" name="image19.jp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xfrm>
          <a:off x="7327" y="0"/>
          <a:ext cx="6367096" cy="4894384"/>
        </a:xfrm>
        <a:prstGeom prst="rect">
          <a:avLst/>
        </a:prstGeom>
        <a:noFill/>
      </xdr:spPr>
    </xdr:pic>
    <xdr:clientData fLocksWithSheet="0"/>
  </xdr:oneCellAnchor>
  <xdr:oneCellAnchor>
    <xdr:from>
      <xdr:col>8</xdr:col>
      <xdr:colOff>720437</xdr:colOff>
      <xdr:row>5</xdr:row>
      <xdr:rowOff>12212</xdr:rowOff>
    </xdr:from>
    <xdr:ext cx="4485822" cy="3263900"/>
    <xdr:pic>
      <xdr:nvPicPr>
        <xdr:cNvPr id="4" name="image20.jp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xfrm>
          <a:off x="6691879" y="964712"/>
          <a:ext cx="4485822" cy="3263900"/>
        </a:xfrm>
        <a:prstGeom prst="rect">
          <a:avLst/>
        </a:prstGeom>
        <a:noFill/>
      </xdr:spPr>
    </xdr:pic>
    <xdr:clientData fLocksWithSheet="0"/>
  </xdr:oneCellAnchor>
  <xdr:twoCellAnchor>
    <xdr:from>
      <xdr:col>7</xdr:col>
      <xdr:colOff>586234</xdr:colOff>
      <xdr:row>68</xdr:row>
      <xdr:rowOff>86844</xdr:rowOff>
    </xdr:from>
    <xdr:to>
      <xdr:col>8</xdr:col>
      <xdr:colOff>235001</xdr:colOff>
      <xdr:row>71</xdr:row>
      <xdr:rowOff>15403</xdr:rowOff>
    </xdr:to>
    <xdr:sp macro="" textlink="">
      <xdr:nvSpPr>
        <xdr:cNvPr id="5" name="Flecha: a la derecha 4">
          <a:extLst>
            <a:ext uri="{FF2B5EF4-FFF2-40B4-BE49-F238E27FC236}">
              <a16:creationId xmlns:a16="http://schemas.microsoft.com/office/drawing/2014/main" id="{0B2EC6FF-295F-59D8-289F-747112AB3BEC}"/>
            </a:ext>
          </a:extLst>
        </xdr:cNvPr>
        <xdr:cNvSpPr/>
      </xdr:nvSpPr>
      <xdr:spPr>
        <a:xfrm>
          <a:off x="5605176" y="13311940"/>
          <a:ext cx="601267" cy="52204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124558</xdr:colOff>
      <xdr:row>5</xdr:row>
      <xdr:rowOff>43961</xdr:rowOff>
    </xdr:from>
    <xdr:to>
      <xdr:col>14</xdr:col>
      <xdr:colOff>600808</xdr:colOff>
      <xdr:row>7</xdr:row>
      <xdr:rowOff>131884</xdr:rowOff>
    </xdr:to>
    <xdr:sp macro="" textlink="">
      <xdr:nvSpPr>
        <xdr:cNvPr id="2" name="Flecha: hacia abajo 1">
          <a:extLst>
            <a:ext uri="{FF2B5EF4-FFF2-40B4-BE49-F238E27FC236}">
              <a16:creationId xmlns:a16="http://schemas.microsoft.com/office/drawing/2014/main" id="{94EA13EA-F47E-BBD7-9D88-065BD345F750}"/>
            </a:ext>
          </a:extLst>
        </xdr:cNvPr>
        <xdr:cNvSpPr/>
      </xdr:nvSpPr>
      <xdr:spPr>
        <a:xfrm>
          <a:off x="9642231" y="1025769"/>
          <a:ext cx="476250" cy="476250"/>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76200</xdr:colOff>
      <xdr:row>18</xdr:row>
      <xdr:rowOff>114300</xdr:rowOff>
    </xdr:from>
    <xdr:to>
      <xdr:col>5</xdr:col>
      <xdr:colOff>425450</xdr:colOff>
      <xdr:row>23</xdr:row>
      <xdr:rowOff>57150</xdr:rowOff>
    </xdr:to>
    <xdr:sp macro="" textlink="">
      <xdr:nvSpPr>
        <xdr:cNvPr id="2" name="Flecha: hacia la izquierda 1">
          <a:extLst>
            <a:ext uri="{FF2B5EF4-FFF2-40B4-BE49-F238E27FC236}">
              <a16:creationId xmlns:a16="http://schemas.microsoft.com/office/drawing/2014/main" id="{8079116B-37E0-DA31-4F43-BF0DD3F306FB}"/>
            </a:ext>
          </a:extLst>
        </xdr:cNvPr>
        <xdr:cNvSpPr/>
      </xdr:nvSpPr>
      <xdr:spPr>
        <a:xfrm>
          <a:off x="4584700" y="3543300"/>
          <a:ext cx="1111250" cy="895350"/>
        </a:xfrm>
        <a:prstGeom prst="lef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267801</xdr:colOff>
      <xdr:row>39</xdr:row>
      <xdr:rowOff>143932</xdr:rowOff>
    </xdr:to>
    <xdr:pic>
      <xdr:nvPicPr>
        <xdr:cNvPr id="2" name="Imagen 1">
          <a:extLst>
            <a:ext uri="{FF2B5EF4-FFF2-40B4-BE49-F238E27FC236}">
              <a16:creationId xmlns:a16="http://schemas.microsoft.com/office/drawing/2014/main" id="{A8269FF5-3DB0-E4F0-4564-1EA48F9A7B54}"/>
            </a:ext>
          </a:extLst>
        </xdr:cNvPr>
        <xdr:cNvPicPr>
          <a:picLocks noChangeAspect="1"/>
        </xdr:cNvPicPr>
      </xdr:nvPicPr>
      <xdr:blipFill>
        <a:blip xmlns:r="http://schemas.openxmlformats.org/officeDocument/2006/relationships" r:embed="rId1"/>
        <a:stretch>
          <a:fillRect/>
        </a:stretch>
      </xdr:blipFill>
      <xdr:spPr>
        <a:xfrm>
          <a:off x="0" y="0"/>
          <a:ext cx="7887801" cy="7573432"/>
        </a:xfrm>
        <a:prstGeom prst="rect">
          <a:avLst/>
        </a:prstGeom>
      </xdr:spPr>
    </xdr:pic>
    <xdr:clientData/>
  </xdr:twoCellAnchor>
  <xdr:twoCellAnchor editAs="oneCell">
    <xdr:from>
      <xdr:col>0</xdr:col>
      <xdr:colOff>0</xdr:colOff>
      <xdr:row>44</xdr:row>
      <xdr:rowOff>171450</xdr:rowOff>
    </xdr:from>
    <xdr:to>
      <xdr:col>9</xdr:col>
      <xdr:colOff>524905</xdr:colOff>
      <xdr:row>69</xdr:row>
      <xdr:rowOff>38746</xdr:rowOff>
    </xdr:to>
    <xdr:pic>
      <xdr:nvPicPr>
        <xdr:cNvPr id="3" name="Imagen 2">
          <a:extLst>
            <a:ext uri="{FF2B5EF4-FFF2-40B4-BE49-F238E27FC236}">
              <a16:creationId xmlns:a16="http://schemas.microsoft.com/office/drawing/2014/main" id="{692BC9E6-6830-8E95-A8B7-48F647C3A655}"/>
            </a:ext>
          </a:extLst>
        </xdr:cNvPr>
        <xdr:cNvPicPr>
          <a:picLocks noChangeAspect="1"/>
        </xdr:cNvPicPr>
      </xdr:nvPicPr>
      <xdr:blipFill>
        <a:blip xmlns:r="http://schemas.openxmlformats.org/officeDocument/2006/relationships" r:embed="rId2"/>
        <a:stretch>
          <a:fillRect/>
        </a:stretch>
      </xdr:blipFill>
      <xdr:spPr>
        <a:xfrm>
          <a:off x="0" y="8553450"/>
          <a:ext cx="7382905" cy="4629796"/>
        </a:xfrm>
        <a:prstGeom prst="rect">
          <a:avLst/>
        </a:prstGeom>
      </xdr:spPr>
    </xdr:pic>
    <xdr:clientData/>
  </xdr:twoCellAnchor>
  <xdr:twoCellAnchor>
    <xdr:from>
      <xdr:col>0</xdr:col>
      <xdr:colOff>542925</xdr:colOff>
      <xdr:row>61</xdr:row>
      <xdr:rowOff>171450</xdr:rowOff>
    </xdr:from>
    <xdr:to>
      <xdr:col>1</xdr:col>
      <xdr:colOff>295275</xdr:colOff>
      <xdr:row>63</xdr:row>
      <xdr:rowOff>152400</xdr:rowOff>
    </xdr:to>
    <xdr:sp macro="" textlink="">
      <xdr:nvSpPr>
        <xdr:cNvPr id="4" name="Flecha: a la derecha 3">
          <a:extLst>
            <a:ext uri="{FF2B5EF4-FFF2-40B4-BE49-F238E27FC236}">
              <a16:creationId xmlns:a16="http://schemas.microsoft.com/office/drawing/2014/main" id="{BE3D216B-D564-43BD-287B-BB47C6D7DD57}"/>
            </a:ext>
          </a:extLst>
        </xdr:cNvPr>
        <xdr:cNvSpPr/>
      </xdr:nvSpPr>
      <xdr:spPr>
        <a:xfrm>
          <a:off x="542925" y="11791950"/>
          <a:ext cx="514350" cy="36195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27</xdr:col>
      <xdr:colOff>142875</xdr:colOff>
      <xdr:row>205</xdr:row>
      <xdr:rowOff>9525</xdr:rowOff>
    </xdr:from>
    <xdr:ext cx="1152525" cy="800100"/>
    <xdr:sp macro="" textlink="">
      <xdr:nvSpPr>
        <xdr:cNvPr id="15" name="Shape 15">
          <a:extLst>
            <a:ext uri="{FF2B5EF4-FFF2-40B4-BE49-F238E27FC236}">
              <a16:creationId xmlns:a16="http://schemas.microsoft.com/office/drawing/2014/main" id="{00000000-0008-0000-0800-00000F000000}"/>
            </a:ext>
          </a:extLst>
        </xdr:cNvPr>
        <xdr:cNvSpPr/>
      </xdr:nvSpPr>
      <xdr:spPr>
        <a:xfrm>
          <a:off x="4798313" y="3408525"/>
          <a:ext cx="1095375" cy="742950"/>
        </a:xfrm>
        <a:prstGeom prst="rect">
          <a:avLst/>
        </a:prstGeom>
        <a:noFill/>
        <a:ln w="57150" cap="flat" cmpd="sng">
          <a:solidFill>
            <a:srgbClr val="00FF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13</xdr:col>
      <xdr:colOff>208756</xdr:colOff>
      <xdr:row>195</xdr:row>
      <xdr:rowOff>14286</xdr:rowOff>
    </xdr:from>
    <xdr:ext cx="3784939" cy="3074535"/>
    <xdr:pic>
      <xdr:nvPicPr>
        <xdr:cNvPr id="2" name="image23.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10611417" y="34100179"/>
          <a:ext cx="3784939" cy="3074535"/>
        </a:xfrm>
        <a:prstGeom prst="rect">
          <a:avLst/>
        </a:prstGeom>
        <a:noFill/>
      </xdr:spPr>
    </xdr:pic>
    <xdr:clientData fLocksWithSheet="0"/>
  </xdr:oneCellAnchor>
  <xdr:oneCellAnchor>
    <xdr:from>
      <xdr:col>18</xdr:col>
      <xdr:colOff>338299</xdr:colOff>
      <xdr:row>195</xdr:row>
      <xdr:rowOff>428</xdr:rowOff>
    </xdr:from>
    <xdr:ext cx="5011402" cy="3091533"/>
    <xdr:pic>
      <xdr:nvPicPr>
        <xdr:cNvPr id="3" name="image22.jp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xfrm>
          <a:off x="14618995" y="34086321"/>
          <a:ext cx="5011402" cy="3091533"/>
        </a:xfrm>
        <a:prstGeom prst="rect">
          <a:avLst/>
        </a:prstGeom>
        <a:noFill/>
      </xdr:spPr>
    </xdr:pic>
    <xdr:clientData fLocksWithSheet="0"/>
  </xdr:oneCellAnchor>
  <xdr:oneCellAnchor>
    <xdr:from>
      <xdr:col>25</xdr:col>
      <xdr:colOff>416548</xdr:colOff>
      <xdr:row>194</xdr:row>
      <xdr:rowOff>194752</xdr:rowOff>
    </xdr:from>
    <xdr:ext cx="5772150" cy="3105150"/>
    <xdr:pic>
      <xdr:nvPicPr>
        <xdr:cNvPr id="4" name="image24.png">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xfrm>
          <a:off x="19697869" y="34083341"/>
          <a:ext cx="5772150" cy="3105150"/>
        </a:xfrm>
        <a:prstGeom prst="rect">
          <a:avLst/>
        </a:prstGeom>
        <a:noFill/>
      </xdr:spPr>
    </xdr:pic>
    <xdr:clientData fLocksWithSheet="0"/>
  </xdr:oneCellAnchor>
  <xdr:twoCellAnchor editAs="oneCell">
    <xdr:from>
      <xdr:col>2</xdr:col>
      <xdr:colOff>72047</xdr:colOff>
      <xdr:row>45</xdr:row>
      <xdr:rowOff>132474</xdr:rowOff>
    </xdr:from>
    <xdr:to>
      <xdr:col>9</xdr:col>
      <xdr:colOff>159535</xdr:colOff>
      <xdr:row>65</xdr:row>
      <xdr:rowOff>31100</xdr:rowOff>
    </xdr:to>
    <xdr:pic>
      <xdr:nvPicPr>
        <xdr:cNvPr id="5" name="Imagen 4">
          <a:extLst>
            <a:ext uri="{FF2B5EF4-FFF2-40B4-BE49-F238E27FC236}">
              <a16:creationId xmlns:a16="http://schemas.microsoft.com/office/drawing/2014/main" id="{ED9D6F58-E10B-AF02-EC30-937C9EEDF709}"/>
            </a:ext>
          </a:extLst>
        </xdr:cNvPr>
        <xdr:cNvPicPr>
          <a:picLocks noChangeAspect="1"/>
        </xdr:cNvPicPr>
      </xdr:nvPicPr>
      <xdr:blipFill>
        <a:blip xmlns:r="http://schemas.openxmlformats.org/officeDocument/2006/relationships" r:embed="rId4"/>
        <a:stretch>
          <a:fillRect/>
        </a:stretch>
      </xdr:blipFill>
      <xdr:spPr>
        <a:xfrm>
          <a:off x="873735" y="9967037"/>
          <a:ext cx="6265131" cy="4010251"/>
        </a:xfrm>
        <a:prstGeom prst="rect">
          <a:avLst/>
        </a:prstGeom>
      </xdr:spPr>
    </xdr:pic>
    <xdr:clientData/>
  </xdr:twoCellAnchor>
  <xdr:twoCellAnchor>
    <xdr:from>
      <xdr:col>4</xdr:col>
      <xdr:colOff>203639</xdr:colOff>
      <xdr:row>38</xdr:row>
      <xdr:rowOff>113439</xdr:rowOff>
    </xdr:from>
    <xdr:to>
      <xdr:col>4</xdr:col>
      <xdr:colOff>731934</xdr:colOff>
      <xdr:row>40</xdr:row>
      <xdr:rowOff>128094</xdr:rowOff>
    </xdr:to>
    <xdr:sp macro="" textlink="">
      <xdr:nvSpPr>
        <xdr:cNvPr id="6" name="Flecha: a la derecha 5">
          <a:extLst>
            <a:ext uri="{FF2B5EF4-FFF2-40B4-BE49-F238E27FC236}">
              <a16:creationId xmlns:a16="http://schemas.microsoft.com/office/drawing/2014/main" id="{72E28629-413A-F21E-5D67-F6E136EA878B}"/>
            </a:ext>
          </a:extLst>
        </xdr:cNvPr>
        <xdr:cNvSpPr/>
      </xdr:nvSpPr>
      <xdr:spPr>
        <a:xfrm>
          <a:off x="2483070" y="8245818"/>
          <a:ext cx="528295" cy="448207"/>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editAs="oneCell">
    <xdr:from>
      <xdr:col>2</xdr:col>
      <xdr:colOff>4974</xdr:colOff>
      <xdr:row>145</xdr:row>
      <xdr:rowOff>2095</xdr:rowOff>
    </xdr:from>
    <xdr:to>
      <xdr:col>8</xdr:col>
      <xdr:colOff>40821</xdr:colOff>
      <xdr:row>147</xdr:row>
      <xdr:rowOff>127199</xdr:rowOff>
    </xdr:to>
    <xdr:pic>
      <xdr:nvPicPr>
        <xdr:cNvPr id="8" name="Imagen 7">
          <a:extLst>
            <a:ext uri="{FF2B5EF4-FFF2-40B4-BE49-F238E27FC236}">
              <a16:creationId xmlns:a16="http://schemas.microsoft.com/office/drawing/2014/main" id="{562884B7-E634-B74B-0EB4-BC95CDBA14F4}"/>
            </a:ext>
          </a:extLst>
        </xdr:cNvPr>
        <xdr:cNvPicPr>
          <a:picLocks noChangeAspect="1"/>
        </xdr:cNvPicPr>
      </xdr:nvPicPr>
      <xdr:blipFill>
        <a:blip xmlns:r="http://schemas.openxmlformats.org/officeDocument/2006/relationships" r:embed="rId5"/>
        <a:stretch>
          <a:fillRect/>
        </a:stretch>
      </xdr:blipFill>
      <xdr:spPr>
        <a:xfrm>
          <a:off x="413188" y="24222809"/>
          <a:ext cx="5240580" cy="519711"/>
        </a:xfrm>
        <a:prstGeom prst="rect">
          <a:avLst/>
        </a:prstGeom>
      </xdr:spPr>
    </xdr:pic>
    <xdr:clientData/>
  </xdr:twoCellAnchor>
  <xdr:twoCellAnchor>
    <xdr:from>
      <xdr:col>10</xdr:col>
      <xdr:colOff>849399</xdr:colOff>
      <xdr:row>186</xdr:row>
      <xdr:rowOff>29308</xdr:rowOff>
    </xdr:from>
    <xdr:to>
      <xdr:col>11</xdr:col>
      <xdr:colOff>668320</xdr:colOff>
      <xdr:row>186</xdr:row>
      <xdr:rowOff>29308</xdr:rowOff>
    </xdr:to>
    <xdr:cxnSp macro="">
      <xdr:nvCxnSpPr>
        <xdr:cNvPr id="11" name="Conector recto 10">
          <a:extLst>
            <a:ext uri="{FF2B5EF4-FFF2-40B4-BE49-F238E27FC236}">
              <a16:creationId xmlns:a16="http://schemas.microsoft.com/office/drawing/2014/main" id="{BEC299F9-0C83-8C8E-E559-75CDDC0A4041}"/>
            </a:ext>
          </a:extLst>
        </xdr:cNvPr>
        <xdr:cNvCxnSpPr/>
      </xdr:nvCxnSpPr>
      <xdr:spPr>
        <a:xfrm>
          <a:off x="8625881" y="32339469"/>
          <a:ext cx="751010" cy="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798110</xdr:colOff>
      <xdr:row>204</xdr:row>
      <xdr:rowOff>166951</xdr:rowOff>
    </xdr:from>
    <xdr:to>
      <xdr:col>36</xdr:col>
      <xdr:colOff>102053</xdr:colOff>
      <xdr:row>207</xdr:row>
      <xdr:rowOff>13608</xdr:rowOff>
    </xdr:to>
    <xdr:sp macro="" textlink="">
      <xdr:nvSpPr>
        <xdr:cNvPr id="13" name="Flecha: hacia arriba 12">
          <a:extLst>
            <a:ext uri="{FF2B5EF4-FFF2-40B4-BE49-F238E27FC236}">
              <a16:creationId xmlns:a16="http://schemas.microsoft.com/office/drawing/2014/main" id="{8A51C13F-B0E1-15D7-B46F-A77587530C74}"/>
            </a:ext>
          </a:extLst>
        </xdr:cNvPr>
        <xdr:cNvSpPr/>
      </xdr:nvSpPr>
      <xdr:spPr>
        <a:xfrm rot="12373939">
          <a:off x="27223181" y="36028576"/>
          <a:ext cx="304068" cy="438568"/>
        </a:xfrm>
        <a:prstGeom prst="upArrow">
          <a:avLst/>
        </a:prstGeom>
        <a:solidFill>
          <a:srgbClr val="92D050"/>
        </a:solidFill>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153865</xdr:colOff>
      <xdr:row>213</xdr:row>
      <xdr:rowOff>14653</xdr:rowOff>
    </xdr:from>
    <xdr:to>
      <xdr:col>3</xdr:col>
      <xdr:colOff>571500</xdr:colOff>
      <xdr:row>214</xdr:row>
      <xdr:rowOff>21979</xdr:rowOff>
    </xdr:to>
    <xdr:sp macro="" textlink="">
      <xdr:nvSpPr>
        <xdr:cNvPr id="14" name="Flecha: a la derecha 13">
          <a:extLst>
            <a:ext uri="{FF2B5EF4-FFF2-40B4-BE49-F238E27FC236}">
              <a16:creationId xmlns:a16="http://schemas.microsoft.com/office/drawing/2014/main" id="{841F1E0E-AD2D-8F81-788C-2EBDEBC2393D}"/>
            </a:ext>
          </a:extLst>
        </xdr:cNvPr>
        <xdr:cNvSpPr/>
      </xdr:nvSpPr>
      <xdr:spPr>
        <a:xfrm>
          <a:off x="1670538" y="29183134"/>
          <a:ext cx="417635" cy="205153"/>
        </a:xfrm>
        <a:prstGeom prst="rightArrow">
          <a:avLst/>
        </a:prstGeom>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174276</xdr:colOff>
      <xdr:row>214</xdr:row>
      <xdr:rowOff>14653</xdr:rowOff>
    </xdr:from>
    <xdr:to>
      <xdr:col>3</xdr:col>
      <xdr:colOff>591911</xdr:colOff>
      <xdr:row>215</xdr:row>
      <xdr:rowOff>21979</xdr:rowOff>
    </xdr:to>
    <xdr:sp macro="" textlink="">
      <xdr:nvSpPr>
        <xdr:cNvPr id="16" name="Flecha: a la derecha 15">
          <a:extLst>
            <a:ext uri="{FF2B5EF4-FFF2-40B4-BE49-F238E27FC236}">
              <a16:creationId xmlns:a16="http://schemas.microsoft.com/office/drawing/2014/main" id="{244807D1-7017-4A3C-B456-B4AEE75737C8}"/>
            </a:ext>
          </a:extLst>
        </xdr:cNvPr>
        <xdr:cNvSpPr/>
      </xdr:nvSpPr>
      <xdr:spPr>
        <a:xfrm>
          <a:off x="1296865" y="37849314"/>
          <a:ext cx="417635" cy="204629"/>
        </a:xfrm>
        <a:prstGeom prst="rightArrow">
          <a:avLst/>
        </a:prstGeom>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153865</xdr:colOff>
      <xdr:row>215</xdr:row>
      <xdr:rowOff>14653</xdr:rowOff>
    </xdr:from>
    <xdr:to>
      <xdr:col>3</xdr:col>
      <xdr:colOff>571500</xdr:colOff>
      <xdr:row>216</xdr:row>
      <xdr:rowOff>21979</xdr:rowOff>
    </xdr:to>
    <xdr:sp macro="" textlink="">
      <xdr:nvSpPr>
        <xdr:cNvPr id="18" name="Flecha: a la derecha 17">
          <a:extLst>
            <a:ext uri="{FF2B5EF4-FFF2-40B4-BE49-F238E27FC236}">
              <a16:creationId xmlns:a16="http://schemas.microsoft.com/office/drawing/2014/main" id="{5EEE29EF-C631-47E4-B844-6D1CB3F5964F}"/>
            </a:ext>
          </a:extLst>
        </xdr:cNvPr>
        <xdr:cNvSpPr/>
      </xdr:nvSpPr>
      <xdr:spPr>
        <a:xfrm>
          <a:off x="1670538" y="29380961"/>
          <a:ext cx="417635" cy="205153"/>
        </a:xfrm>
        <a:prstGeom prst="rightArrow">
          <a:avLst/>
        </a:prstGeom>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153865</xdr:colOff>
      <xdr:row>215</xdr:row>
      <xdr:rowOff>14653</xdr:rowOff>
    </xdr:from>
    <xdr:to>
      <xdr:col>3</xdr:col>
      <xdr:colOff>571500</xdr:colOff>
      <xdr:row>216</xdr:row>
      <xdr:rowOff>21979</xdr:rowOff>
    </xdr:to>
    <xdr:sp macro="" textlink="">
      <xdr:nvSpPr>
        <xdr:cNvPr id="20" name="Flecha: a la derecha 19">
          <a:extLst>
            <a:ext uri="{FF2B5EF4-FFF2-40B4-BE49-F238E27FC236}">
              <a16:creationId xmlns:a16="http://schemas.microsoft.com/office/drawing/2014/main" id="{3D933001-177F-4D97-92F4-4B2D0DB3AB6E}"/>
            </a:ext>
          </a:extLst>
        </xdr:cNvPr>
        <xdr:cNvSpPr/>
      </xdr:nvSpPr>
      <xdr:spPr>
        <a:xfrm>
          <a:off x="1670538" y="29380961"/>
          <a:ext cx="417635" cy="205153"/>
        </a:xfrm>
        <a:prstGeom prst="rightArrow">
          <a:avLst/>
        </a:prstGeom>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153865</xdr:colOff>
      <xdr:row>215</xdr:row>
      <xdr:rowOff>14653</xdr:rowOff>
    </xdr:from>
    <xdr:to>
      <xdr:col>3</xdr:col>
      <xdr:colOff>571500</xdr:colOff>
      <xdr:row>216</xdr:row>
      <xdr:rowOff>21979</xdr:rowOff>
    </xdr:to>
    <xdr:sp macro="" textlink="">
      <xdr:nvSpPr>
        <xdr:cNvPr id="21" name="Flecha: a la derecha 20">
          <a:extLst>
            <a:ext uri="{FF2B5EF4-FFF2-40B4-BE49-F238E27FC236}">
              <a16:creationId xmlns:a16="http://schemas.microsoft.com/office/drawing/2014/main" id="{E5BDFBB2-0FE2-4F0F-AF62-CB7A5DF24202}"/>
            </a:ext>
          </a:extLst>
        </xdr:cNvPr>
        <xdr:cNvSpPr/>
      </xdr:nvSpPr>
      <xdr:spPr>
        <a:xfrm>
          <a:off x="1670538" y="29380961"/>
          <a:ext cx="417635" cy="205153"/>
        </a:xfrm>
        <a:prstGeom prst="rightArrow">
          <a:avLst/>
        </a:prstGeom>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PE" sz="1100"/>
        </a:p>
      </xdr:txBody>
    </xdr:sp>
    <xdr:clientData/>
  </xdr:twoCellAnchor>
  <xdr:twoCellAnchor>
    <xdr:from>
      <xdr:col>8</xdr:col>
      <xdr:colOff>676550</xdr:colOff>
      <xdr:row>314</xdr:row>
      <xdr:rowOff>16991</xdr:rowOff>
    </xdr:from>
    <xdr:to>
      <xdr:col>9</xdr:col>
      <xdr:colOff>155118</xdr:colOff>
      <xdr:row>315</xdr:row>
      <xdr:rowOff>160477</xdr:rowOff>
    </xdr:to>
    <xdr:sp macro="" textlink="">
      <xdr:nvSpPr>
        <xdr:cNvPr id="23" name="Flecha: hacia arriba 22">
          <a:extLst>
            <a:ext uri="{FF2B5EF4-FFF2-40B4-BE49-F238E27FC236}">
              <a16:creationId xmlns:a16="http://schemas.microsoft.com/office/drawing/2014/main" id="{194D81F8-0012-0DDF-FDAD-AE5D44D3AD9B}"/>
            </a:ext>
          </a:extLst>
        </xdr:cNvPr>
        <xdr:cNvSpPr/>
      </xdr:nvSpPr>
      <xdr:spPr>
        <a:xfrm rot="14997195">
          <a:off x="6983811" y="45906731"/>
          <a:ext cx="389548" cy="446943"/>
        </a:xfrm>
        <a:prstGeom prst="upArrow">
          <a:avLst/>
        </a:prstGeom>
        <a:solidFill>
          <a:srgbClr val="92D05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editAs="oneCell">
    <xdr:from>
      <xdr:col>2</xdr:col>
      <xdr:colOff>13609</xdr:colOff>
      <xdr:row>67</xdr:row>
      <xdr:rowOff>6805</xdr:rowOff>
    </xdr:from>
    <xdr:to>
      <xdr:col>8</xdr:col>
      <xdr:colOff>455839</xdr:colOff>
      <xdr:row>73</xdr:row>
      <xdr:rowOff>92758</xdr:rowOff>
    </xdr:to>
    <xdr:pic>
      <xdr:nvPicPr>
        <xdr:cNvPr id="10" name="Imagen 9">
          <a:extLst>
            <a:ext uri="{FF2B5EF4-FFF2-40B4-BE49-F238E27FC236}">
              <a16:creationId xmlns:a16="http://schemas.microsoft.com/office/drawing/2014/main" id="{3C8D2609-B366-39D8-9EEE-4FC8DF0BD662}"/>
            </a:ext>
          </a:extLst>
        </xdr:cNvPr>
        <xdr:cNvPicPr>
          <a:picLocks noChangeAspect="1"/>
        </xdr:cNvPicPr>
      </xdr:nvPicPr>
      <xdr:blipFill>
        <a:blip xmlns:r="http://schemas.openxmlformats.org/officeDocument/2006/relationships" r:embed="rId6"/>
        <a:stretch>
          <a:fillRect/>
        </a:stretch>
      </xdr:blipFill>
      <xdr:spPr>
        <a:xfrm>
          <a:off x="530680" y="14280698"/>
          <a:ext cx="5646963" cy="1228953"/>
        </a:xfrm>
        <a:prstGeom prst="rect">
          <a:avLst/>
        </a:prstGeom>
        <a:ln w="38100">
          <a:solidFill>
            <a:srgbClr val="C00000"/>
          </a:solidFill>
        </a:ln>
      </xdr:spPr>
    </xdr:pic>
    <xdr:clientData/>
  </xdr:twoCellAnchor>
  <xdr:twoCellAnchor>
    <xdr:from>
      <xdr:col>3</xdr:col>
      <xdr:colOff>144517</xdr:colOff>
      <xdr:row>15</xdr:row>
      <xdr:rowOff>137948</xdr:rowOff>
    </xdr:from>
    <xdr:to>
      <xdr:col>3</xdr:col>
      <xdr:colOff>617482</xdr:colOff>
      <xdr:row>17</xdr:row>
      <xdr:rowOff>183931</xdr:rowOff>
    </xdr:to>
    <xdr:sp macro="" textlink="">
      <xdr:nvSpPr>
        <xdr:cNvPr id="9" name="Flecha: a la derecha 8">
          <a:extLst>
            <a:ext uri="{FF2B5EF4-FFF2-40B4-BE49-F238E27FC236}">
              <a16:creationId xmlns:a16="http://schemas.microsoft.com/office/drawing/2014/main" id="{F760ED2F-4F5A-7F33-0A0B-357B025DE488}"/>
            </a:ext>
          </a:extLst>
        </xdr:cNvPr>
        <xdr:cNvSpPr/>
      </xdr:nvSpPr>
      <xdr:spPr>
        <a:xfrm flipH="1">
          <a:off x="1655379" y="3415862"/>
          <a:ext cx="472965" cy="479535"/>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editAs="oneCell">
    <xdr:from>
      <xdr:col>2</xdr:col>
      <xdr:colOff>34016</xdr:colOff>
      <xdr:row>73</xdr:row>
      <xdr:rowOff>183697</xdr:rowOff>
    </xdr:from>
    <xdr:to>
      <xdr:col>8</xdr:col>
      <xdr:colOff>428625</xdr:colOff>
      <xdr:row>79</xdr:row>
      <xdr:rowOff>21648</xdr:rowOff>
    </xdr:to>
    <xdr:pic>
      <xdr:nvPicPr>
        <xdr:cNvPr id="24" name="Imagen 23">
          <a:extLst>
            <a:ext uri="{FF2B5EF4-FFF2-40B4-BE49-F238E27FC236}">
              <a16:creationId xmlns:a16="http://schemas.microsoft.com/office/drawing/2014/main" id="{18D89DFC-5BC8-85EB-72D1-DDBA955E550D}"/>
            </a:ext>
          </a:extLst>
        </xdr:cNvPr>
        <xdr:cNvPicPr>
          <a:picLocks noChangeAspect="1"/>
        </xdr:cNvPicPr>
      </xdr:nvPicPr>
      <xdr:blipFill>
        <a:blip xmlns:r="http://schemas.openxmlformats.org/officeDocument/2006/relationships" r:embed="rId7"/>
        <a:stretch>
          <a:fillRect/>
        </a:stretch>
      </xdr:blipFill>
      <xdr:spPr>
        <a:xfrm>
          <a:off x="551087" y="15600590"/>
          <a:ext cx="5599342" cy="980951"/>
        </a:xfrm>
        <a:prstGeom prst="rect">
          <a:avLst/>
        </a:prstGeom>
        <a:ln w="38100">
          <a:solidFill>
            <a:srgbClr val="009900"/>
          </a:solidFill>
        </a:ln>
      </xdr:spPr>
    </xdr:pic>
    <xdr:clientData/>
  </xdr:twoCellAnchor>
  <xdr:twoCellAnchor editAs="oneCell">
    <xdr:from>
      <xdr:col>2</xdr:col>
      <xdr:colOff>13603</xdr:colOff>
      <xdr:row>122</xdr:row>
      <xdr:rowOff>12983</xdr:rowOff>
    </xdr:from>
    <xdr:to>
      <xdr:col>9</xdr:col>
      <xdr:colOff>88444</xdr:colOff>
      <xdr:row>129</xdr:row>
      <xdr:rowOff>170902</xdr:rowOff>
    </xdr:to>
    <xdr:pic>
      <xdr:nvPicPr>
        <xdr:cNvPr id="25" name="Imagen 24">
          <a:extLst>
            <a:ext uri="{FF2B5EF4-FFF2-40B4-BE49-F238E27FC236}">
              <a16:creationId xmlns:a16="http://schemas.microsoft.com/office/drawing/2014/main" id="{FF65D578-26DD-2C93-9FEC-8600F83C7008}"/>
            </a:ext>
          </a:extLst>
        </xdr:cNvPr>
        <xdr:cNvPicPr>
          <a:picLocks noChangeAspect="1"/>
        </xdr:cNvPicPr>
      </xdr:nvPicPr>
      <xdr:blipFill>
        <a:blip xmlns:r="http://schemas.openxmlformats.org/officeDocument/2006/relationships" r:embed="rId8"/>
        <a:stretch>
          <a:fillRect/>
        </a:stretch>
      </xdr:blipFill>
      <xdr:spPr>
        <a:xfrm>
          <a:off x="809621" y="17954001"/>
          <a:ext cx="6252484" cy="1491419"/>
        </a:xfrm>
        <a:prstGeom prst="rect">
          <a:avLst/>
        </a:prstGeom>
      </xdr:spPr>
    </xdr:pic>
    <xdr:clientData/>
  </xdr:twoCellAnchor>
  <xdr:twoCellAnchor>
    <xdr:from>
      <xdr:col>5</xdr:col>
      <xdr:colOff>170089</xdr:colOff>
      <xdr:row>125</xdr:row>
      <xdr:rowOff>81643</xdr:rowOff>
    </xdr:from>
    <xdr:to>
      <xdr:col>7</xdr:col>
      <xdr:colOff>836840</xdr:colOff>
      <xdr:row>125</xdr:row>
      <xdr:rowOff>102053</xdr:rowOff>
    </xdr:to>
    <xdr:cxnSp macro="">
      <xdr:nvCxnSpPr>
        <xdr:cNvPr id="27" name="Conector recto 26">
          <a:extLst>
            <a:ext uri="{FF2B5EF4-FFF2-40B4-BE49-F238E27FC236}">
              <a16:creationId xmlns:a16="http://schemas.microsoft.com/office/drawing/2014/main" id="{F15C14DA-F755-6599-E47D-93CD22366240}"/>
            </a:ext>
          </a:extLst>
        </xdr:cNvPr>
        <xdr:cNvCxnSpPr/>
      </xdr:nvCxnSpPr>
      <xdr:spPr>
        <a:xfrm flipV="1">
          <a:off x="3313339" y="18594161"/>
          <a:ext cx="2850697" cy="2041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860651</xdr:colOff>
      <xdr:row>132</xdr:row>
      <xdr:rowOff>37420</xdr:rowOff>
    </xdr:from>
    <xdr:to>
      <xdr:col>5</xdr:col>
      <xdr:colOff>459240</xdr:colOff>
      <xdr:row>133</xdr:row>
      <xdr:rowOff>180295</xdr:rowOff>
    </xdr:to>
    <xdr:sp macro="" textlink="">
      <xdr:nvSpPr>
        <xdr:cNvPr id="28" name="Flecha: hacia arriba 27">
          <a:extLst>
            <a:ext uri="{FF2B5EF4-FFF2-40B4-BE49-F238E27FC236}">
              <a16:creationId xmlns:a16="http://schemas.microsoft.com/office/drawing/2014/main" id="{6D44E1B9-EF22-5510-6F5A-DC79A6CB4893}"/>
            </a:ext>
          </a:extLst>
        </xdr:cNvPr>
        <xdr:cNvSpPr/>
      </xdr:nvSpPr>
      <xdr:spPr>
        <a:xfrm rot="17948133">
          <a:off x="3204481" y="19818804"/>
          <a:ext cx="333375" cy="462643"/>
        </a:xfrm>
        <a:prstGeom prst="up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74840</xdr:colOff>
      <xdr:row>162</xdr:row>
      <xdr:rowOff>122467</xdr:rowOff>
    </xdr:from>
    <xdr:to>
      <xdr:col>9</xdr:col>
      <xdr:colOff>483053</xdr:colOff>
      <xdr:row>165</xdr:row>
      <xdr:rowOff>6806</xdr:rowOff>
    </xdr:to>
    <xdr:sp macro="" textlink="">
      <xdr:nvSpPr>
        <xdr:cNvPr id="36" name="Flecha: hacia arriba 35">
          <a:extLst>
            <a:ext uri="{FF2B5EF4-FFF2-40B4-BE49-F238E27FC236}">
              <a16:creationId xmlns:a16="http://schemas.microsoft.com/office/drawing/2014/main" id="{587BDF2B-4427-8A65-909D-8C8D53E009E9}"/>
            </a:ext>
          </a:extLst>
        </xdr:cNvPr>
        <xdr:cNvSpPr/>
      </xdr:nvSpPr>
      <xdr:spPr>
        <a:xfrm rot="14865975">
          <a:off x="6810376" y="27731360"/>
          <a:ext cx="476250" cy="408213"/>
        </a:xfrm>
        <a:prstGeom prst="up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40822</xdr:colOff>
      <xdr:row>232</xdr:row>
      <xdr:rowOff>156483</xdr:rowOff>
    </xdr:from>
    <xdr:to>
      <xdr:col>5</xdr:col>
      <xdr:colOff>74840</xdr:colOff>
      <xdr:row>233</xdr:row>
      <xdr:rowOff>170089</xdr:rowOff>
    </xdr:to>
    <xdr:cxnSp macro="">
      <xdr:nvCxnSpPr>
        <xdr:cNvPr id="38" name="Conector recto 37">
          <a:extLst>
            <a:ext uri="{FF2B5EF4-FFF2-40B4-BE49-F238E27FC236}">
              <a16:creationId xmlns:a16="http://schemas.microsoft.com/office/drawing/2014/main" id="{096E0B65-ADD2-50AA-4B76-6E1F6EBB5BD5}"/>
            </a:ext>
          </a:extLst>
        </xdr:cNvPr>
        <xdr:cNvCxnSpPr/>
      </xdr:nvCxnSpPr>
      <xdr:spPr>
        <a:xfrm>
          <a:off x="1163411" y="41631054"/>
          <a:ext cx="1666875" cy="210910"/>
        </a:xfrm>
        <a:prstGeom prst="line">
          <a:avLst/>
        </a:prstGeom>
        <a:ln w="28575">
          <a:solidFill>
            <a:srgbClr val="002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xdr:colOff>
      <xdr:row>234</xdr:row>
      <xdr:rowOff>9525</xdr:rowOff>
    </xdr:from>
    <xdr:to>
      <xdr:col>5</xdr:col>
      <xdr:colOff>40822</xdr:colOff>
      <xdr:row>235</xdr:row>
      <xdr:rowOff>61232</xdr:rowOff>
    </xdr:to>
    <xdr:cxnSp macro="">
      <xdr:nvCxnSpPr>
        <xdr:cNvPr id="39" name="Conector recto 38">
          <a:extLst>
            <a:ext uri="{FF2B5EF4-FFF2-40B4-BE49-F238E27FC236}">
              <a16:creationId xmlns:a16="http://schemas.microsoft.com/office/drawing/2014/main" id="{5D8356B0-9CEA-428B-A96C-EF4C8349AD4A}"/>
            </a:ext>
          </a:extLst>
        </xdr:cNvPr>
        <xdr:cNvCxnSpPr/>
      </xdr:nvCxnSpPr>
      <xdr:spPr>
        <a:xfrm>
          <a:off x="1132114" y="41878704"/>
          <a:ext cx="1664154" cy="24901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27215</xdr:colOff>
      <xdr:row>230</xdr:row>
      <xdr:rowOff>115661</xdr:rowOff>
    </xdr:from>
    <xdr:to>
      <xdr:col>4</xdr:col>
      <xdr:colOff>673553</xdr:colOff>
      <xdr:row>233</xdr:row>
      <xdr:rowOff>108857</xdr:rowOff>
    </xdr:to>
    <xdr:cxnSp macro="">
      <xdr:nvCxnSpPr>
        <xdr:cNvPr id="45" name="Conector: curvado 44">
          <a:extLst>
            <a:ext uri="{FF2B5EF4-FFF2-40B4-BE49-F238E27FC236}">
              <a16:creationId xmlns:a16="http://schemas.microsoft.com/office/drawing/2014/main" id="{6D82CDE3-BEAA-1D11-AE92-A3B77DD1E260}"/>
            </a:ext>
          </a:extLst>
        </xdr:cNvPr>
        <xdr:cNvCxnSpPr/>
      </xdr:nvCxnSpPr>
      <xdr:spPr>
        <a:xfrm flipV="1">
          <a:off x="1149804" y="41195625"/>
          <a:ext cx="1415142" cy="585107"/>
        </a:xfrm>
        <a:prstGeom prst="curvedConnector3">
          <a:avLst/>
        </a:prstGeom>
        <a:ln w="28575">
          <a:solidFill>
            <a:srgbClr val="002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179615</xdr:colOff>
      <xdr:row>231</xdr:row>
      <xdr:rowOff>70757</xdr:rowOff>
    </xdr:from>
    <xdr:to>
      <xdr:col>4</xdr:col>
      <xdr:colOff>825953</xdr:colOff>
      <xdr:row>234</xdr:row>
      <xdr:rowOff>63953</xdr:rowOff>
    </xdr:to>
    <xdr:cxnSp macro="">
      <xdr:nvCxnSpPr>
        <xdr:cNvPr id="46" name="Conector: curvado 45">
          <a:extLst>
            <a:ext uri="{FF2B5EF4-FFF2-40B4-BE49-F238E27FC236}">
              <a16:creationId xmlns:a16="http://schemas.microsoft.com/office/drawing/2014/main" id="{ACE91637-70C5-41D3-95C8-FAA2F77A8294}"/>
            </a:ext>
          </a:extLst>
        </xdr:cNvPr>
        <xdr:cNvCxnSpPr/>
      </xdr:nvCxnSpPr>
      <xdr:spPr>
        <a:xfrm flipV="1">
          <a:off x="1302204" y="41348025"/>
          <a:ext cx="1415142" cy="585107"/>
        </a:xfrm>
        <a:prstGeom prst="curvedConnector3">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455839</xdr:colOff>
      <xdr:row>315</xdr:row>
      <xdr:rowOff>54427</xdr:rowOff>
    </xdr:from>
    <xdr:to>
      <xdr:col>5</xdr:col>
      <xdr:colOff>802822</xdr:colOff>
      <xdr:row>316</xdr:row>
      <xdr:rowOff>88445</xdr:rowOff>
    </xdr:to>
    <xdr:sp macro="" textlink="">
      <xdr:nvSpPr>
        <xdr:cNvPr id="48" name="Flecha: hacia la izquierda 47">
          <a:extLst>
            <a:ext uri="{FF2B5EF4-FFF2-40B4-BE49-F238E27FC236}">
              <a16:creationId xmlns:a16="http://schemas.microsoft.com/office/drawing/2014/main" id="{64B81D48-039F-435F-99E1-4C46AA2BFA3C}"/>
            </a:ext>
          </a:extLst>
        </xdr:cNvPr>
        <xdr:cNvSpPr/>
      </xdr:nvSpPr>
      <xdr:spPr>
        <a:xfrm>
          <a:off x="3320143" y="57952820"/>
          <a:ext cx="346983" cy="278946"/>
        </a:xfrm>
        <a:prstGeom prst="leftArrow">
          <a:avLst/>
        </a:prstGeom>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904755</xdr:colOff>
      <xdr:row>106</xdr:row>
      <xdr:rowOff>184517</xdr:rowOff>
    </xdr:from>
    <xdr:to>
      <xdr:col>10</xdr:col>
      <xdr:colOff>557771</xdr:colOff>
      <xdr:row>109</xdr:row>
      <xdr:rowOff>58602</xdr:rowOff>
    </xdr:to>
    <xdr:sp macro="" textlink="">
      <xdr:nvSpPr>
        <xdr:cNvPr id="17" name="Flecha: hacia arriba 16">
          <a:extLst>
            <a:ext uri="{FF2B5EF4-FFF2-40B4-BE49-F238E27FC236}">
              <a16:creationId xmlns:a16="http://schemas.microsoft.com/office/drawing/2014/main" id="{4DC899E3-179C-FE37-756F-35D1012A0336}"/>
            </a:ext>
          </a:extLst>
        </xdr:cNvPr>
        <xdr:cNvSpPr/>
      </xdr:nvSpPr>
      <xdr:spPr>
        <a:xfrm rot="17249831">
          <a:off x="7706649" y="21780730"/>
          <a:ext cx="445585" cy="659945"/>
        </a:xfrm>
        <a:prstGeom prst="up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5</xdr:col>
      <xdr:colOff>292553</xdr:colOff>
      <xdr:row>75</xdr:row>
      <xdr:rowOff>13607</xdr:rowOff>
    </xdr:from>
    <xdr:to>
      <xdr:col>8</xdr:col>
      <xdr:colOff>204107</xdr:colOff>
      <xdr:row>75</xdr:row>
      <xdr:rowOff>13607</xdr:rowOff>
    </xdr:to>
    <xdr:cxnSp macro="">
      <xdr:nvCxnSpPr>
        <xdr:cNvPr id="22" name="Conector recto 21">
          <a:extLst>
            <a:ext uri="{FF2B5EF4-FFF2-40B4-BE49-F238E27FC236}">
              <a16:creationId xmlns:a16="http://schemas.microsoft.com/office/drawing/2014/main" id="{F834D224-00C8-FB11-6A0C-B4A7DF80758F}"/>
            </a:ext>
          </a:extLst>
        </xdr:cNvPr>
        <xdr:cNvCxnSpPr/>
      </xdr:nvCxnSpPr>
      <xdr:spPr>
        <a:xfrm>
          <a:off x="3156857" y="15811500"/>
          <a:ext cx="2952750" cy="0"/>
        </a:xfrm>
        <a:prstGeom prst="line">
          <a:avLst/>
        </a:prstGeom>
        <a:ln w="38100">
          <a:solidFill>
            <a:srgbClr val="EE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63954</xdr:colOff>
      <xdr:row>76</xdr:row>
      <xdr:rowOff>34018</xdr:rowOff>
    </xdr:from>
    <xdr:to>
      <xdr:col>3</xdr:col>
      <xdr:colOff>734786</xdr:colOff>
      <xdr:row>76</xdr:row>
      <xdr:rowOff>43542</xdr:rowOff>
    </xdr:to>
    <xdr:cxnSp macro="">
      <xdr:nvCxnSpPr>
        <xdr:cNvPr id="26" name="Conector recto 25">
          <a:extLst>
            <a:ext uri="{FF2B5EF4-FFF2-40B4-BE49-F238E27FC236}">
              <a16:creationId xmlns:a16="http://schemas.microsoft.com/office/drawing/2014/main" id="{D47C9597-993E-4A9E-BC29-A067DF5CE822}"/>
            </a:ext>
          </a:extLst>
        </xdr:cNvPr>
        <xdr:cNvCxnSpPr/>
      </xdr:nvCxnSpPr>
      <xdr:spPr>
        <a:xfrm flipV="1">
          <a:off x="1295400" y="16022411"/>
          <a:ext cx="670832" cy="9524"/>
        </a:xfrm>
        <a:prstGeom prst="line">
          <a:avLst/>
        </a:prstGeom>
        <a:ln w="38100">
          <a:solidFill>
            <a:srgbClr val="EE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76</xdr:row>
      <xdr:rowOff>27214</xdr:rowOff>
    </xdr:from>
    <xdr:to>
      <xdr:col>4</xdr:col>
      <xdr:colOff>789214</xdr:colOff>
      <xdr:row>76</xdr:row>
      <xdr:rowOff>27214</xdr:rowOff>
    </xdr:to>
    <xdr:cxnSp macro="">
      <xdr:nvCxnSpPr>
        <xdr:cNvPr id="31" name="Conector recto 30">
          <a:extLst>
            <a:ext uri="{FF2B5EF4-FFF2-40B4-BE49-F238E27FC236}">
              <a16:creationId xmlns:a16="http://schemas.microsoft.com/office/drawing/2014/main" id="{FEAC1F22-6FD6-D4A6-8710-75EDB66FC172}"/>
            </a:ext>
          </a:extLst>
        </xdr:cNvPr>
        <xdr:cNvCxnSpPr/>
      </xdr:nvCxnSpPr>
      <xdr:spPr>
        <a:xfrm>
          <a:off x="2047875" y="16015607"/>
          <a:ext cx="741589" cy="0"/>
        </a:xfrm>
        <a:prstGeom prst="line">
          <a:avLst/>
        </a:prstGeom>
        <a:ln w="3810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322489</xdr:colOff>
      <xdr:row>77</xdr:row>
      <xdr:rowOff>23132</xdr:rowOff>
    </xdr:from>
    <xdr:to>
      <xdr:col>6</xdr:col>
      <xdr:colOff>63953</xdr:colOff>
      <xdr:row>77</xdr:row>
      <xdr:rowOff>23132</xdr:rowOff>
    </xdr:to>
    <xdr:cxnSp macro="">
      <xdr:nvCxnSpPr>
        <xdr:cNvPr id="37" name="Conector recto 36">
          <a:extLst>
            <a:ext uri="{FF2B5EF4-FFF2-40B4-BE49-F238E27FC236}">
              <a16:creationId xmlns:a16="http://schemas.microsoft.com/office/drawing/2014/main" id="{A1E2BA7B-CAB2-49F9-80E7-D4965E5CEE98}"/>
            </a:ext>
          </a:extLst>
        </xdr:cNvPr>
        <xdr:cNvCxnSpPr/>
      </xdr:nvCxnSpPr>
      <xdr:spPr>
        <a:xfrm>
          <a:off x="3186793" y="16202025"/>
          <a:ext cx="741589" cy="0"/>
        </a:xfrm>
        <a:prstGeom prst="line">
          <a:avLst/>
        </a:prstGeom>
        <a:ln w="38100">
          <a:solidFill>
            <a:srgbClr val="00CC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drive.google.com/drive/folders/1ceiT7m3cJhXz9nY2sP97GMDjXpefxsFT?usp=drive_link"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www.smv.gob.pe/Frm_InformacionFinanciera?data=A70181B60967D74090DCD93C4920AA1D769614EC12"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theguardian.com/business/2017/feb/06/shell-decommissioning-brent-oil-rigs"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CB09C-55E3-4C06-BEB7-48C8FBCB1DC9}">
  <sheetPr>
    <tabColor rgb="FF00B050"/>
  </sheetPr>
  <dimension ref="A1:I38"/>
  <sheetViews>
    <sheetView zoomScale="250" zoomScaleNormal="250" workbookViewId="0">
      <selection activeCell="B4" sqref="B4"/>
    </sheetView>
  </sheetViews>
  <sheetFormatPr baseColWidth="10" defaultRowHeight="15"/>
  <sheetData>
    <row r="1" spans="1:9">
      <c r="A1" s="1411" t="s">
        <v>1834</v>
      </c>
      <c r="B1" s="1411"/>
      <c r="C1" s="1411"/>
      <c r="D1" s="1411"/>
    </row>
    <row r="2" spans="1:9">
      <c r="A2" s="1757" t="s">
        <v>1833</v>
      </c>
      <c r="B2" s="1757"/>
      <c r="C2" s="1757"/>
      <c r="D2" s="1757"/>
    </row>
    <row r="3" spans="1:9" s="866" customFormat="1">
      <c r="A3" s="1761" t="s">
        <v>1835</v>
      </c>
      <c r="B3" s="1761"/>
      <c r="C3" s="1761"/>
      <c r="D3" s="1761"/>
      <c r="E3" s="1761"/>
      <c r="F3" s="1761"/>
      <c r="G3" s="1761"/>
      <c r="H3" s="1761"/>
      <c r="I3" s="1761"/>
    </row>
    <row r="4" spans="1:9">
      <c r="A4" s="1762"/>
      <c r="B4" s="1763" t="s">
        <v>1836</v>
      </c>
      <c r="C4" s="1762"/>
      <c r="D4" s="1762"/>
      <c r="E4" s="1762"/>
      <c r="F4" s="1762"/>
      <c r="G4" s="1762"/>
      <c r="H4" s="1762"/>
      <c r="I4" s="1762"/>
    </row>
    <row r="6" spans="1:9">
      <c r="B6" s="866" t="s">
        <v>1838</v>
      </c>
      <c r="C6" s="866" t="s">
        <v>1840</v>
      </c>
      <c r="D6" s="866" t="s">
        <v>1842</v>
      </c>
    </row>
    <row r="7" spans="1:9">
      <c r="A7" s="1758" t="s">
        <v>1837</v>
      </c>
      <c r="B7" s="1759">
        <v>1</v>
      </c>
    </row>
    <row r="8" spans="1:9">
      <c r="A8" s="1758" t="s">
        <v>1837</v>
      </c>
      <c r="B8" s="1759">
        <f>+B7+1</f>
        <v>2</v>
      </c>
    </row>
    <row r="9" spans="1:9">
      <c r="A9" s="1758" t="s">
        <v>1837</v>
      </c>
      <c r="B9" s="1759">
        <f t="shared" ref="B9:C34" si="0">+B8+1</f>
        <v>3</v>
      </c>
    </row>
    <row r="10" spans="1:9">
      <c r="A10" s="1758" t="s">
        <v>1837</v>
      </c>
      <c r="B10" s="1759">
        <f t="shared" si="0"/>
        <v>4</v>
      </c>
    </row>
    <row r="11" spans="1:9">
      <c r="A11" s="1758" t="s">
        <v>1837</v>
      </c>
      <c r="B11" s="1759">
        <f t="shared" si="0"/>
        <v>5</v>
      </c>
      <c r="C11" s="1759"/>
    </row>
    <row r="12" spans="1:9">
      <c r="A12" s="1758" t="s">
        <v>1837</v>
      </c>
      <c r="B12" s="1759">
        <f t="shared" si="0"/>
        <v>6</v>
      </c>
    </row>
    <row r="13" spans="1:9">
      <c r="A13" s="1758" t="s">
        <v>1837</v>
      </c>
      <c r="B13" s="1760">
        <f t="shared" si="0"/>
        <v>7</v>
      </c>
      <c r="C13" s="1760">
        <v>1</v>
      </c>
    </row>
    <row r="14" spans="1:9">
      <c r="A14" s="1758" t="s">
        <v>1839</v>
      </c>
      <c r="B14" s="1759">
        <f t="shared" si="0"/>
        <v>8</v>
      </c>
      <c r="C14" s="1759">
        <f>+C13+1</f>
        <v>2</v>
      </c>
    </row>
    <row r="15" spans="1:9">
      <c r="A15" s="1758" t="s">
        <v>1839</v>
      </c>
      <c r="B15" s="1759">
        <f t="shared" si="0"/>
        <v>9</v>
      </c>
      <c r="C15" s="1759">
        <f t="shared" si="0"/>
        <v>3</v>
      </c>
    </row>
    <row r="16" spans="1:9">
      <c r="A16" s="1758" t="s">
        <v>1839</v>
      </c>
      <c r="B16" s="1759">
        <f t="shared" si="0"/>
        <v>10</v>
      </c>
      <c r="C16" s="1759">
        <f t="shared" si="0"/>
        <v>4</v>
      </c>
    </row>
    <row r="17" spans="1:4">
      <c r="A17" s="1758" t="s">
        <v>1839</v>
      </c>
      <c r="B17" s="1759">
        <f t="shared" si="0"/>
        <v>11</v>
      </c>
      <c r="C17" s="1759">
        <f t="shared" si="0"/>
        <v>5</v>
      </c>
    </row>
    <row r="18" spans="1:4">
      <c r="A18" s="1758" t="s">
        <v>1839</v>
      </c>
      <c r="B18" s="1759">
        <f t="shared" si="0"/>
        <v>12</v>
      </c>
      <c r="C18" s="1759">
        <f t="shared" si="0"/>
        <v>6</v>
      </c>
    </row>
    <row r="19" spans="1:4">
      <c r="A19" s="1758" t="s">
        <v>1839</v>
      </c>
      <c r="B19" s="1759">
        <f t="shared" si="0"/>
        <v>13</v>
      </c>
      <c r="C19" s="1759">
        <f t="shared" si="0"/>
        <v>7</v>
      </c>
    </row>
    <row r="20" spans="1:4">
      <c r="A20" s="1758" t="s">
        <v>1839</v>
      </c>
      <c r="B20" s="1759">
        <f t="shared" si="0"/>
        <v>14</v>
      </c>
      <c r="C20" s="1759">
        <f t="shared" si="0"/>
        <v>8</v>
      </c>
    </row>
    <row r="21" spans="1:4">
      <c r="A21" s="1758" t="s">
        <v>1841</v>
      </c>
      <c r="B21" s="1760">
        <f t="shared" si="0"/>
        <v>15</v>
      </c>
      <c r="C21" s="1760">
        <f t="shared" si="0"/>
        <v>9</v>
      </c>
      <c r="D21" s="1760">
        <v>1</v>
      </c>
    </row>
    <row r="22" spans="1:4">
      <c r="B22" s="1759">
        <f t="shared" si="0"/>
        <v>16</v>
      </c>
      <c r="C22" s="1759">
        <f t="shared" si="0"/>
        <v>10</v>
      </c>
    </row>
    <row r="23" spans="1:4">
      <c r="B23" s="1759">
        <f t="shared" si="0"/>
        <v>17</v>
      </c>
      <c r="C23" s="1759">
        <f t="shared" si="0"/>
        <v>11</v>
      </c>
    </row>
    <row r="24" spans="1:4">
      <c r="B24" s="1759">
        <f t="shared" si="0"/>
        <v>18</v>
      </c>
      <c r="C24" s="1759">
        <f t="shared" si="0"/>
        <v>12</v>
      </c>
    </row>
    <row r="25" spans="1:4">
      <c r="B25" s="1759">
        <f t="shared" si="0"/>
        <v>19</v>
      </c>
      <c r="C25" s="1759">
        <f t="shared" si="0"/>
        <v>13</v>
      </c>
    </row>
    <row r="26" spans="1:4">
      <c r="B26" s="1759">
        <f t="shared" si="0"/>
        <v>20</v>
      </c>
      <c r="C26" s="1759">
        <f t="shared" si="0"/>
        <v>14</v>
      </c>
    </row>
    <row r="27" spans="1:4">
      <c r="B27" s="1759">
        <f t="shared" si="0"/>
        <v>21</v>
      </c>
      <c r="C27" s="1759">
        <f t="shared" si="0"/>
        <v>15</v>
      </c>
    </row>
    <row r="28" spans="1:4">
      <c r="B28" s="1759">
        <f t="shared" si="0"/>
        <v>22</v>
      </c>
      <c r="C28" s="1759">
        <f t="shared" si="0"/>
        <v>16</v>
      </c>
    </row>
    <row r="29" spans="1:4">
      <c r="B29" s="1759">
        <f t="shared" si="0"/>
        <v>23</v>
      </c>
      <c r="C29" s="1759">
        <f t="shared" si="0"/>
        <v>17</v>
      </c>
    </row>
    <row r="30" spans="1:4">
      <c r="B30" s="1759">
        <f t="shared" si="0"/>
        <v>24</v>
      </c>
      <c r="C30" s="1759">
        <f t="shared" si="0"/>
        <v>18</v>
      </c>
    </row>
    <row r="31" spans="1:4">
      <c r="B31" s="1759">
        <f t="shared" si="0"/>
        <v>25</v>
      </c>
      <c r="C31" s="1759">
        <f t="shared" si="0"/>
        <v>19</v>
      </c>
    </row>
    <row r="32" spans="1:4">
      <c r="B32" s="1759">
        <f t="shared" si="0"/>
        <v>26</v>
      </c>
      <c r="C32" s="1759">
        <f t="shared" si="0"/>
        <v>20</v>
      </c>
    </row>
    <row r="33" spans="2:3">
      <c r="B33" s="1759"/>
      <c r="C33" s="1759">
        <f t="shared" si="0"/>
        <v>21</v>
      </c>
    </row>
    <row r="34" spans="2:3">
      <c r="B34" s="1759"/>
      <c r="C34" s="1759">
        <f t="shared" si="0"/>
        <v>22</v>
      </c>
    </row>
    <row r="35" spans="2:3">
      <c r="C35" s="1759">
        <f t="shared" ref="C35:C38" si="1">+C34+1</f>
        <v>23</v>
      </c>
    </row>
    <row r="36" spans="2:3">
      <c r="C36" s="1759">
        <f t="shared" si="1"/>
        <v>24</v>
      </c>
    </row>
    <row r="37" spans="2:3">
      <c r="C37" s="1759">
        <f t="shared" si="1"/>
        <v>25</v>
      </c>
    </row>
    <row r="38" spans="2:3">
      <c r="C38" s="1759">
        <f t="shared" si="1"/>
        <v>26</v>
      </c>
    </row>
  </sheetData>
  <hyperlinks>
    <hyperlink ref="B4" r:id="rId1" xr:uid="{64C036C1-85D2-43E2-8E1C-B34913C428A9}"/>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C748D-FFC2-40E4-9464-6EDE6CE7C404}">
  <sheetPr>
    <tabColor theme="1"/>
  </sheetPr>
  <dimension ref="A1:D30"/>
  <sheetViews>
    <sheetView topLeftCell="A15" zoomScale="150" zoomScaleNormal="150" workbookViewId="0">
      <selection activeCell="D22" sqref="A21:D22"/>
    </sheetView>
  </sheetViews>
  <sheetFormatPr baseColWidth="10" defaultRowHeight="15"/>
  <cols>
    <col min="2" max="2" width="33.28515625" customWidth="1"/>
  </cols>
  <sheetData>
    <row r="1" spans="1:4">
      <c r="A1" s="2262" t="s">
        <v>1959</v>
      </c>
    </row>
    <row r="2" spans="1:4">
      <c r="A2" s="2262" t="s">
        <v>1964</v>
      </c>
      <c r="C2" s="2263" t="s">
        <v>244</v>
      </c>
      <c r="D2" s="2263" t="s">
        <v>245</v>
      </c>
    </row>
    <row r="3" spans="1:4">
      <c r="A3" s="1411">
        <v>60</v>
      </c>
      <c r="B3" s="2283" t="s">
        <v>1960</v>
      </c>
      <c r="C3" s="2284">
        <v>100000</v>
      </c>
      <c r="D3" s="1411"/>
    </row>
    <row r="4" spans="1:4">
      <c r="A4" s="1411">
        <v>40</v>
      </c>
      <c r="B4" s="2283" t="s">
        <v>1961</v>
      </c>
      <c r="C4" s="2284">
        <f>+C3*0.18</f>
        <v>18000</v>
      </c>
      <c r="D4" s="1411"/>
    </row>
    <row r="5" spans="1:4">
      <c r="A5" s="1411">
        <v>42</v>
      </c>
      <c r="B5" s="2283" t="s">
        <v>1962</v>
      </c>
      <c r="C5" s="1411"/>
      <c r="D5" s="2284">
        <f>+C3+C4</f>
        <v>118000</v>
      </c>
    </row>
    <row r="6" spans="1:4">
      <c r="A6" s="1411"/>
      <c r="B6" s="1411"/>
      <c r="C6" s="1411"/>
      <c r="D6" s="1411"/>
    </row>
    <row r="7" spans="1:4">
      <c r="A7" s="1411">
        <v>20</v>
      </c>
      <c r="B7" s="2283" t="s">
        <v>63</v>
      </c>
      <c r="C7" s="2284">
        <f>+C3</f>
        <v>100000</v>
      </c>
      <c r="D7" s="1411"/>
    </row>
    <row r="8" spans="1:4">
      <c r="A8" s="1411">
        <v>61</v>
      </c>
      <c r="B8" s="2283" t="s">
        <v>1963</v>
      </c>
      <c r="C8" s="1411"/>
      <c r="D8" s="2284">
        <f>+C7</f>
        <v>100000</v>
      </c>
    </row>
    <row r="10" spans="1:4">
      <c r="A10" s="2262" t="s">
        <v>1965</v>
      </c>
      <c r="C10" s="2263" t="s">
        <v>244</v>
      </c>
      <c r="D10" s="2263" t="s">
        <v>245</v>
      </c>
    </row>
    <row r="11" spans="1:4">
      <c r="A11" s="1402">
        <v>20</v>
      </c>
      <c r="B11" s="2285" t="s">
        <v>63</v>
      </c>
      <c r="C11" s="1397">
        <v>100000</v>
      </c>
      <c r="D11" s="1402"/>
    </row>
    <row r="12" spans="1:4">
      <c r="A12" s="1402">
        <v>40</v>
      </c>
      <c r="B12" s="2285" t="s">
        <v>1961</v>
      </c>
      <c r="C12" s="1397">
        <f>+C11*0.18</f>
        <v>18000</v>
      </c>
      <c r="D12" s="1402"/>
    </row>
    <row r="13" spans="1:4">
      <c r="A13" s="1402">
        <v>42</v>
      </c>
      <c r="B13" s="2285" t="s">
        <v>1962</v>
      </c>
      <c r="C13" s="1402"/>
      <c r="D13" s="1397">
        <f>+C11+C12</f>
        <v>118000</v>
      </c>
    </row>
    <row r="15" spans="1:4">
      <c r="A15" s="997">
        <v>69</v>
      </c>
      <c r="B15" s="2286" t="s">
        <v>1966</v>
      </c>
      <c r="C15" s="1008">
        <v>10000</v>
      </c>
      <c r="D15" s="997"/>
    </row>
    <row r="16" spans="1:4">
      <c r="A16" s="997">
        <v>20</v>
      </c>
      <c r="B16" s="2286" t="s">
        <v>63</v>
      </c>
      <c r="C16" s="1008"/>
      <c r="D16" s="1008">
        <f>+C15</f>
        <v>10000</v>
      </c>
    </row>
    <row r="18" spans="1:4">
      <c r="A18" s="866" t="s">
        <v>1967</v>
      </c>
    </row>
    <row r="20" spans="1:4">
      <c r="A20" s="2285" t="s">
        <v>1972</v>
      </c>
      <c r="B20" s="1402"/>
      <c r="C20" s="2287" t="s">
        <v>244</v>
      </c>
      <c r="D20" s="2287" t="s">
        <v>245</v>
      </c>
    </row>
    <row r="21" spans="1:4">
      <c r="A21" s="2290" t="s">
        <v>1968</v>
      </c>
      <c r="B21" s="2291" t="s">
        <v>1970</v>
      </c>
      <c r="C21" s="2292">
        <v>1000000</v>
      </c>
      <c r="D21" s="2291"/>
    </row>
    <row r="22" spans="1:4">
      <c r="A22" s="2290" t="s">
        <v>1969</v>
      </c>
      <c r="B22" s="2291" t="s">
        <v>1971</v>
      </c>
      <c r="C22" s="2292"/>
      <c r="D22" s="2292">
        <f>+C21</f>
        <v>1000000</v>
      </c>
    </row>
    <row r="25" spans="1:4">
      <c r="A25" s="2288" t="s">
        <v>1973</v>
      </c>
      <c r="B25" s="2289"/>
      <c r="C25" s="2289"/>
      <c r="D25" s="2289"/>
    </row>
    <row r="26" spans="1:4">
      <c r="A26" s="2283" t="s">
        <v>1974</v>
      </c>
      <c r="B26" s="2283" t="s">
        <v>1975</v>
      </c>
      <c r="C26" s="2283" t="s">
        <v>1976</v>
      </c>
      <c r="D26" s="2283" t="s">
        <v>1977</v>
      </c>
    </row>
    <row r="27" spans="1:4">
      <c r="A27" s="2051"/>
      <c r="B27" s="2051"/>
      <c r="C27" s="2051"/>
      <c r="D27" s="2051"/>
    </row>
    <row r="28" spans="1:4">
      <c r="A28" s="2051"/>
      <c r="B28" s="2051"/>
      <c r="C28" s="2051"/>
      <c r="D28" s="2051"/>
    </row>
    <row r="29" spans="1:4">
      <c r="A29" s="2051"/>
      <c r="B29" s="2051"/>
      <c r="C29" s="2051"/>
      <c r="D29" s="2051"/>
    </row>
    <row r="30" spans="1:4">
      <c r="A30" s="2051"/>
      <c r="B30" s="2051"/>
      <c r="C30" s="2051"/>
      <c r="D30" s="2051"/>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9E87F-6CEC-45D0-8F2D-96760E5F34E8}">
  <sheetPr>
    <tabColor theme="1"/>
  </sheetPr>
  <dimension ref="J40"/>
  <sheetViews>
    <sheetView topLeftCell="A44" workbookViewId="0">
      <selection activeCell="M55" sqref="M55"/>
    </sheetView>
  </sheetViews>
  <sheetFormatPr baseColWidth="10" defaultRowHeight="15"/>
  <sheetData>
    <row r="40" spans="10:10">
      <c r="J40" s="2262" t="s">
        <v>1978</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ECD77-0F98-4B1E-B0BD-EC478EDA51DD}">
  <sheetPr>
    <tabColor rgb="FFFF0000"/>
  </sheetPr>
  <dimension ref="A1:U1000"/>
  <sheetViews>
    <sheetView zoomScale="115" zoomScaleNormal="115" workbookViewId="0">
      <selection activeCell="D10" sqref="D10"/>
    </sheetView>
  </sheetViews>
  <sheetFormatPr baseColWidth="10" defaultColWidth="14.42578125" defaultRowHeight="15" customHeight="1"/>
  <cols>
    <col min="1" max="1" width="11.85546875" customWidth="1"/>
    <col min="2" max="2" width="10.7109375" customWidth="1"/>
    <col min="3" max="3" width="15.28515625" customWidth="1"/>
    <col min="4" max="4" width="13.28515625" customWidth="1"/>
    <col min="5" max="5" width="13.7109375" customWidth="1"/>
    <col min="6" max="6" width="11.7109375" customWidth="1"/>
    <col min="7" max="7" width="12.28515625" customWidth="1"/>
    <col min="8" max="8" width="14.28515625" customWidth="1"/>
    <col min="9" max="9" width="13.85546875" customWidth="1"/>
    <col min="10" max="10" width="12.42578125" customWidth="1"/>
    <col min="11" max="11" width="13.42578125" customWidth="1"/>
    <col min="12" max="12" width="6.85546875" customWidth="1"/>
    <col min="13" max="26" width="10.7109375" customWidth="1"/>
  </cols>
  <sheetData>
    <row r="1" spans="1:21">
      <c r="A1" s="6"/>
      <c r="B1" s="247"/>
      <c r="C1" s="247"/>
      <c r="D1" s="247"/>
      <c r="E1" s="247"/>
      <c r="F1" s="247"/>
      <c r="G1" s="247"/>
      <c r="H1" s="247"/>
      <c r="I1" s="247"/>
      <c r="J1" s="247"/>
      <c r="K1" s="247"/>
      <c r="L1" s="247"/>
      <c r="M1" s="6"/>
      <c r="N1" s="6"/>
      <c r="O1" s="6" t="s">
        <v>1544</v>
      </c>
      <c r="P1" s="6"/>
      <c r="Q1" s="6"/>
      <c r="R1" s="6"/>
      <c r="S1" s="6"/>
      <c r="T1" s="6"/>
      <c r="U1" s="6"/>
    </row>
    <row r="2" spans="1:21" ht="15.75" thickBot="1">
      <c r="A2" s="6"/>
      <c r="B2" s="248" t="s">
        <v>316</v>
      </c>
      <c r="C2" s="249"/>
      <c r="D2" s="249"/>
      <c r="E2" s="249"/>
      <c r="F2" s="249"/>
      <c r="G2" s="249"/>
      <c r="H2" s="249"/>
      <c r="I2" s="249"/>
      <c r="J2" s="249"/>
      <c r="K2" s="249"/>
      <c r="L2" s="250">
        <v>10</v>
      </c>
      <c r="M2" s="6"/>
      <c r="N2" s="6"/>
      <c r="O2" s="885"/>
      <c r="P2" s="6"/>
      <c r="Q2" s="6"/>
      <c r="R2" s="6"/>
      <c r="S2" s="6"/>
      <c r="T2" s="6"/>
      <c r="U2" s="6"/>
    </row>
    <row r="3" spans="1:21" ht="15.75" thickBot="1">
      <c r="A3" s="6"/>
      <c r="B3" s="251"/>
      <c r="C3" s="326" t="s">
        <v>317</v>
      </c>
      <c r="D3" s="327"/>
      <c r="E3" s="327"/>
      <c r="F3" s="327"/>
      <c r="G3" s="327"/>
      <c r="H3" s="327"/>
      <c r="I3" s="327"/>
      <c r="J3" s="327"/>
      <c r="K3" s="328"/>
      <c r="L3" s="252"/>
      <c r="M3" s="6"/>
      <c r="N3" s="6"/>
      <c r="O3" s="889" t="s">
        <v>1545</v>
      </c>
      <c r="P3" s="889" t="s">
        <v>1546</v>
      </c>
      <c r="Q3" s="6"/>
      <c r="R3" s="6"/>
      <c r="S3" s="6"/>
      <c r="T3" s="6"/>
      <c r="U3" s="6"/>
    </row>
    <row r="4" spans="1:21">
      <c r="B4" s="277"/>
      <c r="C4" s="307" t="s">
        <v>343</v>
      </c>
      <c r="D4" s="308"/>
      <c r="E4" s="308"/>
      <c r="F4" s="308"/>
      <c r="G4" s="308"/>
      <c r="H4" s="308"/>
      <c r="I4" s="308"/>
      <c r="J4" s="308"/>
      <c r="K4" s="309" t="s">
        <v>344</v>
      </c>
      <c r="L4" s="277"/>
      <c r="N4" s="6">
        <v>1</v>
      </c>
      <c r="O4" s="6"/>
      <c r="P4" s="888">
        <f>+O8/5</f>
        <v>800000</v>
      </c>
    </row>
    <row r="5" spans="1:21" ht="15.75" thickBot="1">
      <c r="B5" s="277"/>
      <c r="C5" s="265"/>
      <c r="D5" s="265"/>
      <c r="E5" s="265"/>
      <c r="F5" s="265"/>
      <c r="G5" s="265"/>
      <c r="H5" s="265"/>
      <c r="I5" s="265"/>
      <c r="J5" s="265"/>
      <c r="K5" s="265"/>
      <c r="L5" s="277"/>
      <c r="N5" s="6">
        <f>+N4+1</f>
        <v>2</v>
      </c>
      <c r="O5" s="6"/>
      <c r="P5" s="888">
        <f>+P4</f>
        <v>800000</v>
      </c>
    </row>
    <row r="6" spans="1:21">
      <c r="B6" s="277"/>
      <c r="C6" s="265"/>
      <c r="D6" s="265"/>
      <c r="E6" s="329" t="s">
        <v>358</v>
      </c>
      <c r="F6" s="330" t="s">
        <v>359</v>
      </c>
      <c r="G6" s="331">
        <f>+O13</f>
        <v>4400000</v>
      </c>
      <c r="H6" s="330" t="s">
        <v>360</v>
      </c>
      <c r="I6" s="332"/>
      <c r="J6" s="265"/>
      <c r="K6" s="265"/>
      <c r="L6" s="277"/>
      <c r="N6" s="6">
        <f t="shared" ref="N6:N53" si="0">+N5+1</f>
        <v>3</v>
      </c>
      <c r="P6" s="888">
        <f>+P5</f>
        <v>800000</v>
      </c>
    </row>
    <row r="7" spans="1:21">
      <c r="B7" s="277"/>
      <c r="C7" s="265"/>
      <c r="D7" s="265"/>
      <c r="E7" s="333" t="s">
        <v>361</v>
      </c>
      <c r="F7" s="334" t="s">
        <v>359</v>
      </c>
      <c r="G7" s="114">
        <v>5</v>
      </c>
      <c r="H7" s="335"/>
      <c r="I7" s="336"/>
      <c r="J7" s="265"/>
      <c r="K7" s="265"/>
      <c r="L7" s="277"/>
      <c r="N7" s="6">
        <f t="shared" si="0"/>
        <v>4</v>
      </c>
      <c r="P7" s="888">
        <f>+P6</f>
        <v>800000</v>
      </c>
    </row>
    <row r="8" spans="1:21">
      <c r="B8" s="277"/>
      <c r="C8" s="265"/>
      <c r="D8" s="265"/>
      <c r="E8" s="333" t="s">
        <v>362</v>
      </c>
      <c r="F8" s="334" t="s">
        <v>359</v>
      </c>
      <c r="G8" s="334">
        <v>1.4999999999999999E-2</v>
      </c>
      <c r="H8" s="335" t="s">
        <v>363</v>
      </c>
      <c r="I8" s="336"/>
      <c r="J8" s="265"/>
      <c r="K8" s="265"/>
      <c r="L8" s="277"/>
      <c r="N8" s="886">
        <f t="shared" si="0"/>
        <v>5</v>
      </c>
      <c r="O8" s="887">
        <v>4000000</v>
      </c>
      <c r="P8" s="888">
        <f>+P7</f>
        <v>800000</v>
      </c>
    </row>
    <row r="9" spans="1:21">
      <c r="B9" s="277"/>
      <c r="C9" s="265"/>
      <c r="D9" s="265"/>
      <c r="E9" s="333" t="s">
        <v>364</v>
      </c>
      <c r="F9" s="334" t="s">
        <v>359</v>
      </c>
      <c r="G9" s="114">
        <f>G6*(1+G8)^G7</f>
        <v>4740049.6170912469</v>
      </c>
      <c r="H9" s="335"/>
      <c r="I9" s="336"/>
      <c r="J9" s="265"/>
      <c r="K9" s="265"/>
      <c r="L9" s="277"/>
      <c r="N9" s="6">
        <f t="shared" si="0"/>
        <v>6</v>
      </c>
    </row>
    <row r="10" spans="1:21">
      <c r="B10" s="277"/>
      <c r="C10" s="265"/>
      <c r="D10" s="891" t="s">
        <v>1547</v>
      </c>
      <c r="E10" s="333" t="s">
        <v>365</v>
      </c>
      <c r="F10" s="334" t="s">
        <v>359</v>
      </c>
      <c r="G10" s="334">
        <v>4.8000000000000001E-2</v>
      </c>
      <c r="H10" s="334" t="s">
        <v>366</v>
      </c>
      <c r="I10" s="336"/>
      <c r="J10" s="265"/>
      <c r="K10" s="265"/>
      <c r="L10" s="277"/>
      <c r="N10" s="6">
        <f t="shared" si="0"/>
        <v>7</v>
      </c>
    </row>
    <row r="11" spans="1:21" ht="15.75" thickBot="1">
      <c r="B11" s="277"/>
      <c r="C11" s="265"/>
      <c r="D11" s="265"/>
      <c r="E11" s="337" t="s">
        <v>368</v>
      </c>
      <c r="F11" s="338" t="s">
        <v>359</v>
      </c>
      <c r="G11" s="339">
        <f>G9/(1+G10)^G7</f>
        <v>3749526.9070312567</v>
      </c>
      <c r="H11" s="338"/>
      <c r="I11" s="340"/>
      <c r="J11" s="265"/>
      <c r="K11" s="265"/>
      <c r="L11" s="277"/>
      <c r="N11" s="6">
        <f t="shared" si="0"/>
        <v>8</v>
      </c>
    </row>
    <row r="12" spans="1:21">
      <c r="B12" s="277"/>
      <c r="C12" s="265"/>
      <c r="D12" s="265"/>
      <c r="E12" s="265"/>
      <c r="F12" s="265"/>
      <c r="G12" s="265"/>
      <c r="H12" s="265"/>
      <c r="I12" s="265"/>
      <c r="J12" s="265"/>
      <c r="K12" s="265"/>
      <c r="L12" s="277"/>
      <c r="N12" s="6">
        <f t="shared" si="0"/>
        <v>9</v>
      </c>
    </row>
    <row r="13" spans="1:21">
      <c r="A13" s="6"/>
      <c r="B13" s="277"/>
      <c r="C13" s="265"/>
      <c r="D13" s="315" t="s">
        <v>369</v>
      </c>
      <c r="E13" s="316"/>
      <c r="F13" s="316"/>
      <c r="G13" s="316"/>
      <c r="H13" s="317" t="s">
        <v>244</v>
      </c>
      <c r="I13" s="317" t="s">
        <v>245</v>
      </c>
      <c r="J13" s="265"/>
      <c r="K13" s="265"/>
      <c r="L13" s="277"/>
      <c r="N13" s="890">
        <f t="shared" si="0"/>
        <v>10</v>
      </c>
      <c r="O13" s="888">
        <v>4400000</v>
      </c>
    </row>
    <row r="14" spans="1:21">
      <c r="A14" s="6"/>
      <c r="B14" s="277"/>
      <c r="C14" s="265"/>
      <c r="D14" s="315" t="s">
        <v>370</v>
      </c>
      <c r="E14" s="321" t="s">
        <v>371</v>
      </c>
      <c r="F14" s="321"/>
      <c r="G14" s="321"/>
      <c r="H14" s="321">
        <f>G11</f>
        <v>3749526.9070312567</v>
      </c>
      <c r="I14" s="321"/>
      <c r="J14" s="265"/>
      <c r="K14" s="265"/>
      <c r="L14" s="277"/>
      <c r="N14" s="6">
        <f t="shared" si="0"/>
        <v>11</v>
      </c>
    </row>
    <row r="15" spans="1:21">
      <c r="A15" s="6"/>
      <c r="B15" s="277"/>
      <c r="C15" s="265"/>
      <c r="D15" s="265"/>
      <c r="E15" s="321" t="s">
        <v>393</v>
      </c>
      <c r="F15" s="321"/>
      <c r="G15" s="321"/>
      <c r="H15" s="321"/>
      <c r="I15" s="321">
        <f>+H14</f>
        <v>3749526.9070312567</v>
      </c>
      <c r="J15" s="265"/>
      <c r="K15" s="265"/>
      <c r="L15" s="277"/>
      <c r="N15" s="6">
        <f t="shared" si="0"/>
        <v>12</v>
      </c>
    </row>
    <row r="16" spans="1:21">
      <c r="B16" s="277"/>
      <c r="C16" s="265"/>
      <c r="D16" s="265"/>
      <c r="E16" s="265"/>
      <c r="F16" s="265"/>
      <c r="G16" s="265"/>
      <c r="H16" s="265"/>
      <c r="I16" s="265"/>
      <c r="J16" s="265"/>
      <c r="K16" s="265"/>
      <c r="L16" s="277"/>
      <c r="N16" s="6">
        <f t="shared" si="0"/>
        <v>13</v>
      </c>
    </row>
    <row r="17" spans="2:21">
      <c r="B17" s="277"/>
      <c r="C17" s="265"/>
      <c r="D17" s="315" t="s">
        <v>372</v>
      </c>
      <c r="E17" s="316"/>
      <c r="F17" s="316"/>
      <c r="G17" s="316"/>
      <c r="H17" s="317" t="s">
        <v>244</v>
      </c>
      <c r="I17" s="317" t="s">
        <v>245</v>
      </c>
      <c r="J17" s="265"/>
      <c r="K17" s="265"/>
      <c r="L17" s="277"/>
      <c r="N17" s="6">
        <f t="shared" si="0"/>
        <v>14</v>
      </c>
    </row>
    <row r="18" spans="2:21">
      <c r="B18" s="277"/>
      <c r="C18" s="265"/>
      <c r="D18" s="265"/>
      <c r="E18" s="321" t="s">
        <v>373</v>
      </c>
      <c r="F18" s="321"/>
      <c r="G18" s="321"/>
      <c r="H18" s="321">
        <f>+H14/G7</f>
        <v>749905.38140625134</v>
      </c>
      <c r="I18" s="321"/>
      <c r="J18" s="265"/>
      <c r="K18" s="265"/>
      <c r="L18" s="277"/>
      <c r="N18" s="6">
        <f t="shared" si="0"/>
        <v>15</v>
      </c>
      <c r="O18" s="885">
        <v>4000000</v>
      </c>
    </row>
    <row r="19" spans="2:21">
      <c r="B19" s="277"/>
      <c r="C19" s="265"/>
      <c r="D19" s="265"/>
      <c r="E19" s="321" t="s">
        <v>374</v>
      </c>
      <c r="F19" s="321"/>
      <c r="G19" s="321"/>
      <c r="H19" s="321"/>
      <c r="I19" s="321">
        <f>+H18</f>
        <v>749905.38140625134</v>
      </c>
      <c r="J19" s="265"/>
      <c r="K19" s="265"/>
      <c r="L19" s="277"/>
      <c r="M19" s="6"/>
      <c r="N19" s="6">
        <f t="shared" si="0"/>
        <v>16</v>
      </c>
      <c r="Q19" s="6"/>
      <c r="R19" s="6"/>
      <c r="S19" s="6"/>
      <c r="T19" s="6"/>
      <c r="U19" s="6"/>
    </row>
    <row r="20" spans="2:21">
      <c r="B20" s="277"/>
      <c r="C20" s="265"/>
      <c r="D20" s="265"/>
      <c r="E20" s="265"/>
      <c r="F20" s="265"/>
      <c r="G20" s="265"/>
      <c r="H20" s="265"/>
      <c r="I20" s="265"/>
      <c r="J20" s="265"/>
      <c r="K20" s="265"/>
      <c r="L20" s="277"/>
      <c r="M20" s="6"/>
      <c r="N20" s="6">
        <f t="shared" si="0"/>
        <v>17</v>
      </c>
      <c r="P20" s="6"/>
      <c r="Q20" s="6"/>
      <c r="R20" s="6"/>
      <c r="S20" s="6"/>
      <c r="T20" s="6"/>
      <c r="U20" s="6"/>
    </row>
    <row r="21" spans="2:21" ht="15.75" customHeight="1">
      <c r="B21" s="277"/>
      <c r="C21" s="265"/>
      <c r="D21" s="265"/>
      <c r="E21" s="265"/>
      <c r="F21" s="318" t="s">
        <v>375</v>
      </c>
      <c r="G21" s="318" t="s">
        <v>376</v>
      </c>
      <c r="H21" s="318" t="s">
        <v>377</v>
      </c>
      <c r="I21" s="318" t="s">
        <v>378</v>
      </c>
      <c r="J21" s="265"/>
      <c r="K21" s="265"/>
      <c r="L21" s="277"/>
      <c r="M21" s="6"/>
      <c r="N21" s="6">
        <f t="shared" si="0"/>
        <v>18</v>
      </c>
      <c r="O21" s="6"/>
      <c r="P21" s="6"/>
      <c r="Q21" s="6"/>
      <c r="R21" s="6"/>
      <c r="S21" s="6"/>
      <c r="T21" s="6"/>
      <c r="U21" s="6"/>
    </row>
    <row r="22" spans="2:21" ht="15.75" customHeight="1">
      <c r="B22" s="277"/>
      <c r="C22" s="265"/>
      <c r="D22" s="265"/>
      <c r="E22" s="319" t="s">
        <v>50</v>
      </c>
      <c r="F22" s="320">
        <f>I15</f>
        <v>3749526.9070312567</v>
      </c>
      <c r="G22" s="320">
        <f>+F22*$G$10</f>
        <v>179977.29153750034</v>
      </c>
      <c r="H22" s="320">
        <v>0</v>
      </c>
      <c r="I22" s="320">
        <f t="shared" ref="I22:I26" si="1">+F22+G22+H22</f>
        <v>3929504.1985687572</v>
      </c>
      <c r="J22" s="265"/>
      <c r="K22" s="265"/>
      <c r="L22" s="277"/>
      <c r="N22" s="6">
        <f t="shared" si="0"/>
        <v>19</v>
      </c>
      <c r="O22" s="6"/>
      <c r="P22" s="6"/>
    </row>
    <row r="23" spans="2:21" ht="15.75" customHeight="1">
      <c r="B23" s="277"/>
      <c r="C23" s="265"/>
      <c r="D23" s="265"/>
      <c r="E23" s="319" t="s">
        <v>52</v>
      </c>
      <c r="F23" s="320">
        <f t="shared" ref="F23:F26" si="2">+I22</f>
        <v>3929504.1985687572</v>
      </c>
      <c r="G23" s="320">
        <f>+F23*$G$10</f>
        <v>188616.20153130035</v>
      </c>
      <c r="H23" s="320">
        <v>0</v>
      </c>
      <c r="I23" s="320">
        <f t="shared" si="1"/>
        <v>4118120.4001000575</v>
      </c>
      <c r="J23" s="265"/>
      <c r="K23" s="265"/>
      <c r="L23" s="277"/>
      <c r="N23" s="6">
        <f t="shared" si="0"/>
        <v>20</v>
      </c>
      <c r="O23" s="885">
        <v>4000000</v>
      </c>
    </row>
    <row r="24" spans="2:21" ht="15.75" customHeight="1">
      <c r="B24" s="277"/>
      <c r="C24" s="265"/>
      <c r="D24" s="265"/>
      <c r="E24" s="319" t="s">
        <v>53</v>
      </c>
      <c r="F24" s="320">
        <f t="shared" si="2"/>
        <v>4118120.4001000575</v>
      </c>
      <c r="G24" s="320">
        <f>+F24*$G$10</f>
        <v>197669.77920480276</v>
      </c>
      <c r="H24" s="320"/>
      <c r="I24" s="320">
        <f t="shared" si="1"/>
        <v>4315790.1793048605</v>
      </c>
      <c r="J24" s="265"/>
      <c r="K24" s="265"/>
      <c r="L24" s="277"/>
      <c r="N24" s="6">
        <f t="shared" si="0"/>
        <v>21</v>
      </c>
    </row>
    <row r="25" spans="2:21" ht="15.75" customHeight="1">
      <c r="B25" s="277"/>
      <c r="C25" s="265"/>
      <c r="D25" s="265"/>
      <c r="E25" s="319" t="s">
        <v>54</v>
      </c>
      <c r="F25" s="320">
        <f t="shared" si="2"/>
        <v>4315790.1793048605</v>
      </c>
      <c r="G25" s="320">
        <f>+F25*$G$10</f>
        <v>207157.9286066333</v>
      </c>
      <c r="H25" s="320"/>
      <c r="I25" s="320">
        <f t="shared" si="1"/>
        <v>4522948.1079114936</v>
      </c>
      <c r="J25" s="265"/>
      <c r="K25" s="265"/>
      <c r="L25" s="277"/>
      <c r="N25" s="6">
        <f t="shared" si="0"/>
        <v>22</v>
      </c>
    </row>
    <row r="26" spans="2:21" ht="15.75" customHeight="1">
      <c r="B26" s="277"/>
      <c r="C26" s="265"/>
      <c r="D26" s="265"/>
      <c r="E26" s="319" t="s">
        <v>379</v>
      </c>
      <c r="F26" s="320">
        <f t="shared" si="2"/>
        <v>4522948.1079114936</v>
      </c>
      <c r="G26" s="320">
        <f>+F26*$G$10</f>
        <v>217101.50917975171</v>
      </c>
      <c r="H26" s="320">
        <f>-G9</f>
        <v>-4740049.6170912469</v>
      </c>
      <c r="I26" s="320">
        <f t="shared" si="1"/>
        <v>0</v>
      </c>
      <c r="J26" s="265"/>
      <c r="K26" s="265"/>
      <c r="L26" s="277"/>
      <c r="N26" s="6">
        <f t="shared" si="0"/>
        <v>23</v>
      </c>
      <c r="O26" s="6"/>
    </row>
    <row r="27" spans="2:21" ht="15.75" customHeight="1">
      <c r="B27" s="277"/>
      <c r="C27" s="265"/>
      <c r="D27" s="265"/>
      <c r="E27" s="265"/>
      <c r="F27" s="265"/>
      <c r="G27" s="265"/>
      <c r="H27" s="265"/>
      <c r="I27" s="265"/>
      <c r="J27" s="265"/>
      <c r="K27" s="265"/>
      <c r="L27" s="277"/>
      <c r="N27" s="6">
        <f t="shared" si="0"/>
        <v>24</v>
      </c>
      <c r="O27" s="6"/>
    </row>
    <row r="28" spans="2:21" ht="15.75" customHeight="1">
      <c r="B28" s="277"/>
      <c r="C28" s="265"/>
      <c r="D28" s="315" t="s">
        <v>385</v>
      </c>
      <c r="E28" s="316" t="s">
        <v>50</v>
      </c>
      <c r="F28" s="316"/>
      <c r="G28" s="316"/>
      <c r="H28" s="317" t="s">
        <v>244</v>
      </c>
      <c r="I28" s="317" t="s">
        <v>245</v>
      </c>
      <c r="J28" s="265"/>
      <c r="K28" s="265"/>
      <c r="L28" s="277"/>
      <c r="N28" s="6">
        <f t="shared" si="0"/>
        <v>25</v>
      </c>
      <c r="O28" s="885">
        <v>4000000</v>
      </c>
    </row>
    <row r="29" spans="2:21" ht="15.75" customHeight="1">
      <c r="B29" s="277"/>
      <c r="C29" s="265"/>
      <c r="D29" s="315" t="s">
        <v>386</v>
      </c>
      <c r="E29" s="321" t="s">
        <v>294</v>
      </c>
      <c r="F29" s="321"/>
      <c r="G29" s="321"/>
      <c r="H29" s="321">
        <f>+G22</f>
        <v>179977.29153750034</v>
      </c>
      <c r="I29" s="321"/>
      <c r="J29" s="265"/>
      <c r="K29" s="265"/>
      <c r="L29" s="277"/>
      <c r="N29" s="6">
        <f t="shared" si="0"/>
        <v>26</v>
      </c>
    </row>
    <row r="30" spans="2:21" ht="15.75" customHeight="1">
      <c r="B30" s="277"/>
      <c r="C30" s="265"/>
      <c r="D30" s="315" t="s">
        <v>387</v>
      </c>
      <c r="E30" s="321" t="s">
        <v>393</v>
      </c>
      <c r="F30" s="321"/>
      <c r="G30" s="321"/>
      <c r="H30" s="321"/>
      <c r="I30" s="321">
        <f>+H29</f>
        <v>179977.29153750034</v>
      </c>
      <c r="J30" s="265"/>
      <c r="K30" s="265"/>
      <c r="L30" s="277"/>
      <c r="N30" s="6">
        <f t="shared" si="0"/>
        <v>27</v>
      </c>
    </row>
    <row r="31" spans="2:21" ht="15.75" customHeight="1">
      <c r="B31" s="277"/>
      <c r="C31" s="265"/>
      <c r="D31" s="265"/>
      <c r="E31" s="265"/>
      <c r="F31" s="265"/>
      <c r="G31" s="265"/>
      <c r="H31" s="265"/>
      <c r="I31" s="265"/>
      <c r="J31" s="265"/>
      <c r="K31" s="265"/>
      <c r="L31" s="277"/>
      <c r="N31" s="6">
        <f t="shared" si="0"/>
        <v>28</v>
      </c>
      <c r="O31" s="6"/>
    </row>
    <row r="32" spans="2:21" ht="15.75" customHeight="1">
      <c r="B32" s="277"/>
      <c r="C32" s="265"/>
      <c r="D32" s="315" t="s">
        <v>385</v>
      </c>
      <c r="E32" s="316" t="s">
        <v>52</v>
      </c>
      <c r="F32" s="316"/>
      <c r="G32" s="316"/>
      <c r="H32" s="317" t="s">
        <v>244</v>
      </c>
      <c r="I32" s="317" t="s">
        <v>245</v>
      </c>
      <c r="J32" s="265"/>
      <c r="K32" s="265"/>
      <c r="L32" s="277"/>
      <c r="N32" s="6">
        <f t="shared" si="0"/>
        <v>29</v>
      </c>
      <c r="O32" s="6"/>
    </row>
    <row r="33" spans="2:15" ht="15.75" customHeight="1">
      <c r="B33" s="277"/>
      <c r="C33" s="265"/>
      <c r="D33" s="315" t="s">
        <v>386</v>
      </c>
      <c r="E33" s="321" t="s">
        <v>294</v>
      </c>
      <c r="F33" s="321"/>
      <c r="G33" s="321"/>
      <c r="H33" s="321">
        <f>+G23</f>
        <v>188616.20153130035</v>
      </c>
      <c r="I33" s="321"/>
      <c r="J33" s="265"/>
      <c r="K33" s="265"/>
      <c r="L33" s="277"/>
      <c r="N33" s="6">
        <f t="shared" si="0"/>
        <v>30</v>
      </c>
      <c r="O33" s="885">
        <v>4000000</v>
      </c>
    </row>
    <row r="34" spans="2:15" ht="15.75" customHeight="1">
      <c r="B34" s="277"/>
      <c r="C34" s="265"/>
      <c r="D34" s="315" t="s">
        <v>387</v>
      </c>
      <c r="E34" s="321" t="s">
        <v>393</v>
      </c>
      <c r="F34" s="321"/>
      <c r="G34" s="321"/>
      <c r="H34" s="321"/>
      <c r="I34" s="321">
        <f>+H33</f>
        <v>188616.20153130035</v>
      </c>
      <c r="J34" s="265"/>
      <c r="K34" s="265"/>
      <c r="L34" s="277"/>
      <c r="N34" s="6">
        <f t="shared" si="0"/>
        <v>31</v>
      </c>
    </row>
    <row r="35" spans="2:15" ht="15.75" customHeight="1">
      <c r="B35" s="277"/>
      <c r="C35" s="265"/>
      <c r="D35" s="265"/>
      <c r="E35" s="265"/>
      <c r="F35" s="265"/>
      <c r="G35" s="265"/>
      <c r="H35" s="265"/>
      <c r="I35" s="265"/>
      <c r="J35" s="265"/>
      <c r="K35" s="265"/>
      <c r="L35" s="277"/>
      <c r="N35" s="6">
        <f t="shared" si="0"/>
        <v>32</v>
      </c>
    </row>
    <row r="36" spans="2:15" ht="15.75" customHeight="1">
      <c r="B36" s="277"/>
      <c r="C36" s="265"/>
      <c r="D36" s="315" t="s">
        <v>385</v>
      </c>
      <c r="E36" s="316" t="s">
        <v>53</v>
      </c>
      <c r="F36" s="316"/>
      <c r="G36" s="316"/>
      <c r="H36" s="317" t="s">
        <v>244</v>
      </c>
      <c r="I36" s="317" t="s">
        <v>245</v>
      </c>
      <c r="J36" s="265"/>
      <c r="K36" s="265"/>
      <c r="L36" s="277"/>
      <c r="N36" s="6">
        <f t="shared" si="0"/>
        <v>33</v>
      </c>
      <c r="O36" s="6"/>
    </row>
    <row r="37" spans="2:15" ht="15.75" customHeight="1">
      <c r="B37" s="277"/>
      <c r="C37" s="265"/>
      <c r="D37" s="315" t="s">
        <v>386</v>
      </c>
      <c r="E37" s="321" t="s">
        <v>294</v>
      </c>
      <c r="F37" s="321"/>
      <c r="G37" s="321"/>
      <c r="H37" s="321">
        <f>+G24</f>
        <v>197669.77920480276</v>
      </c>
      <c r="I37" s="321"/>
      <c r="J37" s="265"/>
      <c r="K37" s="265"/>
      <c r="L37" s="277"/>
      <c r="N37" s="6">
        <f t="shared" si="0"/>
        <v>34</v>
      </c>
      <c r="O37" s="6"/>
    </row>
    <row r="38" spans="2:15" ht="15.75" customHeight="1">
      <c r="B38" s="277"/>
      <c r="C38" s="265"/>
      <c r="D38" s="315" t="s">
        <v>387</v>
      </c>
      <c r="E38" s="321" t="s">
        <v>393</v>
      </c>
      <c r="F38" s="321"/>
      <c r="G38" s="321"/>
      <c r="H38" s="321"/>
      <c r="I38" s="321">
        <f>+H37</f>
        <v>197669.77920480276</v>
      </c>
      <c r="J38" s="265"/>
      <c r="K38" s="265"/>
      <c r="L38" s="277"/>
      <c r="N38" s="6">
        <f t="shared" si="0"/>
        <v>35</v>
      </c>
      <c r="O38" s="885">
        <v>4000000</v>
      </c>
    </row>
    <row r="39" spans="2:15" ht="15.75" customHeight="1">
      <c r="B39" s="277"/>
      <c r="C39" s="265"/>
      <c r="D39" s="265"/>
      <c r="E39" s="265" t="s">
        <v>359</v>
      </c>
      <c r="F39" s="265"/>
      <c r="G39" s="265"/>
      <c r="H39" s="265"/>
      <c r="I39" s="265"/>
      <c r="J39" s="265"/>
      <c r="K39" s="265"/>
      <c r="L39" s="277"/>
      <c r="N39" s="6">
        <f t="shared" si="0"/>
        <v>36</v>
      </c>
    </row>
    <row r="40" spans="2:15" ht="15.75" customHeight="1">
      <c r="B40" s="277"/>
      <c r="C40" s="265"/>
      <c r="D40" s="265"/>
      <c r="E40" s="265" t="s">
        <v>359</v>
      </c>
      <c r="F40" s="265"/>
      <c r="G40" s="265"/>
      <c r="H40" s="265"/>
      <c r="I40" s="265"/>
      <c r="J40" s="265"/>
      <c r="K40" s="265"/>
      <c r="L40" s="277"/>
      <c r="N40" s="6">
        <f t="shared" si="0"/>
        <v>37</v>
      </c>
    </row>
    <row r="41" spans="2:15" ht="15.75" customHeight="1">
      <c r="B41" s="277"/>
      <c r="C41" s="265"/>
      <c r="D41" s="265"/>
      <c r="E41" s="265"/>
      <c r="F41" s="265"/>
      <c r="G41" s="265"/>
      <c r="H41" s="322" t="s">
        <v>388</v>
      </c>
      <c r="I41" s="322"/>
      <c r="J41" s="265"/>
      <c r="K41" s="265"/>
      <c r="L41" s="277"/>
      <c r="N41" s="6">
        <f t="shared" si="0"/>
        <v>38</v>
      </c>
      <c r="O41" s="6"/>
    </row>
    <row r="42" spans="2:15" ht="15.75" customHeight="1">
      <c r="B42" s="277"/>
      <c r="C42" s="265"/>
      <c r="D42" s="265"/>
      <c r="E42" s="265"/>
      <c r="F42" s="323" t="s">
        <v>389</v>
      </c>
      <c r="G42" s="323" t="s">
        <v>390</v>
      </c>
      <c r="H42" s="323" t="s">
        <v>391</v>
      </c>
      <c r="I42" s="265"/>
      <c r="J42" s="265"/>
      <c r="K42" s="265"/>
      <c r="L42" s="277"/>
      <c r="N42" s="6">
        <f t="shared" si="0"/>
        <v>39</v>
      </c>
      <c r="O42" s="6"/>
    </row>
    <row r="43" spans="2:15" ht="15.75" customHeight="1">
      <c r="B43" s="277"/>
      <c r="C43" s="265"/>
      <c r="D43" s="265"/>
      <c r="E43" s="319" t="s">
        <v>50</v>
      </c>
      <c r="F43" s="324">
        <f>+H18</f>
        <v>749905.38140625134</v>
      </c>
      <c r="G43" s="324">
        <f>+G22</f>
        <v>179977.29153750034</v>
      </c>
      <c r="H43" s="324">
        <f>+F43+G43</f>
        <v>929882.67294375168</v>
      </c>
      <c r="I43" s="265"/>
      <c r="J43" s="265"/>
      <c r="K43" s="265"/>
      <c r="L43" s="277"/>
      <c r="N43" s="6">
        <f t="shared" si="0"/>
        <v>40</v>
      </c>
      <c r="O43" s="885">
        <v>4000000</v>
      </c>
    </row>
    <row r="44" spans="2:15" ht="15.75" customHeight="1">
      <c r="B44" s="277"/>
      <c r="C44" s="265"/>
      <c r="D44" s="265"/>
      <c r="E44" s="319" t="s">
        <v>52</v>
      </c>
      <c r="F44" s="324">
        <f t="shared" ref="F44:F47" si="3">+F43</f>
        <v>749905.38140625134</v>
      </c>
      <c r="G44" s="324">
        <f>+G23</f>
        <v>188616.20153130035</v>
      </c>
      <c r="H44" s="324">
        <f>+F44+G44</f>
        <v>938521.58293755166</v>
      </c>
      <c r="I44" s="265"/>
      <c r="J44" s="265"/>
      <c r="K44" s="265"/>
      <c r="L44" s="277"/>
      <c r="N44" s="6">
        <f t="shared" si="0"/>
        <v>41</v>
      </c>
    </row>
    <row r="45" spans="2:15" ht="15.75" customHeight="1">
      <c r="B45" s="277"/>
      <c r="C45" s="265"/>
      <c r="D45" s="265"/>
      <c r="E45" s="319" t="s">
        <v>53</v>
      </c>
      <c r="F45" s="324">
        <f t="shared" si="3"/>
        <v>749905.38140625134</v>
      </c>
      <c r="G45" s="324">
        <f>+G24</f>
        <v>197669.77920480276</v>
      </c>
      <c r="H45" s="324">
        <f>+F45+G45</f>
        <v>947575.16061105416</v>
      </c>
      <c r="I45" s="265"/>
      <c r="J45" s="265"/>
      <c r="K45" s="265"/>
      <c r="L45" s="277"/>
      <c r="N45" s="6">
        <f t="shared" si="0"/>
        <v>42</v>
      </c>
    </row>
    <row r="46" spans="2:15" ht="15.75" customHeight="1">
      <c r="B46" s="277"/>
      <c r="C46" s="265"/>
      <c r="D46" s="265"/>
      <c r="E46" s="319" t="s">
        <v>54</v>
      </c>
      <c r="F46" s="324">
        <f t="shared" si="3"/>
        <v>749905.38140625134</v>
      </c>
      <c r="G46" s="324">
        <f>+G25</f>
        <v>207157.9286066333</v>
      </c>
      <c r="H46" s="324">
        <f>+F46+G46</f>
        <v>957063.31001288467</v>
      </c>
      <c r="I46" s="265"/>
      <c r="J46" s="265"/>
      <c r="K46" s="265"/>
      <c r="L46" s="277"/>
      <c r="N46" s="6">
        <f t="shared" si="0"/>
        <v>43</v>
      </c>
      <c r="O46" s="6"/>
    </row>
    <row r="47" spans="2:15" ht="15.75" customHeight="1">
      <c r="B47" s="277"/>
      <c r="C47" s="265"/>
      <c r="D47" s="265"/>
      <c r="E47" s="319" t="s">
        <v>379</v>
      </c>
      <c r="F47" s="324">
        <f t="shared" si="3"/>
        <v>749905.38140625134</v>
      </c>
      <c r="G47" s="324">
        <f>+G26</f>
        <v>217101.50917975171</v>
      </c>
      <c r="H47" s="324">
        <f>+F47+G47</f>
        <v>967006.89058600308</v>
      </c>
      <c r="I47" s="265"/>
      <c r="J47" s="265"/>
      <c r="K47" s="265"/>
      <c r="L47" s="277"/>
      <c r="N47" s="6">
        <f t="shared" si="0"/>
        <v>44</v>
      </c>
      <c r="O47" s="6"/>
    </row>
    <row r="48" spans="2:15" ht="15.75" customHeight="1">
      <c r="B48" s="277"/>
      <c r="C48" s="265"/>
      <c r="D48" s="265"/>
      <c r="E48" s="265"/>
      <c r="F48" s="265"/>
      <c r="G48" s="265"/>
      <c r="H48" s="325">
        <f>SUM(H43:H47)</f>
        <v>4740049.617091245</v>
      </c>
      <c r="I48" s="265"/>
      <c r="J48" s="265"/>
      <c r="K48" s="265"/>
      <c r="L48" s="277"/>
      <c r="N48" s="6">
        <f t="shared" si="0"/>
        <v>45</v>
      </c>
      <c r="O48" s="885">
        <v>4000000</v>
      </c>
    </row>
    <row r="49" spans="1:21" ht="15.75" customHeight="1">
      <c r="B49" s="277"/>
      <c r="C49" s="265"/>
      <c r="D49" s="265"/>
      <c r="E49" s="265"/>
      <c r="F49" s="265"/>
      <c r="G49" s="265"/>
      <c r="H49" s="265"/>
      <c r="I49" s="265"/>
      <c r="J49" s="265"/>
      <c r="K49" s="265"/>
      <c r="L49" s="277"/>
      <c r="N49" s="6">
        <f t="shared" si="0"/>
        <v>46</v>
      </c>
    </row>
    <row r="50" spans="1:21" ht="15.75" customHeight="1">
      <c r="B50" s="277"/>
      <c r="C50" s="265"/>
      <c r="D50" s="265"/>
      <c r="E50" s="265"/>
      <c r="F50" s="265"/>
      <c r="G50" s="265"/>
      <c r="H50" s="265"/>
      <c r="I50" s="265"/>
      <c r="J50" s="265"/>
      <c r="K50" s="265"/>
      <c r="L50" s="277"/>
      <c r="N50" s="6">
        <f t="shared" si="0"/>
        <v>47</v>
      </c>
    </row>
    <row r="51" spans="1:21" ht="15.75" customHeight="1">
      <c r="B51" s="277"/>
      <c r="C51" s="277"/>
      <c r="D51" s="277"/>
      <c r="E51" s="277"/>
      <c r="F51" s="277"/>
      <c r="G51" s="277"/>
      <c r="H51" s="277"/>
      <c r="I51" s="277"/>
      <c r="J51" s="277"/>
      <c r="K51" s="277"/>
      <c r="L51" s="277"/>
      <c r="N51" s="6">
        <f t="shared" si="0"/>
        <v>48</v>
      </c>
      <c r="O51" s="6"/>
    </row>
    <row r="52" spans="1:21" ht="15.75" customHeight="1">
      <c r="A52" s="6"/>
      <c r="B52" s="6"/>
      <c r="C52" s="6"/>
      <c r="D52" s="6"/>
      <c r="E52" s="6"/>
      <c r="F52" s="6"/>
      <c r="G52" s="6"/>
      <c r="H52" s="6"/>
      <c r="I52" s="6"/>
      <c r="J52" s="6"/>
      <c r="K52" s="6"/>
      <c r="L52" s="6"/>
      <c r="N52" s="6">
        <f t="shared" si="0"/>
        <v>49</v>
      </c>
      <c r="O52" s="6"/>
    </row>
    <row r="53" spans="1:21" ht="15.75" customHeight="1">
      <c r="A53" s="6"/>
      <c r="N53" s="6">
        <f t="shared" si="0"/>
        <v>50</v>
      </c>
      <c r="O53" s="885"/>
    </row>
    <row r="54" spans="1:21" ht="15.75" customHeight="1">
      <c r="A54" s="6"/>
      <c r="M54" s="6"/>
      <c r="N54" s="6"/>
      <c r="Q54" s="6"/>
      <c r="R54" s="6"/>
      <c r="S54" s="6"/>
      <c r="T54" s="6"/>
      <c r="U54" s="6"/>
    </row>
    <row r="55" spans="1:21" ht="15.75" customHeight="1">
      <c r="A55" s="6"/>
      <c r="M55" s="6"/>
      <c r="P55" s="6"/>
      <c r="Q55" s="6"/>
      <c r="R55" s="6"/>
      <c r="S55" s="6"/>
      <c r="T55" s="6"/>
      <c r="U55" s="6"/>
    </row>
    <row r="56" spans="1:21" ht="15.75" customHeight="1">
      <c r="A56" s="6"/>
      <c r="M56" s="6"/>
      <c r="N56" s="6"/>
      <c r="O56" s="6"/>
      <c r="P56" s="6"/>
      <c r="Q56" s="6"/>
      <c r="R56" s="6"/>
      <c r="S56" s="6"/>
      <c r="T56" s="6"/>
      <c r="U56" s="6"/>
    </row>
    <row r="57" spans="1:21" ht="15.75" customHeight="1">
      <c r="A57" s="6"/>
      <c r="M57" s="6"/>
      <c r="N57" s="6"/>
      <c r="O57" s="6"/>
      <c r="P57" s="6"/>
      <c r="Q57" s="6"/>
      <c r="R57" s="6"/>
      <c r="S57" s="6"/>
      <c r="T57" s="6"/>
      <c r="U57" s="6"/>
    </row>
    <row r="58" spans="1:21" ht="15.75" customHeight="1">
      <c r="A58" s="6"/>
      <c r="M58" s="6"/>
      <c r="N58" s="6"/>
      <c r="O58" s="6"/>
      <c r="P58" s="6"/>
      <c r="Q58" s="6"/>
      <c r="R58" s="6"/>
      <c r="S58" s="6"/>
      <c r="T58" s="6"/>
      <c r="U58" s="6"/>
    </row>
    <row r="59" spans="1:21" ht="15.75" customHeight="1">
      <c r="A59" s="6"/>
      <c r="M59" s="6"/>
      <c r="N59" s="6"/>
      <c r="O59" s="6"/>
      <c r="P59" s="6"/>
      <c r="Q59" s="6"/>
      <c r="R59" s="6"/>
      <c r="S59" s="6"/>
      <c r="T59" s="6"/>
      <c r="U59" s="6"/>
    </row>
    <row r="60" spans="1:21" ht="15.75" customHeight="1">
      <c r="A60" s="6"/>
      <c r="M60" s="6"/>
      <c r="N60" s="6"/>
      <c r="O60" s="6"/>
      <c r="P60" s="6"/>
      <c r="Q60" s="6"/>
      <c r="R60" s="6"/>
      <c r="S60" s="6"/>
      <c r="T60" s="6"/>
      <c r="U60" s="6"/>
    </row>
    <row r="61" spans="1:21" ht="15.75" customHeight="1">
      <c r="M61" s="6"/>
      <c r="N61" s="6"/>
      <c r="O61" s="6"/>
      <c r="P61" s="6"/>
      <c r="Q61" s="6"/>
      <c r="R61" s="6"/>
      <c r="S61" s="6"/>
      <c r="T61" s="6"/>
      <c r="U61" s="6"/>
    </row>
    <row r="62" spans="1:21" ht="15.75" customHeight="1">
      <c r="M62" s="6"/>
      <c r="N62" s="6"/>
      <c r="O62" s="6"/>
      <c r="P62" s="6"/>
      <c r="Q62" s="6"/>
      <c r="R62" s="6"/>
      <c r="S62" s="6"/>
      <c r="T62" s="6"/>
      <c r="U62" s="6"/>
    </row>
    <row r="63" spans="1:21" ht="15.75" customHeight="1">
      <c r="N63" s="6"/>
      <c r="O63" s="6"/>
      <c r="P63" s="6"/>
    </row>
    <row r="64" spans="1:21" ht="15.75" customHeight="1">
      <c r="N64" s="6"/>
      <c r="O64" s="6"/>
    </row>
    <row r="65" spans="1:21" ht="15.75" customHeight="1"/>
    <row r="66" spans="1:21" ht="15.75" customHeight="1">
      <c r="A66" s="6"/>
      <c r="B66" s="6"/>
      <c r="C66" s="6"/>
      <c r="D66" s="6"/>
      <c r="E66" s="6"/>
      <c r="F66" s="6"/>
      <c r="G66" s="6"/>
      <c r="H66" s="6"/>
      <c r="I66" s="6"/>
      <c r="J66" s="6"/>
      <c r="K66" s="6"/>
      <c r="L66" s="6"/>
    </row>
    <row r="67" spans="1:21" ht="15.75" customHeight="1">
      <c r="A67" s="6"/>
      <c r="B67" s="6"/>
      <c r="C67" s="6"/>
      <c r="D67" s="6"/>
      <c r="E67" s="6"/>
      <c r="F67" s="6"/>
      <c r="G67" s="6"/>
      <c r="H67" s="6"/>
      <c r="I67" s="6"/>
      <c r="J67" s="6"/>
      <c r="K67" s="6"/>
      <c r="L67" s="6"/>
    </row>
    <row r="68" spans="1:21" ht="15.75" customHeight="1">
      <c r="A68" s="6"/>
      <c r="B68" s="6"/>
      <c r="C68" s="6"/>
      <c r="D68" s="6"/>
      <c r="E68" s="6"/>
      <c r="F68" s="6"/>
      <c r="G68" s="6"/>
      <c r="H68" s="6"/>
      <c r="I68" s="6"/>
      <c r="J68" s="6"/>
      <c r="K68" s="6"/>
      <c r="L68" s="6"/>
      <c r="M68" s="6"/>
      <c r="Q68" s="6"/>
      <c r="R68" s="6"/>
      <c r="S68" s="6"/>
      <c r="T68" s="6"/>
      <c r="U68" s="6"/>
    </row>
    <row r="69" spans="1:21" ht="15.75" customHeight="1">
      <c r="A69" s="6"/>
      <c r="B69" s="6"/>
      <c r="C69" s="6"/>
      <c r="D69" s="6"/>
      <c r="E69" s="6"/>
      <c r="F69" s="6"/>
      <c r="G69" s="6"/>
      <c r="H69" s="6"/>
      <c r="I69" s="6"/>
      <c r="J69" s="6"/>
      <c r="K69" s="6"/>
      <c r="L69" s="6"/>
      <c r="M69" s="6"/>
      <c r="P69" s="6"/>
      <c r="Q69" s="6"/>
      <c r="R69" s="6"/>
      <c r="S69" s="6"/>
      <c r="T69" s="6"/>
      <c r="U69" s="6"/>
    </row>
    <row r="70" spans="1:21" ht="15.75" customHeight="1">
      <c r="A70" s="6"/>
      <c r="B70" s="6"/>
      <c r="C70" s="6"/>
      <c r="D70" s="6"/>
      <c r="E70" s="6"/>
      <c r="F70" s="6"/>
      <c r="G70" s="6"/>
      <c r="H70" s="6"/>
      <c r="I70" s="6"/>
      <c r="J70" s="6"/>
      <c r="K70" s="6"/>
      <c r="L70" s="6"/>
      <c r="M70" s="6"/>
      <c r="N70" s="6"/>
      <c r="O70" s="6"/>
      <c r="P70" s="6"/>
      <c r="Q70" s="6"/>
      <c r="R70" s="6"/>
      <c r="S70" s="6"/>
      <c r="T70" s="6"/>
      <c r="U70" s="6"/>
    </row>
    <row r="71" spans="1:21" ht="15.75" customHeight="1">
      <c r="M71" s="6"/>
      <c r="N71" s="6"/>
      <c r="O71" s="6"/>
      <c r="P71" s="6"/>
      <c r="Q71" s="6"/>
      <c r="R71" s="6"/>
      <c r="S71" s="6"/>
      <c r="T71" s="6"/>
      <c r="U71" s="6"/>
    </row>
    <row r="72" spans="1:21" ht="15.75" customHeight="1">
      <c r="M72" s="6"/>
      <c r="N72" s="6"/>
      <c r="O72" s="6"/>
      <c r="P72" s="6"/>
      <c r="Q72" s="6"/>
      <c r="R72" s="6"/>
      <c r="S72" s="6"/>
      <c r="T72" s="6"/>
      <c r="U72" s="6"/>
    </row>
    <row r="73" spans="1:21" ht="15.75" customHeight="1">
      <c r="N73" s="6"/>
      <c r="O73" s="6"/>
      <c r="P73" s="6"/>
    </row>
    <row r="74" spans="1:21" ht="15.75" customHeight="1">
      <c r="N74" s="6"/>
      <c r="O74" s="6"/>
    </row>
    <row r="75" spans="1:21" ht="15.75" customHeight="1"/>
    <row r="76" spans="1:21" ht="15.75" customHeight="1"/>
    <row r="77" spans="1:21" ht="15.75" customHeight="1"/>
    <row r="78" spans="1:21" ht="15.75" customHeight="1"/>
    <row r="79" spans="1:21" ht="15.75" customHeight="1"/>
    <row r="80" spans="1:21"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sheetPr>
  <dimension ref="A1:AR1150"/>
  <sheetViews>
    <sheetView topLeftCell="A87" zoomScale="140" zoomScaleNormal="140" workbookViewId="0">
      <selection activeCell="J101" sqref="J101"/>
    </sheetView>
  </sheetViews>
  <sheetFormatPr baseColWidth="10" defaultColWidth="14.42578125" defaultRowHeight="15" customHeight="1"/>
  <cols>
    <col min="1" max="1" width="2.42578125" customWidth="1"/>
    <col min="2" max="2" width="5.28515625" customWidth="1"/>
    <col min="3" max="3" width="10.7109375" customWidth="1"/>
    <col min="4" max="4" width="11.5703125" customWidth="1"/>
    <col min="5" max="5" width="13" customWidth="1"/>
    <col min="6" max="7" width="15" customWidth="1"/>
    <col min="8" max="8" width="12.85546875" customWidth="1"/>
    <col min="9" max="9" width="14.5703125" customWidth="1"/>
    <col min="10" max="10" width="15.140625" customWidth="1"/>
    <col min="11" max="11" width="14" customWidth="1"/>
    <col min="12" max="12" width="14.5703125" customWidth="1"/>
    <col min="13" max="13" width="10.85546875" customWidth="1"/>
    <col min="14" max="14" width="3.85546875" customWidth="1"/>
    <col min="15" max="15" width="15.85546875" customWidth="1"/>
    <col min="16" max="16" width="10.7109375" customWidth="1"/>
    <col min="17" max="17" width="17" customWidth="1"/>
    <col min="18" max="35" width="10.7109375" customWidth="1"/>
    <col min="36" max="36" width="15" customWidth="1"/>
    <col min="37" max="44" width="10.7109375" customWidth="1"/>
  </cols>
  <sheetData>
    <row r="1" spans="2:14" ht="17.25">
      <c r="B1" s="356" t="s">
        <v>401</v>
      </c>
      <c r="C1" s="356" t="s">
        <v>402</v>
      </c>
      <c r="D1" s="356"/>
      <c r="E1" s="356"/>
      <c r="F1" s="356"/>
      <c r="G1" s="356"/>
      <c r="H1" s="356"/>
      <c r="I1" s="356"/>
      <c r="J1" s="356"/>
      <c r="K1" s="356"/>
      <c r="L1" s="356"/>
      <c r="M1" s="357"/>
      <c r="N1" s="357"/>
    </row>
    <row r="2" spans="2:14" ht="17.25">
      <c r="B2" s="124">
        <v>29</v>
      </c>
      <c r="C2" s="118" t="s">
        <v>403</v>
      </c>
      <c r="D2" s="117"/>
      <c r="E2" s="117"/>
      <c r="F2" s="117"/>
      <c r="G2" s="117"/>
      <c r="H2" s="117"/>
      <c r="I2" s="117"/>
      <c r="J2" s="117"/>
      <c r="K2" s="117"/>
      <c r="L2" s="117"/>
      <c r="M2" s="117"/>
      <c r="N2" s="358"/>
    </row>
    <row r="3" spans="2:14" ht="17.25">
      <c r="B3" s="124"/>
      <c r="C3" s="1600" t="s">
        <v>1798</v>
      </c>
      <c r="D3" s="1600"/>
      <c r="E3" s="1600"/>
      <c r="F3" s="1600"/>
      <c r="G3" s="1600"/>
      <c r="H3" s="1600"/>
      <c r="I3" s="1600"/>
      <c r="J3" s="1600"/>
      <c r="K3" s="1600"/>
      <c r="L3" s="1600"/>
      <c r="M3" s="1600"/>
      <c r="N3" s="358"/>
    </row>
    <row r="4" spans="2:14" ht="17.25">
      <c r="B4" s="124"/>
      <c r="C4" s="1600"/>
      <c r="D4" s="1600" t="s">
        <v>1979</v>
      </c>
      <c r="E4" s="1600"/>
      <c r="F4" s="1600"/>
      <c r="G4" s="1600"/>
      <c r="H4" s="1600"/>
      <c r="I4" s="1600"/>
      <c r="J4" s="1600"/>
      <c r="K4" s="1600"/>
      <c r="L4" s="1600"/>
      <c r="M4" s="1600"/>
      <c r="N4" s="358"/>
    </row>
    <row r="5" spans="2:14" ht="17.25">
      <c r="B5" s="124"/>
      <c r="C5" s="1600"/>
      <c r="D5" s="1600" t="s">
        <v>1980</v>
      </c>
      <c r="E5" s="1600"/>
      <c r="F5" s="1600"/>
      <c r="G5" s="1600"/>
      <c r="H5" s="1600"/>
      <c r="I5" s="1600"/>
      <c r="J5" s="1600"/>
      <c r="K5" s="1600"/>
      <c r="L5" s="1600"/>
      <c r="M5" s="1600"/>
      <c r="N5" s="358"/>
    </row>
    <row r="6" spans="2:14" ht="17.25">
      <c r="B6" s="124"/>
      <c r="C6" s="1600" t="s">
        <v>1799</v>
      </c>
      <c r="D6" s="1600"/>
      <c r="E6" s="1600"/>
      <c r="F6" s="1600"/>
      <c r="G6" s="1600"/>
      <c r="H6" s="1600"/>
      <c r="I6" s="1600"/>
      <c r="J6" s="1600"/>
      <c r="K6" s="1600"/>
      <c r="L6" s="1600"/>
      <c r="M6" s="1600"/>
      <c r="N6" s="358"/>
    </row>
    <row r="7" spans="2:14" ht="17.25">
      <c r="B7" s="124"/>
      <c r="C7" s="1855" t="s">
        <v>404</v>
      </c>
      <c r="D7" s="1600"/>
      <c r="E7" s="1600"/>
      <c r="F7" s="1600"/>
      <c r="G7" s="1600"/>
      <c r="H7" s="1600"/>
      <c r="I7" s="1600"/>
      <c r="J7" s="1600"/>
      <c r="K7" s="1600"/>
      <c r="L7" s="1600"/>
      <c r="M7" s="1600"/>
      <c r="N7" s="358"/>
    </row>
    <row r="8" spans="2:14" ht="17.25">
      <c r="B8" s="124"/>
      <c r="C8" s="1855"/>
      <c r="D8" s="1600"/>
      <c r="E8" s="1600"/>
      <c r="F8" s="1600"/>
      <c r="G8" s="1600"/>
      <c r="H8" s="1600"/>
      <c r="I8" s="1600"/>
      <c r="J8" s="1600"/>
      <c r="K8" s="1600"/>
      <c r="L8" s="1600"/>
      <c r="M8" s="1600"/>
      <c r="N8" s="358"/>
    </row>
    <row r="9" spans="2:14" ht="17.25">
      <c r="B9" s="124"/>
      <c r="C9" s="1855" t="s">
        <v>1981</v>
      </c>
      <c r="D9" s="1600"/>
      <c r="E9" s="1600"/>
      <c r="F9" s="1600" t="s">
        <v>1984</v>
      </c>
      <c r="G9" s="1600"/>
      <c r="H9" s="1600"/>
      <c r="I9" s="1600"/>
      <c r="J9" s="1600"/>
      <c r="K9" s="1600"/>
      <c r="L9" s="1600"/>
      <c r="M9" s="1600"/>
      <c r="N9" s="358"/>
    </row>
    <row r="10" spans="2:14" ht="17.25">
      <c r="B10" s="124"/>
      <c r="C10" s="1855" t="s">
        <v>1982</v>
      </c>
      <c r="D10" s="1600"/>
      <c r="E10" s="1600"/>
      <c r="F10" s="1600" t="s">
        <v>1983</v>
      </c>
      <c r="G10" s="1600"/>
      <c r="H10" s="1600"/>
      <c r="I10" s="1600"/>
      <c r="J10" s="1600"/>
      <c r="K10" s="1600"/>
      <c r="L10" s="1600"/>
      <c r="M10" s="1600"/>
      <c r="N10" s="358"/>
    </row>
    <row r="11" spans="2:14" ht="17.25">
      <c r="B11" s="124"/>
      <c r="C11" s="1855"/>
      <c r="D11" s="1600"/>
      <c r="E11" s="1600"/>
      <c r="F11" s="1600"/>
      <c r="G11" s="1600"/>
      <c r="H11" s="1600"/>
      <c r="I11" s="1600"/>
      <c r="J11" s="1600"/>
      <c r="K11" s="1600"/>
      <c r="L11" s="1600"/>
      <c r="M11" s="1600"/>
      <c r="N11" s="358"/>
    </row>
    <row r="12" spans="2:14" ht="17.25">
      <c r="B12" s="124">
        <v>30</v>
      </c>
      <c r="C12" s="118" t="s">
        <v>405</v>
      </c>
      <c r="D12" s="117"/>
      <c r="E12" s="117"/>
      <c r="F12" s="117"/>
      <c r="G12" s="117"/>
      <c r="H12" s="117"/>
      <c r="I12" s="117"/>
      <c r="J12" s="117"/>
      <c r="K12" s="117"/>
      <c r="L12" s="117"/>
      <c r="M12" s="117"/>
      <c r="N12" s="358"/>
    </row>
    <row r="13" spans="2:14" ht="17.25">
      <c r="B13" s="124"/>
      <c r="C13" s="1600" t="s">
        <v>406</v>
      </c>
      <c r="D13" s="1600"/>
      <c r="E13" s="1600"/>
      <c r="F13" s="1600"/>
      <c r="G13" s="1600"/>
      <c r="H13" s="1600"/>
      <c r="I13" s="1600"/>
      <c r="J13" s="1600"/>
      <c r="K13" s="1600"/>
      <c r="L13" s="1600"/>
      <c r="M13" s="1600"/>
      <c r="N13" s="358"/>
    </row>
    <row r="14" spans="2:14" ht="18" thickBot="1">
      <c r="B14" s="124"/>
      <c r="C14" s="1600" t="s">
        <v>1800</v>
      </c>
      <c r="D14" s="1600"/>
      <c r="E14" s="1600"/>
      <c r="F14" s="1600"/>
      <c r="G14" s="1600"/>
      <c r="H14" s="1600"/>
      <c r="I14" s="1600"/>
      <c r="J14" s="1600"/>
      <c r="K14" s="1600"/>
      <c r="L14" s="1600"/>
      <c r="M14" s="1600"/>
      <c r="N14" s="358"/>
    </row>
    <row r="15" spans="2:14" s="866" customFormat="1" ht="18" thickBot="1">
      <c r="B15" s="124"/>
      <c r="C15" s="1602" t="s">
        <v>1793</v>
      </c>
      <c r="D15" s="1602" t="s">
        <v>1620</v>
      </c>
      <c r="E15" s="1602" t="s">
        <v>1615</v>
      </c>
      <c r="F15" s="1603" t="s">
        <v>1614</v>
      </c>
      <c r="G15" s="1604" t="s">
        <v>1609</v>
      </c>
      <c r="H15" s="1604"/>
      <c r="I15" s="1604"/>
      <c r="J15" s="1604"/>
      <c r="K15" s="1605"/>
      <c r="L15" s="117"/>
      <c r="M15" s="117"/>
      <c r="N15" s="124"/>
    </row>
    <row r="16" spans="2:14" ht="17.25">
      <c r="B16" s="124"/>
      <c r="C16" s="2298" t="s">
        <v>1857</v>
      </c>
      <c r="D16" s="2296">
        <v>18</v>
      </c>
      <c r="E16" s="2296">
        <v>1201</v>
      </c>
      <c r="F16" s="2294" t="s">
        <v>1617</v>
      </c>
      <c r="G16" s="1856" t="s">
        <v>1610</v>
      </c>
      <c r="H16" s="1857"/>
      <c r="I16" s="1858" t="s">
        <v>589</v>
      </c>
      <c r="J16" s="1859">
        <v>900000</v>
      </c>
      <c r="K16" s="1128" t="s">
        <v>18</v>
      </c>
      <c r="L16" s="117"/>
      <c r="M16" s="117"/>
      <c r="N16" s="358"/>
    </row>
    <row r="17" spans="1:44" ht="17.25">
      <c r="B17" s="124"/>
      <c r="C17" s="2298" t="s">
        <v>1857</v>
      </c>
      <c r="D17" s="2296">
        <v>188</v>
      </c>
      <c r="E17" s="2296" t="s">
        <v>1616</v>
      </c>
      <c r="F17" s="2294" t="s">
        <v>1618</v>
      </c>
      <c r="G17" s="1860" t="s">
        <v>1611</v>
      </c>
      <c r="H17" s="1861"/>
      <c r="I17" s="1862" t="s">
        <v>589</v>
      </c>
      <c r="J17" s="1863">
        <v>-200000</v>
      </c>
      <c r="K17" s="1128" t="s">
        <v>18</v>
      </c>
      <c r="L17" s="117"/>
      <c r="M17" s="117"/>
      <c r="N17" s="358"/>
    </row>
    <row r="18" spans="1:44" ht="18" thickBot="1">
      <c r="B18" s="124"/>
      <c r="C18" s="2299" t="s">
        <v>1857</v>
      </c>
      <c r="D18" s="2297">
        <v>189</v>
      </c>
      <c r="E18" s="2297">
        <v>1299</v>
      </c>
      <c r="F18" s="2295" t="s">
        <v>1619</v>
      </c>
      <c r="G18" s="1864" t="s">
        <v>1612</v>
      </c>
      <c r="H18" s="1865"/>
      <c r="I18" s="1866" t="s">
        <v>589</v>
      </c>
      <c r="J18" s="1867">
        <v>-100000</v>
      </c>
      <c r="K18" s="2293" t="s">
        <v>1613</v>
      </c>
      <c r="L18" s="117"/>
      <c r="M18" s="117"/>
      <c r="N18" s="358"/>
    </row>
    <row r="19" spans="1:44" s="866" customFormat="1" ht="18" thickBot="1">
      <c r="B19" s="124"/>
      <c r="C19" s="117"/>
      <c r="D19" s="117"/>
      <c r="E19" s="117"/>
      <c r="F19" s="117"/>
      <c r="G19" s="1576" t="s">
        <v>592</v>
      </c>
      <c r="H19" s="1577"/>
      <c r="I19" s="1577"/>
      <c r="J19" s="1601">
        <f>SUM(J16:J18)</f>
        <v>600000</v>
      </c>
      <c r="K19" s="117"/>
      <c r="L19" s="117"/>
      <c r="M19" s="117"/>
      <c r="N19" s="124"/>
    </row>
    <row r="20" spans="1:44" ht="17.25">
      <c r="B20" s="124"/>
      <c r="C20" s="118"/>
      <c r="D20" s="117"/>
      <c r="E20" s="117"/>
      <c r="F20" s="117"/>
      <c r="G20" s="117"/>
      <c r="H20" s="117"/>
      <c r="I20" s="117"/>
      <c r="J20" s="117"/>
      <c r="K20" s="117"/>
      <c r="L20" s="117"/>
      <c r="M20" s="117"/>
      <c r="N20" s="358"/>
    </row>
    <row r="21" spans="1:44" ht="18" thickBot="1">
      <c r="B21" s="124">
        <v>55</v>
      </c>
      <c r="C21" s="118" t="s">
        <v>126</v>
      </c>
      <c r="D21" s="117"/>
      <c r="E21" s="117"/>
      <c r="F21" s="117"/>
      <c r="G21" s="117"/>
      <c r="H21" s="117"/>
      <c r="I21" s="117"/>
      <c r="J21" s="117"/>
      <c r="K21" s="117"/>
      <c r="L21" s="117"/>
      <c r="M21" s="117"/>
      <c r="N21" s="358"/>
    </row>
    <row r="22" spans="1:44" ht="17.25">
      <c r="B22" s="358"/>
      <c r="C22" s="2300" t="s">
        <v>1801</v>
      </c>
      <c r="D22" s="2301"/>
      <c r="E22" s="2301"/>
      <c r="F22" s="2301"/>
      <c r="G22" s="2301"/>
      <c r="H22" s="2301"/>
      <c r="I22" s="2301"/>
      <c r="J22" s="2301"/>
      <c r="K22" s="2301"/>
      <c r="L22" s="2301"/>
      <c r="M22" s="2302"/>
      <c r="N22" s="358"/>
    </row>
    <row r="23" spans="1:44" ht="18" thickBot="1">
      <c r="B23" s="358"/>
      <c r="C23" s="2303" t="s">
        <v>1802</v>
      </c>
      <c r="D23" s="2304"/>
      <c r="E23" s="2304"/>
      <c r="F23" s="2304"/>
      <c r="G23" s="2304"/>
      <c r="H23" s="2304"/>
      <c r="I23" s="2304"/>
      <c r="J23" s="2304"/>
      <c r="K23" s="2304"/>
      <c r="L23" s="2304"/>
      <c r="M23" s="2305"/>
      <c r="N23" s="358"/>
    </row>
    <row r="24" spans="1:44" ht="18" thickBot="1">
      <c r="B24" s="358"/>
      <c r="D24" s="1130"/>
      <c r="E24" s="1130"/>
      <c r="F24" s="1130"/>
      <c r="G24" s="1130"/>
      <c r="H24" s="1130"/>
      <c r="I24" s="1130"/>
      <c r="J24" s="1130"/>
      <c r="K24" s="1130"/>
      <c r="L24" s="1130"/>
      <c r="M24" s="1130"/>
      <c r="N24" s="358"/>
    </row>
    <row r="25" spans="1:44" ht="15.75" customHeight="1">
      <c r="B25" s="358"/>
      <c r="C25" s="117"/>
      <c r="D25" s="118"/>
      <c r="E25" s="360"/>
      <c r="F25" s="361" t="s">
        <v>415</v>
      </c>
      <c r="G25" s="361" t="s">
        <v>416</v>
      </c>
      <c r="H25" s="361" t="s">
        <v>417</v>
      </c>
      <c r="I25" s="362"/>
      <c r="J25" s="363"/>
      <c r="K25" s="364"/>
      <c r="L25" s="365"/>
      <c r="M25" s="117"/>
      <c r="N25" s="358"/>
    </row>
    <row r="26" spans="1:44" ht="15.75" customHeight="1">
      <c r="B26" s="358"/>
      <c r="C26" s="117"/>
      <c r="D26" s="118"/>
      <c r="E26" s="366"/>
      <c r="F26" s="367" t="s">
        <v>418</v>
      </c>
      <c r="G26" s="367" t="s">
        <v>419</v>
      </c>
      <c r="H26" s="367" t="s">
        <v>420</v>
      </c>
      <c r="I26" s="368" t="s">
        <v>421</v>
      </c>
      <c r="J26" s="369"/>
      <c r="K26" s="370"/>
      <c r="L26" s="371"/>
      <c r="M26" s="117"/>
      <c r="N26" s="358"/>
    </row>
    <row r="27" spans="1:44" ht="15.75" customHeight="1" thickBot="1">
      <c r="B27" s="358"/>
      <c r="C27" s="117"/>
      <c r="D27" s="118"/>
      <c r="E27" s="372" t="s">
        <v>422</v>
      </c>
      <c r="F27" s="118"/>
      <c r="G27" s="118"/>
      <c r="H27" s="118"/>
      <c r="I27" s="373"/>
      <c r="J27" s="118"/>
      <c r="K27" s="118"/>
      <c r="L27" s="374"/>
      <c r="M27" s="117"/>
      <c r="N27" s="358"/>
    </row>
    <row r="28" spans="1:44" ht="15.75" customHeight="1" thickBot="1">
      <c r="B28" s="358"/>
      <c r="C28" s="117"/>
      <c r="D28" s="1622" t="s">
        <v>519</v>
      </c>
      <c r="E28" s="1580" t="s">
        <v>20</v>
      </c>
      <c r="F28" s="1581"/>
      <c r="G28" s="1581"/>
      <c r="H28" s="1582"/>
      <c r="I28" s="1583" t="s">
        <v>423</v>
      </c>
      <c r="J28" s="1578"/>
      <c r="K28" s="1578"/>
      <c r="L28" s="1579"/>
      <c r="M28" s="117"/>
      <c r="N28" s="358"/>
    </row>
    <row r="29" spans="1:44" ht="15.75" customHeight="1" thickBot="1">
      <c r="B29" s="358"/>
      <c r="C29" s="117"/>
      <c r="D29" s="1622" t="s">
        <v>1807</v>
      </c>
      <c r="E29" s="1580" t="s">
        <v>424</v>
      </c>
      <c r="F29" s="1581"/>
      <c r="G29" s="1581"/>
      <c r="H29" s="1582"/>
      <c r="I29" s="1583" t="s">
        <v>423</v>
      </c>
      <c r="J29" s="1578"/>
      <c r="K29" s="1578"/>
      <c r="L29" s="1579"/>
      <c r="M29" s="117"/>
      <c r="N29" s="358"/>
    </row>
    <row r="30" spans="1:44" ht="15.75" customHeight="1" thickBot="1">
      <c r="A30" s="1"/>
      <c r="B30" s="124"/>
      <c r="C30" s="118"/>
      <c r="D30" s="1622" t="s">
        <v>1808</v>
      </c>
      <c r="E30" s="2306" t="s">
        <v>425</v>
      </c>
      <c r="F30" s="2307"/>
      <c r="G30" s="2307"/>
      <c r="H30" s="2308"/>
      <c r="I30" s="2309" t="s">
        <v>426</v>
      </c>
      <c r="J30" s="2310"/>
      <c r="K30" s="2310"/>
      <c r="L30" s="2311"/>
      <c r="M30" s="117"/>
      <c r="N30" s="124"/>
      <c r="O30" s="2312">
        <v>45824</v>
      </c>
      <c r="P30" s="1" t="s">
        <v>1985</v>
      </c>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ht="15.75" customHeight="1" thickBot="1">
      <c r="A31" s="1"/>
      <c r="B31" s="124"/>
      <c r="C31" s="118"/>
      <c r="D31" s="1623" t="s">
        <v>519</v>
      </c>
      <c r="E31" s="2306" t="s">
        <v>24</v>
      </c>
      <c r="F31" s="2307"/>
      <c r="G31" s="2307"/>
      <c r="H31" s="2308"/>
      <c r="I31" s="2309" t="s">
        <v>426</v>
      </c>
      <c r="J31" s="2310"/>
      <c r="K31" s="2310"/>
      <c r="L31" s="2311"/>
      <c r="M31" s="117"/>
      <c r="N31" s="124"/>
      <c r="O31" s="2312">
        <v>45822</v>
      </c>
      <c r="P31" s="1" t="s">
        <v>1986</v>
      </c>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ht="15.75" customHeight="1" thickBot="1">
      <c r="A32" s="1"/>
      <c r="B32" s="124"/>
      <c r="C32" s="118"/>
      <c r="D32" s="1623" t="s">
        <v>519</v>
      </c>
      <c r="E32" s="2306" t="s">
        <v>25</v>
      </c>
      <c r="F32" s="2307"/>
      <c r="G32" s="2307"/>
      <c r="H32" s="2308"/>
      <c r="I32" s="2309" t="s">
        <v>426</v>
      </c>
      <c r="J32" s="2310"/>
      <c r="K32" s="2310"/>
      <c r="L32" s="2311"/>
      <c r="M32" s="117"/>
      <c r="N32" s="124"/>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ht="15.75" customHeight="1" thickBot="1">
      <c r="A33" s="1"/>
      <c r="B33" s="124"/>
      <c r="C33" s="118"/>
      <c r="D33" s="1623" t="s">
        <v>519</v>
      </c>
      <c r="E33" s="2306" t="s">
        <v>427</v>
      </c>
      <c r="F33" s="2307"/>
      <c r="G33" s="2307"/>
      <c r="H33" s="2308"/>
      <c r="I33" s="2309" t="s">
        <v>426</v>
      </c>
      <c r="J33" s="2310"/>
      <c r="K33" s="2310"/>
      <c r="L33" s="2311"/>
      <c r="M33" s="117"/>
      <c r="N33" s="124"/>
      <c r="O33" s="1"/>
      <c r="P33" s="2313" t="s">
        <v>1987</v>
      </c>
      <c r="Q33" s="2313"/>
      <c r="R33" s="2313"/>
      <c r="S33" s="2313"/>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ht="15.75" customHeight="1">
      <c r="B34" s="358"/>
      <c r="C34" s="117"/>
      <c r="D34" s="117"/>
      <c r="E34" s="1584" t="s">
        <v>28</v>
      </c>
      <c r="F34" s="1585"/>
      <c r="G34" s="1585"/>
      <c r="H34" s="1586"/>
      <c r="I34" s="1587" t="s">
        <v>423</v>
      </c>
      <c r="J34" s="1588"/>
      <c r="K34" s="1588"/>
      <c r="L34" s="1589"/>
      <c r="M34" s="117"/>
      <c r="N34" s="358"/>
      <c r="P34" s="1" t="s">
        <v>15</v>
      </c>
    </row>
    <row r="35" spans="1:44" ht="17.25">
      <c r="B35" s="358"/>
      <c r="C35" s="117"/>
      <c r="D35" s="117"/>
      <c r="E35" s="117"/>
      <c r="F35" s="117"/>
      <c r="G35" s="117"/>
      <c r="H35" s="117"/>
      <c r="I35" s="117"/>
      <c r="J35" s="117"/>
      <c r="K35" s="117"/>
      <c r="L35" s="117"/>
      <c r="M35" s="117"/>
      <c r="N35" s="358"/>
    </row>
    <row r="36" spans="1:44" ht="17.25">
      <c r="B36" s="358"/>
      <c r="C36" s="1129"/>
      <c r="D36" s="1130"/>
      <c r="E36" s="1130"/>
      <c r="F36" s="1130"/>
      <c r="G36" s="1130"/>
      <c r="H36" s="1130"/>
      <c r="I36" s="1130"/>
      <c r="J36" s="1130"/>
      <c r="K36" s="1130"/>
      <c r="L36" s="1130"/>
      <c r="M36" s="1130"/>
      <c r="N36" s="358"/>
    </row>
    <row r="37" spans="1:44" ht="17.25">
      <c r="B37" s="358"/>
      <c r="C37" s="1132" t="s">
        <v>407</v>
      </c>
      <c r="D37" s="1133"/>
      <c r="E37" s="1133"/>
      <c r="F37" s="1133"/>
      <c r="G37" s="1133"/>
      <c r="H37" s="1133"/>
      <c r="I37" s="1133"/>
      <c r="J37" s="1133"/>
      <c r="K37" s="1133"/>
      <c r="L37" s="1133"/>
      <c r="M37" s="1133"/>
      <c r="N37" s="358"/>
    </row>
    <row r="38" spans="1:44" ht="17.25">
      <c r="B38" s="358"/>
      <c r="C38" s="1871" t="s">
        <v>408</v>
      </c>
      <c r="D38" s="1870"/>
      <c r="E38" s="1870"/>
      <c r="F38" s="1870"/>
      <c r="G38" s="1870"/>
      <c r="H38" s="1870"/>
      <c r="I38" s="1870"/>
      <c r="J38" s="1870"/>
      <c r="K38" s="1870"/>
      <c r="L38" s="1870"/>
      <c r="M38" s="1870"/>
      <c r="N38" s="358"/>
    </row>
    <row r="39" spans="1:44" ht="17.25">
      <c r="B39" s="358"/>
      <c r="C39" s="1870" t="s">
        <v>409</v>
      </c>
      <c r="D39" s="1870"/>
      <c r="E39" s="1870"/>
      <c r="F39" s="1870"/>
      <c r="G39" s="1870"/>
      <c r="H39" s="1870"/>
      <c r="I39" s="1870"/>
      <c r="J39" s="1870"/>
      <c r="K39" s="1870"/>
      <c r="L39" s="1870"/>
      <c r="M39" s="1870"/>
      <c r="N39" s="358"/>
    </row>
    <row r="40" spans="1:44" ht="17.25">
      <c r="B40" s="358"/>
      <c r="C40" s="1870" t="s">
        <v>410</v>
      </c>
      <c r="D40" s="1871"/>
      <c r="E40" s="1871"/>
      <c r="F40" s="1871"/>
      <c r="G40" s="1871"/>
      <c r="H40" s="1871"/>
      <c r="I40" s="1871"/>
      <c r="J40" s="1871"/>
      <c r="K40" s="1871"/>
      <c r="L40" s="1871"/>
      <c r="M40" s="1870"/>
      <c r="N40" s="358"/>
    </row>
    <row r="41" spans="1:44" ht="17.25">
      <c r="B41" s="358"/>
      <c r="C41" s="1870" t="s">
        <v>1946</v>
      </c>
      <c r="D41" s="1871"/>
      <c r="E41" s="1871"/>
      <c r="F41" s="1871"/>
      <c r="G41" s="1871"/>
      <c r="H41" s="1871"/>
      <c r="I41" s="1871"/>
      <c r="J41" s="1871"/>
      <c r="K41" s="1871"/>
      <c r="L41" s="1871"/>
      <c r="M41" s="1870"/>
      <c r="N41" s="358"/>
    </row>
    <row r="42" spans="1:44" ht="17.25">
      <c r="B42" s="358"/>
      <c r="C42" s="1870" t="s">
        <v>1947</v>
      </c>
      <c r="D42" s="1871"/>
      <c r="E42" s="1871"/>
      <c r="F42" s="1871"/>
      <c r="G42" s="1871"/>
      <c r="H42" s="1871"/>
      <c r="I42" s="1871"/>
      <c r="J42" s="1871"/>
      <c r="K42" s="1871"/>
      <c r="L42" s="1871"/>
      <c r="M42" s="1870"/>
      <c r="N42" s="358"/>
    </row>
    <row r="43" spans="1:44" ht="17.25">
      <c r="B43" s="358"/>
      <c r="C43" s="1590"/>
      <c r="D43" s="1591"/>
      <c r="E43" s="1591"/>
      <c r="F43" s="1591"/>
      <c r="G43" s="1591"/>
      <c r="H43" s="1591"/>
      <c r="I43" s="1591"/>
      <c r="J43" s="1591"/>
      <c r="K43" s="1591"/>
      <c r="L43" s="1591"/>
      <c r="M43" s="1590"/>
      <c r="N43" s="358"/>
    </row>
    <row r="44" spans="1:44" ht="17.25">
      <c r="B44" s="358"/>
      <c r="C44" s="1134" t="s">
        <v>1621</v>
      </c>
      <c r="D44" s="1135"/>
      <c r="E44" s="1135"/>
      <c r="F44" s="1135"/>
      <c r="G44" s="1135"/>
      <c r="H44" s="1135"/>
      <c r="I44" s="1135"/>
      <c r="J44" s="1135"/>
      <c r="K44" s="1135"/>
      <c r="L44" s="1135"/>
      <c r="M44" s="1135"/>
      <c r="N44" s="358"/>
    </row>
    <row r="45" spans="1:44" ht="18" thickBot="1">
      <c r="B45" s="358"/>
      <c r="C45" s="1134" t="s">
        <v>411</v>
      </c>
      <c r="D45" s="1135"/>
      <c r="E45" s="1135"/>
      <c r="F45" s="1135"/>
      <c r="G45" s="1135"/>
      <c r="H45" s="1135"/>
      <c r="I45" s="1135"/>
      <c r="J45" s="1135"/>
      <c r="K45" s="1135"/>
      <c r="L45" s="1135"/>
      <c r="M45" s="1135"/>
      <c r="N45" s="358"/>
    </row>
    <row r="46" spans="1:44" ht="17.25">
      <c r="B46" s="358"/>
      <c r="C46" s="1129"/>
      <c r="D46" s="1130"/>
      <c r="E46" s="1130"/>
      <c r="F46" s="1130"/>
      <c r="G46" s="1130"/>
      <c r="H46" s="1130"/>
      <c r="I46" s="1130"/>
      <c r="J46" s="2197" t="s">
        <v>632</v>
      </c>
      <c r="K46" s="1139"/>
      <c r="L46" s="1140"/>
      <c r="M46" s="1130"/>
      <c r="N46" s="358"/>
    </row>
    <row r="47" spans="1:44" ht="17.25">
      <c r="B47" s="358"/>
      <c r="C47" s="1129"/>
      <c r="D47" s="1130"/>
      <c r="E47" s="1130"/>
      <c r="F47" s="1130"/>
      <c r="G47" s="1130"/>
      <c r="H47" s="1130"/>
      <c r="I47" s="1130"/>
      <c r="J47" s="2198" t="s">
        <v>1622</v>
      </c>
      <c r="K47" s="2199"/>
      <c r="L47" s="2200">
        <v>1000000</v>
      </c>
      <c r="M47" s="1130"/>
      <c r="N47" s="358"/>
    </row>
    <row r="48" spans="1:44" ht="17.25">
      <c r="B48" s="358"/>
      <c r="C48" s="1129"/>
      <c r="D48" s="1130"/>
      <c r="E48" s="1130"/>
      <c r="F48" s="1130"/>
      <c r="G48" s="1130"/>
      <c r="H48" s="1130"/>
      <c r="I48" s="1130"/>
      <c r="J48" s="2201" t="s">
        <v>1623</v>
      </c>
      <c r="K48" s="2202"/>
      <c r="L48" s="2203">
        <v>100000</v>
      </c>
      <c r="M48" s="1130"/>
      <c r="N48" s="358"/>
    </row>
    <row r="49" spans="2:18" ht="17.25">
      <c r="B49" s="358"/>
      <c r="C49" s="1129"/>
      <c r="D49" s="1130"/>
      <c r="E49" s="1130"/>
      <c r="F49" s="1130"/>
      <c r="G49" s="1130"/>
      <c r="H49" s="1130"/>
      <c r="I49" s="1130"/>
      <c r="J49" s="2201" t="s">
        <v>1796</v>
      </c>
      <c r="K49" s="2202"/>
      <c r="L49" s="2203">
        <v>100000</v>
      </c>
      <c r="M49" s="1130"/>
      <c r="N49" s="358"/>
    </row>
    <row r="50" spans="2:18" ht="17.25">
      <c r="B50" s="358"/>
      <c r="C50" s="1129"/>
      <c r="D50" s="1130"/>
      <c r="E50" s="1130"/>
      <c r="F50" s="1130"/>
      <c r="G50" s="1130"/>
      <c r="H50" s="1130"/>
      <c r="I50" s="1130"/>
      <c r="J50" s="2204" t="s">
        <v>1625</v>
      </c>
      <c r="K50" s="2205"/>
      <c r="L50" s="2206">
        <v>100000</v>
      </c>
      <c r="M50" s="1131" t="s">
        <v>1797</v>
      </c>
      <c r="N50" s="358"/>
    </row>
    <row r="51" spans="2:18" ht="18" thickBot="1">
      <c r="B51" s="358"/>
      <c r="C51" s="1129"/>
      <c r="D51" s="1130"/>
      <c r="E51" s="1130"/>
      <c r="F51" s="1130"/>
      <c r="G51" s="1130"/>
      <c r="H51" s="1130"/>
      <c r="I51" s="1130"/>
      <c r="J51" s="1594" t="s">
        <v>49</v>
      </c>
      <c r="K51" s="1149"/>
      <c r="L51" s="1150">
        <f>SUM(L47:L50)</f>
        <v>1300000</v>
      </c>
      <c r="M51" s="1130"/>
      <c r="N51" s="358"/>
    </row>
    <row r="52" spans="2:18" ht="18" thickBot="1">
      <c r="B52" s="358"/>
      <c r="C52" s="1129"/>
      <c r="D52" s="1130"/>
      <c r="E52" s="1130"/>
      <c r="F52" s="1130"/>
      <c r="G52" s="1130"/>
      <c r="H52" s="1130"/>
      <c r="I52" s="1130"/>
      <c r="J52" s="1130"/>
      <c r="K52" s="1130"/>
      <c r="L52" s="1130"/>
      <c r="M52" s="1130"/>
      <c r="N52" s="358"/>
    </row>
    <row r="53" spans="2:18" ht="17.25">
      <c r="B53" s="358"/>
      <c r="C53" s="1129"/>
      <c r="D53" s="1130"/>
      <c r="E53" s="1130"/>
      <c r="F53" s="1130"/>
      <c r="G53" s="1130"/>
      <c r="H53" s="1130"/>
      <c r="I53" s="1130"/>
      <c r="J53" s="1138" t="s">
        <v>632</v>
      </c>
      <c r="K53" s="1139"/>
      <c r="L53" s="1140"/>
      <c r="M53" s="1130"/>
      <c r="N53" s="358"/>
      <c r="O53" s="1138" t="s">
        <v>632</v>
      </c>
      <c r="P53" s="1139"/>
      <c r="Q53" s="1140"/>
    </row>
    <row r="54" spans="2:18" ht="17.25">
      <c r="B54" s="358"/>
      <c r="C54" s="1129"/>
      <c r="D54" s="1130"/>
      <c r="E54" s="1130"/>
      <c r="F54" s="1130"/>
      <c r="G54" s="1130"/>
      <c r="H54" s="1130"/>
      <c r="I54" s="1130"/>
      <c r="J54" s="2204" t="s">
        <v>1622</v>
      </c>
      <c r="K54" s="2205"/>
      <c r="L54" s="2206">
        <v>1000000</v>
      </c>
      <c r="M54" s="1130"/>
      <c r="N54" s="358"/>
      <c r="O54" s="1141" t="s">
        <v>1622</v>
      </c>
      <c r="P54" s="1130"/>
      <c r="Q54" s="1142">
        <v>1000000</v>
      </c>
    </row>
    <row r="55" spans="2:18" ht="17.25">
      <c r="B55" s="358"/>
      <c r="C55" s="1129"/>
      <c r="D55" s="1130"/>
      <c r="E55" s="1130"/>
      <c r="F55" s="1130"/>
      <c r="G55" s="1130"/>
      <c r="H55" s="1130"/>
      <c r="I55" s="1130"/>
      <c r="J55" s="1141"/>
      <c r="K55" s="1130"/>
      <c r="L55" s="1143"/>
      <c r="M55" s="1130"/>
      <c r="N55" s="358"/>
      <c r="O55" s="2213" t="s">
        <v>1858</v>
      </c>
      <c r="P55" s="2214"/>
      <c r="Q55" s="2215">
        <f>SUM(L59:L61)</f>
        <v>300000</v>
      </c>
      <c r="R55" s="1758" t="s">
        <v>1859</v>
      </c>
    </row>
    <row r="56" spans="2:18" ht="17.25">
      <c r="B56" s="358"/>
      <c r="C56" s="1129"/>
      <c r="D56" s="1130"/>
      <c r="E56" s="1130"/>
      <c r="F56" s="1130"/>
      <c r="G56" s="1130"/>
      <c r="H56" s="1130"/>
      <c r="I56" s="1130"/>
      <c r="J56" s="1141"/>
      <c r="K56" s="1130"/>
      <c r="L56" s="1143"/>
      <c r="M56" s="1130"/>
      <c r="N56" s="358"/>
      <c r="O56" s="1141"/>
      <c r="P56" s="1130"/>
      <c r="Q56" s="1143"/>
    </row>
    <row r="57" spans="2:18" ht="17.25">
      <c r="B57" s="358"/>
      <c r="C57" s="1129"/>
      <c r="D57" s="1130"/>
      <c r="E57" s="1130"/>
      <c r="F57" s="1130"/>
      <c r="G57" s="1130"/>
      <c r="H57" s="1130"/>
      <c r="I57" s="1130"/>
      <c r="J57" s="1144" t="s">
        <v>1626</v>
      </c>
      <c r="K57" s="1136"/>
      <c r="L57" s="1145"/>
      <c r="M57" s="1130"/>
      <c r="N57" s="358"/>
      <c r="O57" s="1144" t="s">
        <v>1626</v>
      </c>
      <c r="P57" s="1136"/>
      <c r="Q57" s="1145"/>
    </row>
    <row r="58" spans="2:18" ht="17.25">
      <c r="B58" s="358"/>
      <c r="C58" s="1129"/>
      <c r="D58" s="1130"/>
      <c r="E58" s="1130"/>
      <c r="F58" s="1130"/>
      <c r="G58" s="1130"/>
      <c r="H58" s="1130"/>
      <c r="I58" s="1130"/>
      <c r="J58" s="2207" t="s">
        <v>640</v>
      </c>
      <c r="K58" s="2208"/>
      <c r="L58" s="2209">
        <v>7000000</v>
      </c>
      <c r="M58" s="1131" t="s">
        <v>1797</v>
      </c>
      <c r="N58" s="358"/>
      <c r="O58" s="1595" t="s">
        <v>640</v>
      </c>
      <c r="P58" s="1596"/>
      <c r="Q58" s="1597">
        <v>7000000</v>
      </c>
    </row>
    <row r="59" spans="2:18" ht="17.25">
      <c r="B59" s="358"/>
      <c r="C59" s="1129"/>
      <c r="D59" s="1130"/>
      <c r="E59" s="1130"/>
      <c r="F59" s="1130"/>
      <c r="G59" s="1130"/>
      <c r="H59" s="1130"/>
      <c r="I59" s="1130"/>
      <c r="J59" s="2210" t="s">
        <v>1623</v>
      </c>
      <c r="K59" s="2211"/>
      <c r="L59" s="2212">
        <v>100000</v>
      </c>
      <c r="M59" s="1131" t="s">
        <v>1797</v>
      </c>
      <c r="N59" s="358"/>
      <c r="O59" s="1146"/>
      <c r="P59" s="1137"/>
      <c r="Q59" s="1147"/>
    </row>
    <row r="60" spans="2:18" ht="17.25">
      <c r="B60" s="358"/>
      <c r="C60" s="1129"/>
      <c r="D60" s="1130"/>
      <c r="E60" s="1130"/>
      <c r="F60" s="1130"/>
      <c r="G60" s="1130"/>
      <c r="H60" s="1130"/>
      <c r="I60" s="1130"/>
      <c r="J60" s="2210" t="s">
        <v>1624</v>
      </c>
      <c r="K60" s="2211"/>
      <c r="L60" s="2212">
        <v>100000</v>
      </c>
      <c r="M60" s="1131" t="s">
        <v>1797</v>
      </c>
      <c r="N60" s="358"/>
      <c r="O60" s="1146"/>
      <c r="P60" s="1137"/>
      <c r="Q60" s="1147"/>
    </row>
    <row r="61" spans="2:18" ht="17.25">
      <c r="B61" s="358"/>
      <c r="C61" s="1129"/>
      <c r="D61" s="1130"/>
      <c r="E61" s="1130"/>
      <c r="F61" s="1130"/>
      <c r="G61" s="1130"/>
      <c r="H61" s="1130"/>
      <c r="I61" s="1130"/>
      <c r="J61" s="2210" t="s">
        <v>1625</v>
      </c>
      <c r="K61" s="2211"/>
      <c r="L61" s="2212">
        <v>100000</v>
      </c>
      <c r="M61" s="1131" t="s">
        <v>1797</v>
      </c>
      <c r="N61" s="358"/>
      <c r="O61" s="1146"/>
      <c r="P61" s="1137"/>
      <c r="Q61" s="1147"/>
    </row>
    <row r="62" spans="2:18" ht="18" thickBot="1">
      <c r="B62" s="358"/>
      <c r="C62" s="1129"/>
      <c r="D62" s="1130"/>
      <c r="E62" s="1130"/>
      <c r="F62" s="1130"/>
      <c r="G62" s="1130"/>
      <c r="H62" s="1130"/>
      <c r="I62" s="1130"/>
      <c r="J62" s="1148"/>
      <c r="K62" s="1149"/>
      <c r="L62" s="1150">
        <f>SUM(L58:L61)</f>
        <v>7300000</v>
      </c>
      <c r="M62" s="1130"/>
      <c r="N62" s="358"/>
      <c r="O62" s="1148"/>
      <c r="P62" s="1149"/>
      <c r="Q62" s="1150">
        <f>SUM(Q58:Q61)</f>
        <v>7000000</v>
      </c>
    </row>
    <row r="63" spans="2:18" ht="8.25" customHeight="1">
      <c r="B63" s="358"/>
      <c r="C63" s="1129"/>
      <c r="D63" s="1130"/>
      <c r="E63" s="1130"/>
      <c r="F63" s="1130"/>
      <c r="G63" s="1130"/>
      <c r="H63" s="1130"/>
      <c r="I63" s="1130"/>
      <c r="M63" s="1130"/>
      <c r="N63" s="358"/>
    </row>
    <row r="64" spans="2:18" ht="8.25" customHeight="1">
      <c r="B64" s="358"/>
      <c r="C64" s="1129"/>
      <c r="D64" s="1130"/>
      <c r="E64" s="1130"/>
      <c r="F64" s="1130"/>
      <c r="G64" s="1130"/>
      <c r="H64" s="1130"/>
      <c r="I64" s="1130"/>
      <c r="M64" s="1130"/>
      <c r="N64" s="358"/>
    </row>
    <row r="65" spans="2:14" ht="8.25" customHeight="1">
      <c r="B65" s="358"/>
      <c r="C65" s="1129"/>
      <c r="D65" s="1130"/>
      <c r="E65" s="1130"/>
      <c r="F65" s="1130"/>
      <c r="G65" s="1130"/>
      <c r="H65" s="1130"/>
      <c r="I65" s="1130"/>
      <c r="M65" s="1130"/>
      <c r="N65" s="358"/>
    </row>
    <row r="66" spans="2:14" ht="20.25" customHeight="1">
      <c r="B66" s="358"/>
      <c r="C66" s="1129"/>
      <c r="D66" s="1130"/>
      <c r="E66" s="1130"/>
      <c r="F66" s="1130"/>
      <c r="G66" s="1130"/>
      <c r="H66" s="1130"/>
      <c r="I66" s="1130"/>
      <c r="M66" s="1130"/>
      <c r="N66" s="358"/>
    </row>
    <row r="67" spans="2:14" ht="21">
      <c r="B67" s="358"/>
      <c r="C67" s="2460" t="s">
        <v>2052</v>
      </c>
      <c r="D67" s="1130"/>
      <c r="E67" s="1130"/>
      <c r="F67" s="1130"/>
      <c r="G67" s="1130"/>
      <c r="H67" s="1130"/>
      <c r="I67" s="1130"/>
      <c r="M67" s="1130"/>
      <c r="N67" s="358"/>
    </row>
    <row r="68" spans="2:14" ht="15" customHeight="1">
      <c r="B68" s="358"/>
      <c r="C68" s="1129"/>
      <c r="D68" s="1130"/>
      <c r="E68" s="1130"/>
      <c r="F68" s="1130"/>
      <c r="G68" s="1130"/>
      <c r="H68" s="1130"/>
      <c r="I68" s="1130"/>
      <c r="M68" s="1130"/>
      <c r="N68" s="358"/>
    </row>
    <row r="69" spans="2:14" ht="15" customHeight="1">
      <c r="B69" s="358"/>
      <c r="C69" s="1129"/>
      <c r="D69" s="1130"/>
      <c r="E69" s="1130"/>
      <c r="F69" s="1130"/>
      <c r="G69" s="1130"/>
      <c r="H69" s="1130"/>
      <c r="I69" s="1130"/>
      <c r="M69" s="1130"/>
      <c r="N69" s="358"/>
    </row>
    <row r="70" spans="2:14" ht="15" customHeight="1">
      <c r="B70" s="358"/>
      <c r="C70" s="1129"/>
      <c r="D70" s="1130"/>
      <c r="E70" s="1130"/>
      <c r="F70" s="1130"/>
      <c r="G70" s="1130"/>
      <c r="H70" s="1130"/>
      <c r="I70" s="1130"/>
      <c r="M70" s="1130"/>
      <c r="N70" s="358"/>
    </row>
    <row r="71" spans="2:14" ht="15" customHeight="1">
      <c r="B71" s="358"/>
      <c r="C71" s="1129"/>
      <c r="D71" s="1130"/>
      <c r="E71" s="1130"/>
      <c r="F71" s="1130"/>
      <c r="G71" s="1130"/>
      <c r="H71" s="1130"/>
      <c r="I71" s="1130"/>
      <c r="M71" s="1130"/>
      <c r="N71" s="358"/>
    </row>
    <row r="72" spans="2:14" ht="15" customHeight="1">
      <c r="B72" s="358"/>
      <c r="C72" s="1129"/>
      <c r="D72" s="1130"/>
      <c r="E72" s="1130"/>
      <c r="F72" s="1130"/>
      <c r="G72" s="1130"/>
      <c r="H72" s="1130"/>
      <c r="I72" s="1130"/>
      <c r="M72" s="1130"/>
      <c r="N72" s="358"/>
    </row>
    <row r="73" spans="2:14" ht="15" customHeight="1">
      <c r="B73" s="358"/>
      <c r="C73" s="1129"/>
      <c r="D73" s="1130"/>
      <c r="E73" s="1130"/>
      <c r="F73" s="1130"/>
      <c r="G73" s="1130"/>
      <c r="H73" s="1130"/>
      <c r="I73" s="1130"/>
      <c r="M73" s="1130"/>
      <c r="N73" s="358"/>
    </row>
    <row r="74" spans="2:14" ht="15" customHeight="1">
      <c r="B74" s="358"/>
      <c r="C74" s="1129"/>
      <c r="D74" s="1130"/>
      <c r="E74" s="1130"/>
      <c r="F74" s="1130"/>
      <c r="G74" s="1130"/>
      <c r="H74" s="1130"/>
      <c r="I74" s="1130"/>
      <c r="M74" s="1130"/>
      <c r="N74" s="358"/>
    </row>
    <row r="75" spans="2:14" ht="15" customHeight="1">
      <c r="B75" s="358"/>
      <c r="C75" s="1129"/>
      <c r="D75" s="1130"/>
      <c r="E75" s="1130"/>
      <c r="F75" s="1130"/>
      <c r="G75" s="1130"/>
      <c r="H75" s="1130"/>
      <c r="I75" s="1130"/>
      <c r="M75" s="1130"/>
      <c r="N75" s="358"/>
    </row>
    <row r="76" spans="2:14" ht="15" customHeight="1">
      <c r="B76" s="358"/>
      <c r="C76" s="1129"/>
      <c r="D76" s="1130"/>
      <c r="E76" s="1130"/>
      <c r="F76" s="1130"/>
      <c r="G76" s="1130"/>
      <c r="H76" s="1130"/>
      <c r="I76" s="1130"/>
      <c r="M76" s="1130"/>
      <c r="N76" s="358"/>
    </row>
    <row r="77" spans="2:14" ht="15" customHeight="1">
      <c r="B77" s="358"/>
      <c r="C77" s="1129"/>
      <c r="D77" s="1130"/>
      <c r="E77" s="1130"/>
      <c r="F77" s="1130"/>
      <c r="G77" s="1130"/>
      <c r="H77" s="1130"/>
      <c r="I77" s="1130"/>
      <c r="M77" s="1130"/>
      <c r="N77" s="358"/>
    </row>
    <row r="78" spans="2:14" ht="15" customHeight="1">
      <c r="B78" s="358"/>
      <c r="C78" s="1129"/>
      <c r="D78" s="1130"/>
      <c r="E78" s="1130"/>
      <c r="F78" s="1130"/>
      <c r="G78" s="1130"/>
      <c r="H78" s="1130"/>
      <c r="I78" s="1130"/>
      <c r="M78" s="1130"/>
      <c r="N78" s="358"/>
    </row>
    <row r="79" spans="2:14" ht="15" customHeight="1">
      <c r="B79" s="358"/>
      <c r="C79" s="1129"/>
      <c r="D79" s="1130"/>
      <c r="E79" s="1130"/>
      <c r="F79" s="1130"/>
      <c r="G79" s="1130"/>
      <c r="H79" s="1130"/>
      <c r="I79" s="1130"/>
      <c r="M79" s="1130"/>
      <c r="N79" s="358"/>
    </row>
    <row r="80" spans="2:14" ht="15" customHeight="1">
      <c r="B80" s="358"/>
      <c r="C80" s="1129"/>
      <c r="D80" s="1130"/>
      <c r="E80" s="1130"/>
      <c r="F80" s="1130"/>
      <c r="G80" s="1130"/>
      <c r="H80" s="1130"/>
      <c r="I80" s="1130"/>
      <c r="M80" s="1130"/>
      <c r="N80" s="358"/>
    </row>
    <row r="81" spans="2:14" ht="15" customHeight="1">
      <c r="B81" s="358"/>
      <c r="C81" s="1129"/>
      <c r="D81" s="1130"/>
      <c r="E81" s="1130"/>
      <c r="F81" s="1130"/>
      <c r="G81" s="1130"/>
      <c r="H81" s="1130"/>
      <c r="I81" s="1130"/>
      <c r="M81" s="1130"/>
      <c r="N81" s="358"/>
    </row>
    <row r="82" spans="2:14" ht="15" customHeight="1" thickBot="1">
      <c r="B82" s="358"/>
      <c r="C82" s="1129"/>
      <c r="D82" s="1130"/>
      <c r="E82" s="1130"/>
      <c r="F82" s="1130"/>
      <c r="G82" s="1130"/>
      <c r="H82" s="1130"/>
      <c r="I82" s="1130"/>
      <c r="M82" s="1130"/>
      <c r="N82" s="358"/>
    </row>
    <row r="83" spans="2:14" ht="15" customHeight="1" thickBot="1">
      <c r="B83" s="358"/>
      <c r="C83" s="1129"/>
      <c r="D83" s="2468" t="s">
        <v>2001</v>
      </c>
      <c r="E83" s="2469"/>
      <c r="F83" s="2469"/>
      <c r="G83" s="2470">
        <v>1000000</v>
      </c>
      <c r="H83" s="2467" t="s">
        <v>2056</v>
      </c>
      <c r="I83" s="1130"/>
      <c r="M83" s="1130"/>
      <c r="N83" s="358"/>
    </row>
    <row r="84" spans="2:14" ht="15" customHeight="1">
      <c r="B84" s="358"/>
      <c r="C84" s="1129"/>
      <c r="D84" s="870"/>
      <c r="I84" s="1130"/>
      <c r="M84" s="1130"/>
      <c r="N84" s="358"/>
    </row>
    <row r="85" spans="2:14" ht="15" customHeight="1">
      <c r="B85" s="358"/>
      <c r="C85" s="1129"/>
      <c r="D85" s="2471" t="s">
        <v>2053</v>
      </c>
      <c r="E85" s="2472"/>
      <c r="F85" s="2461"/>
      <c r="G85" s="2462">
        <v>500000</v>
      </c>
      <c r="H85" s="2467" t="s">
        <v>2057</v>
      </c>
      <c r="I85" s="1130"/>
      <c r="M85" s="1130"/>
      <c r="N85" s="358"/>
    </row>
    <row r="86" spans="2:14" ht="15" customHeight="1">
      <c r="B86" s="358"/>
      <c r="C86" s="1129"/>
      <c r="D86" s="2471" t="s">
        <v>2058</v>
      </c>
      <c r="E86" s="2472"/>
      <c r="F86" s="2461"/>
      <c r="G86" s="2462">
        <v>300000</v>
      </c>
      <c r="H86" s="2467" t="s">
        <v>2057</v>
      </c>
      <c r="I86" s="1130"/>
      <c r="M86" s="1130"/>
      <c r="N86" s="358"/>
    </row>
    <row r="87" spans="2:14" ht="15" customHeight="1">
      <c r="B87" s="358"/>
      <c r="C87" s="1129"/>
      <c r="D87" s="2471" t="s">
        <v>2054</v>
      </c>
      <c r="E87" s="2472"/>
      <c r="F87" s="2465"/>
      <c r="G87" s="2466">
        <v>200000</v>
      </c>
      <c r="H87" s="2467" t="s">
        <v>2057</v>
      </c>
      <c r="I87" s="1130"/>
      <c r="M87" s="1130"/>
      <c r="N87" s="358"/>
    </row>
    <row r="88" spans="2:14" ht="15" customHeight="1">
      <c r="B88" s="358"/>
      <c r="C88" s="1129"/>
      <c r="D88" s="1130"/>
      <c r="E88" s="1130"/>
      <c r="F88" s="1130"/>
      <c r="G88" s="1130"/>
      <c r="H88" s="1130"/>
      <c r="I88" s="1130"/>
      <c r="M88" s="1130"/>
      <c r="N88" s="358"/>
    </row>
    <row r="89" spans="2:14" ht="15" customHeight="1">
      <c r="B89" s="358"/>
      <c r="C89" s="1129"/>
      <c r="D89" s="2464" t="s">
        <v>2055</v>
      </c>
      <c r="E89" s="2464"/>
      <c r="F89" s="2464"/>
      <c r="G89" s="2463">
        <f>SUM(G83:G87)</f>
        <v>2000000</v>
      </c>
      <c r="H89" s="1130"/>
      <c r="I89" s="1130"/>
      <c r="M89" s="1130"/>
      <c r="N89" s="358"/>
    </row>
    <row r="90" spans="2:14" ht="15" customHeight="1">
      <c r="B90" s="358"/>
      <c r="C90" s="1129"/>
      <c r="D90" s="1130"/>
      <c r="E90" s="1130"/>
      <c r="F90" s="1130"/>
      <c r="G90" s="1130"/>
      <c r="H90" s="1130"/>
      <c r="I90" s="1130"/>
      <c r="M90" s="1130"/>
      <c r="N90" s="358"/>
    </row>
    <row r="91" spans="2:14" ht="15" customHeight="1">
      <c r="B91" s="358"/>
      <c r="C91" s="1129"/>
      <c r="D91" s="1130"/>
      <c r="E91" s="1130"/>
      <c r="F91" s="1130"/>
      <c r="G91" s="1130"/>
      <c r="H91" s="1130"/>
      <c r="I91" s="1130"/>
      <c r="M91" s="1130"/>
      <c r="N91" s="358"/>
    </row>
    <row r="92" spans="2:14" ht="15" customHeight="1">
      <c r="B92" s="358"/>
      <c r="C92" s="2475"/>
      <c r="D92" s="2476"/>
      <c r="E92" s="2476"/>
      <c r="F92" s="2476"/>
      <c r="G92" s="2477" t="s">
        <v>49</v>
      </c>
      <c r="H92" s="2477" t="s">
        <v>49</v>
      </c>
      <c r="I92" s="1130"/>
      <c r="M92" s="1130"/>
      <c r="N92" s="358"/>
    </row>
    <row r="93" spans="2:14" ht="15" customHeight="1">
      <c r="B93" s="358"/>
      <c r="C93" s="2475" t="s">
        <v>2064</v>
      </c>
      <c r="D93" s="2476"/>
      <c r="E93" s="2476"/>
      <c r="F93" s="2476"/>
      <c r="G93" s="2477" t="s">
        <v>632</v>
      </c>
      <c r="H93" s="2477" t="s">
        <v>2059</v>
      </c>
      <c r="I93" s="1130"/>
      <c r="M93" s="1130"/>
      <c r="N93" s="358"/>
    </row>
    <row r="94" spans="2:14" ht="15" customHeight="1">
      <c r="B94" s="358"/>
      <c r="C94" s="1129" t="s">
        <v>2060</v>
      </c>
      <c r="D94" s="1130"/>
      <c r="E94" s="2323">
        <v>1000000</v>
      </c>
      <c r="F94" s="1130"/>
      <c r="G94" s="2323">
        <f>+E94</f>
        <v>1000000</v>
      </c>
      <c r="H94" s="1130"/>
      <c r="I94" s="1130"/>
      <c r="M94" s="1130"/>
      <c r="N94" s="358"/>
    </row>
    <row r="95" spans="2:14" ht="15" customHeight="1">
      <c r="B95" s="358"/>
      <c r="C95" s="1129" t="s">
        <v>1623</v>
      </c>
      <c r="D95" s="1130"/>
      <c r="E95" s="2323">
        <f>+G85</f>
        <v>500000</v>
      </c>
      <c r="F95" s="1130"/>
      <c r="G95" s="2323">
        <f>+E95</f>
        <v>500000</v>
      </c>
      <c r="H95" s="1130"/>
      <c r="I95" s="2478" t="s">
        <v>2065</v>
      </c>
      <c r="M95" s="1130"/>
      <c r="N95" s="358"/>
    </row>
    <row r="96" spans="2:14" ht="15" customHeight="1">
      <c r="B96" s="358"/>
      <c r="C96" s="1129" t="s">
        <v>2061</v>
      </c>
      <c r="D96" s="1130"/>
      <c r="E96" s="2323">
        <f>+G86</f>
        <v>300000</v>
      </c>
      <c r="F96" s="1130"/>
      <c r="G96" s="2323">
        <f>+E96</f>
        <v>300000</v>
      </c>
      <c r="H96" s="1130"/>
      <c r="I96" s="2478" t="s">
        <v>2065</v>
      </c>
      <c r="M96" s="1130"/>
      <c r="N96" s="358"/>
    </row>
    <row r="97" spans="2:14" ht="15" customHeight="1">
      <c r="B97" s="358"/>
      <c r="C97" s="1129" t="s">
        <v>2062</v>
      </c>
      <c r="D97" s="1130"/>
      <c r="E97" s="2323">
        <f>+G87</f>
        <v>200000</v>
      </c>
      <c r="F97" s="1130"/>
      <c r="G97" s="2323">
        <f>+E97</f>
        <v>200000</v>
      </c>
      <c r="H97" s="1130"/>
      <c r="I97" s="2478" t="s">
        <v>2065</v>
      </c>
      <c r="M97" s="1130"/>
      <c r="N97" s="358"/>
    </row>
    <row r="98" spans="2:14" ht="15" customHeight="1">
      <c r="B98" s="358"/>
      <c r="C98" s="1129" t="s">
        <v>2063</v>
      </c>
      <c r="D98" s="1130"/>
      <c r="E98" s="2323">
        <v>3000000</v>
      </c>
      <c r="F98" s="1130"/>
      <c r="G98" s="1130"/>
      <c r="H98" s="2323">
        <f>+E98</f>
        <v>3000000</v>
      </c>
      <c r="I98" s="1130"/>
      <c r="M98" s="1130"/>
      <c r="N98" s="358"/>
    </row>
    <row r="99" spans="2:14" ht="15" customHeight="1">
      <c r="B99" s="358"/>
      <c r="C99" s="2473"/>
      <c r="D99" s="1590"/>
      <c r="E99" s="1590"/>
      <c r="F99" s="1590"/>
      <c r="G99" s="2474">
        <f>SUM(G94:G98)</f>
        <v>2000000</v>
      </c>
      <c r="H99" s="2474">
        <f>SUM(H94:H98)</f>
        <v>3000000</v>
      </c>
      <c r="I99" s="1130"/>
      <c r="M99" s="1130"/>
      <c r="N99" s="358"/>
    </row>
    <row r="100" spans="2:14" ht="15" customHeight="1">
      <c r="B100" s="358"/>
      <c r="C100" s="1129"/>
      <c r="D100" s="1130"/>
      <c r="E100" s="1130"/>
      <c r="F100" s="1130"/>
      <c r="G100" s="1130"/>
      <c r="H100" s="1130"/>
      <c r="I100" s="1130"/>
      <c r="M100" s="1130"/>
      <c r="N100" s="358"/>
    </row>
    <row r="101" spans="2:14" ht="15" customHeight="1">
      <c r="B101" s="358"/>
      <c r="C101" s="2475"/>
      <c r="D101" s="2476"/>
      <c r="E101" s="2476"/>
      <c r="F101" s="2476"/>
      <c r="G101" s="2477" t="s">
        <v>49</v>
      </c>
      <c r="H101" s="2477" t="s">
        <v>49</v>
      </c>
      <c r="I101" s="1130"/>
      <c r="M101" s="1130"/>
      <c r="N101" s="358"/>
    </row>
    <row r="102" spans="2:14" ht="15" customHeight="1">
      <c r="B102" s="358"/>
      <c r="C102" s="2475" t="s">
        <v>2066</v>
      </c>
      <c r="D102" s="2476"/>
      <c r="E102" s="2476"/>
      <c r="F102" s="2476"/>
      <c r="G102" s="2477" t="s">
        <v>632</v>
      </c>
      <c r="H102" s="2477" t="s">
        <v>2059</v>
      </c>
      <c r="I102" s="1130"/>
      <c r="M102" s="1130"/>
      <c r="N102" s="358"/>
    </row>
    <row r="103" spans="2:14" ht="15" customHeight="1">
      <c r="B103" s="358"/>
      <c r="C103" s="1129" t="s">
        <v>2060</v>
      </c>
      <c r="D103" s="1130"/>
      <c r="E103" s="2323">
        <f>+E94</f>
        <v>1000000</v>
      </c>
      <c r="F103" s="1130"/>
      <c r="G103" s="2323">
        <f>+E103</f>
        <v>1000000</v>
      </c>
      <c r="H103" s="1130"/>
      <c r="I103" s="1130"/>
      <c r="M103" s="1130"/>
      <c r="N103" s="358"/>
    </row>
    <row r="104" spans="2:14" ht="15" customHeight="1">
      <c r="B104" s="358"/>
      <c r="C104" s="1129" t="s">
        <v>1623</v>
      </c>
      <c r="D104" s="1130"/>
      <c r="E104" s="2323">
        <f>+E95</f>
        <v>500000</v>
      </c>
      <c r="F104" s="1130"/>
      <c r="G104" s="2323"/>
      <c r="H104" s="2323">
        <f>+E104</f>
        <v>500000</v>
      </c>
      <c r="I104" s="2478" t="s">
        <v>2057</v>
      </c>
      <c r="M104" s="1130"/>
      <c r="N104" s="358"/>
    </row>
    <row r="105" spans="2:14" ht="15" customHeight="1">
      <c r="B105" s="358"/>
      <c r="C105" s="1129" t="s">
        <v>2061</v>
      </c>
      <c r="D105" s="1130"/>
      <c r="E105" s="2323">
        <f>+E96</f>
        <v>300000</v>
      </c>
      <c r="F105" s="1130"/>
      <c r="G105" s="2323"/>
      <c r="H105" s="2323">
        <f>+E105</f>
        <v>300000</v>
      </c>
      <c r="I105" s="2478" t="s">
        <v>2057</v>
      </c>
      <c r="M105" s="1130"/>
      <c r="N105" s="358"/>
    </row>
    <row r="106" spans="2:14" ht="15" customHeight="1">
      <c r="B106" s="358"/>
      <c r="C106" s="1129" t="s">
        <v>2062</v>
      </c>
      <c r="D106" s="1130"/>
      <c r="E106" s="2323">
        <f>+E97</f>
        <v>200000</v>
      </c>
      <c r="F106" s="1130"/>
      <c r="G106" s="2323"/>
      <c r="H106" s="2323">
        <f>+E106</f>
        <v>200000</v>
      </c>
      <c r="I106" s="2478" t="s">
        <v>2057</v>
      </c>
      <c r="M106" s="1130"/>
      <c r="N106" s="358"/>
    </row>
    <row r="107" spans="2:14" ht="15" customHeight="1">
      <c r="B107" s="358"/>
      <c r="C107" s="1129" t="s">
        <v>2063</v>
      </c>
      <c r="D107" s="1130"/>
      <c r="E107" s="2323">
        <f>+E98</f>
        <v>3000000</v>
      </c>
      <c r="F107" s="1130"/>
      <c r="G107" s="1130"/>
      <c r="H107" s="2323">
        <f>+E107</f>
        <v>3000000</v>
      </c>
      <c r="I107" s="2478" t="s">
        <v>2057</v>
      </c>
      <c r="M107" s="1130"/>
      <c r="N107" s="358"/>
    </row>
    <row r="108" spans="2:14" ht="15" customHeight="1">
      <c r="B108" s="358"/>
      <c r="C108" s="2473"/>
      <c r="D108" s="1590"/>
      <c r="E108" s="1590"/>
      <c r="F108" s="1590"/>
      <c r="G108" s="2474">
        <f>SUM(G103:G107)</f>
        <v>1000000</v>
      </c>
      <c r="H108" s="2474">
        <f>SUM(H103:H107)</f>
        <v>4000000</v>
      </c>
      <c r="I108" s="2478" t="s">
        <v>2057</v>
      </c>
      <c r="M108" s="1130"/>
      <c r="N108" s="358"/>
    </row>
    <row r="109" spans="2:14" ht="15" customHeight="1">
      <c r="B109" s="358"/>
      <c r="C109" s="1129"/>
      <c r="D109" s="1130"/>
      <c r="E109" s="1130"/>
      <c r="F109" s="1130"/>
      <c r="G109" s="1130"/>
      <c r="H109" s="1130"/>
      <c r="I109" s="1130"/>
      <c r="M109" s="1130"/>
      <c r="N109" s="358"/>
    </row>
    <row r="110" spans="2:14" ht="15" customHeight="1">
      <c r="B110" s="358"/>
      <c r="C110" s="1129"/>
      <c r="D110" s="1130"/>
      <c r="E110" s="1130"/>
      <c r="F110" s="1130"/>
      <c r="G110" s="1130"/>
      <c r="H110" s="1130"/>
      <c r="I110" s="1130"/>
      <c r="M110" s="1130"/>
      <c r="N110" s="358"/>
    </row>
    <row r="111" spans="2:14" ht="15" customHeight="1">
      <c r="B111" s="358"/>
      <c r="C111" s="1129"/>
      <c r="D111" s="1130"/>
      <c r="E111" s="1130"/>
      <c r="F111" s="1130"/>
      <c r="G111" s="1130"/>
      <c r="H111" s="1130"/>
      <c r="I111" s="1130"/>
      <c r="M111" s="1130"/>
      <c r="N111" s="358"/>
    </row>
    <row r="112" spans="2:14" ht="15" customHeight="1">
      <c r="B112" s="358"/>
      <c r="C112" s="1129"/>
      <c r="D112" s="1130"/>
      <c r="E112" s="1130"/>
      <c r="F112" s="1130"/>
      <c r="G112" s="1130"/>
      <c r="H112" s="1130"/>
      <c r="I112" s="1130"/>
      <c r="M112" s="1130"/>
      <c r="N112" s="358"/>
    </row>
    <row r="113" spans="2:14" ht="15" customHeight="1">
      <c r="B113" s="358"/>
      <c r="C113" s="1129"/>
      <c r="D113" s="1130"/>
      <c r="E113" s="1130"/>
      <c r="F113" s="1130"/>
      <c r="G113" s="1130"/>
      <c r="H113" s="1130"/>
      <c r="I113" s="1130"/>
      <c r="M113" s="1130"/>
      <c r="N113" s="358"/>
    </row>
    <row r="114" spans="2:14" ht="15" customHeight="1">
      <c r="B114" s="358"/>
      <c r="C114" s="1129"/>
      <c r="D114" s="1130"/>
      <c r="E114" s="1130"/>
      <c r="F114" s="1130"/>
      <c r="G114" s="1130"/>
      <c r="H114" s="1130"/>
      <c r="I114" s="1130"/>
      <c r="M114" s="1130"/>
      <c r="N114" s="358"/>
    </row>
    <row r="115" spans="2:14" ht="15" customHeight="1">
      <c r="B115" s="358"/>
      <c r="C115" s="1129"/>
      <c r="D115" s="1130"/>
      <c r="E115" s="1130"/>
      <c r="F115" s="1130"/>
      <c r="G115" s="1130"/>
      <c r="H115" s="1130"/>
      <c r="I115" s="1130"/>
      <c r="M115" s="1130"/>
      <c r="N115" s="358"/>
    </row>
    <row r="116" spans="2:14" ht="15" customHeight="1">
      <c r="B116" s="358"/>
      <c r="C116" s="1129"/>
      <c r="D116" s="1130"/>
      <c r="E116" s="1130"/>
      <c r="F116" s="1130"/>
      <c r="G116" s="1130"/>
      <c r="H116" s="1130"/>
      <c r="I116" s="1130"/>
      <c r="M116" s="1130"/>
      <c r="N116" s="358"/>
    </row>
    <row r="117" spans="2:14" ht="15" customHeight="1">
      <c r="B117" s="358"/>
      <c r="C117" s="1129" t="s">
        <v>1995</v>
      </c>
      <c r="D117" s="1130"/>
      <c r="E117" s="1130"/>
      <c r="F117" s="1130"/>
      <c r="G117" s="1130"/>
      <c r="H117" s="1130"/>
      <c r="I117" s="1130"/>
      <c r="M117" s="1130"/>
      <c r="N117" s="358"/>
    </row>
    <row r="118" spans="2:14" ht="15" customHeight="1">
      <c r="B118" s="358"/>
      <c r="C118" s="2321" t="s">
        <v>1996</v>
      </c>
      <c r="D118" s="2322"/>
      <c r="E118" s="2322"/>
      <c r="F118" s="2322"/>
      <c r="G118" s="2322"/>
      <c r="H118" s="2322"/>
      <c r="I118" s="2322"/>
      <c r="M118" s="1130"/>
      <c r="N118" s="358"/>
    </row>
    <row r="119" spans="2:14" ht="15" customHeight="1">
      <c r="B119" s="358"/>
      <c r="C119" s="2321" t="s">
        <v>1997</v>
      </c>
      <c r="D119" s="2322"/>
      <c r="E119" s="2322"/>
      <c r="F119" s="2322"/>
      <c r="G119" s="2322"/>
      <c r="H119" s="2322"/>
      <c r="I119" s="2322"/>
      <c r="M119" s="1130"/>
      <c r="N119" s="358"/>
    </row>
    <row r="120" spans="2:14" ht="15" customHeight="1">
      <c r="B120" s="358"/>
      <c r="C120" s="1129"/>
      <c r="D120" s="1130"/>
      <c r="E120" s="2324" t="s">
        <v>244</v>
      </c>
      <c r="F120" s="2324" t="s">
        <v>245</v>
      </c>
      <c r="G120" s="1130"/>
      <c r="H120" s="1130"/>
      <c r="I120" s="1130"/>
      <c r="M120" s="1130"/>
      <c r="N120" s="358"/>
    </row>
    <row r="121" spans="2:14" ht="15" customHeight="1">
      <c r="B121" s="358"/>
      <c r="C121" s="1129"/>
      <c r="D121" s="1130" t="s">
        <v>1998</v>
      </c>
      <c r="E121" s="2323">
        <v>1000000</v>
      </c>
      <c r="F121" s="1130"/>
      <c r="G121" s="1130"/>
      <c r="H121" s="1130"/>
      <c r="I121" s="1130"/>
      <c r="M121" s="1130"/>
      <c r="N121" s="358"/>
    </row>
    <row r="122" spans="2:14" ht="15" customHeight="1">
      <c r="B122" s="358"/>
      <c r="C122" s="1129"/>
      <c r="D122" s="1130" t="s">
        <v>1999</v>
      </c>
      <c r="E122" s="1130"/>
      <c r="F122" s="2323">
        <f>+E121</f>
        <v>1000000</v>
      </c>
      <c r="G122" s="1130"/>
      <c r="H122" s="1130"/>
      <c r="I122" s="1130"/>
      <c r="M122" s="1130"/>
      <c r="N122" s="358"/>
    </row>
    <row r="123" spans="2:14" ht="15" customHeight="1">
      <c r="B123" s="358"/>
      <c r="C123" s="1129"/>
      <c r="D123" s="1130"/>
      <c r="E123" s="1130"/>
      <c r="F123" s="1130"/>
      <c r="G123" s="1130"/>
      <c r="H123" s="1130"/>
      <c r="I123" s="1130"/>
      <c r="M123" s="1130"/>
      <c r="N123" s="358"/>
    </row>
    <row r="124" spans="2:14" ht="15" customHeight="1">
      <c r="B124" s="358"/>
      <c r="C124" s="1129"/>
      <c r="D124" s="1130"/>
      <c r="E124" s="1130"/>
      <c r="F124" s="1130"/>
      <c r="G124" s="1130"/>
      <c r="H124" s="1130"/>
      <c r="I124" s="1130"/>
      <c r="M124" s="1130"/>
      <c r="N124" s="358"/>
    </row>
    <row r="125" spans="2:14" ht="15" customHeight="1">
      <c r="B125" s="358"/>
      <c r="C125" s="1129"/>
      <c r="D125" s="1130"/>
      <c r="E125" s="1130"/>
      <c r="F125" s="1130"/>
      <c r="G125" s="1130"/>
      <c r="H125" s="1130"/>
      <c r="I125" s="1130"/>
      <c r="M125" s="1130"/>
      <c r="N125" s="358"/>
    </row>
    <row r="126" spans="2:14" ht="15" customHeight="1">
      <c r="B126" s="358"/>
      <c r="C126" s="1129"/>
      <c r="D126" s="1130"/>
      <c r="E126" s="1130"/>
      <c r="F126" s="1130"/>
      <c r="G126" s="1130"/>
      <c r="H126" s="1130"/>
      <c r="I126" s="1130"/>
      <c r="M126" s="1130"/>
      <c r="N126" s="358"/>
    </row>
    <row r="127" spans="2:14" ht="15" customHeight="1">
      <c r="B127" s="358"/>
      <c r="C127" s="1129"/>
      <c r="D127" s="1130"/>
      <c r="E127" s="1130"/>
      <c r="F127" s="1130"/>
      <c r="G127" s="1130"/>
      <c r="H127" s="1130"/>
      <c r="I127" s="1130"/>
      <c r="M127" s="1130"/>
      <c r="N127" s="358"/>
    </row>
    <row r="128" spans="2:14" ht="15" customHeight="1">
      <c r="B128" s="358"/>
      <c r="C128" s="1129"/>
      <c r="D128" s="1130"/>
      <c r="E128" s="1130"/>
      <c r="F128" s="1130"/>
      <c r="G128" s="1130"/>
      <c r="H128" s="1130"/>
      <c r="I128" s="1130"/>
      <c r="M128" s="1130"/>
      <c r="N128" s="358"/>
    </row>
    <row r="129" spans="2:25" ht="15" customHeight="1">
      <c r="B129" s="358"/>
      <c r="C129" s="1129"/>
      <c r="D129" s="1130"/>
      <c r="E129" s="1130"/>
      <c r="F129" s="1130"/>
      <c r="G129" s="1130"/>
      <c r="H129" s="1130"/>
      <c r="I129" s="1130"/>
      <c r="M129" s="1130"/>
      <c r="N129" s="358"/>
    </row>
    <row r="130" spans="2:25" ht="15" customHeight="1">
      <c r="B130" s="358"/>
      <c r="C130" s="1129"/>
      <c r="D130" s="1130"/>
      <c r="E130" s="1130"/>
      <c r="F130" s="1130"/>
      <c r="G130" s="1130"/>
      <c r="H130" s="1130"/>
      <c r="I130" s="1130"/>
      <c r="M130" s="1130"/>
      <c r="N130" s="358"/>
    </row>
    <row r="131" spans="2:25" ht="15" customHeight="1">
      <c r="B131" s="358"/>
      <c r="C131" s="1129"/>
      <c r="D131" s="1130"/>
      <c r="E131" s="2324" t="s">
        <v>244</v>
      </c>
      <c r="F131" s="2324" t="s">
        <v>245</v>
      </c>
      <c r="G131" s="1130"/>
      <c r="H131" s="1130"/>
      <c r="I131" s="1130"/>
      <c r="M131" s="1130"/>
      <c r="N131" s="358"/>
    </row>
    <row r="132" spans="2:25" ht="15" customHeight="1">
      <c r="B132" s="358"/>
      <c r="C132" s="1129"/>
      <c r="D132" s="1130" t="s">
        <v>1998</v>
      </c>
      <c r="E132" s="2323">
        <f>+F134-E133</f>
        <v>400000</v>
      </c>
      <c r="F132" s="1130"/>
      <c r="G132" s="1130"/>
      <c r="H132" s="1130"/>
      <c r="I132" s="1130"/>
      <c r="M132" s="1130"/>
      <c r="N132" s="358"/>
    </row>
    <row r="133" spans="2:25" ht="15" customHeight="1">
      <c r="B133" s="358"/>
      <c r="C133" s="1129"/>
      <c r="D133" s="1130" t="s">
        <v>2000</v>
      </c>
      <c r="E133" s="2325">
        <v>600000</v>
      </c>
      <c r="F133" s="1130"/>
      <c r="G133" s="1130"/>
      <c r="H133" s="1130"/>
      <c r="I133" s="1130"/>
      <c r="M133" s="1130"/>
      <c r="N133" s="358"/>
    </row>
    <row r="134" spans="2:25" ht="15" customHeight="1">
      <c r="B134" s="358"/>
      <c r="C134" s="1129"/>
      <c r="D134" s="1130" t="s">
        <v>1999</v>
      </c>
      <c r="E134" s="1130"/>
      <c r="F134" s="2323">
        <v>1000000</v>
      </c>
      <c r="G134" s="1130"/>
      <c r="H134" s="1130"/>
      <c r="I134" s="1130"/>
      <c r="M134" s="1130"/>
      <c r="N134" s="358"/>
    </row>
    <row r="135" spans="2:25" ht="15" customHeight="1">
      <c r="B135" s="358"/>
      <c r="C135" s="1129"/>
      <c r="D135" s="1130"/>
      <c r="E135" s="1130"/>
      <c r="F135" s="1130"/>
      <c r="G135" s="1130"/>
      <c r="H135" s="1130"/>
      <c r="I135" s="1130"/>
      <c r="M135" s="1130"/>
      <c r="N135" s="358"/>
    </row>
    <row r="136" spans="2:25" ht="15" customHeight="1">
      <c r="B136" s="358"/>
      <c r="C136" s="1129"/>
      <c r="D136" s="1130"/>
      <c r="E136" s="1130"/>
      <c r="F136" s="1130"/>
      <c r="G136" s="1130"/>
      <c r="H136" s="1130"/>
      <c r="I136" s="1130"/>
      <c r="M136" s="1130"/>
      <c r="N136" s="358"/>
    </row>
    <row r="137" spans="2:25" ht="15" customHeight="1">
      <c r="B137" s="358"/>
      <c r="C137" s="1129"/>
      <c r="D137" s="1130"/>
      <c r="E137" s="1130"/>
      <c r="F137" s="1130"/>
      <c r="G137" s="1130"/>
      <c r="H137" s="1130"/>
      <c r="I137" s="1130"/>
      <c r="M137" s="1130"/>
      <c r="N137" s="358"/>
    </row>
    <row r="138" spans="2:25" ht="8.25" customHeight="1" thickBot="1">
      <c r="B138" s="358"/>
      <c r="C138" s="358"/>
      <c r="D138" s="358"/>
      <c r="E138" s="358"/>
      <c r="F138" s="358"/>
      <c r="G138" s="358"/>
      <c r="H138" s="358"/>
      <c r="I138" s="358"/>
      <c r="J138" s="358"/>
      <c r="K138" s="358"/>
      <c r="L138" s="358"/>
      <c r="M138" s="358"/>
      <c r="N138" s="358"/>
    </row>
    <row r="139" spans="2:25" ht="18" thickBot="1">
      <c r="B139" s="358"/>
      <c r="C139" s="1872" t="s">
        <v>412</v>
      </c>
      <c r="D139" s="1873"/>
      <c r="E139" s="1873"/>
      <c r="F139" s="1873"/>
      <c r="G139" s="1873"/>
      <c r="H139" s="1873"/>
      <c r="I139" s="1873"/>
      <c r="J139" s="1873"/>
      <c r="K139" s="1873"/>
      <c r="L139" s="1873"/>
      <c r="M139" s="1868"/>
      <c r="N139" s="358"/>
    </row>
    <row r="140" spans="2:25" ht="15.75" customHeight="1">
      <c r="B140" s="358"/>
      <c r="C140" s="1874" t="s">
        <v>413</v>
      </c>
      <c r="D140" s="1132"/>
      <c r="E140" s="1132"/>
      <c r="F140" s="1132"/>
      <c r="G140" s="1132"/>
      <c r="H140" s="1132"/>
      <c r="I140" s="1132"/>
      <c r="J140" s="1132"/>
      <c r="K140" s="1132"/>
      <c r="L140" s="1132"/>
      <c r="M140" s="1606"/>
      <c r="N140" s="358"/>
      <c r="V140" s="1592" t="s">
        <v>1794</v>
      </c>
      <c r="W140" s="1086"/>
      <c r="X140" s="1086"/>
      <c r="Y140" s="1087"/>
    </row>
    <row r="141" spans="2:25" ht="15.75" customHeight="1" thickBot="1">
      <c r="B141" s="358"/>
      <c r="C141" s="1875" t="s">
        <v>414</v>
      </c>
      <c r="D141" s="1876"/>
      <c r="E141" s="1876"/>
      <c r="F141" s="1876"/>
      <c r="G141" s="1876"/>
      <c r="H141" s="1876"/>
      <c r="I141" s="1876"/>
      <c r="J141" s="1876"/>
      <c r="K141" s="1876"/>
      <c r="L141" s="1876"/>
      <c r="M141" s="1869"/>
      <c r="N141" s="358"/>
      <c r="V141" s="1593" t="s">
        <v>1795</v>
      </c>
      <c r="W141" s="1091"/>
      <c r="X141" s="1091"/>
      <c r="Y141" s="1092"/>
    </row>
    <row r="142" spans="2:25" ht="15.75" customHeight="1">
      <c r="B142" s="358"/>
      <c r="C142" s="1129"/>
      <c r="D142" s="1130"/>
      <c r="E142" s="1130"/>
      <c r="F142" s="1130"/>
      <c r="G142" s="1130"/>
      <c r="H142" s="1130"/>
      <c r="I142" s="1130"/>
      <c r="J142" s="1130"/>
      <c r="K142" s="1130"/>
      <c r="L142" s="1130"/>
      <c r="M142" s="1130"/>
      <c r="N142" s="358"/>
    </row>
    <row r="143" spans="2:25" ht="15.75" customHeight="1">
      <c r="B143" s="358"/>
      <c r="C143" s="356" t="s">
        <v>428</v>
      </c>
      <c r="D143" s="356"/>
      <c r="E143" s="357"/>
      <c r="F143" s="356"/>
      <c r="G143" s="356"/>
      <c r="H143" s="356"/>
      <c r="I143" s="356"/>
      <c r="J143" s="356"/>
      <c r="K143" s="356"/>
      <c r="L143" s="356"/>
      <c r="M143" s="356"/>
      <c r="N143" s="358"/>
    </row>
    <row r="144" spans="2:25" ht="15.75" customHeight="1">
      <c r="B144" s="358"/>
      <c r="C144" s="375"/>
      <c r="D144" s="375"/>
      <c r="E144" s="375"/>
      <c r="F144" s="375"/>
      <c r="G144" s="375"/>
      <c r="H144" s="375"/>
      <c r="I144" s="375"/>
      <c r="J144" s="375"/>
      <c r="K144" s="375"/>
      <c r="L144" s="375"/>
      <c r="M144" s="375"/>
      <c r="N144" s="358"/>
    </row>
    <row r="145" spans="2:14" ht="15.75" customHeight="1">
      <c r="B145" s="358"/>
      <c r="C145" s="375" t="s">
        <v>1860</v>
      </c>
      <c r="D145" s="375"/>
      <c r="E145" s="375"/>
      <c r="F145" s="375"/>
      <c r="G145" s="375"/>
      <c r="H145" s="375"/>
      <c r="I145" s="375"/>
      <c r="J145" s="375"/>
      <c r="K145" s="375"/>
      <c r="L145" s="375"/>
      <c r="M145" s="375"/>
      <c r="N145" s="358"/>
    </row>
    <row r="146" spans="2:14" ht="15.75" customHeight="1">
      <c r="B146" s="358"/>
      <c r="C146" s="375"/>
      <c r="D146" s="375"/>
      <c r="E146" s="375"/>
      <c r="F146" s="375"/>
      <c r="G146" s="375"/>
      <c r="H146" s="375"/>
      <c r="I146" s="375"/>
      <c r="J146" s="375"/>
      <c r="K146" s="375"/>
      <c r="L146" s="375"/>
      <c r="M146" s="375"/>
      <c r="N146" s="358"/>
    </row>
    <row r="147" spans="2:14" ht="15.75" customHeight="1">
      <c r="B147" s="358"/>
      <c r="C147" s="375"/>
      <c r="D147" s="375"/>
      <c r="E147" s="375"/>
      <c r="F147" s="375"/>
      <c r="G147" s="375"/>
      <c r="H147" s="375"/>
      <c r="I147" s="375"/>
      <c r="J147" s="375"/>
      <c r="K147" s="375"/>
      <c r="L147" s="375"/>
      <c r="M147" s="375"/>
      <c r="N147" s="358"/>
    </row>
    <row r="148" spans="2:14" ht="15.75" customHeight="1">
      <c r="B148" s="358"/>
      <c r="C148" s="375"/>
      <c r="D148" s="375"/>
      <c r="E148" s="375"/>
      <c r="F148" s="375"/>
      <c r="G148" s="375"/>
      <c r="H148" s="375"/>
      <c r="I148" s="375"/>
      <c r="J148" s="375"/>
      <c r="K148" s="375"/>
      <c r="L148" s="375"/>
      <c r="M148" s="375"/>
      <c r="N148" s="358"/>
    </row>
    <row r="149" spans="2:14" ht="15.75" customHeight="1">
      <c r="B149" s="358"/>
      <c r="C149" s="2330" t="s">
        <v>2002</v>
      </c>
      <c r="D149" s="2330"/>
      <c r="E149" s="2330"/>
      <c r="F149" s="2330"/>
      <c r="G149" s="2330"/>
      <c r="H149" s="2330"/>
      <c r="I149" s="375"/>
      <c r="J149" s="375"/>
      <c r="K149" s="375"/>
      <c r="L149" s="375"/>
      <c r="M149" s="375"/>
      <c r="N149" s="358"/>
    </row>
    <row r="150" spans="2:14" ht="15.75" customHeight="1">
      <c r="B150" s="358"/>
      <c r="C150" s="375"/>
      <c r="D150" s="375"/>
      <c r="E150" s="375"/>
      <c r="F150" s="375"/>
      <c r="G150" s="375"/>
      <c r="H150" s="375"/>
      <c r="I150" s="375"/>
      <c r="J150" s="375"/>
      <c r="K150" s="375"/>
      <c r="L150" s="375"/>
      <c r="M150" s="375"/>
      <c r="N150" s="358"/>
    </row>
    <row r="151" spans="2:14" ht="15.75" customHeight="1">
      <c r="B151" s="358"/>
      <c r="C151" s="375"/>
      <c r="D151" s="375"/>
      <c r="E151" s="375"/>
      <c r="F151" s="375"/>
      <c r="G151" s="375"/>
      <c r="H151" s="375"/>
      <c r="I151" s="375"/>
      <c r="J151" s="375"/>
      <c r="K151" s="375"/>
      <c r="L151" s="375"/>
      <c r="M151" s="375"/>
      <c r="N151" s="358"/>
    </row>
    <row r="152" spans="2:14" ht="15.75" customHeight="1" thickBot="1">
      <c r="B152" s="358"/>
      <c r="C152" s="375"/>
      <c r="D152" s="375"/>
      <c r="E152" s="375"/>
      <c r="F152" s="375"/>
      <c r="G152" s="375"/>
      <c r="H152" s="375"/>
      <c r="I152" s="375"/>
      <c r="J152" s="375"/>
      <c r="K152" s="375"/>
      <c r="L152" s="375"/>
      <c r="M152" s="375"/>
      <c r="N152" s="358"/>
    </row>
    <row r="153" spans="2:14" ht="15.75" customHeight="1">
      <c r="B153" s="124"/>
      <c r="C153" s="375" t="s">
        <v>1948</v>
      </c>
      <c r="D153" s="1877" t="s">
        <v>1550</v>
      </c>
      <c r="E153" s="1878">
        <v>6</v>
      </c>
      <c r="F153" s="1154" t="s">
        <v>761</v>
      </c>
      <c r="G153" s="1154"/>
      <c r="H153" s="1154"/>
      <c r="I153" s="1154"/>
      <c r="J153" s="1154"/>
      <c r="K153" s="1154" t="s">
        <v>49</v>
      </c>
      <c r="L153" s="1155">
        <f>+E154</f>
        <v>6000000</v>
      </c>
      <c r="M153" s="375"/>
      <c r="N153" s="358"/>
    </row>
    <row r="154" spans="2:14" ht="15.75" customHeight="1">
      <c r="B154" s="124"/>
      <c r="C154" s="375"/>
      <c r="D154" s="2326" t="s">
        <v>1548</v>
      </c>
      <c r="E154" s="2327">
        <v>6000000</v>
      </c>
      <c r="F154" s="1151"/>
      <c r="G154" s="1151"/>
      <c r="H154" s="1880" t="s">
        <v>1861</v>
      </c>
      <c r="I154" s="1151"/>
      <c r="J154" s="1151"/>
      <c r="K154" s="1151" t="s">
        <v>597</v>
      </c>
      <c r="L154" s="1156">
        <f>SUM(G166:L166)</f>
        <v>-5300000</v>
      </c>
      <c r="M154" s="375"/>
      <c r="N154" s="358"/>
    </row>
    <row r="155" spans="2:14" ht="15.75" customHeight="1">
      <c r="B155" s="124"/>
      <c r="C155" s="375"/>
      <c r="D155" s="2331" t="s">
        <v>1549</v>
      </c>
      <c r="E155" s="2332">
        <v>700000</v>
      </c>
      <c r="F155" s="1879" t="s">
        <v>448</v>
      </c>
      <c r="G155" s="1151"/>
      <c r="H155" s="1612">
        <f>+E154-E155</f>
        <v>5300000</v>
      </c>
      <c r="I155" s="1151"/>
      <c r="J155" s="1151"/>
      <c r="K155" s="1613" t="s">
        <v>709</v>
      </c>
      <c r="L155" s="1614">
        <f>+L153+L154</f>
        <v>700000</v>
      </c>
      <c r="M155" s="375"/>
      <c r="N155" s="358"/>
    </row>
    <row r="156" spans="2:14" ht="15.75" customHeight="1" thickBot="1">
      <c r="B156" s="124"/>
      <c r="C156" s="375"/>
      <c r="D156" s="1153"/>
      <c r="E156" s="1152">
        <f>+E155/E154</f>
        <v>0.11666666666666667</v>
      </c>
      <c r="F156" s="1151"/>
      <c r="G156" s="1151"/>
      <c r="H156" s="1151"/>
      <c r="I156" s="1151"/>
      <c r="J156" s="1151"/>
      <c r="K156" s="1151"/>
      <c r="L156" s="1157"/>
      <c r="M156" s="375"/>
      <c r="N156" s="358"/>
    </row>
    <row r="157" spans="2:14" ht="15.75" customHeight="1">
      <c r="B157" s="124"/>
      <c r="C157" s="375"/>
      <c r="D157" s="1881" t="s">
        <v>1551</v>
      </c>
      <c r="E157" s="1882"/>
      <c r="F157" s="897"/>
      <c r="G157" s="2328">
        <v>1</v>
      </c>
      <c r="H157" s="2328">
        <f>+G157+1</f>
        <v>2</v>
      </c>
      <c r="I157" s="2328">
        <f t="shared" ref="I157:L157" si="0">+H157+1</f>
        <v>3</v>
      </c>
      <c r="J157" s="2328">
        <f t="shared" si="0"/>
        <v>4</v>
      </c>
      <c r="K157" s="2328">
        <f t="shared" si="0"/>
        <v>5</v>
      </c>
      <c r="L157" s="2329">
        <f t="shared" si="0"/>
        <v>6</v>
      </c>
      <c r="M157" s="375"/>
      <c r="N157" s="358"/>
    </row>
    <row r="158" spans="2:14" ht="15.75" customHeight="1">
      <c r="B158" s="124"/>
      <c r="C158" s="375"/>
      <c r="D158" s="900"/>
      <c r="E158" s="375"/>
      <c r="F158" s="375"/>
      <c r="G158" s="895"/>
      <c r="H158" s="895"/>
      <c r="I158" s="895"/>
      <c r="J158" s="895"/>
      <c r="K158" s="895"/>
      <c r="L158" s="901"/>
      <c r="M158" s="375"/>
      <c r="N158" s="358"/>
    </row>
    <row r="159" spans="2:14" ht="15.75" customHeight="1">
      <c r="B159" s="124"/>
      <c r="C159" s="375"/>
      <c r="D159" s="2216" t="s">
        <v>1552</v>
      </c>
      <c r="E159" s="2217"/>
      <c r="F159" s="2217"/>
      <c r="G159" s="2218">
        <f>-+E154/E153</f>
        <v>-1000000</v>
      </c>
      <c r="H159" s="2218">
        <f>+G159</f>
        <v>-1000000</v>
      </c>
      <c r="I159" s="2218">
        <f t="shared" ref="I159:L159" si="1">+H159</f>
        <v>-1000000</v>
      </c>
      <c r="J159" s="2218">
        <f t="shared" si="1"/>
        <v>-1000000</v>
      </c>
      <c r="K159" s="2218">
        <f t="shared" si="1"/>
        <v>-1000000</v>
      </c>
      <c r="L159" s="2219">
        <f t="shared" si="1"/>
        <v>-1000000</v>
      </c>
      <c r="M159" s="375"/>
      <c r="N159" s="358"/>
    </row>
    <row r="160" spans="2:14" ht="15.75" customHeight="1">
      <c r="B160" s="124"/>
      <c r="C160" s="375"/>
      <c r="D160" s="2216" t="s">
        <v>748</v>
      </c>
      <c r="E160" s="2217"/>
      <c r="F160" s="2217"/>
      <c r="G160" s="2220"/>
      <c r="H160" s="2220"/>
      <c r="I160" s="2220"/>
      <c r="J160" s="2220"/>
      <c r="K160" s="2220"/>
      <c r="L160" s="2219">
        <f>+E155</f>
        <v>700000</v>
      </c>
      <c r="M160" s="375"/>
      <c r="N160" s="358"/>
    </row>
    <row r="161" spans="2:14" ht="15.75" customHeight="1" thickBot="1">
      <c r="B161" s="124"/>
      <c r="C161" s="375"/>
      <c r="D161" s="2216" t="s">
        <v>750</v>
      </c>
      <c r="E161" s="2217"/>
      <c r="F161" s="2217"/>
      <c r="G161" s="2220"/>
      <c r="H161" s="2220"/>
      <c r="I161" s="2220"/>
      <c r="J161" s="2220"/>
      <c r="K161" s="2220"/>
      <c r="L161" s="2219">
        <v>0</v>
      </c>
      <c r="M161" s="375"/>
      <c r="N161" s="358"/>
    </row>
    <row r="162" spans="2:14" ht="15.75" customHeight="1" thickBot="1">
      <c r="B162" s="124"/>
      <c r="C162" s="375"/>
      <c r="D162" s="1885"/>
      <c r="E162" s="1886"/>
      <c r="F162" s="1886"/>
      <c r="G162" s="1610">
        <f t="shared" ref="G162:J162" si="2">SUM(G159:G161)</f>
        <v>-1000000</v>
      </c>
      <c r="H162" s="1610">
        <f t="shared" si="2"/>
        <v>-1000000</v>
      </c>
      <c r="I162" s="1610">
        <f t="shared" si="2"/>
        <v>-1000000</v>
      </c>
      <c r="J162" s="1610">
        <f t="shared" si="2"/>
        <v>-1000000</v>
      </c>
      <c r="K162" s="1610">
        <f>SUM(K159:K161)</f>
        <v>-1000000</v>
      </c>
      <c r="L162" s="1611">
        <f>SUM(L159:L161)</f>
        <v>-300000</v>
      </c>
      <c r="M162" s="375" t="s">
        <v>1950</v>
      </c>
      <c r="N162" s="358"/>
    </row>
    <row r="163" spans="2:14" ht="15.75" customHeight="1" thickBot="1">
      <c r="B163" s="124"/>
      <c r="C163" s="375"/>
      <c r="D163" s="1608"/>
      <c r="E163" s="1608"/>
      <c r="F163" s="1608"/>
      <c r="G163" s="1608"/>
      <c r="H163" s="1608"/>
      <c r="I163" s="1608"/>
      <c r="J163" s="1608"/>
      <c r="K163" s="1608"/>
      <c r="L163" s="1608"/>
      <c r="M163" s="375"/>
      <c r="N163" s="358"/>
    </row>
    <row r="164" spans="2:14" ht="15.75" customHeight="1">
      <c r="B164" s="124"/>
      <c r="C164" s="375"/>
      <c r="D164" s="1883" t="s">
        <v>1553</v>
      </c>
      <c r="E164" s="1884"/>
      <c r="F164" s="897"/>
      <c r="G164" s="898">
        <v>1</v>
      </c>
      <c r="H164" s="898">
        <f>+G164+1</f>
        <v>2</v>
      </c>
      <c r="I164" s="898">
        <f t="shared" ref="I164:L164" si="3">+H164+1</f>
        <v>3</v>
      </c>
      <c r="J164" s="898">
        <f t="shared" si="3"/>
        <v>4</v>
      </c>
      <c r="K164" s="898">
        <f t="shared" si="3"/>
        <v>5</v>
      </c>
      <c r="L164" s="899">
        <f t="shared" si="3"/>
        <v>6</v>
      </c>
      <c r="M164" s="375"/>
      <c r="N164" s="358"/>
    </row>
    <row r="165" spans="2:14" ht="15.75" customHeight="1">
      <c r="B165" s="124"/>
      <c r="C165" s="375"/>
      <c r="D165" s="900"/>
      <c r="E165" s="375"/>
      <c r="F165" s="375"/>
      <c r="G165" s="895"/>
      <c r="H165" s="895"/>
      <c r="I165" s="895"/>
      <c r="J165" s="895"/>
      <c r="K165" s="895"/>
      <c r="L165" s="901"/>
      <c r="M165" s="375"/>
      <c r="N165" s="358"/>
    </row>
    <row r="166" spans="2:14" ht="15.75" customHeight="1">
      <c r="B166" s="124"/>
      <c r="C166" s="375"/>
      <c r="D166" s="2221" t="s">
        <v>1552</v>
      </c>
      <c r="E166" s="2222"/>
      <c r="F166" s="2222"/>
      <c r="G166" s="2223">
        <f>-H155/E153</f>
        <v>-883333.33333333337</v>
      </c>
      <c r="H166" s="2223">
        <f>+G166</f>
        <v>-883333.33333333337</v>
      </c>
      <c r="I166" s="2223">
        <f t="shared" ref="I166:L166" si="4">+H166</f>
        <v>-883333.33333333337</v>
      </c>
      <c r="J166" s="2223">
        <f t="shared" si="4"/>
        <v>-883333.33333333337</v>
      </c>
      <c r="K166" s="2223">
        <f t="shared" si="4"/>
        <v>-883333.33333333337</v>
      </c>
      <c r="L166" s="2224">
        <f t="shared" si="4"/>
        <v>-883333.33333333337</v>
      </c>
      <c r="M166" s="375"/>
      <c r="N166" s="358"/>
    </row>
    <row r="167" spans="2:14" ht="15.75" customHeight="1">
      <c r="B167" s="124"/>
      <c r="C167" s="375"/>
      <c r="D167" s="2221" t="s">
        <v>748</v>
      </c>
      <c r="E167" s="2222"/>
      <c r="F167" s="2222"/>
      <c r="G167" s="2225"/>
      <c r="H167" s="2225"/>
      <c r="I167" s="2225"/>
      <c r="J167" s="2225"/>
      <c r="K167" s="2225"/>
      <c r="L167" s="2224">
        <f>+E155</f>
        <v>700000</v>
      </c>
      <c r="M167" s="375"/>
      <c r="N167" s="358"/>
    </row>
    <row r="168" spans="2:14" ht="15.75" customHeight="1" thickBot="1">
      <c r="B168" s="124"/>
      <c r="C168" s="375"/>
      <c r="D168" s="2221" t="s">
        <v>1554</v>
      </c>
      <c r="E168" s="2222"/>
      <c r="F168" s="2222"/>
      <c r="G168" s="2225"/>
      <c r="H168" s="2225"/>
      <c r="I168" s="2225"/>
      <c r="J168" s="2225"/>
      <c r="K168" s="2225"/>
      <c r="L168" s="2224">
        <f>-L155</f>
        <v>-700000</v>
      </c>
      <c r="M168" s="375"/>
      <c r="N168" s="358"/>
    </row>
    <row r="169" spans="2:14" ht="15.75" customHeight="1" thickBot="1">
      <c r="B169" s="124"/>
      <c r="C169" s="375"/>
      <c r="D169" s="1885"/>
      <c r="E169" s="1886"/>
      <c r="F169" s="1886"/>
      <c r="G169" s="1887">
        <f>SUM(G166:G168)</f>
        <v>-883333.33333333337</v>
      </c>
      <c r="H169" s="1887">
        <f t="shared" ref="H169:L169" si="5">SUM(H166:H168)</f>
        <v>-883333.33333333337</v>
      </c>
      <c r="I169" s="1887">
        <f t="shared" si="5"/>
        <v>-883333.33333333337</v>
      </c>
      <c r="J169" s="1887">
        <f t="shared" si="5"/>
        <v>-883333.33333333337</v>
      </c>
      <c r="K169" s="1887">
        <f t="shared" si="5"/>
        <v>-883333.33333333337</v>
      </c>
      <c r="L169" s="1888">
        <f t="shared" si="5"/>
        <v>-883333.33333333337</v>
      </c>
      <c r="M169" s="375" t="s">
        <v>1949</v>
      </c>
      <c r="N169" s="358"/>
    </row>
    <row r="170" spans="2:14" ht="15.75" customHeight="1" thickBot="1">
      <c r="B170" s="124"/>
      <c r="C170" s="375"/>
      <c r="D170" s="375"/>
      <c r="E170" s="375"/>
      <c r="F170" s="375"/>
      <c r="G170" s="375"/>
      <c r="H170" s="375"/>
      <c r="I170" s="375"/>
      <c r="J170" s="375"/>
      <c r="K170" s="375"/>
      <c r="L170" s="375"/>
      <c r="M170" s="375"/>
      <c r="N170" s="358"/>
    </row>
    <row r="171" spans="2:14" ht="15.75" customHeight="1" thickBot="1">
      <c r="B171" s="124"/>
      <c r="C171" s="375"/>
      <c r="D171" s="1609" t="s">
        <v>15</v>
      </c>
      <c r="E171" s="1615"/>
      <c r="F171" s="375"/>
      <c r="G171" s="375"/>
      <c r="H171" s="375"/>
      <c r="I171" s="375"/>
      <c r="J171" s="375"/>
      <c r="K171" s="375"/>
      <c r="L171" s="375"/>
      <c r="M171" s="375"/>
      <c r="N171" s="358"/>
    </row>
    <row r="172" spans="2:14" ht="15.75" customHeight="1">
      <c r="B172" s="124"/>
      <c r="C172" s="375"/>
      <c r="D172" s="375"/>
      <c r="E172" s="375"/>
      <c r="F172" s="375"/>
      <c r="G172" s="375"/>
      <c r="H172" s="375"/>
      <c r="I172" s="375"/>
      <c r="J172" s="375"/>
      <c r="K172" s="375"/>
      <c r="L172" s="375"/>
      <c r="M172" s="375"/>
      <c r="N172" s="358"/>
    </row>
    <row r="173" spans="2:14" ht="15.75" customHeight="1">
      <c r="B173" s="124">
        <v>50</v>
      </c>
      <c r="C173" s="375" t="s">
        <v>429</v>
      </c>
      <c r="D173" s="375"/>
      <c r="E173" s="375"/>
      <c r="F173" s="375"/>
      <c r="G173" s="375"/>
      <c r="H173" s="375"/>
      <c r="I173" s="375"/>
      <c r="J173" s="375"/>
      <c r="K173" s="375"/>
      <c r="L173" s="375"/>
      <c r="M173" s="375"/>
      <c r="N173" s="358"/>
    </row>
    <row r="174" spans="2:14" s="1607" customFormat="1" ht="15.75" customHeight="1">
      <c r="B174" s="358"/>
      <c r="C174" s="377"/>
      <c r="D174" s="130" t="s">
        <v>1803</v>
      </c>
      <c r="E174" s="130"/>
      <c r="F174" s="130"/>
      <c r="G174" s="130"/>
      <c r="H174" s="130"/>
      <c r="I174" s="130"/>
      <c r="J174" s="130"/>
      <c r="K174" s="377"/>
      <c r="L174" s="377"/>
      <c r="M174" s="377"/>
      <c r="N174" s="358"/>
    </row>
    <row r="175" spans="2:14" ht="15.75" customHeight="1" thickBot="1">
      <c r="B175" s="124"/>
      <c r="C175" s="375"/>
      <c r="D175" s="375"/>
      <c r="E175" s="375"/>
      <c r="F175" s="375"/>
      <c r="G175" s="375"/>
      <c r="H175" s="375"/>
      <c r="I175" s="375"/>
      <c r="J175" s="375"/>
      <c r="K175" s="375"/>
      <c r="L175" s="375"/>
      <c r="M175" s="375"/>
      <c r="N175" s="358"/>
    </row>
    <row r="176" spans="2:14" ht="15.75" customHeight="1" thickBot="1">
      <c r="B176" s="124"/>
      <c r="C176" s="375"/>
      <c r="D176" s="2495" t="s">
        <v>1627</v>
      </c>
      <c r="E176" s="2496"/>
      <c r="F176" s="2496"/>
      <c r="G176" s="2497"/>
      <c r="H176" s="375"/>
      <c r="I176" s="375"/>
      <c r="J176" s="375"/>
      <c r="K176" s="375"/>
      <c r="L176" s="375"/>
      <c r="M176" s="375"/>
      <c r="N176" s="358"/>
    </row>
    <row r="177" spans="1:44" ht="15.75" customHeight="1" thickBot="1">
      <c r="B177" s="124"/>
      <c r="C177" s="375"/>
      <c r="D177" s="2495" t="s">
        <v>1628</v>
      </c>
      <c r="E177" s="2496"/>
      <c r="F177" s="2496"/>
      <c r="G177" s="2497"/>
      <c r="H177" s="588" t="s">
        <v>1629</v>
      </c>
      <c r="I177" s="375"/>
      <c r="J177" s="375"/>
      <c r="K177" s="375"/>
      <c r="L177" s="375"/>
      <c r="M177" s="375"/>
      <c r="N177" s="358"/>
    </row>
    <row r="178" spans="1:44" ht="15.75" customHeight="1">
      <c r="B178" s="124"/>
      <c r="C178" s="375"/>
      <c r="D178" s="375"/>
      <c r="E178" s="375"/>
      <c r="F178" s="375"/>
      <c r="G178" s="375"/>
      <c r="H178" s="375"/>
      <c r="I178" s="375"/>
      <c r="J178" s="375"/>
      <c r="K178" s="375"/>
      <c r="L178" s="375"/>
      <c r="M178" s="375"/>
      <c r="N178" s="358"/>
    </row>
    <row r="179" spans="1:44" ht="15.75" customHeight="1">
      <c r="B179" s="124">
        <v>53</v>
      </c>
      <c r="C179" s="375" t="s">
        <v>430</v>
      </c>
      <c r="D179" s="375"/>
      <c r="E179" s="375"/>
      <c r="F179" s="375"/>
      <c r="G179" s="375"/>
      <c r="H179" s="375"/>
      <c r="I179" s="375"/>
      <c r="J179" s="375"/>
      <c r="K179" s="375"/>
      <c r="L179" s="375"/>
      <c r="M179" s="375"/>
      <c r="N179" s="358"/>
    </row>
    <row r="180" spans="1:44" ht="15.75" customHeight="1">
      <c r="B180" s="358"/>
      <c r="C180" s="130" t="s">
        <v>431</v>
      </c>
      <c r="D180" s="125"/>
      <c r="E180" s="125"/>
      <c r="F180" s="125"/>
      <c r="G180" s="125"/>
      <c r="H180" s="125"/>
      <c r="I180" s="125"/>
      <c r="J180" s="125"/>
      <c r="K180" s="125"/>
      <c r="L180" s="125"/>
      <c r="M180" s="125"/>
      <c r="N180" s="358"/>
    </row>
    <row r="181" spans="1:44" ht="15.75" customHeight="1">
      <c r="B181" s="358"/>
      <c r="C181" s="375" t="s">
        <v>432</v>
      </c>
      <c r="D181" s="375"/>
      <c r="E181" s="375"/>
      <c r="F181" s="375"/>
      <c r="G181" s="375"/>
      <c r="H181" s="375"/>
      <c r="I181" s="375"/>
      <c r="J181" s="375"/>
      <c r="K181" s="376"/>
      <c r="L181" s="376"/>
      <c r="M181" s="376"/>
      <c r="N181" s="358"/>
    </row>
    <row r="182" spans="1:44" ht="15.75" customHeight="1">
      <c r="A182" s="1"/>
      <c r="B182" s="124"/>
      <c r="C182" s="1403"/>
      <c r="D182" s="1403" t="s">
        <v>433</v>
      </c>
      <c r="E182" s="1404"/>
      <c r="F182" s="1404"/>
      <c r="G182" s="1404"/>
      <c r="H182" s="1404"/>
      <c r="I182" s="1404"/>
      <c r="J182" s="1404"/>
      <c r="K182" s="1404"/>
      <c r="L182" s="1404"/>
      <c r="M182" s="1404"/>
      <c r="N182" s="124"/>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ht="15.75" customHeight="1">
      <c r="A183" s="1"/>
      <c r="B183" s="124"/>
      <c r="C183" s="1403"/>
      <c r="D183" s="1403" t="s">
        <v>434</v>
      </c>
      <c r="E183" s="1404"/>
      <c r="F183" s="1404"/>
      <c r="G183" s="1404"/>
      <c r="H183" s="1404"/>
      <c r="I183" s="1404"/>
      <c r="J183" s="1404"/>
      <c r="K183" s="1404"/>
      <c r="L183" s="1404"/>
      <c r="M183" s="1404"/>
      <c r="N183" s="124"/>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ht="15.75" customHeight="1">
      <c r="A184" s="1"/>
      <c r="B184" s="124"/>
      <c r="C184" s="1403"/>
      <c r="D184" s="1403" t="s">
        <v>435</v>
      </c>
      <c r="E184" s="1404"/>
      <c r="F184" s="1404"/>
      <c r="G184" s="1404"/>
      <c r="H184" s="1404"/>
      <c r="I184" s="1404"/>
      <c r="J184" s="1404"/>
      <c r="K184" s="1404"/>
      <c r="L184" s="1404"/>
      <c r="M184" s="1404"/>
      <c r="N184" s="124"/>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ht="15.75" customHeight="1">
      <c r="A185" s="1"/>
      <c r="B185" s="124"/>
      <c r="C185" s="375"/>
      <c r="D185" s="375"/>
      <c r="E185" s="375"/>
      <c r="F185" s="375"/>
      <c r="G185" s="375"/>
      <c r="H185" s="375"/>
      <c r="I185" s="375"/>
      <c r="J185" s="375"/>
      <c r="K185" s="375"/>
      <c r="L185" s="375"/>
      <c r="M185" s="375"/>
      <c r="N185" s="124"/>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ht="15.75" customHeight="1">
      <c r="B186" s="124">
        <v>53</v>
      </c>
      <c r="C186" s="1889" t="s">
        <v>1862</v>
      </c>
      <c r="D186" s="1889"/>
      <c r="E186" s="1889"/>
      <c r="F186" s="1889"/>
      <c r="G186" s="1889"/>
      <c r="H186" s="1889"/>
      <c r="I186" s="1889"/>
      <c r="J186" s="1889"/>
      <c r="K186" s="1889"/>
      <c r="L186" s="1889"/>
      <c r="M186" s="1889"/>
      <c r="N186" s="358"/>
    </row>
    <row r="187" spans="1:44" ht="15.75" customHeight="1" thickBot="1">
      <c r="A187" s="1"/>
      <c r="B187" s="124"/>
      <c r="C187" s="375"/>
      <c r="D187" s="375"/>
      <c r="E187" s="375"/>
      <c r="F187" s="375"/>
      <c r="G187" s="375"/>
      <c r="H187" s="375"/>
      <c r="I187" s="375"/>
      <c r="J187" s="375"/>
      <c r="K187" s="375"/>
      <c r="L187" s="375"/>
      <c r="M187" s="375"/>
      <c r="N187" s="124"/>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ht="15.75" customHeight="1">
      <c r="A188" s="1"/>
      <c r="B188" s="124"/>
      <c r="C188" s="375"/>
      <c r="D188" s="375"/>
      <c r="E188" s="896" t="s">
        <v>1630</v>
      </c>
      <c r="F188" s="897"/>
      <c r="G188" s="897"/>
      <c r="H188" s="1179">
        <f>'-1.1-'!R95</f>
        <v>1000000</v>
      </c>
      <c r="I188" s="375"/>
      <c r="J188" s="1890" t="s">
        <v>1864</v>
      </c>
      <c r="K188" s="1891"/>
      <c r="L188" s="1892">
        <f>+H188</f>
        <v>1000000</v>
      </c>
      <c r="M188" s="375"/>
      <c r="N188" s="124"/>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ht="15.75" customHeight="1" thickBot="1">
      <c r="A189" s="1"/>
      <c r="B189" s="124"/>
      <c r="C189" s="375"/>
      <c r="D189" s="375"/>
      <c r="E189" s="900" t="s">
        <v>1631</v>
      </c>
      <c r="F189" s="375"/>
      <c r="G189" s="375"/>
      <c r="H189" s="1180">
        <f>+'-1.1-'!R111</f>
        <v>0</v>
      </c>
      <c r="I189" s="375"/>
      <c r="J189" s="1893" t="s">
        <v>1865</v>
      </c>
      <c r="K189" s="1894"/>
      <c r="L189" s="1895">
        <v>300000</v>
      </c>
      <c r="M189" s="1900">
        <f>+L189/L188</f>
        <v>0.3</v>
      </c>
      <c r="N189" s="124"/>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ht="15.75" customHeight="1" thickBot="1">
      <c r="A190" s="1"/>
      <c r="B190" s="124"/>
      <c r="C190" s="375"/>
      <c r="D190" s="375"/>
      <c r="E190" s="900" t="s">
        <v>1632</v>
      </c>
      <c r="F190" s="375"/>
      <c r="G190" s="375"/>
      <c r="H190" s="1181">
        <f>+H189/H188</f>
        <v>0</v>
      </c>
      <c r="I190" s="375"/>
      <c r="J190" s="375"/>
      <c r="K190" s="375"/>
      <c r="L190" s="375"/>
      <c r="M190" s="375"/>
      <c r="N190" s="124"/>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ht="15.75" customHeight="1">
      <c r="A191" s="1"/>
      <c r="B191" s="124"/>
      <c r="C191" s="375"/>
      <c r="D191" s="375"/>
      <c r="E191" s="900" t="s">
        <v>1863</v>
      </c>
      <c r="F191" s="375"/>
      <c r="G191" s="375"/>
      <c r="H191" s="1181"/>
      <c r="I191" s="375"/>
      <c r="J191" s="1896" t="s">
        <v>1866</v>
      </c>
      <c r="K191" s="1154"/>
      <c r="L191" s="1155">
        <v>1200000</v>
      </c>
      <c r="M191" s="375"/>
      <c r="N191" s="124"/>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ht="15.75" customHeight="1" thickBot="1">
      <c r="A192" s="1"/>
      <c r="B192" s="124"/>
      <c r="C192" s="375"/>
      <c r="D192" s="375"/>
      <c r="E192" s="902" t="s">
        <v>1633</v>
      </c>
      <c r="F192" s="903"/>
      <c r="G192" s="903"/>
      <c r="H192" s="1178"/>
      <c r="I192" s="375"/>
      <c r="J192" s="1897" t="s">
        <v>1867</v>
      </c>
      <c r="K192" s="1898"/>
      <c r="L192" s="1899">
        <f>+M189*L191</f>
        <v>360000</v>
      </c>
      <c r="M192" s="375"/>
      <c r="N192" s="124"/>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ht="15.75" customHeight="1">
      <c r="A193" s="1"/>
      <c r="B193" s="124"/>
      <c r="C193" s="375"/>
      <c r="D193" s="375"/>
      <c r="E193" s="375"/>
      <c r="F193" s="375"/>
      <c r="G193" s="375"/>
      <c r="H193" s="375"/>
      <c r="I193" s="375"/>
      <c r="J193" s="375"/>
      <c r="K193" s="375"/>
      <c r="L193" s="375"/>
      <c r="M193" s="375"/>
      <c r="N193" s="124"/>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ht="15.75" customHeight="1">
      <c r="B194" s="124"/>
      <c r="C194" s="356" t="s">
        <v>436</v>
      </c>
      <c r="D194" s="356"/>
      <c r="E194" s="356"/>
      <c r="F194" s="356"/>
      <c r="G194" s="356"/>
      <c r="H194" s="356"/>
      <c r="I194" s="356"/>
      <c r="J194" s="356"/>
      <c r="K194" s="356"/>
      <c r="L194" s="356"/>
      <c r="M194" s="357"/>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81" t="s">
        <v>1556</v>
      </c>
      <c r="AK194" s="31"/>
      <c r="AL194" s="31"/>
      <c r="AM194" s="379"/>
      <c r="AN194" s="31"/>
      <c r="AO194" s="31"/>
      <c r="AP194" s="31"/>
      <c r="AQ194" s="31"/>
      <c r="AR194" s="31"/>
    </row>
    <row r="195" spans="1:44" ht="15.75" customHeight="1">
      <c r="B195" s="124">
        <v>6</v>
      </c>
      <c r="C195" s="380" t="s">
        <v>1634</v>
      </c>
      <c r="D195" s="380"/>
      <c r="E195" s="380"/>
      <c r="F195" s="380"/>
      <c r="G195" s="380"/>
      <c r="H195" s="380"/>
      <c r="I195" s="380"/>
      <c r="J195" s="380"/>
      <c r="K195" s="380"/>
      <c r="L195" s="380"/>
      <c r="M195" s="359"/>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81" t="s">
        <v>437</v>
      </c>
      <c r="AK195" s="31"/>
      <c r="AL195" s="31"/>
      <c r="AM195" s="382"/>
      <c r="AN195" s="31"/>
      <c r="AO195" s="31"/>
      <c r="AP195" s="31"/>
      <c r="AQ195" s="31"/>
      <c r="AR195" s="31"/>
    </row>
    <row r="196" spans="1:44" ht="15.75" customHeight="1">
      <c r="B196" s="358"/>
      <c r="C196" s="1641" t="s">
        <v>1804</v>
      </c>
      <c r="D196" s="1641"/>
      <c r="E196" s="1641"/>
      <c r="F196" s="1641"/>
      <c r="G196" s="1641"/>
      <c r="H196" s="1641"/>
      <c r="I196" s="1641"/>
      <c r="J196" s="1641"/>
      <c r="K196" s="1641"/>
      <c r="L196" s="1641"/>
      <c r="M196" s="359"/>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81">
        <v>300</v>
      </c>
      <c r="AK196" s="31"/>
      <c r="AL196" s="31"/>
      <c r="AM196" s="379"/>
      <c r="AN196" s="31"/>
      <c r="AO196" s="31"/>
      <c r="AP196" s="31"/>
      <c r="AQ196" s="31"/>
      <c r="AR196" s="31"/>
    </row>
    <row r="197" spans="1:44" ht="15.75" customHeight="1">
      <c r="B197" s="358"/>
      <c r="C197" s="1641" t="s">
        <v>1805</v>
      </c>
      <c r="D197" s="1641"/>
      <c r="E197" s="1641"/>
      <c r="F197" s="1641"/>
      <c r="G197" s="1641"/>
      <c r="H197" s="1641"/>
      <c r="I197" s="1641"/>
      <c r="J197" s="1641"/>
      <c r="K197" s="1641"/>
      <c r="L197" s="1641"/>
      <c r="M197" s="359"/>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904" t="s">
        <v>1557</v>
      </c>
      <c r="AK197" s="31"/>
      <c r="AL197" s="31"/>
      <c r="AM197" s="31"/>
      <c r="AN197" s="31"/>
      <c r="AO197" s="31"/>
      <c r="AP197" s="31"/>
      <c r="AQ197" s="31"/>
      <c r="AR197" s="31"/>
    </row>
    <row r="198" spans="1:44" ht="15.75" customHeight="1">
      <c r="B198" s="358"/>
      <c r="C198" s="359"/>
      <c r="D198" s="380"/>
      <c r="E198" s="380"/>
      <c r="F198" s="380"/>
      <c r="G198" s="380"/>
      <c r="H198" s="380"/>
      <c r="I198" s="380"/>
      <c r="J198" s="380"/>
      <c r="K198" s="380"/>
      <c r="L198" s="380"/>
      <c r="M198" s="359"/>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row>
    <row r="199" spans="1:44" ht="15.75" customHeight="1">
      <c r="B199" s="124">
        <v>56</v>
      </c>
      <c r="C199" s="380" t="s">
        <v>1635</v>
      </c>
      <c r="D199" s="380"/>
      <c r="E199" s="380"/>
      <c r="F199" s="380"/>
      <c r="G199" s="380"/>
      <c r="H199" s="380"/>
      <c r="I199" s="380"/>
      <c r="J199" s="380"/>
      <c r="K199" s="380"/>
      <c r="L199" s="380"/>
      <c r="M199" s="359"/>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row>
    <row r="200" spans="1:44" ht="15.75" customHeight="1">
      <c r="B200" s="124"/>
      <c r="C200" s="359" t="s">
        <v>1636</v>
      </c>
      <c r="D200" s="359"/>
      <c r="E200" s="359"/>
      <c r="F200" s="359"/>
      <c r="G200" s="359"/>
      <c r="H200" s="359"/>
      <c r="I200" s="359"/>
      <c r="J200" s="359"/>
      <c r="K200" s="359"/>
      <c r="L200" s="359"/>
      <c r="M200" s="359"/>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row>
    <row r="201" spans="1:44" ht="15.75" customHeight="1">
      <c r="B201" s="124"/>
      <c r="C201" s="359" t="s">
        <v>1637</v>
      </c>
      <c r="D201" s="359"/>
      <c r="E201" s="359"/>
      <c r="F201" s="359"/>
      <c r="G201" s="359"/>
      <c r="H201" s="359"/>
      <c r="I201" s="359"/>
      <c r="J201" s="359"/>
      <c r="K201" s="359"/>
      <c r="L201" s="359"/>
      <c r="M201" s="359"/>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row>
    <row r="202" spans="1:44" ht="15.75" customHeight="1">
      <c r="B202" s="124"/>
      <c r="C202" s="359" t="s">
        <v>1638</v>
      </c>
      <c r="D202" s="359"/>
      <c r="E202" s="359"/>
      <c r="F202" s="359"/>
      <c r="G202" s="359"/>
      <c r="H202" s="359"/>
      <c r="I202" s="359"/>
      <c r="J202" s="359"/>
      <c r="K202" s="359"/>
      <c r="L202" s="359"/>
      <c r="M202" s="359"/>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row>
    <row r="203" spans="1:44" ht="15.75" customHeight="1">
      <c r="B203" s="124"/>
      <c r="C203" s="359" t="s">
        <v>1639</v>
      </c>
      <c r="D203" s="359"/>
      <c r="E203" s="359"/>
      <c r="F203" s="359"/>
      <c r="G203" s="359"/>
      <c r="H203" s="359"/>
      <c r="I203" s="359"/>
      <c r="J203" s="359"/>
      <c r="K203" s="359"/>
      <c r="L203" s="359"/>
      <c r="M203" s="359"/>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row>
    <row r="204" spans="1:44" ht="15.75" customHeight="1">
      <c r="B204" s="124"/>
      <c r="C204" s="359" t="s">
        <v>1640</v>
      </c>
      <c r="D204" s="359"/>
      <c r="E204" s="359"/>
      <c r="F204" s="359"/>
      <c r="G204" s="359"/>
      <c r="H204" s="359"/>
      <c r="I204" s="359"/>
      <c r="J204" s="359"/>
      <c r="K204" s="359"/>
      <c r="L204" s="359"/>
      <c r="M204" s="359"/>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row>
    <row r="205" spans="1:44" ht="15.75" customHeight="1">
      <c r="B205" s="124"/>
      <c r="C205" s="359" t="s">
        <v>1641</v>
      </c>
      <c r="D205" s="359"/>
      <c r="E205" s="359"/>
      <c r="F205" s="359"/>
      <c r="G205" s="359"/>
      <c r="H205" s="359"/>
      <c r="I205" s="359"/>
      <c r="J205" s="359"/>
      <c r="K205" s="359"/>
      <c r="L205" s="359"/>
      <c r="M205" s="359"/>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row>
    <row r="206" spans="1:44" ht="15.75" customHeight="1">
      <c r="B206" s="124"/>
      <c r="C206" s="359" t="s">
        <v>1642</v>
      </c>
      <c r="D206" s="359"/>
      <c r="E206" s="359"/>
      <c r="F206" s="359"/>
      <c r="G206" s="359"/>
      <c r="H206" s="359"/>
      <c r="I206" s="359"/>
      <c r="J206" s="359"/>
      <c r="K206" s="359"/>
      <c r="L206" s="359"/>
      <c r="M206" s="359"/>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row>
    <row r="207" spans="1:44" ht="15.75" customHeight="1">
      <c r="B207" s="124"/>
      <c r="C207" s="359"/>
      <c r="D207" s="359"/>
      <c r="E207" s="359"/>
      <c r="F207" s="359"/>
      <c r="G207" s="359"/>
      <c r="H207" s="359"/>
      <c r="I207" s="359"/>
      <c r="J207" s="359"/>
      <c r="K207" s="359"/>
      <c r="L207" s="359"/>
      <c r="M207" s="359"/>
      <c r="N207" s="31"/>
      <c r="O207" s="31"/>
      <c r="P207" s="31"/>
      <c r="Q207" s="31"/>
      <c r="R207" s="31"/>
      <c r="S207" s="31"/>
      <c r="T207" s="31"/>
      <c r="U207" s="31"/>
      <c r="V207" s="31"/>
      <c r="W207" s="31"/>
      <c r="X207" s="31"/>
      <c r="Y207" s="31"/>
      <c r="Z207" s="31"/>
      <c r="AA207" s="31"/>
      <c r="AB207" s="31"/>
      <c r="AC207" s="31"/>
      <c r="AD207" s="31"/>
      <c r="AE207" s="31"/>
      <c r="AF207" s="31"/>
      <c r="AG207" s="31"/>
      <c r="AH207" s="31"/>
      <c r="AI207" s="383">
        <v>500000</v>
      </c>
      <c r="AJ207" s="31"/>
      <c r="AK207" s="31"/>
      <c r="AL207" s="31"/>
      <c r="AM207" s="31"/>
      <c r="AN207" s="31"/>
      <c r="AO207" s="31"/>
      <c r="AP207" s="31"/>
      <c r="AQ207" s="31"/>
      <c r="AR207" s="31"/>
    </row>
    <row r="208" spans="1:44" ht="15.75" customHeight="1">
      <c r="B208" s="124">
        <v>51</v>
      </c>
      <c r="C208" s="359" t="s">
        <v>1643</v>
      </c>
      <c r="D208" s="359"/>
      <c r="E208" s="359"/>
      <c r="F208" s="359"/>
      <c r="G208" s="359"/>
      <c r="H208" s="359"/>
      <c r="I208" s="359"/>
      <c r="J208" s="359"/>
      <c r="K208" s="359"/>
      <c r="L208" s="359"/>
      <c r="M208" s="359"/>
      <c r="N208" s="31"/>
      <c r="O208" s="31"/>
      <c r="P208" s="31"/>
      <c r="Q208" s="31"/>
      <c r="R208" s="31"/>
      <c r="S208" s="31"/>
      <c r="T208" s="31"/>
      <c r="U208" s="31"/>
      <c r="V208" s="31"/>
      <c r="W208" s="31"/>
      <c r="X208" s="31"/>
      <c r="Y208" s="31"/>
      <c r="Z208" s="31"/>
      <c r="AA208" s="31"/>
      <c r="AB208" s="31"/>
      <c r="AC208" s="31"/>
      <c r="AD208" s="31"/>
      <c r="AE208" s="31"/>
      <c r="AF208" s="31"/>
      <c r="AG208" s="31"/>
      <c r="AH208" s="31"/>
      <c r="AI208" s="383">
        <v>300</v>
      </c>
      <c r="AJ208" s="384" t="s">
        <v>1557</v>
      </c>
      <c r="AK208" s="31"/>
      <c r="AL208" s="31"/>
      <c r="AM208" s="31"/>
      <c r="AN208" s="31"/>
      <c r="AO208" s="31"/>
      <c r="AP208" s="31"/>
      <c r="AQ208" s="31"/>
      <c r="AR208" s="31"/>
    </row>
    <row r="209" spans="2:44" ht="15.75" customHeight="1">
      <c r="B209" s="124"/>
      <c r="C209" s="359" t="s">
        <v>1644</v>
      </c>
      <c r="D209" s="359"/>
      <c r="E209" s="359"/>
      <c r="F209" s="359"/>
      <c r="G209" s="359"/>
      <c r="H209" s="359"/>
      <c r="I209" s="359"/>
      <c r="J209" s="359"/>
      <c r="K209" s="359"/>
      <c r="L209" s="359"/>
      <c r="M209" s="359"/>
      <c r="N209" s="31"/>
      <c r="O209" s="31"/>
      <c r="P209" s="31"/>
      <c r="Q209" s="31"/>
      <c r="R209" s="31"/>
      <c r="S209" s="31"/>
      <c r="T209" s="31"/>
      <c r="U209" s="31"/>
      <c r="V209" s="31"/>
      <c r="W209" s="31"/>
      <c r="X209" s="31"/>
      <c r="Y209" s="31"/>
      <c r="Z209" s="31"/>
      <c r="AA209" s="31"/>
      <c r="AB209" s="31"/>
      <c r="AC209" s="31"/>
      <c r="AD209" s="31"/>
      <c r="AE209" s="31"/>
      <c r="AF209" s="31"/>
      <c r="AG209" s="31"/>
      <c r="AH209" s="31"/>
      <c r="AI209" s="384">
        <f>+AI207/AI208</f>
        <v>1666.6666666666667</v>
      </c>
      <c r="AJ209" s="384" t="s">
        <v>1558</v>
      </c>
      <c r="AK209" s="31"/>
      <c r="AL209" s="31"/>
      <c r="AM209" s="31"/>
      <c r="AN209" s="31"/>
      <c r="AO209" s="31"/>
      <c r="AP209" s="31"/>
      <c r="AQ209" s="31"/>
      <c r="AR209" s="31"/>
    </row>
    <row r="210" spans="2:44" ht="15.75" customHeight="1">
      <c r="B210" s="358"/>
      <c r="C210" s="359" t="s">
        <v>1645</v>
      </c>
      <c r="D210" s="359"/>
      <c r="E210" s="359"/>
      <c r="F210" s="359"/>
      <c r="G210" s="359"/>
      <c r="H210" s="359"/>
      <c r="I210" s="359"/>
      <c r="J210" s="359"/>
      <c r="K210" s="359"/>
      <c r="L210" s="359"/>
      <c r="M210" s="359"/>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row>
    <row r="211" spans="2:44" ht="15.75" customHeight="1">
      <c r="B211" s="358"/>
      <c r="C211" s="359"/>
      <c r="D211" s="380"/>
      <c r="E211" s="380"/>
      <c r="F211" s="380"/>
      <c r="G211" s="380"/>
      <c r="H211" s="380"/>
      <c r="I211" s="380"/>
      <c r="J211" s="380"/>
      <c r="K211" s="380"/>
      <c r="L211" s="380"/>
      <c r="M211" s="359"/>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row>
    <row r="212" spans="2:44" ht="15.75" customHeight="1">
      <c r="B212" s="358"/>
      <c r="C212" s="359"/>
      <c r="D212" s="380"/>
      <c r="E212" s="380"/>
      <c r="F212" s="380"/>
      <c r="G212" s="380"/>
      <c r="H212" s="380"/>
      <c r="I212" s="380"/>
      <c r="J212" s="380"/>
      <c r="K212" s="380"/>
      <c r="L212" s="380"/>
      <c r="M212" s="359"/>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row>
    <row r="213" spans="2:44" ht="15.75" customHeight="1">
      <c r="B213" s="358"/>
      <c r="C213" s="359"/>
      <c r="D213" s="380"/>
      <c r="E213" s="1901" t="s">
        <v>50</v>
      </c>
      <c r="F213" s="1901" t="s">
        <v>52</v>
      </c>
      <c r="G213" s="1901" t="s">
        <v>53</v>
      </c>
      <c r="H213" s="1901" t="s">
        <v>54</v>
      </c>
      <c r="I213" s="1901" t="s">
        <v>379</v>
      </c>
      <c r="J213" s="1904" t="s">
        <v>380</v>
      </c>
      <c r="K213" s="1901" t="s">
        <v>381</v>
      </c>
      <c r="L213" s="1901" t="s">
        <v>382</v>
      </c>
      <c r="M213" s="359"/>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row>
    <row r="214" spans="2:44" ht="15.75" customHeight="1">
      <c r="B214" s="358"/>
      <c r="C214" s="519">
        <v>800000</v>
      </c>
      <c r="D214" s="380"/>
      <c r="E214" s="2334">
        <f>(C214-D219)</f>
        <v>800000</v>
      </c>
      <c r="F214" s="2334">
        <f>+E214</f>
        <v>800000</v>
      </c>
      <c r="G214" s="2334">
        <f t="shared" ref="G214:L216" si="6">+F214</f>
        <v>800000</v>
      </c>
      <c r="H214" s="2334">
        <f t="shared" si="6"/>
        <v>800000</v>
      </c>
      <c r="I214" s="2334">
        <f t="shared" si="6"/>
        <v>800000</v>
      </c>
      <c r="J214" s="2334">
        <f t="shared" si="6"/>
        <v>800000</v>
      </c>
      <c r="K214" s="2334">
        <f t="shared" si="6"/>
        <v>800000</v>
      </c>
      <c r="L214" s="2334">
        <f t="shared" si="6"/>
        <v>800000</v>
      </c>
      <c r="M214" s="359"/>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row>
    <row r="215" spans="2:44" ht="15.75" customHeight="1">
      <c r="B215" s="358"/>
      <c r="C215" s="519">
        <v>800000</v>
      </c>
      <c r="D215" s="380"/>
      <c r="E215" s="2335">
        <v>100000</v>
      </c>
      <c r="F215" s="1902">
        <f>+E215</f>
        <v>100000</v>
      </c>
      <c r="G215" s="1902">
        <f t="shared" si="6"/>
        <v>100000</v>
      </c>
      <c r="H215" s="1902">
        <f t="shared" si="6"/>
        <v>100000</v>
      </c>
      <c r="I215" s="1902">
        <f t="shared" si="6"/>
        <v>100000</v>
      </c>
      <c r="J215" s="1902">
        <f t="shared" si="6"/>
        <v>100000</v>
      </c>
      <c r="K215" s="1902">
        <f t="shared" si="6"/>
        <v>100000</v>
      </c>
      <c r="L215" s="1902">
        <f t="shared" si="6"/>
        <v>100000</v>
      </c>
      <c r="M215" s="359"/>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row>
    <row r="216" spans="2:44" ht="15.75" customHeight="1">
      <c r="B216" s="358"/>
      <c r="C216" s="519">
        <v>800000</v>
      </c>
      <c r="D216" s="380"/>
      <c r="E216" s="2335">
        <v>100000</v>
      </c>
      <c r="F216" s="2335">
        <v>100000</v>
      </c>
      <c r="G216" s="1902">
        <f t="shared" si="6"/>
        <v>100000</v>
      </c>
      <c r="H216" s="1902">
        <f t="shared" si="6"/>
        <v>100000</v>
      </c>
      <c r="I216" s="1902">
        <f t="shared" si="6"/>
        <v>100000</v>
      </c>
      <c r="J216" s="1902">
        <f t="shared" si="6"/>
        <v>100000</v>
      </c>
      <c r="K216" s="1902">
        <f t="shared" si="6"/>
        <v>100000</v>
      </c>
      <c r="L216" s="1902">
        <f t="shared" si="6"/>
        <v>100000</v>
      </c>
      <c r="M216" s="359"/>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row>
    <row r="217" spans="2:44" ht="15.75" customHeight="1">
      <c r="B217" s="358"/>
      <c r="C217" s="519">
        <f>SUM(E217:J217)</f>
        <v>800000</v>
      </c>
      <c r="D217" s="380"/>
      <c r="E217" s="1903">
        <v>100000</v>
      </c>
      <c r="F217" s="1903">
        <v>140000</v>
      </c>
      <c r="G217" s="1902">
        <v>140000</v>
      </c>
      <c r="H217" s="1902">
        <v>140000</v>
      </c>
      <c r="I217" s="1902">
        <v>140000</v>
      </c>
      <c r="J217" s="1902">
        <v>140000</v>
      </c>
      <c r="K217" s="380"/>
      <c r="L217" s="380"/>
      <c r="M217" s="359"/>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row>
    <row r="218" spans="2:44" ht="15.75" customHeight="1">
      <c r="B218" s="358"/>
      <c r="C218" s="359"/>
      <c r="D218" s="380"/>
      <c r="E218" s="380"/>
      <c r="F218" s="1903">
        <f>+F217-F216</f>
        <v>40000</v>
      </c>
      <c r="H218" s="380"/>
      <c r="I218" s="380"/>
      <c r="J218" s="380"/>
      <c r="K218" s="380"/>
      <c r="L218" s="380"/>
      <c r="M218" s="359"/>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row>
    <row r="219" spans="2:44" ht="15.75" customHeight="1">
      <c r="B219" s="358"/>
      <c r="C219" s="359"/>
      <c r="D219" s="380"/>
      <c r="E219" s="380"/>
      <c r="F219" s="380"/>
      <c r="G219" s="535" t="s">
        <v>2005</v>
      </c>
      <c r="H219" s="380"/>
      <c r="I219" s="380"/>
      <c r="J219" s="380"/>
      <c r="K219" s="380"/>
      <c r="L219" s="380"/>
      <c r="M219" s="359"/>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row>
    <row r="220" spans="2:44" ht="15.75" customHeight="1">
      <c r="B220" s="358"/>
      <c r="C220" s="359"/>
      <c r="D220" s="380"/>
      <c r="E220" s="380"/>
      <c r="F220" s="380"/>
      <c r="G220" s="535" t="s">
        <v>2006</v>
      </c>
      <c r="H220" s="380"/>
      <c r="J220" s="519"/>
      <c r="K220" s="380"/>
      <c r="L220" s="380"/>
      <c r="M220" s="359"/>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row>
    <row r="221" spans="2:44" ht="15.75" customHeight="1">
      <c r="B221" s="358"/>
      <c r="C221" s="359"/>
      <c r="D221" s="380"/>
      <c r="E221" s="380"/>
      <c r="F221" s="380"/>
      <c r="G221" s="535" t="s">
        <v>2007</v>
      </c>
      <c r="H221" s="380"/>
      <c r="I221" s="380"/>
      <c r="J221" s="519"/>
      <c r="K221" s="380"/>
      <c r="L221" s="380"/>
      <c r="M221" s="359"/>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row>
    <row r="222" spans="2:44" ht="15.75" customHeight="1">
      <c r="B222" s="358"/>
      <c r="C222" s="359"/>
      <c r="D222" s="380"/>
      <c r="E222" s="380"/>
      <c r="F222" s="380"/>
      <c r="G222" s="380"/>
      <c r="H222" s="380"/>
      <c r="I222" s="380"/>
      <c r="J222" s="519"/>
      <c r="K222" s="380"/>
      <c r="L222" s="380"/>
      <c r="M222" s="359"/>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row>
    <row r="223" spans="2:44" ht="15.75" customHeight="1">
      <c r="B223" s="358"/>
      <c r="C223" s="359"/>
      <c r="D223" s="380"/>
      <c r="E223" s="380"/>
      <c r="F223" s="380"/>
      <c r="G223" s="380"/>
      <c r="H223" s="380"/>
      <c r="I223" s="380"/>
      <c r="J223" s="380"/>
      <c r="K223" s="380"/>
      <c r="L223" s="380"/>
      <c r="M223" s="359"/>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row>
    <row r="224" spans="2:44" ht="15.75" customHeight="1">
      <c r="B224" s="358"/>
      <c r="C224" s="359"/>
      <c r="D224" s="380"/>
      <c r="E224" s="380"/>
      <c r="F224" s="380"/>
      <c r="G224" s="380"/>
      <c r="H224" s="380"/>
      <c r="I224" s="380"/>
      <c r="J224" s="380"/>
      <c r="K224" s="380"/>
      <c r="L224" s="380"/>
      <c r="M224" s="359"/>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row>
    <row r="225" spans="2:44" ht="22.5" customHeight="1">
      <c r="B225" s="358"/>
      <c r="C225" s="356" t="s">
        <v>438</v>
      </c>
      <c r="D225" s="356"/>
      <c r="E225" s="357"/>
      <c r="F225" s="356"/>
      <c r="G225" s="356"/>
      <c r="H225" s="356"/>
      <c r="I225" s="356"/>
      <c r="J225" s="356"/>
      <c r="K225" s="356"/>
      <c r="L225" s="356"/>
      <c r="M225" s="357"/>
      <c r="N225" s="31"/>
      <c r="O225" s="31"/>
      <c r="P225" s="31"/>
      <c r="Q225" s="31"/>
      <c r="R225" s="31"/>
      <c r="S225" s="31"/>
      <c r="T225" s="385" t="s">
        <v>1555</v>
      </c>
      <c r="U225" s="31"/>
      <c r="V225" s="31"/>
      <c r="W225" s="31"/>
      <c r="X225" s="31"/>
      <c r="Y225" s="385">
        <v>3</v>
      </c>
      <c r="Z225" s="31"/>
      <c r="AA225" s="31"/>
      <c r="AB225" s="31"/>
      <c r="AC225" s="31"/>
      <c r="AD225" s="31"/>
      <c r="AE225" s="31"/>
      <c r="AF225" s="31"/>
      <c r="AG225" s="31"/>
      <c r="AH225" s="31"/>
      <c r="AI225" s="31"/>
      <c r="AJ225" s="31"/>
      <c r="AK225" s="31"/>
      <c r="AL225" s="31"/>
      <c r="AM225" s="31"/>
      <c r="AN225" s="31"/>
      <c r="AO225" s="31"/>
      <c r="AP225" s="31"/>
      <c r="AQ225" s="31"/>
      <c r="AR225" s="31"/>
    </row>
    <row r="226" spans="2:44" ht="15.75" customHeight="1">
      <c r="B226" s="387">
        <v>60</v>
      </c>
      <c r="C226" s="388" t="s">
        <v>439</v>
      </c>
      <c r="D226" s="388"/>
      <c r="E226" s="388"/>
      <c r="F226" s="388"/>
      <c r="G226" s="388"/>
      <c r="H226" s="388"/>
      <c r="I226" s="388"/>
      <c r="J226" s="388"/>
      <c r="K226" s="388"/>
      <c r="L226" s="388"/>
      <c r="M226" s="388"/>
      <c r="N226" s="386"/>
    </row>
    <row r="227" spans="2:44" ht="15.75" customHeight="1">
      <c r="B227" s="387"/>
      <c r="C227" s="377" t="s">
        <v>440</v>
      </c>
      <c r="D227" s="377"/>
      <c r="E227" s="375"/>
      <c r="F227" s="375"/>
      <c r="G227" s="375"/>
      <c r="H227" s="375"/>
      <c r="I227" s="375"/>
      <c r="J227" s="375"/>
      <c r="K227" s="375"/>
      <c r="L227" s="375"/>
      <c r="M227" s="375"/>
      <c r="N227" s="386"/>
    </row>
    <row r="228" spans="2:44" ht="15.75" customHeight="1">
      <c r="B228" s="387"/>
      <c r="C228" s="377" t="s">
        <v>441</v>
      </c>
      <c r="D228" s="377"/>
      <c r="E228" s="375"/>
      <c r="F228" s="375"/>
      <c r="G228" s="375"/>
      <c r="H228" s="375"/>
      <c r="I228" s="375"/>
      <c r="J228" s="375"/>
      <c r="K228" s="375"/>
      <c r="L228" s="375"/>
      <c r="M228" s="375"/>
      <c r="N228" s="386"/>
    </row>
    <row r="229" spans="2:44" ht="15.75" customHeight="1">
      <c r="B229" s="387"/>
      <c r="C229" s="377"/>
      <c r="D229" s="377"/>
      <c r="E229" s="375"/>
      <c r="F229" s="375"/>
      <c r="G229" s="375"/>
      <c r="H229" s="375"/>
      <c r="I229" s="375"/>
      <c r="J229" s="375"/>
      <c r="K229" s="375"/>
      <c r="L229" s="375"/>
      <c r="M229" s="375"/>
      <c r="N229" s="386"/>
    </row>
    <row r="230" spans="2:44" ht="15.75" customHeight="1">
      <c r="B230" s="387"/>
      <c r="C230" s="588" t="s">
        <v>2008</v>
      </c>
      <c r="D230" s="377"/>
      <c r="E230" s="375"/>
      <c r="F230" s="375"/>
      <c r="G230" s="375"/>
      <c r="H230" s="375"/>
      <c r="I230" s="375"/>
      <c r="J230" s="375"/>
      <c r="K230" s="375"/>
      <c r="L230" s="375"/>
      <c r="M230" s="375"/>
      <c r="N230" s="386"/>
    </row>
    <row r="231" spans="2:44" ht="15.75" customHeight="1">
      <c r="B231" s="387"/>
      <c r="C231" s="590" t="s">
        <v>2009</v>
      </c>
      <c r="D231" s="2337"/>
      <c r="E231" s="375"/>
      <c r="F231" s="375"/>
      <c r="G231" s="375"/>
      <c r="H231" s="2344"/>
      <c r="I231" s="2344"/>
      <c r="J231" s="2226">
        <v>1200000</v>
      </c>
      <c r="K231" s="2226">
        <v>1200000</v>
      </c>
      <c r="L231" s="375"/>
      <c r="M231" s="375"/>
      <c r="N231" s="386"/>
    </row>
    <row r="232" spans="2:44" ht="15.75" customHeight="1">
      <c r="B232" s="387"/>
      <c r="C232" s="377"/>
      <c r="D232" s="2337"/>
      <c r="E232" s="375"/>
      <c r="F232" s="375"/>
      <c r="G232" s="375"/>
      <c r="H232" s="375" t="s">
        <v>2011</v>
      </c>
      <c r="I232" s="895" t="s">
        <v>2010</v>
      </c>
      <c r="J232" s="895" t="s">
        <v>57</v>
      </c>
      <c r="K232" s="895" t="s">
        <v>57</v>
      </c>
      <c r="L232" s="375"/>
      <c r="M232" s="375"/>
      <c r="N232" s="386"/>
    </row>
    <row r="233" spans="2:44" ht="15.75" customHeight="1">
      <c r="B233" s="387"/>
      <c r="C233" s="377"/>
      <c r="D233" s="2337"/>
      <c r="E233" s="375"/>
      <c r="F233" s="2340" t="s">
        <v>2010</v>
      </c>
      <c r="G233" s="375"/>
      <c r="H233" s="375" t="s">
        <v>2012</v>
      </c>
      <c r="I233" s="2342">
        <v>500000</v>
      </c>
      <c r="J233" s="2341">
        <f>+J231/12</f>
        <v>100000</v>
      </c>
      <c r="K233" s="2341">
        <v>300000</v>
      </c>
      <c r="L233" s="375"/>
      <c r="M233" s="375"/>
      <c r="N233" s="386"/>
    </row>
    <row r="234" spans="2:44" ht="15.75" customHeight="1">
      <c r="B234" s="387"/>
      <c r="C234" s="377"/>
      <c r="D234" s="2337"/>
      <c r="E234" s="375"/>
      <c r="F234" s="2340" t="s">
        <v>57</v>
      </c>
      <c r="G234" s="375"/>
      <c r="H234" s="375" t="s">
        <v>2013</v>
      </c>
      <c r="I234" s="2342">
        <v>500000</v>
      </c>
      <c r="J234" s="2341">
        <f>+J233</f>
        <v>100000</v>
      </c>
      <c r="K234" s="2341">
        <v>300000</v>
      </c>
      <c r="L234" s="375"/>
      <c r="M234" s="375"/>
      <c r="N234" s="386"/>
    </row>
    <row r="235" spans="2:44" ht="15.75" customHeight="1">
      <c r="B235" s="387"/>
      <c r="C235" s="377"/>
      <c r="D235" s="2337"/>
      <c r="E235" s="375"/>
      <c r="F235" s="375"/>
      <c r="G235" s="375"/>
      <c r="H235" s="375" t="s">
        <v>2014</v>
      </c>
      <c r="I235" s="2342">
        <v>500000</v>
      </c>
      <c r="J235" s="2341">
        <f t="shared" ref="J235:J244" si="7">+J234</f>
        <v>100000</v>
      </c>
      <c r="K235" s="2341">
        <v>300000</v>
      </c>
      <c r="L235" s="375"/>
      <c r="M235" s="375"/>
      <c r="N235" s="386"/>
    </row>
    <row r="236" spans="2:44" ht="15.75" customHeight="1">
      <c r="B236" s="387"/>
      <c r="C236" s="377"/>
      <c r="D236" s="2338"/>
      <c r="E236" s="2339"/>
      <c r="F236" s="375"/>
      <c r="G236" s="375"/>
      <c r="H236" s="375" t="s">
        <v>2015</v>
      </c>
      <c r="I236" s="2343">
        <v>0</v>
      </c>
      <c r="J236" s="2341">
        <f t="shared" si="7"/>
        <v>100000</v>
      </c>
      <c r="K236" s="895">
        <v>0</v>
      </c>
      <c r="L236" s="375"/>
      <c r="M236" s="375"/>
      <c r="N236" s="386"/>
    </row>
    <row r="237" spans="2:44" ht="15.75" customHeight="1">
      <c r="B237" s="387"/>
      <c r="C237" s="377"/>
      <c r="D237" s="377"/>
      <c r="E237" s="590" t="s">
        <v>167</v>
      </c>
      <c r="F237" s="375"/>
      <c r="G237" s="375"/>
      <c r="H237" s="375" t="s">
        <v>2016</v>
      </c>
      <c r="I237" s="2343">
        <v>0</v>
      </c>
      <c r="J237" s="2341">
        <f t="shared" si="7"/>
        <v>100000</v>
      </c>
      <c r="K237" s="895">
        <v>0</v>
      </c>
      <c r="L237" s="375"/>
      <c r="M237" s="375"/>
      <c r="N237" s="386"/>
    </row>
    <row r="238" spans="2:44" ht="15.75" customHeight="1">
      <c r="B238" s="387"/>
      <c r="C238" s="377"/>
      <c r="D238" s="377"/>
      <c r="E238" s="590"/>
      <c r="F238" s="375"/>
      <c r="G238" s="375"/>
      <c r="H238" s="375" t="s">
        <v>2017</v>
      </c>
      <c r="I238" s="2343">
        <v>0</v>
      </c>
      <c r="J238" s="2341">
        <f t="shared" si="7"/>
        <v>100000</v>
      </c>
      <c r="K238" s="895">
        <v>0</v>
      </c>
      <c r="L238" s="375"/>
      <c r="M238" s="375"/>
      <c r="N238" s="386"/>
    </row>
    <row r="239" spans="2:44" ht="15.75" customHeight="1">
      <c r="B239" s="387"/>
      <c r="C239" s="377"/>
      <c r="D239" s="377"/>
      <c r="E239" s="590"/>
      <c r="F239" s="375"/>
      <c r="G239" s="375"/>
      <c r="H239" s="375" t="s">
        <v>2018</v>
      </c>
      <c r="I239" s="2343">
        <v>0</v>
      </c>
      <c r="J239" s="2341">
        <f t="shared" si="7"/>
        <v>100000</v>
      </c>
      <c r="K239" s="895">
        <v>0</v>
      </c>
      <c r="L239" s="375"/>
      <c r="M239" s="375"/>
      <c r="N239" s="386"/>
    </row>
    <row r="240" spans="2:44" ht="15.75" customHeight="1">
      <c r="B240" s="387"/>
      <c r="C240" s="377"/>
      <c r="D240" s="377"/>
      <c r="E240" s="590"/>
      <c r="F240" s="375"/>
      <c r="G240" s="375"/>
      <c r="H240" s="375" t="s">
        <v>2019</v>
      </c>
      <c r="I240" s="2343">
        <v>0</v>
      </c>
      <c r="J240" s="2341">
        <f t="shared" si="7"/>
        <v>100000</v>
      </c>
      <c r="K240" s="895">
        <v>0</v>
      </c>
      <c r="L240" s="375"/>
      <c r="M240" s="375"/>
      <c r="N240" s="386"/>
    </row>
    <row r="241" spans="2:14" ht="15.75" customHeight="1">
      <c r="B241" s="387"/>
      <c r="C241" s="377"/>
      <c r="D241" s="377"/>
      <c r="E241" s="590"/>
      <c r="F241" s="375"/>
      <c r="G241" s="375"/>
      <c r="H241" s="375" t="s">
        <v>2020</v>
      </c>
      <c r="I241" s="2343">
        <v>0</v>
      </c>
      <c r="J241" s="2341">
        <f t="shared" si="7"/>
        <v>100000</v>
      </c>
      <c r="K241" s="895">
        <v>0</v>
      </c>
      <c r="L241" s="375"/>
      <c r="M241" s="375"/>
      <c r="N241" s="386"/>
    </row>
    <row r="242" spans="2:14" ht="15.75" customHeight="1">
      <c r="B242" s="387"/>
      <c r="C242" s="377"/>
      <c r="D242" s="377"/>
      <c r="E242" s="590"/>
      <c r="F242" s="375"/>
      <c r="G242" s="375"/>
      <c r="H242" s="375" t="s">
        <v>2021</v>
      </c>
      <c r="I242" s="2343">
        <v>0</v>
      </c>
      <c r="J242" s="2341">
        <f t="shared" si="7"/>
        <v>100000</v>
      </c>
      <c r="K242" s="895">
        <v>0</v>
      </c>
      <c r="L242" s="375"/>
      <c r="M242" s="375"/>
      <c r="N242" s="386"/>
    </row>
    <row r="243" spans="2:14" ht="15.75" customHeight="1">
      <c r="B243" s="387"/>
      <c r="C243" s="377"/>
      <c r="D243" s="377"/>
      <c r="E243" s="590"/>
      <c r="F243" s="375"/>
      <c r="G243" s="375"/>
      <c r="H243" s="375" t="s">
        <v>2022</v>
      </c>
      <c r="I243" s="2343">
        <v>0</v>
      </c>
      <c r="J243" s="2341">
        <f t="shared" si="7"/>
        <v>100000</v>
      </c>
      <c r="K243" s="895">
        <v>0</v>
      </c>
      <c r="L243" s="375"/>
      <c r="M243" s="375"/>
      <c r="N243" s="386"/>
    </row>
    <row r="244" spans="2:14" ht="15.75" customHeight="1">
      <c r="B244" s="387"/>
      <c r="C244" s="377"/>
      <c r="D244" s="377"/>
      <c r="E244" s="590"/>
      <c r="F244" s="375"/>
      <c r="G244" s="375"/>
      <c r="H244" s="375" t="s">
        <v>2023</v>
      </c>
      <c r="I244" s="2342">
        <v>500000</v>
      </c>
      <c r="J244" s="2341">
        <f t="shared" si="7"/>
        <v>100000</v>
      </c>
      <c r="K244" s="2341">
        <v>300000</v>
      </c>
      <c r="L244" s="375"/>
      <c r="M244" s="375"/>
      <c r="N244" s="386"/>
    </row>
    <row r="245" spans="2:14" ht="15.75" customHeight="1">
      <c r="B245" s="387"/>
      <c r="C245" s="377"/>
      <c r="D245" s="377"/>
      <c r="E245" s="590"/>
      <c r="F245" s="375"/>
      <c r="G245" s="375"/>
      <c r="H245" s="2344"/>
      <c r="I245" s="2344"/>
      <c r="J245" s="2345">
        <f>SUM(J233:J244)</f>
        <v>1200000</v>
      </c>
      <c r="K245" s="2345">
        <f>SUM(K233:K244)</f>
        <v>1200000</v>
      </c>
      <c r="L245" s="375"/>
      <c r="M245" s="375"/>
      <c r="N245" s="386"/>
    </row>
    <row r="246" spans="2:14" ht="15.75" customHeight="1">
      <c r="B246" s="387"/>
      <c r="C246" s="377"/>
      <c r="D246" s="377"/>
      <c r="E246" s="590"/>
      <c r="F246" s="375"/>
      <c r="G246" s="375"/>
      <c r="H246" s="375"/>
      <c r="I246" s="375"/>
      <c r="J246" s="375"/>
      <c r="K246" s="375"/>
      <c r="L246" s="375"/>
      <c r="M246" s="375"/>
      <c r="N246" s="386"/>
    </row>
    <row r="247" spans="2:14" ht="15.75" customHeight="1">
      <c r="B247" s="387"/>
      <c r="C247" s="377"/>
      <c r="D247" s="377"/>
      <c r="E247" s="590"/>
      <c r="F247" s="375"/>
      <c r="G247" s="375"/>
      <c r="H247" s="375"/>
      <c r="I247" s="375"/>
      <c r="J247" s="375"/>
      <c r="K247" s="375"/>
      <c r="L247" s="375"/>
      <c r="M247" s="375"/>
      <c r="N247" s="386"/>
    </row>
    <row r="248" spans="2:14" ht="15.75" customHeight="1">
      <c r="B248" s="387">
        <v>61</v>
      </c>
      <c r="C248" s="388" t="s">
        <v>442</v>
      </c>
      <c r="D248" s="388"/>
      <c r="E248" s="388"/>
      <c r="F248" s="388"/>
      <c r="G248" s="388"/>
      <c r="H248" s="388"/>
      <c r="I248" s="388"/>
      <c r="J248" s="388"/>
      <c r="K248" s="388"/>
      <c r="L248" s="388"/>
      <c r="M248" s="388"/>
      <c r="N248" s="386"/>
    </row>
    <row r="249" spans="2:14" ht="15.75" customHeight="1">
      <c r="B249" s="387"/>
      <c r="C249" s="377" t="s">
        <v>443</v>
      </c>
      <c r="D249" s="375"/>
      <c r="E249" s="375"/>
      <c r="F249" s="375"/>
      <c r="G249" s="375"/>
      <c r="H249" s="375"/>
      <c r="I249" s="375"/>
      <c r="J249" s="375"/>
      <c r="K249" s="375"/>
      <c r="L249" s="375"/>
      <c r="M249" s="375"/>
      <c r="N249" s="386"/>
    </row>
    <row r="250" spans="2:14" ht="15.75" customHeight="1">
      <c r="B250" s="387"/>
      <c r="C250" s="377" t="s">
        <v>444</v>
      </c>
      <c r="D250" s="375"/>
      <c r="E250" s="375"/>
      <c r="F250" s="375"/>
      <c r="G250" s="375"/>
      <c r="H250" s="375"/>
      <c r="I250" s="375"/>
      <c r="J250" s="375"/>
      <c r="K250" s="375"/>
      <c r="L250" s="375"/>
      <c r="M250" s="375"/>
      <c r="N250" s="386"/>
    </row>
    <row r="251" spans="2:14" ht="15.75" customHeight="1">
      <c r="B251" s="387"/>
      <c r="C251" s="377" t="s">
        <v>445</v>
      </c>
      <c r="D251" s="375"/>
      <c r="E251" s="375"/>
      <c r="F251" s="375"/>
      <c r="G251" s="375"/>
      <c r="H251" s="375"/>
      <c r="I251" s="375"/>
      <c r="J251" s="375"/>
      <c r="K251" s="375"/>
      <c r="L251" s="375"/>
      <c r="M251" s="375"/>
      <c r="N251" s="386"/>
    </row>
    <row r="252" spans="2:14" ht="15.75" customHeight="1">
      <c r="B252" s="387"/>
      <c r="C252" s="377" t="s">
        <v>446</v>
      </c>
      <c r="D252" s="375"/>
      <c r="E252" s="375"/>
      <c r="F252" s="375"/>
      <c r="G252" s="375"/>
      <c r="H252" s="375"/>
      <c r="I252" s="375"/>
      <c r="J252" s="375"/>
      <c r="K252" s="375"/>
      <c r="L252" s="375"/>
      <c r="M252" s="375"/>
      <c r="N252" s="386"/>
    </row>
    <row r="253" spans="2:14" ht="15.75" customHeight="1">
      <c r="B253" s="387">
        <v>62</v>
      </c>
      <c r="C253" s="388" t="s">
        <v>447</v>
      </c>
      <c r="D253" s="388"/>
      <c r="E253" s="388"/>
      <c r="F253" s="388"/>
      <c r="G253" s="388"/>
      <c r="H253" s="388"/>
      <c r="I253" s="388"/>
      <c r="J253" s="388"/>
      <c r="K253" s="388"/>
      <c r="L253" s="388"/>
      <c r="M253" s="388"/>
      <c r="N253" s="386"/>
    </row>
    <row r="254" spans="2:14" ht="15.75" customHeight="1">
      <c r="B254" s="387"/>
      <c r="C254" s="2336" t="s">
        <v>2024</v>
      </c>
      <c r="D254" s="375"/>
      <c r="E254" s="375"/>
      <c r="F254" s="375"/>
      <c r="G254" s="375"/>
      <c r="H254" s="375"/>
      <c r="I254" s="375"/>
      <c r="J254" s="375"/>
      <c r="K254" s="375"/>
      <c r="L254" s="375"/>
      <c r="M254" s="375"/>
      <c r="N254" s="386"/>
    </row>
    <row r="255" spans="2:14" ht="15.75" customHeight="1">
      <c r="B255" s="387"/>
      <c r="C255" s="394"/>
      <c r="D255" s="394"/>
      <c r="E255" s="394"/>
      <c r="F255" s="394"/>
      <c r="G255" s="394"/>
      <c r="H255" s="394"/>
      <c r="I255" s="394"/>
      <c r="J255" s="394"/>
      <c r="K255" s="394"/>
      <c r="L255" s="394"/>
      <c r="M255" s="394"/>
      <c r="N255" s="386"/>
    </row>
    <row r="256" spans="2:14" ht="15.75" customHeight="1">
      <c r="B256" s="389"/>
      <c r="C256" s="390" t="s">
        <v>82</v>
      </c>
      <c r="D256" s="391"/>
      <c r="E256" s="391"/>
      <c r="F256" s="391"/>
      <c r="G256" s="392">
        <v>1000000</v>
      </c>
      <c r="H256" s="393"/>
      <c r="I256" s="394"/>
      <c r="J256" s="394"/>
      <c r="K256" s="394"/>
      <c r="L256" s="394"/>
      <c r="M256" s="394"/>
      <c r="N256" s="386"/>
    </row>
    <row r="257" spans="2:14" ht="15.75" customHeight="1">
      <c r="B257" s="389"/>
      <c r="C257" s="1616" t="s">
        <v>448</v>
      </c>
      <c r="D257" s="1617"/>
      <c r="E257" s="1617"/>
      <c r="F257" s="1617"/>
      <c r="G257" s="1618">
        <v>0</v>
      </c>
      <c r="H257" s="1905" t="s">
        <v>449</v>
      </c>
      <c r="I257" s="394"/>
      <c r="J257" s="394"/>
      <c r="K257" s="394"/>
      <c r="L257" s="394"/>
      <c r="M257" s="394"/>
      <c r="N257" s="386"/>
    </row>
    <row r="258" spans="2:14" ht="15.75" customHeight="1">
      <c r="B258" s="389"/>
      <c r="C258" s="396" t="s">
        <v>450</v>
      </c>
      <c r="D258" s="397"/>
      <c r="E258" s="397"/>
      <c r="F258" s="397"/>
      <c r="G258" s="398">
        <f>+G256-G257</f>
        <v>1000000</v>
      </c>
      <c r="H258" s="395"/>
      <c r="I258" s="394"/>
      <c r="J258" s="394"/>
      <c r="K258" s="394"/>
      <c r="L258" s="394"/>
      <c r="M258" s="394"/>
      <c r="N258" s="386"/>
    </row>
    <row r="259" spans="2:14" ht="15.75" customHeight="1" thickBot="1">
      <c r="B259" s="387"/>
      <c r="C259" s="393"/>
      <c r="D259" s="393"/>
      <c r="E259" s="393"/>
      <c r="F259" s="393"/>
      <c r="G259" s="393"/>
      <c r="H259" s="395"/>
      <c r="I259" s="394"/>
      <c r="J259" s="394"/>
      <c r="K259" s="394"/>
      <c r="L259" s="394"/>
      <c r="M259" s="394"/>
      <c r="N259" s="386"/>
    </row>
    <row r="260" spans="2:14" ht="15.75" customHeight="1">
      <c r="B260" s="387"/>
      <c r="C260" s="399" t="s">
        <v>451</v>
      </c>
      <c r="D260" s="400"/>
      <c r="E260" s="400"/>
      <c r="I260" s="905" t="s">
        <v>452</v>
      </c>
      <c r="J260" s="120"/>
      <c r="K260" s="120"/>
      <c r="L260" s="120"/>
      <c r="M260" s="121"/>
      <c r="N260" s="386"/>
    </row>
    <row r="261" spans="2:14" ht="15.75" customHeight="1">
      <c r="B261" s="387"/>
      <c r="C261" s="401" t="s">
        <v>453</v>
      </c>
      <c r="D261" s="402"/>
      <c r="E261" s="403">
        <v>8</v>
      </c>
      <c r="I261" s="906" t="s">
        <v>1560</v>
      </c>
      <c r="J261" s="96"/>
      <c r="K261" s="96"/>
      <c r="L261" s="96"/>
      <c r="M261" s="404"/>
      <c r="N261" s="386"/>
    </row>
    <row r="262" spans="2:14" ht="15.75" customHeight="1">
      <c r="B262" s="387"/>
      <c r="C262" s="405" t="s">
        <v>454</v>
      </c>
      <c r="D262" s="406"/>
      <c r="E262" s="407">
        <f>G258/E261</f>
        <v>125000</v>
      </c>
      <c r="G262" s="865"/>
      <c r="I262" s="906" t="s">
        <v>455</v>
      </c>
      <c r="J262" s="96"/>
      <c r="K262" s="96"/>
      <c r="L262" s="96"/>
      <c r="M262" s="404"/>
      <c r="N262" s="386"/>
    </row>
    <row r="263" spans="2:14" ht="15.75" customHeight="1">
      <c r="B263" s="387"/>
      <c r="C263" s="408"/>
      <c r="D263" s="409" t="s">
        <v>456</v>
      </c>
      <c r="E263" s="410" t="s">
        <v>457</v>
      </c>
      <c r="G263" s="865"/>
      <c r="I263" s="906" t="s">
        <v>458</v>
      </c>
      <c r="J263" s="96"/>
      <c r="K263" s="96"/>
      <c r="L263" s="96"/>
      <c r="M263" s="404"/>
      <c r="N263" s="386"/>
    </row>
    <row r="264" spans="2:14" ht="15.75" customHeight="1">
      <c r="B264" s="387"/>
      <c r="C264" s="408">
        <v>1</v>
      </c>
      <c r="D264" s="411">
        <f>+E262</f>
        <v>125000</v>
      </c>
      <c r="E264" s="412">
        <f>+D264</f>
        <v>125000</v>
      </c>
      <c r="G264" s="865"/>
      <c r="I264" s="906" t="s">
        <v>1559</v>
      </c>
      <c r="J264" s="96"/>
      <c r="K264" s="96"/>
      <c r="L264" s="96"/>
      <c r="M264" s="404"/>
      <c r="N264" s="386"/>
    </row>
    <row r="265" spans="2:14" ht="15.75" customHeight="1" thickBot="1">
      <c r="B265" s="387"/>
      <c r="C265" s="408">
        <f t="shared" ref="C265:C271" si="8">+C264+1</f>
        <v>2</v>
      </c>
      <c r="D265" s="413">
        <f t="shared" ref="D265:D271" si="9">+D264</f>
        <v>125000</v>
      </c>
      <c r="E265" s="414">
        <f t="shared" ref="E265:E271" si="10">+D265+E264</f>
        <v>250000</v>
      </c>
      <c r="I265" s="907" t="s">
        <v>459</v>
      </c>
      <c r="J265" s="97"/>
      <c r="K265" s="97"/>
      <c r="L265" s="97"/>
      <c r="M265" s="123"/>
      <c r="N265" s="386"/>
    </row>
    <row r="266" spans="2:14" ht="15.75" customHeight="1">
      <c r="B266" s="387"/>
      <c r="C266" s="408">
        <f t="shared" si="8"/>
        <v>3</v>
      </c>
      <c r="D266" s="413">
        <f t="shared" si="9"/>
        <v>125000</v>
      </c>
      <c r="E266" s="414">
        <f t="shared" si="10"/>
        <v>375000</v>
      </c>
      <c r="G266" s="395"/>
      <c r="H266" s="394"/>
      <c r="I266" s="393"/>
      <c r="J266" s="393"/>
      <c r="K266" s="393"/>
      <c r="L266" s="393"/>
      <c r="M266" s="393"/>
      <c r="N266" s="386"/>
    </row>
    <row r="267" spans="2:14" ht="15.75" customHeight="1">
      <c r="B267" s="387"/>
      <c r="C267" s="408">
        <f t="shared" si="8"/>
        <v>4</v>
      </c>
      <c r="D267" s="413">
        <f t="shared" si="9"/>
        <v>125000</v>
      </c>
      <c r="E267" s="414">
        <f t="shared" si="10"/>
        <v>500000</v>
      </c>
      <c r="G267" s="395"/>
      <c r="H267" s="394"/>
      <c r="I267" s="393"/>
      <c r="J267" s="393"/>
      <c r="K267" s="393"/>
      <c r="L267" s="393"/>
      <c r="M267" s="393"/>
      <c r="N267" s="386"/>
    </row>
    <row r="268" spans="2:14" ht="15.75" customHeight="1">
      <c r="B268" s="387"/>
      <c r="C268" s="408">
        <f t="shared" si="8"/>
        <v>5</v>
      </c>
      <c r="D268" s="413">
        <f t="shared" si="9"/>
        <v>125000</v>
      </c>
      <c r="E268" s="414">
        <f t="shared" si="10"/>
        <v>625000</v>
      </c>
      <c r="G268" s="395"/>
      <c r="H268" s="394"/>
      <c r="I268" s="393"/>
      <c r="J268" s="393"/>
      <c r="K268" s="393"/>
      <c r="L268" s="393"/>
      <c r="M268" s="393"/>
      <c r="N268" s="386"/>
    </row>
    <row r="269" spans="2:14" ht="15.75" customHeight="1">
      <c r="B269" s="387"/>
      <c r="C269" s="408">
        <f t="shared" si="8"/>
        <v>6</v>
      </c>
      <c r="D269" s="413">
        <f t="shared" si="9"/>
        <v>125000</v>
      </c>
      <c r="E269" s="414">
        <f t="shared" si="10"/>
        <v>750000</v>
      </c>
      <c r="G269" s="395"/>
      <c r="H269" s="394"/>
      <c r="I269" s="393"/>
      <c r="J269" s="393"/>
      <c r="K269" s="393"/>
      <c r="L269" s="393"/>
      <c r="M269" s="393"/>
      <c r="N269" s="386"/>
    </row>
    <row r="270" spans="2:14" ht="15.75" customHeight="1">
      <c r="B270" s="387"/>
      <c r="C270" s="408">
        <f t="shared" si="8"/>
        <v>7</v>
      </c>
      <c r="D270" s="413">
        <f t="shared" si="9"/>
        <v>125000</v>
      </c>
      <c r="E270" s="414">
        <f t="shared" si="10"/>
        <v>875000</v>
      </c>
      <c r="G270" s="395"/>
      <c r="H270" s="394"/>
      <c r="I270" s="393"/>
      <c r="J270" s="393"/>
      <c r="K270" s="393"/>
      <c r="L270" s="393"/>
      <c r="M270" s="393"/>
      <c r="N270" s="386"/>
    </row>
    <row r="271" spans="2:14" ht="15.75" customHeight="1">
      <c r="B271" s="387"/>
      <c r="C271" s="415">
        <f t="shared" si="8"/>
        <v>8</v>
      </c>
      <c r="D271" s="416">
        <f t="shared" si="9"/>
        <v>125000</v>
      </c>
      <c r="E271" s="417">
        <f t="shared" si="10"/>
        <v>1000000</v>
      </c>
      <c r="G271" s="395"/>
      <c r="H271" s="394"/>
      <c r="I271" s="393"/>
      <c r="J271" s="393"/>
      <c r="K271" s="393"/>
      <c r="L271" s="393"/>
      <c r="M271" s="393"/>
      <c r="N271" s="386"/>
    </row>
    <row r="272" spans="2:14" ht="15.75" customHeight="1">
      <c r="B272" s="418"/>
      <c r="C272" s="393"/>
      <c r="D272" s="393"/>
      <c r="E272" s="393"/>
      <c r="F272" s="393"/>
      <c r="G272" s="393"/>
      <c r="H272" s="394"/>
      <c r="I272" s="393"/>
      <c r="J272" s="393"/>
      <c r="K272" s="393"/>
      <c r="L272" s="393"/>
      <c r="M272" s="393"/>
      <c r="N272" s="386"/>
    </row>
    <row r="273" spans="2:14" ht="15.75" customHeight="1">
      <c r="B273" s="418"/>
      <c r="C273" s="419" t="s">
        <v>460</v>
      </c>
      <c r="D273" s="420"/>
      <c r="E273" s="420"/>
      <c r="F273" s="420"/>
      <c r="G273" s="421"/>
      <c r="H273" s="394"/>
      <c r="I273" s="422" t="s">
        <v>461</v>
      </c>
      <c r="J273" s="423"/>
      <c r="K273" s="423"/>
      <c r="L273" s="423"/>
      <c r="M273" s="424"/>
      <c r="N273" s="386"/>
    </row>
    <row r="274" spans="2:14" ht="15.75" customHeight="1">
      <c r="B274" s="418"/>
      <c r="C274" s="425" t="s">
        <v>462</v>
      </c>
      <c r="D274" s="426"/>
      <c r="E274" s="426"/>
      <c r="F274" s="427"/>
      <c r="G274" s="428">
        <v>100000</v>
      </c>
      <c r="H274" s="394"/>
      <c r="I274" s="1187" t="s">
        <v>463</v>
      </c>
      <c r="J274" s="429"/>
      <c r="K274" s="429"/>
      <c r="L274" s="429"/>
      <c r="M274" s="1197"/>
      <c r="N274" s="386"/>
    </row>
    <row r="275" spans="2:14" ht="15.75" customHeight="1">
      <c r="B275" s="418"/>
      <c r="C275" s="430" t="s">
        <v>1806</v>
      </c>
      <c r="D275" s="431"/>
      <c r="E275" s="431"/>
      <c r="F275" s="432"/>
      <c r="G275" s="1619">
        <f>+G258/G274</f>
        <v>10</v>
      </c>
      <c r="H275" s="394"/>
      <c r="I275" s="1187" t="s">
        <v>464</v>
      </c>
      <c r="J275" s="429"/>
      <c r="K275" s="429"/>
      <c r="L275" s="429"/>
      <c r="M275" s="1188"/>
      <c r="N275" s="386"/>
    </row>
    <row r="276" spans="2:14" ht="15.75" customHeight="1">
      <c r="B276" s="418"/>
      <c r="C276" s="433"/>
      <c r="D276" s="434" t="s">
        <v>456</v>
      </c>
      <c r="E276" s="434" t="s">
        <v>457</v>
      </c>
      <c r="F276" s="435" t="s">
        <v>465</v>
      </c>
      <c r="G276" s="436"/>
      <c r="H276" s="394"/>
      <c r="I276" s="1189" t="s">
        <v>466</v>
      </c>
      <c r="J276" s="429"/>
      <c r="K276" s="429"/>
      <c r="L276" s="429"/>
      <c r="M276" s="1188"/>
      <c r="N276" s="386"/>
    </row>
    <row r="277" spans="2:14" ht="15.75" customHeight="1">
      <c r="B277" s="418"/>
      <c r="C277" s="437">
        <v>1</v>
      </c>
      <c r="D277" s="438">
        <f t="shared" ref="D277:D284" si="11">$G$275*F277</f>
        <v>100000</v>
      </c>
      <c r="E277" s="438">
        <f>+D277</f>
        <v>100000</v>
      </c>
      <c r="F277" s="439">
        <v>10000</v>
      </c>
      <c r="G277" s="440"/>
      <c r="H277" s="394"/>
      <c r="I277" s="1189" t="s">
        <v>467</v>
      </c>
      <c r="J277" s="429"/>
      <c r="K277" s="429"/>
      <c r="L277" s="429"/>
      <c r="M277" s="1188"/>
      <c r="N277" s="386"/>
    </row>
    <row r="278" spans="2:14" ht="15.75" customHeight="1">
      <c r="B278" s="418"/>
      <c r="C278" s="441">
        <f t="shared" ref="C278:C284" si="12">+C277+1</f>
        <v>2</v>
      </c>
      <c r="D278" s="442">
        <f t="shared" si="11"/>
        <v>95000</v>
      </c>
      <c r="E278" s="442">
        <f t="shared" ref="E278:E284" si="13">+D278+E277</f>
        <v>195000</v>
      </c>
      <c r="F278" s="443">
        <v>9500</v>
      </c>
      <c r="G278" s="440"/>
      <c r="H278" s="394"/>
      <c r="I278" s="1189" t="s">
        <v>468</v>
      </c>
      <c r="J278" s="429"/>
      <c r="K278" s="429"/>
      <c r="L278" s="429"/>
      <c r="M278" s="1188"/>
      <c r="N278" s="386"/>
    </row>
    <row r="279" spans="2:14" ht="15.75" customHeight="1">
      <c r="B279" s="418"/>
      <c r="C279" s="441">
        <f t="shared" si="12"/>
        <v>3</v>
      </c>
      <c r="D279" s="442">
        <f t="shared" si="11"/>
        <v>90000</v>
      </c>
      <c r="E279" s="442">
        <f t="shared" si="13"/>
        <v>285000</v>
      </c>
      <c r="F279" s="443">
        <v>9000</v>
      </c>
      <c r="G279" s="440"/>
      <c r="H279" s="394"/>
      <c r="I279" s="1190" t="s">
        <v>469</v>
      </c>
      <c r="J279" s="444"/>
      <c r="K279" s="444"/>
      <c r="L279" s="444"/>
      <c r="M279" s="1191"/>
      <c r="N279" s="386"/>
    </row>
    <row r="280" spans="2:14" ht="15.75" customHeight="1">
      <c r="B280" s="418"/>
      <c r="C280" s="441">
        <f t="shared" si="12"/>
        <v>4</v>
      </c>
      <c r="D280" s="1620">
        <f t="shared" si="11"/>
        <v>0</v>
      </c>
      <c r="E280" s="1620">
        <f t="shared" si="13"/>
        <v>285000</v>
      </c>
      <c r="F280" s="1621">
        <v>0</v>
      </c>
      <c r="G280" s="440"/>
      <c r="H280" s="393"/>
      <c r="I280" s="1195" t="s">
        <v>470</v>
      </c>
      <c r="J280" s="95"/>
      <c r="K280" s="95"/>
      <c r="L280" s="95"/>
      <c r="M280" s="1196"/>
      <c r="N280" s="386"/>
    </row>
    <row r="281" spans="2:14" ht="15.75" customHeight="1">
      <c r="B281" s="418"/>
      <c r="C281" s="441">
        <f t="shared" si="12"/>
        <v>5</v>
      </c>
      <c r="D281" s="442">
        <f t="shared" si="11"/>
        <v>130000</v>
      </c>
      <c r="E281" s="442">
        <f t="shared" si="13"/>
        <v>415000</v>
      </c>
      <c r="F281" s="443">
        <v>13000</v>
      </c>
      <c r="G281" s="440"/>
      <c r="H281" s="393"/>
      <c r="I281" s="1192" t="s">
        <v>471</v>
      </c>
      <c r="J281" s="1193"/>
      <c r="K281" s="1193"/>
      <c r="L281" s="1193"/>
      <c r="M281" s="1194"/>
      <c r="N281" s="386"/>
    </row>
    <row r="282" spans="2:14" ht="15.75" customHeight="1">
      <c r="B282" s="418"/>
      <c r="C282" s="441">
        <f t="shared" si="12"/>
        <v>6</v>
      </c>
      <c r="D282" s="442">
        <f t="shared" si="11"/>
        <v>150000</v>
      </c>
      <c r="E282" s="442">
        <f t="shared" si="13"/>
        <v>565000</v>
      </c>
      <c r="F282" s="443">
        <v>15000</v>
      </c>
      <c r="G282" s="440"/>
      <c r="H282" s="393"/>
      <c r="N282" s="386"/>
    </row>
    <row r="283" spans="2:14" ht="15.75" customHeight="1">
      <c r="B283" s="418"/>
      <c r="C283" s="441">
        <f t="shared" si="12"/>
        <v>7</v>
      </c>
      <c r="D283" s="442">
        <f t="shared" si="11"/>
        <v>160000</v>
      </c>
      <c r="E283" s="442">
        <f t="shared" si="13"/>
        <v>725000</v>
      </c>
      <c r="F283" s="443">
        <v>16000</v>
      </c>
      <c r="G283" s="440"/>
      <c r="H283" s="393"/>
      <c r="I283" s="393"/>
      <c r="J283" s="393"/>
      <c r="K283" s="393"/>
      <c r="L283" s="393"/>
      <c r="M283" s="393"/>
      <c r="N283" s="386"/>
    </row>
    <row r="284" spans="2:14" ht="15.75" customHeight="1">
      <c r="B284" s="418"/>
      <c r="C284" s="447">
        <f t="shared" si="12"/>
        <v>8</v>
      </c>
      <c r="D284" s="448">
        <f t="shared" si="11"/>
        <v>150000</v>
      </c>
      <c r="E284" s="448">
        <f t="shared" si="13"/>
        <v>875000</v>
      </c>
      <c r="F284" s="449">
        <v>15000</v>
      </c>
      <c r="G284" s="450"/>
      <c r="H284" s="393"/>
      <c r="I284" s="393"/>
      <c r="J284" s="393"/>
      <c r="K284" s="393"/>
      <c r="L284" s="393"/>
      <c r="M284" s="393"/>
      <c r="N284" s="386"/>
    </row>
    <row r="285" spans="2:14" ht="15.75" customHeight="1">
      <c r="B285" s="418"/>
      <c r="C285" s="393"/>
      <c r="D285" s="393"/>
      <c r="E285" s="393"/>
      <c r="F285" s="393"/>
      <c r="G285" s="393"/>
      <c r="H285" s="393"/>
      <c r="I285" s="393"/>
      <c r="J285" s="393"/>
      <c r="K285" s="393"/>
      <c r="L285" s="393"/>
      <c r="M285" s="393"/>
      <c r="N285" s="386"/>
    </row>
    <row r="286" spans="2:14" ht="15.75" customHeight="1" thickBot="1">
      <c r="B286" s="418"/>
      <c r="C286" s="419" t="s">
        <v>472</v>
      </c>
      <c r="D286" s="420"/>
      <c r="E286" s="420"/>
      <c r="F286" s="420"/>
      <c r="G286" s="421"/>
      <c r="H286" s="393"/>
      <c r="I286" s="393"/>
      <c r="J286" s="393"/>
      <c r="K286" s="393"/>
      <c r="L286" s="393"/>
      <c r="M286" s="393"/>
      <c r="N286" s="386"/>
    </row>
    <row r="287" spans="2:14" ht="15.75" customHeight="1" thickBot="1">
      <c r="B287" s="418"/>
      <c r="C287" s="1906" t="s">
        <v>450</v>
      </c>
      <c r="D287" s="1907"/>
      <c r="E287" s="1907"/>
      <c r="F287" s="1908" t="s">
        <v>473</v>
      </c>
      <c r="G287" s="1908"/>
      <c r="H287" s="1908"/>
      <c r="I287" s="1909"/>
      <c r="J287" s="393"/>
      <c r="K287" s="1919"/>
      <c r="L287" s="1908"/>
      <c r="M287" s="1909"/>
      <c r="N287" s="386"/>
    </row>
    <row r="288" spans="2:14" ht="15.75" customHeight="1">
      <c r="B288" s="418"/>
      <c r="C288" s="1910" t="s">
        <v>474</v>
      </c>
      <c r="D288" s="1198"/>
      <c r="E288" s="1199">
        <f>+G258</f>
        <v>1000000</v>
      </c>
      <c r="F288" s="95" t="s">
        <v>475</v>
      </c>
      <c r="G288" s="95"/>
      <c r="H288" s="47"/>
      <c r="I288" s="1911"/>
      <c r="J288" s="393"/>
      <c r="K288" s="1920"/>
      <c r="L288" s="1921" t="s">
        <v>476</v>
      </c>
      <c r="M288" s="1911"/>
      <c r="N288" s="386"/>
    </row>
    <row r="289" spans="2:14" ht="15.75" customHeight="1">
      <c r="B289" s="418"/>
      <c r="C289" s="1912"/>
      <c r="D289" s="47"/>
      <c r="E289" s="47"/>
      <c r="F289" s="451">
        <v>1</v>
      </c>
      <c r="G289" s="452">
        <f t="shared" ref="G289:G296" si="14">F289/$F$297</f>
        <v>2.7777777777777776E-2</v>
      </c>
      <c r="H289" s="453">
        <f t="shared" ref="H289:H296" si="15">+$E$288*G289</f>
        <v>27777.777777777777</v>
      </c>
      <c r="I289" s="1911" t="s">
        <v>477</v>
      </c>
      <c r="J289" s="393"/>
      <c r="K289" s="1922">
        <v>1</v>
      </c>
      <c r="L289" s="1923">
        <f>+H296</f>
        <v>222222.22222222222</v>
      </c>
      <c r="M289" s="1911"/>
      <c r="N289" s="386"/>
    </row>
    <row r="290" spans="2:14" ht="15.75" customHeight="1">
      <c r="B290" s="418"/>
      <c r="C290" s="1912"/>
      <c r="D290" s="47"/>
      <c r="E290" s="47"/>
      <c r="F290" s="451">
        <f t="shared" ref="F290:F296" si="16">+F289+1</f>
        <v>2</v>
      </c>
      <c r="G290" s="452">
        <f t="shared" si="14"/>
        <v>5.5555555555555552E-2</v>
      </c>
      <c r="H290" s="453">
        <f t="shared" si="15"/>
        <v>55555.555555555555</v>
      </c>
      <c r="I290" s="1911" t="s">
        <v>478</v>
      </c>
      <c r="J290" s="393"/>
      <c r="K290" s="1922">
        <f t="shared" ref="K290:K296" si="17">+K289+1</f>
        <v>2</v>
      </c>
      <c r="L290" s="1924">
        <f>+H295</f>
        <v>194444.44444444444</v>
      </c>
      <c r="M290" s="1911"/>
      <c r="N290" s="386"/>
    </row>
    <row r="291" spans="2:14" ht="15.75" customHeight="1">
      <c r="B291" s="418"/>
      <c r="C291" s="1912"/>
      <c r="D291" s="47"/>
      <c r="E291" s="47"/>
      <c r="F291" s="451">
        <f t="shared" si="16"/>
        <v>3</v>
      </c>
      <c r="G291" s="452">
        <f t="shared" si="14"/>
        <v>8.3333333333333329E-2</v>
      </c>
      <c r="H291" s="453">
        <f t="shared" si="15"/>
        <v>83333.333333333328</v>
      </c>
      <c r="I291" s="1911" t="s">
        <v>479</v>
      </c>
      <c r="J291" s="393"/>
      <c r="K291" s="1922">
        <f t="shared" si="17"/>
        <v>3</v>
      </c>
      <c r="L291" s="1924">
        <f>+H294</f>
        <v>166666.66666666666</v>
      </c>
      <c r="M291" s="1911"/>
      <c r="N291" s="386"/>
    </row>
    <row r="292" spans="2:14" ht="15.75" customHeight="1">
      <c r="B292" s="418"/>
      <c r="C292" s="1912"/>
      <c r="D292" s="47"/>
      <c r="E292" s="47"/>
      <c r="F292" s="451">
        <f t="shared" si="16"/>
        <v>4</v>
      </c>
      <c r="G292" s="452">
        <f t="shared" si="14"/>
        <v>0.1111111111111111</v>
      </c>
      <c r="H292" s="453">
        <f t="shared" si="15"/>
        <v>111111.11111111111</v>
      </c>
      <c r="I292" s="1911" t="s">
        <v>480</v>
      </c>
      <c r="J292" s="393"/>
      <c r="K292" s="1922">
        <f t="shared" si="17"/>
        <v>4</v>
      </c>
      <c r="L292" s="1924">
        <f>+H293</f>
        <v>138888.88888888891</v>
      </c>
      <c r="M292" s="1911"/>
      <c r="N292" s="386"/>
    </row>
    <row r="293" spans="2:14" ht="15.75" customHeight="1">
      <c r="B293" s="418"/>
      <c r="C293" s="1912"/>
      <c r="D293" s="47"/>
      <c r="E293" s="47"/>
      <c r="F293" s="451">
        <f t="shared" si="16"/>
        <v>5</v>
      </c>
      <c r="G293" s="452">
        <f t="shared" si="14"/>
        <v>0.1388888888888889</v>
      </c>
      <c r="H293" s="453">
        <f t="shared" si="15"/>
        <v>138888.88888888891</v>
      </c>
      <c r="I293" s="1911" t="s">
        <v>481</v>
      </c>
      <c r="J293" s="393"/>
      <c r="K293" s="1922">
        <f t="shared" si="17"/>
        <v>5</v>
      </c>
      <c r="L293" s="1924">
        <f>+H292</f>
        <v>111111.11111111111</v>
      </c>
      <c r="M293" s="1911"/>
      <c r="N293" s="386"/>
    </row>
    <row r="294" spans="2:14" ht="15.75" customHeight="1">
      <c r="B294" s="418"/>
      <c r="C294" s="1912"/>
      <c r="D294" s="47"/>
      <c r="E294" s="47"/>
      <c r="F294" s="451">
        <f t="shared" si="16"/>
        <v>6</v>
      </c>
      <c r="G294" s="452">
        <f t="shared" si="14"/>
        <v>0.16666666666666666</v>
      </c>
      <c r="H294" s="453">
        <f t="shared" si="15"/>
        <v>166666.66666666666</v>
      </c>
      <c r="I294" s="1911" t="s">
        <v>482</v>
      </c>
      <c r="J294" s="393"/>
      <c r="K294" s="1922">
        <f t="shared" si="17"/>
        <v>6</v>
      </c>
      <c r="L294" s="1924">
        <f>+H291</f>
        <v>83333.333333333328</v>
      </c>
      <c r="M294" s="1911"/>
      <c r="N294" s="386"/>
    </row>
    <row r="295" spans="2:14" ht="15.75" customHeight="1">
      <c r="B295" s="418"/>
      <c r="C295" s="1912"/>
      <c r="D295" s="47"/>
      <c r="E295" s="47"/>
      <c r="F295" s="451">
        <f t="shared" si="16"/>
        <v>7</v>
      </c>
      <c r="G295" s="452">
        <f t="shared" si="14"/>
        <v>0.19444444444444445</v>
      </c>
      <c r="H295" s="453">
        <f t="shared" si="15"/>
        <v>194444.44444444444</v>
      </c>
      <c r="I295" s="1911" t="s">
        <v>483</v>
      </c>
      <c r="J295" s="393"/>
      <c r="K295" s="1922">
        <f t="shared" si="17"/>
        <v>7</v>
      </c>
      <c r="L295" s="1924">
        <f>+H290</f>
        <v>55555.555555555555</v>
      </c>
      <c r="M295" s="1911"/>
      <c r="N295" s="386"/>
    </row>
    <row r="296" spans="2:14" ht="15.75" customHeight="1">
      <c r="B296" s="418"/>
      <c r="C296" s="1912"/>
      <c r="D296" s="47"/>
      <c r="E296" s="47"/>
      <c r="F296" s="451">
        <f t="shared" si="16"/>
        <v>8</v>
      </c>
      <c r="G296" s="452">
        <f t="shared" si="14"/>
        <v>0.22222222222222221</v>
      </c>
      <c r="H296" s="453">
        <f t="shared" si="15"/>
        <v>222222.22222222222</v>
      </c>
      <c r="I296" s="1911" t="s">
        <v>484</v>
      </c>
      <c r="J296" s="393"/>
      <c r="K296" s="1922">
        <f t="shared" si="17"/>
        <v>8</v>
      </c>
      <c r="L296" s="1924">
        <f>+H289</f>
        <v>27777.777777777777</v>
      </c>
      <c r="M296" s="1911"/>
      <c r="N296" s="386"/>
    </row>
    <row r="297" spans="2:14" ht="15.75" customHeight="1" thickBot="1">
      <c r="B297" s="418"/>
      <c r="C297" s="1913"/>
      <c r="D297" s="1914"/>
      <c r="E297" s="1914"/>
      <c r="F297" s="1915">
        <f>SUM(F289:F296)</f>
        <v>36</v>
      </c>
      <c r="G297" s="1916">
        <f t="shared" ref="G297" si="18">SUM(G289:G296)</f>
        <v>1</v>
      </c>
      <c r="H297" s="1917">
        <f>SUM(H289:H296)</f>
        <v>1000000</v>
      </c>
      <c r="I297" s="1918"/>
      <c r="J297" s="393"/>
      <c r="K297" s="1913"/>
      <c r="L297" s="1925">
        <f>SUM(L289:L296)</f>
        <v>999999.99999999988</v>
      </c>
      <c r="M297" s="1918"/>
      <c r="N297" s="386"/>
    </row>
    <row r="298" spans="2:14" ht="15.75" customHeight="1">
      <c r="B298" s="418"/>
      <c r="C298" s="455"/>
      <c r="D298" s="456"/>
      <c r="E298" s="456"/>
      <c r="F298" s="456"/>
      <c r="G298" s="456"/>
      <c r="H298" s="456"/>
      <c r="I298" s="456"/>
      <c r="J298" s="456"/>
      <c r="K298" s="456"/>
      <c r="L298" s="456"/>
      <c r="M298" s="456"/>
      <c r="N298" s="386"/>
    </row>
    <row r="299" spans="2:14" ht="15.75" customHeight="1">
      <c r="B299" s="418"/>
      <c r="C299" s="455"/>
      <c r="D299" s="456"/>
      <c r="E299" s="456"/>
      <c r="F299" s="456"/>
      <c r="G299" s="456"/>
      <c r="H299" s="456"/>
      <c r="I299" s="456"/>
      <c r="J299" s="456"/>
      <c r="K299" s="456"/>
      <c r="L299" s="456"/>
      <c r="M299" s="456"/>
      <c r="N299" s="386"/>
    </row>
    <row r="300" spans="2:14" ht="15.75" customHeight="1">
      <c r="B300" s="418"/>
      <c r="E300" s="2346" t="s">
        <v>485</v>
      </c>
      <c r="F300" s="2347"/>
      <c r="G300" s="2347"/>
      <c r="H300" s="2347"/>
      <c r="I300" s="2347"/>
      <c r="J300" s="2347"/>
      <c r="K300" s="2348"/>
      <c r="L300" s="456"/>
      <c r="M300" s="456"/>
      <c r="N300" s="386"/>
    </row>
    <row r="301" spans="2:14" ht="15.75" customHeight="1">
      <c r="B301" s="418"/>
      <c r="E301" s="2349" t="s">
        <v>486</v>
      </c>
      <c r="F301" s="2350"/>
      <c r="G301" s="2350"/>
      <c r="H301" s="2350"/>
      <c r="I301" s="2350"/>
      <c r="J301" s="2350"/>
      <c r="K301" s="2351"/>
      <c r="L301" s="456"/>
      <c r="M301" s="456"/>
      <c r="N301" s="386"/>
    </row>
    <row r="302" spans="2:14" ht="15.75" customHeight="1">
      <c r="B302" s="418"/>
      <c r="E302" s="1926" t="s">
        <v>487</v>
      </c>
      <c r="F302" s="1927"/>
      <c r="G302" s="1927"/>
      <c r="H302" s="1927"/>
      <c r="I302" s="1927"/>
      <c r="J302" s="1927"/>
      <c r="K302" s="1928"/>
      <c r="L302" s="456"/>
      <c r="M302" s="456"/>
      <c r="N302" s="386"/>
    </row>
    <row r="303" spans="2:14" ht="15.75" customHeight="1">
      <c r="B303" s="418"/>
      <c r="E303" s="1929" t="s">
        <v>488</v>
      </c>
      <c r="F303" s="1930"/>
      <c r="G303" s="1930"/>
      <c r="H303" s="1930"/>
      <c r="I303" s="1930"/>
      <c r="J303" s="1930"/>
      <c r="K303" s="1931"/>
      <c r="L303" s="456"/>
      <c r="M303" s="456"/>
      <c r="N303" s="386"/>
    </row>
    <row r="304" spans="2:14" ht="15.75" customHeight="1">
      <c r="B304" s="418"/>
      <c r="E304" s="1932" t="s">
        <v>489</v>
      </c>
      <c r="F304" s="1933"/>
      <c r="G304" s="1933"/>
      <c r="H304" s="1933"/>
      <c r="I304" s="1933"/>
      <c r="J304" s="1933"/>
      <c r="K304" s="1934"/>
      <c r="L304" s="456"/>
      <c r="M304" s="456"/>
      <c r="N304" s="386"/>
    </row>
    <row r="305" spans="2:14" ht="15.75" customHeight="1">
      <c r="B305" s="418"/>
      <c r="C305" s="455"/>
      <c r="D305" s="456"/>
      <c r="E305" s="456"/>
      <c r="F305" s="456"/>
      <c r="G305" s="456"/>
      <c r="H305" s="456"/>
      <c r="I305" s="456"/>
      <c r="J305" s="456"/>
      <c r="K305" s="456"/>
      <c r="L305" s="456"/>
      <c r="M305" s="456"/>
      <c r="N305" s="386"/>
    </row>
    <row r="306" spans="2:14" ht="15.75" customHeight="1">
      <c r="B306" s="418"/>
      <c r="C306" s="1200" t="s">
        <v>490</v>
      </c>
      <c r="D306" s="1201"/>
      <c r="E306" s="1201"/>
      <c r="F306" s="1201"/>
      <c r="G306" s="1201"/>
      <c r="H306" s="1201"/>
      <c r="I306" s="1201"/>
      <c r="J306" s="1201"/>
      <c r="K306" s="1201"/>
      <c r="L306" s="1201"/>
      <c r="M306" s="1202"/>
      <c r="N306" s="386"/>
    </row>
    <row r="307" spans="2:14" ht="15.75" customHeight="1">
      <c r="B307" s="124" t="s">
        <v>491</v>
      </c>
      <c r="C307" s="1203" t="s">
        <v>1561</v>
      </c>
      <c r="D307" s="1204"/>
      <c r="E307" s="1204"/>
      <c r="F307" s="1204"/>
      <c r="G307" s="1204"/>
      <c r="H307" s="1204"/>
      <c r="I307" s="1204"/>
      <c r="J307" s="1204"/>
      <c r="K307" s="1204"/>
      <c r="L307" s="1204"/>
      <c r="M307" s="1205"/>
      <c r="N307" s="386"/>
    </row>
    <row r="308" spans="2:14" ht="15.75" customHeight="1">
      <c r="B308" s="418"/>
      <c r="C308" s="1203" t="s">
        <v>1562</v>
      </c>
      <c r="D308" s="1204"/>
      <c r="E308" s="1204"/>
      <c r="F308" s="1204"/>
      <c r="G308" s="1204"/>
      <c r="H308" s="1204"/>
      <c r="I308" s="1204"/>
      <c r="J308" s="1204"/>
      <c r="K308" s="1204"/>
      <c r="L308" s="1204"/>
      <c r="M308" s="1205"/>
      <c r="N308" s="386"/>
    </row>
    <row r="309" spans="2:14" ht="15.75" customHeight="1">
      <c r="B309" s="418"/>
      <c r="C309" s="1206" t="s">
        <v>1563</v>
      </c>
      <c r="D309" s="1207"/>
      <c r="E309" s="1207"/>
      <c r="F309" s="1207"/>
      <c r="G309" s="1207"/>
      <c r="H309" s="1207"/>
      <c r="I309" s="1207"/>
      <c r="J309" s="1207"/>
      <c r="K309" s="1207"/>
      <c r="L309" s="1207"/>
      <c r="M309" s="1208"/>
      <c r="N309" s="386"/>
    </row>
    <row r="310" spans="2:14" ht="15.75" customHeight="1">
      <c r="B310" s="418"/>
      <c r="N310" s="386"/>
    </row>
    <row r="311" spans="2:14" ht="15.75" customHeight="1">
      <c r="B311" s="124">
        <v>52</v>
      </c>
      <c r="C311" s="1209" t="s">
        <v>492</v>
      </c>
      <c r="D311" s="1209"/>
      <c r="E311" s="1209"/>
      <c r="F311" s="1209"/>
      <c r="G311" s="1209"/>
      <c r="H311" s="1209"/>
      <c r="I311" s="1209"/>
      <c r="J311" s="1209"/>
      <c r="K311" s="1209"/>
      <c r="L311" s="1209"/>
      <c r="M311" s="1209"/>
      <c r="N311" s="358"/>
    </row>
    <row r="312" spans="2:14" ht="15.75" customHeight="1">
      <c r="B312" s="124"/>
      <c r="C312" s="1210" t="s">
        <v>493</v>
      </c>
      <c r="D312" s="1211"/>
      <c r="E312" s="1211"/>
      <c r="F312" s="1211"/>
      <c r="G312" s="1211"/>
      <c r="H312" s="1211"/>
      <c r="I312" s="1211"/>
      <c r="J312" s="1211"/>
      <c r="K312" s="1211"/>
      <c r="L312" s="1211"/>
      <c r="M312" s="1211"/>
      <c r="N312" s="358"/>
    </row>
    <row r="313" spans="2:14" ht="15.75" customHeight="1">
      <c r="B313" s="124"/>
      <c r="N313" s="358"/>
    </row>
    <row r="314" spans="2:14" ht="15.75" customHeight="1">
      <c r="B314" s="418"/>
      <c r="C314" s="458" t="s">
        <v>494</v>
      </c>
      <c r="D314" s="459"/>
      <c r="E314" s="459"/>
      <c r="F314" s="459"/>
      <c r="G314" s="459"/>
      <c r="H314" s="459"/>
      <c r="I314" s="459"/>
      <c r="J314" s="459"/>
      <c r="K314" s="459"/>
      <c r="L314" s="459"/>
      <c r="M314" s="460"/>
      <c r="N314" s="386"/>
    </row>
    <row r="315" spans="2:14" ht="19.5" customHeight="1">
      <c r="B315" s="124">
        <v>51</v>
      </c>
      <c r="C315" s="1209" t="s">
        <v>495</v>
      </c>
      <c r="D315" s="1209"/>
      <c r="E315" s="1209"/>
      <c r="F315" s="1209"/>
      <c r="G315" s="1209"/>
      <c r="H315" s="1209"/>
      <c r="I315" s="1209"/>
      <c r="J315" s="1209"/>
      <c r="K315" s="1209"/>
      <c r="L315" s="1209"/>
      <c r="M315" s="1209"/>
      <c r="N315" s="358"/>
    </row>
    <row r="316" spans="2:14" ht="19.5" customHeight="1">
      <c r="B316" s="124"/>
      <c r="C316" s="1210" t="s">
        <v>496</v>
      </c>
      <c r="D316" s="1211"/>
      <c r="E316" s="1211"/>
      <c r="F316" s="1211"/>
      <c r="G316" s="1211"/>
      <c r="H316" s="1211"/>
      <c r="I316" s="1211"/>
      <c r="J316" s="1211"/>
      <c r="K316" s="1211"/>
      <c r="L316" s="1211"/>
      <c r="M316" s="1211"/>
      <c r="N316" s="358"/>
    </row>
    <row r="317" spans="2:14" ht="15.75" customHeight="1">
      <c r="B317" s="358"/>
      <c r="C317" s="358"/>
      <c r="D317" s="358"/>
      <c r="E317" s="358"/>
      <c r="F317" s="358"/>
      <c r="G317" s="358"/>
      <c r="H317" s="358"/>
      <c r="I317" s="358"/>
      <c r="J317" s="358"/>
      <c r="K317" s="358"/>
      <c r="L317" s="358"/>
      <c r="M317" s="358"/>
      <c r="N317" s="358"/>
    </row>
    <row r="318" spans="2:14" ht="15.75" customHeight="1"/>
    <row r="319" spans="2:14" ht="15.75" hidden="1" customHeight="1"/>
    <row r="320" spans="2:14" ht="15.75" hidden="1" customHeight="1"/>
    <row r="321" ht="15.75" hidden="1"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sheetData>
  <mergeCells count="2">
    <mergeCell ref="D176:G176"/>
    <mergeCell ref="D177:G177"/>
  </mergeCells>
  <phoneticPr fontId="67" type="noConversion"/>
  <pageMargins left="0.7" right="0.7" top="0.75" bottom="0.75" header="0" footer="0"/>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sheetPr>
  <dimension ref="A1:AS986"/>
  <sheetViews>
    <sheetView topLeftCell="A28" zoomScale="110" zoomScaleNormal="110" workbookViewId="0">
      <selection activeCell="A45" sqref="A45"/>
    </sheetView>
  </sheetViews>
  <sheetFormatPr baseColWidth="10" defaultColWidth="14.42578125" defaultRowHeight="15" customHeight="1"/>
  <cols>
    <col min="1" max="1" width="10.7109375" customWidth="1"/>
    <col min="2" max="2" width="12.42578125" customWidth="1"/>
    <col min="3" max="3" width="12.5703125" customWidth="1"/>
    <col min="4" max="4" width="10.7109375" customWidth="1"/>
    <col min="5" max="5" width="13.5703125" customWidth="1"/>
    <col min="6" max="12" width="10.7109375" customWidth="1"/>
    <col min="13" max="13" width="13.28515625" customWidth="1"/>
    <col min="14" max="19" width="10.7109375" customWidth="1"/>
    <col min="20" max="20" width="15.5703125" customWidth="1"/>
    <col min="21" max="21" width="10.7109375" customWidth="1"/>
    <col min="22" max="22" width="7" customWidth="1"/>
    <col min="23" max="23" width="2.28515625" customWidth="1"/>
    <col min="24" max="24" width="7.42578125" customWidth="1"/>
    <col min="25" max="32" width="10.7109375" customWidth="1"/>
    <col min="33" max="33" width="6.85546875" bestFit="1" customWidth="1"/>
    <col min="34" max="34" width="4.5703125" customWidth="1"/>
    <col min="35" max="35" width="16" customWidth="1"/>
    <col min="36" max="36" width="18" customWidth="1"/>
    <col min="37" max="37" width="18.28515625" customWidth="1"/>
    <col min="38" max="38" width="17.28515625" bestFit="1" customWidth="1"/>
    <col min="39" max="39" width="10.85546875" bestFit="1" customWidth="1"/>
    <col min="40" max="40" width="9.140625" customWidth="1"/>
    <col min="41" max="41" width="11.42578125" bestFit="1" customWidth="1"/>
    <col min="42" max="42" width="12.28515625" customWidth="1"/>
    <col min="43" max="43" width="18.42578125" customWidth="1"/>
  </cols>
  <sheetData>
    <row r="1" spans="1:45" ht="19.5" customHeight="1" thickBot="1">
      <c r="A1" s="1754"/>
      <c r="B1" s="1755"/>
      <c r="C1" s="1755"/>
      <c r="D1" s="1755"/>
      <c r="E1" s="1755"/>
      <c r="F1" s="1755"/>
      <c r="G1" s="1755"/>
      <c r="H1" s="1755"/>
      <c r="I1" s="1755"/>
      <c r="J1" s="1755"/>
      <c r="K1" s="1755"/>
      <c r="L1" s="1755"/>
      <c r="M1" s="1755"/>
      <c r="N1" s="1755"/>
      <c r="O1" s="1755"/>
      <c r="P1" s="1755"/>
      <c r="Q1" s="1755"/>
      <c r="R1" s="1755"/>
      <c r="S1" s="1755"/>
      <c r="T1" s="1755"/>
      <c r="U1" s="1755"/>
      <c r="V1" s="1755"/>
      <c r="W1" s="1755"/>
      <c r="X1" s="1755"/>
      <c r="Y1" s="1755"/>
      <c r="Z1" s="1755"/>
      <c r="AA1" s="1755"/>
      <c r="AB1" s="1755"/>
      <c r="AC1" s="1755"/>
      <c r="AD1" s="1755"/>
      <c r="AE1" s="1755"/>
      <c r="AF1" s="1755"/>
      <c r="AG1" s="1755"/>
      <c r="AH1" s="1755"/>
      <c r="AI1" s="1755"/>
      <c r="AJ1" s="1755"/>
      <c r="AK1" s="1755"/>
      <c r="AL1" s="1756"/>
    </row>
    <row r="2" spans="1:45" ht="19.5" customHeight="1" thickBot="1"/>
    <row r="3" spans="1:45" ht="19.5" customHeight="1" thickBot="1">
      <c r="A3" s="31"/>
      <c r="B3" s="31"/>
      <c r="C3" s="31"/>
      <c r="D3" s="31"/>
      <c r="E3" s="31"/>
      <c r="F3" s="31"/>
      <c r="G3" s="31"/>
      <c r="H3" s="31"/>
      <c r="I3" s="31"/>
      <c r="J3" s="31"/>
      <c r="K3" s="31"/>
      <c r="L3" s="31"/>
      <c r="M3" s="31"/>
      <c r="N3" s="31"/>
      <c r="O3" s="31"/>
      <c r="P3" s="31"/>
      <c r="Q3" s="31"/>
      <c r="R3" s="31"/>
      <c r="S3" s="31"/>
      <c r="T3" s="31"/>
      <c r="U3" s="31"/>
      <c r="V3" s="31"/>
      <c r="X3" s="32" t="s">
        <v>497</v>
      </c>
      <c r="Y3" s="461"/>
      <c r="Z3" s="33"/>
      <c r="AA3" s="33"/>
      <c r="AB3" s="33"/>
      <c r="AC3" s="33"/>
      <c r="AD3" s="33"/>
      <c r="AE3" s="33"/>
      <c r="AF3" s="33"/>
      <c r="AG3" s="911"/>
      <c r="AI3" s="2352" t="s">
        <v>1564</v>
      </c>
      <c r="AJ3" s="2353"/>
      <c r="AK3" s="2353"/>
      <c r="AL3" s="2354"/>
    </row>
    <row r="4" spans="1:45" ht="19.5" customHeight="1" thickBot="1">
      <c r="A4" s="31"/>
      <c r="B4" s="31"/>
      <c r="C4" s="31"/>
      <c r="D4" s="31"/>
      <c r="E4" s="31"/>
      <c r="F4" s="31"/>
      <c r="G4" s="31"/>
      <c r="H4" s="31"/>
      <c r="I4" s="31"/>
      <c r="J4" s="31"/>
      <c r="K4" s="31"/>
      <c r="L4" s="31"/>
      <c r="M4" s="31"/>
      <c r="N4" s="31"/>
      <c r="O4" s="31"/>
      <c r="P4" s="31"/>
      <c r="Q4" s="31"/>
      <c r="R4" s="31"/>
      <c r="S4" s="31"/>
      <c r="T4" s="31"/>
      <c r="U4" s="31"/>
      <c r="V4" s="31"/>
      <c r="X4" s="462">
        <v>43</v>
      </c>
      <c r="Y4" s="463" t="s">
        <v>498</v>
      </c>
      <c r="Z4" s="463"/>
      <c r="AA4" s="463"/>
      <c r="AB4" s="463"/>
      <c r="AC4" s="463"/>
      <c r="AD4" s="463"/>
      <c r="AE4" s="463"/>
      <c r="AF4" s="463"/>
      <c r="AG4" s="464"/>
      <c r="AI4" s="76"/>
      <c r="AJ4" s="846"/>
      <c r="AK4" s="846"/>
      <c r="AL4" s="100"/>
    </row>
    <row r="5" spans="1:45" ht="19.5" customHeight="1">
      <c r="A5" s="31"/>
      <c r="B5" s="31"/>
      <c r="C5" s="31"/>
      <c r="D5" s="31"/>
      <c r="E5" s="31"/>
      <c r="F5" s="31"/>
      <c r="G5" s="31"/>
      <c r="H5" s="31"/>
      <c r="I5" s="31"/>
      <c r="J5" s="31"/>
      <c r="K5" s="31"/>
      <c r="L5" s="31"/>
      <c r="M5" s="31"/>
      <c r="N5" s="31"/>
      <c r="O5" s="31"/>
      <c r="P5" s="31"/>
      <c r="Q5" s="31"/>
      <c r="R5" s="31"/>
      <c r="S5" s="31"/>
      <c r="T5" s="31"/>
      <c r="U5" s="31"/>
      <c r="V5" s="31"/>
      <c r="X5" s="1215"/>
      <c r="Y5" s="1216" t="s">
        <v>499</v>
      </c>
      <c r="Z5" s="1216"/>
      <c r="AA5" s="1216"/>
      <c r="AB5" s="1216"/>
      <c r="AC5" s="1216"/>
      <c r="AD5" s="1216"/>
      <c r="AE5" s="1216"/>
      <c r="AF5" s="1216"/>
      <c r="AG5" s="1217"/>
      <c r="AI5" s="76"/>
      <c r="AJ5" s="468"/>
      <c r="AK5" s="468"/>
      <c r="AL5" s="100"/>
    </row>
    <row r="6" spans="1:45" ht="19.5" customHeight="1" thickBot="1">
      <c r="A6" s="31"/>
      <c r="B6" s="31"/>
      <c r="C6" s="31"/>
      <c r="D6" s="31"/>
      <c r="E6" s="31"/>
      <c r="F6" s="31"/>
      <c r="G6" s="31"/>
      <c r="H6" s="31"/>
      <c r="I6" s="31"/>
      <c r="J6" s="31"/>
      <c r="K6" s="31"/>
      <c r="L6" s="31"/>
      <c r="M6" s="31"/>
      <c r="N6" s="31"/>
      <c r="O6" s="31"/>
      <c r="P6" s="31"/>
      <c r="Q6" s="31"/>
      <c r="R6" s="31"/>
      <c r="S6" s="31"/>
      <c r="T6" s="31"/>
      <c r="U6" s="31"/>
      <c r="V6" s="31"/>
      <c r="X6" s="1218"/>
      <c r="Y6" s="1219" t="s">
        <v>500</v>
      </c>
      <c r="Z6" s="1219"/>
      <c r="AA6" s="1219"/>
      <c r="AB6" s="1219"/>
      <c r="AC6" s="1219"/>
      <c r="AD6" s="1219"/>
      <c r="AE6" s="1219"/>
      <c r="AF6" s="1219"/>
      <c r="AG6" s="1220"/>
      <c r="AI6" s="76"/>
      <c r="AJ6" s="468"/>
      <c r="AK6" s="468"/>
      <c r="AL6" s="100"/>
    </row>
    <row r="7" spans="1:45" ht="19.5" customHeight="1" thickBot="1">
      <c r="A7" s="31"/>
      <c r="B7" s="31"/>
      <c r="C7" s="31"/>
      <c r="D7" s="31"/>
      <c r="E7" s="31"/>
      <c r="F7" s="31"/>
      <c r="G7" s="31"/>
      <c r="H7" s="31"/>
      <c r="I7" s="31"/>
      <c r="J7" s="31"/>
      <c r="K7" s="31"/>
      <c r="L7" s="31"/>
      <c r="M7" s="31"/>
      <c r="N7" s="31"/>
      <c r="O7" s="31"/>
      <c r="P7" s="31"/>
      <c r="Q7" s="31"/>
      <c r="R7" s="31"/>
      <c r="S7" s="31"/>
      <c r="T7" s="31"/>
      <c r="U7" s="31"/>
      <c r="V7" s="31"/>
      <c r="X7" s="462">
        <v>45</v>
      </c>
      <c r="Y7" s="463" t="s">
        <v>501</v>
      </c>
      <c r="Z7" s="469"/>
      <c r="AA7" s="469"/>
      <c r="AB7" s="469"/>
      <c r="AC7" s="469"/>
      <c r="AD7" s="469"/>
      <c r="AE7" s="469"/>
      <c r="AF7" s="469"/>
      <c r="AG7" s="464"/>
      <c r="AI7" s="76"/>
      <c r="AJ7" s="468"/>
      <c r="AK7" s="468"/>
      <c r="AL7" s="100"/>
    </row>
    <row r="8" spans="1:45" ht="19.5" customHeight="1">
      <c r="A8" s="31"/>
      <c r="B8" s="31"/>
      <c r="C8" s="31"/>
      <c r="D8" s="31"/>
      <c r="E8" s="31"/>
      <c r="F8" s="31"/>
      <c r="G8" s="31"/>
      <c r="H8" s="31"/>
      <c r="I8" s="31"/>
      <c r="J8" s="31"/>
      <c r="K8" s="31"/>
      <c r="L8" s="31"/>
      <c r="M8" s="31"/>
      <c r="N8" s="31"/>
      <c r="O8" s="31"/>
      <c r="P8" s="31"/>
      <c r="Q8" s="31"/>
      <c r="R8" s="31"/>
      <c r="S8" s="31"/>
      <c r="T8" s="31"/>
      <c r="U8" s="31"/>
      <c r="V8" s="31"/>
      <c r="X8" s="1215"/>
      <c r="Y8" s="1216" t="s">
        <v>502</v>
      </c>
      <c r="Z8" s="1216"/>
      <c r="AA8" s="1216"/>
      <c r="AB8" s="1216"/>
      <c r="AC8" s="1216"/>
      <c r="AD8" s="1216"/>
      <c r="AE8" s="1216"/>
      <c r="AF8" s="1216"/>
      <c r="AG8" s="1217"/>
      <c r="AI8" s="76"/>
      <c r="AJ8" s="468"/>
      <c r="AK8" s="468"/>
      <c r="AL8" s="100"/>
    </row>
    <row r="9" spans="1:45" ht="19.5" customHeight="1">
      <c r="A9" s="31"/>
      <c r="B9" s="31"/>
      <c r="C9" s="31"/>
      <c r="D9" s="31"/>
      <c r="E9" s="31"/>
      <c r="F9" s="31"/>
      <c r="G9" s="31"/>
      <c r="H9" s="31"/>
      <c r="I9" s="31"/>
      <c r="J9" s="31"/>
      <c r="K9" s="31"/>
      <c r="L9" s="31"/>
      <c r="M9" s="31"/>
      <c r="N9" s="31"/>
      <c r="O9" s="31"/>
      <c r="P9" s="31"/>
      <c r="Q9" s="31"/>
      <c r="R9" s="31"/>
      <c r="S9" s="31"/>
      <c r="T9" s="31"/>
      <c r="U9" s="31"/>
      <c r="V9" s="31"/>
      <c r="X9" s="1222"/>
      <c r="Y9" s="1221" t="s">
        <v>503</v>
      </c>
      <c r="Z9" s="1221"/>
      <c r="AA9" s="1221"/>
      <c r="AB9" s="1221"/>
      <c r="AC9" s="1221"/>
      <c r="AD9" s="1221"/>
      <c r="AE9" s="1221"/>
      <c r="AF9" s="1221"/>
      <c r="AG9" s="1223"/>
      <c r="AI9" s="76"/>
      <c r="AJ9" s="468"/>
      <c r="AK9" s="468"/>
      <c r="AL9" s="100"/>
    </row>
    <row r="10" spans="1:45" ht="19.5" customHeight="1" thickBot="1">
      <c r="A10" s="31"/>
      <c r="B10" s="31"/>
      <c r="C10" s="31"/>
      <c r="D10" s="31"/>
      <c r="E10" s="31"/>
      <c r="F10" s="31"/>
      <c r="G10" s="31"/>
      <c r="H10" s="31"/>
      <c r="I10" s="31"/>
      <c r="J10" s="31"/>
      <c r="K10" s="31"/>
      <c r="L10" s="31"/>
      <c r="M10" s="31"/>
      <c r="N10" s="31"/>
      <c r="O10" s="31"/>
      <c r="P10" s="31"/>
      <c r="Q10" s="31"/>
      <c r="R10" s="31"/>
      <c r="S10" s="31"/>
      <c r="T10" s="31"/>
      <c r="U10" s="31"/>
      <c r="V10" s="31"/>
      <c r="X10" s="1222"/>
      <c r="Y10" s="1221" t="s">
        <v>504</v>
      </c>
      <c r="Z10" s="1221"/>
      <c r="AA10" s="1221"/>
      <c r="AB10" s="1221"/>
      <c r="AC10" s="1221"/>
      <c r="AD10" s="1221"/>
      <c r="AE10" s="1221"/>
      <c r="AF10" s="1221"/>
      <c r="AG10" s="1223"/>
      <c r="AI10" s="76"/>
      <c r="AJ10" s="468"/>
      <c r="AK10" s="468"/>
      <c r="AL10" s="100"/>
    </row>
    <row r="11" spans="1:45" ht="19.5" customHeight="1" thickBot="1">
      <c r="A11" s="31"/>
      <c r="B11" s="31"/>
      <c r="C11" s="31"/>
      <c r="D11" s="31"/>
      <c r="E11" s="31"/>
      <c r="F11" s="31"/>
      <c r="G11" s="31"/>
      <c r="H11" s="31"/>
      <c r="I11" s="31"/>
      <c r="J11" s="31"/>
      <c r="K11" s="31"/>
      <c r="L11" s="31"/>
      <c r="M11" s="31"/>
      <c r="N11" s="31"/>
      <c r="O11" s="31"/>
      <c r="P11" s="31"/>
      <c r="Q11" s="31"/>
      <c r="R11" s="31"/>
      <c r="S11" s="31"/>
      <c r="T11" s="31"/>
      <c r="U11" s="31"/>
      <c r="V11" s="31"/>
      <c r="X11" s="1218"/>
      <c r="Y11" s="1219" t="s">
        <v>505</v>
      </c>
      <c r="Z11" s="1219"/>
      <c r="AA11" s="1219"/>
      <c r="AB11" s="1219"/>
      <c r="AC11" s="1219"/>
      <c r="AD11" s="1219"/>
      <c r="AE11" s="1219"/>
      <c r="AF11" s="1219"/>
      <c r="AG11" s="1220"/>
      <c r="AI11" s="1212" t="s">
        <v>506</v>
      </c>
      <c r="AJ11" s="1213"/>
      <c r="AK11" s="1213" t="s">
        <v>223</v>
      </c>
      <c r="AL11" s="1214">
        <v>100000000</v>
      </c>
      <c r="AO11" s="1212" t="s">
        <v>506</v>
      </c>
      <c r="AP11" s="1213"/>
      <c r="AQ11" s="1213" t="s">
        <v>223</v>
      </c>
      <c r="AR11" s="1214">
        <v>100000000</v>
      </c>
    </row>
    <row r="12" spans="1:45" ht="19.5" customHeight="1" thickBot="1">
      <c r="A12" s="31"/>
      <c r="B12" s="31"/>
      <c r="C12" s="31"/>
      <c r="D12" s="31"/>
      <c r="E12" s="31"/>
      <c r="F12" s="31"/>
      <c r="G12" s="31"/>
      <c r="H12" s="31"/>
      <c r="I12" s="31"/>
      <c r="J12" s="31"/>
      <c r="K12" s="31"/>
      <c r="L12" s="31"/>
      <c r="M12" s="31"/>
      <c r="N12" s="31"/>
      <c r="O12" s="31"/>
      <c r="P12" s="31"/>
      <c r="Q12" s="31"/>
      <c r="R12" s="31"/>
      <c r="S12" s="31"/>
      <c r="T12" s="31"/>
      <c r="U12" s="31"/>
      <c r="V12" s="31"/>
      <c r="X12" s="462">
        <v>47</v>
      </c>
      <c r="Y12" s="463" t="s">
        <v>507</v>
      </c>
      <c r="Z12" s="469"/>
      <c r="AA12" s="469"/>
      <c r="AB12" s="469"/>
      <c r="AC12" s="469"/>
      <c r="AD12" s="469"/>
      <c r="AE12" s="469"/>
      <c r="AF12" s="469"/>
      <c r="AG12" s="464"/>
      <c r="AI12" s="2357">
        <v>1</v>
      </c>
      <c r="AJ12" s="2358" t="s">
        <v>508</v>
      </c>
      <c r="AK12" s="2358" t="s">
        <v>462</v>
      </c>
      <c r="AL12" s="2359">
        <v>12000000</v>
      </c>
      <c r="AM12" s="2355">
        <f t="shared" ref="AM12:AM18" si="0">+AL12/$AL$11</f>
        <v>0.12</v>
      </c>
      <c r="AO12" s="912">
        <v>1</v>
      </c>
      <c r="AP12" s="1" t="s">
        <v>1868</v>
      </c>
      <c r="AQ12" s="1" t="s">
        <v>462</v>
      </c>
      <c r="AR12" s="1054">
        <f>+AL12+AL13</f>
        <v>24000000</v>
      </c>
      <c r="AS12" s="1935">
        <f t="shared" ref="AS12:AS18" si="1">+AR12/$AL$11</f>
        <v>0.24</v>
      </c>
    </row>
    <row r="13" spans="1:45" ht="19.5" customHeight="1">
      <c r="A13" s="31"/>
      <c r="B13" s="31"/>
      <c r="C13" s="31"/>
      <c r="D13" s="31"/>
      <c r="E13" s="31"/>
      <c r="F13" s="31"/>
      <c r="G13" s="31"/>
      <c r="H13" s="31"/>
      <c r="I13" s="31"/>
      <c r="J13" s="31"/>
      <c r="K13" s="31"/>
      <c r="L13" s="31"/>
      <c r="M13" s="31"/>
      <c r="N13" s="31"/>
      <c r="O13" s="31"/>
      <c r="P13" s="31"/>
      <c r="Q13" s="31"/>
      <c r="R13" s="31"/>
      <c r="S13" s="31"/>
      <c r="T13" s="31"/>
      <c r="U13" s="31"/>
      <c r="V13" s="31"/>
      <c r="X13" s="1215"/>
      <c r="Y13" s="1216" t="s">
        <v>509</v>
      </c>
      <c r="Z13" s="1216"/>
      <c r="AA13" s="1216"/>
      <c r="AB13" s="1216"/>
      <c r="AC13" s="1216"/>
      <c r="AD13" s="1216"/>
      <c r="AE13" s="1216"/>
      <c r="AF13" s="1216"/>
      <c r="AG13" s="1217"/>
      <c r="AI13" s="2357">
        <f>+AI12+1</f>
        <v>2</v>
      </c>
      <c r="AJ13" s="2358" t="s">
        <v>510</v>
      </c>
      <c r="AK13" s="2358" t="s">
        <v>462</v>
      </c>
      <c r="AL13" s="2359">
        <v>12000000</v>
      </c>
      <c r="AM13" s="2356">
        <f t="shared" si="0"/>
        <v>0.12</v>
      </c>
      <c r="AO13" s="912"/>
      <c r="AP13" s="1"/>
      <c r="AQ13" s="1"/>
      <c r="AR13" s="1054"/>
      <c r="AS13" s="1936">
        <f t="shared" si="1"/>
        <v>0</v>
      </c>
    </row>
    <row r="14" spans="1:45" ht="19.5" customHeight="1" thickBot="1">
      <c r="A14" s="31"/>
      <c r="B14" s="31"/>
      <c r="C14" s="31"/>
      <c r="D14" s="31"/>
      <c r="E14" s="31"/>
      <c r="F14" s="31"/>
      <c r="G14" s="31"/>
      <c r="H14" s="31"/>
      <c r="I14" s="31"/>
      <c r="J14" s="31"/>
      <c r="K14" s="31"/>
      <c r="L14" s="31"/>
      <c r="M14" s="31"/>
      <c r="N14" s="31"/>
      <c r="O14" s="31"/>
      <c r="P14" s="31"/>
      <c r="Q14" s="31"/>
      <c r="R14" s="31"/>
      <c r="S14" s="31"/>
      <c r="T14" s="31"/>
      <c r="U14" s="31"/>
      <c r="V14" s="31"/>
      <c r="X14" s="1218"/>
      <c r="Y14" s="1219" t="s">
        <v>513</v>
      </c>
      <c r="Z14" s="1219"/>
      <c r="AA14" s="1219"/>
      <c r="AB14" s="1219"/>
      <c r="AC14" s="1219"/>
      <c r="AD14" s="1219"/>
      <c r="AE14" s="1219"/>
      <c r="AF14" s="1219"/>
      <c r="AG14" s="1220"/>
      <c r="AI14" s="2357">
        <f t="shared" ref="AI14:AI18" si="2">+AI13+1</f>
        <v>3</v>
      </c>
      <c r="AJ14" s="2358" t="s">
        <v>511</v>
      </c>
      <c r="AK14" s="2358" t="s">
        <v>512</v>
      </c>
      <c r="AL14" s="2359">
        <v>10000000</v>
      </c>
      <c r="AM14" s="2356">
        <f t="shared" si="0"/>
        <v>0.1</v>
      </c>
      <c r="AO14" s="912">
        <v>2</v>
      </c>
      <c r="AP14" s="468" t="s">
        <v>1869</v>
      </c>
      <c r="AQ14" s="468" t="s">
        <v>512</v>
      </c>
      <c r="AR14" s="1053">
        <f>+AL14+AL15+AL16</f>
        <v>30000000</v>
      </c>
      <c r="AS14" s="1936">
        <f t="shared" si="1"/>
        <v>0.3</v>
      </c>
    </row>
    <row r="15" spans="1:45" ht="19.5" customHeight="1" thickBot="1">
      <c r="A15" s="31"/>
      <c r="B15" s="31"/>
      <c r="C15" s="31"/>
      <c r="D15" s="31"/>
      <c r="E15" s="31"/>
      <c r="F15" s="31"/>
      <c r="G15" s="31"/>
      <c r="H15" s="31"/>
      <c r="I15" s="31"/>
      <c r="J15" s="31"/>
      <c r="K15" s="31"/>
      <c r="L15" s="31"/>
      <c r="M15" s="31"/>
      <c r="N15" s="31"/>
      <c r="O15" s="31"/>
      <c r="P15" s="31"/>
      <c r="Q15" s="31"/>
      <c r="R15" s="31"/>
      <c r="S15" s="31"/>
      <c r="T15" s="31"/>
      <c r="U15" s="31"/>
      <c r="V15" s="31"/>
      <c r="X15" s="462">
        <v>48</v>
      </c>
      <c r="Y15" s="463" t="s">
        <v>515</v>
      </c>
      <c r="Z15" s="469"/>
      <c r="AA15" s="469"/>
      <c r="AB15" s="469"/>
      <c r="AC15" s="469"/>
      <c r="AD15" s="469"/>
      <c r="AE15" s="469"/>
      <c r="AF15" s="469"/>
      <c r="AG15" s="464"/>
      <c r="AI15" s="2357">
        <f t="shared" si="2"/>
        <v>4</v>
      </c>
      <c r="AJ15" s="2358" t="s">
        <v>514</v>
      </c>
      <c r="AK15" s="2358" t="s">
        <v>512</v>
      </c>
      <c r="AL15" s="2359">
        <v>10000000</v>
      </c>
      <c r="AM15" s="2356">
        <f t="shared" si="0"/>
        <v>0.1</v>
      </c>
      <c r="AO15" s="912"/>
      <c r="AP15" s="468"/>
      <c r="AQ15" s="468"/>
      <c r="AR15" s="1053"/>
      <c r="AS15" s="1936">
        <f t="shared" si="1"/>
        <v>0</v>
      </c>
    </row>
    <row r="16" spans="1:45" ht="19.5" customHeight="1">
      <c r="A16" s="31"/>
      <c r="B16" s="31"/>
      <c r="C16" s="31"/>
      <c r="D16" s="31"/>
      <c r="E16" s="31"/>
      <c r="F16" s="31"/>
      <c r="G16" s="31"/>
      <c r="H16" s="31"/>
      <c r="I16" s="31"/>
      <c r="J16" s="31"/>
      <c r="K16" s="31"/>
      <c r="L16" s="31"/>
      <c r="M16" s="31"/>
      <c r="N16" s="31"/>
      <c r="O16" s="31"/>
      <c r="P16" s="31"/>
      <c r="Q16" s="31"/>
      <c r="R16" s="31"/>
      <c r="S16" s="31"/>
      <c r="T16" s="31"/>
      <c r="U16" s="31"/>
      <c r="V16" s="31"/>
      <c r="X16" s="1215"/>
      <c r="Y16" s="1216" t="s">
        <v>517</v>
      </c>
      <c r="Z16" s="1216"/>
      <c r="AA16" s="1216"/>
      <c r="AB16" s="1216"/>
      <c r="AC16" s="1216"/>
      <c r="AD16" s="1216"/>
      <c r="AE16" s="1216"/>
      <c r="AF16" s="1216"/>
      <c r="AG16" s="1217"/>
      <c r="AI16" s="2357">
        <f t="shared" si="2"/>
        <v>5</v>
      </c>
      <c r="AJ16" s="2358" t="s">
        <v>516</v>
      </c>
      <c r="AK16" s="2358" t="s">
        <v>512</v>
      </c>
      <c r="AL16" s="2359">
        <v>10000000</v>
      </c>
      <c r="AM16" s="2356">
        <f t="shared" si="0"/>
        <v>0.1</v>
      </c>
      <c r="AO16" s="912"/>
      <c r="AP16" s="468"/>
      <c r="AQ16" s="468"/>
      <c r="AR16" s="1053"/>
      <c r="AS16" s="1936">
        <f t="shared" si="1"/>
        <v>0</v>
      </c>
    </row>
    <row r="17" spans="1:45" ht="19.5" customHeight="1" thickBot="1">
      <c r="A17" s="31"/>
      <c r="B17" s="31"/>
      <c r="C17" s="31"/>
      <c r="D17" s="31"/>
      <c r="E17" s="31"/>
      <c r="F17" s="31"/>
      <c r="G17" s="31"/>
      <c r="H17" s="31"/>
      <c r="I17" s="31"/>
      <c r="J17" s="31"/>
      <c r="K17" s="31"/>
      <c r="L17" s="31"/>
      <c r="M17" s="31"/>
      <c r="N17" s="31"/>
      <c r="O17" s="31"/>
      <c r="P17" s="31"/>
      <c r="Q17" s="31"/>
      <c r="R17" s="31"/>
      <c r="S17" s="31"/>
      <c r="T17" s="31"/>
      <c r="U17" s="31"/>
      <c r="V17" s="31"/>
      <c r="X17" s="1218"/>
      <c r="Y17" s="1219" t="s">
        <v>520</v>
      </c>
      <c r="Z17" s="1219"/>
      <c r="AA17" s="1219"/>
      <c r="AB17" s="1219"/>
      <c r="AC17" s="1219"/>
      <c r="AD17" s="1219"/>
      <c r="AE17" s="1219"/>
      <c r="AF17" s="1219"/>
      <c r="AG17" s="1220"/>
      <c r="AI17" s="2357">
        <f t="shared" si="2"/>
        <v>6</v>
      </c>
      <c r="AJ17" s="2358" t="s">
        <v>2026</v>
      </c>
      <c r="AK17" s="2358" t="s">
        <v>519</v>
      </c>
      <c r="AL17" s="2359">
        <f>+AL11-SUM(AL12:AL16)-AL18</f>
        <v>45990000</v>
      </c>
      <c r="AM17" s="1936">
        <f t="shared" si="0"/>
        <v>0.45989999999999998</v>
      </c>
      <c r="AO17" s="912">
        <v>3</v>
      </c>
      <c r="AP17" s="468" t="s">
        <v>518</v>
      </c>
      <c r="AQ17" s="468" t="s">
        <v>519</v>
      </c>
      <c r="AR17" s="1053">
        <v>45998000</v>
      </c>
      <c r="AS17" s="1936">
        <f t="shared" si="1"/>
        <v>0.45998</v>
      </c>
    </row>
    <row r="18" spans="1:45" ht="19.5" customHeight="1" thickBot="1">
      <c r="A18" s="31"/>
      <c r="B18" s="31"/>
      <c r="C18" s="31"/>
      <c r="D18" s="31"/>
      <c r="E18" s="31"/>
      <c r="F18" s="31"/>
      <c r="G18" s="31"/>
      <c r="H18" s="31"/>
      <c r="I18" s="31"/>
      <c r="J18" s="31"/>
      <c r="K18" s="31"/>
      <c r="L18" s="31"/>
      <c r="M18" s="31"/>
      <c r="N18" s="31"/>
      <c r="O18" s="31"/>
      <c r="P18" s="31"/>
      <c r="Q18" s="31"/>
      <c r="R18" s="31"/>
      <c r="S18" s="31"/>
      <c r="T18" s="31"/>
      <c r="U18" s="31"/>
      <c r="V18" s="31"/>
      <c r="AI18" s="2360">
        <f t="shared" si="2"/>
        <v>7</v>
      </c>
      <c r="AJ18" s="2361" t="s">
        <v>521</v>
      </c>
      <c r="AK18" s="2361" t="s">
        <v>519</v>
      </c>
      <c r="AL18" s="2362">
        <v>10000</v>
      </c>
      <c r="AM18" s="1937">
        <f t="shared" si="0"/>
        <v>1E-4</v>
      </c>
      <c r="AO18" s="1224">
        <v>4</v>
      </c>
      <c r="AP18" s="1225" t="s">
        <v>521</v>
      </c>
      <c r="AQ18" s="1225" t="s">
        <v>519</v>
      </c>
      <c r="AR18" s="1624">
        <v>2000</v>
      </c>
      <c r="AS18" s="1937">
        <f t="shared" si="1"/>
        <v>2.0000000000000002E-5</v>
      </c>
    </row>
    <row r="19" spans="1:45" ht="19.5" customHeight="1" thickBot="1">
      <c r="A19" s="31"/>
      <c r="B19" s="31"/>
      <c r="C19" s="31"/>
      <c r="D19" s="31"/>
      <c r="E19" s="31"/>
      <c r="F19" s="31"/>
      <c r="G19" s="31"/>
      <c r="H19" s="31"/>
      <c r="I19" s="31"/>
      <c r="J19" s="31"/>
      <c r="K19" s="31"/>
      <c r="L19" s="31"/>
      <c r="M19" s="31"/>
      <c r="N19" s="31"/>
      <c r="O19" s="31"/>
      <c r="P19" s="31"/>
      <c r="Q19" s="31"/>
      <c r="R19" s="31"/>
      <c r="S19" s="31"/>
      <c r="T19" s="31"/>
      <c r="U19" s="31"/>
      <c r="V19" s="31"/>
      <c r="X19" s="839"/>
      <c r="Y19" s="840"/>
      <c r="Z19" s="840"/>
      <c r="AA19" s="840"/>
      <c r="AB19" s="840"/>
      <c r="AC19" s="841" t="s">
        <v>522</v>
      </c>
      <c r="AD19" s="842"/>
      <c r="AE19" s="842"/>
      <c r="AF19" s="843">
        <v>500000</v>
      </c>
      <c r="AG19" s="844"/>
      <c r="AI19" s="908"/>
      <c r="AJ19" s="909"/>
      <c r="AK19" s="909"/>
      <c r="AL19" s="910">
        <f>SUM(AL12:AL18)</f>
        <v>100000000</v>
      </c>
      <c r="AO19" s="908"/>
      <c r="AP19" s="909"/>
      <c r="AQ19" s="909"/>
      <c r="AR19" s="910">
        <f>SUM(AR12:AR18)</f>
        <v>100000000</v>
      </c>
    </row>
    <row r="20" spans="1:45" ht="19.5" customHeight="1" thickBot="1">
      <c r="A20" s="31"/>
      <c r="B20" s="31"/>
      <c r="C20" s="31"/>
      <c r="D20" s="31"/>
      <c r="E20" s="31"/>
      <c r="F20" s="31"/>
      <c r="G20" s="31"/>
      <c r="H20" s="31"/>
      <c r="I20" s="31"/>
      <c r="J20" s="31"/>
      <c r="K20" s="31"/>
      <c r="L20" s="31"/>
      <c r="M20" s="31"/>
      <c r="N20" s="31"/>
      <c r="O20" s="31"/>
      <c r="P20" s="31"/>
      <c r="Q20" s="31"/>
      <c r="R20" s="31"/>
      <c r="S20" s="31"/>
      <c r="T20" s="31"/>
      <c r="U20" s="31"/>
      <c r="V20" s="31"/>
      <c r="X20" s="845"/>
      <c r="Y20" s="846"/>
      <c r="Z20" s="846"/>
      <c r="AA20" s="846"/>
      <c r="AB20" s="846"/>
      <c r="AC20" s="846"/>
      <c r="AD20" s="846"/>
      <c r="AE20" s="846"/>
      <c r="AF20" s="846"/>
      <c r="AG20" s="847"/>
    </row>
    <row r="21" spans="1:45" ht="19.5" customHeight="1" thickBot="1">
      <c r="A21" s="31"/>
      <c r="B21" s="31"/>
      <c r="C21" s="31"/>
      <c r="D21" s="31"/>
      <c r="E21" s="31"/>
      <c r="F21" s="31"/>
      <c r="G21" s="31"/>
      <c r="H21" s="31"/>
      <c r="I21" s="31"/>
      <c r="J21" s="31"/>
      <c r="K21" s="31"/>
      <c r="L21" s="31"/>
      <c r="M21" s="31"/>
      <c r="N21" s="31"/>
      <c r="O21" s="31"/>
      <c r="P21" s="31"/>
      <c r="Q21" s="31"/>
      <c r="R21" s="31"/>
      <c r="S21" s="31"/>
      <c r="T21" s="31"/>
      <c r="U21" s="31"/>
      <c r="V21" s="31"/>
      <c r="X21" s="845"/>
      <c r="Y21" s="846"/>
      <c r="Z21" s="846"/>
      <c r="AA21" s="846"/>
      <c r="AB21" s="846"/>
      <c r="AC21" s="853" t="s">
        <v>522</v>
      </c>
      <c r="AD21" s="854"/>
      <c r="AE21" s="854"/>
      <c r="AF21" s="855"/>
      <c r="AG21" s="847"/>
    </row>
    <row r="22" spans="1:45" ht="19.5" customHeight="1" thickBot="1">
      <c r="A22" s="31"/>
      <c r="B22" s="31"/>
      <c r="C22" s="31"/>
      <c r="D22" s="31"/>
      <c r="E22" s="31"/>
      <c r="F22" s="31"/>
      <c r="G22" s="31"/>
      <c r="H22" s="31"/>
      <c r="I22" s="31"/>
      <c r="J22" s="31"/>
      <c r="K22" s="31"/>
      <c r="L22" s="31"/>
      <c r="M22" s="31"/>
      <c r="N22" s="31"/>
      <c r="O22" s="31"/>
      <c r="P22" s="31"/>
      <c r="Q22" s="31"/>
      <c r="R22" s="31"/>
      <c r="S22" s="31"/>
      <c r="T22" s="31"/>
      <c r="U22" s="31"/>
      <c r="V22" s="31"/>
      <c r="X22" s="845"/>
      <c r="Y22" s="846"/>
      <c r="Z22" s="846"/>
      <c r="AA22" s="846"/>
      <c r="AB22" s="846"/>
      <c r="AC22" s="856"/>
      <c r="AD22" s="857"/>
      <c r="AE22" s="857"/>
      <c r="AF22" s="861"/>
      <c r="AG22" s="848"/>
    </row>
    <row r="23" spans="1:45" ht="19.5" customHeight="1">
      <c r="A23" s="31"/>
      <c r="B23" s="31"/>
      <c r="C23" s="31"/>
      <c r="D23" s="31"/>
      <c r="E23" s="31"/>
      <c r="F23" s="31"/>
      <c r="G23" s="31"/>
      <c r="H23" s="31"/>
      <c r="I23" s="31"/>
      <c r="J23" s="31"/>
      <c r="K23" s="31"/>
      <c r="L23" s="31"/>
      <c r="M23" s="31"/>
      <c r="N23" s="31"/>
      <c r="O23" s="31"/>
      <c r="P23" s="31"/>
      <c r="Q23" s="31"/>
      <c r="R23" s="31"/>
      <c r="S23" s="31"/>
      <c r="T23" s="31"/>
      <c r="U23" s="31"/>
      <c r="V23" s="31"/>
      <c r="X23" s="845"/>
      <c r="Y23" s="846"/>
      <c r="Z23" s="846"/>
      <c r="AA23" s="846"/>
      <c r="AB23" s="846"/>
      <c r="AC23" s="858" t="s">
        <v>523</v>
      </c>
      <c r="AD23" s="474"/>
      <c r="AE23" s="474"/>
      <c r="AF23" s="862">
        <v>60000</v>
      </c>
      <c r="AG23" s="848">
        <f t="shared" ref="AG23:AG27" si="3">+AF23/$AF$19</f>
        <v>0.12</v>
      </c>
      <c r="AI23" s="1945">
        <f>+AF23*AG23</f>
        <v>7200</v>
      </c>
    </row>
    <row r="24" spans="1:45" ht="19.5" customHeight="1">
      <c r="A24" s="31"/>
      <c r="B24" s="31"/>
      <c r="C24" s="31"/>
      <c r="D24" s="31"/>
      <c r="E24" s="31"/>
      <c r="F24" s="31"/>
      <c r="G24" s="31"/>
      <c r="H24" s="31"/>
      <c r="I24" s="31"/>
      <c r="J24" s="31"/>
      <c r="K24" s="31"/>
      <c r="L24" s="31"/>
      <c r="M24" s="31"/>
      <c r="N24" s="31"/>
      <c r="O24" s="31"/>
      <c r="P24" s="31"/>
      <c r="Q24" s="31"/>
      <c r="R24" s="31"/>
      <c r="S24" s="31"/>
      <c r="T24" s="31"/>
      <c r="U24" s="31"/>
      <c r="V24" s="31"/>
      <c r="X24" s="845"/>
      <c r="Y24" s="846"/>
      <c r="Z24" s="846"/>
      <c r="AA24" s="846"/>
      <c r="AB24" s="846"/>
      <c r="AC24" s="858" t="s">
        <v>524</v>
      </c>
      <c r="AD24" s="474"/>
      <c r="AE24" s="474"/>
      <c r="AF24" s="862">
        <v>100000</v>
      </c>
      <c r="AG24" s="849">
        <f t="shared" si="3"/>
        <v>0.2</v>
      </c>
      <c r="AI24" s="1946">
        <f>+AF24*AG24</f>
        <v>20000</v>
      </c>
    </row>
    <row r="25" spans="1:45" ht="19.5" customHeight="1">
      <c r="A25" s="31"/>
      <c r="B25" s="31"/>
      <c r="C25" s="31"/>
      <c r="D25" s="31"/>
      <c r="E25" s="31"/>
      <c r="F25" s="31"/>
      <c r="G25" s="31"/>
      <c r="H25" s="31"/>
      <c r="I25" s="31"/>
      <c r="J25" s="31"/>
      <c r="K25" s="475"/>
      <c r="L25" s="31"/>
      <c r="M25" s="31"/>
      <c r="N25" s="4" t="s">
        <v>525</v>
      </c>
      <c r="O25" s="4"/>
      <c r="P25" s="4"/>
      <c r="Q25" s="4"/>
      <c r="R25" s="4"/>
      <c r="S25" s="106" t="s">
        <v>526</v>
      </c>
      <c r="T25" s="106" t="s">
        <v>87</v>
      </c>
      <c r="U25" s="106" t="s">
        <v>354</v>
      </c>
      <c r="V25" s="31"/>
      <c r="X25" s="845"/>
      <c r="Y25" s="846"/>
      <c r="Z25" s="846"/>
      <c r="AA25" s="846"/>
      <c r="AB25" s="846"/>
      <c r="AC25" s="858" t="s">
        <v>527</v>
      </c>
      <c r="AD25" s="474"/>
      <c r="AE25" s="474"/>
      <c r="AF25" s="862">
        <v>90000</v>
      </c>
      <c r="AG25" s="849">
        <f t="shared" si="3"/>
        <v>0.18</v>
      </c>
      <c r="AI25" s="1946">
        <f>+AF25*AG25</f>
        <v>16200</v>
      </c>
    </row>
    <row r="26" spans="1:45" ht="19.5" customHeight="1">
      <c r="A26" s="31"/>
      <c r="B26" s="31"/>
      <c r="C26" s="31"/>
      <c r="D26" s="31"/>
      <c r="E26" s="31"/>
      <c r="F26" s="31"/>
      <c r="G26" s="31"/>
      <c r="H26" s="31"/>
      <c r="I26" s="31"/>
      <c r="J26" s="31"/>
      <c r="K26" s="475"/>
      <c r="L26" s="31"/>
      <c r="M26" s="476" t="s">
        <v>528</v>
      </c>
      <c r="N26" s="477" t="s">
        <v>529</v>
      </c>
      <c r="O26" s="477"/>
      <c r="P26" s="477"/>
      <c r="Q26" s="477" t="s">
        <v>530</v>
      </c>
      <c r="R26" s="477"/>
      <c r="S26" s="478">
        <v>8</v>
      </c>
      <c r="T26" s="479">
        <v>1000000</v>
      </c>
      <c r="U26" s="480">
        <f t="shared" ref="U26:U38" si="4">+T26/$T$39</f>
        <v>0.39603960396039606</v>
      </c>
      <c r="V26" s="31"/>
      <c r="X26" s="845"/>
      <c r="Y26" s="846"/>
      <c r="Z26" s="846"/>
      <c r="AA26" s="846"/>
      <c r="AB26" s="846"/>
      <c r="AC26" s="858" t="s">
        <v>531</v>
      </c>
      <c r="AD26" s="474"/>
      <c r="AE26" s="474"/>
      <c r="AF26" s="862">
        <v>30000</v>
      </c>
      <c r="AG26" s="848">
        <f t="shared" si="3"/>
        <v>0.06</v>
      </c>
      <c r="AI26" s="1946">
        <f>+AF26*AG26</f>
        <v>1800</v>
      </c>
    </row>
    <row r="27" spans="1:45" ht="19.5" customHeight="1" thickBot="1">
      <c r="A27" s="31"/>
      <c r="B27" s="31"/>
      <c r="C27" s="31"/>
      <c r="D27" s="31"/>
      <c r="E27" s="31"/>
      <c r="F27" s="31"/>
      <c r="G27" s="31"/>
      <c r="H27" s="31"/>
      <c r="I27" s="31"/>
      <c r="J27" s="31"/>
      <c r="K27" s="475"/>
      <c r="L27" s="31"/>
      <c r="M27" s="476" t="s">
        <v>528</v>
      </c>
      <c r="N27" s="477" t="s">
        <v>532</v>
      </c>
      <c r="O27" s="477"/>
      <c r="P27" s="477"/>
      <c r="Q27" s="477" t="s">
        <v>533</v>
      </c>
      <c r="R27" s="477"/>
      <c r="S27" s="478">
        <v>3</v>
      </c>
      <c r="T27" s="479">
        <v>300000</v>
      </c>
      <c r="U27" s="480">
        <f t="shared" si="4"/>
        <v>0.11881188118811881</v>
      </c>
      <c r="V27" s="31"/>
      <c r="X27" s="845"/>
      <c r="Y27" s="846"/>
      <c r="Z27" s="846"/>
      <c r="AA27" s="846"/>
      <c r="AB27" s="846"/>
      <c r="AC27" s="859" t="s">
        <v>534</v>
      </c>
      <c r="AD27" s="860"/>
      <c r="AE27" s="860"/>
      <c r="AF27" s="863">
        <f>AF19-SUM(AF22:AF26)</f>
        <v>220000</v>
      </c>
      <c r="AG27" s="848">
        <f t="shared" si="3"/>
        <v>0.44</v>
      </c>
      <c r="AI27" s="1947">
        <f>+AF27*AG27</f>
        <v>96800</v>
      </c>
    </row>
    <row r="28" spans="1:45" ht="19.5" customHeight="1" thickBot="1">
      <c r="A28" s="31"/>
      <c r="B28" s="31"/>
      <c r="C28" s="31"/>
      <c r="D28" s="31"/>
      <c r="E28" s="31"/>
      <c r="F28" s="31"/>
      <c r="G28" s="31"/>
      <c r="H28" s="31"/>
      <c r="I28" s="31"/>
      <c r="J28" s="31"/>
      <c r="K28" s="475"/>
      <c r="L28" s="31"/>
      <c r="M28" s="476" t="s">
        <v>528</v>
      </c>
      <c r="N28" s="477" t="s">
        <v>535</v>
      </c>
      <c r="O28" s="477"/>
      <c r="P28" s="477"/>
      <c r="Q28" s="477" t="s">
        <v>536</v>
      </c>
      <c r="R28" s="477"/>
      <c r="S28" s="478">
        <v>2</v>
      </c>
      <c r="T28" s="479">
        <v>300000</v>
      </c>
      <c r="U28" s="480">
        <f t="shared" si="4"/>
        <v>0.11881188118811881</v>
      </c>
      <c r="V28" s="31"/>
      <c r="X28" s="850"/>
      <c r="Y28" s="851"/>
      <c r="Z28" s="851"/>
      <c r="AA28" s="851"/>
      <c r="AB28" s="851"/>
      <c r="AC28" s="851"/>
      <c r="AD28" s="851"/>
      <c r="AE28" s="851"/>
      <c r="AF28" s="864">
        <f>SUM(AF22:AF27)</f>
        <v>500000</v>
      </c>
      <c r="AG28" s="852"/>
      <c r="AI28" s="864">
        <f>SUM(AI22:AI27)</f>
        <v>142000</v>
      </c>
    </row>
    <row r="29" spans="1:45" ht="19.5" customHeight="1">
      <c r="A29" s="31"/>
      <c r="B29" s="31"/>
      <c r="C29" s="31"/>
      <c r="D29" s="31"/>
      <c r="E29" s="31"/>
      <c r="F29" s="31"/>
      <c r="G29" s="31"/>
      <c r="H29" s="31"/>
      <c r="I29" s="31"/>
      <c r="J29" s="31"/>
      <c r="K29" s="475"/>
      <c r="L29" s="31"/>
      <c r="M29" s="476" t="s">
        <v>528</v>
      </c>
      <c r="N29" s="477" t="s">
        <v>537</v>
      </c>
      <c r="O29" s="477"/>
      <c r="P29" s="477"/>
      <c r="Q29" s="477" t="s">
        <v>538</v>
      </c>
      <c r="R29" s="477"/>
      <c r="S29" s="478">
        <v>2</v>
      </c>
      <c r="T29" s="479">
        <v>300000</v>
      </c>
      <c r="U29" s="480">
        <f t="shared" si="4"/>
        <v>0.11881188118811881</v>
      </c>
      <c r="V29" s="31"/>
      <c r="AF29" s="1338">
        <v>0.1</v>
      </c>
    </row>
    <row r="30" spans="1:45" ht="19.5" customHeight="1">
      <c r="A30" s="31"/>
      <c r="B30" s="31"/>
      <c r="C30" s="31"/>
      <c r="D30" s="31"/>
      <c r="E30" s="31"/>
      <c r="F30" s="31"/>
      <c r="G30" s="31"/>
      <c r="H30" s="31"/>
      <c r="I30" s="31"/>
      <c r="J30" s="31"/>
      <c r="K30" s="475"/>
      <c r="L30" s="31"/>
      <c r="M30" s="476" t="s">
        <v>528</v>
      </c>
      <c r="N30" s="2367" t="s">
        <v>539</v>
      </c>
      <c r="O30" s="2367"/>
      <c r="P30" s="2367"/>
      <c r="Q30" s="2367" t="s">
        <v>540</v>
      </c>
      <c r="R30" s="2367"/>
      <c r="S30" s="2368"/>
      <c r="T30" s="2369">
        <v>125000</v>
      </c>
      <c r="U30" s="2370">
        <f t="shared" si="4"/>
        <v>4.9504950495049507E-2</v>
      </c>
      <c r="V30" s="31"/>
      <c r="Y30" s="1939"/>
      <c r="Z30" s="1939"/>
      <c r="AA30" s="1939"/>
      <c r="AB30" s="1940" t="s">
        <v>244</v>
      </c>
      <c r="AC30" s="1941" t="s">
        <v>245</v>
      </c>
      <c r="AF30">
        <f>+AF28*AF29</f>
        <v>50000</v>
      </c>
    </row>
    <row r="31" spans="1:45" ht="19.5" customHeight="1">
      <c r="A31" s="31"/>
      <c r="B31" s="31"/>
      <c r="C31" s="31"/>
      <c r="D31" s="31"/>
      <c r="E31" s="31"/>
      <c r="F31" s="31"/>
      <c r="G31" s="31"/>
      <c r="H31" s="31"/>
      <c r="I31" s="31"/>
      <c r="J31" s="31"/>
      <c r="K31" s="475"/>
      <c r="L31" s="31"/>
      <c r="M31" s="476" t="s">
        <v>528</v>
      </c>
      <c r="N31" s="2367" t="s">
        <v>541</v>
      </c>
      <c r="O31" s="2367"/>
      <c r="P31" s="2367"/>
      <c r="Q31" s="2367" t="s">
        <v>542</v>
      </c>
      <c r="R31" s="2367"/>
      <c r="S31" s="2368"/>
      <c r="T31" s="2369">
        <v>100000</v>
      </c>
      <c r="U31" s="2370">
        <f t="shared" si="4"/>
        <v>3.9603960396039604E-2</v>
      </c>
      <c r="V31" s="31"/>
      <c r="Y31" s="2363" t="s">
        <v>0</v>
      </c>
      <c r="Z31" s="2363"/>
      <c r="AA31" s="2363"/>
      <c r="AB31" s="2364">
        <f>+AF28</f>
        <v>500000</v>
      </c>
      <c r="AC31" s="2363"/>
    </row>
    <row r="32" spans="1:45" ht="19.5" customHeight="1">
      <c r="A32" s="31"/>
      <c r="B32" s="31"/>
      <c r="C32" s="31"/>
      <c r="D32" s="31"/>
      <c r="E32" s="31"/>
      <c r="F32" s="31"/>
      <c r="G32" s="31"/>
      <c r="H32" s="31"/>
      <c r="I32" s="31"/>
      <c r="J32" s="31"/>
      <c r="K32" s="475"/>
      <c r="L32" s="31"/>
      <c r="M32" s="476" t="s">
        <v>528</v>
      </c>
      <c r="N32" s="2367" t="s">
        <v>543</v>
      </c>
      <c r="O32" s="2367"/>
      <c r="P32" s="2367"/>
      <c r="Q32" s="2367" t="s">
        <v>544</v>
      </c>
      <c r="R32" s="2367"/>
      <c r="S32" s="2368"/>
      <c r="T32" s="2369">
        <v>100000</v>
      </c>
      <c r="U32" s="2370">
        <f t="shared" si="4"/>
        <v>3.9603960396039604E-2</v>
      </c>
      <c r="V32" s="31"/>
      <c r="Y32" s="2363" t="s">
        <v>1870</v>
      </c>
      <c r="Z32" s="2363"/>
      <c r="AA32" s="2363"/>
      <c r="AB32" s="2363"/>
      <c r="AC32" s="2364">
        <f>+AB31</f>
        <v>500000</v>
      </c>
    </row>
    <row r="33" spans="1:43" ht="19.5" customHeight="1">
      <c r="A33" s="31"/>
      <c r="B33" s="31"/>
      <c r="C33" s="31"/>
      <c r="D33" s="31"/>
      <c r="E33" s="31"/>
      <c r="F33" s="31"/>
      <c r="G33" s="31"/>
      <c r="H33" s="31"/>
      <c r="I33" s="31"/>
      <c r="J33" s="31"/>
      <c r="K33" s="475"/>
      <c r="L33" s="31"/>
      <c r="M33" s="476" t="s">
        <v>528</v>
      </c>
      <c r="N33" s="2367" t="s">
        <v>545</v>
      </c>
      <c r="O33" s="2367"/>
      <c r="P33" s="2367"/>
      <c r="Q33" s="2367" t="s">
        <v>546</v>
      </c>
      <c r="R33" s="2367"/>
      <c r="S33" s="2368"/>
      <c r="T33" s="2369">
        <v>75000</v>
      </c>
      <c r="U33" s="2370">
        <f t="shared" si="4"/>
        <v>2.9702970297029702E-2</v>
      </c>
      <c r="V33" s="31"/>
    </row>
    <row r="34" spans="1:43" ht="19.5" customHeight="1">
      <c r="A34" s="31"/>
      <c r="B34" s="31"/>
      <c r="C34" s="31"/>
      <c r="D34" s="31"/>
      <c r="E34" s="31"/>
      <c r="F34" s="31"/>
      <c r="G34" s="31"/>
      <c r="H34" s="31"/>
      <c r="I34" s="31"/>
      <c r="J34" s="31"/>
      <c r="K34" s="475"/>
      <c r="L34" s="31"/>
      <c r="M34" s="476" t="s">
        <v>528</v>
      </c>
      <c r="N34" s="2367" t="s">
        <v>547</v>
      </c>
      <c r="O34" s="2367"/>
      <c r="P34" s="2367"/>
      <c r="Q34" s="2367" t="s">
        <v>548</v>
      </c>
      <c r="R34" s="2367"/>
      <c r="S34" s="2368"/>
      <c r="T34" s="2369">
        <v>75000</v>
      </c>
      <c r="U34" s="2370">
        <f t="shared" si="4"/>
        <v>2.9702970297029702E-2</v>
      </c>
      <c r="V34" s="31"/>
      <c r="Y34" s="1942" t="s">
        <v>1871</v>
      </c>
      <c r="Z34" s="1943"/>
      <c r="AA34" s="1943"/>
      <c r="AB34" s="1944">
        <f>+AF30</f>
        <v>50000</v>
      </c>
      <c r="AC34" s="1943"/>
      <c r="AD34" s="1938" t="s">
        <v>1873</v>
      </c>
    </row>
    <row r="35" spans="1:43" ht="19.5" customHeight="1">
      <c r="A35" s="31"/>
      <c r="B35" s="31"/>
      <c r="C35" s="31"/>
      <c r="D35" s="31"/>
      <c r="E35" s="31"/>
      <c r="F35" s="31"/>
      <c r="G35" s="31"/>
      <c r="H35" s="31"/>
      <c r="I35" s="31"/>
      <c r="J35" s="31"/>
      <c r="K35" s="475"/>
      <c r="L35" s="31"/>
      <c r="M35" s="476" t="s">
        <v>528</v>
      </c>
      <c r="N35" s="2367" t="s">
        <v>549</v>
      </c>
      <c r="O35" s="2367"/>
      <c r="P35" s="2367"/>
      <c r="Q35" s="2367" t="s">
        <v>550</v>
      </c>
      <c r="R35" s="2367"/>
      <c r="S35" s="2368"/>
      <c r="T35" s="2369">
        <v>50000</v>
      </c>
      <c r="U35" s="2370">
        <f t="shared" si="4"/>
        <v>1.9801980198019802E-2</v>
      </c>
      <c r="V35" s="31"/>
      <c r="Y35" s="1942" t="s">
        <v>1872</v>
      </c>
      <c r="Z35" s="1943"/>
      <c r="AA35" s="1943"/>
      <c r="AB35" s="1943"/>
      <c r="AC35" s="1944">
        <f>+AB34</f>
        <v>50000</v>
      </c>
      <c r="AD35" s="1938" t="s">
        <v>1873</v>
      </c>
    </row>
    <row r="36" spans="1:43" ht="19.5" customHeight="1" thickBot="1">
      <c r="A36" s="31"/>
      <c r="B36" s="31"/>
      <c r="C36" s="31"/>
      <c r="D36" s="31"/>
      <c r="E36" s="31"/>
      <c r="F36" s="31"/>
      <c r="G36" s="31"/>
      <c r="H36" s="31"/>
      <c r="I36" s="31"/>
      <c r="J36" s="31"/>
      <c r="K36" s="475"/>
      <c r="L36" s="31"/>
      <c r="M36" s="476" t="s">
        <v>528</v>
      </c>
      <c r="N36" s="2367" t="s">
        <v>551</v>
      </c>
      <c r="O36" s="2367"/>
      <c r="P36" s="2367"/>
      <c r="Q36" s="2367" t="s">
        <v>552</v>
      </c>
      <c r="R36" s="2367"/>
      <c r="S36" s="2368"/>
      <c r="T36" s="2369">
        <v>50000</v>
      </c>
      <c r="U36" s="2370">
        <f t="shared" si="4"/>
        <v>1.9801980198019802E-2</v>
      </c>
      <c r="V36" s="31"/>
      <c r="AN36" s="1"/>
      <c r="AO36" s="1"/>
      <c r="AP36" s="1"/>
      <c r="AQ36" s="1"/>
    </row>
    <row r="37" spans="1:43" ht="19.5" customHeight="1">
      <c r="A37" s="31"/>
      <c r="B37" s="31"/>
      <c r="C37" s="31"/>
      <c r="D37" s="31"/>
      <c r="E37" s="31"/>
      <c r="F37" s="31"/>
      <c r="G37" s="31"/>
      <c r="H37" s="31"/>
      <c r="I37" s="31"/>
      <c r="J37" s="31"/>
      <c r="K37" s="475"/>
      <c r="L37" s="31"/>
      <c r="M37" s="482" t="s">
        <v>553</v>
      </c>
      <c r="N37" s="2371" t="s">
        <v>554</v>
      </c>
      <c r="O37" s="2371"/>
      <c r="P37" s="2371"/>
      <c r="Q37" s="2371" t="s">
        <v>555</v>
      </c>
      <c r="R37" s="2371"/>
      <c r="S37" s="2372"/>
      <c r="T37" s="2373">
        <v>25000</v>
      </c>
      <c r="U37" s="2374">
        <f t="shared" si="4"/>
        <v>9.9009900990099011E-3</v>
      </c>
      <c r="V37" s="31"/>
      <c r="Y37" s="2365" t="s">
        <v>1871</v>
      </c>
      <c r="Z37" s="2365"/>
      <c r="AA37" s="2365"/>
      <c r="AB37" s="2366">
        <f>+AI28</f>
        <v>142000</v>
      </c>
      <c r="AC37" s="2365"/>
      <c r="AD37" s="1" t="s">
        <v>1874</v>
      </c>
      <c r="AE37" s="1"/>
      <c r="AF37" s="1"/>
      <c r="AG37" s="1"/>
      <c r="AH37" s="1"/>
    </row>
    <row r="38" spans="1:43" ht="19.5" customHeight="1">
      <c r="A38" s="483"/>
      <c r="B38" s="31"/>
      <c r="C38" s="31"/>
      <c r="D38" s="31"/>
      <c r="E38" s="31"/>
      <c r="F38" s="31"/>
      <c r="G38" s="31"/>
      <c r="H38" s="31"/>
      <c r="I38" s="31"/>
      <c r="J38" s="31"/>
      <c r="K38" s="477"/>
      <c r="L38" s="483"/>
      <c r="M38" s="482" t="s">
        <v>556</v>
      </c>
      <c r="N38" s="2371" t="s">
        <v>557</v>
      </c>
      <c r="O38" s="2371"/>
      <c r="P38" s="2371"/>
      <c r="Q38" s="2371" t="s">
        <v>558</v>
      </c>
      <c r="R38" s="2371"/>
      <c r="S38" s="2372"/>
      <c r="T38" s="2373">
        <v>25000</v>
      </c>
      <c r="U38" s="2374">
        <f t="shared" si="4"/>
        <v>9.9009900990099011E-3</v>
      </c>
      <c r="V38" s="483"/>
      <c r="W38" s="1"/>
      <c r="X38" s="1"/>
      <c r="Y38" s="2365" t="s">
        <v>1872</v>
      </c>
      <c r="Z38" s="2365"/>
      <c r="AA38" s="2365"/>
      <c r="AB38" s="2365"/>
      <c r="AC38" s="2366">
        <f>+AB37</f>
        <v>142000</v>
      </c>
      <c r="AD38" s="1" t="s">
        <v>1874</v>
      </c>
      <c r="AI38" s="1"/>
      <c r="AJ38" s="1"/>
      <c r="AK38" s="1"/>
      <c r="AL38" s="1"/>
      <c r="AM38" s="1"/>
    </row>
    <row r="39" spans="1:43" ht="19.5" customHeight="1">
      <c r="A39" s="31"/>
      <c r="B39" s="31"/>
      <c r="C39" s="31"/>
      <c r="D39" s="31"/>
      <c r="E39" s="31"/>
      <c r="F39" s="31"/>
      <c r="G39" s="31"/>
      <c r="H39" s="31"/>
      <c r="I39" s="31"/>
      <c r="J39" s="31"/>
      <c r="K39" s="31"/>
      <c r="L39" s="31"/>
      <c r="M39" s="483"/>
      <c r="N39" s="127" t="s">
        <v>525</v>
      </c>
      <c r="O39" s="127"/>
      <c r="P39" s="127"/>
      <c r="Q39" s="127"/>
      <c r="R39" s="127"/>
      <c r="S39" s="127"/>
      <c r="T39" s="484">
        <f>SUM(T26:T38)</f>
        <v>2525000</v>
      </c>
      <c r="U39" s="485">
        <f>SUM(U26:U38)</f>
        <v>1.0000000000000002</v>
      </c>
      <c r="V39" s="31"/>
    </row>
    <row r="40" spans="1:43" ht="19.5" customHeight="1">
      <c r="A40" s="31"/>
      <c r="B40" s="31"/>
      <c r="C40" s="31"/>
      <c r="D40" s="31"/>
      <c r="E40" s="31"/>
      <c r="F40" s="31"/>
      <c r="G40" s="31"/>
      <c r="H40" s="31"/>
      <c r="I40" s="31"/>
      <c r="J40" s="31"/>
      <c r="K40" s="31"/>
      <c r="L40" s="31"/>
      <c r="M40" s="31"/>
      <c r="N40" s="31"/>
      <c r="O40" s="31"/>
      <c r="P40" s="31"/>
      <c r="Q40" s="31"/>
      <c r="R40" s="31"/>
      <c r="S40" s="31"/>
      <c r="T40" s="31"/>
      <c r="U40" s="31"/>
      <c r="V40" s="31"/>
    </row>
    <row r="41" spans="1:43" ht="19.5" customHeight="1">
      <c r="A41" s="31"/>
      <c r="B41" s="31"/>
      <c r="C41" s="31"/>
      <c r="D41" s="31"/>
      <c r="E41" s="31"/>
      <c r="F41" s="31"/>
      <c r="G41" s="31"/>
      <c r="H41" s="31"/>
      <c r="I41" s="31"/>
      <c r="J41" s="31"/>
      <c r="K41" s="31"/>
      <c r="L41" s="31"/>
      <c r="M41" s="31"/>
      <c r="N41" s="385" t="s">
        <v>1809</v>
      </c>
      <c r="O41" s="31"/>
      <c r="P41" s="31"/>
      <c r="Q41" s="31"/>
      <c r="R41" s="31"/>
      <c r="S41" s="31"/>
      <c r="T41" s="31"/>
      <c r="U41" s="31"/>
      <c r="V41" s="31"/>
    </row>
    <row r="42" spans="1:43" ht="19.5" customHeight="1">
      <c r="A42" s="31"/>
      <c r="B42" s="31"/>
      <c r="C42" s="31"/>
      <c r="D42" s="31"/>
      <c r="E42" s="31"/>
      <c r="F42" s="31"/>
      <c r="G42" s="31"/>
      <c r="H42" s="31"/>
      <c r="I42" s="31"/>
      <c r="J42" s="31"/>
      <c r="K42" s="31"/>
      <c r="L42" s="31"/>
      <c r="M42" s="31"/>
      <c r="N42" s="385" t="s">
        <v>1810</v>
      </c>
      <c r="O42" s="31"/>
      <c r="P42" s="31"/>
      <c r="Q42" s="31"/>
      <c r="R42" s="31"/>
      <c r="S42" s="31"/>
      <c r="T42" s="31"/>
      <c r="U42" s="31"/>
      <c r="V42" s="31"/>
    </row>
    <row r="43" spans="1:43" ht="19.5" customHeight="1">
      <c r="A43" s="31"/>
      <c r="B43" s="31"/>
      <c r="C43" s="31"/>
      <c r="D43" s="31"/>
      <c r="E43" s="31"/>
      <c r="F43" s="31"/>
      <c r="G43" s="31"/>
      <c r="H43" s="31"/>
      <c r="I43" s="31"/>
      <c r="J43" s="31"/>
      <c r="K43" s="31"/>
      <c r="L43" s="31"/>
      <c r="M43" s="31"/>
      <c r="N43" s="31"/>
      <c r="O43" s="31"/>
      <c r="P43" s="31"/>
      <c r="Q43" s="31"/>
      <c r="R43" s="31"/>
      <c r="S43" s="31"/>
      <c r="T43" s="31"/>
      <c r="U43" s="31"/>
      <c r="V43" s="31"/>
    </row>
    <row r="44" spans="1:43" ht="19.5" customHeight="1">
      <c r="A44" s="31"/>
      <c r="B44" s="31"/>
      <c r="C44" s="31"/>
      <c r="D44" s="31"/>
      <c r="E44" s="31"/>
      <c r="F44" s="31"/>
      <c r="G44" s="31"/>
      <c r="H44" s="31"/>
      <c r="I44" s="31"/>
      <c r="J44" s="31"/>
      <c r="K44" s="31"/>
      <c r="L44" s="31"/>
      <c r="M44" s="31"/>
      <c r="N44" s="31"/>
      <c r="O44" s="31"/>
      <c r="P44" s="31"/>
      <c r="Q44" s="31"/>
      <c r="R44" s="31"/>
      <c r="S44" s="31"/>
      <c r="T44" s="31"/>
      <c r="U44" s="31"/>
      <c r="V44" s="31"/>
    </row>
    <row r="45" spans="1:43" ht="19.5" customHeight="1">
      <c r="B45" s="914"/>
      <c r="C45" s="915"/>
      <c r="D45" s="915"/>
      <c r="E45" s="915"/>
      <c r="F45" s="915"/>
      <c r="G45" s="915"/>
      <c r="H45" s="915"/>
      <c r="I45" s="915"/>
      <c r="J45" s="915"/>
      <c r="K45" s="915"/>
    </row>
    <row r="46" spans="1:43" ht="19.5" customHeight="1"/>
    <row r="47" spans="1:43" ht="19.5" customHeight="1"/>
    <row r="48" spans="1:43"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row r="140" ht="19.5" customHeight="1"/>
    <row r="141" ht="19.5" customHeight="1"/>
    <row r="142" ht="19.5" customHeight="1"/>
    <row r="143" ht="19.5" customHeight="1"/>
    <row r="144" ht="19.5" customHeight="1"/>
    <row r="145" ht="19.5" customHeight="1"/>
    <row r="146" ht="19.5" customHeight="1"/>
    <row r="147" ht="19.5" customHeight="1"/>
    <row r="148" ht="19.5" customHeight="1"/>
    <row r="149" ht="19.5" customHeight="1"/>
    <row r="150" ht="19.5" customHeight="1"/>
    <row r="151" ht="19.5" customHeight="1"/>
    <row r="152" ht="19.5" customHeight="1"/>
    <row r="153" ht="19.5" customHeight="1"/>
    <row r="154" ht="19.5" customHeight="1"/>
    <row r="155" ht="19.5" customHeight="1"/>
    <row r="156" ht="19.5" customHeight="1"/>
    <row r="157" ht="19.5" customHeight="1"/>
    <row r="158" ht="19.5" customHeight="1"/>
    <row r="159" ht="19.5" customHeight="1"/>
    <row r="160" ht="19.5" customHeight="1"/>
    <row r="161" ht="19.5" customHeight="1"/>
    <row r="162" ht="19.5" customHeight="1"/>
    <row r="163" ht="19.5" customHeight="1"/>
    <row r="164" ht="19.5" customHeight="1"/>
    <row r="165" ht="19.5" customHeight="1"/>
    <row r="166" ht="19.5" customHeight="1"/>
    <row r="167" ht="19.5" customHeight="1"/>
    <row r="168" ht="19.5" customHeight="1"/>
    <row r="169" ht="19.5" customHeight="1"/>
    <row r="170" ht="19.5" customHeight="1"/>
    <row r="171" ht="19.5" customHeight="1"/>
    <row r="172" ht="19.5" customHeight="1"/>
    <row r="173" ht="19.5" customHeight="1"/>
    <row r="174" ht="19.5" customHeight="1"/>
    <row r="175" ht="19.5" customHeight="1"/>
    <row r="176" ht="19.5" customHeight="1"/>
    <row r="177" ht="19.5" customHeight="1"/>
    <row r="178" ht="19.5" customHeight="1"/>
    <row r="179" ht="19.5" customHeight="1"/>
    <row r="180" ht="19.5" customHeight="1"/>
    <row r="181" ht="19.5" customHeight="1"/>
    <row r="182" ht="19.5" customHeight="1"/>
    <row r="183" ht="19.5" customHeight="1"/>
    <row r="184" ht="19.5" customHeight="1"/>
    <row r="185" ht="19.5" customHeight="1"/>
    <row r="186" ht="19.5" customHeight="1"/>
    <row r="187" ht="19.5" customHeight="1"/>
    <row r="188" ht="19.5" customHeight="1"/>
    <row r="189" ht="19.5" customHeight="1"/>
    <row r="190" ht="19.5" customHeight="1"/>
    <row r="191" ht="19.5" customHeight="1"/>
    <row r="192" ht="19.5" customHeight="1"/>
    <row r="193" ht="19.5" customHeight="1"/>
    <row r="194" ht="19.5" customHeight="1"/>
    <row r="195" ht="19.5" customHeight="1"/>
    <row r="196" ht="19.5" customHeight="1"/>
    <row r="197" ht="19.5" customHeight="1"/>
    <row r="198" ht="19.5" customHeight="1"/>
    <row r="199" ht="19.5" customHeight="1"/>
    <row r="200" ht="19.5" customHeight="1"/>
    <row r="201" ht="19.5" customHeight="1"/>
    <row r="202" ht="19.5" customHeight="1"/>
    <row r="203" ht="19.5" customHeight="1"/>
    <row r="204" ht="19.5" customHeight="1"/>
    <row r="205" ht="19.5" customHeight="1"/>
    <row r="206" ht="19.5" customHeight="1"/>
    <row r="207" ht="19.5" customHeight="1"/>
    <row r="208" ht="19.5" customHeight="1"/>
    <row r="209" ht="19.5" customHeight="1"/>
    <row r="210" ht="19.5" customHeight="1"/>
    <row r="211" ht="19.5" customHeight="1"/>
    <row r="212" ht="19.5" customHeight="1"/>
    <row r="213" ht="19.5" customHeight="1"/>
    <row r="214" ht="19.5" customHeight="1"/>
    <row r="215" ht="19.5" customHeight="1"/>
    <row r="216" ht="19.5" customHeight="1"/>
    <row r="217" ht="19.5" customHeight="1"/>
    <row r="218" ht="19.5" customHeight="1"/>
    <row r="219" ht="19.5" customHeight="1"/>
    <row r="220" ht="19.5" customHeight="1"/>
    <row r="221" ht="19.5" customHeight="1"/>
    <row r="222" ht="19.5" customHeight="1"/>
    <row r="223" ht="19.5" customHeight="1"/>
    <row r="224" ht="19.5" customHeight="1"/>
    <row r="225" ht="19.5" customHeight="1"/>
    <row r="226" ht="19.5" customHeight="1"/>
    <row r="227" ht="19.5" customHeight="1"/>
    <row r="228" ht="19.5" customHeight="1"/>
    <row r="229" ht="19.5" customHeight="1"/>
    <row r="230" ht="19.5" customHeight="1"/>
    <row r="231" ht="19.5" customHeight="1"/>
    <row r="232" ht="19.5" customHeight="1"/>
    <row r="233" ht="19.5" customHeight="1"/>
    <row r="234" ht="19.5" customHeight="1"/>
    <row r="235" ht="19.5" customHeight="1"/>
    <row r="236" ht="19.5" customHeight="1"/>
    <row r="237" ht="19.5" customHeight="1"/>
    <row r="238" ht="19.5" customHeight="1"/>
    <row r="239" ht="19.5" customHeight="1"/>
    <row r="240" ht="19.5" customHeight="1"/>
    <row r="241" ht="19.5" customHeight="1"/>
    <row r="242" ht="19.5" customHeight="1"/>
    <row r="243" ht="19.5" customHeight="1"/>
    <row r="244" ht="19.5" customHeight="1"/>
    <row r="245" ht="19.5" customHeight="1"/>
    <row r="246" ht="19.5" customHeight="1"/>
    <row r="247" ht="19.5" customHeight="1"/>
    <row r="248" ht="19.5" customHeight="1"/>
    <row r="249" ht="19.5" customHeight="1"/>
    <row r="250" ht="19.5" customHeight="1"/>
    <row r="251" ht="19.5" customHeight="1"/>
    <row r="252" ht="19.5" customHeight="1"/>
    <row r="253" ht="19.5" customHeight="1"/>
    <row r="254" ht="19.5" customHeight="1"/>
    <row r="255" ht="19.5" customHeight="1"/>
    <row r="256" ht="19.5" customHeight="1"/>
    <row r="257" ht="19.5" customHeight="1"/>
    <row r="258" ht="19.5" customHeight="1"/>
    <row r="259" ht="19.5" customHeight="1"/>
    <row r="260" ht="19.5" customHeight="1"/>
    <row r="261" ht="19.5" customHeight="1"/>
    <row r="262" ht="19.5" customHeight="1"/>
    <row r="263" ht="19.5" customHeight="1"/>
    <row r="264" ht="19.5" customHeight="1"/>
    <row r="265" ht="19.5" customHeight="1"/>
    <row r="266" ht="19.5" customHeight="1"/>
    <row r="267" ht="19.5" customHeight="1"/>
    <row r="268" ht="19.5" customHeight="1"/>
    <row r="269" ht="19.5" customHeight="1"/>
    <row r="270" ht="19.5" customHeight="1"/>
    <row r="271" ht="19.5" customHeight="1"/>
    <row r="272" ht="19.5" customHeight="1"/>
    <row r="273" ht="19.5" customHeight="1"/>
    <row r="274" ht="19.5" customHeight="1"/>
    <row r="275" ht="19.5" customHeight="1"/>
    <row r="276" ht="19.5" customHeight="1"/>
    <row r="277" ht="19.5" customHeight="1"/>
    <row r="278" ht="19.5" customHeight="1"/>
    <row r="279" ht="19.5" customHeight="1"/>
    <row r="280" ht="19.5" customHeight="1"/>
    <row r="281" ht="19.5" customHeight="1"/>
    <row r="282" ht="19.5" customHeight="1"/>
    <row r="283" ht="19.5" customHeight="1"/>
    <row r="284" ht="19.5" customHeight="1"/>
    <row r="285" ht="19.5" customHeight="1"/>
    <row r="286" ht="19.5" customHeight="1"/>
    <row r="287" ht="19.5" customHeight="1"/>
    <row r="288" ht="19.5" customHeight="1"/>
    <row r="289" ht="19.5" customHeight="1"/>
    <row r="290" ht="19.5" customHeight="1"/>
    <row r="291" ht="19.5" customHeight="1"/>
    <row r="292" ht="19.5" customHeight="1"/>
    <row r="293" ht="19.5" customHeight="1"/>
    <row r="294" ht="19.5" customHeight="1"/>
    <row r="295" ht="19.5" customHeight="1"/>
    <row r="296" ht="19.5" customHeight="1"/>
    <row r="297" ht="19.5" customHeight="1"/>
    <row r="298" ht="19.5" customHeight="1"/>
    <row r="299" ht="19.5" customHeight="1"/>
    <row r="300" ht="19.5" customHeight="1"/>
    <row r="301" ht="19.5" customHeight="1"/>
    <row r="302" ht="19.5" customHeight="1"/>
    <row r="303" ht="19.5" customHeight="1"/>
    <row r="304" ht="19.5" customHeight="1"/>
    <row r="305" ht="19.5" customHeight="1"/>
    <row r="306" ht="19.5" customHeight="1"/>
    <row r="307" ht="19.5" customHeight="1"/>
    <row r="308" ht="19.5" customHeight="1"/>
    <row r="309" ht="19.5" customHeight="1"/>
    <row r="310" ht="19.5" customHeight="1"/>
    <row r="311" ht="19.5" customHeight="1"/>
    <row r="312" ht="19.5" customHeight="1"/>
    <row r="313" ht="19.5" customHeight="1"/>
    <row r="314" ht="19.5" customHeight="1"/>
    <row r="315" ht="19.5" customHeight="1"/>
    <row r="316" ht="19.5" customHeight="1"/>
    <row r="317" ht="19.5" customHeight="1"/>
    <row r="318" ht="19.5" customHeight="1"/>
    <row r="319" ht="19.5" customHeight="1"/>
    <row r="320" ht="19.5" customHeight="1"/>
    <row r="321" ht="19.5" customHeight="1"/>
    <row r="322" ht="19.5" customHeight="1"/>
    <row r="323" ht="19.5" customHeight="1"/>
    <row r="324" ht="19.5" customHeight="1"/>
    <row r="325" ht="19.5" customHeight="1"/>
    <row r="326" ht="19.5" customHeight="1"/>
    <row r="327" ht="19.5" customHeight="1"/>
    <row r="328" ht="19.5" customHeight="1"/>
    <row r="329" ht="19.5" customHeight="1"/>
    <row r="330" ht="19.5" customHeight="1"/>
    <row r="331" ht="19.5" customHeight="1"/>
    <row r="332" ht="19.5" customHeight="1"/>
    <row r="333" ht="19.5" customHeight="1"/>
    <row r="334" ht="19.5" customHeight="1"/>
    <row r="335" ht="19.5" customHeight="1"/>
    <row r="336" ht="19.5" customHeight="1"/>
    <row r="337" ht="19.5" customHeight="1"/>
    <row r="338" ht="19.5" customHeight="1"/>
    <row r="339" ht="19.5" customHeight="1"/>
    <row r="340" ht="19.5" customHeight="1"/>
    <row r="341" ht="19.5" customHeight="1"/>
    <row r="342" ht="19.5" customHeight="1"/>
    <row r="343" ht="19.5" customHeight="1"/>
    <row r="344" ht="19.5" customHeight="1"/>
    <row r="345" ht="19.5" customHeight="1"/>
    <row r="346" ht="19.5" customHeight="1"/>
    <row r="347" ht="19.5" customHeight="1"/>
    <row r="348" ht="19.5" customHeight="1"/>
    <row r="349" ht="19.5" customHeight="1"/>
    <row r="350" ht="19.5" customHeight="1"/>
    <row r="351" ht="19.5" customHeight="1"/>
    <row r="352" ht="19.5" customHeight="1"/>
    <row r="353" ht="19.5" customHeight="1"/>
    <row r="354" ht="19.5" customHeight="1"/>
    <row r="355" ht="19.5" customHeight="1"/>
    <row r="356" ht="19.5" customHeight="1"/>
    <row r="357" ht="19.5" customHeight="1"/>
    <row r="358" ht="19.5" customHeight="1"/>
    <row r="359" ht="19.5" customHeight="1"/>
    <row r="360" ht="19.5" customHeight="1"/>
    <row r="361" ht="19.5" customHeight="1"/>
    <row r="362" ht="19.5" customHeight="1"/>
    <row r="363" ht="19.5" customHeight="1"/>
    <row r="364" ht="19.5" customHeight="1"/>
    <row r="365" ht="19.5" customHeight="1"/>
    <row r="366" ht="19.5" customHeight="1"/>
    <row r="367" ht="19.5" customHeight="1"/>
    <row r="368" ht="19.5" customHeight="1"/>
    <row r="369" ht="19.5" customHeight="1"/>
    <row r="370" ht="19.5" customHeight="1"/>
    <row r="371" ht="19.5" customHeight="1"/>
    <row r="372" ht="19.5" customHeight="1"/>
    <row r="373" ht="19.5" customHeight="1"/>
    <row r="374" ht="19.5" customHeight="1"/>
    <row r="375" ht="19.5" customHeight="1"/>
    <row r="376" ht="19.5" customHeight="1"/>
    <row r="377" ht="19.5" customHeight="1"/>
    <row r="378" ht="19.5" customHeight="1"/>
    <row r="379" ht="19.5" customHeight="1"/>
    <row r="380" ht="19.5" customHeight="1"/>
    <row r="381" ht="19.5" customHeight="1"/>
    <row r="382" ht="19.5" customHeight="1"/>
    <row r="383" ht="19.5" customHeight="1"/>
    <row r="384" ht="19.5" customHeight="1"/>
    <row r="385" ht="19.5" customHeight="1"/>
    <row r="386" ht="19.5" customHeight="1"/>
    <row r="387" ht="19.5" customHeight="1"/>
    <row r="388" ht="19.5" customHeight="1"/>
    <row r="389" ht="19.5" customHeight="1"/>
    <row r="390" ht="19.5" customHeight="1"/>
    <row r="391" ht="19.5" customHeight="1"/>
    <row r="392" ht="19.5" customHeight="1"/>
    <row r="393" ht="19.5" customHeight="1"/>
    <row r="394" ht="19.5" customHeight="1"/>
    <row r="395" ht="19.5" customHeight="1"/>
    <row r="396" ht="19.5" customHeight="1"/>
    <row r="397" ht="19.5" customHeight="1"/>
    <row r="398" ht="19.5" customHeight="1"/>
    <row r="399" ht="19.5" customHeight="1"/>
    <row r="400" ht="19.5" customHeight="1"/>
    <row r="401" ht="19.5" customHeight="1"/>
    <row r="402" ht="19.5" customHeight="1"/>
    <row r="403" ht="19.5" customHeight="1"/>
    <row r="404" ht="19.5" customHeight="1"/>
    <row r="405" ht="19.5" customHeight="1"/>
    <row r="406" ht="19.5" customHeight="1"/>
    <row r="407" ht="19.5" customHeight="1"/>
    <row r="408" ht="19.5" customHeight="1"/>
    <row r="409" ht="19.5" customHeight="1"/>
    <row r="410" ht="19.5" customHeight="1"/>
    <row r="411" ht="19.5" customHeight="1"/>
    <row r="412" ht="19.5" customHeight="1"/>
    <row r="413" ht="19.5" customHeight="1"/>
    <row r="414" ht="19.5" customHeight="1"/>
    <row r="415" ht="19.5" customHeight="1"/>
    <row r="416" ht="19.5" customHeight="1"/>
    <row r="417" ht="19.5" customHeight="1"/>
    <row r="418" ht="19.5" customHeight="1"/>
    <row r="419" ht="19.5" customHeight="1"/>
    <row r="420" ht="19.5" customHeight="1"/>
    <row r="421" ht="19.5" customHeight="1"/>
    <row r="422" ht="19.5" customHeight="1"/>
    <row r="423" ht="19.5" customHeight="1"/>
    <row r="424" ht="19.5" customHeight="1"/>
    <row r="425" ht="19.5" customHeight="1"/>
    <row r="426" ht="19.5" customHeight="1"/>
    <row r="427" ht="19.5" customHeight="1"/>
    <row r="428" ht="19.5" customHeight="1"/>
    <row r="429" ht="19.5" customHeight="1"/>
    <row r="430" ht="19.5" customHeight="1"/>
    <row r="431" ht="19.5" customHeight="1"/>
    <row r="432" ht="19.5" customHeight="1"/>
    <row r="433" ht="19.5" customHeight="1"/>
    <row r="434" ht="19.5" customHeight="1"/>
    <row r="435" ht="19.5" customHeight="1"/>
    <row r="436" ht="19.5" customHeight="1"/>
    <row r="437" ht="19.5" customHeight="1"/>
    <row r="438" ht="19.5" customHeight="1"/>
    <row r="439" ht="19.5" customHeight="1"/>
    <row r="440" ht="19.5" customHeight="1"/>
    <row r="441" ht="19.5" customHeight="1"/>
    <row r="442" ht="19.5" customHeight="1"/>
    <row r="443" ht="19.5" customHeight="1"/>
    <row r="444" ht="19.5" customHeight="1"/>
    <row r="445" ht="19.5" customHeight="1"/>
    <row r="446" ht="19.5" customHeight="1"/>
    <row r="447" ht="19.5" customHeight="1"/>
    <row r="448" ht="19.5" customHeight="1"/>
    <row r="449" ht="19.5" customHeight="1"/>
    <row r="450" ht="19.5" customHeight="1"/>
    <row r="451" ht="19.5" customHeight="1"/>
    <row r="452" ht="19.5" customHeight="1"/>
    <row r="453" ht="19.5" customHeight="1"/>
    <row r="454" ht="19.5" customHeight="1"/>
    <row r="455" ht="19.5" customHeight="1"/>
    <row r="456" ht="19.5" customHeight="1"/>
    <row r="457" ht="19.5" customHeight="1"/>
    <row r="458" ht="19.5" customHeight="1"/>
    <row r="459" ht="19.5" customHeight="1"/>
    <row r="460" ht="19.5" customHeight="1"/>
    <row r="461" ht="19.5" customHeight="1"/>
    <row r="462" ht="19.5" customHeight="1"/>
    <row r="463" ht="19.5" customHeight="1"/>
    <row r="464" ht="19.5" customHeight="1"/>
    <row r="465" ht="19.5" customHeight="1"/>
    <row r="466" ht="19.5" customHeight="1"/>
    <row r="467" ht="19.5" customHeight="1"/>
    <row r="468" ht="19.5" customHeight="1"/>
    <row r="469" ht="19.5" customHeight="1"/>
    <row r="470" ht="19.5" customHeight="1"/>
    <row r="471" ht="19.5" customHeight="1"/>
    <row r="472" ht="19.5" customHeight="1"/>
    <row r="473" ht="19.5" customHeight="1"/>
    <row r="474" ht="19.5" customHeight="1"/>
    <row r="475" ht="19.5" customHeight="1"/>
    <row r="476" ht="19.5" customHeight="1"/>
    <row r="477" ht="19.5" customHeight="1"/>
    <row r="478" ht="19.5" customHeight="1"/>
    <row r="479" ht="19.5" customHeight="1"/>
    <row r="480" ht="19.5" customHeight="1"/>
    <row r="481" ht="19.5" customHeight="1"/>
    <row r="482" ht="19.5" customHeight="1"/>
    <row r="483" ht="19.5" customHeight="1"/>
    <row r="484" ht="19.5" customHeight="1"/>
    <row r="485" ht="19.5" customHeight="1"/>
    <row r="486" ht="19.5" customHeight="1"/>
    <row r="487" ht="19.5" customHeight="1"/>
    <row r="488" ht="19.5" customHeight="1"/>
    <row r="489" ht="19.5" customHeight="1"/>
    <row r="490" ht="19.5" customHeight="1"/>
    <row r="491" ht="19.5" customHeight="1"/>
    <row r="492" ht="19.5" customHeight="1"/>
    <row r="493" ht="19.5" customHeight="1"/>
    <row r="494" ht="19.5" customHeight="1"/>
    <row r="495" ht="19.5" customHeight="1"/>
    <row r="496" ht="19.5" customHeight="1"/>
    <row r="497" ht="19.5" customHeight="1"/>
    <row r="498" ht="19.5" customHeight="1"/>
    <row r="499" ht="19.5" customHeight="1"/>
    <row r="500" ht="19.5" customHeight="1"/>
    <row r="501" ht="19.5" customHeight="1"/>
    <row r="502" ht="19.5" customHeight="1"/>
    <row r="503" ht="19.5" customHeight="1"/>
    <row r="504" ht="19.5" customHeight="1"/>
    <row r="505" ht="19.5" customHeight="1"/>
    <row r="506" ht="19.5" customHeight="1"/>
    <row r="507" ht="19.5" customHeight="1"/>
    <row r="508" ht="19.5" customHeight="1"/>
    <row r="509" ht="19.5" customHeight="1"/>
    <row r="510" ht="19.5" customHeight="1"/>
    <row r="511" ht="19.5" customHeight="1"/>
    <row r="512" ht="19.5" customHeight="1"/>
    <row r="513" ht="19.5" customHeight="1"/>
    <row r="514" ht="19.5" customHeight="1"/>
    <row r="515" ht="19.5" customHeight="1"/>
    <row r="516" ht="19.5" customHeight="1"/>
    <row r="517" ht="19.5" customHeight="1"/>
    <row r="518" ht="19.5" customHeight="1"/>
    <row r="519" ht="19.5" customHeight="1"/>
    <row r="520" ht="19.5" customHeight="1"/>
    <row r="521" ht="19.5" customHeight="1"/>
    <row r="522" ht="19.5" customHeight="1"/>
    <row r="523" ht="19.5" customHeight="1"/>
    <row r="524" ht="19.5" customHeight="1"/>
    <row r="525" ht="19.5" customHeight="1"/>
    <row r="526" ht="19.5" customHeight="1"/>
    <row r="527" ht="19.5" customHeight="1"/>
    <row r="528" ht="19.5" customHeight="1"/>
    <row r="529" ht="19.5" customHeight="1"/>
    <row r="530" ht="19.5" customHeight="1"/>
    <row r="531" ht="19.5" customHeight="1"/>
    <row r="532" ht="19.5" customHeight="1"/>
    <row r="533" ht="19.5" customHeight="1"/>
    <row r="534" ht="19.5" customHeight="1"/>
    <row r="535" ht="19.5" customHeight="1"/>
    <row r="536" ht="19.5" customHeight="1"/>
    <row r="537" ht="19.5" customHeight="1"/>
    <row r="538" ht="19.5" customHeight="1"/>
    <row r="539" ht="19.5" customHeight="1"/>
    <row r="540" ht="19.5" customHeight="1"/>
    <row r="541" ht="19.5" customHeight="1"/>
    <row r="542" ht="19.5" customHeight="1"/>
    <row r="543" ht="19.5" customHeight="1"/>
    <row r="544" ht="19.5" customHeight="1"/>
    <row r="545" ht="19.5" customHeight="1"/>
    <row r="546" ht="19.5" customHeight="1"/>
    <row r="547" ht="19.5" customHeight="1"/>
    <row r="548" ht="19.5" customHeight="1"/>
    <row r="549" ht="19.5" customHeight="1"/>
    <row r="550" ht="19.5" customHeight="1"/>
    <row r="551" ht="19.5" customHeight="1"/>
    <row r="552" ht="19.5" customHeight="1"/>
    <row r="553" ht="19.5" customHeight="1"/>
    <row r="554" ht="19.5" customHeight="1"/>
    <row r="555" ht="19.5" customHeight="1"/>
    <row r="556" ht="19.5" customHeight="1"/>
    <row r="557" ht="19.5" customHeight="1"/>
    <row r="558" ht="19.5" customHeight="1"/>
    <row r="559" ht="19.5" customHeight="1"/>
    <row r="560" ht="19.5" customHeight="1"/>
    <row r="561" ht="19.5" customHeight="1"/>
    <row r="562" ht="19.5" customHeight="1"/>
    <row r="563" ht="19.5" customHeight="1"/>
    <row r="564" ht="19.5" customHeight="1"/>
    <row r="565" ht="19.5" customHeight="1"/>
    <row r="566" ht="19.5" customHeight="1"/>
    <row r="567" ht="19.5" customHeight="1"/>
    <row r="568" ht="19.5" customHeight="1"/>
    <row r="569" ht="19.5" customHeight="1"/>
    <row r="570" ht="19.5" customHeight="1"/>
    <row r="571" ht="19.5" customHeight="1"/>
    <row r="572" ht="19.5" customHeight="1"/>
    <row r="573" ht="19.5" customHeight="1"/>
    <row r="574" ht="19.5" customHeight="1"/>
    <row r="575" ht="19.5" customHeight="1"/>
    <row r="576" ht="19.5" customHeight="1"/>
    <row r="577" ht="19.5" customHeight="1"/>
    <row r="578" ht="19.5" customHeight="1"/>
    <row r="579" ht="19.5" customHeight="1"/>
    <row r="580" ht="19.5" customHeight="1"/>
    <row r="581" ht="19.5" customHeight="1"/>
    <row r="582" ht="19.5" customHeight="1"/>
    <row r="583" ht="19.5" customHeight="1"/>
    <row r="584" ht="19.5" customHeight="1"/>
    <row r="585" ht="19.5" customHeight="1"/>
    <row r="586" ht="19.5" customHeight="1"/>
    <row r="587" ht="19.5" customHeight="1"/>
    <row r="588" ht="19.5" customHeight="1"/>
    <row r="589" ht="19.5" customHeight="1"/>
    <row r="590" ht="19.5" customHeight="1"/>
    <row r="591" ht="19.5" customHeight="1"/>
    <row r="592" ht="19.5" customHeight="1"/>
    <row r="593" ht="19.5" customHeight="1"/>
    <row r="594" ht="19.5" customHeight="1"/>
    <row r="595" ht="19.5" customHeight="1"/>
    <row r="596" ht="19.5" customHeight="1"/>
    <row r="597" ht="19.5" customHeight="1"/>
    <row r="598" ht="19.5" customHeight="1"/>
    <row r="599" ht="19.5" customHeight="1"/>
    <row r="600" ht="19.5" customHeight="1"/>
    <row r="601" ht="19.5" customHeight="1"/>
    <row r="602" ht="19.5" customHeight="1"/>
    <row r="603" ht="19.5" customHeight="1"/>
    <row r="604" ht="19.5" customHeight="1"/>
    <row r="605" ht="19.5" customHeight="1"/>
    <row r="606" ht="19.5" customHeight="1"/>
    <row r="607" ht="19.5" customHeight="1"/>
    <row r="608" ht="19.5" customHeight="1"/>
    <row r="609" ht="19.5" customHeight="1"/>
    <row r="610" ht="19.5" customHeight="1"/>
    <row r="611" ht="19.5" customHeight="1"/>
    <row r="612" ht="19.5" customHeight="1"/>
    <row r="613" ht="19.5" customHeight="1"/>
    <row r="614" ht="19.5" customHeight="1"/>
    <row r="615" ht="19.5" customHeight="1"/>
    <row r="616" ht="19.5" customHeight="1"/>
    <row r="617" ht="19.5" customHeight="1"/>
    <row r="618" ht="19.5" customHeight="1"/>
    <row r="619" ht="19.5" customHeight="1"/>
    <row r="620" ht="19.5" customHeight="1"/>
    <row r="621" ht="19.5" customHeight="1"/>
    <row r="622" ht="19.5" customHeight="1"/>
    <row r="623" ht="19.5" customHeight="1"/>
    <row r="624" ht="19.5" customHeight="1"/>
    <row r="625" ht="19.5" customHeight="1"/>
    <row r="626" ht="19.5" customHeight="1"/>
    <row r="627" ht="19.5" customHeight="1"/>
    <row r="628" ht="19.5" customHeight="1"/>
    <row r="629" ht="19.5" customHeight="1"/>
    <row r="630" ht="19.5" customHeight="1"/>
    <row r="631" ht="19.5" customHeight="1"/>
    <row r="632" ht="19.5" customHeight="1"/>
    <row r="633" ht="19.5" customHeight="1"/>
    <row r="634" ht="19.5" customHeight="1"/>
    <row r="635" ht="19.5" customHeight="1"/>
    <row r="636" ht="19.5" customHeight="1"/>
    <row r="637" ht="19.5" customHeight="1"/>
    <row r="638" ht="19.5" customHeight="1"/>
    <row r="639" ht="19.5" customHeight="1"/>
    <row r="640" ht="19.5" customHeight="1"/>
    <row r="641" ht="19.5" customHeight="1"/>
    <row r="642" ht="19.5" customHeight="1"/>
    <row r="643" ht="19.5" customHeight="1"/>
    <row r="644" ht="19.5" customHeight="1"/>
    <row r="645" ht="19.5" customHeight="1"/>
    <row r="646" ht="19.5" customHeight="1"/>
    <row r="647" ht="19.5" customHeight="1"/>
    <row r="648" ht="19.5" customHeight="1"/>
    <row r="649" ht="19.5" customHeight="1"/>
    <row r="650" ht="19.5" customHeight="1"/>
    <row r="651" ht="19.5" customHeight="1"/>
    <row r="652" ht="19.5" customHeight="1"/>
    <row r="653" ht="19.5" customHeight="1"/>
    <row r="654" ht="19.5" customHeight="1"/>
    <row r="655" ht="19.5" customHeight="1"/>
    <row r="656" ht="19.5" customHeight="1"/>
    <row r="657" ht="19.5" customHeight="1"/>
    <row r="658" ht="19.5" customHeight="1"/>
    <row r="659" ht="19.5" customHeight="1"/>
    <row r="660" ht="19.5" customHeight="1"/>
    <row r="661" ht="19.5" customHeight="1"/>
    <row r="662" ht="19.5" customHeight="1"/>
    <row r="663" ht="19.5" customHeight="1"/>
    <row r="664" ht="19.5" customHeight="1"/>
    <row r="665" ht="19.5" customHeight="1"/>
    <row r="666" ht="19.5" customHeight="1"/>
    <row r="667" ht="19.5" customHeight="1"/>
    <row r="668" ht="19.5" customHeight="1"/>
    <row r="669" ht="19.5" customHeight="1"/>
    <row r="670" ht="19.5" customHeight="1"/>
    <row r="671" ht="19.5" customHeight="1"/>
    <row r="672" ht="19.5" customHeight="1"/>
    <row r="673" ht="19.5" customHeight="1"/>
    <row r="674" ht="19.5" customHeight="1"/>
    <row r="675" ht="19.5" customHeight="1"/>
    <row r="676" ht="19.5" customHeight="1"/>
    <row r="677" ht="19.5" customHeight="1"/>
    <row r="678" ht="19.5" customHeight="1"/>
    <row r="679" ht="19.5" customHeight="1"/>
    <row r="680" ht="19.5" customHeight="1"/>
    <row r="681" ht="19.5" customHeight="1"/>
    <row r="682" ht="19.5" customHeight="1"/>
    <row r="683" ht="19.5" customHeight="1"/>
    <row r="684" ht="19.5" customHeight="1"/>
    <row r="685" ht="19.5" customHeight="1"/>
    <row r="686" ht="19.5" customHeight="1"/>
    <row r="687" ht="19.5" customHeight="1"/>
    <row r="688" ht="19.5" customHeight="1"/>
    <row r="689" ht="19.5" customHeight="1"/>
    <row r="690" ht="19.5" customHeight="1"/>
    <row r="691" ht="19.5" customHeight="1"/>
    <row r="692" ht="19.5" customHeight="1"/>
    <row r="693" ht="19.5" customHeight="1"/>
    <row r="694" ht="19.5" customHeight="1"/>
    <row r="695" ht="19.5" customHeight="1"/>
    <row r="696" ht="19.5" customHeight="1"/>
    <row r="697" ht="19.5" customHeight="1"/>
    <row r="698" ht="19.5" customHeight="1"/>
    <row r="699" ht="19.5" customHeight="1"/>
    <row r="700" ht="19.5" customHeight="1"/>
    <row r="701" ht="19.5" customHeight="1"/>
    <row r="702" ht="19.5" customHeight="1"/>
    <row r="703" ht="19.5" customHeight="1"/>
    <row r="704" ht="19.5" customHeight="1"/>
    <row r="705" ht="19.5" customHeight="1"/>
    <row r="706" ht="19.5" customHeight="1"/>
    <row r="707" ht="19.5" customHeight="1"/>
    <row r="708" ht="19.5" customHeight="1"/>
    <row r="709" ht="19.5" customHeight="1"/>
    <row r="710" ht="19.5" customHeight="1"/>
    <row r="711" ht="19.5" customHeight="1"/>
    <row r="712" ht="19.5" customHeight="1"/>
    <row r="713" ht="19.5" customHeight="1"/>
    <row r="714" ht="19.5" customHeight="1"/>
    <row r="715" ht="19.5" customHeight="1"/>
    <row r="716" ht="19.5" customHeight="1"/>
    <row r="717" ht="19.5" customHeight="1"/>
    <row r="718" ht="19.5" customHeight="1"/>
    <row r="719" ht="19.5" customHeight="1"/>
    <row r="720" ht="19.5" customHeight="1"/>
    <row r="721" ht="19.5" customHeight="1"/>
    <row r="722" ht="19.5" customHeight="1"/>
    <row r="723" ht="19.5" customHeight="1"/>
    <row r="724" ht="19.5" customHeight="1"/>
    <row r="725" ht="19.5" customHeight="1"/>
    <row r="726" ht="19.5" customHeight="1"/>
    <row r="727" ht="19.5" customHeight="1"/>
    <row r="728" ht="19.5" customHeight="1"/>
    <row r="729" ht="19.5" customHeight="1"/>
    <row r="730" ht="19.5" customHeight="1"/>
    <row r="731" ht="19.5" customHeight="1"/>
    <row r="732" ht="19.5" customHeight="1"/>
    <row r="733" ht="19.5" customHeight="1"/>
    <row r="734" ht="19.5" customHeight="1"/>
    <row r="735" ht="19.5" customHeight="1"/>
    <row r="736" ht="19.5" customHeight="1"/>
    <row r="737" ht="19.5" customHeight="1"/>
    <row r="738" ht="19.5" customHeight="1"/>
    <row r="739" ht="19.5" customHeight="1"/>
    <row r="740" ht="19.5" customHeight="1"/>
    <row r="741" ht="19.5" customHeight="1"/>
    <row r="742" ht="19.5" customHeight="1"/>
    <row r="743" ht="19.5" customHeight="1"/>
    <row r="744" ht="19.5" customHeight="1"/>
    <row r="745" ht="19.5" customHeight="1"/>
    <row r="746" ht="19.5" customHeight="1"/>
    <row r="747" ht="19.5" customHeight="1"/>
    <row r="748" ht="19.5" customHeight="1"/>
    <row r="749" ht="19.5" customHeight="1"/>
    <row r="750" ht="19.5" customHeight="1"/>
    <row r="751" ht="19.5" customHeight="1"/>
    <row r="752" ht="19.5" customHeight="1"/>
    <row r="753" ht="19.5" customHeight="1"/>
    <row r="754" ht="19.5" customHeight="1"/>
    <row r="755" ht="19.5" customHeight="1"/>
    <row r="756" ht="19.5" customHeight="1"/>
    <row r="757" ht="19.5" customHeight="1"/>
    <row r="758" ht="19.5" customHeight="1"/>
    <row r="759" ht="19.5" customHeight="1"/>
    <row r="760" ht="19.5" customHeight="1"/>
    <row r="761" ht="19.5" customHeight="1"/>
    <row r="762" ht="19.5" customHeight="1"/>
    <row r="763" ht="19.5" customHeight="1"/>
    <row r="764" ht="19.5" customHeight="1"/>
    <row r="765" ht="19.5" customHeight="1"/>
    <row r="766" ht="19.5" customHeight="1"/>
    <row r="767" ht="19.5" customHeight="1"/>
    <row r="768" ht="19.5" customHeight="1"/>
    <row r="769" ht="19.5" customHeight="1"/>
    <row r="770" ht="19.5" customHeight="1"/>
    <row r="771" ht="19.5" customHeight="1"/>
    <row r="772" ht="19.5" customHeight="1"/>
    <row r="773" ht="19.5" customHeight="1"/>
    <row r="774" ht="19.5" customHeight="1"/>
    <row r="775" ht="19.5" customHeight="1"/>
    <row r="776" ht="19.5" customHeight="1"/>
    <row r="777" ht="19.5" customHeight="1"/>
    <row r="778" ht="19.5" customHeight="1"/>
    <row r="779" ht="19.5" customHeight="1"/>
    <row r="780" ht="19.5" customHeight="1"/>
    <row r="781" ht="19.5" customHeight="1"/>
    <row r="782" ht="19.5" customHeight="1"/>
    <row r="783" ht="19.5" customHeight="1"/>
    <row r="784" ht="19.5" customHeight="1"/>
    <row r="785" ht="19.5" customHeight="1"/>
    <row r="786" ht="19.5" customHeight="1"/>
    <row r="787" ht="19.5" customHeight="1"/>
    <row r="788" ht="19.5" customHeight="1"/>
    <row r="789" ht="19.5" customHeight="1"/>
    <row r="790" ht="19.5" customHeight="1"/>
    <row r="791" ht="19.5" customHeight="1"/>
    <row r="792" ht="19.5" customHeight="1"/>
    <row r="793" ht="19.5" customHeight="1"/>
    <row r="794" ht="19.5" customHeight="1"/>
    <row r="795" ht="19.5" customHeight="1"/>
    <row r="796" ht="19.5" customHeight="1"/>
    <row r="797" ht="19.5" customHeight="1"/>
    <row r="798" ht="19.5" customHeight="1"/>
    <row r="799" ht="19.5" customHeight="1"/>
    <row r="800" ht="19.5" customHeight="1"/>
    <row r="801" ht="19.5" customHeight="1"/>
    <row r="802" ht="19.5" customHeight="1"/>
    <row r="803" ht="19.5" customHeight="1"/>
    <row r="804" ht="19.5" customHeight="1"/>
    <row r="805" ht="19.5" customHeight="1"/>
    <row r="806" ht="19.5" customHeight="1"/>
    <row r="807" ht="19.5" customHeight="1"/>
    <row r="808" ht="19.5" customHeight="1"/>
    <row r="809" ht="19.5" customHeight="1"/>
    <row r="810" ht="19.5" customHeight="1"/>
    <row r="811" ht="19.5" customHeight="1"/>
    <row r="812" ht="19.5" customHeight="1"/>
    <row r="813" ht="19.5" customHeight="1"/>
    <row r="814" ht="19.5" customHeight="1"/>
    <row r="815" ht="19.5" customHeight="1"/>
    <row r="816" ht="19.5" customHeight="1"/>
    <row r="817" ht="19.5" customHeight="1"/>
    <row r="818" ht="19.5" customHeight="1"/>
    <row r="819" ht="19.5" customHeight="1"/>
    <row r="820" ht="19.5" customHeight="1"/>
    <row r="821" ht="19.5" customHeight="1"/>
    <row r="822" ht="19.5" customHeight="1"/>
    <row r="823" ht="19.5" customHeight="1"/>
    <row r="824" ht="19.5" customHeight="1"/>
    <row r="825" ht="19.5" customHeight="1"/>
    <row r="826" ht="19.5" customHeight="1"/>
    <row r="827" ht="19.5" customHeight="1"/>
    <row r="828" ht="19.5" customHeight="1"/>
    <row r="829" ht="19.5" customHeight="1"/>
    <row r="830" ht="19.5" customHeight="1"/>
    <row r="831" ht="19.5" customHeight="1"/>
    <row r="832" ht="19.5" customHeight="1"/>
    <row r="833" ht="19.5" customHeight="1"/>
    <row r="834" ht="19.5" customHeight="1"/>
    <row r="835" ht="19.5" customHeight="1"/>
    <row r="836" ht="19.5" customHeight="1"/>
    <row r="837" ht="19.5" customHeight="1"/>
    <row r="838" ht="19.5" customHeight="1"/>
    <row r="839" ht="19.5" customHeight="1"/>
    <row r="840" ht="19.5" customHeight="1"/>
    <row r="841" ht="19.5" customHeight="1"/>
    <row r="842" ht="19.5" customHeight="1"/>
    <row r="843" ht="19.5" customHeight="1"/>
    <row r="844" ht="19.5" customHeight="1"/>
    <row r="845" ht="19.5" customHeight="1"/>
    <row r="846" ht="19.5" customHeight="1"/>
    <row r="847" ht="19.5" customHeight="1"/>
    <row r="848" ht="19.5" customHeight="1"/>
    <row r="849" ht="19.5" customHeight="1"/>
    <row r="850" ht="19.5" customHeight="1"/>
    <row r="851" ht="19.5" customHeight="1"/>
    <row r="852" ht="19.5" customHeight="1"/>
    <row r="853" ht="19.5" customHeight="1"/>
    <row r="854" ht="19.5" customHeight="1"/>
    <row r="855" ht="19.5" customHeight="1"/>
    <row r="856" ht="19.5" customHeight="1"/>
    <row r="857" ht="19.5" customHeight="1"/>
    <row r="858" ht="19.5" customHeight="1"/>
    <row r="859" ht="19.5" customHeight="1"/>
    <row r="860" ht="19.5" customHeight="1"/>
    <row r="861" ht="19.5" customHeight="1"/>
    <row r="862" ht="19.5" customHeight="1"/>
    <row r="863" ht="19.5" customHeight="1"/>
    <row r="864" ht="19.5" customHeight="1"/>
    <row r="865" ht="19.5" customHeight="1"/>
    <row r="866" ht="19.5" customHeight="1"/>
    <row r="867" ht="19.5" customHeight="1"/>
    <row r="868" ht="19.5" customHeight="1"/>
    <row r="869" ht="19.5" customHeight="1"/>
    <row r="870" ht="19.5" customHeight="1"/>
    <row r="871" ht="19.5" customHeight="1"/>
    <row r="872" ht="19.5" customHeight="1"/>
    <row r="873" ht="19.5" customHeight="1"/>
    <row r="874" ht="19.5" customHeight="1"/>
    <row r="875" ht="19.5" customHeight="1"/>
    <row r="876" ht="19.5" customHeight="1"/>
    <row r="877" ht="19.5" customHeight="1"/>
    <row r="878" ht="19.5" customHeight="1"/>
    <row r="879" ht="19.5" customHeight="1"/>
    <row r="880" ht="19.5" customHeight="1"/>
    <row r="881" ht="19.5" customHeight="1"/>
    <row r="882" ht="19.5" customHeight="1"/>
    <row r="883" ht="19.5" customHeight="1"/>
    <row r="884" ht="19.5" customHeight="1"/>
    <row r="885" ht="19.5" customHeight="1"/>
    <row r="886" ht="19.5" customHeight="1"/>
    <row r="887" ht="19.5" customHeight="1"/>
    <row r="888" ht="19.5" customHeight="1"/>
    <row r="889" ht="19.5" customHeight="1"/>
    <row r="890" ht="19.5" customHeight="1"/>
    <row r="891" ht="19.5" customHeight="1"/>
    <row r="892" ht="19.5" customHeight="1"/>
    <row r="893" ht="19.5" customHeight="1"/>
    <row r="894" ht="19.5" customHeight="1"/>
    <row r="895" ht="19.5" customHeight="1"/>
    <row r="896" ht="19.5" customHeight="1"/>
    <row r="897" ht="19.5" customHeight="1"/>
    <row r="898" ht="19.5" customHeight="1"/>
    <row r="899" ht="19.5" customHeight="1"/>
    <row r="900" ht="19.5" customHeight="1"/>
    <row r="901" ht="19.5" customHeight="1"/>
    <row r="902" ht="19.5" customHeight="1"/>
    <row r="903" ht="19.5" customHeight="1"/>
    <row r="904" ht="19.5" customHeight="1"/>
    <row r="905" ht="19.5" customHeight="1"/>
    <row r="906" ht="19.5" customHeight="1"/>
    <row r="907" ht="19.5" customHeight="1"/>
    <row r="908" ht="19.5" customHeight="1"/>
    <row r="909" ht="19.5" customHeight="1"/>
    <row r="910" ht="19.5" customHeight="1"/>
    <row r="911" ht="19.5" customHeight="1"/>
    <row r="912" ht="19.5" customHeight="1"/>
    <row r="913" ht="19.5" customHeight="1"/>
    <row r="914" ht="19.5" customHeight="1"/>
    <row r="915" ht="19.5" customHeight="1"/>
    <row r="916" ht="19.5" customHeight="1"/>
    <row r="917" ht="19.5" customHeight="1"/>
    <row r="918" ht="19.5" customHeight="1"/>
    <row r="919" ht="19.5" customHeight="1"/>
    <row r="920" ht="19.5" customHeight="1"/>
    <row r="921" ht="19.5" customHeight="1"/>
    <row r="922" ht="19.5" customHeight="1"/>
    <row r="923" ht="19.5" customHeight="1"/>
    <row r="924" ht="19.5" customHeight="1"/>
    <row r="925" ht="19.5" customHeight="1"/>
    <row r="926" ht="19.5" customHeight="1"/>
    <row r="927" ht="19.5" customHeight="1"/>
    <row r="928" ht="19.5" customHeight="1"/>
    <row r="929" ht="19.5" customHeight="1"/>
    <row r="930" ht="19.5" customHeight="1"/>
    <row r="931" ht="19.5" customHeight="1"/>
    <row r="932" ht="19.5" customHeight="1"/>
    <row r="933" ht="19.5" customHeight="1"/>
    <row r="934" ht="19.5" customHeight="1"/>
    <row r="935" ht="19.5" customHeight="1"/>
    <row r="936" ht="19.5" customHeight="1"/>
    <row r="937" ht="19.5" customHeight="1"/>
    <row r="938" ht="19.5" customHeight="1"/>
    <row r="939" ht="19.5" customHeight="1"/>
    <row r="940" ht="19.5" customHeight="1"/>
    <row r="941" ht="19.5" customHeight="1"/>
    <row r="942" ht="19.5" customHeight="1"/>
    <row r="943" ht="19.5" customHeight="1"/>
    <row r="944" ht="19.5" customHeight="1"/>
    <row r="945" ht="19.5" customHeight="1"/>
    <row r="946" ht="19.5" customHeight="1"/>
    <row r="947" ht="19.5" customHeight="1"/>
    <row r="948" ht="19.5" customHeight="1"/>
    <row r="949" ht="19.5" customHeight="1"/>
    <row r="950" ht="19.5" customHeight="1"/>
    <row r="951" ht="19.5" customHeight="1"/>
    <row r="952" ht="19.5" customHeight="1"/>
    <row r="953" ht="19.5" customHeight="1"/>
    <row r="954" ht="19.5" customHeight="1"/>
    <row r="955" ht="19.5" customHeight="1"/>
    <row r="956" ht="19.5" customHeight="1"/>
    <row r="957" ht="19.5" customHeight="1"/>
    <row r="958" ht="19.5" customHeight="1"/>
    <row r="959" ht="19.5" customHeight="1"/>
    <row r="960" ht="19.5" customHeight="1"/>
    <row r="961" ht="19.5" customHeight="1"/>
    <row r="962" ht="19.5" customHeight="1"/>
    <row r="963" ht="19.5" customHeight="1"/>
    <row r="964" ht="19.5" customHeight="1"/>
    <row r="965" ht="19.5" customHeight="1"/>
    <row r="966" ht="19.5" customHeight="1"/>
    <row r="967" ht="19.5" customHeight="1"/>
    <row r="968" ht="19.5" customHeight="1"/>
    <row r="969" ht="19.5" customHeight="1"/>
    <row r="970" ht="19.5" customHeight="1"/>
    <row r="971" ht="19.5" customHeight="1"/>
    <row r="972" ht="19.5" customHeight="1"/>
    <row r="973" ht="19.5" customHeight="1"/>
    <row r="974" ht="19.5" customHeight="1"/>
    <row r="975" ht="19.5" customHeight="1"/>
    <row r="976" ht="19.5" customHeight="1"/>
    <row r="977" ht="19.5" customHeight="1"/>
    <row r="978" ht="19.5" customHeight="1"/>
    <row r="979" ht="19.5" customHeight="1"/>
    <row r="980" ht="19.5" customHeight="1"/>
    <row r="981" ht="19.5" customHeight="1"/>
    <row r="982" ht="19.5" customHeight="1"/>
    <row r="983" ht="19.5" customHeight="1"/>
    <row r="984" ht="19.5" customHeight="1"/>
    <row r="985" ht="19.5" customHeight="1"/>
    <row r="986" ht="19.5" customHeight="1"/>
  </sheetData>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729AD-0DD3-462E-98D0-A4DA16CC74B9}">
  <sheetPr>
    <tabColor theme="1"/>
  </sheetPr>
  <dimension ref="A1"/>
  <sheetViews>
    <sheetView zoomScale="280" zoomScaleNormal="280" workbookViewId="0">
      <selection activeCell="A2" sqref="A2"/>
    </sheetView>
  </sheetViews>
  <sheetFormatPr baseColWidth="10" defaultRowHeight="15"/>
  <sheetData>
    <row r="1" spans="1:1">
      <c r="A1" s="2314" t="s">
        <v>2025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A1:AG983"/>
  <sheetViews>
    <sheetView zoomScaleNormal="100" workbookViewId="0">
      <selection activeCell="C1" sqref="C1"/>
    </sheetView>
  </sheetViews>
  <sheetFormatPr baseColWidth="10" defaultColWidth="14.42578125" defaultRowHeight="15" customHeight="1"/>
  <cols>
    <col min="1" max="1" width="5.140625" customWidth="1"/>
    <col min="2" max="2" width="6.28515625" customWidth="1"/>
    <col min="3" max="3" width="14.5703125" customWidth="1"/>
    <col min="4" max="4" width="12.42578125" customWidth="1"/>
    <col min="5" max="5" width="11.42578125" customWidth="1"/>
    <col min="6" max="6" width="13" customWidth="1"/>
    <col min="7" max="13" width="11.42578125" customWidth="1"/>
    <col min="14" max="14" width="5.7109375" customWidth="1"/>
    <col min="15" max="15" width="14.42578125" customWidth="1"/>
    <col min="16" max="19" width="10.7109375" customWidth="1"/>
    <col min="20" max="20" width="5.42578125" customWidth="1"/>
    <col min="21" max="24" width="10.7109375" customWidth="1"/>
    <col min="25" max="25" width="6.42578125" customWidth="1"/>
    <col min="26" max="27" width="10.7109375" customWidth="1"/>
    <col min="33" max="33" width="4" customWidth="1"/>
  </cols>
  <sheetData>
    <row r="1" spans="1:33" ht="19.5" customHeight="1">
      <c r="A1" s="356" t="s">
        <v>559</v>
      </c>
      <c r="B1" s="357"/>
      <c r="C1" s="356"/>
      <c r="D1" s="356"/>
      <c r="E1" s="356"/>
      <c r="F1" s="356"/>
      <c r="G1" s="356"/>
      <c r="H1" s="356"/>
      <c r="I1" s="356"/>
      <c r="J1" s="356"/>
      <c r="K1" s="356"/>
      <c r="L1" s="357"/>
      <c r="M1" s="357"/>
      <c r="N1" s="357"/>
    </row>
    <row r="2" spans="1:33" ht="19.5" customHeight="1" thickBot="1">
      <c r="A2" s="386"/>
      <c r="B2" s="486"/>
      <c r="C2" s="486"/>
      <c r="D2" s="486"/>
      <c r="E2" s="486"/>
      <c r="F2" s="486"/>
      <c r="G2" s="486"/>
      <c r="H2" s="486"/>
      <c r="I2" s="486"/>
      <c r="J2" s="486"/>
      <c r="K2" s="486"/>
      <c r="L2" s="486"/>
      <c r="M2" s="486"/>
      <c r="N2" s="386"/>
    </row>
    <row r="3" spans="1:33" ht="19.5" customHeight="1" thickBot="1">
      <c r="A3" s="386"/>
      <c r="B3" s="486"/>
      <c r="C3" s="486"/>
      <c r="D3" s="486"/>
      <c r="E3" s="486"/>
      <c r="F3" s="486"/>
      <c r="G3" s="486"/>
      <c r="H3" s="486"/>
      <c r="I3" s="486"/>
      <c r="J3" s="486"/>
      <c r="K3" s="486"/>
      <c r="L3" s="486"/>
      <c r="M3" s="486"/>
      <c r="N3" s="386"/>
      <c r="T3" s="1387" t="s">
        <v>1875</v>
      </c>
      <c r="U3" s="1388"/>
      <c r="V3" s="1388"/>
      <c r="W3" s="1388"/>
      <c r="X3" s="1388"/>
      <c r="Y3" s="1389"/>
      <c r="AB3" s="1957" t="s">
        <v>1884</v>
      </c>
    </row>
    <row r="4" spans="1:33" ht="19.5" customHeight="1" thickBot="1">
      <c r="A4" s="386"/>
      <c r="B4" s="486"/>
      <c r="C4" s="486"/>
      <c r="D4" s="486"/>
      <c r="E4" s="486"/>
      <c r="F4" s="486"/>
      <c r="G4" s="486"/>
      <c r="H4" s="486"/>
      <c r="I4" s="486"/>
      <c r="J4" s="486"/>
      <c r="K4" s="486"/>
      <c r="L4" s="486"/>
      <c r="M4" s="486"/>
      <c r="N4" s="386"/>
      <c r="T4" s="1948"/>
      <c r="U4" s="1949"/>
      <c r="V4" s="1949"/>
      <c r="W4" s="1949"/>
      <c r="X4" s="1949"/>
      <c r="Y4" s="1950"/>
      <c r="AB4" s="1957" t="s">
        <v>1880</v>
      </c>
    </row>
    <row r="5" spans="1:33" ht="19.5" customHeight="1">
      <c r="A5" s="386"/>
      <c r="B5" s="486"/>
      <c r="C5" s="486"/>
      <c r="D5" s="486"/>
      <c r="E5" s="486"/>
      <c r="F5" s="486"/>
      <c r="G5" s="486"/>
      <c r="H5" s="486"/>
      <c r="I5" s="486"/>
      <c r="J5" s="486"/>
      <c r="K5" s="486"/>
      <c r="L5" s="486"/>
      <c r="M5" s="486"/>
      <c r="N5" s="386"/>
      <c r="T5" s="1948"/>
      <c r="U5" s="1949"/>
      <c r="V5" s="1949"/>
      <c r="W5" s="1949"/>
      <c r="X5" s="1949"/>
      <c r="Y5" s="1950"/>
      <c r="AB5" s="1953"/>
      <c r="AC5" s="1786"/>
      <c r="AD5" s="1786"/>
      <c r="AE5" s="1786"/>
      <c r="AF5" s="1786"/>
      <c r="AG5" s="1549"/>
    </row>
    <row r="6" spans="1:33" ht="19.5" customHeight="1">
      <c r="A6" s="386"/>
      <c r="B6" s="486"/>
      <c r="C6" s="486"/>
      <c r="D6" s="486"/>
      <c r="E6" s="486"/>
      <c r="F6" s="486"/>
      <c r="G6" s="486"/>
      <c r="H6" s="486"/>
      <c r="I6" s="486"/>
      <c r="J6" s="486"/>
      <c r="K6" s="486"/>
      <c r="L6" s="486"/>
      <c r="M6" s="486"/>
      <c r="N6" s="386"/>
      <c r="T6" s="1948"/>
      <c r="U6" s="1952" t="s">
        <v>1876</v>
      </c>
      <c r="V6" s="1089"/>
      <c r="W6" s="1089"/>
      <c r="X6" s="1089"/>
      <c r="Y6" s="1950"/>
      <c r="AB6" s="1787"/>
      <c r="AC6" s="1788"/>
      <c r="AD6" s="1788"/>
      <c r="AE6" s="1788"/>
      <c r="AF6" s="1788"/>
      <c r="AG6" s="1551"/>
    </row>
    <row r="7" spans="1:33" ht="19.5" customHeight="1">
      <c r="A7" s="386"/>
      <c r="B7" s="486"/>
      <c r="C7" s="486"/>
      <c r="D7" s="486"/>
      <c r="E7" s="486"/>
      <c r="F7" s="486"/>
      <c r="G7" s="486"/>
      <c r="H7" s="486"/>
      <c r="I7" s="486"/>
      <c r="J7" s="486"/>
      <c r="K7" s="486"/>
      <c r="L7" s="486"/>
      <c r="M7" s="486"/>
      <c r="N7" s="386"/>
      <c r="T7" s="1948"/>
      <c r="U7" s="1952" t="s">
        <v>1879</v>
      </c>
      <c r="V7" s="1089"/>
      <c r="W7" s="1089"/>
      <c r="X7" s="1089"/>
      <c r="Y7" s="1950"/>
      <c r="AB7" s="1787"/>
      <c r="AC7" s="1952" t="s">
        <v>1876</v>
      </c>
      <c r="AD7" s="1089"/>
      <c r="AE7" s="1089"/>
      <c r="AF7" s="1954" t="s">
        <v>1881</v>
      </c>
      <c r="AG7" s="1551"/>
    </row>
    <row r="8" spans="1:33" ht="19.5" customHeight="1" thickBot="1">
      <c r="A8" s="386"/>
      <c r="B8" s="486"/>
      <c r="C8" s="486"/>
      <c r="D8" s="486"/>
      <c r="E8" s="486"/>
      <c r="F8" s="486"/>
      <c r="G8" s="486"/>
      <c r="H8" s="486"/>
      <c r="I8" s="486"/>
      <c r="J8" s="486"/>
      <c r="K8" s="486"/>
      <c r="L8" s="486"/>
      <c r="M8" s="486"/>
      <c r="N8" s="386"/>
      <c r="T8" s="1948"/>
      <c r="U8" s="1949"/>
      <c r="V8" s="1949"/>
      <c r="W8" s="1949"/>
      <c r="X8" s="1949"/>
      <c r="Y8" s="1950"/>
      <c r="AB8" s="1787"/>
      <c r="AC8" s="1952" t="s">
        <v>1879</v>
      </c>
      <c r="AD8" s="1089"/>
      <c r="AE8" s="1089"/>
      <c r="AF8" s="1954" t="s">
        <v>1882</v>
      </c>
      <c r="AG8" s="1551"/>
    </row>
    <row r="9" spans="1:33" ht="19.5" customHeight="1" thickBot="1">
      <c r="A9" s="386"/>
      <c r="B9" s="486"/>
      <c r="C9" s="486"/>
      <c r="D9" s="486"/>
      <c r="E9" s="486"/>
      <c r="F9" s="486"/>
      <c r="G9" s="486"/>
      <c r="H9" s="486"/>
      <c r="I9" s="486"/>
      <c r="J9" s="486"/>
      <c r="K9" s="486"/>
      <c r="L9" s="486"/>
      <c r="M9" s="486"/>
      <c r="N9" s="386"/>
      <c r="T9" s="1948"/>
      <c r="U9" s="1956" t="s">
        <v>1877</v>
      </c>
      <c r="V9" s="1949"/>
      <c r="W9" s="1949"/>
      <c r="X9" s="1949"/>
      <c r="Y9" s="1950"/>
      <c r="AB9" s="1787"/>
      <c r="AC9" s="1788"/>
      <c r="AD9" s="1788"/>
      <c r="AE9" s="1788"/>
      <c r="AF9" s="1788"/>
      <c r="AG9" s="1551"/>
    </row>
    <row r="10" spans="1:33" ht="19.5" customHeight="1" thickBot="1">
      <c r="A10" s="386"/>
      <c r="B10" s="486"/>
      <c r="C10" s="486"/>
      <c r="D10" s="486"/>
      <c r="E10" s="486"/>
      <c r="F10" s="486"/>
      <c r="G10" s="486"/>
      <c r="H10" s="486"/>
      <c r="I10" s="486"/>
      <c r="J10" s="486"/>
      <c r="K10" s="486"/>
      <c r="L10" s="486"/>
      <c r="M10" s="486"/>
      <c r="N10" s="386"/>
      <c r="T10" s="1951"/>
      <c r="U10" s="1628"/>
      <c r="V10" s="1628"/>
      <c r="W10" s="1628"/>
      <c r="X10" s="1628"/>
      <c r="Y10" s="1629"/>
      <c r="AB10" s="1787"/>
      <c r="AC10" s="1788"/>
      <c r="AD10" s="1788"/>
      <c r="AE10" s="1788"/>
      <c r="AF10" s="1788"/>
      <c r="AG10" s="1551"/>
    </row>
    <row r="11" spans="1:33" ht="19.5" customHeight="1">
      <c r="A11" s="386"/>
      <c r="B11" s="486"/>
      <c r="C11" s="486"/>
      <c r="D11" s="486"/>
      <c r="E11" s="486"/>
      <c r="F11" s="486"/>
      <c r="G11" s="486"/>
      <c r="H11" s="486"/>
      <c r="I11" s="486"/>
      <c r="J11" s="486"/>
      <c r="K11" s="486"/>
      <c r="L11" s="486"/>
      <c r="M11" s="486"/>
      <c r="N11" s="386"/>
      <c r="T11" s="1387" t="s">
        <v>1875</v>
      </c>
      <c r="U11" s="1388"/>
      <c r="V11" s="1388"/>
      <c r="W11" s="1388"/>
      <c r="X11" s="1388"/>
      <c r="Y11" s="1389"/>
      <c r="AB11" s="1787"/>
      <c r="AC11" s="1788"/>
      <c r="AD11" s="1788"/>
      <c r="AE11" s="1788"/>
      <c r="AF11" s="1788"/>
      <c r="AG11" s="1551"/>
    </row>
    <row r="12" spans="1:33" ht="19.5" customHeight="1">
      <c r="A12" s="386"/>
      <c r="B12" s="486"/>
      <c r="C12" s="486"/>
      <c r="D12" s="486"/>
      <c r="E12" s="486"/>
      <c r="F12" s="486"/>
      <c r="G12" s="486"/>
      <c r="H12" s="486"/>
      <c r="I12" s="486"/>
      <c r="J12" s="486"/>
      <c r="K12" s="486"/>
      <c r="L12" s="486"/>
      <c r="M12" s="486"/>
      <c r="N12" s="386"/>
      <c r="T12" s="1948"/>
      <c r="U12" s="1949"/>
      <c r="V12" s="1949"/>
      <c r="W12" s="1949"/>
      <c r="X12" s="1949"/>
      <c r="Y12" s="1950"/>
      <c r="AB12" s="1787"/>
      <c r="AC12" s="1788"/>
      <c r="AD12" s="1788"/>
      <c r="AE12" s="1788"/>
      <c r="AF12" s="1788"/>
      <c r="AG12" s="1551"/>
    </row>
    <row r="13" spans="1:33" ht="19.5" customHeight="1">
      <c r="A13" s="386"/>
      <c r="B13" s="486"/>
      <c r="C13" s="486"/>
      <c r="D13" s="486"/>
      <c r="E13" s="486"/>
      <c r="F13" s="486"/>
      <c r="G13" s="486"/>
      <c r="H13" s="486"/>
      <c r="I13" s="486"/>
      <c r="J13" s="486"/>
      <c r="K13" s="486"/>
      <c r="L13" s="486"/>
      <c r="M13" s="486"/>
      <c r="N13" s="386"/>
      <c r="T13" s="1948"/>
      <c r="U13" s="1949"/>
      <c r="V13" s="1949"/>
      <c r="W13" s="1949"/>
      <c r="X13" s="1949"/>
      <c r="Y13" s="1950"/>
      <c r="AB13" s="1787"/>
      <c r="AC13" s="1788"/>
      <c r="AD13" s="1788"/>
      <c r="AE13" s="1788"/>
      <c r="AF13" s="1788"/>
      <c r="AG13" s="1551"/>
    </row>
    <row r="14" spans="1:33" ht="19.5" customHeight="1" thickBot="1">
      <c r="A14" s="386"/>
      <c r="B14" s="486"/>
      <c r="C14" s="486"/>
      <c r="D14" s="486"/>
      <c r="E14" s="486"/>
      <c r="F14" s="486"/>
      <c r="G14" s="486"/>
      <c r="H14" s="486"/>
      <c r="I14" s="486"/>
      <c r="J14" s="486"/>
      <c r="K14" s="486"/>
      <c r="L14" s="486"/>
      <c r="M14" s="486"/>
      <c r="N14" s="386"/>
      <c r="T14" s="1948"/>
      <c r="U14" s="1952" t="s">
        <v>1876</v>
      </c>
      <c r="V14" s="1089"/>
      <c r="W14" s="1089"/>
      <c r="X14" s="1089"/>
      <c r="Y14" s="1950"/>
      <c r="AB14" s="1787"/>
      <c r="AC14" s="1788"/>
      <c r="AD14" s="1788"/>
      <c r="AE14" s="1788"/>
      <c r="AF14" s="1788"/>
      <c r="AG14" s="1551"/>
    </row>
    <row r="15" spans="1:33" ht="19.5" customHeight="1" thickBot="1">
      <c r="A15" s="386"/>
      <c r="B15" s="386"/>
      <c r="C15" s="386"/>
      <c r="D15" s="386"/>
      <c r="E15" s="386"/>
      <c r="F15" s="386"/>
      <c r="G15" s="386"/>
      <c r="H15" s="386"/>
      <c r="I15" s="386"/>
      <c r="J15" s="386"/>
      <c r="K15" s="386"/>
      <c r="L15" s="386"/>
      <c r="M15" s="386"/>
      <c r="N15" s="386"/>
      <c r="T15" s="1948"/>
      <c r="U15" s="1952" t="s">
        <v>1879</v>
      </c>
      <c r="V15" s="1089"/>
      <c r="W15" s="1089"/>
      <c r="X15" s="1089"/>
      <c r="Y15" s="1950"/>
      <c r="AB15" s="1787"/>
      <c r="AC15" s="1788"/>
      <c r="AD15" s="1788"/>
      <c r="AE15" s="1788"/>
      <c r="AF15" s="1955" t="s">
        <v>1883</v>
      </c>
      <c r="AG15" s="1551"/>
    </row>
    <row r="16" spans="1:33" ht="19.5" customHeight="1" thickBot="1">
      <c r="A16" s="386"/>
      <c r="B16" s="487"/>
      <c r="C16" s="488"/>
      <c r="D16" s="488"/>
      <c r="E16" s="488"/>
      <c r="F16" s="488"/>
      <c r="G16" s="488"/>
      <c r="H16" s="488"/>
      <c r="I16" s="488"/>
      <c r="J16" s="488"/>
      <c r="K16" s="488"/>
      <c r="L16" s="488"/>
      <c r="M16" s="489"/>
      <c r="N16" s="386"/>
      <c r="T16" s="1948"/>
      <c r="U16" s="1949"/>
      <c r="V16" s="1949"/>
      <c r="W16" s="1949"/>
      <c r="X16" s="1949"/>
      <c r="Y16" s="1950"/>
      <c r="AB16" s="1787"/>
      <c r="AC16" s="1788"/>
      <c r="AD16" s="1788"/>
      <c r="AE16" s="1788"/>
      <c r="AF16" s="1788"/>
      <c r="AG16" s="1551"/>
    </row>
    <row r="17" spans="1:33" ht="19.5" customHeight="1" thickBot="1">
      <c r="A17" s="386"/>
      <c r="B17" s="490"/>
      <c r="C17" s="1227" t="s">
        <v>560</v>
      </c>
      <c r="D17" s="1228"/>
      <c r="E17" s="1228"/>
      <c r="F17" s="1229"/>
      <c r="G17" s="456"/>
      <c r="H17" s="491"/>
      <c r="I17" s="492"/>
      <c r="J17" s="492"/>
      <c r="K17" s="493" t="s">
        <v>244</v>
      </c>
      <c r="L17" s="494" t="s">
        <v>245</v>
      </c>
      <c r="M17" s="495"/>
      <c r="N17" s="386"/>
      <c r="T17" s="1948"/>
      <c r="U17" s="1956" t="s">
        <v>1878</v>
      </c>
      <c r="V17" s="1949"/>
      <c r="W17" s="1949"/>
      <c r="X17" s="1949"/>
      <c r="Y17" s="1950"/>
      <c r="AB17" s="1789"/>
      <c r="AC17" s="1790"/>
      <c r="AD17" s="1790"/>
      <c r="AE17" s="1790"/>
      <c r="AF17" s="1790"/>
      <c r="AG17" s="1791"/>
    </row>
    <row r="18" spans="1:33" ht="19.5" customHeight="1" thickBot="1">
      <c r="A18" s="386"/>
      <c r="B18" s="490"/>
      <c r="C18" s="1230" t="s">
        <v>561</v>
      </c>
      <c r="D18" s="1231"/>
      <c r="E18" s="1231"/>
      <c r="F18" s="1232">
        <v>100000</v>
      </c>
      <c r="G18" s="456"/>
      <c r="H18" s="916" t="s">
        <v>561</v>
      </c>
      <c r="I18" s="917"/>
      <c r="J18" s="917"/>
      <c r="K18" s="917"/>
      <c r="L18" s="918">
        <v>100000</v>
      </c>
      <c r="M18" s="495"/>
      <c r="N18" s="386"/>
      <c r="T18" s="1951"/>
      <c r="U18" s="1628"/>
      <c r="V18" s="1628"/>
      <c r="W18" s="1628"/>
      <c r="X18" s="1628"/>
      <c r="Y18" s="1629"/>
    </row>
    <row r="19" spans="1:33" ht="19.5" customHeight="1">
      <c r="A19" s="386"/>
      <c r="B19" s="490"/>
      <c r="C19" s="1230" t="s">
        <v>562</v>
      </c>
      <c r="D19" s="1231"/>
      <c r="E19" s="1231"/>
      <c r="F19" s="1232">
        <v>-80000</v>
      </c>
      <c r="G19" s="456"/>
      <c r="H19" s="916" t="s">
        <v>562</v>
      </c>
      <c r="I19" s="917"/>
      <c r="J19" s="917"/>
      <c r="K19" s="919">
        <f>-F19</f>
        <v>80000</v>
      </c>
      <c r="L19" s="920"/>
      <c r="M19" s="495"/>
      <c r="N19" s="386"/>
    </row>
    <row r="20" spans="1:33" ht="19.5" customHeight="1" thickBot="1">
      <c r="A20" s="386"/>
      <c r="B20" s="490"/>
      <c r="C20" s="500"/>
      <c r="D20" s="501"/>
      <c r="E20" s="501"/>
      <c r="F20" s="502">
        <f>+F18+F19</f>
        <v>20000</v>
      </c>
      <c r="G20" s="456"/>
      <c r="H20" s="496" t="s">
        <v>1646</v>
      </c>
      <c r="I20" s="497"/>
      <c r="J20" s="497"/>
      <c r="K20" s="498">
        <f>+L18-K19</f>
        <v>20000</v>
      </c>
      <c r="L20" s="499"/>
      <c r="M20" s="495"/>
      <c r="N20" s="386"/>
    </row>
    <row r="21" spans="1:33" ht="19.5" customHeight="1">
      <c r="A21" s="386"/>
      <c r="B21" s="503"/>
      <c r="C21" s="455"/>
      <c r="D21" s="455"/>
      <c r="E21" s="455"/>
      <c r="F21" s="455"/>
      <c r="G21" s="455"/>
      <c r="H21" s="504"/>
      <c r="I21" s="455"/>
      <c r="J21" s="455"/>
      <c r="K21" s="455"/>
      <c r="L21" s="505"/>
      <c r="M21" s="506"/>
      <c r="N21" s="386"/>
    </row>
    <row r="22" spans="1:33" ht="19.5" customHeight="1">
      <c r="A22" s="386"/>
      <c r="B22" s="503"/>
      <c r="C22" s="455"/>
      <c r="D22" s="455"/>
      <c r="E22" s="455"/>
      <c r="F22" s="455"/>
      <c r="G22" s="455"/>
      <c r="H22" s="916" t="s">
        <v>1647</v>
      </c>
      <c r="I22" s="917"/>
      <c r="J22" s="917"/>
      <c r="K22" s="919">
        <v>23000</v>
      </c>
      <c r="L22" s="920"/>
      <c r="M22" s="506"/>
      <c r="N22" s="386"/>
    </row>
    <row r="23" spans="1:33" ht="19.5" customHeight="1">
      <c r="A23" s="386"/>
      <c r="B23" s="490"/>
      <c r="C23" s="456"/>
      <c r="D23" s="456"/>
      <c r="E23" s="456"/>
      <c r="F23" s="456"/>
      <c r="G23" s="456"/>
      <c r="H23" s="496" t="s">
        <v>1648</v>
      </c>
      <c r="I23" s="497"/>
      <c r="J23" s="497"/>
      <c r="K23" s="498"/>
      <c r="L23" s="499">
        <f>+K22</f>
        <v>23000</v>
      </c>
      <c r="M23" s="495"/>
      <c r="N23" s="386"/>
    </row>
    <row r="24" spans="1:33" ht="19.5" customHeight="1">
      <c r="A24" s="386"/>
      <c r="B24" s="490"/>
      <c r="C24" s="456"/>
      <c r="D24" s="456"/>
      <c r="E24" s="456"/>
      <c r="F24" s="456"/>
      <c r="G24" s="456"/>
      <c r="H24" s="507"/>
      <c r="I24" s="456"/>
      <c r="J24" s="456"/>
      <c r="K24" s="456"/>
      <c r="L24" s="508"/>
      <c r="M24" s="495"/>
      <c r="N24" s="386"/>
    </row>
    <row r="25" spans="1:33" ht="19.5" customHeight="1">
      <c r="A25" s="386"/>
      <c r="B25" s="490"/>
      <c r="C25" s="456"/>
      <c r="D25" s="456"/>
      <c r="E25" s="456"/>
      <c r="F25" s="456"/>
      <c r="G25" s="456"/>
      <c r="H25" s="504" t="s">
        <v>563</v>
      </c>
      <c r="I25" s="456"/>
      <c r="J25" s="456"/>
      <c r="K25" s="456"/>
      <c r="L25" s="508"/>
      <c r="M25" s="495"/>
      <c r="N25" s="386"/>
    </row>
    <row r="26" spans="1:33" ht="19.5" customHeight="1">
      <c r="A26" s="386"/>
      <c r="B26" s="490"/>
      <c r="C26" s="456"/>
      <c r="D26" s="456"/>
      <c r="E26" s="456"/>
      <c r="F26" s="456"/>
      <c r="G26" s="456"/>
      <c r="H26" s="507"/>
      <c r="I26" s="456"/>
      <c r="J26" s="456"/>
      <c r="K26" s="456"/>
      <c r="L26" s="508"/>
      <c r="M26" s="495"/>
      <c r="N26" s="386"/>
    </row>
    <row r="27" spans="1:33" ht="19.5" customHeight="1">
      <c r="A27" s="386"/>
      <c r="B27" s="490"/>
      <c r="C27" s="456"/>
      <c r="D27" s="456"/>
      <c r="E27" s="456"/>
      <c r="F27" s="456"/>
      <c r="G27" s="456"/>
      <c r="H27" s="1236" t="s">
        <v>564</v>
      </c>
      <c r="I27" s="1237"/>
      <c r="J27" s="1237"/>
      <c r="K27" s="1237"/>
      <c r="L27" s="1238">
        <f>+L23-K20</f>
        <v>3000</v>
      </c>
      <c r="M27" s="495"/>
      <c r="N27" s="386"/>
    </row>
    <row r="28" spans="1:33" ht="19.5" customHeight="1">
      <c r="A28" s="386"/>
      <c r="B28" s="490"/>
      <c r="C28" s="456"/>
      <c r="D28" s="456"/>
      <c r="E28" s="456"/>
      <c r="F28" s="456"/>
      <c r="G28" s="456"/>
      <c r="H28" s="1239" t="s">
        <v>565</v>
      </c>
      <c r="I28" s="1240"/>
      <c r="J28" s="1240"/>
      <c r="K28" s="1240"/>
      <c r="L28" s="1241"/>
      <c r="M28" s="495"/>
      <c r="N28" s="386"/>
    </row>
    <row r="29" spans="1:33" ht="19.5" customHeight="1">
      <c r="A29" s="386"/>
      <c r="B29" s="490"/>
      <c r="C29" s="456"/>
      <c r="D29" s="456"/>
      <c r="E29" s="456"/>
      <c r="F29" s="456"/>
      <c r="G29" s="456"/>
      <c r="H29" s="1242" t="s">
        <v>566</v>
      </c>
      <c r="I29" s="1243"/>
      <c r="J29" s="1243"/>
      <c r="K29" s="1243"/>
      <c r="L29" s="1244"/>
      <c r="M29" s="495"/>
      <c r="N29" s="386"/>
    </row>
    <row r="30" spans="1:33" ht="19.5" customHeight="1">
      <c r="A30" s="386"/>
      <c r="B30" s="490"/>
      <c r="C30" s="456"/>
      <c r="D30" s="456"/>
      <c r="E30" s="456"/>
      <c r="F30" s="456"/>
      <c r="G30" s="456"/>
      <c r="H30" s="1236" t="s">
        <v>564</v>
      </c>
      <c r="I30" s="1237"/>
      <c r="J30" s="1237"/>
      <c r="K30" s="1237"/>
      <c r="L30" s="1238">
        <f>+L27</f>
        <v>3000</v>
      </c>
      <c r="M30" s="495"/>
      <c r="N30" s="386"/>
    </row>
    <row r="31" spans="1:33" ht="19.5" customHeight="1">
      <c r="A31" s="386"/>
      <c r="B31" s="490"/>
      <c r="C31" s="456"/>
      <c r="D31" s="456"/>
      <c r="E31" s="456"/>
      <c r="F31" s="456"/>
      <c r="G31" s="456"/>
      <c r="H31" s="1239" t="s">
        <v>2027</v>
      </c>
      <c r="I31" s="1240"/>
      <c r="J31" s="1240"/>
      <c r="K31" s="1240"/>
      <c r="L31" s="1241"/>
      <c r="M31" s="495"/>
      <c r="N31" s="386"/>
    </row>
    <row r="32" spans="1:33" ht="19.5" customHeight="1">
      <c r="A32" s="386"/>
      <c r="B32" s="490"/>
      <c r="C32" s="456"/>
      <c r="D32" s="456"/>
      <c r="E32" s="456"/>
      <c r="F32" s="456"/>
      <c r="G32" s="456"/>
      <c r="H32" s="1242" t="s">
        <v>2028</v>
      </c>
      <c r="I32" s="1243"/>
      <c r="J32" s="1243"/>
      <c r="K32" s="1243"/>
      <c r="L32" s="1244"/>
      <c r="M32" s="495"/>
      <c r="N32" s="386"/>
    </row>
    <row r="33" spans="1:27" ht="19.5" customHeight="1">
      <c r="A33" s="386"/>
      <c r="B33" s="490"/>
      <c r="C33" s="456"/>
      <c r="D33" s="456"/>
      <c r="E33" s="456"/>
      <c r="F33" s="456"/>
      <c r="G33" s="456"/>
      <c r="H33" s="456"/>
      <c r="I33" s="456"/>
      <c r="J33" s="456"/>
      <c r="K33" s="456"/>
      <c r="L33" s="456"/>
      <c r="M33" s="495"/>
      <c r="N33" s="386"/>
    </row>
    <row r="34" spans="1:27" ht="19.5" customHeight="1" thickBot="1">
      <c r="A34" s="386"/>
      <c r="B34" s="490"/>
      <c r="C34" s="1336"/>
      <c r="D34" s="1336"/>
      <c r="E34" s="1336"/>
      <c r="F34" s="1336"/>
      <c r="G34" s="510"/>
      <c r="H34" s="510"/>
      <c r="I34" s="510"/>
      <c r="J34" s="510"/>
      <c r="K34" s="510"/>
      <c r="L34" s="510"/>
      <c r="M34" s="511"/>
      <c r="N34" s="386"/>
    </row>
    <row r="35" spans="1:27" ht="19.5" customHeight="1">
      <c r="A35" s="386"/>
      <c r="B35" s="1634" t="s">
        <v>567</v>
      </c>
      <c r="C35" s="1635"/>
      <c r="D35" s="1635"/>
      <c r="E35" s="1635"/>
      <c r="F35" s="1636"/>
      <c r="G35" s="488"/>
      <c r="H35" s="488" t="s">
        <v>568</v>
      </c>
      <c r="I35" s="488"/>
      <c r="J35" s="488"/>
      <c r="K35" s="488"/>
      <c r="L35" s="488"/>
      <c r="M35" s="489"/>
      <c r="N35" s="386"/>
    </row>
    <row r="36" spans="1:27" ht="19.5" customHeight="1">
      <c r="A36" s="386"/>
      <c r="B36" s="1637" t="s">
        <v>569</v>
      </c>
      <c r="C36" s="512"/>
      <c r="D36" s="512"/>
      <c r="E36" s="512"/>
      <c r="F36" s="1638"/>
      <c r="G36" s="456"/>
      <c r="H36" s="513"/>
      <c r="I36" s="514" t="s">
        <v>570</v>
      </c>
      <c r="J36" s="513"/>
      <c r="K36" s="513"/>
      <c r="L36" s="513" t="s">
        <v>1649</v>
      </c>
      <c r="M36" s="495"/>
      <c r="N36" s="386"/>
    </row>
    <row r="37" spans="1:27" ht="19.5" customHeight="1" thickBot="1">
      <c r="A37" s="386"/>
      <c r="B37" s="2375" t="s">
        <v>571</v>
      </c>
      <c r="C37" s="1639"/>
      <c r="D37" s="1639"/>
      <c r="E37" s="1639"/>
      <c r="F37" s="1640"/>
      <c r="G37" s="456"/>
      <c r="H37" s="513"/>
      <c r="I37" s="514" t="s">
        <v>572</v>
      </c>
      <c r="J37" s="513"/>
      <c r="K37" s="513"/>
      <c r="L37" s="513" t="s">
        <v>1649</v>
      </c>
      <c r="M37" s="495"/>
      <c r="N37" s="386"/>
    </row>
    <row r="38" spans="1:27" ht="19.5" customHeight="1">
      <c r="A38" s="386"/>
      <c r="B38" s="490"/>
      <c r="C38" s="456"/>
      <c r="D38" s="456"/>
      <c r="E38" s="456"/>
      <c r="F38" s="456"/>
      <c r="G38" s="456"/>
      <c r="H38" s="456" t="s">
        <v>573</v>
      </c>
      <c r="I38" s="456"/>
      <c r="J38" s="456"/>
      <c r="K38" s="456"/>
      <c r="L38" s="456"/>
      <c r="M38" s="495"/>
      <c r="N38" s="386"/>
    </row>
    <row r="39" spans="1:27" ht="19.5" customHeight="1">
      <c r="A39" s="386"/>
      <c r="B39" s="2376" t="s">
        <v>1817</v>
      </c>
      <c r="C39" s="2376"/>
      <c r="D39" s="1402"/>
      <c r="E39" s="2376" t="s">
        <v>1816</v>
      </c>
      <c r="F39" s="2376"/>
      <c r="G39" s="456"/>
      <c r="H39" s="513"/>
      <c r="I39" s="514" t="s">
        <v>574</v>
      </c>
      <c r="J39" s="513"/>
      <c r="K39" s="513"/>
      <c r="L39" s="513" t="s">
        <v>1649</v>
      </c>
      <c r="M39" s="495"/>
      <c r="N39" s="386"/>
    </row>
    <row r="40" spans="1:27" ht="19.5" customHeight="1">
      <c r="A40" s="386"/>
      <c r="B40" s="2377" t="s">
        <v>1819</v>
      </c>
      <c r="C40" s="2376"/>
      <c r="D40" s="2376"/>
      <c r="E40" s="2376" t="s">
        <v>1818</v>
      </c>
      <c r="F40" s="2376"/>
      <c r="G40" s="456"/>
      <c r="H40" s="513"/>
      <c r="I40" s="514" t="s">
        <v>575</v>
      </c>
      <c r="J40" s="513"/>
      <c r="K40" s="513"/>
      <c r="L40" s="513" t="s">
        <v>1649</v>
      </c>
      <c r="M40" s="495"/>
      <c r="N40" s="386"/>
    </row>
    <row r="41" spans="1:27" ht="19.5" customHeight="1">
      <c r="A41" s="386"/>
      <c r="B41" s="509"/>
      <c r="C41" s="510"/>
      <c r="D41" s="510"/>
      <c r="E41" s="510"/>
      <c r="F41" s="510"/>
      <c r="G41" s="510"/>
      <c r="H41" s="2378" t="s">
        <v>576</v>
      </c>
      <c r="I41" s="2378"/>
      <c r="J41" s="2378"/>
      <c r="K41" s="2378"/>
      <c r="L41" s="2378" t="s">
        <v>1649</v>
      </c>
      <c r="M41" s="511"/>
      <c r="N41" s="386"/>
    </row>
    <row r="42" spans="1:27" ht="19.5" customHeight="1">
      <c r="A42" s="515"/>
      <c r="B42" s="455"/>
      <c r="C42" s="1"/>
      <c r="D42" s="1"/>
      <c r="E42" s="1"/>
      <c r="F42" s="1"/>
      <c r="G42" s="455"/>
      <c r="H42" s="455"/>
      <c r="I42" s="455"/>
      <c r="J42" s="455"/>
      <c r="K42" s="455"/>
      <c r="L42" s="455"/>
      <c r="M42" s="455"/>
      <c r="N42" s="515"/>
      <c r="O42" s="1"/>
      <c r="P42" s="1"/>
      <c r="Q42" s="1"/>
      <c r="R42" s="1"/>
      <c r="S42" s="1"/>
      <c r="T42" s="1"/>
      <c r="U42" s="1"/>
      <c r="V42" s="1"/>
      <c r="W42" s="1"/>
      <c r="X42" s="1"/>
      <c r="Y42" s="1"/>
      <c r="Z42" s="1"/>
      <c r="AA42" s="1"/>
    </row>
    <row r="43" spans="1:27" ht="19.5" customHeight="1">
      <c r="A43" s="386"/>
      <c r="B43" s="386"/>
      <c r="C43" s="386"/>
      <c r="D43" s="386"/>
      <c r="E43" s="386"/>
      <c r="F43" s="386"/>
      <c r="G43" s="386"/>
      <c r="H43" s="386"/>
      <c r="I43" s="386"/>
      <c r="J43" s="386"/>
      <c r="K43" s="386"/>
      <c r="L43" s="386"/>
      <c r="M43" s="386"/>
      <c r="N43" s="386"/>
    </row>
    <row r="44" spans="1:27" ht="19.5" customHeight="1">
      <c r="A44" s="456"/>
      <c r="B44" s="456"/>
      <c r="C44" s="456"/>
      <c r="D44" s="456"/>
      <c r="E44" s="456"/>
      <c r="F44" s="456"/>
      <c r="G44" s="456"/>
      <c r="H44" s="456"/>
      <c r="I44" s="456"/>
      <c r="J44" s="456"/>
      <c r="K44" s="456"/>
      <c r="L44" s="456"/>
      <c r="M44" s="456"/>
      <c r="N44" s="456"/>
    </row>
    <row r="45" spans="1:27" ht="19.5" customHeight="1" thickBot="1">
      <c r="A45" s="455" t="s">
        <v>2029</v>
      </c>
      <c r="B45" s="456"/>
      <c r="C45" s="456"/>
      <c r="D45" s="456"/>
      <c r="E45" s="456"/>
      <c r="F45" s="456"/>
      <c r="G45" s="456"/>
      <c r="H45" s="456"/>
      <c r="I45" s="456"/>
      <c r="J45" s="456"/>
      <c r="K45" s="456"/>
      <c r="L45" s="456"/>
      <c r="M45" s="456"/>
      <c r="N45" s="456"/>
    </row>
    <row r="46" spans="1:27" ht="19.5" customHeight="1">
      <c r="A46" s="456"/>
      <c r="B46" s="456"/>
      <c r="C46" s="2379" t="s">
        <v>2030</v>
      </c>
      <c r="D46" s="2380"/>
      <c r="E46" s="2380"/>
      <c r="F46" s="2380"/>
      <c r="G46" s="2380"/>
      <c r="H46" s="2380"/>
      <c r="I46" s="2380"/>
      <c r="J46" s="2380"/>
      <c r="K46" s="2380"/>
      <c r="L46" s="2380"/>
      <c r="M46" s="2381"/>
      <c r="N46" s="456"/>
    </row>
    <row r="47" spans="1:27" ht="19.5" customHeight="1">
      <c r="A47" s="456"/>
      <c r="B47" s="456"/>
      <c r="C47" s="2382" t="s">
        <v>2031</v>
      </c>
      <c r="D47" s="2383"/>
      <c r="E47" s="2383"/>
      <c r="F47" s="2383"/>
      <c r="G47" s="2383"/>
      <c r="H47" s="2383"/>
      <c r="I47" s="2383"/>
      <c r="J47" s="2383"/>
      <c r="K47" s="2383"/>
      <c r="L47" s="2383"/>
      <c r="M47" s="2384"/>
      <c r="N47" s="456"/>
    </row>
    <row r="48" spans="1:27" ht="19.5" customHeight="1">
      <c r="A48" s="456"/>
      <c r="B48" s="456"/>
      <c r="C48" s="2382" t="s">
        <v>2032</v>
      </c>
      <c r="D48" s="2383"/>
      <c r="E48" s="2383"/>
      <c r="F48" s="2383"/>
      <c r="G48" s="2383"/>
      <c r="H48" s="2383"/>
      <c r="I48" s="2383"/>
      <c r="J48" s="2383"/>
      <c r="K48" s="2383"/>
      <c r="L48" s="2383"/>
      <c r="M48" s="2384"/>
      <c r="N48" s="456"/>
    </row>
    <row r="49" spans="1:14" ht="19.5" customHeight="1">
      <c r="A49" s="456"/>
      <c r="B49" s="456"/>
      <c r="C49" s="2382" t="s">
        <v>2033</v>
      </c>
      <c r="D49" s="2383"/>
      <c r="E49" s="2383"/>
      <c r="F49" s="2383"/>
      <c r="G49" s="2383"/>
      <c r="H49" s="2383"/>
      <c r="I49" s="2383"/>
      <c r="J49" s="2383"/>
      <c r="K49" s="2383"/>
      <c r="L49" s="2383"/>
      <c r="M49" s="2384"/>
      <c r="N49" s="456"/>
    </row>
    <row r="50" spans="1:14" ht="19.5" customHeight="1">
      <c r="A50" s="456"/>
      <c r="B50" s="456"/>
      <c r="C50" s="2382" t="s">
        <v>2034</v>
      </c>
      <c r="D50" s="2383"/>
      <c r="E50" s="2383"/>
      <c r="F50" s="2383"/>
      <c r="G50" s="2383"/>
      <c r="H50" s="2383"/>
      <c r="I50" s="2383"/>
      <c r="J50" s="2383"/>
      <c r="K50" s="2383"/>
      <c r="L50" s="2383"/>
      <c r="M50" s="2384"/>
      <c r="N50" s="456"/>
    </row>
    <row r="51" spans="1:14" ht="19.5" customHeight="1">
      <c r="A51" s="456"/>
      <c r="B51" s="456"/>
      <c r="C51" s="2382"/>
      <c r="D51" s="2383"/>
      <c r="E51" s="2383"/>
      <c r="F51" s="2383"/>
      <c r="G51" s="2383"/>
      <c r="H51" s="2383"/>
      <c r="I51" s="2383"/>
      <c r="J51" s="2383"/>
      <c r="K51" s="2383"/>
      <c r="L51" s="2383"/>
      <c r="M51" s="2384"/>
      <c r="N51" s="456"/>
    </row>
    <row r="52" spans="1:14" ht="19.5" customHeight="1">
      <c r="A52" s="456"/>
      <c r="B52" s="456"/>
      <c r="C52" s="2382" t="s">
        <v>2035</v>
      </c>
      <c r="D52" s="2383"/>
      <c r="E52" s="2383"/>
      <c r="F52" s="2383"/>
      <c r="G52" s="2383"/>
      <c r="H52" s="2383"/>
      <c r="I52" s="2383"/>
      <c r="J52" s="2383"/>
      <c r="K52" s="2383"/>
      <c r="L52" s="2383"/>
      <c r="M52" s="2384"/>
      <c r="N52" s="456"/>
    </row>
    <row r="53" spans="1:14" ht="19.5" customHeight="1">
      <c r="A53" s="456"/>
      <c r="B53" s="456"/>
      <c r="C53" s="2382"/>
      <c r="D53" s="2383"/>
      <c r="E53" s="2383"/>
      <c r="F53" s="2383"/>
      <c r="G53" s="2383"/>
      <c r="H53" s="2383"/>
      <c r="I53" s="2383"/>
      <c r="J53" s="2383"/>
      <c r="K53" s="2383"/>
      <c r="L53" s="2383"/>
      <c r="M53" s="2384"/>
      <c r="N53" s="456"/>
    </row>
    <row r="54" spans="1:14" ht="19.5" customHeight="1">
      <c r="A54" s="456"/>
      <c r="B54" s="456"/>
      <c r="C54" s="2382" t="s">
        <v>2036</v>
      </c>
      <c r="D54" s="2383"/>
      <c r="E54" s="2383"/>
      <c r="F54" s="2383"/>
      <c r="G54" s="2383"/>
      <c r="H54" s="2383"/>
      <c r="I54" s="2383"/>
      <c r="J54" s="2383"/>
      <c r="K54" s="2383"/>
      <c r="L54" s="2383"/>
      <c r="M54" s="2384"/>
      <c r="N54" s="456"/>
    </row>
    <row r="55" spans="1:14" ht="19.5" customHeight="1">
      <c r="A55" s="456"/>
      <c r="B55" s="456"/>
      <c r="C55" s="2382" t="s">
        <v>2037</v>
      </c>
      <c r="D55" s="2383"/>
      <c r="E55" s="2383"/>
      <c r="F55" s="2383"/>
      <c r="G55" s="2383"/>
      <c r="H55" s="2383"/>
      <c r="I55" s="2383"/>
      <c r="J55" s="2383"/>
      <c r="K55" s="2383"/>
      <c r="L55" s="2383"/>
      <c r="M55" s="2384"/>
      <c r="N55" s="456"/>
    </row>
    <row r="56" spans="1:14" ht="19.5" customHeight="1">
      <c r="A56" s="456"/>
      <c r="B56" s="456"/>
      <c r="C56" s="2382" t="s">
        <v>2038</v>
      </c>
      <c r="D56" s="2383"/>
      <c r="E56" s="2383"/>
      <c r="F56" s="2383"/>
      <c r="G56" s="2383"/>
      <c r="H56" s="2383"/>
      <c r="I56" s="2383"/>
      <c r="J56" s="2383"/>
      <c r="K56" s="2383"/>
      <c r="L56" s="2383"/>
      <c r="M56" s="2384"/>
      <c r="N56" s="456"/>
    </row>
    <row r="57" spans="1:14" ht="19.5" customHeight="1">
      <c r="A57" s="456"/>
      <c r="B57" s="456"/>
      <c r="C57" s="2382" t="s">
        <v>2039</v>
      </c>
      <c r="D57" s="2383"/>
      <c r="E57" s="2383"/>
      <c r="F57" s="2383"/>
      <c r="G57" s="2383"/>
      <c r="H57" s="2383"/>
      <c r="I57" s="2383"/>
      <c r="J57" s="2383"/>
      <c r="K57" s="2383"/>
      <c r="L57" s="2383"/>
      <c r="M57" s="2384"/>
      <c r="N57" s="456"/>
    </row>
    <row r="58" spans="1:14" ht="19.5" customHeight="1" thickBot="1">
      <c r="A58" s="456"/>
      <c r="B58" s="456"/>
      <c r="C58" s="2382"/>
      <c r="D58" s="2383"/>
      <c r="E58" s="2383"/>
      <c r="F58" s="2383"/>
      <c r="G58" s="2383"/>
      <c r="H58" s="2383"/>
      <c r="I58" s="2383"/>
      <c r="J58" s="2383"/>
      <c r="K58" s="2383"/>
      <c r="L58" s="2383"/>
      <c r="M58" s="2384"/>
      <c r="N58" s="456"/>
    </row>
    <row r="59" spans="1:14" ht="19.5" customHeight="1" thickBot="1">
      <c r="A59" s="455"/>
      <c r="B59" s="456"/>
      <c r="C59" s="2397" t="s">
        <v>2040</v>
      </c>
      <c r="D59" s="2398"/>
      <c r="E59" s="2398"/>
      <c r="F59" s="2398"/>
      <c r="G59" s="2398"/>
      <c r="H59" s="2398"/>
      <c r="I59" s="2398"/>
      <c r="J59" s="2398"/>
      <c r="K59" s="2398"/>
      <c r="L59" s="2398"/>
      <c r="M59" s="2399"/>
      <c r="N59" s="456"/>
    </row>
    <row r="60" spans="1:14" ht="19.5" customHeight="1" thickBot="1">
      <c r="A60" s="456"/>
      <c r="B60" s="456"/>
      <c r="C60" s="456"/>
      <c r="D60" s="456"/>
      <c r="E60" s="456"/>
      <c r="F60" s="456"/>
      <c r="G60" s="456"/>
      <c r="H60" s="456"/>
      <c r="I60" s="456"/>
      <c r="J60" s="456"/>
      <c r="K60" s="456"/>
      <c r="L60" s="456"/>
      <c r="M60" s="456"/>
      <c r="N60" s="456"/>
    </row>
    <row r="61" spans="1:14" ht="19.5" customHeight="1" thickBot="1">
      <c r="A61" s="456"/>
      <c r="B61" s="456"/>
      <c r="C61" s="2385" t="s">
        <v>2041</v>
      </c>
      <c r="D61" s="456"/>
      <c r="E61" s="456"/>
      <c r="F61" s="456"/>
      <c r="G61" s="456"/>
      <c r="H61" s="456"/>
      <c r="I61" s="456" t="s">
        <v>2044</v>
      </c>
      <c r="J61" s="456"/>
      <c r="K61" s="456"/>
      <c r="L61" s="456"/>
      <c r="M61" s="456"/>
      <c r="N61" s="456"/>
    </row>
    <row r="62" spans="1:14" ht="19.5" customHeight="1">
      <c r="A62" s="456"/>
      <c r="B62" s="456"/>
      <c r="C62" s="456" t="s">
        <v>2042</v>
      </c>
      <c r="D62" s="456"/>
      <c r="E62" s="456"/>
      <c r="F62" s="456"/>
      <c r="G62" s="456"/>
      <c r="H62" s="456"/>
      <c r="I62" s="456" t="s">
        <v>620</v>
      </c>
      <c r="J62" s="456"/>
      <c r="K62" s="456"/>
      <c r="L62" s="456"/>
      <c r="M62" s="456"/>
      <c r="N62" s="456"/>
    </row>
    <row r="63" spans="1:14" ht="19.5" customHeight="1">
      <c r="A63" s="456"/>
      <c r="B63" s="456"/>
      <c r="C63" s="456" t="s">
        <v>2043</v>
      </c>
      <c r="D63" s="456"/>
      <c r="E63" s="456"/>
      <c r="F63" s="456"/>
      <c r="G63" s="456"/>
      <c r="H63" s="456"/>
      <c r="I63" s="456" t="s">
        <v>620</v>
      </c>
      <c r="J63" s="456"/>
      <c r="K63" s="456"/>
      <c r="L63" s="456"/>
      <c r="M63" s="456"/>
      <c r="N63" s="456"/>
    </row>
    <row r="64" spans="1:14" ht="19.5" customHeight="1" thickBot="1">
      <c r="A64" s="456"/>
      <c r="B64" s="456"/>
      <c r="C64" s="456"/>
      <c r="D64" s="456"/>
      <c r="E64" s="456"/>
      <c r="F64" s="456"/>
      <c r="G64" s="456"/>
      <c r="H64" s="456"/>
      <c r="I64" s="456"/>
      <c r="J64" s="456"/>
      <c r="K64" s="456"/>
      <c r="L64" s="456"/>
      <c r="M64" s="456"/>
      <c r="N64" s="456"/>
    </row>
    <row r="65" spans="1:14" ht="19.5" customHeight="1">
      <c r="A65" s="456"/>
      <c r="B65" s="456"/>
      <c r="C65" s="2386" t="s">
        <v>2045</v>
      </c>
      <c r="D65" s="2387"/>
      <c r="E65" s="2387"/>
      <c r="F65" s="2387"/>
      <c r="G65" s="2387"/>
      <c r="H65" s="2387"/>
      <c r="I65" s="2388" t="s">
        <v>2047</v>
      </c>
      <c r="J65" s="2387"/>
      <c r="K65" s="2387"/>
      <c r="L65" s="2388" t="s">
        <v>2048</v>
      </c>
      <c r="M65" s="2389"/>
      <c r="N65" s="456"/>
    </row>
    <row r="66" spans="1:14" ht="19.5" customHeight="1">
      <c r="A66" s="456"/>
      <c r="B66" s="456"/>
      <c r="C66" s="2390"/>
      <c r="D66" s="2391"/>
      <c r="E66" s="2391"/>
      <c r="F66" s="2391"/>
      <c r="G66" s="2391"/>
      <c r="H66" s="2391"/>
      <c r="I66" s="2391"/>
      <c r="J66" s="2391"/>
      <c r="K66" s="2391"/>
      <c r="L66" s="2391"/>
      <c r="M66" s="2392"/>
      <c r="N66" s="456"/>
    </row>
    <row r="67" spans="1:14" ht="19.5" customHeight="1">
      <c r="A67" s="456"/>
      <c r="B67" s="456"/>
      <c r="C67" s="2393"/>
      <c r="D67" s="2391"/>
      <c r="E67" s="2400" t="s">
        <v>2046</v>
      </c>
      <c r="F67" s="2400"/>
      <c r="G67" s="2400"/>
      <c r="H67" s="2400"/>
      <c r="I67" s="2400"/>
      <c r="J67" s="2391"/>
      <c r="K67" s="2391"/>
      <c r="L67" s="2391"/>
      <c r="M67" s="2392"/>
      <c r="N67" s="456"/>
    </row>
    <row r="68" spans="1:14" ht="19.5" customHeight="1" thickBot="1">
      <c r="A68" s="456"/>
      <c r="B68" s="456"/>
      <c r="C68" s="2394"/>
      <c r="D68" s="2395"/>
      <c r="E68" s="2395"/>
      <c r="F68" s="2395"/>
      <c r="G68" s="2395"/>
      <c r="H68" s="2395"/>
      <c r="I68" s="2395"/>
      <c r="J68" s="2395"/>
      <c r="K68" s="2395"/>
      <c r="L68" s="2395"/>
      <c r="M68" s="2396"/>
      <c r="N68" s="456"/>
    </row>
    <row r="69" spans="1:14" ht="19.5" customHeight="1">
      <c r="A69" s="456"/>
      <c r="B69" s="456"/>
      <c r="C69" s="456"/>
      <c r="D69" s="456"/>
      <c r="E69" s="456"/>
      <c r="F69" s="456"/>
      <c r="G69" s="456"/>
      <c r="H69" s="456"/>
      <c r="I69" s="456"/>
      <c r="J69" s="456"/>
      <c r="K69" s="456"/>
      <c r="L69" s="456"/>
      <c r="M69" s="456"/>
      <c r="N69" s="456"/>
    </row>
    <row r="70" spans="1:14" ht="19.5" customHeight="1">
      <c r="A70" s="456"/>
      <c r="B70" s="456"/>
      <c r="C70" s="456"/>
      <c r="D70" s="456"/>
      <c r="E70" s="456"/>
      <c r="F70" s="456"/>
      <c r="G70" s="456"/>
      <c r="H70" s="456"/>
      <c r="I70" s="456"/>
      <c r="J70" s="456"/>
      <c r="K70" s="456"/>
      <c r="L70" s="456"/>
      <c r="M70" s="456"/>
      <c r="N70" s="456"/>
    </row>
    <row r="71" spans="1:14" ht="19.5" customHeight="1">
      <c r="A71" s="456"/>
      <c r="B71" s="456"/>
      <c r="C71" s="456"/>
      <c r="D71" s="456"/>
      <c r="E71" s="456"/>
      <c r="F71" s="456"/>
      <c r="G71" s="456"/>
      <c r="H71" s="456"/>
      <c r="I71" s="456"/>
      <c r="J71" s="456"/>
      <c r="K71" s="456"/>
      <c r="L71" s="456"/>
      <c r="M71" s="456"/>
      <c r="N71" s="456"/>
    </row>
    <row r="72" spans="1:14" ht="19.5" customHeight="1">
      <c r="A72" s="456"/>
      <c r="B72" s="456"/>
      <c r="C72" s="456"/>
      <c r="D72" s="456"/>
      <c r="E72" s="456"/>
      <c r="F72" s="456"/>
      <c r="G72" s="456"/>
      <c r="H72" s="456"/>
      <c r="I72" s="456"/>
      <c r="J72" s="456"/>
      <c r="K72" s="456"/>
      <c r="L72" s="456"/>
      <c r="M72" s="456"/>
      <c r="N72" s="456"/>
    </row>
    <row r="73" spans="1:14" ht="19.5" customHeight="1">
      <c r="A73" s="456"/>
      <c r="B73" s="456"/>
      <c r="C73" s="456"/>
      <c r="D73" s="456"/>
      <c r="E73" s="456"/>
      <c r="F73" s="456"/>
      <c r="G73" s="456"/>
      <c r="H73" s="456"/>
      <c r="I73" s="456"/>
      <c r="J73" s="456"/>
      <c r="K73" s="456"/>
      <c r="L73" s="456"/>
      <c r="M73" s="456"/>
      <c r="N73" s="456"/>
    </row>
    <row r="74" spans="1:14" ht="19.5" customHeight="1">
      <c r="A74" s="456"/>
      <c r="B74" s="456"/>
      <c r="C74" s="456"/>
      <c r="D74" s="456"/>
      <c r="E74" s="456"/>
      <c r="F74" s="456"/>
      <c r="G74" s="456"/>
      <c r="H74" s="456"/>
      <c r="I74" s="456"/>
      <c r="J74" s="456"/>
      <c r="K74" s="456"/>
      <c r="L74" s="456"/>
      <c r="M74" s="456"/>
      <c r="N74" s="456"/>
    </row>
    <row r="75" spans="1:14" ht="19.5" customHeight="1">
      <c r="A75" s="456"/>
      <c r="B75" s="456"/>
      <c r="C75" s="456"/>
      <c r="D75" s="456"/>
      <c r="E75" s="456"/>
      <c r="F75" s="456"/>
      <c r="G75" s="456"/>
      <c r="H75" s="456"/>
      <c r="I75" s="456"/>
      <c r="J75" s="456"/>
      <c r="K75" s="456"/>
      <c r="L75" s="456"/>
      <c r="M75" s="456"/>
      <c r="N75" s="456"/>
    </row>
    <row r="76" spans="1:14" ht="19.5" customHeight="1">
      <c r="A76" s="456"/>
      <c r="B76" s="456"/>
      <c r="C76" s="456"/>
      <c r="D76" s="456"/>
      <c r="E76" s="456"/>
      <c r="F76" s="456"/>
      <c r="G76" s="456"/>
      <c r="H76" s="456"/>
      <c r="I76" s="456"/>
      <c r="J76" s="456"/>
      <c r="K76" s="456"/>
      <c r="L76" s="456"/>
      <c r="M76" s="456"/>
      <c r="N76" s="456"/>
    </row>
    <row r="77" spans="1:14" ht="19.5" customHeight="1">
      <c r="A77" s="456"/>
      <c r="B77" s="456"/>
      <c r="C77" s="456"/>
      <c r="D77" s="456"/>
      <c r="E77" s="456"/>
      <c r="F77" s="456"/>
      <c r="G77" s="456"/>
      <c r="H77" s="456"/>
      <c r="I77" s="456"/>
      <c r="J77" s="456"/>
      <c r="K77" s="456"/>
      <c r="L77" s="456"/>
      <c r="M77" s="456"/>
      <c r="N77" s="456"/>
    </row>
    <row r="78" spans="1:14" ht="19.5" customHeight="1">
      <c r="A78" s="456"/>
      <c r="B78" s="456"/>
      <c r="C78" s="456"/>
      <c r="D78" s="456"/>
      <c r="E78" s="456"/>
      <c r="F78" s="456"/>
      <c r="G78" s="456"/>
      <c r="H78" s="456"/>
      <c r="I78" s="456"/>
      <c r="J78" s="456"/>
      <c r="K78" s="456"/>
      <c r="L78" s="456"/>
      <c r="M78" s="456"/>
      <c r="N78" s="456"/>
    </row>
    <row r="79" spans="1:14" ht="19.5" customHeight="1">
      <c r="A79" s="456"/>
      <c r="B79" s="456"/>
      <c r="C79" s="456"/>
      <c r="D79" s="456"/>
      <c r="E79" s="456"/>
      <c r="F79" s="456"/>
      <c r="G79" s="456"/>
      <c r="H79" s="456"/>
      <c r="I79" s="456"/>
      <c r="J79" s="456"/>
      <c r="K79" s="456"/>
      <c r="L79" s="456"/>
      <c r="M79" s="456"/>
      <c r="N79" s="456"/>
    </row>
    <row r="80" spans="1:14" ht="19.5" customHeight="1">
      <c r="A80" s="456"/>
      <c r="B80" s="456"/>
      <c r="C80" s="456"/>
      <c r="D80" s="456"/>
      <c r="E80" s="456"/>
      <c r="F80" s="456"/>
      <c r="G80" s="456"/>
      <c r="H80" s="456"/>
      <c r="I80" s="456"/>
      <c r="J80" s="456"/>
      <c r="K80" s="456"/>
      <c r="L80" s="456"/>
      <c r="M80" s="456"/>
      <c r="N80" s="456"/>
    </row>
    <row r="81" spans="1:14" ht="19.5" customHeight="1">
      <c r="A81" s="456"/>
      <c r="B81" s="456"/>
      <c r="C81" s="456"/>
      <c r="D81" s="456"/>
      <c r="E81" s="456"/>
      <c r="F81" s="456"/>
      <c r="G81" s="456"/>
      <c r="H81" s="456"/>
      <c r="I81" s="456"/>
      <c r="J81" s="456"/>
      <c r="K81" s="456"/>
      <c r="L81" s="456"/>
      <c r="M81" s="456"/>
      <c r="N81" s="456"/>
    </row>
    <row r="82" spans="1:14" ht="19.5" customHeight="1">
      <c r="A82" s="456"/>
      <c r="B82" s="456"/>
      <c r="C82" s="456"/>
      <c r="D82" s="456"/>
      <c r="E82" s="456"/>
      <c r="F82" s="456"/>
      <c r="G82" s="456"/>
      <c r="H82" s="456"/>
      <c r="I82" s="456"/>
      <c r="J82" s="456"/>
      <c r="K82" s="456"/>
      <c r="L82" s="456"/>
      <c r="M82" s="456"/>
      <c r="N82" s="456"/>
    </row>
    <row r="83" spans="1:14" ht="19.5" customHeight="1">
      <c r="A83" s="456"/>
      <c r="B83" s="456"/>
      <c r="C83" s="456"/>
      <c r="D83" s="456"/>
      <c r="E83" s="456"/>
      <c r="F83" s="456"/>
      <c r="G83" s="456"/>
      <c r="H83" s="456"/>
      <c r="I83" s="456"/>
      <c r="J83" s="456"/>
      <c r="K83" s="456"/>
      <c r="L83" s="456"/>
      <c r="M83" s="456"/>
      <c r="N83" s="456"/>
    </row>
    <row r="84" spans="1:14" ht="19.5" customHeight="1">
      <c r="A84" s="456"/>
      <c r="B84" s="456"/>
      <c r="C84" s="456"/>
      <c r="D84" s="456"/>
      <c r="E84" s="456"/>
      <c r="F84" s="456"/>
      <c r="G84" s="456"/>
      <c r="H84" s="456"/>
      <c r="I84" s="456"/>
      <c r="J84" s="456"/>
      <c r="K84" s="456"/>
      <c r="L84" s="456"/>
      <c r="M84" s="456"/>
      <c r="N84" s="456"/>
    </row>
    <row r="85" spans="1:14" ht="19.5" customHeight="1">
      <c r="A85" s="456"/>
      <c r="B85" s="456"/>
      <c r="C85" s="456"/>
      <c r="D85" s="456"/>
      <c r="E85" s="456"/>
      <c r="F85" s="456"/>
      <c r="G85" s="456"/>
      <c r="H85" s="456"/>
      <c r="I85" s="456"/>
      <c r="J85" s="456"/>
      <c r="K85" s="456"/>
      <c r="L85" s="456"/>
      <c r="M85" s="456"/>
      <c r="N85" s="456"/>
    </row>
    <row r="86" spans="1:14" ht="19.5" customHeight="1">
      <c r="A86" s="456"/>
      <c r="B86" s="456"/>
      <c r="C86" s="456"/>
      <c r="D86" s="456"/>
      <c r="E86" s="456"/>
      <c r="F86" s="456"/>
      <c r="G86" s="456"/>
      <c r="H86" s="456"/>
      <c r="I86" s="456"/>
      <c r="J86" s="456"/>
      <c r="K86" s="456"/>
      <c r="L86" s="456"/>
      <c r="M86" s="456"/>
      <c r="N86" s="456"/>
    </row>
    <row r="87" spans="1:14" ht="19.5" customHeight="1">
      <c r="A87" s="456"/>
      <c r="B87" s="456"/>
      <c r="C87" s="456"/>
      <c r="D87" s="456"/>
      <c r="E87" s="456"/>
      <c r="F87" s="456"/>
      <c r="G87" s="456"/>
      <c r="H87" s="456"/>
      <c r="I87" s="456"/>
      <c r="J87" s="456"/>
      <c r="K87" s="456"/>
      <c r="L87" s="456"/>
      <c r="M87" s="456"/>
      <c r="N87" s="456"/>
    </row>
    <row r="88" spans="1:14" ht="19.5" customHeight="1">
      <c r="A88" s="456"/>
      <c r="B88" s="456"/>
      <c r="C88" s="456"/>
      <c r="D88" s="456"/>
      <c r="E88" s="456"/>
      <c r="F88" s="456"/>
      <c r="G88" s="456"/>
      <c r="H88" s="456"/>
      <c r="I88" s="456"/>
      <c r="J88" s="456"/>
      <c r="K88" s="456"/>
      <c r="L88" s="456"/>
      <c r="M88" s="456"/>
      <c r="N88" s="456"/>
    </row>
    <row r="89" spans="1:14" ht="19.5" customHeight="1">
      <c r="A89" s="456"/>
      <c r="B89" s="456"/>
      <c r="C89" s="456"/>
      <c r="D89" s="456"/>
      <c r="E89" s="456"/>
      <c r="F89" s="456"/>
      <c r="G89" s="456"/>
      <c r="H89" s="456"/>
      <c r="I89" s="456"/>
      <c r="J89" s="456"/>
      <c r="K89" s="456"/>
      <c r="L89" s="456"/>
      <c r="M89" s="456"/>
      <c r="N89" s="456"/>
    </row>
    <row r="90" spans="1:14" ht="19.5" customHeight="1">
      <c r="A90" s="456"/>
      <c r="B90" s="456"/>
      <c r="C90" s="456"/>
      <c r="D90" s="456"/>
      <c r="E90" s="456"/>
      <c r="F90" s="456"/>
      <c r="G90" s="456"/>
      <c r="H90" s="456"/>
      <c r="I90" s="456"/>
      <c r="J90" s="456"/>
      <c r="K90" s="456"/>
      <c r="L90" s="456"/>
      <c r="M90" s="456"/>
      <c r="N90" s="456"/>
    </row>
    <row r="91" spans="1:14" ht="19.5" customHeight="1">
      <c r="A91" s="456"/>
      <c r="B91" s="456"/>
      <c r="C91" s="456"/>
      <c r="D91" s="456"/>
      <c r="E91" s="456"/>
      <c r="F91" s="456"/>
      <c r="G91" s="456"/>
      <c r="H91" s="456"/>
      <c r="I91" s="456"/>
      <c r="J91" s="456"/>
      <c r="K91" s="456"/>
      <c r="L91" s="456"/>
      <c r="M91" s="456"/>
      <c r="N91" s="456"/>
    </row>
    <row r="92" spans="1:14" ht="19.5" customHeight="1">
      <c r="A92" s="456"/>
      <c r="B92" s="456"/>
      <c r="C92" s="456"/>
      <c r="D92" s="456"/>
      <c r="E92" s="456"/>
      <c r="F92" s="456"/>
      <c r="G92" s="456"/>
      <c r="H92" s="456"/>
      <c r="I92" s="456"/>
      <c r="J92" s="456"/>
      <c r="K92" s="456"/>
      <c r="L92" s="456"/>
      <c r="M92" s="456"/>
      <c r="N92" s="456"/>
    </row>
    <row r="93" spans="1:14" ht="19.5" customHeight="1">
      <c r="A93" s="456"/>
      <c r="B93" s="456"/>
      <c r="C93" s="456"/>
      <c r="D93" s="456"/>
      <c r="E93" s="456"/>
      <c r="F93" s="456"/>
      <c r="G93" s="456"/>
      <c r="H93" s="456"/>
      <c r="I93" s="456"/>
      <c r="J93" s="456"/>
      <c r="K93" s="456"/>
      <c r="L93" s="456"/>
      <c r="M93" s="456"/>
      <c r="N93" s="456"/>
    </row>
    <row r="94" spans="1:14" ht="19.5" customHeight="1">
      <c r="A94" s="456"/>
      <c r="B94" s="456"/>
      <c r="C94" s="456"/>
      <c r="D94" s="456"/>
      <c r="E94" s="456"/>
      <c r="F94" s="456"/>
      <c r="G94" s="456"/>
      <c r="H94" s="456"/>
      <c r="I94" s="456"/>
      <c r="J94" s="456"/>
      <c r="K94" s="456"/>
      <c r="L94" s="456"/>
      <c r="M94" s="456"/>
      <c r="N94" s="456"/>
    </row>
    <row r="95" spans="1:14" ht="19.5" customHeight="1">
      <c r="A95" s="456"/>
      <c r="B95" s="456"/>
      <c r="C95" s="456"/>
      <c r="D95" s="456"/>
      <c r="E95" s="456"/>
      <c r="F95" s="456"/>
      <c r="G95" s="456"/>
      <c r="H95" s="456"/>
      <c r="I95" s="456"/>
      <c r="J95" s="456"/>
      <c r="K95" s="456"/>
      <c r="L95" s="456"/>
      <c r="M95" s="456"/>
      <c r="N95" s="456"/>
    </row>
    <row r="96" spans="1:14" ht="19.5" customHeight="1">
      <c r="A96" s="456"/>
      <c r="B96" s="456"/>
      <c r="C96" s="456"/>
      <c r="D96" s="456"/>
      <c r="E96" s="456"/>
      <c r="F96" s="456"/>
      <c r="G96" s="456"/>
      <c r="H96" s="456"/>
      <c r="I96" s="456"/>
      <c r="J96" s="456"/>
      <c r="K96" s="456"/>
      <c r="L96" s="456"/>
      <c r="M96" s="456"/>
      <c r="N96" s="456"/>
    </row>
    <row r="97" spans="1:14" ht="19.5" customHeight="1">
      <c r="A97" s="456"/>
      <c r="B97" s="456"/>
      <c r="C97" s="456"/>
      <c r="D97" s="456"/>
      <c r="E97" s="456"/>
      <c r="F97" s="456"/>
      <c r="G97" s="456"/>
      <c r="H97" s="456"/>
      <c r="I97" s="456"/>
      <c r="J97" s="456"/>
      <c r="K97" s="456"/>
      <c r="L97" s="456"/>
      <c r="M97" s="456"/>
      <c r="N97" s="456"/>
    </row>
    <row r="98" spans="1:14" ht="19.5" customHeight="1">
      <c r="A98" s="456"/>
      <c r="B98" s="456"/>
      <c r="C98" s="456"/>
      <c r="D98" s="456"/>
      <c r="E98" s="456"/>
      <c r="F98" s="456"/>
      <c r="G98" s="456"/>
      <c r="H98" s="456"/>
      <c r="I98" s="456"/>
      <c r="J98" s="456"/>
      <c r="K98" s="456"/>
      <c r="L98" s="456"/>
      <c r="M98" s="456"/>
      <c r="N98" s="456"/>
    </row>
    <row r="99" spans="1:14" ht="19.5" customHeight="1">
      <c r="A99" s="456"/>
      <c r="B99" s="456"/>
      <c r="C99" s="456"/>
      <c r="D99" s="456"/>
      <c r="E99" s="456"/>
      <c r="F99" s="456"/>
      <c r="G99" s="456"/>
      <c r="H99" s="456"/>
      <c r="I99" s="456"/>
      <c r="J99" s="456"/>
      <c r="K99" s="456"/>
      <c r="L99" s="456"/>
      <c r="M99" s="456"/>
      <c r="N99" s="456"/>
    </row>
    <row r="100" spans="1:14" ht="19.5" customHeight="1">
      <c r="A100" s="456"/>
      <c r="B100" s="455"/>
      <c r="C100" s="455"/>
      <c r="D100" s="455"/>
      <c r="E100" s="455"/>
      <c r="F100" s="455"/>
      <c r="G100" s="455"/>
      <c r="H100" s="455"/>
      <c r="I100" s="455"/>
      <c r="J100" s="455"/>
      <c r="K100" s="455"/>
      <c r="L100" s="455"/>
      <c r="M100" s="455"/>
      <c r="N100" s="455"/>
    </row>
    <row r="101" spans="1:14" ht="19.5" customHeight="1">
      <c r="A101" s="456"/>
      <c r="B101" s="456"/>
      <c r="C101" s="456"/>
      <c r="D101" s="456"/>
      <c r="E101" s="456"/>
      <c r="F101" s="456"/>
      <c r="G101" s="456"/>
      <c r="H101" s="456"/>
      <c r="I101" s="456"/>
      <c r="J101" s="456"/>
      <c r="K101" s="456"/>
      <c r="L101" s="456"/>
      <c r="M101" s="456"/>
      <c r="N101" s="456"/>
    </row>
    <row r="102" spans="1:14" ht="19.5" customHeight="1">
      <c r="A102" s="456"/>
      <c r="B102" s="456"/>
      <c r="C102" s="456"/>
      <c r="D102" s="456"/>
      <c r="E102" s="456"/>
      <c r="F102" s="456"/>
      <c r="G102" s="456"/>
      <c r="H102" s="456"/>
      <c r="I102" s="456"/>
      <c r="J102" s="456"/>
      <c r="K102" s="456"/>
      <c r="L102" s="456"/>
      <c r="M102" s="456"/>
      <c r="N102" s="456"/>
    </row>
    <row r="103" spans="1:14" ht="19.5" customHeight="1">
      <c r="A103" s="456"/>
      <c r="B103" s="456"/>
      <c r="C103" s="456"/>
      <c r="D103" s="456"/>
      <c r="E103" s="456"/>
      <c r="F103" s="456"/>
      <c r="G103" s="456"/>
      <c r="H103" s="456"/>
      <c r="I103" s="456"/>
      <c r="J103" s="456"/>
      <c r="K103" s="456"/>
      <c r="L103" s="456"/>
      <c r="M103" s="456"/>
      <c r="N103" s="456"/>
    </row>
    <row r="104" spans="1:14" ht="19.5" customHeight="1">
      <c r="A104" s="456"/>
      <c r="B104" s="456"/>
      <c r="C104" s="456"/>
      <c r="D104" s="456"/>
      <c r="E104" s="456"/>
      <c r="F104" s="456"/>
      <c r="G104" s="456"/>
      <c r="H104" s="456"/>
      <c r="I104" s="456"/>
      <c r="J104" s="456"/>
      <c r="K104" s="456"/>
      <c r="L104" s="456"/>
      <c r="M104" s="456"/>
      <c r="N104" s="456"/>
    </row>
    <row r="105" spans="1:14" ht="19.5" customHeight="1">
      <c r="A105" s="456"/>
      <c r="B105" s="456"/>
      <c r="C105" s="456"/>
      <c r="D105" s="456"/>
      <c r="E105" s="456"/>
      <c r="F105" s="456"/>
      <c r="G105" s="456"/>
      <c r="H105" s="456"/>
      <c r="I105" s="456"/>
      <c r="J105" s="456"/>
      <c r="K105" s="456"/>
      <c r="L105" s="456"/>
      <c r="M105" s="456"/>
      <c r="N105" s="456"/>
    </row>
    <row r="106" spans="1:14" ht="19.5" customHeight="1">
      <c r="A106" s="456"/>
      <c r="B106" s="456"/>
      <c r="C106" s="456"/>
      <c r="D106" s="456"/>
      <c r="E106" s="456"/>
      <c r="F106" s="456"/>
      <c r="G106" s="456"/>
      <c r="H106" s="456"/>
      <c r="I106" s="456"/>
      <c r="J106" s="456"/>
      <c r="K106" s="456"/>
      <c r="L106" s="456"/>
      <c r="M106" s="456"/>
      <c r="N106" s="456"/>
    </row>
    <row r="107" spans="1:14" ht="19.5" customHeight="1">
      <c r="A107" s="456"/>
      <c r="B107" s="456"/>
      <c r="C107" s="456"/>
      <c r="D107" s="456"/>
      <c r="E107" s="456"/>
      <c r="F107" s="456"/>
      <c r="G107" s="456"/>
      <c r="H107" s="456"/>
      <c r="I107" s="456"/>
      <c r="J107" s="456"/>
      <c r="K107" s="456"/>
      <c r="L107" s="456"/>
      <c r="M107" s="456"/>
      <c r="N107" s="456"/>
    </row>
    <row r="108" spans="1:14" ht="19.5" customHeight="1">
      <c r="A108" s="456"/>
      <c r="B108" s="456"/>
      <c r="C108" s="456"/>
      <c r="D108" s="456"/>
      <c r="E108" s="456"/>
      <c r="F108" s="456"/>
      <c r="G108" s="456"/>
      <c r="H108" s="456"/>
      <c r="I108" s="456"/>
      <c r="J108" s="456"/>
      <c r="K108" s="456"/>
      <c r="L108" s="456"/>
      <c r="M108" s="456"/>
      <c r="N108" s="456"/>
    </row>
    <row r="109" spans="1:14" ht="19.5" customHeight="1">
      <c r="A109" s="456"/>
      <c r="B109" s="456"/>
      <c r="C109" s="456"/>
      <c r="D109" s="456"/>
      <c r="E109" s="456"/>
      <c r="F109" s="456"/>
      <c r="G109" s="456"/>
      <c r="H109" s="456"/>
      <c r="I109" s="456"/>
      <c r="J109" s="456"/>
      <c r="K109" s="456"/>
      <c r="L109" s="456"/>
      <c r="M109" s="456"/>
      <c r="N109" s="456"/>
    </row>
    <row r="110" spans="1:14" ht="19.5" customHeight="1">
      <c r="A110" s="456"/>
      <c r="B110" s="456"/>
      <c r="C110" s="456"/>
      <c r="D110" s="456"/>
      <c r="E110" s="456"/>
      <c r="F110" s="456"/>
      <c r="G110" s="456"/>
      <c r="H110" s="456"/>
      <c r="I110" s="456"/>
      <c r="J110" s="456"/>
      <c r="K110" s="456"/>
      <c r="L110" s="456"/>
      <c r="M110" s="456"/>
      <c r="N110" s="456"/>
    </row>
    <row r="111" spans="1:14" ht="19.5" customHeight="1">
      <c r="A111" s="456"/>
      <c r="B111" s="456"/>
      <c r="C111" s="456"/>
      <c r="D111" s="456"/>
      <c r="E111" s="456"/>
      <c r="F111" s="456"/>
      <c r="G111" s="456"/>
      <c r="H111" s="456"/>
      <c r="I111" s="456"/>
      <c r="J111" s="456"/>
      <c r="K111" s="456"/>
      <c r="L111" s="456"/>
      <c r="M111" s="456"/>
      <c r="N111" s="456"/>
    </row>
    <row r="112" spans="1:14" ht="19.5" customHeight="1">
      <c r="A112" s="456"/>
      <c r="B112" s="456"/>
      <c r="C112" s="456"/>
      <c r="D112" s="456"/>
      <c r="E112" s="456"/>
      <c r="F112" s="456"/>
      <c r="G112" s="456"/>
      <c r="H112" s="456"/>
      <c r="I112" s="456"/>
      <c r="J112" s="456"/>
      <c r="K112" s="456"/>
      <c r="L112" s="456"/>
      <c r="M112" s="456"/>
      <c r="N112" s="456"/>
    </row>
    <row r="113" spans="1:14" ht="19.5" customHeight="1">
      <c r="A113" s="456"/>
      <c r="B113" s="456"/>
      <c r="C113" s="456"/>
      <c r="D113" s="456"/>
      <c r="E113" s="456"/>
      <c r="F113" s="456"/>
      <c r="G113" s="456"/>
      <c r="H113" s="456"/>
      <c r="I113" s="456"/>
      <c r="J113" s="456"/>
      <c r="K113" s="456"/>
      <c r="L113" s="456"/>
      <c r="M113" s="456"/>
      <c r="N113" s="456"/>
    </row>
    <row r="114" spans="1:14" ht="19.5" customHeight="1">
      <c r="A114" s="456"/>
      <c r="B114" s="456"/>
      <c r="C114" s="456"/>
      <c r="D114" s="456"/>
      <c r="E114" s="456"/>
      <c r="F114" s="456"/>
      <c r="G114" s="456"/>
      <c r="H114" s="456"/>
      <c r="I114" s="456"/>
      <c r="J114" s="456"/>
      <c r="K114" s="456"/>
      <c r="L114" s="456"/>
      <c r="M114" s="456"/>
      <c r="N114" s="456"/>
    </row>
    <row r="115" spans="1:14" ht="19.5" customHeight="1">
      <c r="A115" s="455"/>
      <c r="B115" s="456"/>
      <c r="C115" s="456"/>
      <c r="D115" s="456"/>
      <c r="E115" s="456"/>
      <c r="F115" s="456"/>
      <c r="G115" s="456"/>
      <c r="H115" s="456"/>
      <c r="I115" s="456"/>
      <c r="J115" s="456"/>
      <c r="K115" s="456"/>
      <c r="L115" s="456"/>
      <c r="M115" s="456"/>
      <c r="N115" s="456"/>
    </row>
    <row r="116" spans="1:14" ht="19.5" customHeight="1">
      <c r="A116" s="455"/>
      <c r="B116" s="456"/>
      <c r="C116" s="456"/>
      <c r="D116" s="456"/>
      <c r="E116" s="456"/>
      <c r="F116" s="456"/>
      <c r="G116" s="456"/>
      <c r="H116" s="456"/>
      <c r="I116" s="456"/>
      <c r="J116" s="456"/>
      <c r="K116" s="456"/>
      <c r="L116" s="456"/>
      <c r="M116" s="456"/>
      <c r="N116" s="456"/>
    </row>
    <row r="117" spans="1:14" ht="19.5" customHeight="1">
      <c r="A117" s="455"/>
      <c r="B117" s="456"/>
      <c r="C117" s="456"/>
      <c r="D117" s="456"/>
      <c r="E117" s="456"/>
      <c r="F117" s="456"/>
      <c r="G117" s="456"/>
      <c r="H117" s="456"/>
      <c r="I117" s="456"/>
      <c r="J117" s="456"/>
      <c r="K117" s="456"/>
      <c r="L117" s="456"/>
      <c r="M117" s="456"/>
      <c r="N117" s="456"/>
    </row>
    <row r="118" spans="1:14" ht="19.5" customHeight="1">
      <c r="A118" s="456"/>
      <c r="B118" s="456"/>
      <c r="C118" s="456"/>
      <c r="D118" s="456"/>
      <c r="E118" s="456"/>
      <c r="F118" s="456"/>
      <c r="G118" s="456"/>
      <c r="H118" s="456"/>
      <c r="I118" s="456"/>
      <c r="J118" s="456"/>
      <c r="K118" s="456"/>
      <c r="L118" s="456"/>
      <c r="M118" s="456"/>
      <c r="N118" s="456"/>
    </row>
    <row r="119" spans="1:14" ht="19.5" customHeight="1">
      <c r="A119" s="456"/>
      <c r="B119" s="456"/>
      <c r="C119" s="456"/>
      <c r="D119" s="456"/>
      <c r="E119" s="456"/>
      <c r="F119" s="456"/>
      <c r="G119" s="456"/>
      <c r="H119" s="456"/>
      <c r="I119" s="456"/>
      <c r="J119" s="456"/>
      <c r="K119" s="456"/>
      <c r="L119" s="456"/>
      <c r="M119" s="456"/>
      <c r="N119" s="456"/>
    </row>
    <row r="120" spans="1:14" ht="19.5" customHeight="1">
      <c r="A120" s="456"/>
      <c r="B120" s="456"/>
      <c r="C120" s="456"/>
      <c r="D120" s="456"/>
      <c r="E120" s="456"/>
      <c r="F120" s="456"/>
      <c r="G120" s="456"/>
      <c r="H120" s="456"/>
      <c r="I120" s="456"/>
      <c r="J120" s="456"/>
      <c r="K120" s="456"/>
      <c r="L120" s="456"/>
      <c r="M120" s="456"/>
      <c r="N120" s="456"/>
    </row>
    <row r="121" spans="1:14" ht="19.5" customHeight="1">
      <c r="A121" s="456"/>
      <c r="B121" s="456"/>
      <c r="C121" s="456"/>
      <c r="D121" s="456"/>
      <c r="E121" s="456"/>
      <c r="F121" s="456"/>
      <c r="G121" s="456"/>
      <c r="H121" s="456"/>
      <c r="I121" s="456"/>
      <c r="J121" s="456"/>
      <c r="K121" s="456"/>
      <c r="L121" s="456"/>
      <c r="M121" s="456"/>
      <c r="N121" s="456"/>
    </row>
    <row r="122" spans="1:14" ht="19.5" customHeight="1">
      <c r="A122" s="456"/>
      <c r="B122" s="456"/>
      <c r="C122" s="456"/>
      <c r="D122" s="456"/>
      <c r="E122" s="456"/>
      <c r="F122" s="456"/>
      <c r="G122" s="456"/>
      <c r="H122" s="456"/>
      <c r="I122" s="456"/>
      <c r="J122" s="456"/>
      <c r="K122" s="456"/>
      <c r="L122" s="456"/>
      <c r="M122" s="456"/>
      <c r="N122" s="456"/>
    </row>
    <row r="123" spans="1:14" ht="19.5" customHeight="1">
      <c r="A123" s="456"/>
      <c r="B123" s="456"/>
      <c r="C123" s="456"/>
      <c r="D123" s="456"/>
      <c r="E123" s="456"/>
      <c r="F123" s="456"/>
      <c r="G123" s="456"/>
      <c r="H123" s="456"/>
      <c r="I123" s="456"/>
      <c r="J123" s="456"/>
      <c r="K123" s="456"/>
      <c r="L123" s="456"/>
      <c r="M123" s="456"/>
      <c r="N123" s="456"/>
    </row>
    <row r="124" spans="1:14" ht="19.5" customHeight="1">
      <c r="A124" s="456"/>
      <c r="B124" s="456"/>
      <c r="C124" s="456"/>
      <c r="D124" s="456"/>
      <c r="E124" s="456"/>
      <c r="F124" s="456"/>
      <c r="G124" s="456"/>
      <c r="H124" s="456"/>
      <c r="I124" s="456"/>
      <c r="J124" s="456"/>
      <c r="K124" s="456"/>
      <c r="L124" s="456"/>
      <c r="M124" s="456"/>
      <c r="N124" s="456"/>
    </row>
    <row r="125" spans="1:14" ht="19.5" customHeight="1">
      <c r="A125" s="456"/>
      <c r="B125" s="456"/>
      <c r="C125" s="456"/>
      <c r="D125" s="456"/>
      <c r="E125" s="456"/>
      <c r="F125" s="456"/>
      <c r="G125" s="456"/>
      <c r="H125" s="456"/>
      <c r="I125" s="456"/>
      <c r="J125" s="456"/>
      <c r="K125" s="456"/>
      <c r="L125" s="456"/>
      <c r="M125" s="456"/>
      <c r="N125" s="456"/>
    </row>
    <row r="126" spans="1:14" ht="19.5" customHeight="1">
      <c r="A126" s="456"/>
      <c r="B126" s="456"/>
      <c r="C126" s="456"/>
      <c r="D126" s="456"/>
      <c r="E126" s="456"/>
      <c r="F126" s="456"/>
      <c r="G126" s="456"/>
      <c r="H126" s="456"/>
      <c r="I126" s="456"/>
      <c r="J126" s="456"/>
      <c r="K126" s="456"/>
      <c r="L126" s="456"/>
      <c r="M126" s="456"/>
      <c r="N126" s="456"/>
    </row>
    <row r="127" spans="1:14" ht="19.5" customHeight="1">
      <c r="A127" s="456"/>
      <c r="B127" s="456"/>
      <c r="C127" s="456"/>
      <c r="D127" s="456"/>
      <c r="E127" s="456"/>
      <c r="F127" s="456"/>
      <c r="G127" s="456"/>
      <c r="H127" s="456"/>
      <c r="I127" s="456"/>
      <c r="J127" s="456"/>
      <c r="K127" s="456"/>
      <c r="L127" s="456"/>
      <c r="M127" s="456"/>
      <c r="N127" s="456"/>
    </row>
    <row r="128" spans="1:14" ht="19.5" customHeight="1">
      <c r="A128" s="456"/>
      <c r="B128" s="456"/>
      <c r="C128" s="456"/>
      <c r="D128" s="456"/>
      <c r="E128" s="456"/>
      <c r="F128" s="456"/>
      <c r="G128" s="456"/>
      <c r="H128" s="456"/>
      <c r="I128" s="456"/>
      <c r="J128" s="456"/>
      <c r="K128" s="456"/>
      <c r="L128" s="456"/>
      <c r="M128" s="456"/>
      <c r="N128" s="456"/>
    </row>
    <row r="129" spans="1:14" ht="19.5" customHeight="1">
      <c r="A129" s="455"/>
      <c r="B129" s="455"/>
      <c r="C129" s="455"/>
      <c r="D129" s="455"/>
      <c r="E129" s="455"/>
      <c r="F129" s="455"/>
      <c r="G129" s="455"/>
      <c r="H129" s="455"/>
      <c r="I129" s="455"/>
      <c r="J129" s="455"/>
      <c r="K129" s="455"/>
      <c r="L129" s="455"/>
      <c r="M129" s="455"/>
      <c r="N129" s="455"/>
    </row>
    <row r="130" spans="1:14" ht="19.5" customHeight="1">
      <c r="A130" s="456"/>
      <c r="B130" s="456"/>
      <c r="C130" s="456"/>
      <c r="D130" s="456"/>
      <c r="E130" s="456"/>
      <c r="F130" s="456"/>
      <c r="G130" s="456"/>
      <c r="H130" s="456"/>
      <c r="I130" s="456"/>
      <c r="J130" s="456"/>
      <c r="K130" s="456"/>
      <c r="L130" s="456"/>
      <c r="M130" s="456"/>
      <c r="N130" s="456"/>
    </row>
    <row r="131" spans="1:14" ht="19.5" customHeight="1">
      <c r="A131" s="456"/>
      <c r="B131" s="456"/>
      <c r="C131" s="456"/>
      <c r="D131" s="456"/>
      <c r="E131" s="456"/>
      <c r="F131" s="456"/>
      <c r="G131" s="456"/>
      <c r="H131" s="456"/>
      <c r="I131" s="456"/>
      <c r="J131" s="456"/>
      <c r="K131" s="456"/>
      <c r="L131" s="456"/>
      <c r="M131" s="456"/>
      <c r="N131" s="456"/>
    </row>
    <row r="132" spans="1:14" ht="19.5" customHeight="1">
      <c r="A132" s="456"/>
      <c r="B132" s="456"/>
      <c r="C132" s="456"/>
      <c r="D132" s="456"/>
      <c r="E132" s="456"/>
      <c r="F132" s="456"/>
      <c r="G132" s="456"/>
      <c r="H132" s="456"/>
      <c r="I132" s="456"/>
      <c r="J132" s="456"/>
      <c r="K132" s="456"/>
      <c r="L132" s="456"/>
      <c r="M132" s="456"/>
      <c r="N132" s="456"/>
    </row>
    <row r="133" spans="1:14" ht="19.5" customHeight="1">
      <c r="A133" s="456"/>
      <c r="B133" s="456"/>
      <c r="C133" s="456"/>
      <c r="D133" s="456"/>
      <c r="E133" s="456"/>
      <c r="F133" s="456"/>
      <c r="G133" s="456"/>
      <c r="H133" s="456"/>
      <c r="I133" s="456"/>
      <c r="J133" s="456"/>
      <c r="K133" s="456"/>
      <c r="L133" s="456"/>
      <c r="M133" s="456"/>
      <c r="N133" s="456"/>
    </row>
    <row r="134" spans="1:14" ht="19.5" customHeight="1">
      <c r="A134" s="456"/>
      <c r="B134" s="456"/>
      <c r="C134" s="456"/>
      <c r="D134" s="456"/>
      <c r="E134" s="456"/>
      <c r="F134" s="456"/>
      <c r="G134" s="456"/>
      <c r="H134" s="456"/>
      <c r="I134" s="456"/>
      <c r="J134" s="456"/>
      <c r="K134" s="456"/>
      <c r="L134" s="456"/>
      <c r="M134" s="456"/>
      <c r="N134" s="456"/>
    </row>
    <row r="135" spans="1:14" ht="19.5" customHeight="1">
      <c r="A135" s="456"/>
      <c r="B135" s="456"/>
      <c r="C135" s="456"/>
      <c r="D135" s="456"/>
      <c r="E135" s="456"/>
      <c r="F135" s="456"/>
      <c r="G135" s="456"/>
      <c r="H135" s="456"/>
      <c r="I135" s="456"/>
      <c r="J135" s="456"/>
      <c r="K135" s="456"/>
      <c r="L135" s="456"/>
      <c r="M135" s="456"/>
      <c r="N135" s="456"/>
    </row>
    <row r="136" spans="1:14" ht="19.5" customHeight="1">
      <c r="A136" s="456"/>
      <c r="B136" s="456"/>
      <c r="C136" s="456"/>
      <c r="D136" s="456"/>
      <c r="E136" s="456"/>
      <c r="F136" s="456"/>
      <c r="G136" s="456"/>
      <c r="H136" s="456"/>
      <c r="I136" s="456"/>
      <c r="J136" s="456"/>
      <c r="K136" s="456"/>
      <c r="L136" s="456"/>
      <c r="M136" s="456"/>
      <c r="N136" s="456"/>
    </row>
    <row r="137" spans="1:14" ht="19.5" customHeight="1">
      <c r="A137" s="456"/>
      <c r="B137" s="456"/>
      <c r="C137" s="456"/>
      <c r="D137" s="456"/>
      <c r="E137" s="456"/>
      <c r="F137" s="456"/>
      <c r="G137" s="456"/>
      <c r="H137" s="456"/>
      <c r="I137" s="456"/>
      <c r="J137" s="456"/>
      <c r="K137" s="456"/>
      <c r="L137" s="456"/>
      <c r="M137" s="456"/>
      <c r="N137" s="456"/>
    </row>
    <row r="138" spans="1:14" ht="19.5" customHeight="1">
      <c r="A138" s="456"/>
      <c r="B138" s="456"/>
      <c r="C138" s="456"/>
      <c r="D138" s="456"/>
      <c r="E138" s="456"/>
      <c r="F138" s="456"/>
      <c r="G138" s="456"/>
      <c r="H138" s="456"/>
      <c r="I138" s="456"/>
      <c r="J138" s="456"/>
      <c r="K138" s="456"/>
      <c r="L138" s="456"/>
      <c r="M138" s="456"/>
      <c r="N138" s="456"/>
    </row>
    <row r="139" spans="1:14" ht="19.5" customHeight="1">
      <c r="A139" s="456"/>
      <c r="B139" s="456"/>
      <c r="C139" s="456"/>
      <c r="D139" s="456"/>
      <c r="E139" s="456"/>
      <c r="F139" s="456"/>
      <c r="G139" s="456"/>
      <c r="H139" s="456"/>
      <c r="I139" s="456"/>
      <c r="J139" s="456"/>
      <c r="K139" s="456"/>
      <c r="L139" s="456"/>
      <c r="M139" s="456"/>
      <c r="N139" s="456"/>
    </row>
    <row r="140" spans="1:14" ht="19.5" customHeight="1">
      <c r="A140" s="456"/>
      <c r="B140" s="456"/>
      <c r="C140" s="456"/>
      <c r="D140" s="456"/>
      <c r="E140" s="456"/>
      <c r="F140" s="456"/>
      <c r="G140" s="456"/>
      <c r="H140" s="456"/>
      <c r="I140" s="456"/>
      <c r="J140" s="456"/>
      <c r="K140" s="456"/>
      <c r="L140" s="456"/>
      <c r="M140" s="456"/>
      <c r="N140" s="456"/>
    </row>
    <row r="141" spans="1:14" ht="19.5" customHeight="1">
      <c r="A141" s="455"/>
      <c r="B141" s="455"/>
      <c r="C141" s="455"/>
      <c r="D141" s="455"/>
      <c r="E141" s="455"/>
      <c r="F141" s="455"/>
      <c r="G141" s="455"/>
      <c r="H141" s="455"/>
      <c r="I141" s="455"/>
      <c r="J141" s="455"/>
      <c r="K141" s="455"/>
      <c r="L141" s="455"/>
      <c r="M141" s="455"/>
      <c r="N141" s="455"/>
    </row>
    <row r="142" spans="1:14" ht="19.5" customHeight="1">
      <c r="A142" s="455"/>
      <c r="B142" s="455"/>
      <c r="C142" s="455"/>
      <c r="D142" s="455"/>
      <c r="E142" s="455"/>
      <c r="F142" s="455"/>
      <c r="G142" s="455"/>
      <c r="H142" s="455"/>
      <c r="I142" s="455"/>
      <c r="J142" s="455"/>
      <c r="K142" s="455"/>
      <c r="L142" s="455"/>
      <c r="M142" s="455"/>
      <c r="N142" s="455"/>
    </row>
    <row r="143" spans="1:14" ht="19.5" customHeight="1">
      <c r="A143" s="456"/>
      <c r="B143" s="456"/>
      <c r="C143" s="456"/>
      <c r="D143" s="456"/>
      <c r="E143" s="456"/>
      <c r="F143" s="456"/>
      <c r="G143" s="456"/>
      <c r="H143" s="456"/>
      <c r="I143" s="456"/>
      <c r="J143" s="456"/>
      <c r="K143" s="456"/>
      <c r="L143" s="456"/>
      <c r="M143" s="456"/>
      <c r="N143" s="456"/>
    </row>
    <row r="144" spans="1:14" ht="19.5" customHeight="1">
      <c r="A144" s="456"/>
      <c r="B144" s="456"/>
      <c r="C144" s="456"/>
      <c r="D144" s="456"/>
      <c r="E144" s="456"/>
      <c r="F144" s="456"/>
      <c r="G144" s="456"/>
      <c r="H144" s="456"/>
      <c r="I144" s="456"/>
      <c r="J144" s="456"/>
      <c r="K144" s="456"/>
      <c r="L144" s="456"/>
      <c r="M144" s="456"/>
      <c r="N144" s="456"/>
    </row>
    <row r="145" spans="1:14" ht="19.5" customHeight="1">
      <c r="A145" s="456"/>
      <c r="B145" s="456"/>
      <c r="C145" s="456"/>
      <c r="D145" s="456"/>
      <c r="E145" s="456"/>
      <c r="F145" s="456"/>
      <c r="G145" s="456"/>
      <c r="H145" s="456"/>
      <c r="I145" s="456"/>
      <c r="J145" s="456"/>
      <c r="K145" s="456"/>
      <c r="L145" s="456"/>
      <c r="M145" s="456"/>
      <c r="N145" s="456"/>
    </row>
    <row r="146" spans="1:14" ht="19.5" customHeight="1">
      <c r="A146" s="456"/>
      <c r="B146" s="456"/>
      <c r="C146" s="456"/>
      <c r="D146" s="456"/>
      <c r="E146" s="456"/>
      <c r="F146" s="456"/>
      <c r="G146" s="456"/>
      <c r="H146" s="456"/>
      <c r="I146" s="456"/>
      <c r="J146" s="456"/>
      <c r="K146" s="456"/>
      <c r="L146" s="456"/>
      <c r="M146" s="456"/>
      <c r="N146" s="456"/>
    </row>
    <row r="147" spans="1:14" ht="19.5" customHeight="1">
      <c r="A147" s="456"/>
      <c r="B147" s="456"/>
      <c r="C147" s="456"/>
      <c r="D147" s="456"/>
      <c r="E147" s="456"/>
      <c r="F147" s="456"/>
      <c r="G147" s="456"/>
      <c r="H147" s="456"/>
      <c r="I147" s="456"/>
      <c r="J147" s="456"/>
      <c r="K147" s="456"/>
      <c r="L147" s="456"/>
      <c r="M147" s="456"/>
      <c r="N147" s="456"/>
    </row>
    <row r="148" spans="1:14" ht="19.5" customHeight="1">
      <c r="A148" s="456"/>
      <c r="B148" s="456"/>
      <c r="C148" s="456"/>
      <c r="D148" s="456"/>
      <c r="E148" s="456"/>
      <c r="F148" s="456"/>
      <c r="G148" s="456"/>
      <c r="H148" s="456"/>
      <c r="I148" s="456"/>
      <c r="J148" s="456"/>
      <c r="K148" s="456"/>
      <c r="L148" s="456"/>
      <c r="M148" s="456"/>
      <c r="N148" s="456"/>
    </row>
    <row r="149" spans="1:14" ht="19.5" customHeight="1">
      <c r="A149" s="456"/>
      <c r="B149" s="456"/>
      <c r="C149" s="456"/>
      <c r="D149" s="456"/>
      <c r="E149" s="456"/>
      <c r="F149" s="456"/>
      <c r="G149" s="456"/>
      <c r="H149" s="456"/>
      <c r="I149" s="456"/>
      <c r="J149" s="456"/>
      <c r="K149" s="456"/>
      <c r="L149" s="456"/>
      <c r="M149" s="456"/>
      <c r="N149" s="456"/>
    </row>
    <row r="150" spans="1:14" ht="19.5" customHeight="1">
      <c r="A150" s="456"/>
      <c r="B150" s="456"/>
      <c r="C150" s="456"/>
      <c r="D150" s="456"/>
      <c r="E150" s="456"/>
      <c r="F150" s="456"/>
      <c r="G150" s="456"/>
      <c r="H150" s="456"/>
      <c r="I150" s="456"/>
      <c r="J150" s="456"/>
      <c r="K150" s="456"/>
      <c r="L150" s="456"/>
      <c r="M150" s="456"/>
      <c r="N150" s="456"/>
    </row>
    <row r="151" spans="1:14" ht="19.5" customHeight="1">
      <c r="A151" s="456"/>
      <c r="B151" s="456"/>
      <c r="C151" s="456"/>
      <c r="D151" s="456"/>
      <c r="E151" s="456"/>
      <c r="F151" s="456"/>
      <c r="G151" s="456"/>
      <c r="H151" s="456"/>
      <c r="I151" s="456"/>
      <c r="J151" s="456"/>
      <c r="K151" s="456"/>
      <c r="L151" s="456"/>
      <c r="M151" s="456"/>
      <c r="N151" s="456"/>
    </row>
    <row r="152" spans="1:14" ht="19.5" customHeight="1">
      <c r="A152" s="456"/>
      <c r="B152" s="456"/>
      <c r="C152" s="456"/>
      <c r="D152" s="456"/>
      <c r="E152" s="456"/>
      <c r="F152" s="456"/>
      <c r="G152" s="456"/>
      <c r="H152" s="456"/>
      <c r="I152" s="456"/>
      <c r="J152" s="456"/>
      <c r="K152" s="456"/>
      <c r="L152" s="456"/>
      <c r="M152" s="456"/>
      <c r="N152" s="456"/>
    </row>
    <row r="153" spans="1:14" ht="19.5" customHeight="1">
      <c r="A153" s="456"/>
      <c r="B153" s="456"/>
      <c r="C153" s="456"/>
      <c r="D153" s="456"/>
      <c r="E153" s="456"/>
      <c r="F153" s="456"/>
      <c r="G153" s="456"/>
      <c r="H153" s="456"/>
      <c r="I153" s="456"/>
      <c r="J153" s="456"/>
      <c r="K153" s="456"/>
      <c r="L153" s="456"/>
      <c r="M153" s="456"/>
      <c r="N153" s="456"/>
    </row>
    <row r="154" spans="1:14" ht="19.5" customHeight="1">
      <c r="A154" s="456"/>
      <c r="B154" s="456"/>
      <c r="C154" s="456"/>
      <c r="D154" s="456"/>
      <c r="E154" s="456"/>
      <c r="F154" s="456"/>
      <c r="G154" s="456"/>
      <c r="H154" s="456"/>
      <c r="I154" s="456"/>
      <c r="J154" s="456"/>
      <c r="K154" s="456"/>
      <c r="L154" s="456"/>
      <c r="M154" s="456"/>
      <c r="N154" s="456"/>
    </row>
    <row r="155" spans="1:14" ht="19.5" customHeight="1">
      <c r="A155" s="456"/>
      <c r="B155" s="456"/>
      <c r="C155" s="456"/>
      <c r="D155" s="456"/>
      <c r="E155" s="456"/>
      <c r="F155" s="456"/>
      <c r="G155" s="456"/>
      <c r="H155" s="456"/>
      <c r="I155" s="456"/>
      <c r="J155" s="456"/>
      <c r="K155" s="456"/>
      <c r="L155" s="456"/>
      <c r="M155" s="456"/>
      <c r="N155" s="456"/>
    </row>
    <row r="156" spans="1:14" ht="19.5" customHeight="1">
      <c r="A156" s="456"/>
      <c r="B156" s="456"/>
      <c r="C156" s="456"/>
      <c r="D156" s="456"/>
      <c r="E156" s="456"/>
      <c r="F156" s="456"/>
      <c r="G156" s="456"/>
      <c r="H156" s="456"/>
      <c r="I156" s="456"/>
      <c r="J156" s="456"/>
      <c r="K156" s="456"/>
      <c r="L156" s="456"/>
      <c r="M156" s="456"/>
      <c r="N156" s="456"/>
    </row>
    <row r="157" spans="1:14" ht="19.5" customHeight="1">
      <c r="A157" s="456"/>
      <c r="B157" s="456"/>
      <c r="C157" s="456"/>
      <c r="D157" s="456"/>
      <c r="E157" s="456"/>
      <c r="F157" s="456"/>
      <c r="G157" s="456"/>
      <c r="H157" s="456"/>
      <c r="I157" s="456"/>
      <c r="J157" s="456"/>
      <c r="K157" s="456"/>
      <c r="L157" s="456"/>
      <c r="M157" s="456"/>
      <c r="N157" s="456"/>
    </row>
    <row r="158" spans="1:14" ht="19.5" customHeight="1">
      <c r="A158" s="456"/>
      <c r="B158" s="456"/>
      <c r="C158" s="456"/>
      <c r="D158" s="456"/>
      <c r="E158" s="456"/>
      <c r="F158" s="456"/>
      <c r="G158" s="456"/>
      <c r="H158" s="456"/>
      <c r="I158" s="456"/>
      <c r="J158" s="456"/>
      <c r="K158" s="456"/>
      <c r="L158" s="456"/>
      <c r="M158" s="456"/>
      <c r="N158" s="456"/>
    </row>
    <row r="159" spans="1:14" ht="19.5" customHeight="1">
      <c r="A159" s="456"/>
      <c r="B159" s="456"/>
      <c r="C159" s="456"/>
      <c r="D159" s="456"/>
      <c r="E159" s="456"/>
      <c r="F159" s="456"/>
      <c r="G159" s="456"/>
      <c r="H159" s="456"/>
      <c r="I159" s="456"/>
      <c r="J159" s="456"/>
      <c r="K159" s="456"/>
      <c r="L159" s="456"/>
      <c r="M159" s="456"/>
      <c r="N159" s="456"/>
    </row>
    <row r="160" spans="1:14" ht="19.5" customHeight="1">
      <c r="A160" s="456"/>
      <c r="B160" s="456"/>
      <c r="C160" s="456"/>
      <c r="D160" s="456"/>
      <c r="E160" s="456"/>
      <c r="F160" s="456"/>
      <c r="G160" s="456"/>
      <c r="H160" s="456"/>
      <c r="I160" s="456"/>
      <c r="J160" s="456"/>
      <c r="K160" s="456"/>
      <c r="L160" s="456"/>
      <c r="M160" s="456"/>
      <c r="N160" s="456"/>
    </row>
    <row r="161" spans="1:14" ht="19.5" customHeight="1">
      <c r="A161" s="456"/>
      <c r="B161" s="456"/>
      <c r="C161" s="456"/>
      <c r="D161" s="456"/>
      <c r="E161" s="456"/>
      <c r="F161" s="456"/>
      <c r="G161" s="456"/>
      <c r="H161" s="456"/>
      <c r="I161" s="456"/>
      <c r="J161" s="456"/>
      <c r="K161" s="456"/>
      <c r="L161" s="456"/>
      <c r="M161" s="456"/>
      <c r="N161" s="456"/>
    </row>
    <row r="162" spans="1:14" ht="19.5" customHeight="1">
      <c r="A162" s="456"/>
      <c r="B162" s="456"/>
      <c r="C162" s="456"/>
      <c r="D162" s="456"/>
      <c r="E162" s="456"/>
      <c r="F162" s="456"/>
      <c r="G162" s="456"/>
      <c r="H162" s="456"/>
      <c r="I162" s="456"/>
      <c r="J162" s="456"/>
      <c r="K162" s="456"/>
      <c r="L162" s="456"/>
      <c r="M162" s="456"/>
      <c r="N162" s="456"/>
    </row>
    <row r="163" spans="1:14" ht="19.5" customHeight="1">
      <c r="A163" s="456"/>
      <c r="B163" s="456"/>
      <c r="C163" s="456"/>
      <c r="D163" s="456"/>
      <c r="E163" s="456"/>
      <c r="F163" s="456"/>
      <c r="G163" s="456"/>
      <c r="H163" s="456"/>
      <c r="I163" s="456"/>
      <c r="J163" s="456"/>
      <c r="K163" s="456"/>
      <c r="L163" s="456"/>
      <c r="M163" s="456"/>
      <c r="N163" s="456"/>
    </row>
    <row r="164" spans="1:14" ht="19.5" customHeight="1">
      <c r="A164" s="456"/>
      <c r="B164" s="456"/>
      <c r="C164" s="456"/>
      <c r="D164" s="456"/>
      <c r="E164" s="456"/>
      <c r="F164" s="456"/>
      <c r="G164" s="456"/>
      <c r="H164" s="456"/>
      <c r="I164" s="456"/>
      <c r="J164" s="456"/>
      <c r="K164" s="456"/>
      <c r="L164" s="456"/>
      <c r="M164" s="456"/>
      <c r="N164" s="456"/>
    </row>
    <row r="165" spans="1:14" ht="19.5" customHeight="1">
      <c r="A165" s="456"/>
      <c r="B165" s="456"/>
      <c r="C165" s="456"/>
      <c r="D165" s="456"/>
      <c r="E165" s="456"/>
      <c r="F165" s="456"/>
      <c r="G165" s="456"/>
      <c r="H165" s="456"/>
      <c r="I165" s="456"/>
      <c r="J165" s="456"/>
      <c r="K165" s="456"/>
      <c r="L165" s="456"/>
      <c r="M165" s="456"/>
      <c r="N165" s="456"/>
    </row>
    <row r="166" spans="1:14" ht="19.5" customHeight="1">
      <c r="A166" s="456"/>
      <c r="B166" s="456"/>
      <c r="C166" s="456"/>
      <c r="D166" s="456"/>
      <c r="E166" s="456"/>
      <c r="F166" s="456"/>
      <c r="G166" s="456"/>
      <c r="H166" s="456"/>
      <c r="I166" s="456"/>
      <c r="J166" s="456"/>
      <c r="K166" s="456"/>
      <c r="L166" s="456"/>
      <c r="M166" s="456"/>
      <c r="N166" s="456"/>
    </row>
    <row r="167" spans="1:14" ht="19.5" customHeight="1">
      <c r="A167" s="456"/>
      <c r="B167" s="456"/>
      <c r="C167" s="456"/>
      <c r="D167" s="456"/>
      <c r="E167" s="456"/>
      <c r="F167" s="456"/>
      <c r="G167" s="456"/>
      <c r="H167" s="456"/>
      <c r="I167" s="456"/>
      <c r="J167" s="456"/>
      <c r="K167" s="456"/>
      <c r="L167" s="456"/>
      <c r="M167" s="456"/>
      <c r="N167" s="456"/>
    </row>
    <row r="168" spans="1:14" ht="19.5" customHeight="1">
      <c r="A168" s="456"/>
      <c r="B168" s="456"/>
      <c r="C168" s="456"/>
      <c r="D168" s="456"/>
      <c r="E168" s="456"/>
      <c r="F168" s="456"/>
      <c r="G168" s="456"/>
      <c r="H168" s="456"/>
      <c r="I168" s="456"/>
      <c r="J168" s="456"/>
      <c r="K168" s="456"/>
      <c r="L168" s="456"/>
      <c r="M168" s="456"/>
      <c r="N168" s="456"/>
    </row>
    <row r="169" spans="1:14" ht="19.5" customHeight="1">
      <c r="A169" s="456"/>
      <c r="B169" s="456"/>
      <c r="C169" s="456"/>
      <c r="D169" s="456"/>
      <c r="E169" s="456"/>
      <c r="F169" s="456"/>
      <c r="G169" s="456"/>
      <c r="H169" s="456"/>
      <c r="I169" s="456"/>
      <c r="J169" s="456"/>
      <c r="K169" s="456"/>
      <c r="L169" s="456"/>
      <c r="M169" s="456"/>
      <c r="N169" s="456"/>
    </row>
    <row r="170" spans="1:14" ht="19.5" customHeight="1">
      <c r="A170" s="456"/>
      <c r="B170" s="456"/>
      <c r="C170" s="456"/>
      <c r="D170" s="456"/>
      <c r="E170" s="456"/>
      <c r="F170" s="456"/>
      <c r="G170" s="456"/>
      <c r="H170" s="456"/>
      <c r="I170" s="456"/>
      <c r="J170" s="456"/>
      <c r="K170" s="456"/>
      <c r="L170" s="456"/>
      <c r="M170" s="456"/>
      <c r="N170" s="456"/>
    </row>
    <row r="171" spans="1:14" ht="19.5" customHeight="1">
      <c r="A171" s="456"/>
      <c r="B171" s="456"/>
      <c r="C171" s="456"/>
      <c r="D171" s="456"/>
      <c r="E171" s="456"/>
      <c r="F171" s="456"/>
      <c r="G171" s="456"/>
      <c r="H171" s="456"/>
      <c r="I171" s="456"/>
      <c r="J171" s="456"/>
      <c r="K171" s="456"/>
      <c r="L171" s="456"/>
      <c r="M171" s="456"/>
      <c r="N171" s="456"/>
    </row>
    <row r="172" spans="1:14" ht="19.5" customHeight="1">
      <c r="A172" s="455"/>
      <c r="B172" s="455"/>
      <c r="C172" s="455"/>
      <c r="D172" s="455"/>
      <c r="E172" s="455"/>
      <c r="F172" s="455"/>
      <c r="G172" s="455"/>
      <c r="H172" s="455"/>
      <c r="I172" s="455"/>
      <c r="J172" s="455"/>
      <c r="K172" s="455"/>
      <c r="L172" s="455"/>
      <c r="M172" s="455"/>
      <c r="N172" s="455"/>
    </row>
    <row r="173" spans="1:14" ht="19.5" customHeight="1">
      <c r="A173" s="456"/>
      <c r="B173" s="456"/>
      <c r="C173" s="456"/>
      <c r="D173" s="456"/>
      <c r="E173" s="456"/>
      <c r="F173" s="456"/>
      <c r="G173" s="456"/>
      <c r="H173" s="456"/>
      <c r="I173" s="456"/>
      <c r="J173" s="456"/>
      <c r="K173" s="456"/>
      <c r="L173" s="456"/>
      <c r="M173" s="456"/>
      <c r="N173" s="456"/>
    </row>
    <row r="174" spans="1:14" ht="19.5" customHeight="1">
      <c r="A174" s="456"/>
      <c r="B174" s="456"/>
      <c r="C174" s="456"/>
      <c r="D174" s="456"/>
      <c r="E174" s="456"/>
      <c r="F174" s="456"/>
      <c r="G174" s="456"/>
      <c r="H174" s="456"/>
      <c r="I174" s="456"/>
      <c r="J174" s="456"/>
      <c r="K174" s="456"/>
      <c r="L174" s="456"/>
      <c r="M174" s="456"/>
      <c r="N174" s="456"/>
    </row>
    <row r="175" spans="1:14" ht="19.5" customHeight="1">
      <c r="A175" s="456"/>
      <c r="B175" s="456"/>
      <c r="C175" s="456"/>
      <c r="D175" s="456"/>
      <c r="E175" s="456"/>
      <c r="F175" s="456"/>
      <c r="G175" s="456"/>
      <c r="H175" s="456"/>
      <c r="I175" s="456"/>
      <c r="J175" s="456"/>
      <c r="K175" s="456"/>
      <c r="L175" s="456"/>
      <c r="M175" s="456"/>
      <c r="N175" s="456"/>
    </row>
    <row r="176" spans="1:14" ht="19.5" customHeight="1">
      <c r="A176" s="456"/>
      <c r="B176" s="456"/>
      <c r="C176" s="456"/>
      <c r="D176" s="456"/>
      <c r="E176" s="456"/>
      <c r="F176" s="456"/>
      <c r="G176" s="456"/>
      <c r="H176" s="456"/>
      <c r="I176" s="456"/>
      <c r="J176" s="456"/>
      <c r="K176" s="456"/>
      <c r="L176" s="456"/>
      <c r="M176" s="456"/>
      <c r="N176" s="456"/>
    </row>
    <row r="177" spans="1:14" ht="19.5" customHeight="1">
      <c r="A177" s="456"/>
      <c r="B177" s="456"/>
      <c r="C177" s="456"/>
      <c r="D177" s="456"/>
      <c r="E177" s="456"/>
      <c r="F177" s="456"/>
      <c r="G177" s="456"/>
      <c r="H177" s="456"/>
      <c r="I177" s="456"/>
      <c r="J177" s="456"/>
      <c r="K177" s="456"/>
      <c r="L177" s="456"/>
      <c r="M177" s="456"/>
      <c r="N177" s="456"/>
    </row>
    <row r="178" spans="1:14" ht="19.5" customHeight="1">
      <c r="A178" s="456"/>
      <c r="B178" s="456"/>
      <c r="C178" s="456"/>
      <c r="D178" s="456"/>
      <c r="E178" s="456"/>
      <c r="F178" s="456"/>
      <c r="G178" s="456"/>
      <c r="H178" s="456"/>
      <c r="I178" s="456"/>
      <c r="J178" s="456"/>
      <c r="K178" s="456"/>
      <c r="L178" s="456"/>
      <c r="M178" s="456"/>
      <c r="N178" s="456"/>
    </row>
    <row r="179" spans="1:14" ht="19.5" customHeight="1">
      <c r="A179" s="456"/>
      <c r="B179" s="456"/>
      <c r="C179" s="456"/>
      <c r="D179" s="456"/>
      <c r="E179" s="456"/>
      <c r="F179" s="456"/>
      <c r="G179" s="456"/>
      <c r="H179" s="456"/>
      <c r="I179" s="456"/>
      <c r="J179" s="456"/>
      <c r="K179" s="456"/>
      <c r="L179" s="456"/>
      <c r="M179" s="456"/>
      <c r="N179" s="456"/>
    </row>
    <row r="180" spans="1:14" ht="19.5" customHeight="1">
      <c r="A180" s="456"/>
      <c r="B180" s="456"/>
      <c r="C180" s="456"/>
      <c r="D180" s="456"/>
      <c r="E180" s="456"/>
      <c r="F180" s="456"/>
      <c r="G180" s="456"/>
      <c r="H180" s="456"/>
      <c r="I180" s="456"/>
      <c r="J180" s="456"/>
      <c r="K180" s="456"/>
      <c r="L180" s="456"/>
      <c r="M180" s="456"/>
      <c r="N180" s="456"/>
    </row>
    <row r="181" spans="1:14" ht="19.5" customHeight="1">
      <c r="A181" s="456"/>
      <c r="B181" s="456"/>
      <c r="C181" s="456"/>
      <c r="D181" s="456"/>
      <c r="E181" s="456"/>
      <c r="F181" s="456"/>
      <c r="G181" s="456"/>
      <c r="H181" s="456"/>
      <c r="I181" s="456"/>
      <c r="J181" s="456"/>
      <c r="K181" s="456"/>
      <c r="L181" s="456"/>
      <c r="M181" s="456"/>
      <c r="N181" s="456"/>
    </row>
    <row r="182" spans="1:14" ht="19.5" customHeight="1">
      <c r="A182" s="456"/>
      <c r="B182" s="456"/>
      <c r="C182" s="456"/>
      <c r="D182" s="456"/>
      <c r="E182" s="456"/>
      <c r="F182" s="456"/>
      <c r="G182" s="456"/>
      <c r="H182" s="456"/>
      <c r="I182" s="456"/>
      <c r="J182" s="456"/>
      <c r="K182" s="456"/>
      <c r="L182" s="456"/>
      <c r="M182" s="456"/>
      <c r="N182" s="456"/>
    </row>
    <row r="183" spans="1:14" ht="19.5" customHeight="1">
      <c r="A183" s="456"/>
      <c r="B183" s="456"/>
      <c r="C183" s="456"/>
      <c r="D183" s="456"/>
      <c r="E183" s="456"/>
      <c r="F183" s="456"/>
      <c r="G183" s="456"/>
      <c r="H183" s="456"/>
      <c r="I183" s="456"/>
      <c r="J183" s="456"/>
      <c r="K183" s="456"/>
      <c r="L183" s="456"/>
      <c r="M183" s="456"/>
      <c r="N183" s="456"/>
    </row>
    <row r="184" spans="1:14" ht="19.5" customHeight="1">
      <c r="A184" s="456"/>
      <c r="B184" s="456"/>
      <c r="C184" s="456"/>
      <c r="D184" s="456"/>
      <c r="E184" s="456"/>
      <c r="F184" s="456"/>
      <c r="G184" s="456"/>
      <c r="H184" s="456"/>
      <c r="I184" s="456"/>
      <c r="J184" s="456"/>
      <c r="K184" s="456"/>
      <c r="L184" s="456"/>
      <c r="M184" s="456"/>
      <c r="N184" s="456"/>
    </row>
    <row r="185" spans="1:14" ht="19.5" customHeight="1">
      <c r="A185" s="456"/>
      <c r="B185" s="456"/>
      <c r="C185" s="456"/>
      <c r="D185" s="456"/>
      <c r="E185" s="456"/>
      <c r="F185" s="456"/>
      <c r="G185" s="456"/>
      <c r="H185" s="456"/>
      <c r="I185" s="456"/>
      <c r="J185" s="456"/>
      <c r="K185" s="456"/>
      <c r="L185" s="456"/>
      <c r="M185" s="456"/>
      <c r="N185" s="456"/>
    </row>
    <row r="186" spans="1:14" ht="19.5" customHeight="1">
      <c r="A186" s="456"/>
      <c r="B186" s="456"/>
      <c r="C186" s="456"/>
      <c r="D186" s="456"/>
      <c r="E186" s="456"/>
      <c r="F186" s="456"/>
      <c r="G186" s="456"/>
      <c r="H186" s="456"/>
      <c r="I186" s="456"/>
      <c r="J186" s="456"/>
      <c r="K186" s="456"/>
      <c r="L186" s="456"/>
      <c r="M186" s="456"/>
      <c r="N186" s="456"/>
    </row>
    <row r="187" spans="1:14" ht="19.5" customHeight="1">
      <c r="A187" s="456"/>
      <c r="B187" s="456"/>
      <c r="C187" s="456"/>
      <c r="D187" s="456"/>
      <c r="E187" s="456"/>
      <c r="F187" s="456"/>
      <c r="G187" s="456"/>
      <c r="H187" s="456"/>
      <c r="I187" s="456"/>
      <c r="J187" s="456"/>
      <c r="K187" s="456"/>
      <c r="L187" s="456"/>
      <c r="M187" s="456"/>
      <c r="N187" s="456"/>
    </row>
    <row r="188" spans="1:14" ht="19.5" customHeight="1">
      <c r="A188" s="456"/>
      <c r="B188" s="456"/>
      <c r="C188" s="456"/>
      <c r="D188" s="456"/>
      <c r="E188" s="456"/>
      <c r="F188" s="456"/>
      <c r="G188" s="456"/>
      <c r="H188" s="456"/>
      <c r="I188" s="456"/>
      <c r="J188" s="456"/>
      <c r="K188" s="456"/>
      <c r="L188" s="456"/>
      <c r="M188" s="456"/>
      <c r="N188" s="456"/>
    </row>
    <row r="189" spans="1:14" ht="19.5" customHeight="1">
      <c r="A189" s="456"/>
      <c r="B189" s="456"/>
      <c r="C189" s="456"/>
      <c r="D189" s="456"/>
      <c r="E189" s="456"/>
      <c r="F189" s="456"/>
      <c r="G189" s="456"/>
      <c r="H189" s="456"/>
      <c r="I189" s="456"/>
      <c r="J189" s="456"/>
      <c r="K189" s="456"/>
      <c r="L189" s="456"/>
      <c r="M189" s="456"/>
      <c r="N189" s="456"/>
    </row>
    <row r="190" spans="1:14" ht="19.5" customHeight="1">
      <c r="A190" s="456"/>
      <c r="B190" s="456"/>
      <c r="C190" s="456"/>
      <c r="D190" s="456"/>
      <c r="E190" s="456"/>
      <c r="F190" s="456"/>
      <c r="G190" s="456"/>
      <c r="H190" s="456"/>
      <c r="I190" s="456"/>
      <c r="J190" s="456"/>
      <c r="K190" s="456"/>
      <c r="L190" s="456"/>
      <c r="M190" s="456"/>
      <c r="N190" s="456"/>
    </row>
    <row r="191" spans="1:14" ht="19.5" customHeight="1">
      <c r="A191" s="456"/>
      <c r="B191" s="456"/>
      <c r="C191" s="456"/>
      <c r="D191" s="456"/>
      <c r="E191" s="456"/>
      <c r="F191" s="456"/>
      <c r="G191" s="456"/>
      <c r="H191" s="456"/>
      <c r="I191" s="456"/>
      <c r="J191" s="456"/>
      <c r="K191" s="456"/>
      <c r="L191" s="456"/>
      <c r="M191" s="456"/>
      <c r="N191" s="456"/>
    </row>
    <row r="192" spans="1:14" ht="19.5" customHeight="1">
      <c r="A192" s="456"/>
      <c r="B192" s="456"/>
      <c r="C192" s="456"/>
      <c r="D192" s="456"/>
      <c r="E192" s="456"/>
      <c r="F192" s="456"/>
      <c r="G192" s="456"/>
      <c r="H192" s="456"/>
      <c r="I192" s="456"/>
      <c r="J192" s="456"/>
      <c r="K192" s="456"/>
      <c r="L192" s="456"/>
      <c r="M192" s="456"/>
      <c r="N192" s="456"/>
    </row>
    <row r="193" spans="1:14" ht="19.5" customHeight="1">
      <c r="A193" s="456"/>
      <c r="B193" s="456"/>
      <c r="C193" s="456"/>
      <c r="D193" s="456"/>
      <c r="E193" s="456"/>
      <c r="F193" s="456"/>
      <c r="G193" s="456"/>
      <c r="H193" s="456"/>
      <c r="I193" s="456"/>
      <c r="J193" s="456"/>
      <c r="K193" s="456"/>
      <c r="L193" s="456"/>
      <c r="M193" s="456"/>
      <c r="N193" s="456"/>
    </row>
    <row r="194" spans="1:14" ht="19.5" customHeight="1">
      <c r="A194" s="456"/>
      <c r="B194" s="456"/>
      <c r="C194" s="456"/>
      <c r="D194" s="456"/>
      <c r="E194" s="456"/>
      <c r="F194" s="456"/>
      <c r="G194" s="456"/>
      <c r="H194" s="456"/>
      <c r="I194" s="456"/>
      <c r="J194" s="456"/>
      <c r="K194" s="456"/>
      <c r="L194" s="456"/>
      <c r="M194" s="456"/>
      <c r="N194" s="456"/>
    </row>
    <row r="195" spans="1:14" ht="19.5" customHeight="1">
      <c r="A195" s="456"/>
      <c r="B195" s="456"/>
      <c r="C195" s="456"/>
      <c r="D195" s="456"/>
      <c r="E195" s="456"/>
      <c r="F195" s="456"/>
      <c r="G195" s="456"/>
      <c r="H195" s="456"/>
      <c r="I195" s="456"/>
      <c r="J195" s="456"/>
      <c r="K195" s="456"/>
      <c r="L195" s="456"/>
      <c r="M195" s="456"/>
      <c r="N195" s="456"/>
    </row>
    <row r="196" spans="1:14" ht="19.5" customHeight="1">
      <c r="A196" s="456"/>
      <c r="B196" s="456"/>
      <c r="C196" s="456"/>
      <c r="D196" s="456"/>
      <c r="E196" s="456"/>
      <c r="F196" s="456"/>
      <c r="G196" s="456"/>
      <c r="H196" s="456"/>
      <c r="I196" s="456"/>
      <c r="J196" s="456"/>
      <c r="K196" s="456"/>
      <c r="L196" s="456"/>
      <c r="M196" s="456"/>
      <c r="N196" s="456"/>
    </row>
    <row r="197" spans="1:14" ht="19.5" customHeight="1">
      <c r="A197" s="456"/>
      <c r="B197" s="456"/>
      <c r="C197" s="456"/>
      <c r="D197" s="456"/>
      <c r="E197" s="456"/>
      <c r="F197" s="456"/>
      <c r="G197" s="456"/>
      <c r="H197" s="456"/>
      <c r="I197" s="456"/>
      <c r="J197" s="456"/>
      <c r="K197" s="456"/>
      <c r="L197" s="456"/>
      <c r="M197" s="456"/>
      <c r="N197" s="456"/>
    </row>
    <row r="198" spans="1:14" ht="19.5" customHeight="1">
      <c r="A198" s="456"/>
      <c r="B198" s="456"/>
      <c r="C198" s="456"/>
      <c r="D198" s="456"/>
      <c r="E198" s="456"/>
      <c r="F198" s="456"/>
      <c r="G198" s="456"/>
      <c r="H198" s="456"/>
      <c r="I198" s="456"/>
      <c r="J198" s="456"/>
      <c r="K198" s="456"/>
      <c r="L198" s="456"/>
      <c r="M198" s="456"/>
      <c r="N198" s="456"/>
    </row>
    <row r="199" spans="1:14" ht="19.5" customHeight="1">
      <c r="A199" s="456"/>
      <c r="B199" s="456"/>
      <c r="C199" s="456"/>
      <c r="D199" s="456"/>
      <c r="E199" s="456"/>
      <c r="F199" s="456"/>
      <c r="G199" s="456"/>
      <c r="H199" s="456"/>
      <c r="I199" s="456"/>
      <c r="J199" s="456"/>
      <c r="K199" s="456"/>
      <c r="L199" s="456"/>
      <c r="M199" s="456"/>
      <c r="N199" s="456"/>
    </row>
    <row r="200" spans="1:14" ht="19.5" customHeight="1">
      <c r="A200" s="456"/>
      <c r="B200" s="456"/>
      <c r="C200" s="456"/>
      <c r="D200" s="456"/>
      <c r="E200" s="456"/>
      <c r="F200" s="456"/>
      <c r="G200" s="456"/>
      <c r="H200" s="456"/>
      <c r="I200" s="456"/>
      <c r="J200" s="456"/>
      <c r="K200" s="456"/>
      <c r="L200" s="456"/>
      <c r="M200" s="456"/>
      <c r="N200" s="456"/>
    </row>
    <row r="201" spans="1:14" ht="19.5" customHeight="1">
      <c r="A201" s="456"/>
      <c r="B201" s="456"/>
      <c r="C201" s="456"/>
      <c r="D201" s="456"/>
      <c r="E201" s="456"/>
      <c r="F201" s="456"/>
      <c r="G201" s="456"/>
      <c r="H201" s="456"/>
      <c r="I201" s="456"/>
      <c r="J201" s="456"/>
      <c r="K201" s="456"/>
      <c r="L201" s="456"/>
      <c r="M201" s="456"/>
      <c r="N201" s="456"/>
    </row>
    <row r="202" spans="1:14" ht="19.5" customHeight="1">
      <c r="A202" s="456"/>
      <c r="B202" s="456"/>
      <c r="C202" s="456"/>
      <c r="D202" s="456"/>
      <c r="E202" s="456"/>
      <c r="F202" s="456"/>
      <c r="G202" s="456"/>
      <c r="H202" s="456"/>
      <c r="I202" s="456"/>
      <c r="J202" s="456"/>
      <c r="K202" s="456"/>
      <c r="L202" s="456"/>
      <c r="M202" s="456"/>
      <c r="N202" s="456"/>
    </row>
    <row r="203" spans="1:14" ht="19.5" customHeight="1">
      <c r="A203" s="456"/>
      <c r="B203" s="456"/>
      <c r="C203" s="456"/>
      <c r="D203" s="456"/>
      <c r="E203" s="456"/>
      <c r="F203" s="456"/>
      <c r="G203" s="456"/>
      <c r="H203" s="456"/>
      <c r="I203" s="456"/>
      <c r="J203" s="456"/>
      <c r="K203" s="456"/>
      <c r="L203" s="456"/>
      <c r="M203" s="456"/>
      <c r="N203" s="456"/>
    </row>
    <row r="204" spans="1:14" ht="19.5" customHeight="1">
      <c r="A204" s="456"/>
      <c r="B204" s="456"/>
      <c r="C204" s="456"/>
      <c r="D204" s="456"/>
      <c r="E204" s="456"/>
      <c r="F204" s="456"/>
      <c r="G204" s="456"/>
      <c r="H204" s="456"/>
      <c r="I204" s="456"/>
      <c r="J204" s="456"/>
      <c r="K204" s="456"/>
      <c r="L204" s="456"/>
      <c r="M204" s="456"/>
      <c r="N204" s="456"/>
    </row>
    <row r="205" spans="1:14" ht="19.5" customHeight="1">
      <c r="A205" s="456"/>
      <c r="B205" s="456"/>
      <c r="C205" s="456"/>
      <c r="D205" s="456"/>
      <c r="E205" s="456"/>
      <c r="F205" s="456"/>
      <c r="G205" s="456"/>
      <c r="H205" s="456"/>
      <c r="I205" s="456"/>
      <c r="J205" s="456"/>
      <c r="K205" s="456"/>
      <c r="L205" s="456"/>
      <c r="M205" s="456"/>
      <c r="N205" s="456"/>
    </row>
    <row r="206" spans="1:14" ht="19.5" customHeight="1">
      <c r="A206" s="456"/>
      <c r="B206" s="456"/>
      <c r="C206" s="456"/>
      <c r="D206" s="456"/>
      <c r="E206" s="456"/>
      <c r="F206" s="456"/>
      <c r="G206" s="456"/>
      <c r="H206" s="456"/>
      <c r="I206" s="456"/>
      <c r="J206" s="456"/>
      <c r="K206" s="456"/>
      <c r="L206" s="456"/>
      <c r="M206" s="456"/>
      <c r="N206" s="456"/>
    </row>
    <row r="207" spans="1:14" ht="19.5" customHeight="1">
      <c r="A207" s="456"/>
      <c r="B207" s="456"/>
      <c r="C207" s="456"/>
      <c r="D207" s="456"/>
      <c r="E207" s="456"/>
      <c r="F207" s="456"/>
      <c r="G207" s="456"/>
      <c r="H207" s="456"/>
      <c r="I207" s="456"/>
      <c r="J207" s="456"/>
      <c r="K207" s="456"/>
      <c r="L207" s="456"/>
      <c r="M207" s="456"/>
      <c r="N207" s="456"/>
    </row>
    <row r="208" spans="1:14" ht="19.5" customHeight="1">
      <c r="A208" s="456"/>
      <c r="B208" s="456"/>
      <c r="C208" s="456"/>
      <c r="D208" s="456"/>
      <c r="E208" s="456"/>
      <c r="F208" s="456"/>
      <c r="G208" s="456"/>
      <c r="H208" s="456"/>
      <c r="I208" s="456"/>
      <c r="J208" s="456"/>
      <c r="K208" s="456"/>
      <c r="L208" s="456"/>
      <c r="M208" s="456"/>
      <c r="N208" s="456"/>
    </row>
    <row r="209" spans="1:14" ht="19.5" customHeight="1">
      <c r="A209" s="456"/>
      <c r="B209" s="456"/>
      <c r="C209" s="456"/>
      <c r="D209" s="456"/>
      <c r="E209" s="456"/>
      <c r="F209" s="456"/>
      <c r="G209" s="456"/>
      <c r="H209" s="456"/>
      <c r="I209" s="456"/>
      <c r="J209" s="456"/>
      <c r="K209" s="456"/>
      <c r="L209" s="456"/>
      <c r="M209" s="456"/>
      <c r="N209" s="456"/>
    </row>
    <row r="210" spans="1:14" ht="19.5" customHeight="1">
      <c r="A210" s="456"/>
      <c r="B210" s="456"/>
      <c r="C210" s="456"/>
      <c r="D210" s="456"/>
      <c r="E210" s="456"/>
      <c r="F210" s="456"/>
      <c r="G210" s="456"/>
      <c r="H210" s="456"/>
      <c r="I210" s="456"/>
      <c r="J210" s="456"/>
      <c r="K210" s="456"/>
      <c r="L210" s="456"/>
      <c r="M210" s="456"/>
      <c r="N210" s="456"/>
    </row>
    <row r="211" spans="1:14" ht="19.5" customHeight="1">
      <c r="A211" s="456"/>
      <c r="B211" s="456"/>
      <c r="C211" s="456"/>
      <c r="D211" s="456"/>
      <c r="E211" s="456"/>
      <c r="F211" s="456"/>
      <c r="G211" s="456"/>
      <c r="H211" s="456"/>
      <c r="I211" s="456"/>
      <c r="J211" s="456"/>
      <c r="K211" s="456"/>
      <c r="L211" s="456"/>
      <c r="M211" s="456"/>
      <c r="N211" s="456"/>
    </row>
    <row r="212" spans="1:14" ht="19.5" customHeight="1">
      <c r="A212" s="456"/>
      <c r="B212" s="456"/>
      <c r="C212" s="456"/>
      <c r="D212" s="456"/>
      <c r="E212" s="456"/>
      <c r="F212" s="456"/>
      <c r="G212" s="456"/>
      <c r="H212" s="456"/>
      <c r="I212" s="456"/>
      <c r="J212" s="456"/>
      <c r="K212" s="456"/>
      <c r="L212" s="456"/>
      <c r="M212" s="456"/>
      <c r="N212" s="456"/>
    </row>
    <row r="213" spans="1:14" ht="19.5" customHeight="1">
      <c r="A213" s="456"/>
      <c r="B213" s="456"/>
      <c r="C213" s="456"/>
      <c r="D213" s="456"/>
      <c r="E213" s="456"/>
      <c r="F213" s="456"/>
      <c r="G213" s="456"/>
      <c r="H213" s="456"/>
      <c r="I213" s="456"/>
      <c r="J213" s="456"/>
      <c r="K213" s="456"/>
      <c r="L213" s="456"/>
      <c r="M213" s="456"/>
      <c r="N213" s="456"/>
    </row>
    <row r="214" spans="1:14" ht="19.5" customHeight="1">
      <c r="A214" s="456"/>
      <c r="B214" s="456"/>
      <c r="C214" s="456"/>
      <c r="D214" s="456"/>
      <c r="E214" s="456"/>
      <c r="F214" s="456"/>
      <c r="G214" s="456"/>
      <c r="H214" s="456"/>
      <c r="I214" s="456"/>
      <c r="J214" s="456"/>
      <c r="K214" s="456"/>
      <c r="L214" s="456"/>
      <c r="M214" s="456"/>
      <c r="N214" s="456"/>
    </row>
    <row r="215" spans="1:14" ht="19.5" customHeight="1">
      <c r="A215" s="456"/>
      <c r="B215" s="456"/>
      <c r="C215" s="456"/>
      <c r="D215" s="456"/>
      <c r="E215" s="456"/>
      <c r="F215" s="456"/>
      <c r="G215" s="456"/>
      <c r="H215" s="456"/>
      <c r="I215" s="456"/>
      <c r="J215" s="456"/>
      <c r="K215" s="456"/>
      <c r="L215" s="456"/>
      <c r="M215" s="456"/>
      <c r="N215" s="456"/>
    </row>
    <row r="216" spans="1:14" ht="19.5" customHeight="1">
      <c r="A216" s="456"/>
      <c r="B216" s="456"/>
      <c r="C216" s="456"/>
      <c r="D216" s="456"/>
      <c r="E216" s="456"/>
      <c r="F216" s="456"/>
      <c r="G216" s="456"/>
      <c r="H216" s="456"/>
      <c r="I216" s="456"/>
      <c r="J216" s="456"/>
      <c r="K216" s="456"/>
      <c r="L216" s="456"/>
      <c r="M216" s="456"/>
      <c r="N216" s="456"/>
    </row>
    <row r="217" spans="1:14" ht="19.5" customHeight="1">
      <c r="A217" s="456"/>
      <c r="B217" s="456"/>
      <c r="C217" s="456"/>
      <c r="D217" s="456"/>
      <c r="E217" s="456"/>
      <c r="F217" s="456"/>
      <c r="G217" s="456"/>
      <c r="H217" s="456"/>
      <c r="I217" s="456"/>
      <c r="J217" s="456"/>
      <c r="K217" s="456"/>
      <c r="L217" s="456"/>
      <c r="M217" s="456"/>
      <c r="N217" s="456"/>
    </row>
    <row r="218" spans="1:14" ht="19.5" customHeight="1">
      <c r="A218" s="456"/>
      <c r="B218" s="456"/>
      <c r="C218" s="456"/>
      <c r="D218" s="456"/>
      <c r="E218" s="456"/>
      <c r="F218" s="456"/>
      <c r="G218" s="456"/>
      <c r="H218" s="456"/>
      <c r="I218" s="456"/>
      <c r="J218" s="456"/>
      <c r="K218" s="456"/>
      <c r="L218" s="456"/>
      <c r="M218" s="456"/>
      <c r="N218" s="456"/>
    </row>
    <row r="219" spans="1:14" ht="19.5" customHeight="1">
      <c r="A219" s="456"/>
      <c r="B219" s="456"/>
      <c r="C219" s="456"/>
      <c r="D219" s="456"/>
      <c r="E219" s="456"/>
      <c r="F219" s="456"/>
      <c r="G219" s="456"/>
      <c r="H219" s="456"/>
      <c r="I219" s="456"/>
      <c r="J219" s="456"/>
      <c r="K219" s="456"/>
      <c r="L219" s="456"/>
      <c r="M219" s="456"/>
      <c r="N219" s="456"/>
    </row>
    <row r="220" spans="1:14" ht="19.5" customHeight="1">
      <c r="A220" s="456"/>
      <c r="B220" s="456"/>
      <c r="C220" s="456"/>
      <c r="D220" s="456"/>
      <c r="E220" s="456"/>
      <c r="F220" s="456"/>
      <c r="G220" s="456"/>
      <c r="H220" s="456"/>
      <c r="I220" s="456"/>
      <c r="J220" s="456"/>
      <c r="K220" s="456"/>
      <c r="L220" s="456"/>
      <c r="M220" s="456"/>
      <c r="N220" s="456"/>
    </row>
    <row r="221" spans="1:14" ht="19.5" customHeight="1">
      <c r="A221" s="456"/>
      <c r="B221" s="456"/>
      <c r="C221" s="456"/>
      <c r="D221" s="456"/>
      <c r="E221" s="456"/>
      <c r="F221" s="456"/>
      <c r="G221" s="456"/>
      <c r="H221" s="456"/>
      <c r="I221" s="456"/>
      <c r="J221" s="456"/>
      <c r="K221" s="456"/>
      <c r="L221" s="456"/>
      <c r="M221" s="456"/>
      <c r="N221" s="456"/>
    </row>
    <row r="222" spans="1:14" ht="19.5" customHeight="1">
      <c r="A222" s="456"/>
      <c r="B222" s="456"/>
      <c r="C222" s="456"/>
      <c r="D222" s="456"/>
      <c r="E222" s="456"/>
      <c r="F222" s="456"/>
      <c r="G222" s="456"/>
      <c r="H222" s="456"/>
      <c r="I222" s="456"/>
      <c r="J222" s="456"/>
      <c r="K222" s="456"/>
      <c r="L222" s="456"/>
      <c r="M222" s="456"/>
      <c r="N222" s="456"/>
    </row>
    <row r="223" spans="1:14" ht="19.5" customHeight="1">
      <c r="A223" s="456"/>
      <c r="B223" s="456"/>
      <c r="C223" s="456"/>
      <c r="D223" s="456"/>
      <c r="E223" s="456"/>
      <c r="F223" s="456"/>
      <c r="G223" s="456"/>
      <c r="H223" s="456"/>
      <c r="I223" s="456"/>
      <c r="J223" s="456"/>
      <c r="K223" s="456"/>
      <c r="L223" s="456"/>
      <c r="M223" s="456"/>
      <c r="N223" s="456"/>
    </row>
    <row r="224" spans="1:14" ht="19.5" customHeight="1">
      <c r="A224" s="456"/>
      <c r="B224" s="456"/>
      <c r="C224" s="456"/>
      <c r="D224" s="456"/>
      <c r="E224" s="456"/>
      <c r="F224" s="456"/>
      <c r="G224" s="456"/>
      <c r="H224" s="456"/>
      <c r="I224" s="456"/>
      <c r="J224" s="456"/>
      <c r="K224" s="456"/>
      <c r="L224" s="456"/>
      <c r="M224" s="456"/>
      <c r="N224" s="456"/>
    </row>
    <row r="225" spans="1:14" ht="19.5" customHeight="1">
      <c r="A225" s="456"/>
      <c r="B225" s="456"/>
      <c r="C225" s="456"/>
      <c r="D225" s="456"/>
      <c r="E225" s="456"/>
      <c r="F225" s="456"/>
      <c r="G225" s="456"/>
      <c r="H225" s="456"/>
      <c r="I225" s="456"/>
      <c r="J225" s="456"/>
      <c r="K225" s="456"/>
      <c r="L225" s="456"/>
      <c r="M225" s="456"/>
      <c r="N225" s="456"/>
    </row>
    <row r="226" spans="1:14" ht="19.5" customHeight="1">
      <c r="A226" s="456"/>
      <c r="B226" s="456"/>
      <c r="C226" s="456"/>
      <c r="D226" s="456"/>
      <c r="E226" s="456"/>
      <c r="F226" s="456"/>
      <c r="G226" s="456"/>
      <c r="H226" s="456"/>
      <c r="I226" s="456"/>
      <c r="J226" s="456"/>
      <c r="K226" s="456"/>
      <c r="L226" s="456"/>
      <c r="M226" s="456"/>
      <c r="N226" s="456"/>
    </row>
    <row r="227" spans="1:14" ht="19.5" customHeight="1">
      <c r="A227" s="456"/>
      <c r="B227" s="456"/>
      <c r="C227" s="456"/>
      <c r="D227" s="456"/>
      <c r="E227" s="456"/>
      <c r="F227" s="456"/>
      <c r="G227" s="456"/>
      <c r="H227" s="456"/>
      <c r="I227" s="456"/>
      <c r="J227" s="456"/>
      <c r="K227" s="456"/>
      <c r="L227" s="456"/>
      <c r="M227" s="456"/>
      <c r="N227" s="456"/>
    </row>
    <row r="228" spans="1:14" ht="19.5" customHeight="1">
      <c r="A228" s="456"/>
      <c r="B228" s="456"/>
      <c r="C228" s="456"/>
      <c r="D228" s="456"/>
      <c r="E228" s="456"/>
      <c r="F228" s="456"/>
      <c r="G228" s="456"/>
      <c r="H228" s="456"/>
      <c r="I228" s="456"/>
      <c r="J228" s="456"/>
      <c r="K228" s="456"/>
      <c r="L228" s="456"/>
      <c r="M228" s="456"/>
      <c r="N228" s="456"/>
    </row>
    <row r="229" spans="1:14" ht="19.5" customHeight="1">
      <c r="A229" s="456"/>
      <c r="B229" s="456"/>
      <c r="C229" s="456"/>
      <c r="D229" s="456"/>
      <c r="E229" s="456"/>
      <c r="F229" s="456"/>
      <c r="G229" s="456"/>
      <c r="H229" s="456"/>
      <c r="I229" s="456"/>
      <c r="J229" s="456"/>
      <c r="K229" s="456"/>
      <c r="L229" s="456"/>
      <c r="M229" s="456"/>
      <c r="N229" s="456"/>
    </row>
    <row r="230" spans="1:14" ht="19.5" customHeight="1">
      <c r="A230" s="456"/>
      <c r="B230" s="456"/>
      <c r="C230" s="456"/>
      <c r="D230" s="456"/>
      <c r="E230" s="456"/>
      <c r="F230" s="456"/>
      <c r="G230" s="456"/>
      <c r="H230" s="456"/>
      <c r="I230" s="456"/>
      <c r="J230" s="456"/>
      <c r="K230" s="456"/>
      <c r="L230" s="456"/>
      <c r="M230" s="456"/>
      <c r="N230" s="456"/>
    </row>
    <row r="231" spans="1:14" ht="19.5" customHeight="1">
      <c r="A231" s="456"/>
      <c r="B231" s="456"/>
      <c r="C231" s="456"/>
      <c r="D231" s="456"/>
      <c r="E231" s="456"/>
      <c r="F231" s="456"/>
      <c r="G231" s="456"/>
      <c r="H231" s="456"/>
      <c r="I231" s="456"/>
      <c r="J231" s="456"/>
      <c r="K231" s="456"/>
      <c r="L231" s="456"/>
      <c r="M231" s="456"/>
      <c r="N231" s="456"/>
    </row>
    <row r="232" spans="1:14" ht="19.5" customHeight="1">
      <c r="A232" s="456"/>
      <c r="B232" s="456"/>
      <c r="C232" s="456"/>
      <c r="D232" s="456"/>
      <c r="E232" s="456"/>
      <c r="F232" s="456"/>
      <c r="G232" s="456"/>
      <c r="H232" s="456"/>
      <c r="I232" s="456"/>
      <c r="J232" s="456"/>
      <c r="K232" s="456"/>
      <c r="L232" s="456"/>
      <c r="M232" s="456"/>
      <c r="N232" s="456"/>
    </row>
    <row r="233" spans="1:14" ht="19.5" customHeight="1">
      <c r="A233" s="456"/>
      <c r="B233" s="456"/>
      <c r="C233" s="456"/>
      <c r="D233" s="456"/>
      <c r="E233" s="456"/>
      <c r="F233" s="456"/>
      <c r="G233" s="456"/>
      <c r="H233" s="456"/>
      <c r="I233" s="456"/>
      <c r="J233" s="456"/>
      <c r="K233" s="456"/>
      <c r="L233" s="456"/>
      <c r="M233" s="456"/>
      <c r="N233" s="456"/>
    </row>
    <row r="234" spans="1:14" ht="19.5" customHeight="1">
      <c r="A234" s="456"/>
      <c r="B234" s="456"/>
      <c r="C234" s="456"/>
      <c r="D234" s="456"/>
      <c r="E234" s="456"/>
      <c r="F234" s="456"/>
      <c r="G234" s="456"/>
      <c r="H234" s="456"/>
      <c r="I234" s="456"/>
      <c r="J234" s="456"/>
      <c r="K234" s="456"/>
      <c r="L234" s="456"/>
      <c r="M234" s="456"/>
      <c r="N234" s="456"/>
    </row>
    <row r="235" spans="1:14" ht="19.5" customHeight="1">
      <c r="A235" s="456"/>
      <c r="B235" s="456"/>
      <c r="C235" s="456"/>
      <c r="D235" s="456"/>
      <c r="E235" s="456"/>
      <c r="F235" s="456"/>
      <c r="G235" s="456"/>
      <c r="H235" s="456"/>
      <c r="I235" s="456"/>
      <c r="J235" s="456"/>
      <c r="K235" s="456"/>
      <c r="L235" s="456"/>
      <c r="M235" s="456"/>
      <c r="N235" s="456"/>
    </row>
    <row r="236" spans="1:14" ht="19.5" customHeight="1">
      <c r="A236" s="456"/>
      <c r="B236" s="456"/>
      <c r="C236" s="456"/>
      <c r="D236" s="456"/>
      <c r="E236" s="456"/>
      <c r="F236" s="456"/>
      <c r="G236" s="456"/>
      <c r="H236" s="456"/>
      <c r="I236" s="456"/>
      <c r="J236" s="456"/>
      <c r="K236" s="456"/>
      <c r="L236" s="456"/>
      <c r="M236" s="456"/>
      <c r="N236" s="456"/>
    </row>
    <row r="237" spans="1:14" ht="19.5" customHeight="1">
      <c r="A237" s="456"/>
      <c r="B237" s="456"/>
      <c r="C237" s="456"/>
      <c r="D237" s="456"/>
      <c r="E237" s="456"/>
      <c r="F237" s="456"/>
      <c r="G237" s="456"/>
      <c r="H237" s="456"/>
      <c r="I237" s="456"/>
      <c r="J237" s="456"/>
      <c r="K237" s="456"/>
      <c r="L237" s="456"/>
      <c r="M237" s="456"/>
      <c r="N237" s="456"/>
    </row>
    <row r="238" spans="1:14" ht="19.5" customHeight="1">
      <c r="A238" s="456"/>
      <c r="B238" s="456"/>
      <c r="C238" s="456"/>
      <c r="D238" s="456"/>
      <c r="E238" s="456"/>
      <c r="F238" s="456"/>
      <c r="G238" s="456"/>
      <c r="H238" s="456"/>
      <c r="I238" s="456"/>
      <c r="J238" s="456"/>
      <c r="K238" s="456"/>
      <c r="L238" s="456"/>
      <c r="M238" s="456"/>
      <c r="N238" s="456"/>
    </row>
    <row r="239" spans="1:14" ht="19.5" customHeight="1">
      <c r="A239" s="456"/>
      <c r="B239" s="456"/>
      <c r="C239" s="456"/>
      <c r="D239" s="456"/>
      <c r="E239" s="456"/>
      <c r="F239" s="456"/>
      <c r="G239" s="456"/>
      <c r="H239" s="456"/>
      <c r="I239" s="456"/>
      <c r="J239" s="456"/>
      <c r="K239" s="456"/>
      <c r="L239" s="456"/>
      <c r="M239" s="456"/>
      <c r="N239" s="456"/>
    </row>
    <row r="240" spans="1:14" ht="19.5" customHeight="1">
      <c r="A240" s="456"/>
      <c r="B240" s="456"/>
      <c r="C240" s="456"/>
      <c r="D240" s="456"/>
      <c r="E240" s="456"/>
      <c r="F240" s="456"/>
      <c r="G240" s="456"/>
      <c r="H240" s="456"/>
      <c r="I240" s="456"/>
      <c r="J240" s="456"/>
      <c r="K240" s="456"/>
      <c r="L240" s="456"/>
      <c r="M240" s="456"/>
      <c r="N240" s="456"/>
    </row>
    <row r="241" spans="1:14" ht="19.5" customHeight="1">
      <c r="A241" s="456"/>
      <c r="B241" s="456"/>
      <c r="C241" s="456"/>
      <c r="D241" s="456"/>
      <c r="E241" s="456"/>
      <c r="F241" s="456"/>
      <c r="G241" s="456"/>
      <c r="H241" s="456"/>
      <c r="I241" s="456"/>
      <c r="J241" s="456"/>
      <c r="K241" s="456"/>
      <c r="L241" s="456"/>
      <c r="M241" s="456"/>
      <c r="N241" s="456"/>
    </row>
    <row r="242" spans="1:14" ht="19.5" customHeight="1">
      <c r="A242" s="456"/>
      <c r="B242" s="456"/>
      <c r="C242" s="456"/>
      <c r="D242" s="456"/>
      <c r="E242" s="456"/>
      <c r="F242" s="456"/>
      <c r="G242" s="456"/>
      <c r="H242" s="456"/>
      <c r="I242" s="456"/>
      <c r="J242" s="456"/>
      <c r="K242" s="456"/>
      <c r="L242" s="456"/>
      <c r="M242" s="456"/>
      <c r="N242" s="456"/>
    </row>
    <row r="243" spans="1:14" ht="19.5" customHeight="1">
      <c r="A243" s="456"/>
      <c r="B243" s="456"/>
      <c r="C243" s="456"/>
      <c r="D243" s="456"/>
      <c r="E243" s="456"/>
      <c r="F243" s="456"/>
      <c r="G243" s="456"/>
      <c r="H243" s="456"/>
      <c r="I243" s="456"/>
      <c r="J243" s="456"/>
      <c r="K243" s="456"/>
      <c r="L243" s="456"/>
      <c r="M243" s="456"/>
      <c r="N243" s="456"/>
    </row>
    <row r="244" spans="1:14" ht="19.5" customHeight="1">
      <c r="A244" s="456"/>
      <c r="B244" s="456"/>
      <c r="C244" s="456"/>
      <c r="D244" s="456"/>
      <c r="E244" s="456"/>
      <c r="F244" s="456"/>
      <c r="G244" s="456"/>
      <c r="H244" s="456"/>
      <c r="I244" s="456"/>
      <c r="J244" s="456"/>
      <c r="K244" s="456"/>
      <c r="L244" s="456"/>
      <c r="M244" s="456"/>
      <c r="N244" s="456"/>
    </row>
    <row r="245" spans="1:14" ht="19.5" customHeight="1">
      <c r="A245" s="456"/>
      <c r="B245" s="456"/>
      <c r="C245" s="456"/>
      <c r="D245" s="456"/>
      <c r="E245" s="456"/>
      <c r="F245" s="456"/>
      <c r="G245" s="456"/>
      <c r="H245" s="456"/>
      <c r="I245" s="456"/>
      <c r="J245" s="456"/>
      <c r="K245" s="456"/>
      <c r="L245" s="456"/>
      <c r="M245" s="456"/>
      <c r="N245" s="456"/>
    </row>
    <row r="246" spans="1:14" ht="19.5" customHeight="1">
      <c r="A246" s="456"/>
      <c r="B246" s="456"/>
      <c r="C246" s="456"/>
      <c r="D246" s="456"/>
      <c r="E246" s="456"/>
      <c r="F246" s="456"/>
      <c r="G246" s="456"/>
      <c r="H246" s="456"/>
      <c r="I246" s="456"/>
      <c r="J246" s="456"/>
      <c r="K246" s="456"/>
      <c r="L246" s="456"/>
      <c r="M246" s="456"/>
      <c r="N246" s="456"/>
    </row>
    <row r="247" spans="1:14" ht="19.5" customHeight="1">
      <c r="A247" s="456"/>
      <c r="B247" s="456"/>
      <c r="C247" s="456"/>
      <c r="D247" s="456"/>
      <c r="E247" s="456"/>
      <c r="F247" s="456"/>
      <c r="G247" s="456"/>
      <c r="H247" s="456"/>
      <c r="I247" s="456"/>
      <c r="J247" s="456"/>
      <c r="K247" s="456"/>
      <c r="L247" s="456"/>
      <c r="M247" s="456"/>
      <c r="N247" s="456"/>
    </row>
    <row r="248" spans="1:14" ht="19.5" customHeight="1">
      <c r="A248" s="456"/>
      <c r="B248" s="456"/>
      <c r="C248" s="456"/>
      <c r="D248" s="456"/>
      <c r="E248" s="456"/>
      <c r="F248" s="456"/>
      <c r="G248" s="456"/>
      <c r="H248" s="456"/>
      <c r="I248" s="456"/>
      <c r="J248" s="456"/>
      <c r="K248" s="456"/>
      <c r="L248" s="456"/>
      <c r="M248" s="456"/>
      <c r="N248" s="456"/>
    </row>
    <row r="249" spans="1:14" ht="19.5" customHeight="1">
      <c r="A249" s="456"/>
      <c r="B249" s="456"/>
      <c r="C249" s="456"/>
      <c r="D249" s="456"/>
      <c r="E249" s="456"/>
      <c r="F249" s="456"/>
      <c r="G249" s="456"/>
      <c r="H249" s="456"/>
      <c r="I249" s="456"/>
      <c r="J249" s="456"/>
      <c r="K249" s="456"/>
      <c r="L249" s="456"/>
      <c r="M249" s="456"/>
      <c r="N249" s="456"/>
    </row>
    <row r="250" spans="1:14" ht="19.5" customHeight="1">
      <c r="A250" s="456"/>
      <c r="B250" s="456"/>
      <c r="C250" s="456"/>
      <c r="D250" s="456"/>
      <c r="E250" s="456"/>
      <c r="F250" s="456"/>
      <c r="G250" s="456"/>
      <c r="H250" s="456"/>
      <c r="I250" s="456"/>
      <c r="J250" s="456"/>
      <c r="K250" s="456"/>
      <c r="L250" s="456"/>
      <c r="M250" s="456"/>
      <c r="N250" s="456"/>
    </row>
    <row r="251" spans="1:14" ht="19.5" customHeight="1">
      <c r="A251" s="456"/>
      <c r="B251" s="456"/>
      <c r="C251" s="456"/>
      <c r="D251" s="456"/>
      <c r="E251" s="456"/>
      <c r="F251" s="456"/>
      <c r="G251" s="456"/>
      <c r="H251" s="456"/>
      <c r="I251" s="456"/>
      <c r="J251" s="456"/>
      <c r="K251" s="456"/>
      <c r="L251" s="456"/>
      <c r="M251" s="456"/>
      <c r="N251" s="456"/>
    </row>
    <row r="252" spans="1:14" ht="19.5" customHeight="1">
      <c r="A252" s="456"/>
      <c r="B252" s="456"/>
      <c r="C252" s="456"/>
      <c r="D252" s="456"/>
      <c r="E252" s="456"/>
      <c r="F252" s="456"/>
      <c r="G252" s="456"/>
      <c r="H252" s="456"/>
      <c r="I252" s="456"/>
      <c r="J252" s="456"/>
      <c r="K252" s="456"/>
      <c r="L252" s="456"/>
      <c r="M252" s="456"/>
      <c r="N252" s="456"/>
    </row>
    <row r="253" spans="1:14" ht="19.5" customHeight="1">
      <c r="A253" s="456"/>
      <c r="B253" s="456"/>
      <c r="C253" s="456"/>
      <c r="D253" s="456"/>
      <c r="E253" s="456"/>
      <c r="F253" s="456"/>
      <c r="G253" s="456"/>
      <c r="H253" s="456"/>
      <c r="I253" s="456"/>
      <c r="J253" s="456"/>
      <c r="K253" s="456"/>
      <c r="L253" s="456"/>
      <c r="M253" s="456"/>
      <c r="N253" s="456"/>
    </row>
    <row r="254" spans="1:14" ht="19.5" customHeight="1">
      <c r="A254" s="456"/>
      <c r="B254" s="456"/>
      <c r="C254" s="456"/>
      <c r="D254" s="456"/>
      <c r="E254" s="456"/>
      <c r="F254" s="456"/>
      <c r="G254" s="456"/>
      <c r="H254" s="456"/>
      <c r="I254" s="456"/>
      <c r="J254" s="456"/>
      <c r="K254" s="456"/>
      <c r="L254" s="456"/>
      <c r="M254" s="456"/>
      <c r="N254" s="456"/>
    </row>
    <row r="255" spans="1:14" ht="19.5" customHeight="1">
      <c r="A255" s="456"/>
      <c r="B255" s="456"/>
      <c r="C255" s="456"/>
      <c r="D255" s="456"/>
      <c r="E255" s="456"/>
      <c r="F255" s="456"/>
      <c r="G255" s="456"/>
      <c r="H255" s="456"/>
      <c r="I255" s="456"/>
      <c r="J255" s="456"/>
      <c r="K255" s="456"/>
      <c r="L255" s="456"/>
      <c r="M255" s="456"/>
      <c r="N255" s="456"/>
    </row>
    <row r="256" spans="1:14" ht="19.5" customHeight="1">
      <c r="A256" s="456"/>
      <c r="B256" s="456"/>
      <c r="C256" s="456"/>
      <c r="D256" s="456"/>
      <c r="E256" s="456"/>
      <c r="F256" s="456"/>
      <c r="G256" s="456"/>
      <c r="H256" s="456"/>
      <c r="I256" s="456"/>
      <c r="J256" s="456"/>
      <c r="K256" s="456"/>
      <c r="L256" s="456"/>
      <c r="M256" s="456"/>
      <c r="N256" s="456"/>
    </row>
    <row r="257" spans="1:14" ht="19.5" customHeight="1">
      <c r="A257" s="456"/>
      <c r="B257" s="456"/>
      <c r="C257" s="456"/>
      <c r="D257" s="456"/>
      <c r="E257" s="456"/>
      <c r="F257" s="456"/>
      <c r="G257" s="456"/>
      <c r="H257" s="456"/>
      <c r="I257" s="456"/>
      <c r="J257" s="456"/>
      <c r="K257" s="456"/>
      <c r="L257" s="456"/>
      <c r="M257" s="456"/>
      <c r="N257" s="456"/>
    </row>
    <row r="258" spans="1:14" ht="19.5" customHeight="1">
      <c r="A258" s="456"/>
      <c r="B258" s="456"/>
      <c r="C258" s="456"/>
      <c r="D258" s="456"/>
      <c r="E258" s="456"/>
      <c r="F258" s="456"/>
      <c r="G258" s="456"/>
      <c r="H258" s="456"/>
      <c r="I258" s="456"/>
      <c r="J258" s="456"/>
      <c r="K258" s="456"/>
      <c r="L258" s="456"/>
      <c r="M258" s="456"/>
      <c r="N258" s="456"/>
    </row>
    <row r="259" spans="1:14" ht="19.5" customHeight="1">
      <c r="A259" s="456"/>
      <c r="B259" s="456"/>
      <c r="C259" s="456"/>
      <c r="D259" s="456"/>
      <c r="E259" s="456"/>
      <c r="F259" s="456"/>
      <c r="G259" s="456"/>
      <c r="H259" s="456"/>
      <c r="I259" s="456"/>
      <c r="J259" s="456"/>
      <c r="K259" s="456"/>
      <c r="L259" s="456"/>
      <c r="M259" s="456"/>
      <c r="N259" s="456"/>
    </row>
    <row r="260" spans="1:14" ht="19.5" customHeight="1">
      <c r="A260" s="456"/>
      <c r="B260" s="456"/>
      <c r="C260" s="456"/>
      <c r="D260" s="456"/>
      <c r="E260" s="456"/>
      <c r="F260" s="456"/>
      <c r="G260" s="456"/>
      <c r="H260" s="456"/>
      <c r="I260" s="456"/>
      <c r="J260" s="456"/>
      <c r="K260" s="456"/>
      <c r="L260" s="456"/>
      <c r="M260" s="456"/>
      <c r="N260" s="456"/>
    </row>
    <row r="261" spans="1:14" ht="19.5" customHeight="1">
      <c r="A261" s="456"/>
      <c r="B261" s="456"/>
      <c r="C261" s="456"/>
      <c r="D261" s="456"/>
      <c r="E261" s="456"/>
      <c r="F261" s="456"/>
      <c r="G261" s="456"/>
      <c r="H261" s="456"/>
      <c r="I261" s="456"/>
      <c r="J261" s="456"/>
      <c r="K261" s="456"/>
      <c r="L261" s="456"/>
      <c r="M261" s="456"/>
      <c r="N261" s="456"/>
    </row>
    <row r="262" spans="1:14" ht="19.5" customHeight="1">
      <c r="A262" s="456"/>
      <c r="B262" s="456"/>
      <c r="C262" s="456"/>
      <c r="D262" s="456"/>
      <c r="E262" s="456"/>
      <c r="F262" s="456"/>
      <c r="G262" s="456"/>
      <c r="H262" s="456"/>
      <c r="I262" s="456"/>
      <c r="J262" s="456"/>
      <c r="K262" s="456"/>
      <c r="L262" s="456"/>
      <c r="M262" s="456"/>
      <c r="N262" s="456"/>
    </row>
    <row r="263" spans="1:14" ht="19.5" customHeight="1">
      <c r="A263" s="456"/>
      <c r="B263" s="456"/>
      <c r="C263" s="456"/>
      <c r="D263" s="456"/>
      <c r="E263" s="456"/>
      <c r="F263" s="456"/>
      <c r="G263" s="456"/>
      <c r="H263" s="456"/>
      <c r="I263" s="456"/>
      <c r="J263" s="456"/>
      <c r="K263" s="456"/>
      <c r="L263" s="456"/>
      <c r="M263" s="456"/>
      <c r="N263" s="456"/>
    </row>
    <row r="264" spans="1:14" ht="19.5" customHeight="1">
      <c r="A264" s="456"/>
      <c r="B264" s="456"/>
      <c r="C264" s="456"/>
      <c r="D264" s="456"/>
      <c r="E264" s="456"/>
      <c r="F264" s="456"/>
      <c r="G264" s="456"/>
      <c r="H264" s="456"/>
      <c r="I264" s="456"/>
      <c r="J264" s="456"/>
      <c r="K264" s="456"/>
      <c r="L264" s="456"/>
      <c r="M264" s="456"/>
      <c r="N264" s="456"/>
    </row>
    <row r="265" spans="1:14" ht="19.5" customHeight="1">
      <c r="A265" s="456"/>
      <c r="B265" s="456"/>
      <c r="C265" s="456"/>
      <c r="D265" s="456"/>
      <c r="E265" s="456"/>
      <c r="F265" s="456"/>
      <c r="G265" s="456"/>
      <c r="H265" s="456"/>
      <c r="I265" s="456"/>
      <c r="J265" s="456"/>
      <c r="K265" s="456"/>
      <c r="L265" s="456"/>
      <c r="M265" s="456"/>
      <c r="N265" s="456"/>
    </row>
    <row r="266" spans="1:14" ht="19.5" customHeight="1">
      <c r="A266" s="456"/>
      <c r="B266" s="456"/>
      <c r="C266" s="456"/>
      <c r="D266" s="456"/>
      <c r="E266" s="456"/>
      <c r="F266" s="456"/>
      <c r="G266" s="456"/>
      <c r="H266" s="456"/>
      <c r="I266" s="456"/>
      <c r="J266" s="456"/>
      <c r="K266" s="456"/>
      <c r="L266" s="456"/>
      <c r="M266" s="456"/>
      <c r="N266" s="456"/>
    </row>
    <row r="267" spans="1:14" ht="19.5" customHeight="1">
      <c r="A267" s="456"/>
      <c r="B267" s="456"/>
      <c r="C267" s="456"/>
      <c r="D267" s="456"/>
      <c r="E267" s="456"/>
      <c r="F267" s="456"/>
      <c r="G267" s="456"/>
      <c r="H267" s="456"/>
      <c r="I267" s="456"/>
      <c r="J267" s="456"/>
      <c r="K267" s="456"/>
      <c r="L267" s="456"/>
      <c r="M267" s="456"/>
      <c r="N267" s="456"/>
    </row>
    <row r="268" spans="1:14" ht="19.5" customHeight="1">
      <c r="A268" s="456"/>
      <c r="B268" s="456"/>
      <c r="C268" s="456"/>
      <c r="D268" s="456"/>
      <c r="E268" s="456"/>
      <c r="F268" s="456"/>
      <c r="G268" s="456"/>
      <c r="H268" s="456"/>
      <c r="I268" s="456"/>
      <c r="J268" s="456"/>
      <c r="K268" s="456"/>
      <c r="L268" s="456"/>
      <c r="M268" s="456"/>
      <c r="N268" s="456"/>
    </row>
    <row r="269" spans="1:14" ht="19.5" customHeight="1">
      <c r="A269" s="456"/>
      <c r="B269" s="456"/>
      <c r="C269" s="456"/>
      <c r="D269" s="456"/>
      <c r="E269" s="456"/>
      <c r="F269" s="456"/>
      <c r="G269" s="456"/>
      <c r="H269" s="456"/>
      <c r="I269" s="456"/>
      <c r="J269" s="456"/>
      <c r="K269" s="456"/>
      <c r="L269" s="456"/>
      <c r="M269" s="456"/>
      <c r="N269" s="456"/>
    </row>
    <row r="270" spans="1:14" ht="19.5" customHeight="1">
      <c r="A270" s="456"/>
      <c r="B270" s="456"/>
      <c r="C270" s="456"/>
      <c r="D270" s="456"/>
      <c r="E270" s="456"/>
      <c r="F270" s="456"/>
      <c r="G270" s="456"/>
      <c r="H270" s="456"/>
      <c r="I270" s="456"/>
      <c r="J270" s="456"/>
      <c r="K270" s="456"/>
      <c r="L270" s="456"/>
      <c r="M270" s="456"/>
      <c r="N270" s="456"/>
    </row>
    <row r="271" spans="1:14" ht="19.5" customHeight="1">
      <c r="A271" s="456"/>
      <c r="B271" s="456"/>
      <c r="C271" s="456"/>
      <c r="D271" s="456"/>
      <c r="E271" s="456"/>
      <c r="F271" s="456"/>
      <c r="G271" s="456"/>
      <c r="H271" s="456"/>
      <c r="I271" s="456"/>
      <c r="J271" s="456"/>
      <c r="K271" s="456"/>
      <c r="L271" s="456"/>
      <c r="M271" s="456"/>
      <c r="N271" s="456"/>
    </row>
    <row r="272" spans="1:14" ht="19.5" customHeight="1">
      <c r="A272" s="456"/>
      <c r="B272" s="456"/>
      <c r="C272" s="456"/>
      <c r="D272" s="456"/>
      <c r="E272" s="456"/>
      <c r="F272" s="456"/>
      <c r="G272" s="456"/>
      <c r="H272" s="456"/>
      <c r="I272" s="456"/>
      <c r="J272" s="456"/>
      <c r="K272" s="456"/>
      <c r="L272" s="456"/>
      <c r="M272" s="456"/>
      <c r="N272" s="456"/>
    </row>
    <row r="273" spans="1:14" ht="19.5" customHeight="1">
      <c r="A273" s="456"/>
      <c r="B273" s="456"/>
      <c r="C273" s="456"/>
      <c r="D273" s="456"/>
      <c r="E273" s="456"/>
      <c r="F273" s="456"/>
      <c r="G273" s="456"/>
      <c r="H273" s="456"/>
      <c r="I273" s="456"/>
      <c r="J273" s="456"/>
      <c r="K273" s="456"/>
      <c r="L273" s="456"/>
      <c r="M273" s="456"/>
      <c r="N273" s="456"/>
    </row>
    <row r="274" spans="1:14" ht="19.5" customHeight="1">
      <c r="A274" s="456"/>
      <c r="B274" s="456"/>
      <c r="C274" s="456"/>
      <c r="D274" s="456"/>
      <c r="E274" s="456"/>
      <c r="F274" s="456"/>
      <c r="G274" s="456"/>
      <c r="H274" s="456"/>
      <c r="I274" s="456"/>
      <c r="J274" s="456"/>
      <c r="K274" s="456"/>
      <c r="L274" s="456"/>
      <c r="M274" s="456"/>
      <c r="N274" s="456"/>
    </row>
    <row r="275" spans="1:14" ht="19.5" customHeight="1">
      <c r="A275" s="456"/>
      <c r="B275" s="456"/>
      <c r="C275" s="456"/>
      <c r="D275" s="456"/>
      <c r="E275" s="456"/>
      <c r="F275" s="456"/>
      <c r="G275" s="456"/>
      <c r="H275" s="456"/>
      <c r="I275" s="456"/>
      <c r="J275" s="456"/>
      <c r="K275" s="456"/>
      <c r="L275" s="456"/>
      <c r="M275" s="456"/>
      <c r="N275" s="456"/>
    </row>
    <row r="276" spans="1:14" ht="19.5" customHeight="1">
      <c r="A276" s="456"/>
      <c r="B276" s="456"/>
      <c r="C276" s="456"/>
      <c r="D276" s="456"/>
      <c r="E276" s="456"/>
      <c r="F276" s="456"/>
      <c r="G276" s="456"/>
      <c r="H276" s="456"/>
      <c r="I276" s="456"/>
      <c r="J276" s="456"/>
      <c r="K276" s="456"/>
      <c r="L276" s="456"/>
      <c r="M276" s="456"/>
      <c r="N276" s="456"/>
    </row>
    <row r="277" spans="1:14" ht="19.5" customHeight="1">
      <c r="A277" s="456"/>
      <c r="B277" s="456"/>
      <c r="C277" s="456"/>
      <c r="D277" s="456"/>
      <c r="E277" s="456"/>
      <c r="F277" s="456"/>
      <c r="G277" s="456"/>
      <c r="H277" s="456"/>
      <c r="I277" s="456"/>
      <c r="J277" s="456"/>
      <c r="K277" s="456"/>
      <c r="L277" s="456"/>
      <c r="M277" s="456"/>
      <c r="N277" s="456"/>
    </row>
    <row r="278" spans="1:14" ht="19.5" customHeight="1">
      <c r="A278" s="456"/>
      <c r="B278" s="456"/>
      <c r="C278" s="456"/>
      <c r="D278" s="456"/>
      <c r="E278" s="456"/>
      <c r="F278" s="456"/>
      <c r="G278" s="456"/>
      <c r="H278" s="456"/>
      <c r="I278" s="456"/>
      <c r="J278" s="456"/>
      <c r="K278" s="456"/>
      <c r="L278" s="456"/>
      <c r="M278" s="456"/>
      <c r="N278" s="456"/>
    </row>
    <row r="279" spans="1:14" ht="19.5" customHeight="1">
      <c r="A279" s="456"/>
      <c r="B279" s="456"/>
      <c r="C279" s="456"/>
      <c r="D279" s="456"/>
      <c r="E279" s="456"/>
      <c r="F279" s="456"/>
      <c r="G279" s="456"/>
      <c r="H279" s="456"/>
      <c r="I279" s="456"/>
      <c r="J279" s="456"/>
      <c r="K279" s="456"/>
      <c r="L279" s="456"/>
      <c r="M279" s="456"/>
      <c r="N279" s="456"/>
    </row>
    <row r="280" spans="1:14" ht="19.5" customHeight="1">
      <c r="A280" s="456"/>
      <c r="B280" s="456"/>
      <c r="C280" s="456"/>
      <c r="D280" s="456"/>
      <c r="E280" s="456"/>
      <c r="F280" s="456"/>
      <c r="G280" s="456"/>
      <c r="H280" s="456"/>
      <c r="I280" s="456"/>
      <c r="J280" s="456"/>
      <c r="K280" s="456"/>
      <c r="L280" s="456"/>
      <c r="M280" s="456"/>
      <c r="N280" s="456"/>
    </row>
    <row r="281" spans="1:14" ht="19.5" customHeight="1">
      <c r="A281" s="456"/>
      <c r="B281" s="456"/>
      <c r="C281" s="456"/>
      <c r="D281" s="456"/>
      <c r="E281" s="456"/>
      <c r="F281" s="456"/>
      <c r="G281" s="456"/>
      <c r="H281" s="456"/>
      <c r="I281" s="456"/>
      <c r="J281" s="456"/>
      <c r="K281" s="456"/>
      <c r="L281" s="456"/>
      <c r="M281" s="456"/>
      <c r="N281" s="456"/>
    </row>
    <row r="282" spans="1:14" ht="19.5" customHeight="1">
      <c r="A282" s="456"/>
      <c r="B282" s="456"/>
      <c r="C282" s="456"/>
      <c r="D282" s="456"/>
      <c r="E282" s="456"/>
      <c r="F282" s="456"/>
      <c r="G282" s="456"/>
      <c r="H282" s="456"/>
      <c r="I282" s="456"/>
      <c r="J282" s="456"/>
      <c r="K282" s="456"/>
      <c r="L282" s="456"/>
      <c r="M282" s="456"/>
      <c r="N282" s="456"/>
    </row>
    <row r="283" spans="1:14" ht="19.5" customHeight="1">
      <c r="A283" s="456"/>
      <c r="B283" s="456"/>
      <c r="C283" s="456"/>
      <c r="D283" s="456"/>
      <c r="E283" s="456"/>
      <c r="F283" s="456"/>
      <c r="G283" s="456"/>
      <c r="H283" s="456"/>
      <c r="I283" s="456"/>
      <c r="J283" s="456"/>
      <c r="K283" s="456"/>
      <c r="L283" s="456"/>
      <c r="M283" s="456"/>
      <c r="N283" s="456"/>
    </row>
    <row r="284" spans="1:14" ht="19.5" customHeight="1">
      <c r="A284" s="456"/>
      <c r="B284" s="456"/>
      <c r="C284" s="456"/>
      <c r="D284" s="456"/>
      <c r="E284" s="456"/>
      <c r="F284" s="456"/>
      <c r="G284" s="456"/>
      <c r="H284" s="456"/>
      <c r="I284" s="456"/>
      <c r="J284" s="456"/>
      <c r="K284" s="456"/>
      <c r="L284" s="456"/>
      <c r="M284" s="456"/>
      <c r="N284" s="456"/>
    </row>
    <row r="285" spans="1:14" ht="19.5" customHeight="1">
      <c r="A285" s="456"/>
      <c r="B285" s="456"/>
      <c r="C285" s="456"/>
      <c r="D285" s="456"/>
      <c r="E285" s="456"/>
      <c r="F285" s="456"/>
      <c r="G285" s="456"/>
      <c r="H285" s="456"/>
      <c r="I285" s="456"/>
      <c r="J285" s="456"/>
      <c r="K285" s="456"/>
      <c r="L285" s="456"/>
      <c r="M285" s="456"/>
      <c r="N285" s="456"/>
    </row>
    <row r="286" spans="1:14" ht="19.5" customHeight="1">
      <c r="A286" s="456"/>
      <c r="B286" s="456"/>
      <c r="C286" s="456"/>
      <c r="D286" s="456"/>
      <c r="E286" s="456"/>
      <c r="F286" s="456"/>
      <c r="G286" s="456"/>
      <c r="H286" s="456"/>
      <c r="I286" s="456"/>
      <c r="J286" s="456"/>
      <c r="K286" s="456"/>
      <c r="L286" s="456"/>
      <c r="M286" s="456"/>
      <c r="N286" s="456"/>
    </row>
    <row r="287" spans="1:14" ht="19.5" customHeight="1">
      <c r="A287" s="456"/>
      <c r="B287" s="456"/>
      <c r="C287" s="456"/>
      <c r="D287" s="456"/>
      <c r="E287" s="456"/>
      <c r="F287" s="456"/>
      <c r="G287" s="456"/>
      <c r="H287" s="456"/>
      <c r="I287" s="456"/>
      <c r="J287" s="456"/>
      <c r="K287" s="456"/>
      <c r="L287" s="456"/>
      <c r="M287" s="456"/>
      <c r="N287" s="456"/>
    </row>
    <row r="288" spans="1:14" ht="19.5" customHeight="1">
      <c r="A288" s="456"/>
      <c r="B288" s="456"/>
      <c r="C288" s="456"/>
      <c r="D288" s="456"/>
      <c r="E288" s="456"/>
      <c r="F288" s="456"/>
      <c r="G288" s="456"/>
      <c r="H288" s="456"/>
      <c r="I288" s="456"/>
      <c r="J288" s="456"/>
      <c r="K288" s="456"/>
      <c r="L288" s="456"/>
      <c r="M288" s="456"/>
      <c r="N288" s="456"/>
    </row>
    <row r="289" spans="1:14" ht="19.5" customHeight="1">
      <c r="A289" s="456"/>
      <c r="B289" s="456"/>
      <c r="C289" s="456"/>
      <c r="D289" s="456"/>
      <c r="E289" s="456"/>
      <c r="F289" s="456"/>
      <c r="G289" s="456"/>
      <c r="H289" s="456"/>
      <c r="I289" s="456"/>
      <c r="J289" s="456"/>
      <c r="K289" s="456"/>
      <c r="L289" s="456"/>
      <c r="M289" s="456"/>
      <c r="N289" s="456"/>
    </row>
    <row r="290" spans="1:14" ht="19.5" customHeight="1">
      <c r="A290" s="456"/>
      <c r="B290" s="456"/>
      <c r="C290" s="456"/>
      <c r="D290" s="456"/>
      <c r="E290" s="456"/>
      <c r="F290" s="456"/>
      <c r="G290" s="456"/>
      <c r="H290" s="456"/>
      <c r="I290" s="456"/>
      <c r="J290" s="456"/>
      <c r="K290" s="456"/>
      <c r="L290" s="456"/>
      <c r="M290" s="456"/>
      <c r="N290" s="456"/>
    </row>
    <row r="291" spans="1:14" ht="19.5" customHeight="1">
      <c r="A291" s="456"/>
      <c r="B291" s="456"/>
      <c r="C291" s="456"/>
      <c r="D291" s="456"/>
      <c r="E291" s="456"/>
      <c r="F291" s="456"/>
      <c r="G291" s="456"/>
      <c r="H291" s="456"/>
      <c r="I291" s="456"/>
      <c r="J291" s="456"/>
      <c r="K291" s="456"/>
      <c r="L291" s="456"/>
      <c r="M291" s="456"/>
      <c r="N291" s="456"/>
    </row>
    <row r="292" spans="1:14" ht="19.5" customHeight="1">
      <c r="A292" s="456"/>
      <c r="B292" s="456"/>
      <c r="C292" s="456"/>
      <c r="D292" s="456"/>
      <c r="E292" s="456"/>
      <c r="F292" s="456"/>
      <c r="G292" s="456"/>
      <c r="H292" s="456"/>
      <c r="I292" s="456"/>
      <c r="J292" s="456"/>
      <c r="K292" s="456"/>
      <c r="L292" s="456"/>
      <c r="M292" s="456"/>
      <c r="N292" s="456"/>
    </row>
    <row r="293" spans="1:14" ht="19.5" customHeight="1">
      <c r="A293" s="456"/>
      <c r="B293" s="456"/>
      <c r="C293" s="456"/>
      <c r="D293" s="456"/>
      <c r="E293" s="456"/>
      <c r="F293" s="456"/>
      <c r="G293" s="456"/>
      <c r="H293" s="456"/>
      <c r="I293" s="456"/>
      <c r="J293" s="456"/>
      <c r="K293" s="456"/>
      <c r="L293" s="456"/>
      <c r="M293" s="456"/>
      <c r="N293" s="456"/>
    </row>
    <row r="294" spans="1:14" ht="19.5" customHeight="1">
      <c r="A294" s="456"/>
      <c r="B294" s="456"/>
      <c r="C294" s="456"/>
      <c r="D294" s="456"/>
      <c r="E294" s="456"/>
      <c r="F294" s="456"/>
      <c r="G294" s="456"/>
      <c r="H294" s="456"/>
      <c r="I294" s="456"/>
      <c r="J294" s="456"/>
      <c r="K294" s="456"/>
      <c r="L294" s="456"/>
      <c r="M294" s="456"/>
      <c r="N294" s="456"/>
    </row>
    <row r="295" spans="1:14" ht="19.5" customHeight="1">
      <c r="A295" s="456"/>
      <c r="B295" s="456"/>
      <c r="C295" s="456"/>
      <c r="D295" s="456"/>
      <c r="E295" s="456"/>
      <c r="F295" s="456"/>
      <c r="G295" s="456"/>
      <c r="H295" s="456"/>
      <c r="I295" s="456"/>
      <c r="J295" s="456"/>
      <c r="K295" s="456"/>
      <c r="L295" s="456"/>
      <c r="M295" s="456"/>
      <c r="N295" s="456"/>
    </row>
    <row r="296" spans="1:14" ht="19.5" customHeight="1">
      <c r="A296" s="456"/>
      <c r="B296" s="456"/>
      <c r="C296" s="456"/>
      <c r="D296" s="456"/>
      <c r="E296" s="456"/>
      <c r="F296" s="456"/>
      <c r="G296" s="456"/>
      <c r="H296" s="456"/>
      <c r="I296" s="456"/>
      <c r="J296" s="456"/>
      <c r="K296" s="456"/>
      <c r="L296" s="456"/>
      <c r="M296" s="456"/>
      <c r="N296" s="456"/>
    </row>
    <row r="297" spans="1:14" ht="19.5" customHeight="1">
      <c r="A297" s="456"/>
      <c r="B297" s="456"/>
      <c r="C297" s="456"/>
      <c r="D297" s="456"/>
      <c r="E297" s="456"/>
      <c r="F297" s="456"/>
      <c r="G297" s="456"/>
      <c r="H297" s="456"/>
      <c r="I297" s="456"/>
      <c r="J297" s="456"/>
      <c r="K297" s="456"/>
      <c r="L297" s="456"/>
      <c r="M297" s="456"/>
      <c r="N297" s="456"/>
    </row>
    <row r="298" spans="1:14" ht="19.5" customHeight="1">
      <c r="A298" s="456"/>
      <c r="B298" s="456"/>
      <c r="C298" s="456"/>
      <c r="D298" s="456"/>
      <c r="E298" s="456"/>
      <c r="F298" s="456"/>
      <c r="G298" s="456"/>
      <c r="H298" s="456"/>
      <c r="I298" s="456"/>
      <c r="J298" s="456"/>
      <c r="K298" s="456"/>
      <c r="L298" s="456"/>
      <c r="M298" s="456"/>
      <c r="N298" s="456"/>
    </row>
    <row r="299" spans="1:14" ht="19.5" customHeight="1">
      <c r="A299" s="456"/>
      <c r="B299" s="456"/>
      <c r="C299" s="456"/>
      <c r="D299" s="456"/>
      <c r="E299" s="456"/>
      <c r="F299" s="456"/>
      <c r="G299" s="456"/>
      <c r="H299" s="456"/>
      <c r="I299" s="456"/>
      <c r="J299" s="456"/>
      <c r="K299" s="456"/>
      <c r="L299" s="456"/>
      <c r="M299" s="456"/>
      <c r="N299" s="456"/>
    </row>
    <row r="300" spans="1:14" ht="19.5" customHeight="1">
      <c r="A300" s="456"/>
      <c r="B300" s="456"/>
      <c r="C300" s="456"/>
      <c r="D300" s="456"/>
      <c r="E300" s="456"/>
      <c r="F300" s="456"/>
      <c r="G300" s="456"/>
      <c r="H300" s="456"/>
      <c r="I300" s="456"/>
      <c r="J300" s="456"/>
      <c r="K300" s="456"/>
      <c r="L300" s="456"/>
      <c r="M300" s="456"/>
      <c r="N300" s="456"/>
    </row>
    <row r="301" spans="1:14" ht="19.5" customHeight="1">
      <c r="A301" s="456"/>
      <c r="B301" s="456"/>
      <c r="C301" s="456"/>
      <c r="D301" s="456"/>
      <c r="E301" s="456"/>
      <c r="F301" s="456"/>
      <c r="G301" s="456"/>
      <c r="H301" s="456"/>
      <c r="I301" s="456"/>
      <c r="J301" s="456"/>
      <c r="K301" s="456"/>
      <c r="L301" s="456"/>
      <c r="M301" s="456"/>
      <c r="N301" s="456"/>
    </row>
    <row r="302" spans="1:14" ht="19.5" customHeight="1">
      <c r="A302" s="456"/>
      <c r="B302" s="456"/>
      <c r="C302" s="456"/>
      <c r="D302" s="456"/>
      <c r="E302" s="456"/>
      <c r="F302" s="456"/>
      <c r="G302" s="456"/>
      <c r="H302" s="456"/>
      <c r="I302" s="456"/>
      <c r="J302" s="456"/>
      <c r="K302" s="456"/>
      <c r="L302" s="456"/>
      <c r="M302" s="456"/>
      <c r="N302" s="456"/>
    </row>
    <row r="303" spans="1:14" ht="19.5" customHeight="1">
      <c r="A303" s="456"/>
      <c r="B303" s="456"/>
      <c r="C303" s="456"/>
      <c r="D303" s="456"/>
      <c r="E303" s="456"/>
      <c r="F303" s="456"/>
      <c r="G303" s="456"/>
      <c r="H303" s="456"/>
      <c r="I303" s="456"/>
      <c r="J303" s="456"/>
      <c r="K303" s="456"/>
      <c r="L303" s="456"/>
      <c r="M303" s="456"/>
      <c r="N303" s="456"/>
    </row>
    <row r="304" spans="1:14" ht="19.5" customHeight="1">
      <c r="A304" s="456"/>
      <c r="B304" s="456"/>
      <c r="C304" s="456"/>
      <c r="D304" s="456"/>
      <c r="E304" s="456"/>
      <c r="F304" s="456"/>
      <c r="G304" s="456"/>
      <c r="H304" s="456"/>
      <c r="I304" s="456"/>
      <c r="J304" s="456"/>
      <c r="K304" s="456"/>
      <c r="L304" s="456"/>
      <c r="M304" s="456"/>
      <c r="N304" s="456"/>
    </row>
    <row r="305" spans="1:14" ht="19.5" customHeight="1">
      <c r="A305" s="456"/>
      <c r="B305" s="456"/>
      <c r="C305" s="456"/>
      <c r="D305" s="456"/>
      <c r="E305" s="456"/>
      <c r="F305" s="456"/>
      <c r="G305" s="456"/>
      <c r="H305" s="456"/>
      <c r="I305" s="456"/>
      <c r="J305" s="456"/>
      <c r="K305" s="456"/>
      <c r="L305" s="456"/>
      <c r="M305" s="456"/>
      <c r="N305" s="456"/>
    </row>
    <row r="306" spans="1:14" ht="19.5" customHeight="1">
      <c r="A306" s="456"/>
      <c r="B306" s="456"/>
      <c r="C306" s="456"/>
      <c r="D306" s="456"/>
      <c r="E306" s="456"/>
      <c r="F306" s="456"/>
      <c r="G306" s="456"/>
      <c r="H306" s="456"/>
      <c r="I306" s="456"/>
      <c r="J306" s="456"/>
      <c r="K306" s="456"/>
      <c r="L306" s="456"/>
      <c r="M306" s="456"/>
      <c r="N306" s="456"/>
    </row>
    <row r="307" spans="1:14" ht="19.5" customHeight="1">
      <c r="A307" s="456"/>
      <c r="B307" s="456"/>
      <c r="C307" s="456"/>
      <c r="D307" s="456"/>
      <c r="E307" s="456"/>
      <c r="F307" s="456"/>
      <c r="G307" s="456"/>
      <c r="H307" s="456"/>
      <c r="I307" s="456"/>
      <c r="J307" s="456"/>
      <c r="K307" s="456"/>
      <c r="L307" s="456"/>
      <c r="M307" s="456"/>
      <c r="N307" s="456"/>
    </row>
    <row r="308" spans="1:14" ht="19.5" customHeight="1">
      <c r="A308" s="456"/>
      <c r="B308" s="456"/>
      <c r="C308" s="456"/>
      <c r="D308" s="456"/>
      <c r="E308" s="456"/>
      <c r="F308" s="456"/>
      <c r="G308" s="456"/>
      <c r="H308" s="456"/>
      <c r="I308" s="456"/>
      <c r="J308" s="456"/>
      <c r="K308" s="456"/>
      <c r="L308" s="456"/>
      <c r="M308" s="456"/>
      <c r="N308" s="456"/>
    </row>
    <row r="309" spans="1:14" ht="19.5" customHeight="1">
      <c r="A309" s="456"/>
      <c r="B309" s="456"/>
      <c r="C309" s="456"/>
      <c r="D309" s="456"/>
      <c r="E309" s="456"/>
      <c r="F309" s="456"/>
      <c r="G309" s="456"/>
      <c r="H309" s="456"/>
      <c r="I309" s="456"/>
      <c r="J309" s="456"/>
      <c r="K309" s="456"/>
      <c r="L309" s="456"/>
      <c r="M309" s="456"/>
      <c r="N309" s="456"/>
    </row>
    <row r="310" spans="1:14" ht="19.5" customHeight="1">
      <c r="A310" s="456"/>
      <c r="B310" s="456"/>
      <c r="C310" s="456"/>
      <c r="D310" s="456"/>
      <c r="E310" s="456"/>
      <c r="F310" s="456"/>
      <c r="G310" s="456"/>
      <c r="H310" s="456"/>
      <c r="I310" s="456"/>
      <c r="J310" s="456"/>
      <c r="K310" s="456"/>
      <c r="L310" s="456"/>
      <c r="M310" s="456"/>
      <c r="N310" s="456"/>
    </row>
    <row r="311" spans="1:14" ht="19.5" customHeight="1">
      <c r="A311" s="456"/>
      <c r="B311" s="456"/>
      <c r="C311" s="456"/>
      <c r="D311" s="456"/>
      <c r="E311" s="456"/>
      <c r="F311" s="456"/>
      <c r="G311" s="456"/>
      <c r="H311" s="456"/>
      <c r="I311" s="456"/>
      <c r="J311" s="456"/>
      <c r="K311" s="456"/>
      <c r="L311" s="456"/>
      <c r="M311" s="456"/>
      <c r="N311" s="456"/>
    </row>
    <row r="312" spans="1:14" ht="19.5" customHeight="1">
      <c r="A312" s="456"/>
      <c r="B312" s="456"/>
      <c r="C312" s="456"/>
      <c r="D312" s="456"/>
      <c r="E312" s="456"/>
      <c r="F312" s="456"/>
      <c r="G312" s="456"/>
      <c r="H312" s="456"/>
      <c r="I312" s="456"/>
      <c r="J312" s="456"/>
      <c r="K312" s="456"/>
      <c r="L312" s="456"/>
      <c r="M312" s="456"/>
      <c r="N312" s="456"/>
    </row>
    <row r="313" spans="1:14" ht="19.5" customHeight="1">
      <c r="A313" s="456"/>
      <c r="B313" s="456"/>
      <c r="C313" s="456"/>
      <c r="D313" s="456"/>
      <c r="E313" s="456"/>
      <c r="F313" s="456"/>
      <c r="G313" s="456"/>
      <c r="H313" s="456"/>
      <c r="I313" s="456"/>
      <c r="J313" s="456"/>
      <c r="K313" s="456"/>
      <c r="L313" s="456"/>
      <c r="M313" s="456"/>
      <c r="N313" s="456"/>
    </row>
    <row r="314" spans="1:14" ht="19.5" customHeight="1">
      <c r="A314" s="456"/>
      <c r="B314" s="456"/>
      <c r="C314" s="456"/>
      <c r="D314" s="456"/>
      <c r="E314" s="456"/>
      <c r="F314" s="456"/>
      <c r="G314" s="456"/>
      <c r="H314" s="456"/>
      <c r="I314" s="456"/>
      <c r="J314" s="456"/>
      <c r="K314" s="456"/>
      <c r="L314" s="456"/>
      <c r="M314" s="456"/>
      <c r="N314" s="456"/>
    </row>
    <row r="315" spans="1:14" ht="19.5" customHeight="1">
      <c r="A315" s="456"/>
      <c r="B315" s="456"/>
      <c r="C315" s="456"/>
      <c r="D315" s="456"/>
      <c r="E315" s="456"/>
      <c r="F315" s="456"/>
      <c r="G315" s="456"/>
      <c r="H315" s="456"/>
      <c r="I315" s="456"/>
      <c r="J315" s="456"/>
      <c r="K315" s="456"/>
      <c r="L315" s="456"/>
      <c r="M315" s="456"/>
      <c r="N315" s="456"/>
    </row>
    <row r="316" spans="1:14" ht="19.5" customHeight="1">
      <c r="A316" s="456"/>
      <c r="B316" s="456"/>
      <c r="C316" s="456"/>
      <c r="D316" s="456"/>
      <c r="E316" s="456"/>
      <c r="F316" s="456"/>
      <c r="G316" s="456"/>
      <c r="H316" s="456"/>
      <c r="I316" s="456"/>
      <c r="J316" s="456"/>
      <c r="K316" s="456"/>
      <c r="L316" s="456"/>
      <c r="M316" s="456"/>
      <c r="N316" s="456"/>
    </row>
    <row r="317" spans="1:14" ht="19.5" customHeight="1">
      <c r="A317" s="456"/>
      <c r="B317" s="456"/>
      <c r="C317" s="456"/>
      <c r="D317" s="456"/>
      <c r="E317" s="456"/>
      <c r="F317" s="456"/>
      <c r="G317" s="456"/>
      <c r="H317" s="456"/>
      <c r="I317" s="456"/>
      <c r="J317" s="456"/>
      <c r="K317" s="456"/>
      <c r="L317" s="456"/>
      <c r="M317" s="456"/>
      <c r="N317" s="456"/>
    </row>
    <row r="318" spans="1:14" ht="19.5" customHeight="1">
      <c r="A318" s="456"/>
      <c r="B318" s="456"/>
      <c r="C318" s="456"/>
      <c r="D318" s="456"/>
      <c r="E318" s="456"/>
      <c r="F318" s="456"/>
      <c r="G318" s="456"/>
      <c r="H318" s="456"/>
      <c r="I318" s="456"/>
      <c r="J318" s="456"/>
      <c r="K318" s="456"/>
      <c r="L318" s="456"/>
      <c r="M318" s="456"/>
      <c r="N318" s="456"/>
    </row>
    <row r="319" spans="1:14" ht="19.5" customHeight="1">
      <c r="A319" s="456"/>
      <c r="B319" s="456"/>
      <c r="C319" s="456"/>
      <c r="D319" s="456"/>
      <c r="E319" s="456"/>
      <c r="F319" s="456"/>
      <c r="G319" s="456"/>
      <c r="H319" s="456"/>
      <c r="I319" s="456"/>
      <c r="J319" s="456"/>
      <c r="K319" s="456"/>
      <c r="L319" s="456"/>
      <c r="M319" s="456"/>
      <c r="N319" s="456"/>
    </row>
    <row r="320" spans="1:14" ht="19.5" customHeight="1">
      <c r="A320" s="456"/>
      <c r="B320" s="456"/>
      <c r="C320" s="456"/>
      <c r="D320" s="456"/>
      <c r="E320" s="456"/>
      <c r="F320" s="456"/>
      <c r="G320" s="456"/>
      <c r="H320" s="456"/>
      <c r="I320" s="456"/>
      <c r="J320" s="456"/>
      <c r="K320" s="456"/>
      <c r="L320" s="456"/>
      <c r="M320" s="456"/>
      <c r="N320" s="456"/>
    </row>
    <row r="321" spans="1:14" ht="19.5" customHeight="1">
      <c r="A321" s="456"/>
      <c r="B321" s="456"/>
      <c r="C321" s="456"/>
      <c r="D321" s="456"/>
      <c r="E321" s="456"/>
      <c r="F321" s="456"/>
      <c r="G321" s="456"/>
      <c r="H321" s="456"/>
      <c r="I321" s="456"/>
      <c r="J321" s="456"/>
      <c r="K321" s="456"/>
      <c r="L321" s="456"/>
      <c r="M321" s="456"/>
      <c r="N321" s="456"/>
    </row>
    <row r="322" spans="1:14" ht="19.5" customHeight="1">
      <c r="A322" s="456"/>
      <c r="B322" s="456"/>
      <c r="C322" s="456"/>
      <c r="D322" s="456"/>
      <c r="E322" s="456"/>
      <c r="F322" s="456"/>
      <c r="G322" s="456"/>
      <c r="H322" s="456"/>
      <c r="I322" s="456"/>
      <c r="J322" s="456"/>
      <c r="K322" s="456"/>
      <c r="L322" s="456"/>
      <c r="M322" s="456"/>
      <c r="N322" s="456"/>
    </row>
    <row r="323" spans="1:14" ht="19.5" customHeight="1">
      <c r="A323" s="456"/>
      <c r="B323" s="456"/>
      <c r="C323" s="456"/>
      <c r="D323" s="456"/>
      <c r="E323" s="456"/>
      <c r="F323" s="456"/>
      <c r="G323" s="456"/>
      <c r="H323" s="456"/>
      <c r="I323" s="456"/>
      <c r="J323" s="456"/>
      <c r="K323" s="456"/>
      <c r="L323" s="456"/>
      <c r="M323" s="456"/>
      <c r="N323" s="456"/>
    </row>
    <row r="324" spans="1:14" ht="19.5" customHeight="1">
      <c r="A324" s="456"/>
      <c r="B324" s="456"/>
      <c r="C324" s="456"/>
      <c r="D324" s="456"/>
      <c r="E324" s="456"/>
      <c r="F324" s="456"/>
      <c r="G324" s="456"/>
      <c r="H324" s="456"/>
      <c r="I324" s="456"/>
      <c r="J324" s="456"/>
      <c r="K324" s="456"/>
      <c r="L324" s="456"/>
      <c r="M324" s="456"/>
      <c r="N324" s="456"/>
    </row>
    <row r="325" spans="1:14" ht="19.5" customHeight="1">
      <c r="A325" s="456"/>
      <c r="B325" s="456"/>
      <c r="C325" s="456"/>
      <c r="D325" s="456"/>
      <c r="E325" s="456"/>
      <c r="F325" s="456"/>
      <c r="G325" s="456"/>
      <c r="H325" s="456"/>
      <c r="I325" s="456"/>
      <c r="J325" s="456"/>
      <c r="K325" s="456"/>
      <c r="L325" s="456"/>
      <c r="M325" s="456"/>
      <c r="N325" s="456"/>
    </row>
    <row r="326" spans="1:14" ht="19.5" customHeight="1">
      <c r="A326" s="456"/>
      <c r="B326" s="456"/>
      <c r="C326" s="456"/>
      <c r="D326" s="456"/>
      <c r="E326" s="456"/>
      <c r="F326" s="456"/>
      <c r="G326" s="456"/>
      <c r="H326" s="456"/>
      <c r="I326" s="456"/>
      <c r="J326" s="456"/>
      <c r="K326" s="456"/>
      <c r="L326" s="456"/>
      <c r="M326" s="456"/>
      <c r="N326" s="456"/>
    </row>
    <row r="327" spans="1:14" ht="19.5" customHeight="1">
      <c r="A327" s="456"/>
      <c r="B327" s="456"/>
      <c r="C327" s="456"/>
      <c r="D327" s="456"/>
      <c r="E327" s="456"/>
      <c r="F327" s="456"/>
      <c r="G327" s="456"/>
      <c r="H327" s="456"/>
      <c r="I327" s="456"/>
      <c r="J327" s="456"/>
      <c r="K327" s="456"/>
      <c r="L327" s="456"/>
      <c r="M327" s="456"/>
      <c r="N327" s="456"/>
    </row>
    <row r="328" spans="1:14" ht="19.5" customHeight="1">
      <c r="A328" s="456"/>
      <c r="B328" s="456"/>
      <c r="C328" s="456"/>
      <c r="D328" s="456"/>
      <c r="E328" s="456"/>
      <c r="F328" s="456"/>
      <c r="G328" s="456"/>
      <c r="H328" s="456"/>
      <c r="I328" s="456"/>
      <c r="J328" s="456"/>
      <c r="K328" s="456"/>
      <c r="L328" s="456"/>
      <c r="M328" s="456"/>
      <c r="N328" s="456"/>
    </row>
    <row r="329" spans="1:14" ht="19.5" customHeight="1">
      <c r="A329" s="456"/>
      <c r="B329" s="456"/>
      <c r="C329" s="456"/>
      <c r="D329" s="456"/>
      <c r="E329" s="456"/>
      <c r="F329" s="456"/>
      <c r="G329" s="456"/>
      <c r="H329" s="456"/>
      <c r="I329" s="456"/>
      <c r="J329" s="456"/>
      <c r="K329" s="456"/>
      <c r="L329" s="456"/>
      <c r="M329" s="456"/>
      <c r="N329" s="456"/>
    </row>
    <row r="330" spans="1:14" ht="19.5" customHeight="1">
      <c r="A330" s="456"/>
      <c r="B330" s="456"/>
      <c r="C330" s="456"/>
      <c r="D330" s="456"/>
      <c r="E330" s="456"/>
      <c r="F330" s="456"/>
      <c r="G330" s="456"/>
      <c r="H330" s="456"/>
      <c r="I330" s="456"/>
      <c r="J330" s="456"/>
      <c r="K330" s="456"/>
      <c r="L330" s="456"/>
      <c r="M330" s="456"/>
      <c r="N330" s="456"/>
    </row>
    <row r="331" spans="1:14" ht="19.5" customHeight="1">
      <c r="A331" s="456"/>
      <c r="B331" s="456"/>
      <c r="C331" s="456"/>
      <c r="D331" s="456"/>
      <c r="E331" s="456"/>
      <c r="F331" s="456"/>
      <c r="G331" s="456"/>
      <c r="H331" s="456"/>
      <c r="I331" s="456"/>
      <c r="J331" s="456"/>
      <c r="K331" s="456"/>
      <c r="L331" s="456"/>
      <c r="M331" s="456"/>
      <c r="N331" s="456"/>
    </row>
    <row r="332" spans="1:14" ht="19.5" customHeight="1">
      <c r="A332" s="456"/>
      <c r="B332" s="456"/>
      <c r="C332" s="456"/>
      <c r="D332" s="456"/>
      <c r="E332" s="456"/>
      <c r="F332" s="456"/>
      <c r="G332" s="456"/>
      <c r="H332" s="456"/>
      <c r="I332" s="456"/>
      <c r="J332" s="456"/>
      <c r="K332" s="456"/>
      <c r="L332" s="456"/>
      <c r="M332" s="456"/>
      <c r="N332" s="456"/>
    </row>
    <row r="333" spans="1:14" ht="19.5" customHeight="1">
      <c r="A333" s="456"/>
      <c r="B333" s="456"/>
      <c r="C333" s="456"/>
      <c r="D333" s="456"/>
      <c r="E333" s="456"/>
      <c r="F333" s="456"/>
      <c r="G333" s="456"/>
      <c r="H333" s="456"/>
      <c r="I333" s="456"/>
      <c r="J333" s="456"/>
      <c r="K333" s="456"/>
      <c r="L333" s="456"/>
      <c r="M333" s="456"/>
      <c r="N333" s="456"/>
    </row>
    <row r="334" spans="1:14" ht="19.5" customHeight="1">
      <c r="A334" s="456"/>
      <c r="B334" s="456"/>
      <c r="C334" s="456"/>
      <c r="D334" s="456"/>
      <c r="E334" s="456"/>
      <c r="F334" s="456"/>
      <c r="G334" s="456"/>
      <c r="H334" s="456"/>
      <c r="I334" s="456"/>
      <c r="J334" s="456"/>
      <c r="K334" s="456"/>
      <c r="L334" s="456"/>
      <c r="M334" s="456"/>
      <c r="N334" s="456"/>
    </row>
    <row r="335" spans="1:14" ht="19.5" customHeight="1">
      <c r="A335" s="456"/>
      <c r="B335" s="456"/>
      <c r="C335" s="456"/>
      <c r="D335" s="456"/>
      <c r="E335" s="456"/>
      <c r="F335" s="456"/>
      <c r="G335" s="456"/>
      <c r="H335" s="456"/>
      <c r="I335" s="456"/>
      <c r="J335" s="456"/>
      <c r="K335" s="456"/>
      <c r="L335" s="456"/>
      <c r="M335" s="456"/>
      <c r="N335" s="456"/>
    </row>
    <row r="336" spans="1:14" ht="19.5" customHeight="1">
      <c r="A336" s="456"/>
      <c r="B336" s="456"/>
      <c r="C336" s="456"/>
      <c r="D336" s="456"/>
      <c r="E336" s="456"/>
      <c r="F336" s="456"/>
      <c r="G336" s="456"/>
      <c r="H336" s="456"/>
      <c r="I336" s="456"/>
      <c r="J336" s="456"/>
      <c r="K336" s="456"/>
      <c r="L336" s="456"/>
      <c r="M336" s="456"/>
      <c r="N336" s="456"/>
    </row>
    <row r="337" spans="1:14" ht="19.5" customHeight="1">
      <c r="A337" s="456"/>
      <c r="B337" s="456"/>
      <c r="C337" s="456"/>
      <c r="D337" s="456"/>
      <c r="E337" s="456"/>
      <c r="F337" s="456"/>
      <c r="G337" s="456"/>
      <c r="H337" s="456"/>
      <c r="I337" s="456"/>
      <c r="J337" s="456"/>
      <c r="K337" s="456"/>
      <c r="L337" s="456"/>
      <c r="M337" s="456"/>
      <c r="N337" s="456"/>
    </row>
    <row r="338" spans="1:14" ht="19.5" customHeight="1">
      <c r="A338" s="456"/>
      <c r="B338" s="456"/>
      <c r="C338" s="456"/>
      <c r="D338" s="456"/>
      <c r="E338" s="456"/>
      <c r="F338" s="456"/>
      <c r="G338" s="456"/>
      <c r="H338" s="456"/>
      <c r="I338" s="456"/>
      <c r="J338" s="456"/>
      <c r="K338" s="456"/>
      <c r="L338" s="456"/>
      <c r="M338" s="456"/>
      <c r="N338" s="456"/>
    </row>
    <row r="339" spans="1:14" ht="19.5" customHeight="1">
      <c r="A339" s="456"/>
      <c r="B339" s="456"/>
      <c r="C339" s="456"/>
      <c r="D339" s="456"/>
      <c r="E339" s="456"/>
      <c r="F339" s="456"/>
      <c r="G339" s="456"/>
      <c r="H339" s="456"/>
      <c r="I339" s="456"/>
      <c r="J339" s="456"/>
      <c r="K339" s="456"/>
      <c r="L339" s="456"/>
      <c r="M339" s="456"/>
      <c r="N339" s="456"/>
    </row>
    <row r="340" spans="1:14" ht="19.5" customHeight="1">
      <c r="A340" s="456"/>
      <c r="B340" s="456"/>
      <c r="C340" s="456"/>
      <c r="D340" s="456"/>
      <c r="E340" s="456"/>
      <c r="F340" s="456"/>
      <c r="G340" s="456"/>
      <c r="H340" s="456"/>
      <c r="I340" s="456"/>
      <c r="J340" s="456"/>
      <c r="K340" s="456"/>
      <c r="L340" s="456"/>
      <c r="M340" s="456"/>
      <c r="N340" s="456"/>
    </row>
    <row r="341" spans="1:14" ht="19.5" customHeight="1">
      <c r="A341" s="456"/>
      <c r="B341" s="456"/>
      <c r="C341" s="456"/>
      <c r="D341" s="456"/>
      <c r="E341" s="456"/>
      <c r="F341" s="456"/>
      <c r="G341" s="456"/>
      <c r="H341" s="456"/>
      <c r="I341" s="456"/>
      <c r="J341" s="456"/>
      <c r="K341" s="456"/>
      <c r="L341" s="456"/>
      <c r="M341" s="456"/>
      <c r="N341" s="456"/>
    </row>
    <row r="342" spans="1:14" ht="19.5" customHeight="1">
      <c r="A342" s="456"/>
      <c r="B342" s="456"/>
      <c r="C342" s="456"/>
      <c r="D342" s="456"/>
      <c r="E342" s="456"/>
      <c r="F342" s="456"/>
      <c r="G342" s="456"/>
      <c r="H342" s="456"/>
      <c r="I342" s="456"/>
      <c r="J342" s="456"/>
      <c r="K342" s="456"/>
      <c r="L342" s="456"/>
      <c r="M342" s="456"/>
      <c r="N342" s="456"/>
    </row>
    <row r="343" spans="1:14" ht="19.5" customHeight="1">
      <c r="A343" s="456"/>
      <c r="B343" s="456"/>
      <c r="C343" s="456"/>
      <c r="D343" s="456"/>
      <c r="E343" s="456"/>
      <c r="F343" s="456"/>
      <c r="G343" s="456"/>
      <c r="H343" s="456"/>
      <c r="I343" s="456"/>
      <c r="J343" s="456"/>
      <c r="K343" s="456"/>
      <c r="L343" s="456"/>
      <c r="M343" s="456"/>
      <c r="N343" s="456"/>
    </row>
    <row r="344" spans="1:14" ht="19.5" customHeight="1">
      <c r="A344" s="456"/>
      <c r="B344" s="456"/>
      <c r="C344" s="456"/>
      <c r="D344" s="456"/>
      <c r="E344" s="456"/>
      <c r="F344" s="456"/>
      <c r="G344" s="456"/>
      <c r="H344" s="456"/>
      <c r="I344" s="456"/>
      <c r="J344" s="456"/>
      <c r="K344" s="456"/>
      <c r="L344" s="456"/>
      <c r="M344" s="456"/>
      <c r="N344" s="456"/>
    </row>
    <row r="345" spans="1:14" ht="19.5" customHeight="1">
      <c r="A345" s="456"/>
      <c r="B345" s="456"/>
      <c r="C345" s="456"/>
      <c r="D345" s="456"/>
      <c r="E345" s="456"/>
      <c r="F345" s="456"/>
      <c r="G345" s="456"/>
      <c r="H345" s="456"/>
      <c r="I345" s="456"/>
      <c r="J345" s="456"/>
      <c r="K345" s="456"/>
      <c r="L345" s="456"/>
      <c r="M345" s="456"/>
      <c r="N345" s="456"/>
    </row>
    <row r="346" spans="1:14" ht="19.5" customHeight="1">
      <c r="A346" s="456"/>
      <c r="B346" s="456"/>
      <c r="C346" s="456"/>
      <c r="D346" s="456"/>
      <c r="E346" s="456"/>
      <c r="F346" s="456"/>
      <c r="G346" s="456"/>
      <c r="H346" s="456"/>
      <c r="I346" s="456"/>
      <c r="J346" s="456"/>
      <c r="K346" s="456"/>
      <c r="L346" s="456"/>
      <c r="M346" s="456"/>
      <c r="N346" s="456"/>
    </row>
    <row r="347" spans="1:14" ht="19.5" customHeight="1">
      <c r="A347" s="456"/>
      <c r="B347" s="456"/>
      <c r="C347" s="456"/>
      <c r="D347" s="456"/>
      <c r="E347" s="456"/>
      <c r="F347" s="456"/>
      <c r="G347" s="456"/>
      <c r="H347" s="456"/>
      <c r="I347" s="456"/>
      <c r="J347" s="456"/>
      <c r="K347" s="456"/>
      <c r="L347" s="456"/>
      <c r="M347" s="456"/>
      <c r="N347" s="456"/>
    </row>
    <row r="348" spans="1:14" ht="19.5" customHeight="1">
      <c r="A348" s="456"/>
      <c r="B348" s="456"/>
      <c r="C348" s="456"/>
      <c r="D348" s="456"/>
      <c r="E348" s="456"/>
      <c r="F348" s="456"/>
      <c r="G348" s="456"/>
      <c r="H348" s="456"/>
      <c r="I348" s="456"/>
      <c r="J348" s="456"/>
      <c r="K348" s="456"/>
      <c r="L348" s="456"/>
      <c r="M348" s="456"/>
      <c r="N348" s="456"/>
    </row>
    <row r="349" spans="1:14" ht="19.5" customHeight="1">
      <c r="A349" s="456"/>
      <c r="B349" s="456"/>
      <c r="C349" s="456"/>
      <c r="D349" s="456"/>
      <c r="E349" s="456"/>
      <c r="F349" s="456"/>
      <c r="G349" s="456"/>
      <c r="H349" s="456"/>
      <c r="I349" s="456"/>
      <c r="J349" s="456"/>
      <c r="K349" s="456"/>
      <c r="L349" s="456"/>
      <c r="M349" s="456"/>
      <c r="N349" s="456"/>
    </row>
    <row r="350" spans="1:14" ht="19.5" customHeight="1">
      <c r="A350" s="456"/>
      <c r="B350" s="456"/>
      <c r="C350" s="456"/>
      <c r="D350" s="456"/>
      <c r="E350" s="456"/>
      <c r="F350" s="456"/>
      <c r="G350" s="456"/>
      <c r="H350" s="456"/>
      <c r="I350" s="456"/>
      <c r="J350" s="456"/>
      <c r="K350" s="456"/>
      <c r="L350" s="456"/>
      <c r="M350" s="456"/>
      <c r="N350" s="456"/>
    </row>
    <row r="351" spans="1:14" ht="19.5" customHeight="1">
      <c r="A351" s="456"/>
      <c r="B351" s="456"/>
      <c r="C351" s="456"/>
      <c r="D351" s="456"/>
      <c r="E351" s="456"/>
      <c r="F351" s="456"/>
      <c r="G351" s="456"/>
      <c r="H351" s="456"/>
      <c r="I351" s="456"/>
      <c r="J351" s="456"/>
      <c r="K351" s="456"/>
      <c r="L351" s="456"/>
      <c r="M351" s="456"/>
      <c r="N351" s="456"/>
    </row>
    <row r="352" spans="1:14" ht="19.5" customHeight="1">
      <c r="A352" s="456"/>
      <c r="B352" s="456"/>
      <c r="C352" s="456"/>
      <c r="D352" s="456"/>
      <c r="E352" s="456"/>
      <c r="F352" s="456"/>
      <c r="G352" s="456"/>
      <c r="H352" s="456"/>
      <c r="I352" s="456"/>
      <c r="J352" s="456"/>
      <c r="K352" s="456"/>
      <c r="L352" s="456"/>
      <c r="M352" s="456"/>
      <c r="N352" s="456"/>
    </row>
    <row r="353" spans="1:14" ht="19.5" customHeight="1">
      <c r="A353" s="456"/>
      <c r="B353" s="456"/>
      <c r="C353" s="456"/>
      <c r="D353" s="456"/>
      <c r="E353" s="456"/>
      <c r="F353" s="456"/>
      <c r="G353" s="456"/>
      <c r="H353" s="456"/>
      <c r="I353" s="456"/>
      <c r="J353" s="456"/>
      <c r="K353" s="456"/>
      <c r="L353" s="456"/>
      <c r="M353" s="456"/>
      <c r="N353" s="456"/>
    </row>
    <row r="354" spans="1:14" ht="19.5" customHeight="1">
      <c r="A354" s="456"/>
      <c r="B354" s="456"/>
      <c r="C354" s="456"/>
      <c r="D354" s="456"/>
      <c r="E354" s="456"/>
      <c r="F354" s="456"/>
      <c r="G354" s="456"/>
      <c r="H354" s="456"/>
      <c r="I354" s="456"/>
      <c r="J354" s="456"/>
      <c r="K354" s="456"/>
      <c r="L354" s="456"/>
      <c r="M354" s="456"/>
      <c r="N354" s="456"/>
    </row>
    <row r="355" spans="1:14" ht="19.5" customHeight="1">
      <c r="A355" s="456"/>
      <c r="B355" s="456"/>
      <c r="C355" s="456"/>
      <c r="D355" s="456"/>
      <c r="E355" s="456"/>
      <c r="F355" s="456"/>
      <c r="G355" s="456"/>
      <c r="H355" s="456"/>
      <c r="I355" s="456"/>
      <c r="J355" s="456"/>
      <c r="K355" s="456"/>
      <c r="L355" s="456"/>
      <c r="M355" s="456"/>
      <c r="N355" s="456"/>
    </row>
    <row r="356" spans="1:14" ht="19.5" customHeight="1">
      <c r="A356" s="456"/>
      <c r="B356" s="456"/>
      <c r="C356" s="456"/>
      <c r="D356" s="456"/>
      <c r="E356" s="456"/>
      <c r="F356" s="456"/>
      <c r="G356" s="456"/>
      <c r="H356" s="456"/>
      <c r="I356" s="456"/>
      <c r="J356" s="456"/>
      <c r="K356" s="456"/>
      <c r="L356" s="456"/>
      <c r="M356" s="456"/>
      <c r="N356" s="456"/>
    </row>
    <row r="357" spans="1:14" ht="19.5" customHeight="1">
      <c r="A357" s="456"/>
      <c r="B357" s="456"/>
      <c r="C357" s="456"/>
      <c r="D357" s="456"/>
      <c r="E357" s="456"/>
      <c r="F357" s="456"/>
      <c r="G357" s="456"/>
      <c r="H357" s="456"/>
      <c r="I357" s="456"/>
      <c r="J357" s="456"/>
      <c r="K357" s="456"/>
      <c r="L357" s="456"/>
      <c r="M357" s="456"/>
      <c r="N357" s="456"/>
    </row>
    <row r="358" spans="1:14" ht="19.5" customHeight="1">
      <c r="A358" s="456"/>
      <c r="B358" s="456"/>
      <c r="C358" s="456"/>
      <c r="D358" s="456"/>
      <c r="E358" s="456"/>
      <c r="F358" s="456"/>
      <c r="G358" s="456"/>
      <c r="H358" s="456"/>
      <c r="I358" s="456"/>
      <c r="J358" s="456"/>
      <c r="K358" s="456"/>
      <c r="L358" s="456"/>
      <c r="M358" s="456"/>
      <c r="N358" s="456"/>
    </row>
    <row r="359" spans="1:14" ht="19.5" customHeight="1">
      <c r="A359" s="456"/>
      <c r="B359" s="456"/>
      <c r="C359" s="456"/>
      <c r="D359" s="456"/>
      <c r="E359" s="456"/>
      <c r="F359" s="456"/>
      <c r="G359" s="456"/>
      <c r="H359" s="456"/>
      <c r="I359" s="456"/>
      <c r="J359" s="456"/>
      <c r="K359" s="456"/>
      <c r="L359" s="456"/>
      <c r="M359" s="456"/>
      <c r="N359" s="456"/>
    </row>
    <row r="360" spans="1:14" ht="19.5" customHeight="1">
      <c r="A360" s="456"/>
      <c r="B360" s="456"/>
      <c r="C360" s="456"/>
      <c r="D360" s="456"/>
      <c r="E360" s="456"/>
      <c r="F360" s="456"/>
      <c r="G360" s="456"/>
      <c r="H360" s="456"/>
      <c r="I360" s="456"/>
      <c r="J360" s="456"/>
      <c r="K360" s="456"/>
      <c r="L360" s="456"/>
      <c r="M360" s="456"/>
      <c r="N360" s="456"/>
    </row>
    <row r="361" spans="1:14" ht="19.5" customHeight="1">
      <c r="A361" s="456"/>
      <c r="B361" s="456"/>
      <c r="C361" s="456"/>
      <c r="D361" s="456"/>
      <c r="E361" s="456"/>
      <c r="F361" s="456"/>
      <c r="G361" s="456"/>
      <c r="H361" s="456"/>
      <c r="I361" s="456"/>
      <c r="J361" s="456"/>
      <c r="K361" s="456"/>
      <c r="L361" s="456"/>
      <c r="M361" s="456"/>
      <c r="N361" s="456"/>
    </row>
    <row r="362" spans="1:14" ht="19.5" customHeight="1">
      <c r="A362" s="456"/>
      <c r="B362" s="456"/>
      <c r="C362" s="456"/>
      <c r="D362" s="456"/>
      <c r="E362" s="456"/>
      <c r="F362" s="456"/>
      <c r="G362" s="456"/>
      <c r="H362" s="456"/>
      <c r="I362" s="456"/>
      <c r="J362" s="456"/>
      <c r="K362" s="456"/>
      <c r="L362" s="456"/>
      <c r="M362" s="456"/>
      <c r="N362" s="456"/>
    </row>
    <row r="363" spans="1:14" ht="19.5" customHeight="1">
      <c r="A363" s="456"/>
      <c r="B363" s="456"/>
      <c r="C363" s="456"/>
      <c r="D363" s="456"/>
      <c r="E363" s="456"/>
      <c r="F363" s="456"/>
      <c r="G363" s="456"/>
      <c r="H363" s="456"/>
      <c r="I363" s="456"/>
      <c r="J363" s="456"/>
      <c r="K363" s="456"/>
      <c r="L363" s="456"/>
      <c r="M363" s="456"/>
      <c r="N363" s="456"/>
    </row>
    <row r="364" spans="1:14" ht="19.5" customHeight="1">
      <c r="A364" s="456"/>
      <c r="B364" s="456"/>
      <c r="C364" s="456"/>
      <c r="D364" s="456"/>
      <c r="E364" s="456"/>
      <c r="F364" s="456"/>
      <c r="G364" s="456"/>
      <c r="H364" s="456"/>
      <c r="I364" s="456"/>
      <c r="J364" s="456"/>
      <c r="K364" s="456"/>
      <c r="L364" s="456"/>
      <c r="M364" s="456"/>
      <c r="N364" s="456"/>
    </row>
    <row r="365" spans="1:14" ht="19.5" customHeight="1">
      <c r="A365" s="456"/>
      <c r="B365" s="456"/>
      <c r="C365" s="456"/>
      <c r="D365" s="456"/>
      <c r="E365" s="456"/>
      <c r="F365" s="456"/>
      <c r="G365" s="456"/>
      <c r="H365" s="456"/>
      <c r="I365" s="456"/>
      <c r="J365" s="456"/>
      <c r="K365" s="456"/>
      <c r="L365" s="456"/>
      <c r="M365" s="456"/>
      <c r="N365" s="456"/>
    </row>
    <row r="366" spans="1:14" ht="19.5" customHeight="1">
      <c r="A366" s="456"/>
      <c r="B366" s="456"/>
      <c r="C366" s="456"/>
      <c r="D366" s="456"/>
      <c r="E366" s="456"/>
      <c r="F366" s="456"/>
      <c r="G366" s="456"/>
      <c r="H366" s="456"/>
      <c r="I366" s="456"/>
      <c r="J366" s="456"/>
      <c r="K366" s="456"/>
      <c r="L366" s="456"/>
      <c r="M366" s="456"/>
      <c r="N366" s="456"/>
    </row>
    <row r="367" spans="1:14" ht="19.5" customHeight="1">
      <c r="A367" s="456"/>
      <c r="B367" s="456"/>
      <c r="C367" s="456"/>
      <c r="D367" s="456"/>
      <c r="E367" s="456"/>
      <c r="F367" s="456"/>
      <c r="G367" s="456"/>
      <c r="H367" s="456"/>
      <c r="I367" s="456"/>
      <c r="J367" s="456"/>
      <c r="K367" s="456"/>
      <c r="L367" s="456"/>
      <c r="M367" s="456"/>
      <c r="N367" s="456"/>
    </row>
    <row r="368" spans="1:14" ht="19.5" customHeight="1">
      <c r="A368" s="456"/>
      <c r="B368" s="456"/>
      <c r="C368" s="456"/>
      <c r="D368" s="456"/>
      <c r="E368" s="456"/>
      <c r="F368" s="456"/>
      <c r="G368" s="456"/>
      <c r="H368" s="456"/>
      <c r="I368" s="456"/>
      <c r="J368" s="456"/>
      <c r="K368" s="456"/>
      <c r="L368" s="456"/>
      <c r="M368" s="456"/>
      <c r="N368" s="456"/>
    </row>
    <row r="369" spans="1:14" ht="19.5" customHeight="1">
      <c r="A369" s="456"/>
      <c r="B369" s="456"/>
      <c r="C369" s="456"/>
      <c r="D369" s="456"/>
      <c r="E369" s="456"/>
      <c r="F369" s="456"/>
      <c r="G369" s="456"/>
      <c r="H369" s="456"/>
      <c r="I369" s="456"/>
      <c r="J369" s="456"/>
      <c r="K369" s="456"/>
      <c r="L369" s="456"/>
      <c r="M369" s="456"/>
      <c r="N369" s="456"/>
    </row>
    <row r="370" spans="1:14" ht="19.5" customHeight="1">
      <c r="A370" s="456"/>
      <c r="B370" s="456"/>
      <c r="C370" s="456"/>
      <c r="D370" s="456"/>
      <c r="E370" s="456"/>
      <c r="F370" s="456"/>
      <c r="G370" s="456"/>
      <c r="H370" s="456"/>
      <c r="I370" s="456"/>
      <c r="J370" s="456"/>
      <c r="K370" s="456"/>
      <c r="L370" s="456"/>
      <c r="M370" s="456"/>
      <c r="N370" s="456"/>
    </row>
    <row r="371" spans="1:14" ht="19.5" customHeight="1">
      <c r="A371" s="456"/>
      <c r="B371" s="456"/>
      <c r="C371" s="456"/>
      <c r="D371" s="456"/>
      <c r="E371" s="456"/>
      <c r="F371" s="456"/>
      <c r="G371" s="456"/>
      <c r="H371" s="456"/>
      <c r="I371" s="456"/>
      <c r="J371" s="456"/>
      <c r="K371" s="456"/>
      <c r="L371" s="456"/>
      <c r="M371" s="456"/>
      <c r="N371" s="456"/>
    </row>
    <row r="372" spans="1:14" ht="19.5" customHeight="1">
      <c r="A372" s="456"/>
      <c r="B372" s="456"/>
      <c r="C372" s="456"/>
      <c r="D372" s="456"/>
      <c r="E372" s="456"/>
      <c r="F372" s="456"/>
      <c r="G372" s="456"/>
      <c r="H372" s="456"/>
      <c r="I372" s="456"/>
      <c r="J372" s="456"/>
      <c r="K372" s="456"/>
      <c r="L372" s="456"/>
      <c r="M372" s="456"/>
      <c r="N372" s="456"/>
    </row>
    <row r="373" spans="1:14" ht="19.5" customHeight="1">
      <c r="A373" s="456"/>
      <c r="B373" s="456"/>
      <c r="C373" s="456"/>
      <c r="D373" s="456"/>
      <c r="E373" s="456"/>
      <c r="F373" s="456"/>
      <c r="G373" s="456"/>
      <c r="H373" s="456"/>
      <c r="I373" s="456"/>
      <c r="J373" s="456"/>
      <c r="K373" s="456"/>
      <c r="L373" s="456"/>
      <c r="M373" s="456"/>
      <c r="N373" s="456"/>
    </row>
    <row r="374" spans="1:14" ht="19.5" customHeight="1">
      <c r="A374" s="456"/>
      <c r="B374" s="456"/>
      <c r="C374" s="456"/>
      <c r="D374" s="456"/>
      <c r="E374" s="456"/>
      <c r="F374" s="456"/>
      <c r="G374" s="456"/>
      <c r="H374" s="456"/>
      <c r="I374" s="456"/>
      <c r="J374" s="456"/>
      <c r="K374" s="456"/>
      <c r="L374" s="456"/>
      <c r="M374" s="456"/>
      <c r="N374" s="456"/>
    </row>
    <row r="375" spans="1:14" ht="19.5" customHeight="1">
      <c r="A375" s="456"/>
      <c r="B375" s="456"/>
      <c r="C375" s="456"/>
      <c r="D375" s="456"/>
      <c r="E375" s="456"/>
      <c r="F375" s="456"/>
      <c r="G375" s="456"/>
      <c r="H375" s="456"/>
      <c r="I375" s="456"/>
      <c r="J375" s="456"/>
      <c r="K375" s="456"/>
      <c r="L375" s="456"/>
      <c r="M375" s="456"/>
      <c r="N375" s="456"/>
    </row>
    <row r="376" spans="1:14" ht="19.5" customHeight="1">
      <c r="A376" s="456"/>
      <c r="B376" s="456"/>
      <c r="C376" s="456"/>
      <c r="D376" s="456"/>
      <c r="E376" s="456"/>
      <c r="F376" s="456"/>
      <c r="G376" s="456"/>
      <c r="H376" s="456"/>
      <c r="I376" s="456"/>
      <c r="J376" s="456"/>
      <c r="K376" s="456"/>
      <c r="L376" s="456"/>
      <c r="M376" s="456"/>
      <c r="N376" s="456"/>
    </row>
    <row r="377" spans="1:14" ht="19.5" customHeight="1">
      <c r="A377" s="456"/>
      <c r="B377" s="456"/>
      <c r="C377" s="456"/>
      <c r="D377" s="456"/>
      <c r="E377" s="456"/>
      <c r="F377" s="456"/>
      <c r="G377" s="456"/>
      <c r="H377" s="456"/>
      <c r="I377" s="456"/>
      <c r="J377" s="456"/>
      <c r="K377" s="456"/>
      <c r="L377" s="456"/>
      <c r="M377" s="456"/>
      <c r="N377" s="456"/>
    </row>
    <row r="378" spans="1:14" ht="19.5" customHeight="1">
      <c r="A378" s="456"/>
      <c r="B378" s="456"/>
      <c r="C378" s="456"/>
      <c r="D378" s="456"/>
      <c r="E378" s="456"/>
      <c r="F378" s="456"/>
      <c r="G378" s="456"/>
      <c r="H378" s="456"/>
      <c r="I378" s="456"/>
      <c r="J378" s="456"/>
      <c r="K378" s="456"/>
      <c r="L378" s="456"/>
      <c r="M378" s="456"/>
      <c r="N378" s="456"/>
    </row>
    <row r="379" spans="1:14" ht="19.5" customHeight="1">
      <c r="A379" s="456"/>
      <c r="B379" s="456"/>
      <c r="C379" s="456"/>
      <c r="D379" s="456"/>
      <c r="E379" s="456"/>
      <c r="F379" s="456"/>
      <c r="G379" s="456"/>
      <c r="H379" s="456"/>
      <c r="I379" s="456"/>
      <c r="J379" s="456"/>
      <c r="K379" s="456"/>
      <c r="L379" s="456"/>
      <c r="M379" s="456"/>
      <c r="N379" s="456"/>
    </row>
    <row r="380" spans="1:14" ht="19.5" customHeight="1">
      <c r="A380" s="456"/>
      <c r="B380" s="456"/>
      <c r="C380" s="456"/>
      <c r="D380" s="456"/>
      <c r="E380" s="456"/>
      <c r="F380" s="456"/>
      <c r="G380" s="456"/>
      <c r="H380" s="456"/>
      <c r="I380" s="456"/>
      <c r="J380" s="456"/>
      <c r="K380" s="456"/>
      <c r="L380" s="456"/>
      <c r="M380" s="456"/>
      <c r="N380" s="456"/>
    </row>
    <row r="381" spans="1:14" ht="19.5" customHeight="1">
      <c r="A381" s="456"/>
      <c r="B381" s="456"/>
      <c r="C381" s="456"/>
      <c r="D381" s="456"/>
      <c r="E381" s="456"/>
      <c r="F381" s="456"/>
      <c r="G381" s="456"/>
      <c r="H381" s="456"/>
      <c r="I381" s="456"/>
      <c r="J381" s="456"/>
      <c r="K381" s="456"/>
      <c r="L381" s="456"/>
      <c r="M381" s="456"/>
      <c r="N381" s="456"/>
    </row>
    <row r="382" spans="1:14" ht="19.5" customHeight="1">
      <c r="A382" s="456"/>
      <c r="B382" s="456"/>
      <c r="C382" s="456"/>
      <c r="D382" s="456"/>
      <c r="E382" s="456"/>
      <c r="F382" s="456"/>
      <c r="G382" s="456"/>
      <c r="H382" s="456"/>
      <c r="I382" s="456"/>
      <c r="J382" s="456"/>
      <c r="K382" s="456"/>
      <c r="L382" s="456"/>
      <c r="M382" s="456"/>
      <c r="N382" s="456"/>
    </row>
    <row r="383" spans="1:14" ht="19.5" customHeight="1">
      <c r="A383" s="456"/>
      <c r="B383" s="456"/>
      <c r="C383" s="456"/>
      <c r="D383" s="456"/>
      <c r="E383" s="456"/>
      <c r="F383" s="456"/>
      <c r="G383" s="456"/>
      <c r="H383" s="456"/>
      <c r="I383" s="456"/>
      <c r="J383" s="456"/>
      <c r="K383" s="456"/>
      <c r="L383" s="456"/>
      <c r="M383" s="456"/>
      <c r="N383" s="456"/>
    </row>
    <row r="384" spans="1:14" ht="19.5" customHeight="1">
      <c r="A384" s="456"/>
      <c r="B384" s="456"/>
      <c r="C384" s="456"/>
      <c r="D384" s="456"/>
      <c r="E384" s="456"/>
      <c r="F384" s="456"/>
      <c r="G384" s="456"/>
      <c r="H384" s="456"/>
      <c r="I384" s="456"/>
      <c r="J384" s="456"/>
      <c r="K384" s="456"/>
      <c r="L384" s="456"/>
      <c r="M384" s="456"/>
      <c r="N384" s="456"/>
    </row>
    <row r="385" spans="1:14" ht="19.5" customHeight="1">
      <c r="A385" s="456"/>
      <c r="B385" s="456"/>
      <c r="C385" s="456"/>
      <c r="D385" s="456"/>
      <c r="E385" s="456"/>
      <c r="F385" s="456"/>
      <c r="G385" s="456"/>
      <c r="H385" s="456"/>
      <c r="I385" s="456"/>
      <c r="J385" s="456"/>
      <c r="K385" s="456"/>
      <c r="L385" s="456"/>
      <c r="M385" s="456"/>
      <c r="N385" s="456"/>
    </row>
    <row r="386" spans="1:14" ht="19.5" customHeight="1">
      <c r="A386" s="456"/>
      <c r="B386" s="456"/>
      <c r="C386" s="456"/>
      <c r="D386" s="456"/>
      <c r="E386" s="456"/>
      <c r="F386" s="456"/>
      <c r="G386" s="456"/>
      <c r="H386" s="456"/>
      <c r="I386" s="456"/>
      <c r="J386" s="456"/>
      <c r="K386" s="456"/>
      <c r="L386" s="456"/>
      <c r="M386" s="456"/>
      <c r="N386" s="456"/>
    </row>
    <row r="387" spans="1:14" ht="19.5" customHeight="1">
      <c r="A387" s="456"/>
      <c r="B387" s="456"/>
      <c r="C387" s="456"/>
      <c r="D387" s="456"/>
      <c r="E387" s="456"/>
      <c r="F387" s="456"/>
      <c r="G387" s="456"/>
      <c r="H387" s="456"/>
      <c r="I387" s="456"/>
      <c r="J387" s="456"/>
      <c r="K387" s="456"/>
      <c r="L387" s="456"/>
      <c r="M387" s="456"/>
      <c r="N387" s="456"/>
    </row>
    <row r="388" spans="1:14" ht="19.5" customHeight="1">
      <c r="A388" s="456"/>
      <c r="B388" s="456"/>
      <c r="C388" s="456"/>
      <c r="D388" s="456"/>
      <c r="E388" s="456"/>
      <c r="F388" s="456"/>
      <c r="G388" s="456"/>
      <c r="H388" s="456"/>
      <c r="I388" s="456"/>
      <c r="J388" s="456"/>
      <c r="K388" s="456"/>
      <c r="L388" s="456"/>
      <c r="M388" s="456"/>
      <c r="N388" s="456"/>
    </row>
    <row r="389" spans="1:14" ht="19.5" customHeight="1">
      <c r="A389" s="456"/>
      <c r="B389" s="456"/>
      <c r="C389" s="456"/>
      <c r="D389" s="456"/>
      <c r="E389" s="456"/>
      <c r="F389" s="456"/>
      <c r="G389" s="456"/>
      <c r="H389" s="456"/>
      <c r="I389" s="456"/>
      <c r="J389" s="456"/>
      <c r="K389" s="456"/>
      <c r="L389" s="456"/>
      <c r="M389" s="456"/>
      <c r="N389" s="456"/>
    </row>
    <row r="390" spans="1:14" ht="19.5" customHeight="1">
      <c r="A390" s="456"/>
      <c r="B390" s="456"/>
      <c r="C390" s="456"/>
      <c r="D390" s="456"/>
      <c r="E390" s="456"/>
      <c r="F390" s="456"/>
      <c r="G390" s="456"/>
      <c r="H390" s="456"/>
      <c r="I390" s="456"/>
      <c r="J390" s="456"/>
      <c r="K390" s="456"/>
      <c r="L390" s="456"/>
      <c r="M390" s="456"/>
      <c r="N390" s="456"/>
    </row>
    <row r="391" spans="1:14" ht="19.5" customHeight="1">
      <c r="A391" s="456"/>
      <c r="B391" s="456"/>
      <c r="C391" s="456"/>
      <c r="D391" s="456"/>
      <c r="E391" s="456"/>
      <c r="F391" s="456"/>
      <c r="G391" s="456"/>
      <c r="H391" s="456"/>
      <c r="I391" s="456"/>
      <c r="J391" s="456"/>
      <c r="K391" s="456"/>
      <c r="L391" s="456"/>
      <c r="M391" s="456"/>
      <c r="N391" s="456"/>
    </row>
    <row r="392" spans="1:14" ht="19.5" customHeight="1">
      <c r="A392" s="456"/>
      <c r="B392" s="456"/>
      <c r="C392" s="456"/>
      <c r="D392" s="456"/>
      <c r="E392" s="456"/>
      <c r="F392" s="456"/>
      <c r="G392" s="456"/>
      <c r="H392" s="456"/>
      <c r="I392" s="456"/>
      <c r="J392" s="456"/>
      <c r="K392" s="456"/>
      <c r="L392" s="456"/>
      <c r="M392" s="456"/>
      <c r="N392" s="456"/>
    </row>
    <row r="393" spans="1:14" ht="19.5" customHeight="1">
      <c r="A393" s="456"/>
      <c r="B393" s="456"/>
      <c r="C393" s="456"/>
      <c r="D393" s="456"/>
      <c r="E393" s="456"/>
      <c r="F393" s="456"/>
      <c r="G393" s="456"/>
      <c r="H393" s="456"/>
      <c r="I393" s="456"/>
      <c r="J393" s="456"/>
      <c r="K393" s="456"/>
      <c r="L393" s="456"/>
      <c r="M393" s="456"/>
      <c r="N393" s="456"/>
    </row>
    <row r="394" spans="1:14" ht="19.5" customHeight="1">
      <c r="A394" s="456"/>
      <c r="B394" s="456"/>
      <c r="C394" s="456"/>
      <c r="D394" s="456"/>
      <c r="E394" s="456"/>
      <c r="F394" s="456"/>
      <c r="G394" s="456"/>
      <c r="H394" s="456"/>
      <c r="I394" s="456"/>
      <c r="J394" s="456"/>
      <c r="K394" s="456"/>
      <c r="L394" s="456"/>
      <c r="M394" s="456"/>
      <c r="N394" s="456"/>
    </row>
    <row r="395" spans="1:14" ht="19.5" customHeight="1">
      <c r="A395" s="456"/>
      <c r="B395" s="456"/>
      <c r="C395" s="456"/>
      <c r="D395" s="456"/>
      <c r="E395" s="456"/>
      <c r="F395" s="456"/>
      <c r="G395" s="456"/>
      <c r="H395" s="456"/>
      <c r="I395" s="456"/>
      <c r="J395" s="456"/>
      <c r="K395" s="456"/>
      <c r="L395" s="456"/>
      <c r="M395" s="456"/>
      <c r="N395" s="456"/>
    </row>
    <row r="396" spans="1:14" ht="19.5" customHeight="1">
      <c r="A396" s="456"/>
      <c r="B396" s="456"/>
      <c r="C396" s="456"/>
      <c r="D396" s="456"/>
      <c r="E396" s="456"/>
      <c r="F396" s="456"/>
      <c r="G396" s="456"/>
      <c r="H396" s="456"/>
      <c r="I396" s="456"/>
      <c r="J396" s="456"/>
      <c r="K396" s="456"/>
      <c r="L396" s="456"/>
      <c r="M396" s="456"/>
      <c r="N396" s="456"/>
    </row>
    <row r="397" spans="1:14" ht="19.5" customHeight="1">
      <c r="A397" s="456"/>
      <c r="B397" s="456"/>
      <c r="C397" s="456"/>
      <c r="D397" s="456"/>
      <c r="E397" s="456"/>
      <c r="F397" s="456"/>
      <c r="G397" s="456"/>
      <c r="H397" s="456"/>
      <c r="I397" s="456"/>
      <c r="J397" s="456"/>
      <c r="K397" s="456"/>
      <c r="L397" s="456"/>
      <c r="M397" s="456"/>
      <c r="N397" s="456"/>
    </row>
    <row r="398" spans="1:14" ht="19.5" customHeight="1">
      <c r="A398" s="456"/>
      <c r="B398" s="456"/>
      <c r="C398" s="456"/>
      <c r="D398" s="456"/>
      <c r="E398" s="456"/>
      <c r="F398" s="456"/>
      <c r="G398" s="456"/>
      <c r="H398" s="456"/>
      <c r="I398" s="456"/>
      <c r="J398" s="456"/>
      <c r="K398" s="456"/>
      <c r="L398" s="456"/>
      <c r="M398" s="456"/>
      <c r="N398" s="456"/>
    </row>
    <row r="399" spans="1:14" ht="19.5" customHeight="1">
      <c r="A399" s="456"/>
      <c r="B399" s="456"/>
      <c r="C399" s="456"/>
      <c r="D399" s="456"/>
      <c r="E399" s="456"/>
      <c r="F399" s="456"/>
      <c r="G399" s="456"/>
      <c r="H399" s="456"/>
      <c r="I399" s="456"/>
      <c r="J399" s="456"/>
      <c r="K399" s="456"/>
      <c r="L399" s="456"/>
      <c r="M399" s="456"/>
      <c r="N399" s="456"/>
    </row>
    <row r="400" spans="1:14" ht="19.5" customHeight="1">
      <c r="A400" s="456"/>
      <c r="B400" s="456"/>
      <c r="C400" s="456"/>
      <c r="D400" s="456"/>
      <c r="E400" s="456"/>
      <c r="F400" s="456"/>
      <c r="G400" s="456"/>
      <c r="H400" s="456"/>
      <c r="I400" s="456"/>
      <c r="J400" s="456"/>
      <c r="K400" s="456"/>
      <c r="L400" s="456"/>
      <c r="M400" s="456"/>
      <c r="N400" s="456"/>
    </row>
    <row r="401" spans="1:14" ht="19.5" customHeight="1">
      <c r="A401" s="456"/>
      <c r="B401" s="456"/>
      <c r="C401" s="456"/>
      <c r="D401" s="456"/>
      <c r="E401" s="456"/>
      <c r="F401" s="456"/>
      <c r="G401" s="456"/>
      <c r="H401" s="456"/>
      <c r="I401" s="456"/>
      <c r="J401" s="456"/>
      <c r="K401" s="456"/>
      <c r="L401" s="456"/>
      <c r="M401" s="456"/>
      <c r="N401" s="456"/>
    </row>
    <row r="402" spans="1:14" ht="19.5" customHeight="1">
      <c r="A402" s="456"/>
      <c r="B402" s="456"/>
      <c r="C402" s="456"/>
      <c r="D402" s="456"/>
      <c r="E402" s="456"/>
      <c r="F402" s="456"/>
      <c r="G402" s="456"/>
      <c r="H402" s="456"/>
      <c r="I402" s="456"/>
      <c r="J402" s="456"/>
      <c r="K402" s="456"/>
      <c r="L402" s="456"/>
      <c r="M402" s="456"/>
      <c r="N402" s="456"/>
    </row>
    <row r="403" spans="1:14" ht="19.5" customHeight="1">
      <c r="A403" s="456"/>
      <c r="B403" s="456"/>
      <c r="C403" s="456"/>
      <c r="D403" s="456"/>
      <c r="E403" s="456"/>
      <c r="F403" s="456"/>
      <c r="G403" s="456"/>
      <c r="H403" s="456"/>
      <c r="I403" s="456"/>
      <c r="J403" s="456"/>
      <c r="K403" s="456"/>
      <c r="L403" s="456"/>
      <c r="M403" s="456"/>
      <c r="N403" s="456"/>
    </row>
    <row r="404" spans="1:14" ht="19.5" customHeight="1">
      <c r="A404" s="456"/>
      <c r="B404" s="456"/>
      <c r="C404" s="456"/>
      <c r="D404" s="456"/>
      <c r="E404" s="456"/>
      <c r="F404" s="456"/>
      <c r="G404" s="456"/>
      <c r="H404" s="456"/>
      <c r="I404" s="456"/>
      <c r="J404" s="456"/>
      <c r="K404" s="456"/>
      <c r="L404" s="456"/>
      <c r="M404" s="456"/>
      <c r="N404" s="456"/>
    </row>
    <row r="405" spans="1:14" ht="19.5" customHeight="1">
      <c r="A405" s="456"/>
      <c r="B405" s="456"/>
      <c r="C405" s="456"/>
      <c r="D405" s="456"/>
      <c r="E405" s="456"/>
      <c r="F405" s="456"/>
      <c r="G405" s="456"/>
      <c r="H405" s="456"/>
      <c r="I405" s="456"/>
      <c r="J405" s="456"/>
      <c r="K405" s="456"/>
      <c r="L405" s="456"/>
      <c r="M405" s="456"/>
      <c r="N405" s="456"/>
    </row>
    <row r="406" spans="1:14" ht="19.5" customHeight="1">
      <c r="A406" s="456"/>
      <c r="B406" s="456"/>
      <c r="C406" s="456"/>
      <c r="D406" s="456"/>
      <c r="E406" s="456"/>
      <c r="F406" s="456"/>
      <c r="G406" s="456"/>
      <c r="H406" s="456"/>
      <c r="I406" s="456"/>
      <c r="J406" s="456"/>
      <c r="K406" s="456"/>
      <c r="L406" s="456"/>
      <c r="M406" s="456"/>
      <c r="N406" s="456"/>
    </row>
    <row r="407" spans="1:14" ht="19.5" customHeight="1">
      <c r="A407" s="456"/>
      <c r="B407" s="456"/>
      <c r="C407" s="456"/>
      <c r="D407" s="456"/>
      <c r="E407" s="456"/>
      <c r="F407" s="456"/>
      <c r="G407" s="456"/>
      <c r="H407" s="456"/>
      <c r="I407" s="456"/>
      <c r="J407" s="456"/>
      <c r="K407" s="456"/>
      <c r="L407" s="456"/>
      <c r="M407" s="456"/>
      <c r="N407" s="456"/>
    </row>
    <row r="408" spans="1:14" ht="19.5" customHeight="1">
      <c r="A408" s="456"/>
      <c r="B408" s="456"/>
      <c r="C408" s="456"/>
      <c r="D408" s="456"/>
      <c r="E408" s="456"/>
      <c r="F408" s="456"/>
      <c r="G408" s="456"/>
      <c r="H408" s="456"/>
      <c r="I408" s="456"/>
      <c r="J408" s="456"/>
      <c r="K408" s="456"/>
      <c r="L408" s="456"/>
      <c r="M408" s="456"/>
      <c r="N408" s="456"/>
    </row>
    <row r="409" spans="1:14" ht="19.5" customHeight="1">
      <c r="A409" s="456"/>
      <c r="B409" s="456"/>
      <c r="C409" s="456"/>
      <c r="D409" s="456"/>
      <c r="E409" s="456"/>
      <c r="F409" s="456"/>
      <c r="G409" s="456"/>
      <c r="H409" s="456"/>
      <c r="I409" s="456"/>
      <c r="J409" s="456"/>
      <c r="K409" s="456"/>
      <c r="L409" s="456"/>
      <c r="M409" s="456"/>
      <c r="N409" s="456"/>
    </row>
    <row r="410" spans="1:14" ht="19.5" customHeight="1">
      <c r="A410" s="456"/>
      <c r="B410" s="456"/>
      <c r="C410" s="456"/>
      <c r="D410" s="456"/>
      <c r="E410" s="456"/>
      <c r="F410" s="456"/>
      <c r="G410" s="456"/>
      <c r="H410" s="456"/>
      <c r="I410" s="456"/>
      <c r="J410" s="456"/>
      <c r="K410" s="456"/>
      <c r="L410" s="456"/>
      <c r="M410" s="456"/>
      <c r="N410" s="456"/>
    </row>
    <row r="411" spans="1:14" ht="19.5" customHeight="1">
      <c r="A411" s="456"/>
      <c r="B411" s="456"/>
      <c r="C411" s="456"/>
      <c r="D411" s="456"/>
      <c r="E411" s="456"/>
      <c r="F411" s="456"/>
      <c r="G411" s="456"/>
      <c r="H411" s="456"/>
      <c r="I411" s="456"/>
      <c r="J411" s="456"/>
      <c r="K411" s="456"/>
      <c r="L411" s="456"/>
      <c r="M411" s="456"/>
      <c r="N411" s="456"/>
    </row>
    <row r="412" spans="1:14" ht="19.5" customHeight="1">
      <c r="A412" s="456"/>
      <c r="B412" s="456"/>
      <c r="C412" s="456"/>
      <c r="D412" s="456"/>
      <c r="E412" s="456"/>
      <c r="F412" s="456"/>
      <c r="G412" s="456"/>
      <c r="H412" s="456"/>
      <c r="I412" s="456"/>
      <c r="J412" s="456"/>
      <c r="K412" s="456"/>
      <c r="L412" s="456"/>
      <c r="M412" s="456"/>
      <c r="N412" s="456"/>
    </row>
    <row r="413" spans="1:14" ht="19.5" customHeight="1">
      <c r="A413" s="456"/>
      <c r="B413" s="456"/>
      <c r="C413" s="456"/>
      <c r="D413" s="456"/>
      <c r="E413" s="456"/>
      <c r="F413" s="456"/>
      <c r="G413" s="456"/>
      <c r="H413" s="456"/>
      <c r="I413" s="456"/>
      <c r="J413" s="456"/>
      <c r="K413" s="456"/>
      <c r="L413" s="456"/>
      <c r="M413" s="456"/>
      <c r="N413" s="456"/>
    </row>
    <row r="414" spans="1:14" ht="19.5" customHeight="1">
      <c r="A414" s="456"/>
      <c r="B414" s="456"/>
      <c r="C414" s="456"/>
      <c r="D414" s="456"/>
      <c r="E414" s="456"/>
      <c r="F414" s="456"/>
      <c r="G414" s="456"/>
      <c r="H414" s="456"/>
      <c r="I414" s="456"/>
      <c r="J414" s="456"/>
      <c r="K414" s="456"/>
      <c r="L414" s="456"/>
      <c r="M414" s="456"/>
      <c r="N414" s="456"/>
    </row>
    <row r="415" spans="1:14" ht="19.5" customHeight="1">
      <c r="A415" s="456"/>
      <c r="B415" s="456"/>
      <c r="C415" s="456"/>
      <c r="D415" s="456"/>
      <c r="E415" s="456"/>
      <c r="F415" s="456"/>
      <c r="G415" s="456"/>
      <c r="H415" s="456"/>
      <c r="I415" s="456"/>
      <c r="J415" s="456"/>
      <c r="K415" s="456"/>
      <c r="L415" s="456"/>
      <c r="M415" s="456"/>
      <c r="N415" s="456"/>
    </row>
    <row r="416" spans="1:14" ht="19.5" customHeight="1">
      <c r="A416" s="456"/>
      <c r="B416" s="456"/>
      <c r="C416" s="456"/>
      <c r="D416" s="456"/>
      <c r="E416" s="456"/>
      <c r="F416" s="456"/>
      <c r="G416" s="456"/>
      <c r="H416" s="456"/>
      <c r="I416" s="456"/>
      <c r="J416" s="456"/>
      <c r="K416" s="456"/>
      <c r="L416" s="456"/>
      <c r="M416" s="456"/>
      <c r="N416" s="456"/>
    </row>
    <row r="417" spans="1:14" ht="19.5" customHeight="1">
      <c r="A417" s="456"/>
      <c r="B417" s="456"/>
      <c r="C417" s="456"/>
      <c r="D417" s="456"/>
      <c r="E417" s="456"/>
      <c r="F417" s="456"/>
      <c r="G417" s="456"/>
      <c r="H417" s="456"/>
      <c r="I417" s="456"/>
      <c r="J417" s="456"/>
      <c r="K417" s="456"/>
      <c r="L417" s="456"/>
      <c r="M417" s="456"/>
      <c r="N417" s="456"/>
    </row>
    <row r="418" spans="1:14" ht="19.5" customHeight="1">
      <c r="A418" s="456"/>
      <c r="B418" s="456"/>
      <c r="C418" s="456"/>
      <c r="D418" s="456"/>
      <c r="E418" s="456"/>
      <c r="F418" s="456"/>
      <c r="G418" s="456"/>
      <c r="H418" s="456"/>
      <c r="I418" s="456"/>
      <c r="J418" s="456"/>
      <c r="K418" s="456"/>
      <c r="L418" s="456"/>
      <c r="M418" s="456"/>
      <c r="N418" s="456"/>
    </row>
    <row r="419" spans="1:14" ht="19.5" customHeight="1">
      <c r="A419" s="456"/>
      <c r="B419" s="456"/>
      <c r="C419" s="456"/>
      <c r="D419" s="456"/>
      <c r="E419" s="456"/>
      <c r="F419" s="456"/>
      <c r="G419" s="456"/>
      <c r="H419" s="456"/>
      <c r="I419" s="456"/>
      <c r="J419" s="456"/>
      <c r="K419" s="456"/>
      <c r="L419" s="456"/>
      <c r="M419" s="456"/>
      <c r="N419" s="456"/>
    </row>
    <row r="420" spans="1:14" ht="19.5" customHeight="1">
      <c r="A420" s="456"/>
      <c r="B420" s="456"/>
      <c r="C420" s="456"/>
      <c r="D420" s="456"/>
      <c r="E420" s="456"/>
      <c r="F420" s="456"/>
      <c r="G420" s="456"/>
      <c r="H420" s="456"/>
      <c r="I420" s="456"/>
      <c r="J420" s="456"/>
      <c r="K420" s="456"/>
      <c r="L420" s="456"/>
      <c r="M420" s="456"/>
      <c r="N420" s="456"/>
    </row>
    <row r="421" spans="1:14" ht="19.5" customHeight="1">
      <c r="A421" s="456"/>
      <c r="B421" s="456"/>
      <c r="C421" s="456"/>
      <c r="D421" s="456"/>
      <c r="E421" s="456"/>
      <c r="F421" s="456"/>
      <c r="G421" s="456"/>
      <c r="H421" s="456"/>
      <c r="I421" s="456"/>
      <c r="J421" s="456"/>
      <c r="K421" s="456"/>
      <c r="L421" s="456"/>
      <c r="M421" s="456"/>
      <c r="N421" s="456"/>
    </row>
    <row r="422" spans="1:14" ht="19.5" customHeight="1">
      <c r="A422" s="456"/>
      <c r="B422" s="456"/>
      <c r="C422" s="456"/>
      <c r="D422" s="456"/>
      <c r="E422" s="456"/>
      <c r="F422" s="456"/>
      <c r="G422" s="456"/>
      <c r="H422" s="456"/>
      <c r="I422" s="456"/>
      <c r="J422" s="456"/>
      <c r="K422" s="456"/>
      <c r="L422" s="456"/>
      <c r="M422" s="456"/>
      <c r="N422" s="456"/>
    </row>
    <row r="423" spans="1:14" ht="19.5" customHeight="1">
      <c r="A423" s="456"/>
      <c r="B423" s="456"/>
      <c r="C423" s="456"/>
      <c r="D423" s="456"/>
      <c r="E423" s="456"/>
      <c r="F423" s="456"/>
      <c r="G423" s="456"/>
      <c r="H423" s="456"/>
      <c r="I423" s="456"/>
      <c r="J423" s="456"/>
      <c r="K423" s="456"/>
      <c r="L423" s="456"/>
      <c r="M423" s="456"/>
      <c r="N423" s="456"/>
    </row>
    <row r="424" spans="1:14" ht="19.5" customHeight="1">
      <c r="A424" s="456"/>
      <c r="B424" s="456"/>
      <c r="C424" s="456"/>
      <c r="D424" s="456"/>
      <c r="E424" s="456"/>
      <c r="F424" s="456"/>
      <c r="G424" s="456"/>
      <c r="H424" s="456"/>
      <c r="I424" s="456"/>
      <c r="J424" s="456"/>
      <c r="K424" s="456"/>
      <c r="L424" s="456"/>
      <c r="M424" s="456"/>
      <c r="N424" s="456"/>
    </row>
    <row r="425" spans="1:14" ht="19.5" customHeight="1">
      <c r="A425" s="456"/>
      <c r="B425" s="456"/>
      <c r="C425" s="456"/>
      <c r="D425" s="456"/>
      <c r="E425" s="456"/>
      <c r="F425" s="456"/>
      <c r="G425" s="456"/>
      <c r="H425" s="456"/>
      <c r="I425" s="456"/>
      <c r="J425" s="456"/>
      <c r="K425" s="456"/>
      <c r="L425" s="456"/>
      <c r="M425" s="456"/>
      <c r="N425" s="456"/>
    </row>
    <row r="426" spans="1:14" ht="19.5" customHeight="1">
      <c r="A426" s="456"/>
      <c r="B426" s="456"/>
      <c r="C426" s="456"/>
      <c r="D426" s="456"/>
      <c r="E426" s="456"/>
      <c r="F426" s="456"/>
      <c r="G426" s="456"/>
      <c r="H426" s="456"/>
      <c r="I426" s="456"/>
      <c r="J426" s="456"/>
      <c r="K426" s="456"/>
      <c r="L426" s="456"/>
      <c r="M426" s="456"/>
      <c r="N426" s="456"/>
    </row>
    <row r="427" spans="1:14" ht="19.5" customHeight="1">
      <c r="A427" s="456"/>
      <c r="B427" s="456"/>
      <c r="C427" s="456"/>
      <c r="D427" s="456"/>
      <c r="E427" s="456"/>
      <c r="F427" s="456"/>
      <c r="G427" s="456"/>
      <c r="H427" s="456"/>
      <c r="I427" s="456"/>
      <c r="J427" s="456"/>
      <c r="K427" s="456"/>
      <c r="L427" s="456"/>
      <c r="M427" s="456"/>
      <c r="N427" s="456"/>
    </row>
    <row r="428" spans="1:14" ht="19.5" customHeight="1">
      <c r="A428" s="456"/>
      <c r="B428" s="456"/>
      <c r="C428" s="456"/>
      <c r="D428" s="456"/>
      <c r="E428" s="456"/>
      <c r="F428" s="456"/>
      <c r="G428" s="456"/>
      <c r="H428" s="456"/>
      <c r="I428" s="456"/>
      <c r="J428" s="456"/>
      <c r="K428" s="456"/>
      <c r="L428" s="456"/>
      <c r="M428" s="456"/>
      <c r="N428" s="456"/>
    </row>
    <row r="429" spans="1:14" ht="19.5" customHeight="1">
      <c r="A429" s="456"/>
      <c r="B429" s="456"/>
      <c r="C429" s="456"/>
      <c r="D429" s="456"/>
      <c r="E429" s="456"/>
      <c r="F429" s="456"/>
      <c r="G429" s="456"/>
      <c r="H429" s="456"/>
      <c r="I429" s="456"/>
      <c r="J429" s="456"/>
      <c r="K429" s="456"/>
      <c r="L429" s="456"/>
      <c r="M429" s="456"/>
      <c r="N429" s="456"/>
    </row>
    <row r="430" spans="1:14" ht="19.5" customHeight="1">
      <c r="A430" s="456"/>
      <c r="B430" s="456"/>
      <c r="C430" s="456"/>
      <c r="D430" s="456"/>
      <c r="E430" s="456"/>
      <c r="F430" s="456"/>
      <c r="G430" s="456"/>
      <c r="H430" s="456"/>
      <c r="I430" s="456"/>
      <c r="J430" s="456"/>
      <c r="K430" s="456"/>
      <c r="L430" s="456"/>
      <c r="M430" s="456"/>
      <c r="N430" s="456"/>
    </row>
    <row r="431" spans="1:14" ht="19.5" customHeight="1">
      <c r="A431" s="456"/>
      <c r="B431" s="456"/>
      <c r="C431" s="456"/>
      <c r="D431" s="456"/>
      <c r="E431" s="456"/>
      <c r="F431" s="456"/>
      <c r="G431" s="456"/>
      <c r="H431" s="456"/>
      <c r="I431" s="456"/>
      <c r="J431" s="456"/>
      <c r="K431" s="456"/>
      <c r="L431" s="456"/>
      <c r="M431" s="456"/>
      <c r="N431" s="456"/>
    </row>
    <row r="432" spans="1:14" ht="19.5" customHeight="1">
      <c r="A432" s="456"/>
      <c r="B432" s="456"/>
      <c r="C432" s="456"/>
      <c r="D432" s="456"/>
      <c r="E432" s="456"/>
      <c r="F432" s="456"/>
      <c r="G432" s="456"/>
      <c r="H432" s="456"/>
      <c r="I432" s="456"/>
      <c r="J432" s="456"/>
      <c r="K432" s="456"/>
      <c r="L432" s="456"/>
      <c r="M432" s="456"/>
      <c r="N432" s="456"/>
    </row>
    <row r="433" spans="1:14" ht="19.5" customHeight="1">
      <c r="A433" s="456"/>
      <c r="B433" s="456"/>
      <c r="C433" s="456"/>
      <c r="D433" s="456"/>
      <c r="E433" s="456"/>
      <c r="F433" s="456"/>
      <c r="G433" s="456"/>
      <c r="H433" s="456"/>
      <c r="I433" s="456"/>
      <c r="J433" s="456"/>
      <c r="K433" s="456"/>
      <c r="L433" s="456"/>
      <c r="M433" s="456"/>
      <c r="N433" s="456"/>
    </row>
    <row r="434" spans="1:14" ht="19.5" customHeight="1">
      <c r="A434" s="456"/>
      <c r="B434" s="456"/>
      <c r="C434" s="456"/>
      <c r="D434" s="456"/>
      <c r="E434" s="456"/>
      <c r="F434" s="456"/>
      <c r="G434" s="456"/>
      <c r="H434" s="456"/>
      <c r="I434" s="456"/>
      <c r="J434" s="456"/>
      <c r="K434" s="456"/>
      <c r="L434" s="456"/>
      <c r="M434" s="456"/>
      <c r="N434" s="456"/>
    </row>
    <row r="435" spans="1:14" ht="19.5" customHeight="1">
      <c r="A435" s="456"/>
      <c r="B435" s="456"/>
      <c r="C435" s="456"/>
      <c r="D435" s="456"/>
      <c r="E435" s="456"/>
      <c r="F435" s="456"/>
      <c r="G435" s="456"/>
      <c r="H435" s="456"/>
      <c r="I435" s="456"/>
      <c r="J435" s="456"/>
      <c r="K435" s="456"/>
      <c r="L435" s="456"/>
      <c r="M435" s="456"/>
      <c r="N435" s="456"/>
    </row>
    <row r="436" spans="1:14" ht="19.5" customHeight="1">
      <c r="A436" s="456"/>
      <c r="B436" s="456"/>
      <c r="C436" s="456"/>
      <c r="D436" s="456"/>
      <c r="E436" s="456"/>
      <c r="F436" s="456"/>
      <c r="G436" s="456"/>
      <c r="H436" s="456"/>
      <c r="I436" s="456"/>
      <c r="J436" s="456"/>
      <c r="K436" s="456"/>
      <c r="L436" s="456"/>
      <c r="M436" s="456"/>
      <c r="N436" s="456"/>
    </row>
    <row r="437" spans="1:14" ht="19.5" customHeight="1">
      <c r="A437" s="456"/>
      <c r="B437" s="456"/>
      <c r="C437" s="456"/>
      <c r="D437" s="456"/>
      <c r="E437" s="456"/>
      <c r="F437" s="456"/>
      <c r="G437" s="456"/>
      <c r="H437" s="456"/>
      <c r="I437" s="456"/>
      <c r="J437" s="456"/>
      <c r="K437" s="456"/>
      <c r="L437" s="456"/>
      <c r="M437" s="456"/>
      <c r="N437" s="456"/>
    </row>
    <row r="438" spans="1:14" ht="19.5" customHeight="1">
      <c r="A438" s="456"/>
      <c r="B438" s="456"/>
      <c r="C438" s="456"/>
      <c r="D438" s="456"/>
      <c r="E438" s="456"/>
      <c r="F438" s="456"/>
      <c r="G438" s="456"/>
      <c r="H438" s="456"/>
      <c r="I438" s="456"/>
      <c r="J438" s="456"/>
      <c r="K438" s="456"/>
      <c r="L438" s="456"/>
      <c r="M438" s="456"/>
      <c r="N438" s="456"/>
    </row>
    <row r="439" spans="1:14" ht="19.5" customHeight="1">
      <c r="A439" s="456"/>
      <c r="B439" s="456"/>
      <c r="C439" s="456"/>
      <c r="D439" s="456"/>
      <c r="E439" s="456"/>
      <c r="F439" s="456"/>
      <c r="G439" s="456"/>
      <c r="H439" s="456"/>
      <c r="I439" s="456"/>
      <c r="J439" s="456"/>
      <c r="K439" s="456"/>
      <c r="L439" s="456"/>
      <c r="M439" s="456"/>
      <c r="N439" s="456"/>
    </row>
    <row r="440" spans="1:14" ht="19.5" customHeight="1">
      <c r="A440" s="456"/>
      <c r="B440" s="456"/>
      <c r="C440" s="456"/>
      <c r="D440" s="456"/>
      <c r="E440" s="456"/>
      <c r="F440" s="456"/>
      <c r="G440" s="456"/>
      <c r="H440" s="456"/>
      <c r="I440" s="456"/>
      <c r="J440" s="456"/>
      <c r="K440" s="456"/>
      <c r="L440" s="456"/>
      <c r="M440" s="456"/>
      <c r="N440" s="456"/>
    </row>
    <row r="441" spans="1:14" ht="19.5" customHeight="1">
      <c r="A441" s="456"/>
      <c r="B441" s="456"/>
      <c r="C441" s="456"/>
      <c r="D441" s="456"/>
      <c r="E441" s="456"/>
      <c r="F441" s="456"/>
      <c r="G441" s="456"/>
      <c r="H441" s="456"/>
      <c r="I441" s="456"/>
      <c r="J441" s="456"/>
      <c r="K441" s="456"/>
      <c r="L441" s="456"/>
      <c r="M441" s="456"/>
      <c r="N441" s="456"/>
    </row>
    <row r="442" spans="1:14" ht="19.5" customHeight="1">
      <c r="A442" s="456"/>
      <c r="B442" s="456"/>
      <c r="C442" s="456"/>
      <c r="D442" s="456"/>
      <c r="E442" s="456"/>
      <c r="F442" s="456"/>
      <c r="G442" s="456"/>
      <c r="H442" s="456"/>
      <c r="I442" s="456"/>
      <c r="J442" s="456"/>
      <c r="K442" s="456"/>
      <c r="L442" s="456"/>
      <c r="M442" s="456"/>
      <c r="N442" s="456"/>
    </row>
    <row r="443" spans="1:14" ht="19.5" customHeight="1">
      <c r="A443" s="456"/>
      <c r="B443" s="456"/>
      <c r="C443" s="456"/>
      <c r="D443" s="456"/>
      <c r="E443" s="456"/>
      <c r="F443" s="456"/>
      <c r="G443" s="456"/>
      <c r="H443" s="456"/>
      <c r="I443" s="456"/>
      <c r="J443" s="456"/>
      <c r="K443" s="456"/>
      <c r="L443" s="456"/>
      <c r="M443" s="456"/>
      <c r="N443" s="456"/>
    </row>
    <row r="444" spans="1:14" ht="19.5" customHeight="1">
      <c r="A444" s="456"/>
      <c r="B444" s="456"/>
      <c r="C444" s="456"/>
      <c r="D444" s="456"/>
      <c r="E444" s="456"/>
      <c r="F444" s="456"/>
      <c r="G444" s="456"/>
      <c r="H444" s="456"/>
      <c r="I444" s="456"/>
      <c r="J444" s="456"/>
      <c r="K444" s="456"/>
      <c r="L444" s="456"/>
      <c r="M444" s="456"/>
      <c r="N444" s="456"/>
    </row>
    <row r="445" spans="1:14" ht="19.5" customHeight="1">
      <c r="A445" s="456"/>
      <c r="B445" s="456"/>
      <c r="C445" s="456"/>
      <c r="D445" s="456"/>
      <c r="E445" s="456"/>
      <c r="F445" s="456"/>
      <c r="G445" s="456"/>
      <c r="H445" s="456"/>
      <c r="I445" s="456"/>
      <c r="J445" s="456"/>
      <c r="K445" s="456"/>
      <c r="L445" s="456"/>
      <c r="M445" s="456"/>
      <c r="N445" s="456"/>
    </row>
    <row r="446" spans="1:14" ht="19.5" customHeight="1">
      <c r="A446" s="456"/>
      <c r="B446" s="456"/>
      <c r="C446" s="456"/>
      <c r="D446" s="456"/>
      <c r="E446" s="456"/>
      <c r="F446" s="456"/>
      <c r="G446" s="456"/>
      <c r="H446" s="456"/>
      <c r="I446" s="456"/>
      <c r="J446" s="456"/>
      <c r="K446" s="456"/>
      <c r="L446" s="456"/>
      <c r="M446" s="456"/>
      <c r="N446" s="456"/>
    </row>
    <row r="447" spans="1:14" ht="19.5" customHeight="1">
      <c r="A447" s="456"/>
      <c r="B447" s="456"/>
      <c r="C447" s="456"/>
      <c r="D447" s="456"/>
      <c r="E447" s="456"/>
      <c r="F447" s="456"/>
      <c r="G447" s="456"/>
      <c r="H447" s="456"/>
      <c r="I447" s="456"/>
      <c r="J447" s="456"/>
      <c r="K447" s="456"/>
      <c r="L447" s="456"/>
      <c r="M447" s="456"/>
      <c r="N447" s="456"/>
    </row>
    <row r="448" spans="1:14" ht="19.5" customHeight="1">
      <c r="A448" s="456"/>
      <c r="B448" s="456"/>
      <c r="C448" s="456"/>
      <c r="D448" s="456"/>
      <c r="E448" s="456"/>
      <c r="F448" s="456"/>
      <c r="G448" s="456"/>
      <c r="H448" s="456"/>
      <c r="I448" s="456"/>
      <c r="J448" s="456"/>
      <c r="K448" s="456"/>
      <c r="L448" s="456"/>
      <c r="M448" s="456"/>
      <c r="N448" s="456"/>
    </row>
    <row r="449" spans="1:14" ht="19.5" customHeight="1">
      <c r="A449" s="456"/>
      <c r="B449" s="456"/>
      <c r="C449" s="456"/>
      <c r="D449" s="456"/>
      <c r="E449" s="456"/>
      <c r="F449" s="456"/>
      <c r="G449" s="456"/>
      <c r="H449" s="456"/>
      <c r="I449" s="456"/>
      <c r="J449" s="456"/>
      <c r="K449" s="456"/>
      <c r="L449" s="456"/>
      <c r="M449" s="456"/>
      <c r="N449" s="456"/>
    </row>
    <row r="450" spans="1:14" ht="19.5" customHeight="1">
      <c r="A450" s="456"/>
      <c r="B450" s="456"/>
      <c r="C450" s="456"/>
      <c r="D450" s="456"/>
      <c r="E450" s="456"/>
      <c r="F450" s="456"/>
      <c r="G450" s="456"/>
      <c r="H450" s="456"/>
      <c r="I450" s="456"/>
      <c r="J450" s="456"/>
      <c r="K450" s="456"/>
      <c r="L450" s="456"/>
      <c r="M450" s="456"/>
      <c r="N450" s="456"/>
    </row>
    <row r="451" spans="1:14" ht="19.5" customHeight="1">
      <c r="A451" s="456"/>
      <c r="B451" s="456"/>
      <c r="C451" s="456"/>
      <c r="D451" s="456"/>
      <c r="E451" s="456"/>
      <c r="F451" s="456"/>
      <c r="G451" s="456"/>
      <c r="H451" s="456"/>
      <c r="I451" s="456"/>
      <c r="J451" s="456"/>
      <c r="K451" s="456"/>
      <c r="L451" s="456"/>
      <c r="M451" s="456"/>
      <c r="N451" s="456"/>
    </row>
    <row r="452" spans="1:14" ht="19.5" customHeight="1">
      <c r="A452" s="456"/>
      <c r="B452" s="456"/>
      <c r="C452" s="456"/>
      <c r="D452" s="456"/>
      <c r="E452" s="456"/>
      <c r="F452" s="456"/>
      <c r="G452" s="456"/>
      <c r="H452" s="456"/>
      <c r="I452" s="456"/>
      <c r="J452" s="456"/>
      <c r="K452" s="456"/>
      <c r="L452" s="456"/>
      <c r="M452" s="456"/>
      <c r="N452" s="456"/>
    </row>
    <row r="453" spans="1:14" ht="19.5" customHeight="1">
      <c r="A453" s="456"/>
      <c r="B453" s="456"/>
      <c r="C453" s="456"/>
      <c r="D453" s="456"/>
      <c r="E453" s="456"/>
      <c r="F453" s="456"/>
      <c r="G453" s="456"/>
      <c r="H453" s="456"/>
      <c r="I453" s="456"/>
      <c r="J453" s="456"/>
      <c r="K453" s="456"/>
      <c r="L453" s="456"/>
      <c r="M453" s="456"/>
      <c r="N453" s="456"/>
    </row>
    <row r="454" spans="1:14" ht="19.5" customHeight="1">
      <c r="A454" s="456"/>
      <c r="B454" s="456"/>
      <c r="C454" s="456"/>
      <c r="D454" s="456"/>
      <c r="E454" s="456"/>
      <c r="F454" s="456"/>
      <c r="G454" s="456"/>
      <c r="H454" s="456"/>
      <c r="I454" s="456"/>
      <c r="J454" s="456"/>
      <c r="K454" s="456"/>
      <c r="L454" s="456"/>
      <c r="M454" s="456"/>
      <c r="N454" s="456"/>
    </row>
    <row r="455" spans="1:14" ht="19.5" customHeight="1">
      <c r="A455" s="456"/>
      <c r="B455" s="456"/>
      <c r="C455" s="456"/>
      <c r="D455" s="456"/>
      <c r="E455" s="456"/>
      <c r="F455" s="456"/>
      <c r="G455" s="456"/>
      <c r="H455" s="456"/>
      <c r="I455" s="456"/>
      <c r="J455" s="456"/>
      <c r="K455" s="456"/>
      <c r="L455" s="456"/>
      <c r="M455" s="456"/>
      <c r="N455" s="456"/>
    </row>
    <row r="456" spans="1:14" ht="19.5" customHeight="1">
      <c r="A456" s="456"/>
      <c r="B456" s="456"/>
      <c r="C456" s="456"/>
      <c r="D456" s="456"/>
      <c r="E456" s="456"/>
      <c r="F456" s="456"/>
      <c r="G456" s="456"/>
      <c r="H456" s="456"/>
      <c r="I456" s="456"/>
      <c r="J456" s="456"/>
      <c r="K456" s="456"/>
      <c r="L456" s="456"/>
      <c r="M456" s="456"/>
      <c r="N456" s="456"/>
    </row>
    <row r="457" spans="1:14" ht="19.5" customHeight="1">
      <c r="A457" s="456"/>
      <c r="B457" s="456"/>
      <c r="C457" s="456"/>
      <c r="D457" s="456"/>
      <c r="E457" s="456"/>
      <c r="F457" s="456"/>
      <c r="G457" s="456"/>
      <c r="H457" s="456"/>
      <c r="I457" s="456"/>
      <c r="J457" s="456"/>
      <c r="K457" s="456"/>
      <c r="L457" s="456"/>
      <c r="M457" s="456"/>
      <c r="N457" s="456"/>
    </row>
    <row r="458" spans="1:14" ht="19.5" customHeight="1">
      <c r="A458" s="456"/>
      <c r="B458" s="456"/>
      <c r="C458" s="456"/>
      <c r="D458" s="456"/>
      <c r="E458" s="456"/>
      <c r="F458" s="456"/>
      <c r="G458" s="456"/>
      <c r="H458" s="456"/>
      <c r="I458" s="456"/>
      <c r="J458" s="456"/>
      <c r="K458" s="456"/>
      <c r="L458" s="456"/>
      <c r="M458" s="456"/>
      <c r="N458" s="456"/>
    </row>
    <row r="459" spans="1:14" ht="19.5" customHeight="1">
      <c r="A459" s="456"/>
      <c r="B459" s="456"/>
      <c r="C459" s="456"/>
      <c r="D459" s="456"/>
      <c r="E459" s="456"/>
      <c r="F459" s="456"/>
      <c r="G459" s="456"/>
      <c r="H459" s="456"/>
      <c r="I459" s="456"/>
      <c r="J459" s="456"/>
      <c r="K459" s="456"/>
      <c r="L459" s="456"/>
      <c r="M459" s="456"/>
      <c r="N459" s="456"/>
    </row>
    <row r="460" spans="1:14" ht="19.5" customHeight="1">
      <c r="A460" s="456"/>
      <c r="B460" s="456"/>
      <c r="C460" s="456"/>
      <c r="D460" s="456"/>
      <c r="E460" s="456"/>
      <c r="F460" s="456"/>
      <c r="G460" s="456"/>
      <c r="H460" s="456"/>
      <c r="I460" s="456"/>
      <c r="J460" s="456"/>
      <c r="K460" s="456"/>
      <c r="L460" s="456"/>
      <c r="M460" s="456"/>
      <c r="N460" s="456"/>
    </row>
    <row r="461" spans="1:14" ht="19.5" customHeight="1">
      <c r="A461" s="456"/>
      <c r="B461" s="456"/>
      <c r="C461" s="456"/>
      <c r="D461" s="456"/>
      <c r="E461" s="456"/>
      <c r="F461" s="456"/>
      <c r="G461" s="456"/>
      <c r="H461" s="456"/>
      <c r="I461" s="456"/>
      <c r="J461" s="456"/>
      <c r="K461" s="456"/>
      <c r="L461" s="456"/>
      <c r="M461" s="456"/>
      <c r="N461" s="456"/>
    </row>
    <row r="462" spans="1:14" ht="19.5" customHeight="1">
      <c r="A462" s="456"/>
      <c r="B462" s="456"/>
      <c r="C462" s="456"/>
      <c r="D462" s="456"/>
      <c r="E462" s="456"/>
      <c r="F462" s="456"/>
      <c r="G462" s="456"/>
      <c r="H462" s="456"/>
      <c r="I462" s="456"/>
      <c r="J462" s="456"/>
      <c r="K462" s="456"/>
      <c r="L462" s="456"/>
      <c r="M462" s="456"/>
      <c r="N462" s="456"/>
    </row>
    <row r="463" spans="1:14" ht="19.5" customHeight="1">
      <c r="A463" s="456"/>
      <c r="B463" s="456"/>
      <c r="C463" s="456"/>
      <c r="D463" s="456"/>
      <c r="E463" s="456"/>
      <c r="F463" s="456"/>
      <c r="G463" s="456"/>
      <c r="H463" s="456"/>
      <c r="I463" s="456"/>
      <c r="J463" s="456"/>
      <c r="K463" s="456"/>
      <c r="L463" s="456"/>
      <c r="M463" s="456"/>
      <c r="N463" s="456"/>
    </row>
    <row r="464" spans="1:14" ht="19.5" customHeight="1">
      <c r="A464" s="456"/>
      <c r="B464" s="456"/>
      <c r="C464" s="456"/>
      <c r="D464" s="456"/>
      <c r="E464" s="456"/>
      <c r="F464" s="456"/>
      <c r="G464" s="456"/>
      <c r="H464" s="456"/>
      <c r="I464" s="456"/>
      <c r="J464" s="456"/>
      <c r="K464" s="456"/>
      <c r="L464" s="456"/>
      <c r="M464" s="456"/>
      <c r="N464" s="456"/>
    </row>
    <row r="465" spans="1:14" ht="19.5" customHeight="1">
      <c r="A465" s="456"/>
      <c r="B465" s="456"/>
      <c r="C465" s="456"/>
      <c r="D465" s="456"/>
      <c r="E465" s="456"/>
      <c r="F465" s="456"/>
      <c r="G465" s="456"/>
      <c r="H465" s="456"/>
      <c r="I465" s="456"/>
      <c r="J465" s="456"/>
      <c r="K465" s="456"/>
      <c r="L465" s="456"/>
      <c r="M465" s="456"/>
      <c r="N465" s="456"/>
    </row>
    <row r="466" spans="1:14" ht="19.5" customHeight="1">
      <c r="A466" s="456"/>
      <c r="B466" s="456"/>
      <c r="C466" s="456"/>
      <c r="D466" s="456"/>
      <c r="E466" s="456"/>
      <c r="F466" s="456"/>
      <c r="G466" s="456"/>
      <c r="H466" s="456"/>
      <c r="I466" s="456"/>
      <c r="J466" s="456"/>
      <c r="K466" s="456"/>
      <c r="L466" s="456"/>
      <c r="M466" s="456"/>
      <c r="N466" s="456"/>
    </row>
    <row r="467" spans="1:14" ht="19.5" customHeight="1">
      <c r="A467" s="456"/>
      <c r="B467" s="456"/>
      <c r="C467" s="456"/>
      <c r="D467" s="456"/>
      <c r="E467" s="456"/>
      <c r="F467" s="456"/>
      <c r="G467" s="456"/>
      <c r="H467" s="456"/>
      <c r="I467" s="456"/>
      <c r="J467" s="456"/>
      <c r="K467" s="456"/>
      <c r="L467" s="456"/>
      <c r="M467" s="456"/>
      <c r="N467" s="456"/>
    </row>
    <row r="468" spans="1:14" ht="19.5" customHeight="1">
      <c r="A468" s="456"/>
      <c r="B468" s="456"/>
      <c r="C468" s="456"/>
      <c r="D468" s="456"/>
      <c r="E468" s="456"/>
      <c r="F468" s="456"/>
      <c r="G468" s="456"/>
      <c r="H468" s="456"/>
      <c r="I468" s="456"/>
      <c r="J468" s="456"/>
      <c r="K468" s="456"/>
      <c r="L468" s="456"/>
      <c r="M468" s="456"/>
      <c r="N468" s="456"/>
    </row>
    <row r="469" spans="1:14" ht="19.5" customHeight="1">
      <c r="A469" s="456"/>
      <c r="B469" s="456"/>
      <c r="C469" s="456"/>
      <c r="D469" s="456"/>
      <c r="E469" s="456"/>
      <c r="F469" s="456"/>
      <c r="G469" s="456"/>
      <c r="H469" s="456"/>
      <c r="I469" s="456"/>
      <c r="J469" s="456"/>
      <c r="K469" s="456"/>
      <c r="L469" s="456"/>
      <c r="M469" s="456"/>
      <c r="N469" s="456"/>
    </row>
    <row r="470" spans="1:14" ht="19.5" customHeight="1">
      <c r="A470" s="456"/>
      <c r="B470" s="456"/>
      <c r="C470" s="456"/>
      <c r="D470" s="456"/>
      <c r="E470" s="456"/>
      <c r="F470" s="456"/>
      <c r="G470" s="456"/>
      <c r="H470" s="456"/>
      <c r="I470" s="456"/>
      <c r="J470" s="456"/>
      <c r="K470" s="456"/>
      <c r="L470" s="456"/>
      <c r="M470" s="456"/>
      <c r="N470" s="456"/>
    </row>
    <row r="471" spans="1:14" ht="19.5" customHeight="1">
      <c r="A471" s="456"/>
      <c r="B471" s="456"/>
      <c r="C471" s="456"/>
      <c r="D471" s="456"/>
      <c r="E471" s="456"/>
      <c r="F471" s="456"/>
      <c r="G471" s="456"/>
      <c r="H471" s="456"/>
      <c r="I471" s="456"/>
      <c r="J471" s="456"/>
      <c r="K471" s="456"/>
      <c r="L471" s="456"/>
      <c r="M471" s="456"/>
      <c r="N471" s="456"/>
    </row>
    <row r="472" spans="1:14" ht="19.5" customHeight="1">
      <c r="A472" s="456"/>
      <c r="B472" s="456"/>
      <c r="C472" s="456"/>
      <c r="D472" s="456"/>
      <c r="E472" s="456"/>
      <c r="F472" s="456"/>
      <c r="G472" s="456"/>
      <c r="H472" s="456"/>
      <c r="I472" s="456"/>
      <c r="J472" s="456"/>
      <c r="K472" s="456"/>
      <c r="L472" s="456"/>
      <c r="M472" s="456"/>
      <c r="N472" s="456"/>
    </row>
    <row r="473" spans="1:14" ht="19.5" customHeight="1">
      <c r="A473" s="456"/>
      <c r="B473" s="456"/>
      <c r="C473" s="456"/>
      <c r="D473" s="456"/>
      <c r="E473" s="456"/>
      <c r="F473" s="456"/>
      <c r="G473" s="456"/>
      <c r="H473" s="456"/>
      <c r="I473" s="456"/>
      <c r="J473" s="456"/>
      <c r="K473" s="456"/>
      <c r="L473" s="456"/>
      <c r="M473" s="456"/>
      <c r="N473" s="456"/>
    </row>
    <row r="474" spans="1:14" ht="19.5" customHeight="1">
      <c r="A474" s="456"/>
      <c r="B474" s="456"/>
      <c r="C474" s="456"/>
      <c r="D474" s="456"/>
      <c r="E474" s="456"/>
      <c r="F474" s="456"/>
      <c r="G474" s="456"/>
      <c r="H474" s="456"/>
      <c r="I474" s="456"/>
      <c r="J474" s="456"/>
      <c r="K474" s="456"/>
      <c r="L474" s="456"/>
      <c r="M474" s="456"/>
      <c r="N474" s="456"/>
    </row>
    <row r="475" spans="1:14" ht="19.5" customHeight="1">
      <c r="A475" s="456"/>
      <c r="B475" s="456"/>
      <c r="C475" s="456"/>
      <c r="D475" s="456"/>
      <c r="E475" s="456"/>
      <c r="F475" s="456"/>
      <c r="G475" s="456"/>
      <c r="H475" s="456"/>
      <c r="I475" s="456"/>
      <c r="J475" s="456"/>
      <c r="K475" s="456"/>
      <c r="L475" s="456"/>
      <c r="M475" s="456"/>
      <c r="N475" s="456"/>
    </row>
    <row r="476" spans="1:14" ht="19.5" customHeight="1">
      <c r="A476" s="456"/>
      <c r="B476" s="456"/>
      <c r="C476" s="456"/>
      <c r="D476" s="456"/>
      <c r="E476" s="456"/>
      <c r="F476" s="456"/>
      <c r="G476" s="456"/>
      <c r="H476" s="456"/>
      <c r="I476" s="456"/>
      <c r="J476" s="456"/>
      <c r="K476" s="456"/>
      <c r="L476" s="456"/>
      <c r="M476" s="456"/>
      <c r="N476" s="456"/>
    </row>
    <row r="477" spans="1:14" ht="19.5" customHeight="1">
      <c r="A477" s="456"/>
      <c r="B477" s="456"/>
      <c r="C477" s="456"/>
      <c r="D477" s="456"/>
      <c r="E477" s="456"/>
      <c r="F477" s="456"/>
      <c r="G477" s="456"/>
      <c r="H477" s="456"/>
      <c r="I477" s="456"/>
      <c r="J477" s="456"/>
      <c r="K477" s="456"/>
      <c r="L477" s="456"/>
      <c r="M477" s="456"/>
      <c r="N477" s="456"/>
    </row>
    <row r="478" spans="1:14" ht="19.5" customHeight="1">
      <c r="A478" s="456"/>
      <c r="B478" s="456"/>
      <c r="C478" s="456"/>
      <c r="D478" s="456"/>
      <c r="E478" s="456"/>
      <c r="F478" s="456"/>
      <c r="G478" s="456"/>
      <c r="H478" s="456"/>
      <c r="I478" s="456"/>
      <c r="J478" s="456"/>
      <c r="K478" s="456"/>
      <c r="L478" s="456"/>
      <c r="M478" s="456"/>
      <c r="N478" s="456"/>
    </row>
    <row r="479" spans="1:14" ht="19.5" customHeight="1">
      <c r="A479" s="456"/>
      <c r="B479" s="456"/>
      <c r="C479" s="456"/>
      <c r="D479" s="456"/>
      <c r="E479" s="456"/>
      <c r="F479" s="456"/>
      <c r="G479" s="456"/>
      <c r="H479" s="456"/>
      <c r="I479" s="456"/>
      <c r="J479" s="456"/>
      <c r="K479" s="456"/>
      <c r="L479" s="456"/>
      <c r="M479" s="456"/>
      <c r="N479" s="456"/>
    </row>
    <row r="480" spans="1:14" ht="19.5" customHeight="1">
      <c r="A480" s="456"/>
      <c r="B480" s="456"/>
      <c r="C480" s="456"/>
      <c r="D480" s="456"/>
      <c r="E480" s="456"/>
      <c r="F480" s="456"/>
      <c r="G480" s="456"/>
      <c r="H480" s="456"/>
      <c r="I480" s="456"/>
      <c r="J480" s="456"/>
      <c r="K480" s="456"/>
      <c r="L480" s="456"/>
      <c r="M480" s="456"/>
      <c r="N480" s="456"/>
    </row>
    <row r="481" spans="1:14" ht="19.5" customHeight="1">
      <c r="A481" s="456"/>
      <c r="B481" s="456"/>
      <c r="C481" s="456"/>
      <c r="D481" s="456"/>
      <c r="E481" s="456"/>
      <c r="F481" s="456"/>
      <c r="G481" s="456"/>
      <c r="H481" s="456"/>
      <c r="I481" s="456"/>
      <c r="J481" s="456"/>
      <c r="K481" s="456"/>
      <c r="L481" s="456"/>
      <c r="M481" s="456"/>
      <c r="N481" s="456"/>
    </row>
    <row r="482" spans="1:14" ht="19.5" customHeight="1">
      <c r="A482" s="456"/>
      <c r="B482" s="456"/>
      <c r="C482" s="456"/>
      <c r="D482" s="456"/>
      <c r="E482" s="456"/>
      <c r="F482" s="456"/>
      <c r="G482" s="456"/>
      <c r="H482" s="456"/>
      <c r="I482" s="456"/>
      <c r="J482" s="456"/>
      <c r="K482" s="456"/>
      <c r="L482" s="456"/>
      <c r="M482" s="456"/>
      <c r="N482" s="456"/>
    </row>
    <row r="483" spans="1:14" ht="19.5" customHeight="1">
      <c r="A483" s="456"/>
      <c r="B483" s="456"/>
      <c r="C483" s="456"/>
      <c r="D483" s="456"/>
      <c r="E483" s="456"/>
      <c r="F483" s="456"/>
      <c r="G483" s="456"/>
      <c r="H483" s="456"/>
      <c r="I483" s="456"/>
      <c r="J483" s="456"/>
      <c r="K483" s="456"/>
      <c r="L483" s="456"/>
      <c r="M483" s="456"/>
      <c r="N483" s="456"/>
    </row>
    <row r="484" spans="1:14" ht="19.5" customHeight="1">
      <c r="A484" s="456"/>
      <c r="B484" s="456"/>
      <c r="C484" s="456"/>
      <c r="D484" s="456"/>
      <c r="E484" s="456"/>
      <c r="F484" s="456"/>
      <c r="G484" s="456"/>
      <c r="H484" s="456"/>
      <c r="I484" s="456"/>
      <c r="J484" s="456"/>
      <c r="K484" s="456"/>
      <c r="L484" s="456"/>
      <c r="M484" s="456"/>
      <c r="N484" s="456"/>
    </row>
    <row r="485" spans="1:14" ht="19.5" customHeight="1">
      <c r="A485" s="456"/>
      <c r="B485" s="456"/>
      <c r="C485" s="456"/>
      <c r="D485" s="456"/>
      <c r="E485" s="456"/>
      <c r="F485" s="456"/>
      <c r="G485" s="456"/>
      <c r="H485" s="456"/>
      <c r="I485" s="456"/>
      <c r="J485" s="456"/>
      <c r="K485" s="456"/>
      <c r="L485" s="456"/>
      <c r="M485" s="456"/>
      <c r="N485" s="456"/>
    </row>
    <row r="486" spans="1:14" ht="19.5" customHeight="1">
      <c r="A486" s="456"/>
      <c r="B486" s="456"/>
      <c r="C486" s="456"/>
      <c r="D486" s="456"/>
      <c r="E486" s="456"/>
      <c r="F486" s="456"/>
      <c r="G486" s="456"/>
      <c r="H486" s="456"/>
      <c r="I486" s="456"/>
      <c r="J486" s="456"/>
      <c r="K486" s="456"/>
      <c r="L486" s="456"/>
      <c r="M486" s="456"/>
      <c r="N486" s="456"/>
    </row>
    <row r="487" spans="1:14" ht="19.5" customHeight="1">
      <c r="A487" s="456"/>
      <c r="B487" s="456"/>
      <c r="C487" s="456"/>
      <c r="D487" s="456"/>
      <c r="E487" s="456"/>
      <c r="F487" s="456"/>
      <c r="G487" s="456"/>
      <c r="H487" s="456"/>
      <c r="I487" s="456"/>
      <c r="J487" s="456"/>
      <c r="K487" s="456"/>
      <c r="L487" s="456"/>
      <c r="M487" s="456"/>
      <c r="N487" s="456"/>
    </row>
    <row r="488" spans="1:14" ht="19.5" customHeight="1">
      <c r="A488" s="456"/>
      <c r="B488" s="456"/>
      <c r="C488" s="456"/>
      <c r="D488" s="456"/>
      <c r="E488" s="456"/>
      <c r="F488" s="456"/>
      <c r="G488" s="456"/>
      <c r="H488" s="456"/>
      <c r="I488" s="456"/>
      <c r="J488" s="456"/>
      <c r="K488" s="456"/>
      <c r="L488" s="456"/>
      <c r="M488" s="456"/>
      <c r="N488" s="456"/>
    </row>
    <row r="489" spans="1:14" ht="19.5" customHeight="1">
      <c r="A489" s="456"/>
      <c r="B489" s="456"/>
      <c r="C489" s="456"/>
      <c r="D489" s="456"/>
      <c r="E489" s="456"/>
      <c r="F489" s="456"/>
      <c r="G489" s="456"/>
      <c r="H489" s="456"/>
      <c r="I489" s="456"/>
      <c r="J489" s="456"/>
      <c r="K489" s="456"/>
      <c r="L489" s="456"/>
      <c r="M489" s="456"/>
      <c r="N489" s="456"/>
    </row>
    <row r="490" spans="1:14" ht="19.5" customHeight="1">
      <c r="A490" s="456"/>
      <c r="B490" s="456"/>
      <c r="C490" s="456"/>
      <c r="D490" s="456"/>
      <c r="E490" s="456"/>
      <c r="F490" s="456"/>
      <c r="G490" s="456"/>
      <c r="H490" s="456"/>
      <c r="I490" s="456"/>
      <c r="J490" s="456"/>
      <c r="K490" s="456"/>
      <c r="L490" s="456"/>
      <c r="M490" s="456"/>
      <c r="N490" s="456"/>
    </row>
    <row r="491" spans="1:14" ht="19.5" customHeight="1">
      <c r="A491" s="456"/>
      <c r="B491" s="456"/>
      <c r="C491" s="456"/>
      <c r="D491" s="456"/>
      <c r="E491" s="456"/>
      <c r="F491" s="456"/>
      <c r="G491" s="456"/>
      <c r="H491" s="456"/>
      <c r="I491" s="456"/>
      <c r="J491" s="456"/>
      <c r="K491" s="456"/>
      <c r="L491" s="456"/>
      <c r="M491" s="456"/>
      <c r="N491" s="456"/>
    </row>
    <row r="492" spans="1:14" ht="19.5" customHeight="1">
      <c r="A492" s="456"/>
      <c r="B492" s="456"/>
      <c r="C492" s="456"/>
      <c r="D492" s="456"/>
      <c r="E492" s="456"/>
      <c r="F492" s="456"/>
      <c r="G492" s="456"/>
      <c r="H492" s="456"/>
      <c r="I492" s="456"/>
      <c r="J492" s="456"/>
      <c r="K492" s="456"/>
      <c r="L492" s="456"/>
      <c r="M492" s="456"/>
      <c r="N492" s="456"/>
    </row>
    <row r="493" spans="1:14" ht="19.5" customHeight="1">
      <c r="A493" s="456"/>
      <c r="B493" s="456"/>
      <c r="C493" s="456"/>
      <c r="D493" s="456"/>
      <c r="E493" s="456"/>
      <c r="F493" s="456"/>
      <c r="G493" s="456"/>
      <c r="H493" s="456"/>
      <c r="I493" s="456"/>
      <c r="J493" s="456"/>
      <c r="K493" s="456"/>
      <c r="L493" s="456"/>
      <c r="M493" s="456"/>
      <c r="N493" s="456"/>
    </row>
    <row r="494" spans="1:14" ht="19.5" customHeight="1">
      <c r="A494" s="456"/>
      <c r="B494" s="456"/>
      <c r="C494" s="456"/>
      <c r="D494" s="456"/>
      <c r="E494" s="456"/>
      <c r="F494" s="456"/>
      <c r="G494" s="456"/>
      <c r="H494" s="456"/>
      <c r="I494" s="456"/>
      <c r="J494" s="456"/>
      <c r="K494" s="456"/>
      <c r="L494" s="456"/>
      <c r="M494" s="456"/>
      <c r="N494" s="456"/>
    </row>
    <row r="495" spans="1:14" ht="19.5" customHeight="1">
      <c r="A495" s="456"/>
      <c r="B495" s="456"/>
      <c r="C495" s="456"/>
      <c r="D495" s="456"/>
      <c r="E495" s="456"/>
      <c r="F495" s="456"/>
      <c r="G495" s="456"/>
      <c r="H495" s="456"/>
      <c r="I495" s="456"/>
      <c r="J495" s="456"/>
      <c r="K495" s="456"/>
      <c r="L495" s="456"/>
      <c r="M495" s="456"/>
      <c r="N495" s="456"/>
    </row>
    <row r="496" spans="1:14" ht="19.5" customHeight="1">
      <c r="A496" s="456"/>
      <c r="B496" s="456"/>
      <c r="C496" s="456"/>
      <c r="D496" s="456"/>
      <c r="E496" s="456"/>
      <c r="F496" s="456"/>
      <c r="G496" s="456"/>
      <c r="H496" s="456"/>
      <c r="I496" s="456"/>
      <c r="J496" s="456"/>
      <c r="K496" s="456"/>
      <c r="L496" s="456"/>
      <c r="M496" s="456"/>
      <c r="N496" s="456"/>
    </row>
    <row r="497" spans="1:14" ht="19.5" customHeight="1">
      <c r="A497" s="456"/>
      <c r="B497" s="456"/>
      <c r="C497" s="456"/>
      <c r="D497" s="456"/>
      <c r="E497" s="456"/>
      <c r="F497" s="456"/>
      <c r="G497" s="456"/>
      <c r="H497" s="456"/>
      <c r="I497" s="456"/>
      <c r="J497" s="456"/>
      <c r="K497" s="456"/>
      <c r="L497" s="456"/>
      <c r="M497" s="456"/>
      <c r="N497" s="456"/>
    </row>
    <row r="498" spans="1:14" ht="19.5" customHeight="1">
      <c r="A498" s="456"/>
      <c r="B498" s="456"/>
      <c r="C498" s="456"/>
      <c r="D498" s="456"/>
      <c r="E498" s="456"/>
      <c r="F498" s="456"/>
      <c r="G498" s="456"/>
      <c r="H498" s="456"/>
      <c r="I498" s="456"/>
      <c r="J498" s="456"/>
      <c r="K498" s="456"/>
      <c r="L498" s="456"/>
      <c r="M498" s="456"/>
      <c r="N498" s="456"/>
    </row>
    <row r="499" spans="1:14" ht="19.5" customHeight="1">
      <c r="A499" s="456"/>
      <c r="B499" s="456"/>
      <c r="C499" s="456"/>
      <c r="D499" s="456"/>
      <c r="E499" s="456"/>
      <c r="F499" s="456"/>
      <c r="G499" s="456"/>
      <c r="H499" s="456"/>
      <c r="I499" s="456"/>
      <c r="J499" s="456"/>
      <c r="K499" s="456"/>
      <c r="L499" s="456"/>
      <c r="M499" s="456"/>
      <c r="N499" s="456"/>
    </row>
    <row r="500" spans="1:14" ht="19.5" customHeight="1">
      <c r="A500" s="456"/>
      <c r="B500" s="456"/>
      <c r="C500" s="456"/>
      <c r="D500" s="456"/>
      <c r="E500" s="456"/>
      <c r="F500" s="456"/>
      <c r="G500" s="456"/>
      <c r="H500" s="456"/>
      <c r="I500" s="456"/>
      <c r="J500" s="456"/>
      <c r="K500" s="456"/>
      <c r="L500" s="456"/>
      <c r="M500" s="456"/>
      <c r="N500" s="456"/>
    </row>
    <row r="501" spans="1:14" ht="19.5" customHeight="1">
      <c r="A501" s="456"/>
      <c r="B501" s="456"/>
      <c r="C501" s="456"/>
      <c r="D501" s="456"/>
      <c r="E501" s="456"/>
      <c r="F501" s="456"/>
      <c r="G501" s="456"/>
      <c r="H501" s="456"/>
      <c r="I501" s="456"/>
      <c r="J501" s="456"/>
      <c r="K501" s="456"/>
      <c r="L501" s="456"/>
      <c r="M501" s="456"/>
      <c r="N501" s="456"/>
    </row>
    <row r="502" spans="1:14" ht="19.5" customHeight="1">
      <c r="A502" s="456"/>
      <c r="B502" s="456"/>
      <c r="C502" s="456"/>
      <c r="D502" s="456"/>
      <c r="E502" s="456"/>
      <c r="F502" s="456"/>
      <c r="G502" s="456"/>
      <c r="H502" s="456"/>
      <c r="I502" s="456"/>
      <c r="J502" s="456"/>
      <c r="K502" s="456"/>
      <c r="L502" s="456"/>
      <c r="M502" s="456"/>
      <c r="N502" s="456"/>
    </row>
    <row r="503" spans="1:14" ht="19.5" customHeight="1">
      <c r="A503" s="456"/>
      <c r="B503" s="456"/>
      <c r="C503" s="456"/>
      <c r="D503" s="456"/>
      <c r="E503" s="456"/>
      <c r="F503" s="456"/>
      <c r="G503" s="456"/>
      <c r="H503" s="456"/>
      <c r="I503" s="456"/>
      <c r="J503" s="456"/>
      <c r="K503" s="456"/>
      <c r="L503" s="456"/>
      <c r="M503" s="456"/>
      <c r="N503" s="456"/>
    </row>
    <row r="504" spans="1:14" ht="19.5" customHeight="1">
      <c r="A504" s="456"/>
      <c r="B504" s="456"/>
      <c r="C504" s="456"/>
      <c r="D504" s="456"/>
      <c r="E504" s="456"/>
      <c r="F504" s="456"/>
      <c r="G504" s="456"/>
      <c r="H504" s="456"/>
      <c r="I504" s="456"/>
      <c r="J504" s="456"/>
      <c r="K504" s="456"/>
      <c r="L504" s="456"/>
      <c r="M504" s="456"/>
      <c r="N504" s="456"/>
    </row>
    <row r="505" spans="1:14" ht="19.5" customHeight="1">
      <c r="A505" s="456"/>
      <c r="B505" s="456"/>
      <c r="C505" s="456"/>
      <c r="D505" s="456"/>
      <c r="E505" s="456"/>
      <c r="F505" s="456"/>
      <c r="G505" s="456"/>
      <c r="H505" s="456"/>
      <c r="I505" s="456"/>
      <c r="J505" s="456"/>
      <c r="K505" s="456"/>
      <c r="L505" s="456"/>
      <c r="M505" s="456"/>
      <c r="N505" s="456"/>
    </row>
    <row r="506" spans="1:14" ht="19.5" customHeight="1">
      <c r="A506" s="456"/>
      <c r="B506" s="456"/>
      <c r="C506" s="456"/>
      <c r="D506" s="456"/>
      <c r="E506" s="456"/>
      <c r="F506" s="456"/>
      <c r="G506" s="456"/>
      <c r="H506" s="456"/>
      <c r="I506" s="456"/>
      <c r="J506" s="456"/>
      <c r="K506" s="456"/>
      <c r="L506" s="456"/>
      <c r="M506" s="456"/>
      <c r="N506" s="456"/>
    </row>
    <row r="507" spans="1:14" ht="19.5" customHeight="1">
      <c r="A507" s="456"/>
      <c r="B507" s="456"/>
      <c r="C507" s="456"/>
      <c r="D507" s="456"/>
      <c r="E507" s="456"/>
      <c r="F507" s="456"/>
      <c r="G507" s="456"/>
      <c r="H507" s="456"/>
      <c r="I507" s="456"/>
      <c r="J507" s="456"/>
      <c r="K507" s="456"/>
      <c r="L507" s="456"/>
      <c r="M507" s="456"/>
      <c r="N507" s="456"/>
    </row>
    <row r="508" spans="1:14" ht="19.5" customHeight="1">
      <c r="A508" s="456"/>
      <c r="B508" s="456"/>
      <c r="C508" s="456"/>
      <c r="D508" s="456"/>
      <c r="E508" s="456"/>
      <c r="F508" s="456"/>
      <c r="G508" s="456"/>
      <c r="H508" s="456"/>
      <c r="I508" s="456"/>
      <c r="J508" s="456"/>
      <c r="K508" s="456"/>
      <c r="L508" s="456"/>
      <c r="M508" s="456"/>
      <c r="N508" s="456"/>
    </row>
    <row r="509" spans="1:14" ht="19.5" customHeight="1">
      <c r="A509" s="456"/>
      <c r="B509" s="456"/>
      <c r="C509" s="456"/>
      <c r="D509" s="456"/>
      <c r="E509" s="456"/>
      <c r="F509" s="456"/>
      <c r="G509" s="456"/>
      <c r="H509" s="456"/>
      <c r="I509" s="456"/>
      <c r="J509" s="456"/>
      <c r="K509" s="456"/>
      <c r="L509" s="456"/>
      <c r="M509" s="456"/>
      <c r="N509" s="456"/>
    </row>
    <row r="510" spans="1:14" ht="19.5" customHeight="1">
      <c r="A510" s="456"/>
      <c r="B510" s="456"/>
      <c r="C510" s="456"/>
      <c r="D510" s="456"/>
      <c r="E510" s="456"/>
      <c r="F510" s="456"/>
      <c r="G510" s="456"/>
      <c r="H510" s="456"/>
      <c r="I510" s="456"/>
      <c r="J510" s="456"/>
      <c r="K510" s="456"/>
      <c r="L510" s="456"/>
      <c r="M510" s="456"/>
      <c r="N510" s="456"/>
    </row>
    <row r="511" spans="1:14" ht="19.5" customHeight="1">
      <c r="A511" s="456"/>
      <c r="B511" s="456"/>
      <c r="C511" s="456"/>
      <c r="D511" s="456"/>
      <c r="E511" s="456"/>
      <c r="F511" s="456"/>
      <c r="G511" s="456"/>
      <c r="H511" s="456"/>
      <c r="I511" s="456"/>
      <c r="J511" s="456"/>
      <c r="K511" s="456"/>
      <c r="L511" s="456"/>
      <c r="M511" s="456"/>
      <c r="N511" s="456"/>
    </row>
    <row r="512" spans="1:14" ht="19.5" customHeight="1">
      <c r="A512" s="456"/>
      <c r="B512" s="456"/>
      <c r="C512" s="456"/>
      <c r="D512" s="456"/>
      <c r="E512" s="456"/>
      <c r="F512" s="456"/>
      <c r="G512" s="456"/>
      <c r="H512" s="456"/>
      <c r="I512" s="456"/>
      <c r="J512" s="456"/>
      <c r="K512" s="456"/>
      <c r="L512" s="456"/>
      <c r="M512" s="456"/>
      <c r="N512" s="456"/>
    </row>
    <row r="513" spans="1:14" ht="19.5" customHeight="1">
      <c r="A513" s="456"/>
      <c r="B513" s="456"/>
      <c r="C513" s="456"/>
      <c r="D513" s="456"/>
      <c r="E513" s="456"/>
      <c r="F513" s="456"/>
      <c r="G513" s="456"/>
      <c r="H513" s="456"/>
      <c r="I513" s="456"/>
      <c r="J513" s="456"/>
      <c r="K513" s="456"/>
      <c r="L513" s="456"/>
      <c r="M513" s="456"/>
      <c r="N513" s="456"/>
    </row>
    <row r="514" spans="1:14" ht="19.5" customHeight="1">
      <c r="A514" s="456"/>
      <c r="B514" s="456"/>
      <c r="C514" s="456"/>
      <c r="D514" s="456"/>
      <c r="E514" s="456"/>
      <c r="F514" s="456"/>
      <c r="G514" s="456"/>
      <c r="H514" s="456"/>
      <c r="I514" s="456"/>
      <c r="J514" s="456"/>
      <c r="K514" s="456"/>
      <c r="L514" s="456"/>
      <c r="M514" s="456"/>
      <c r="N514" s="456"/>
    </row>
    <row r="515" spans="1:14" ht="19.5" customHeight="1">
      <c r="A515" s="456"/>
      <c r="B515" s="456"/>
      <c r="C515" s="456"/>
      <c r="D515" s="456"/>
      <c r="E515" s="456"/>
      <c r="F515" s="456"/>
      <c r="G515" s="456"/>
      <c r="H515" s="456"/>
      <c r="I515" s="456"/>
      <c r="J515" s="456"/>
      <c r="K515" s="456"/>
      <c r="L515" s="456"/>
      <c r="M515" s="456"/>
      <c r="N515" s="456"/>
    </row>
    <row r="516" spans="1:14" ht="19.5" customHeight="1">
      <c r="A516" s="456"/>
      <c r="B516" s="456"/>
      <c r="C516" s="456"/>
      <c r="D516" s="456"/>
      <c r="E516" s="456"/>
      <c r="F516" s="456"/>
      <c r="G516" s="456"/>
      <c r="H516" s="456"/>
      <c r="I516" s="456"/>
      <c r="J516" s="456"/>
      <c r="K516" s="456"/>
      <c r="L516" s="456"/>
      <c r="M516" s="456"/>
      <c r="N516" s="456"/>
    </row>
    <row r="517" spans="1:14" ht="19.5" customHeight="1">
      <c r="A517" s="456"/>
      <c r="B517" s="456"/>
      <c r="C517" s="456"/>
      <c r="D517" s="456"/>
      <c r="E517" s="456"/>
      <c r="F517" s="456"/>
      <c r="G517" s="456"/>
      <c r="H517" s="456"/>
      <c r="I517" s="456"/>
      <c r="J517" s="456"/>
      <c r="K517" s="456"/>
      <c r="L517" s="456"/>
      <c r="M517" s="456"/>
      <c r="N517" s="456"/>
    </row>
    <row r="518" spans="1:14" ht="19.5" customHeight="1">
      <c r="A518" s="456"/>
      <c r="B518" s="456"/>
      <c r="C518" s="456"/>
      <c r="D518" s="456"/>
      <c r="E518" s="456"/>
      <c r="F518" s="456"/>
      <c r="G518" s="456"/>
      <c r="H518" s="456"/>
      <c r="I518" s="456"/>
      <c r="J518" s="456"/>
      <c r="K518" s="456"/>
      <c r="L518" s="456"/>
      <c r="M518" s="456"/>
      <c r="N518" s="456"/>
    </row>
    <row r="519" spans="1:14" ht="19.5" customHeight="1">
      <c r="A519" s="456"/>
      <c r="B519" s="456"/>
      <c r="C519" s="456"/>
      <c r="D519" s="456"/>
      <c r="E519" s="456"/>
      <c r="F519" s="456"/>
      <c r="G519" s="456"/>
      <c r="H519" s="456"/>
      <c r="I519" s="456"/>
      <c r="J519" s="456"/>
      <c r="K519" s="456"/>
      <c r="L519" s="456"/>
      <c r="M519" s="456"/>
      <c r="N519" s="456"/>
    </row>
    <row r="520" spans="1:14" ht="19.5" customHeight="1">
      <c r="A520" s="456"/>
      <c r="B520" s="456"/>
      <c r="C520" s="456"/>
      <c r="D520" s="456"/>
      <c r="E520" s="456"/>
      <c r="F520" s="456"/>
      <c r="G520" s="456"/>
      <c r="H520" s="456"/>
      <c r="I520" s="456"/>
      <c r="J520" s="456"/>
      <c r="K520" s="456"/>
      <c r="L520" s="456"/>
      <c r="M520" s="456"/>
      <c r="N520" s="456"/>
    </row>
    <row r="521" spans="1:14" ht="19.5" customHeight="1">
      <c r="A521" s="456"/>
      <c r="B521" s="456"/>
      <c r="C521" s="456"/>
      <c r="D521" s="456"/>
      <c r="E521" s="456"/>
      <c r="F521" s="456"/>
      <c r="G521" s="456"/>
      <c r="H521" s="456"/>
      <c r="I521" s="456"/>
      <c r="J521" s="456"/>
      <c r="K521" s="456"/>
      <c r="L521" s="456"/>
      <c r="M521" s="456"/>
      <c r="N521" s="456"/>
    </row>
    <row r="522" spans="1:14" ht="19.5" customHeight="1">
      <c r="A522" s="456"/>
      <c r="B522" s="456"/>
      <c r="C522" s="456"/>
      <c r="D522" s="456"/>
      <c r="E522" s="456"/>
      <c r="F522" s="456"/>
      <c r="G522" s="456"/>
      <c r="H522" s="456"/>
      <c r="I522" s="456"/>
      <c r="J522" s="456"/>
      <c r="K522" s="456"/>
      <c r="L522" s="456"/>
      <c r="M522" s="456"/>
      <c r="N522" s="456"/>
    </row>
    <row r="523" spans="1:14" ht="19.5" customHeight="1">
      <c r="A523" s="456"/>
      <c r="B523" s="456"/>
      <c r="C523" s="456"/>
      <c r="D523" s="456"/>
      <c r="E523" s="456"/>
      <c r="F523" s="456"/>
      <c r="G523" s="456"/>
      <c r="H523" s="456"/>
      <c r="I523" s="456"/>
      <c r="J523" s="456"/>
      <c r="K523" s="456"/>
      <c r="L523" s="456"/>
      <c r="M523" s="456"/>
      <c r="N523" s="456"/>
    </row>
    <row r="524" spans="1:14" ht="19.5" customHeight="1">
      <c r="A524" s="456"/>
      <c r="B524" s="456"/>
      <c r="C524" s="456"/>
      <c r="D524" s="456"/>
      <c r="E524" s="456"/>
      <c r="F524" s="456"/>
      <c r="G524" s="456"/>
      <c r="H524" s="456"/>
      <c r="I524" s="456"/>
      <c r="J524" s="456"/>
      <c r="K524" s="456"/>
      <c r="L524" s="456"/>
      <c r="M524" s="456"/>
      <c r="N524" s="456"/>
    </row>
    <row r="525" spans="1:14" ht="19.5" customHeight="1">
      <c r="A525" s="456"/>
      <c r="B525" s="456"/>
      <c r="C525" s="456"/>
      <c r="D525" s="456"/>
      <c r="E525" s="456"/>
      <c r="F525" s="456"/>
      <c r="G525" s="456"/>
      <c r="H525" s="456"/>
      <c r="I525" s="456"/>
      <c r="J525" s="456"/>
      <c r="K525" s="456"/>
      <c r="L525" s="456"/>
      <c r="M525" s="456"/>
      <c r="N525" s="456"/>
    </row>
    <row r="526" spans="1:14" ht="19.5" customHeight="1">
      <c r="A526" s="456"/>
      <c r="B526" s="456"/>
      <c r="C526" s="456"/>
      <c r="D526" s="456"/>
      <c r="E526" s="456"/>
      <c r="F526" s="456"/>
      <c r="G526" s="456"/>
      <c r="H526" s="456"/>
      <c r="I526" s="456"/>
      <c r="J526" s="456"/>
      <c r="K526" s="456"/>
      <c r="L526" s="456"/>
      <c r="M526" s="456"/>
      <c r="N526" s="456"/>
    </row>
    <row r="527" spans="1:14" ht="19.5" customHeight="1">
      <c r="A527" s="456"/>
      <c r="B527" s="456"/>
      <c r="C527" s="456"/>
      <c r="D527" s="456"/>
      <c r="E527" s="456"/>
      <c r="F527" s="456"/>
      <c r="G527" s="456"/>
      <c r="H527" s="456"/>
      <c r="I527" s="456"/>
      <c r="J527" s="456"/>
      <c r="K527" s="456"/>
      <c r="L527" s="456"/>
      <c r="M527" s="456"/>
      <c r="N527" s="456"/>
    </row>
    <row r="528" spans="1:14" ht="19.5" customHeight="1">
      <c r="A528" s="456"/>
      <c r="B528" s="456"/>
      <c r="C528" s="456"/>
      <c r="D528" s="456"/>
      <c r="E528" s="456"/>
      <c r="F528" s="456"/>
      <c r="G528" s="456"/>
      <c r="H528" s="456"/>
      <c r="I528" s="456"/>
      <c r="J528" s="456"/>
      <c r="K528" s="456"/>
      <c r="L528" s="456"/>
      <c r="M528" s="456"/>
      <c r="N528" s="456"/>
    </row>
    <row r="529" spans="1:14" ht="19.5" customHeight="1">
      <c r="A529" s="456"/>
      <c r="B529" s="456"/>
      <c r="C529" s="456"/>
      <c r="D529" s="456"/>
      <c r="E529" s="456"/>
      <c r="F529" s="456"/>
      <c r="G529" s="456"/>
      <c r="H529" s="456"/>
      <c r="I529" s="456"/>
      <c r="J529" s="456"/>
      <c r="K529" s="456"/>
      <c r="L529" s="456"/>
      <c r="M529" s="456"/>
      <c r="N529" s="456"/>
    </row>
    <row r="530" spans="1:14" ht="19.5" customHeight="1">
      <c r="A530" s="456"/>
      <c r="B530" s="456"/>
      <c r="C530" s="456"/>
      <c r="D530" s="456"/>
      <c r="E530" s="456"/>
      <c r="F530" s="456"/>
      <c r="G530" s="456"/>
      <c r="H530" s="456"/>
      <c r="I530" s="456"/>
      <c r="J530" s="456"/>
      <c r="K530" s="456"/>
      <c r="L530" s="456"/>
      <c r="M530" s="456"/>
      <c r="N530" s="456"/>
    </row>
    <row r="531" spans="1:14" ht="19.5" customHeight="1">
      <c r="A531" s="456"/>
      <c r="B531" s="456"/>
      <c r="C531" s="456"/>
      <c r="D531" s="456"/>
      <c r="E531" s="456"/>
      <c r="F531" s="456"/>
      <c r="G531" s="456"/>
      <c r="H531" s="456"/>
      <c r="I531" s="456"/>
      <c r="J531" s="456"/>
      <c r="K531" s="456"/>
      <c r="L531" s="456"/>
      <c r="M531" s="456"/>
      <c r="N531" s="456"/>
    </row>
    <row r="532" spans="1:14" ht="19.5" customHeight="1">
      <c r="A532" s="456"/>
      <c r="B532" s="456"/>
      <c r="C532" s="456"/>
      <c r="D532" s="456"/>
      <c r="E532" s="456"/>
      <c r="F532" s="456"/>
      <c r="G532" s="456"/>
      <c r="H532" s="456"/>
      <c r="I532" s="456"/>
      <c r="J532" s="456"/>
      <c r="K532" s="456"/>
      <c r="L532" s="456"/>
      <c r="M532" s="456"/>
      <c r="N532" s="456"/>
    </row>
    <row r="533" spans="1:14" ht="19.5" customHeight="1">
      <c r="A533" s="456"/>
      <c r="B533" s="456"/>
      <c r="C533" s="456"/>
      <c r="D533" s="456"/>
      <c r="E533" s="456"/>
      <c r="F533" s="456"/>
      <c r="G533" s="456"/>
      <c r="H533" s="456"/>
      <c r="I533" s="456"/>
      <c r="J533" s="456"/>
      <c r="K533" s="456"/>
      <c r="L533" s="456"/>
      <c r="M533" s="456"/>
      <c r="N533" s="456"/>
    </row>
    <row r="534" spans="1:14" ht="19.5" customHeight="1">
      <c r="A534" s="456"/>
      <c r="B534" s="456"/>
      <c r="C534" s="456"/>
      <c r="D534" s="456"/>
      <c r="E534" s="456"/>
      <c r="F534" s="456"/>
      <c r="G534" s="456"/>
      <c r="H534" s="456"/>
      <c r="I534" s="456"/>
      <c r="J534" s="456"/>
      <c r="K534" s="456"/>
      <c r="L534" s="456"/>
      <c r="M534" s="456"/>
      <c r="N534" s="456"/>
    </row>
    <row r="535" spans="1:14" ht="19.5" customHeight="1">
      <c r="A535" s="456"/>
      <c r="B535" s="456"/>
      <c r="C535" s="456"/>
      <c r="D535" s="456"/>
      <c r="E535" s="456"/>
      <c r="F535" s="456"/>
      <c r="G535" s="456"/>
      <c r="H535" s="456"/>
      <c r="I535" s="456"/>
      <c r="J535" s="456"/>
      <c r="K535" s="456"/>
      <c r="L535" s="456"/>
      <c r="M535" s="456"/>
      <c r="N535" s="456"/>
    </row>
    <row r="536" spans="1:14" ht="19.5" customHeight="1">
      <c r="A536" s="456"/>
      <c r="B536" s="456"/>
      <c r="C536" s="456"/>
      <c r="D536" s="456"/>
      <c r="E536" s="456"/>
      <c r="F536" s="456"/>
      <c r="G536" s="456"/>
      <c r="H536" s="456"/>
      <c r="I536" s="456"/>
      <c r="J536" s="456"/>
      <c r="K536" s="456"/>
      <c r="L536" s="456"/>
      <c r="M536" s="456"/>
      <c r="N536" s="456"/>
    </row>
    <row r="537" spans="1:14" ht="19.5" customHeight="1">
      <c r="A537" s="456"/>
      <c r="B537" s="456"/>
      <c r="C537" s="456"/>
      <c r="D537" s="456"/>
      <c r="E537" s="456"/>
      <c r="F537" s="456"/>
      <c r="G537" s="456"/>
      <c r="H537" s="456"/>
      <c r="I537" s="456"/>
      <c r="J537" s="456"/>
      <c r="K537" s="456"/>
      <c r="L537" s="456"/>
      <c r="M537" s="456"/>
      <c r="N537" s="456"/>
    </row>
    <row r="538" spans="1:14" ht="19.5" customHeight="1">
      <c r="A538" s="456"/>
      <c r="B538" s="456"/>
      <c r="C538" s="456"/>
      <c r="D538" s="456"/>
      <c r="E538" s="456"/>
      <c r="F538" s="456"/>
      <c r="G538" s="456"/>
      <c r="H538" s="456"/>
      <c r="I538" s="456"/>
      <c r="J538" s="456"/>
      <c r="K538" s="456"/>
      <c r="L538" s="456"/>
      <c r="M538" s="456"/>
      <c r="N538" s="456"/>
    </row>
    <row r="539" spans="1:14" ht="19.5" customHeight="1">
      <c r="A539" s="456"/>
      <c r="B539" s="456"/>
      <c r="C539" s="456"/>
      <c r="D539" s="456"/>
      <c r="E539" s="456"/>
      <c r="F539" s="456"/>
      <c r="G539" s="456"/>
      <c r="H539" s="456"/>
      <c r="I539" s="456"/>
      <c r="J539" s="456"/>
      <c r="K539" s="456"/>
      <c r="L539" s="456"/>
      <c r="M539" s="456"/>
      <c r="N539" s="456"/>
    </row>
    <row r="540" spans="1:14" ht="19.5" customHeight="1">
      <c r="A540" s="456"/>
      <c r="B540" s="456"/>
      <c r="C540" s="456"/>
      <c r="D540" s="456"/>
      <c r="E540" s="456"/>
      <c r="F540" s="456"/>
      <c r="G540" s="456"/>
      <c r="H540" s="456"/>
      <c r="I540" s="456"/>
      <c r="J540" s="456"/>
      <c r="K540" s="456"/>
      <c r="L540" s="456"/>
      <c r="M540" s="456"/>
      <c r="N540" s="456"/>
    </row>
    <row r="541" spans="1:14" ht="19.5" customHeight="1">
      <c r="A541" s="456"/>
      <c r="B541" s="456"/>
      <c r="C541" s="456"/>
      <c r="D541" s="456"/>
      <c r="E541" s="456"/>
      <c r="F541" s="456"/>
      <c r="G541" s="456"/>
      <c r="H541" s="456"/>
      <c r="I541" s="456"/>
      <c r="J541" s="456"/>
      <c r="K541" s="456"/>
      <c r="L541" s="456"/>
      <c r="M541" s="456"/>
      <c r="N541" s="456"/>
    </row>
    <row r="542" spans="1:14" ht="19.5" customHeight="1">
      <c r="A542" s="456"/>
      <c r="B542" s="456"/>
      <c r="C542" s="456"/>
      <c r="D542" s="456"/>
      <c r="E542" s="456"/>
      <c r="F542" s="456"/>
      <c r="G542" s="456"/>
      <c r="H542" s="456"/>
      <c r="I542" s="456"/>
      <c r="J542" s="456"/>
      <c r="K542" s="456"/>
      <c r="L542" s="456"/>
      <c r="M542" s="456"/>
      <c r="N542" s="456"/>
    </row>
    <row r="543" spans="1:14" ht="19.5" customHeight="1">
      <c r="A543" s="456"/>
      <c r="B543" s="456"/>
      <c r="C543" s="456"/>
      <c r="D543" s="456"/>
      <c r="E543" s="456"/>
      <c r="F543" s="456"/>
      <c r="G543" s="456"/>
      <c r="H543" s="456"/>
      <c r="I543" s="456"/>
      <c r="J543" s="456"/>
      <c r="K543" s="456"/>
      <c r="L543" s="456"/>
      <c r="M543" s="456"/>
      <c r="N543" s="456"/>
    </row>
    <row r="544" spans="1:14" ht="19.5" customHeight="1">
      <c r="A544" s="456"/>
      <c r="B544" s="456"/>
      <c r="C544" s="456"/>
      <c r="D544" s="456"/>
      <c r="E544" s="456"/>
      <c r="F544" s="456"/>
      <c r="G544" s="456"/>
      <c r="H544" s="456"/>
      <c r="I544" s="456"/>
      <c r="J544" s="456"/>
      <c r="K544" s="456"/>
      <c r="L544" s="456"/>
      <c r="M544" s="456"/>
      <c r="N544" s="456"/>
    </row>
    <row r="545" spans="1:14" ht="19.5" customHeight="1">
      <c r="A545" s="456"/>
      <c r="B545" s="456"/>
      <c r="C545" s="456"/>
      <c r="D545" s="456"/>
      <c r="E545" s="456"/>
      <c r="F545" s="456"/>
      <c r="G545" s="456"/>
      <c r="H545" s="456"/>
      <c r="I545" s="456"/>
      <c r="J545" s="456"/>
      <c r="K545" s="456"/>
      <c r="L545" s="456"/>
      <c r="M545" s="456"/>
      <c r="N545" s="456"/>
    </row>
    <row r="546" spans="1:14" ht="19.5" customHeight="1">
      <c r="A546" s="456"/>
      <c r="B546" s="456"/>
      <c r="C546" s="456"/>
      <c r="D546" s="456"/>
      <c r="E546" s="456"/>
      <c r="F546" s="456"/>
      <c r="G546" s="456"/>
      <c r="H546" s="456"/>
      <c r="I546" s="456"/>
      <c r="J546" s="456"/>
      <c r="K546" s="456"/>
      <c r="L546" s="456"/>
      <c r="M546" s="456"/>
      <c r="N546" s="456"/>
    </row>
    <row r="547" spans="1:14" ht="19.5" customHeight="1">
      <c r="A547" s="456"/>
      <c r="B547" s="456"/>
      <c r="C547" s="456"/>
      <c r="D547" s="456"/>
      <c r="E547" s="456"/>
      <c r="F547" s="456"/>
      <c r="G547" s="456"/>
      <c r="H547" s="456"/>
      <c r="I547" s="456"/>
      <c r="J547" s="456"/>
      <c r="K547" s="456"/>
      <c r="L547" s="456"/>
      <c r="M547" s="456"/>
      <c r="N547" s="456"/>
    </row>
    <row r="548" spans="1:14" ht="19.5" customHeight="1">
      <c r="A548" s="456"/>
      <c r="B548" s="456"/>
      <c r="C548" s="456"/>
      <c r="D548" s="456"/>
      <c r="E548" s="456"/>
      <c r="F548" s="456"/>
      <c r="G548" s="456"/>
      <c r="H548" s="456"/>
      <c r="I548" s="456"/>
      <c r="J548" s="456"/>
      <c r="K548" s="456"/>
      <c r="L548" s="456"/>
      <c r="M548" s="456"/>
      <c r="N548" s="456"/>
    </row>
    <row r="549" spans="1:14" ht="19.5" customHeight="1">
      <c r="A549" s="456"/>
      <c r="B549" s="456"/>
      <c r="C549" s="456"/>
      <c r="D549" s="456"/>
      <c r="E549" s="456"/>
      <c r="F549" s="456"/>
      <c r="G549" s="456"/>
      <c r="H549" s="456"/>
      <c r="I549" s="456"/>
      <c r="J549" s="456"/>
      <c r="K549" s="456"/>
      <c r="L549" s="456"/>
      <c r="M549" s="456"/>
      <c r="N549" s="456"/>
    </row>
    <row r="550" spans="1:14" ht="19.5" customHeight="1">
      <c r="A550" s="456"/>
      <c r="B550" s="456"/>
      <c r="C550" s="456"/>
      <c r="D550" s="456"/>
      <c r="E550" s="456"/>
      <c r="F550" s="456"/>
      <c r="G550" s="456"/>
      <c r="H550" s="456"/>
      <c r="I550" s="456"/>
      <c r="J550" s="456"/>
      <c r="K550" s="456"/>
      <c r="L550" s="456"/>
      <c r="M550" s="456"/>
      <c r="N550" s="456"/>
    </row>
    <row r="551" spans="1:14" ht="19.5" customHeight="1">
      <c r="A551" s="456"/>
      <c r="B551" s="456"/>
      <c r="C551" s="456"/>
      <c r="D551" s="456"/>
      <c r="E551" s="456"/>
      <c r="F551" s="456"/>
      <c r="G551" s="456"/>
      <c r="H551" s="456"/>
      <c r="I551" s="456"/>
      <c r="J551" s="456"/>
      <c r="K551" s="456"/>
      <c r="L551" s="456"/>
      <c r="M551" s="456"/>
      <c r="N551" s="456"/>
    </row>
    <row r="552" spans="1:14" ht="19.5" customHeight="1">
      <c r="A552" s="456"/>
      <c r="B552" s="456"/>
      <c r="C552" s="456"/>
      <c r="D552" s="456"/>
      <c r="E552" s="456"/>
      <c r="F552" s="456"/>
      <c r="G552" s="456"/>
      <c r="H552" s="456"/>
      <c r="I552" s="456"/>
      <c r="J552" s="456"/>
      <c r="K552" s="456"/>
      <c r="L552" s="456"/>
      <c r="M552" s="456"/>
      <c r="N552" s="456"/>
    </row>
    <row r="553" spans="1:14" ht="19.5" customHeight="1">
      <c r="A553" s="456"/>
      <c r="B553" s="456"/>
      <c r="C553" s="456"/>
      <c r="D553" s="456"/>
      <c r="E553" s="456"/>
      <c r="F553" s="456"/>
      <c r="G553" s="456"/>
      <c r="H553" s="456"/>
      <c r="I553" s="456"/>
      <c r="J553" s="456"/>
      <c r="K553" s="456"/>
      <c r="L553" s="456"/>
      <c r="M553" s="456"/>
      <c r="N553" s="456"/>
    </row>
    <row r="554" spans="1:14" ht="19.5" customHeight="1">
      <c r="A554" s="456"/>
      <c r="B554" s="456"/>
      <c r="C554" s="456"/>
      <c r="D554" s="456"/>
      <c r="E554" s="456"/>
      <c r="F554" s="456"/>
      <c r="G554" s="456"/>
      <c r="H554" s="456"/>
      <c r="I554" s="456"/>
      <c r="J554" s="456"/>
      <c r="K554" s="456"/>
      <c r="L554" s="456"/>
      <c r="M554" s="456"/>
      <c r="N554" s="456"/>
    </row>
    <row r="555" spans="1:14" ht="19.5" customHeight="1">
      <c r="A555" s="456"/>
      <c r="B555" s="456"/>
      <c r="C555" s="456"/>
      <c r="D555" s="456"/>
      <c r="E555" s="456"/>
      <c r="F555" s="456"/>
      <c r="G555" s="456"/>
      <c r="H555" s="456"/>
      <c r="I555" s="456"/>
      <c r="J555" s="456"/>
      <c r="K555" s="456"/>
      <c r="L555" s="456"/>
      <c r="M555" s="456"/>
      <c r="N555" s="456"/>
    </row>
    <row r="556" spans="1:14" ht="19.5" customHeight="1">
      <c r="A556" s="456"/>
      <c r="B556" s="456"/>
      <c r="C556" s="456"/>
      <c r="D556" s="456"/>
      <c r="E556" s="456"/>
      <c r="F556" s="456"/>
      <c r="G556" s="456"/>
      <c r="H556" s="456"/>
      <c r="I556" s="456"/>
      <c r="J556" s="456"/>
      <c r="K556" s="456"/>
      <c r="L556" s="456"/>
      <c r="M556" s="456"/>
      <c r="N556" s="456"/>
    </row>
    <row r="557" spans="1:14" ht="19.5" customHeight="1">
      <c r="A557" s="456"/>
      <c r="B557" s="456"/>
      <c r="C557" s="456"/>
      <c r="D557" s="456"/>
      <c r="E557" s="456"/>
      <c r="F557" s="456"/>
      <c r="G557" s="456"/>
      <c r="H557" s="456"/>
      <c r="I557" s="456"/>
      <c r="J557" s="456"/>
      <c r="K557" s="456"/>
      <c r="L557" s="456"/>
      <c r="M557" s="456"/>
      <c r="N557" s="456"/>
    </row>
    <row r="558" spans="1:14" ht="19.5" customHeight="1">
      <c r="A558" s="456"/>
      <c r="B558" s="456"/>
      <c r="C558" s="456"/>
      <c r="D558" s="456"/>
      <c r="E558" s="456"/>
      <c r="F558" s="456"/>
      <c r="G558" s="456"/>
      <c r="H558" s="456"/>
      <c r="I558" s="456"/>
      <c r="J558" s="456"/>
      <c r="K558" s="456"/>
      <c r="L558" s="456"/>
      <c r="M558" s="456"/>
      <c r="N558" s="456"/>
    </row>
    <row r="559" spans="1:14" ht="19.5" customHeight="1">
      <c r="A559" s="456"/>
      <c r="B559" s="456"/>
      <c r="C559" s="456"/>
      <c r="D559" s="456"/>
      <c r="E559" s="456"/>
      <c r="F559" s="456"/>
      <c r="G559" s="456"/>
      <c r="H559" s="456"/>
      <c r="I559" s="456"/>
      <c r="J559" s="456"/>
      <c r="K559" s="456"/>
      <c r="L559" s="456"/>
      <c r="M559" s="456"/>
      <c r="N559" s="456"/>
    </row>
    <row r="560" spans="1:14" ht="19.5" customHeight="1">
      <c r="A560" s="456"/>
      <c r="B560" s="456"/>
      <c r="C560" s="456"/>
      <c r="D560" s="456"/>
      <c r="E560" s="456"/>
      <c r="F560" s="456"/>
      <c r="G560" s="456"/>
      <c r="H560" s="456"/>
      <c r="I560" s="456"/>
      <c r="J560" s="456"/>
      <c r="K560" s="456"/>
      <c r="L560" s="456"/>
      <c r="M560" s="456"/>
      <c r="N560" s="456"/>
    </row>
    <row r="561" spans="1:14" ht="19.5" customHeight="1">
      <c r="A561" s="456"/>
      <c r="B561" s="456"/>
      <c r="C561" s="456"/>
      <c r="D561" s="456"/>
      <c r="E561" s="456"/>
      <c r="F561" s="456"/>
      <c r="G561" s="456"/>
      <c r="H561" s="456"/>
      <c r="I561" s="456"/>
      <c r="J561" s="456"/>
      <c r="K561" s="456"/>
      <c r="L561" s="456"/>
      <c r="M561" s="456"/>
      <c r="N561" s="456"/>
    </row>
    <row r="562" spans="1:14" ht="19.5" customHeight="1">
      <c r="A562" s="456"/>
      <c r="B562" s="456"/>
      <c r="C562" s="456"/>
      <c r="D562" s="456"/>
      <c r="E562" s="456"/>
      <c r="F562" s="456"/>
      <c r="G562" s="456"/>
      <c r="H562" s="456"/>
      <c r="I562" s="456"/>
      <c r="J562" s="456"/>
      <c r="K562" s="456"/>
      <c r="L562" s="456"/>
      <c r="M562" s="456"/>
      <c r="N562" s="456"/>
    </row>
    <row r="563" spans="1:14" ht="19.5" customHeight="1">
      <c r="A563" s="456"/>
      <c r="B563" s="456"/>
      <c r="C563" s="456"/>
      <c r="D563" s="456"/>
      <c r="E563" s="456"/>
      <c r="F563" s="456"/>
      <c r="G563" s="456"/>
      <c r="H563" s="456"/>
      <c r="I563" s="456"/>
      <c r="J563" s="456"/>
      <c r="K563" s="456"/>
      <c r="L563" s="456"/>
      <c r="M563" s="456"/>
      <c r="N563" s="456"/>
    </row>
    <row r="564" spans="1:14" ht="19.5" customHeight="1">
      <c r="A564" s="456"/>
      <c r="B564" s="456"/>
      <c r="C564" s="456"/>
      <c r="D564" s="456"/>
      <c r="E564" s="456"/>
      <c r="F564" s="456"/>
      <c r="G564" s="456"/>
      <c r="H564" s="456"/>
      <c r="I564" s="456"/>
      <c r="J564" s="456"/>
      <c r="K564" s="456"/>
      <c r="L564" s="456"/>
      <c r="M564" s="456"/>
      <c r="N564" s="456"/>
    </row>
    <row r="565" spans="1:14" ht="19.5" customHeight="1">
      <c r="A565" s="456"/>
      <c r="B565" s="456"/>
      <c r="C565" s="456"/>
      <c r="D565" s="456"/>
      <c r="E565" s="456"/>
      <c r="F565" s="456"/>
      <c r="G565" s="456"/>
      <c r="H565" s="456"/>
      <c r="I565" s="456"/>
      <c r="J565" s="456"/>
      <c r="K565" s="456"/>
      <c r="L565" s="456"/>
      <c r="M565" s="456"/>
      <c r="N565" s="456"/>
    </row>
    <row r="566" spans="1:14" ht="19.5" customHeight="1">
      <c r="A566" s="456"/>
      <c r="B566" s="456"/>
      <c r="C566" s="456"/>
      <c r="D566" s="456"/>
      <c r="E566" s="456"/>
      <c r="F566" s="456"/>
      <c r="G566" s="456"/>
      <c r="H566" s="456"/>
      <c r="I566" s="456"/>
      <c r="J566" s="456"/>
      <c r="K566" s="456"/>
      <c r="L566" s="456"/>
      <c r="M566" s="456"/>
      <c r="N566" s="456"/>
    </row>
    <row r="567" spans="1:14" ht="19.5" customHeight="1">
      <c r="A567" s="456"/>
      <c r="B567" s="456"/>
      <c r="C567" s="456"/>
      <c r="D567" s="456"/>
      <c r="E567" s="456"/>
      <c r="F567" s="456"/>
      <c r="G567" s="456"/>
      <c r="H567" s="456"/>
      <c r="I567" s="456"/>
      <c r="J567" s="456"/>
      <c r="K567" s="456"/>
      <c r="L567" s="456"/>
      <c r="M567" s="456"/>
      <c r="N567" s="456"/>
    </row>
    <row r="568" spans="1:14" ht="19.5" customHeight="1">
      <c r="A568" s="456"/>
      <c r="B568" s="456"/>
      <c r="C568" s="456"/>
      <c r="D568" s="456"/>
      <c r="E568" s="456"/>
      <c r="F568" s="456"/>
      <c r="G568" s="456"/>
      <c r="H568" s="456"/>
      <c r="I568" s="456"/>
      <c r="J568" s="456"/>
      <c r="K568" s="456"/>
      <c r="L568" s="456"/>
      <c r="M568" s="456"/>
      <c r="N568" s="456"/>
    </row>
    <row r="569" spans="1:14" ht="19.5" customHeight="1">
      <c r="A569" s="456"/>
      <c r="B569" s="456"/>
      <c r="C569" s="456"/>
      <c r="D569" s="456"/>
      <c r="E569" s="456"/>
      <c r="F569" s="456"/>
      <c r="G569" s="456"/>
      <c r="H569" s="456"/>
      <c r="I569" s="456"/>
      <c r="J569" s="456"/>
      <c r="K569" s="456"/>
      <c r="L569" s="456"/>
      <c r="M569" s="456"/>
      <c r="N569" s="456"/>
    </row>
    <row r="570" spans="1:14" ht="19.5" customHeight="1">
      <c r="A570" s="456"/>
      <c r="B570" s="456"/>
      <c r="C570" s="456"/>
      <c r="D570" s="456"/>
      <c r="E570" s="456"/>
      <c r="F570" s="456"/>
      <c r="G570" s="456"/>
      <c r="H570" s="456"/>
      <c r="I570" s="456"/>
      <c r="J570" s="456"/>
      <c r="K570" s="456"/>
      <c r="L570" s="456"/>
      <c r="M570" s="456"/>
      <c r="N570" s="456"/>
    </row>
    <row r="571" spans="1:14" ht="19.5" customHeight="1">
      <c r="A571" s="456"/>
      <c r="B571" s="456"/>
      <c r="C571" s="456"/>
      <c r="D571" s="456"/>
      <c r="E571" s="456"/>
      <c r="F571" s="456"/>
      <c r="G571" s="456"/>
      <c r="H571" s="456"/>
      <c r="I571" s="456"/>
      <c r="J571" s="456"/>
      <c r="K571" s="456"/>
      <c r="L571" s="456"/>
      <c r="M571" s="456"/>
      <c r="N571" s="456"/>
    </row>
    <row r="572" spans="1:14" ht="19.5" customHeight="1">
      <c r="A572" s="456"/>
      <c r="B572" s="456"/>
      <c r="C572" s="456"/>
      <c r="D572" s="456"/>
      <c r="E572" s="456"/>
      <c r="F572" s="456"/>
      <c r="G572" s="456"/>
      <c r="H572" s="456"/>
      <c r="I572" s="456"/>
      <c r="J572" s="456"/>
      <c r="K572" s="456"/>
      <c r="L572" s="456"/>
      <c r="M572" s="456"/>
      <c r="N572" s="456"/>
    </row>
    <row r="573" spans="1:14" ht="19.5" customHeight="1">
      <c r="A573" s="456"/>
      <c r="B573" s="456"/>
      <c r="C573" s="456"/>
      <c r="D573" s="456"/>
      <c r="E573" s="456"/>
      <c r="F573" s="456"/>
      <c r="G573" s="456"/>
      <c r="H573" s="456"/>
      <c r="I573" s="456"/>
      <c r="J573" s="456"/>
      <c r="K573" s="456"/>
      <c r="L573" s="456"/>
      <c r="M573" s="456"/>
      <c r="N573" s="456"/>
    </row>
    <row r="574" spans="1:14" ht="19.5" customHeight="1">
      <c r="A574" s="456"/>
      <c r="B574" s="456"/>
      <c r="C574" s="456"/>
      <c r="D574" s="456"/>
      <c r="E574" s="456"/>
      <c r="F574" s="456"/>
      <c r="G574" s="456"/>
      <c r="H574" s="456"/>
      <c r="I574" s="456"/>
      <c r="J574" s="456"/>
      <c r="K574" s="456"/>
      <c r="L574" s="456"/>
      <c r="M574" s="456"/>
      <c r="N574" s="456"/>
    </row>
    <row r="575" spans="1:14" ht="19.5" customHeight="1">
      <c r="A575" s="456"/>
      <c r="B575" s="456"/>
      <c r="C575" s="456"/>
      <c r="D575" s="456"/>
      <c r="E575" s="456"/>
      <c r="F575" s="456"/>
      <c r="G575" s="456"/>
      <c r="H575" s="456"/>
      <c r="I575" s="456"/>
      <c r="J575" s="456"/>
      <c r="K575" s="456"/>
      <c r="L575" s="456"/>
      <c r="M575" s="456"/>
      <c r="N575" s="456"/>
    </row>
    <row r="576" spans="1:14" ht="19.5" customHeight="1">
      <c r="A576" s="456"/>
      <c r="B576" s="456"/>
      <c r="C576" s="456"/>
      <c r="D576" s="456"/>
      <c r="E576" s="456"/>
      <c r="F576" s="456"/>
      <c r="G576" s="456"/>
      <c r="H576" s="456"/>
      <c r="I576" s="456"/>
      <c r="J576" s="456"/>
      <c r="K576" s="456"/>
      <c r="L576" s="456"/>
      <c r="M576" s="456"/>
      <c r="N576" s="456"/>
    </row>
    <row r="577" spans="1:14" ht="19.5" customHeight="1">
      <c r="A577" s="456"/>
      <c r="B577" s="456"/>
      <c r="C577" s="456"/>
      <c r="D577" s="456"/>
      <c r="E577" s="456"/>
      <c r="F577" s="456"/>
      <c r="G577" s="456"/>
      <c r="H577" s="456"/>
      <c r="I577" s="456"/>
      <c r="J577" s="456"/>
      <c r="K577" s="456"/>
      <c r="L577" s="456"/>
      <c r="M577" s="456"/>
      <c r="N577" s="456"/>
    </row>
    <row r="578" spans="1:14" ht="19.5" customHeight="1">
      <c r="A578" s="456"/>
      <c r="B578" s="456"/>
      <c r="C578" s="456"/>
      <c r="D578" s="456"/>
      <c r="E578" s="456"/>
      <c r="F578" s="456"/>
      <c r="G578" s="456"/>
      <c r="H578" s="456"/>
      <c r="I578" s="456"/>
      <c r="J578" s="456"/>
      <c r="K578" s="456"/>
      <c r="L578" s="456"/>
      <c r="M578" s="456"/>
      <c r="N578" s="456"/>
    </row>
    <row r="579" spans="1:14" ht="19.5" customHeight="1">
      <c r="A579" s="456"/>
      <c r="B579" s="456"/>
      <c r="C579" s="456"/>
      <c r="D579" s="456"/>
      <c r="E579" s="456"/>
      <c r="F579" s="456"/>
      <c r="G579" s="456"/>
      <c r="H579" s="456"/>
      <c r="I579" s="456"/>
      <c r="J579" s="456"/>
      <c r="K579" s="456"/>
      <c r="L579" s="456"/>
      <c r="M579" s="456"/>
      <c r="N579" s="456"/>
    </row>
    <row r="580" spans="1:14" ht="19.5" customHeight="1">
      <c r="A580" s="456"/>
      <c r="B580" s="456"/>
      <c r="C580" s="456"/>
      <c r="D580" s="456"/>
      <c r="E580" s="456"/>
      <c r="F580" s="456"/>
      <c r="G580" s="456"/>
      <c r="H580" s="456"/>
      <c r="I580" s="456"/>
      <c r="J580" s="456"/>
      <c r="K580" s="456"/>
      <c r="L580" s="456"/>
      <c r="M580" s="456"/>
      <c r="N580" s="456"/>
    </row>
    <row r="581" spans="1:14" ht="19.5" customHeight="1">
      <c r="A581" s="456"/>
      <c r="B581" s="456"/>
      <c r="C581" s="456"/>
      <c r="D581" s="456"/>
      <c r="E581" s="456"/>
      <c r="F581" s="456"/>
      <c r="G581" s="456"/>
      <c r="H581" s="456"/>
      <c r="I581" s="456"/>
      <c r="J581" s="456"/>
      <c r="K581" s="456"/>
      <c r="L581" s="456"/>
      <c r="M581" s="456"/>
      <c r="N581" s="456"/>
    </row>
    <row r="582" spans="1:14" ht="19.5" customHeight="1">
      <c r="A582" s="456"/>
      <c r="B582" s="456"/>
      <c r="C582" s="456"/>
      <c r="D582" s="456"/>
      <c r="E582" s="456"/>
      <c r="F582" s="456"/>
      <c r="G582" s="456"/>
      <c r="H582" s="456"/>
      <c r="I582" s="456"/>
      <c r="J582" s="456"/>
      <c r="K582" s="456"/>
      <c r="L582" s="456"/>
      <c r="M582" s="456"/>
      <c r="N582" s="456"/>
    </row>
    <row r="583" spans="1:14" ht="19.5" customHeight="1">
      <c r="A583" s="456"/>
      <c r="B583" s="456"/>
      <c r="C583" s="456"/>
      <c r="D583" s="456"/>
      <c r="E583" s="456"/>
      <c r="F583" s="456"/>
      <c r="G583" s="456"/>
      <c r="H583" s="456"/>
      <c r="I583" s="456"/>
      <c r="J583" s="456"/>
      <c r="K583" s="456"/>
      <c r="L583" s="456"/>
      <c r="M583" s="456"/>
      <c r="N583" s="456"/>
    </row>
    <row r="584" spans="1:14" ht="19.5" customHeight="1">
      <c r="A584" s="456"/>
      <c r="B584" s="456"/>
      <c r="C584" s="456"/>
      <c r="D584" s="456"/>
      <c r="E584" s="456"/>
      <c r="F584" s="456"/>
      <c r="G584" s="456"/>
      <c r="H584" s="456"/>
      <c r="I584" s="456"/>
      <c r="J584" s="456"/>
      <c r="K584" s="456"/>
      <c r="L584" s="456"/>
      <c r="M584" s="456"/>
      <c r="N584" s="456"/>
    </row>
    <row r="585" spans="1:14" ht="19.5" customHeight="1">
      <c r="A585" s="456"/>
      <c r="B585" s="456"/>
      <c r="C585" s="456"/>
      <c r="D585" s="456"/>
      <c r="E585" s="456"/>
      <c r="F585" s="456"/>
      <c r="G585" s="456"/>
      <c r="H585" s="456"/>
      <c r="I585" s="456"/>
      <c r="J585" s="456"/>
      <c r="K585" s="456"/>
      <c r="L585" s="456"/>
      <c r="M585" s="456"/>
      <c r="N585" s="456"/>
    </row>
    <row r="586" spans="1:14" ht="19.5" customHeight="1">
      <c r="A586" s="456"/>
      <c r="B586" s="456"/>
      <c r="C586" s="456"/>
      <c r="D586" s="456"/>
      <c r="E586" s="456"/>
      <c r="F586" s="456"/>
      <c r="G586" s="456"/>
      <c r="H586" s="456"/>
      <c r="I586" s="456"/>
      <c r="J586" s="456"/>
      <c r="K586" s="456"/>
      <c r="L586" s="456"/>
      <c r="M586" s="456"/>
      <c r="N586" s="456"/>
    </row>
    <row r="587" spans="1:14" ht="19.5" customHeight="1">
      <c r="A587" s="456"/>
      <c r="B587" s="456"/>
      <c r="C587" s="456"/>
      <c r="D587" s="456"/>
      <c r="E587" s="456"/>
      <c r="F587" s="456"/>
      <c r="G587" s="456"/>
      <c r="H587" s="456"/>
      <c r="I587" s="456"/>
      <c r="J587" s="456"/>
      <c r="K587" s="456"/>
      <c r="L587" s="456"/>
      <c r="M587" s="456"/>
      <c r="N587" s="456"/>
    </row>
    <row r="588" spans="1:14" ht="19.5" customHeight="1">
      <c r="A588" s="456"/>
      <c r="B588" s="456"/>
      <c r="C588" s="456"/>
      <c r="D588" s="456"/>
      <c r="E588" s="456"/>
      <c r="F588" s="456"/>
      <c r="G588" s="456"/>
      <c r="H588" s="456"/>
      <c r="I588" s="456"/>
      <c r="J588" s="456"/>
      <c r="K588" s="456"/>
      <c r="L588" s="456"/>
      <c r="M588" s="456"/>
      <c r="N588" s="456"/>
    </row>
    <row r="589" spans="1:14" ht="19.5" customHeight="1">
      <c r="A589" s="456"/>
      <c r="B589" s="456"/>
      <c r="C589" s="456"/>
      <c r="D589" s="456"/>
      <c r="E589" s="456"/>
      <c r="F589" s="456"/>
      <c r="G589" s="456"/>
      <c r="H589" s="456"/>
      <c r="I589" s="456"/>
      <c r="J589" s="456"/>
      <c r="K589" s="456"/>
      <c r="L589" s="456"/>
      <c r="M589" s="456"/>
      <c r="N589" s="456"/>
    </row>
    <row r="590" spans="1:14" ht="19.5" customHeight="1">
      <c r="A590" s="456"/>
      <c r="B590" s="456"/>
      <c r="C590" s="456"/>
      <c r="D590" s="456"/>
      <c r="E590" s="456"/>
      <c r="F590" s="456"/>
      <c r="G590" s="456"/>
      <c r="H590" s="456"/>
      <c r="I590" s="456"/>
      <c r="J590" s="456"/>
      <c r="K590" s="456"/>
      <c r="L590" s="456"/>
      <c r="M590" s="456"/>
      <c r="N590" s="456"/>
    </row>
    <row r="591" spans="1:14" ht="19.5" customHeight="1">
      <c r="A591" s="456"/>
      <c r="B591" s="456"/>
      <c r="C591" s="456"/>
      <c r="D591" s="456"/>
      <c r="E591" s="456"/>
      <c r="F591" s="456"/>
      <c r="G591" s="456"/>
      <c r="H591" s="456"/>
      <c r="I591" s="456"/>
      <c r="J591" s="456"/>
      <c r="K591" s="456"/>
      <c r="L591" s="456"/>
      <c r="M591" s="456"/>
      <c r="N591" s="456"/>
    </row>
    <row r="592" spans="1:14" ht="19.5" customHeight="1">
      <c r="A592" s="456"/>
      <c r="B592" s="456"/>
      <c r="C592" s="456"/>
      <c r="D592" s="456"/>
      <c r="E592" s="456"/>
      <c r="F592" s="456"/>
      <c r="G592" s="456"/>
      <c r="H592" s="456"/>
      <c r="I592" s="456"/>
      <c r="J592" s="456"/>
      <c r="K592" s="456"/>
      <c r="L592" s="456"/>
      <c r="M592" s="456"/>
      <c r="N592" s="456"/>
    </row>
    <row r="593" spans="1:14" ht="19.5" customHeight="1">
      <c r="A593" s="456"/>
      <c r="B593" s="456"/>
      <c r="C593" s="456"/>
      <c r="D593" s="456"/>
      <c r="E593" s="456"/>
      <c r="F593" s="456"/>
      <c r="G593" s="456"/>
      <c r="H593" s="456"/>
      <c r="I593" s="456"/>
      <c r="J593" s="456"/>
      <c r="K593" s="456"/>
      <c r="L593" s="456"/>
      <c r="M593" s="456"/>
      <c r="N593" s="456"/>
    </row>
    <row r="594" spans="1:14" ht="19.5" customHeight="1">
      <c r="A594" s="456"/>
      <c r="B594" s="456"/>
      <c r="C594" s="456"/>
      <c r="D594" s="456"/>
      <c r="E594" s="456"/>
      <c r="F594" s="456"/>
      <c r="G594" s="456"/>
      <c r="H594" s="456"/>
      <c r="I594" s="456"/>
      <c r="J594" s="456"/>
      <c r="K594" s="456"/>
      <c r="L594" s="456"/>
      <c r="M594" s="456"/>
      <c r="N594" s="456"/>
    </row>
    <row r="595" spans="1:14" ht="19.5" customHeight="1">
      <c r="A595" s="456"/>
      <c r="B595" s="456"/>
      <c r="C595" s="456"/>
      <c r="D595" s="456"/>
      <c r="E595" s="456"/>
      <c r="F595" s="456"/>
      <c r="G595" s="456"/>
      <c r="H595" s="456"/>
      <c r="I595" s="456"/>
      <c r="J595" s="456"/>
      <c r="K595" s="456"/>
      <c r="L595" s="456"/>
      <c r="M595" s="456"/>
      <c r="N595" s="456"/>
    </row>
    <row r="596" spans="1:14" ht="19.5" customHeight="1">
      <c r="A596" s="456"/>
      <c r="B596" s="456"/>
      <c r="C596" s="456"/>
      <c r="D596" s="456"/>
      <c r="E596" s="456"/>
      <c r="F596" s="456"/>
      <c r="G596" s="456"/>
      <c r="H596" s="456"/>
      <c r="I596" s="456"/>
      <c r="J596" s="456"/>
      <c r="K596" s="456"/>
      <c r="L596" s="456"/>
      <c r="M596" s="456"/>
      <c r="N596" s="456"/>
    </row>
    <row r="597" spans="1:14" ht="19.5" customHeight="1">
      <c r="A597" s="456"/>
      <c r="B597" s="456"/>
      <c r="C597" s="456"/>
      <c r="D597" s="456"/>
      <c r="E597" s="456"/>
      <c r="F597" s="456"/>
      <c r="G597" s="456"/>
      <c r="H597" s="456"/>
      <c r="I597" s="456"/>
      <c r="J597" s="456"/>
      <c r="K597" s="456"/>
      <c r="L597" s="456"/>
      <c r="M597" s="456"/>
      <c r="N597" s="456"/>
    </row>
    <row r="598" spans="1:14" ht="19.5" customHeight="1">
      <c r="A598" s="456"/>
      <c r="B598" s="456"/>
      <c r="C598" s="456"/>
      <c r="D598" s="456"/>
      <c r="E598" s="456"/>
      <c r="F598" s="456"/>
      <c r="G598" s="456"/>
      <c r="H598" s="456"/>
      <c r="I598" s="456"/>
      <c r="J598" s="456"/>
      <c r="K598" s="456"/>
      <c r="L598" s="456"/>
      <c r="M598" s="456"/>
      <c r="N598" s="456"/>
    </row>
    <row r="599" spans="1:14" ht="19.5" customHeight="1">
      <c r="A599" s="456"/>
      <c r="B599" s="456"/>
      <c r="C599" s="456"/>
      <c r="D599" s="456"/>
      <c r="E599" s="456"/>
      <c r="F599" s="456"/>
      <c r="G599" s="456"/>
      <c r="H599" s="456"/>
      <c r="I599" s="456"/>
      <c r="J599" s="456"/>
      <c r="K599" s="456"/>
      <c r="L599" s="456"/>
      <c r="M599" s="456"/>
      <c r="N599" s="456"/>
    </row>
    <row r="600" spans="1:14" ht="19.5" customHeight="1">
      <c r="A600" s="456"/>
      <c r="B600" s="456"/>
      <c r="C600" s="456"/>
      <c r="D600" s="456"/>
      <c r="E600" s="456"/>
      <c r="F600" s="456"/>
      <c r="G600" s="456"/>
      <c r="H600" s="456"/>
      <c r="I600" s="456"/>
      <c r="J600" s="456"/>
      <c r="K600" s="456"/>
      <c r="L600" s="456"/>
      <c r="M600" s="456"/>
      <c r="N600" s="456"/>
    </row>
    <row r="601" spans="1:14" ht="19.5" customHeight="1">
      <c r="A601" s="456"/>
      <c r="B601" s="456"/>
      <c r="C601" s="456"/>
      <c r="D601" s="456"/>
      <c r="E601" s="456"/>
      <c r="F601" s="456"/>
      <c r="G601" s="456"/>
      <c r="H601" s="456"/>
      <c r="I601" s="456"/>
      <c r="J601" s="456"/>
      <c r="K601" s="456"/>
      <c r="L601" s="456"/>
      <c r="M601" s="456"/>
      <c r="N601" s="456"/>
    </row>
    <row r="602" spans="1:14" ht="19.5" customHeight="1">
      <c r="A602" s="456"/>
      <c r="B602" s="456"/>
      <c r="C602" s="456"/>
      <c r="D602" s="456"/>
      <c r="E602" s="456"/>
      <c r="F602" s="456"/>
      <c r="G602" s="456"/>
      <c r="H602" s="456"/>
      <c r="I602" s="456"/>
      <c r="J602" s="456"/>
      <c r="K602" s="456"/>
      <c r="L602" s="456"/>
      <c r="M602" s="456"/>
      <c r="N602" s="456"/>
    </row>
    <row r="603" spans="1:14" ht="19.5" customHeight="1">
      <c r="A603" s="456"/>
      <c r="B603" s="456"/>
      <c r="C603" s="456"/>
      <c r="D603" s="456"/>
      <c r="E603" s="456"/>
      <c r="F603" s="456"/>
      <c r="G603" s="456"/>
      <c r="H603" s="456"/>
      <c r="I603" s="456"/>
      <c r="J603" s="456"/>
      <c r="K603" s="456"/>
      <c r="L603" s="456"/>
      <c r="M603" s="456"/>
      <c r="N603" s="456"/>
    </row>
    <row r="604" spans="1:14" ht="19.5" customHeight="1">
      <c r="A604" s="456"/>
      <c r="B604" s="456"/>
      <c r="C604" s="456"/>
      <c r="D604" s="456"/>
      <c r="E604" s="456"/>
      <c r="F604" s="456"/>
      <c r="G604" s="456"/>
      <c r="H604" s="456"/>
      <c r="I604" s="456"/>
      <c r="J604" s="456"/>
      <c r="K604" s="456"/>
      <c r="L604" s="456"/>
      <c r="M604" s="456"/>
      <c r="N604" s="456"/>
    </row>
    <row r="605" spans="1:14" ht="19.5" customHeight="1">
      <c r="A605" s="456"/>
      <c r="B605" s="456"/>
      <c r="C605" s="456"/>
      <c r="D605" s="456"/>
      <c r="E605" s="456"/>
      <c r="F605" s="456"/>
      <c r="G605" s="456"/>
      <c r="H605" s="456"/>
      <c r="I605" s="456"/>
      <c r="J605" s="456"/>
      <c r="K605" s="456"/>
      <c r="L605" s="456"/>
      <c r="M605" s="456"/>
      <c r="N605" s="456"/>
    </row>
    <row r="606" spans="1:14" ht="19.5" customHeight="1">
      <c r="A606" s="456"/>
      <c r="B606" s="456"/>
      <c r="C606" s="456"/>
      <c r="D606" s="456"/>
      <c r="E606" s="456"/>
      <c r="F606" s="456"/>
      <c r="G606" s="456"/>
      <c r="H606" s="456"/>
      <c r="I606" s="456"/>
      <c r="J606" s="456"/>
      <c r="K606" s="456"/>
      <c r="L606" s="456"/>
      <c r="M606" s="456"/>
      <c r="N606" s="456"/>
    </row>
    <row r="607" spans="1:14" ht="19.5" customHeight="1">
      <c r="A607" s="456"/>
      <c r="B607" s="456"/>
      <c r="C607" s="456"/>
      <c r="D607" s="456"/>
      <c r="E607" s="456"/>
      <c r="F607" s="456"/>
      <c r="G607" s="456"/>
      <c r="H607" s="456"/>
      <c r="I607" s="456"/>
      <c r="J607" s="456"/>
      <c r="K607" s="456"/>
      <c r="L607" s="456"/>
      <c r="M607" s="456"/>
      <c r="N607" s="456"/>
    </row>
    <row r="608" spans="1:14" ht="19.5" customHeight="1">
      <c r="A608" s="456"/>
      <c r="B608" s="456"/>
      <c r="C608" s="456"/>
      <c r="D608" s="456"/>
      <c r="E608" s="456"/>
      <c r="F608" s="456"/>
      <c r="G608" s="456"/>
      <c r="H608" s="456"/>
      <c r="I608" s="456"/>
      <c r="J608" s="456"/>
      <c r="K608" s="456"/>
      <c r="L608" s="456"/>
      <c r="M608" s="456"/>
      <c r="N608" s="456"/>
    </row>
    <row r="609" spans="1:14" ht="19.5" customHeight="1">
      <c r="A609" s="456"/>
      <c r="B609" s="456"/>
      <c r="C609" s="456"/>
      <c r="D609" s="456"/>
      <c r="E609" s="456"/>
      <c r="F609" s="456"/>
      <c r="G609" s="456"/>
      <c r="H609" s="456"/>
      <c r="I609" s="456"/>
      <c r="J609" s="456"/>
      <c r="K609" s="456"/>
      <c r="L609" s="456"/>
      <c r="M609" s="456"/>
      <c r="N609" s="456"/>
    </row>
    <row r="610" spans="1:14" ht="19.5" customHeight="1">
      <c r="A610" s="456"/>
      <c r="B610" s="456"/>
      <c r="C610" s="456"/>
      <c r="D610" s="456"/>
      <c r="E610" s="456"/>
      <c r="F610" s="456"/>
      <c r="G610" s="456"/>
      <c r="H610" s="456"/>
      <c r="I610" s="456"/>
      <c r="J610" s="456"/>
      <c r="K610" s="456"/>
      <c r="L610" s="456"/>
      <c r="M610" s="456"/>
      <c r="N610" s="456"/>
    </row>
    <row r="611" spans="1:14" ht="19.5" customHeight="1">
      <c r="A611" s="456"/>
      <c r="B611" s="456"/>
      <c r="C611" s="456"/>
      <c r="D611" s="456"/>
      <c r="E611" s="456"/>
      <c r="F611" s="456"/>
      <c r="G611" s="456"/>
      <c r="H611" s="456"/>
      <c r="I611" s="456"/>
      <c r="J611" s="456"/>
      <c r="K611" s="456"/>
      <c r="L611" s="456"/>
      <c r="M611" s="456"/>
      <c r="N611" s="456"/>
    </row>
    <row r="612" spans="1:14" ht="19.5" customHeight="1">
      <c r="A612" s="456"/>
      <c r="B612" s="456"/>
      <c r="C612" s="456"/>
      <c r="D612" s="456"/>
      <c r="E612" s="456"/>
      <c r="F612" s="456"/>
      <c r="G612" s="456"/>
      <c r="H612" s="456"/>
      <c r="I612" s="456"/>
      <c r="J612" s="456"/>
      <c r="K612" s="456"/>
      <c r="L612" s="456"/>
      <c r="M612" s="456"/>
      <c r="N612" s="456"/>
    </row>
    <row r="613" spans="1:14" ht="19.5" customHeight="1">
      <c r="A613" s="456"/>
      <c r="B613" s="456"/>
      <c r="C613" s="456"/>
      <c r="D613" s="456"/>
      <c r="E613" s="456"/>
      <c r="F613" s="456"/>
      <c r="G613" s="456"/>
      <c r="H613" s="456"/>
      <c r="I613" s="456"/>
      <c r="J613" s="456"/>
      <c r="K613" s="456"/>
      <c r="L613" s="456"/>
      <c r="M613" s="456"/>
      <c r="N613" s="456"/>
    </row>
    <row r="614" spans="1:14" ht="19.5" customHeight="1">
      <c r="A614" s="456"/>
      <c r="B614" s="456"/>
      <c r="C614" s="456"/>
      <c r="D614" s="456"/>
      <c r="E614" s="456"/>
      <c r="F614" s="456"/>
      <c r="G614" s="456"/>
      <c r="H614" s="456"/>
      <c r="I614" s="456"/>
      <c r="J614" s="456"/>
      <c r="K614" s="456"/>
      <c r="L614" s="456"/>
      <c r="M614" s="456"/>
      <c r="N614" s="456"/>
    </row>
    <row r="615" spans="1:14" ht="19.5" customHeight="1">
      <c r="A615" s="456"/>
      <c r="B615" s="456"/>
      <c r="C615" s="456"/>
      <c r="D615" s="456"/>
      <c r="E615" s="456"/>
      <c r="F615" s="456"/>
      <c r="G615" s="456"/>
      <c r="H615" s="456"/>
      <c r="I615" s="456"/>
      <c r="J615" s="456"/>
      <c r="K615" s="456"/>
      <c r="L615" s="456"/>
      <c r="M615" s="456"/>
      <c r="N615" s="456"/>
    </row>
    <row r="616" spans="1:14" ht="19.5" customHeight="1">
      <c r="A616" s="456"/>
      <c r="B616" s="456"/>
      <c r="C616" s="456"/>
      <c r="D616" s="456"/>
      <c r="E616" s="456"/>
      <c r="F616" s="456"/>
      <c r="G616" s="456"/>
      <c r="H616" s="456"/>
      <c r="I616" s="456"/>
      <c r="J616" s="456"/>
      <c r="K616" s="456"/>
      <c r="L616" s="456"/>
      <c r="M616" s="456"/>
      <c r="N616" s="456"/>
    </row>
    <row r="617" spans="1:14" ht="19.5" customHeight="1">
      <c r="A617" s="456"/>
      <c r="B617" s="456"/>
      <c r="C617" s="456"/>
      <c r="D617" s="456"/>
      <c r="E617" s="456"/>
      <c r="F617" s="456"/>
      <c r="G617" s="456"/>
      <c r="H617" s="456"/>
      <c r="I617" s="456"/>
      <c r="J617" s="456"/>
      <c r="K617" s="456"/>
      <c r="L617" s="456"/>
      <c r="M617" s="456"/>
      <c r="N617" s="456"/>
    </row>
    <row r="618" spans="1:14" ht="19.5" customHeight="1">
      <c r="A618" s="456"/>
      <c r="B618" s="456"/>
      <c r="C618" s="456"/>
      <c r="D618" s="456"/>
      <c r="E618" s="456"/>
      <c r="F618" s="456"/>
      <c r="G618" s="456"/>
      <c r="H618" s="456"/>
      <c r="I618" s="456"/>
      <c r="J618" s="456"/>
      <c r="K618" s="456"/>
      <c r="L618" s="456"/>
      <c r="M618" s="456"/>
      <c r="N618" s="456"/>
    </row>
    <row r="619" spans="1:14" ht="19.5" customHeight="1">
      <c r="A619" s="456"/>
      <c r="B619" s="456"/>
      <c r="C619" s="456"/>
      <c r="D619" s="456"/>
      <c r="E619" s="456"/>
      <c r="F619" s="456"/>
      <c r="G619" s="456"/>
      <c r="H619" s="456"/>
      <c r="I619" s="456"/>
      <c r="J619" s="456"/>
      <c r="K619" s="456"/>
      <c r="L619" s="456"/>
      <c r="M619" s="456"/>
      <c r="N619" s="456"/>
    </row>
    <row r="620" spans="1:14" ht="19.5" customHeight="1">
      <c r="A620" s="456"/>
      <c r="B620" s="456"/>
      <c r="C620" s="456"/>
      <c r="D620" s="456"/>
      <c r="E620" s="456"/>
      <c r="F620" s="456"/>
      <c r="G620" s="456"/>
      <c r="H620" s="456"/>
      <c r="I620" s="456"/>
      <c r="J620" s="456"/>
      <c r="K620" s="456"/>
      <c r="L620" s="456"/>
      <c r="M620" s="456"/>
      <c r="N620" s="456"/>
    </row>
    <row r="621" spans="1:14" ht="19.5" customHeight="1">
      <c r="A621" s="456"/>
      <c r="B621" s="456"/>
      <c r="C621" s="456"/>
      <c r="D621" s="456"/>
      <c r="E621" s="456"/>
      <c r="F621" s="456"/>
      <c r="G621" s="456"/>
      <c r="H621" s="456"/>
      <c r="I621" s="456"/>
      <c r="J621" s="456"/>
      <c r="K621" s="456"/>
      <c r="L621" s="456"/>
      <c r="M621" s="456"/>
      <c r="N621" s="456"/>
    </row>
    <row r="622" spans="1:14" ht="19.5" customHeight="1">
      <c r="A622" s="456"/>
      <c r="B622" s="456"/>
      <c r="C622" s="456"/>
      <c r="D622" s="456"/>
      <c r="E622" s="456"/>
      <c r="F622" s="456"/>
      <c r="G622" s="456"/>
      <c r="H622" s="456"/>
      <c r="I622" s="456"/>
      <c r="J622" s="456"/>
      <c r="K622" s="456"/>
      <c r="L622" s="456"/>
      <c r="M622" s="456"/>
      <c r="N622" s="456"/>
    </row>
    <row r="623" spans="1:14" ht="19.5" customHeight="1">
      <c r="A623" s="456"/>
      <c r="B623" s="456"/>
      <c r="C623" s="456"/>
      <c r="D623" s="456"/>
      <c r="E623" s="456"/>
      <c r="F623" s="456"/>
      <c r="G623" s="456"/>
      <c r="H623" s="456"/>
      <c r="I623" s="456"/>
      <c r="J623" s="456"/>
      <c r="K623" s="456"/>
      <c r="L623" s="456"/>
      <c r="M623" s="456"/>
      <c r="N623" s="456"/>
    </row>
    <row r="624" spans="1:14" ht="19.5" customHeight="1">
      <c r="A624" s="456"/>
      <c r="B624" s="456"/>
      <c r="C624" s="456"/>
      <c r="D624" s="456"/>
      <c r="E624" s="456"/>
      <c r="F624" s="456"/>
      <c r="G624" s="456"/>
      <c r="H624" s="456"/>
      <c r="I624" s="456"/>
      <c r="J624" s="456"/>
      <c r="K624" s="456"/>
      <c r="L624" s="456"/>
      <c r="M624" s="456"/>
      <c r="N624" s="456"/>
    </row>
    <row r="625" spans="1:14" ht="19.5" customHeight="1">
      <c r="A625" s="456"/>
      <c r="B625" s="456"/>
      <c r="C625" s="456"/>
      <c r="D625" s="456"/>
      <c r="E625" s="456"/>
      <c r="F625" s="456"/>
      <c r="G625" s="456"/>
      <c r="H625" s="456"/>
      <c r="I625" s="456"/>
      <c r="J625" s="456"/>
      <c r="K625" s="456"/>
      <c r="L625" s="456"/>
      <c r="M625" s="456"/>
      <c r="N625" s="456"/>
    </row>
    <row r="626" spans="1:14" ht="19.5" customHeight="1">
      <c r="A626" s="456"/>
      <c r="B626" s="456"/>
      <c r="C626" s="456"/>
      <c r="D626" s="456"/>
      <c r="E626" s="456"/>
      <c r="F626" s="456"/>
      <c r="G626" s="456"/>
      <c r="H626" s="456"/>
      <c r="I626" s="456"/>
      <c r="J626" s="456"/>
      <c r="K626" s="456"/>
      <c r="L626" s="456"/>
      <c r="M626" s="456"/>
      <c r="N626" s="456"/>
    </row>
    <row r="627" spans="1:14" ht="19.5" customHeight="1">
      <c r="A627" s="456"/>
      <c r="B627" s="456"/>
      <c r="C627" s="456"/>
      <c r="D627" s="456"/>
      <c r="E627" s="456"/>
      <c r="F627" s="456"/>
      <c r="G627" s="456"/>
      <c r="H627" s="456"/>
      <c r="I627" s="456"/>
      <c r="J627" s="456"/>
      <c r="K627" s="456"/>
      <c r="L627" s="456"/>
      <c r="M627" s="456"/>
      <c r="N627" s="456"/>
    </row>
    <row r="628" spans="1:14" ht="19.5" customHeight="1">
      <c r="A628" s="456"/>
      <c r="B628" s="456"/>
      <c r="C628" s="456"/>
      <c r="D628" s="456"/>
      <c r="E628" s="456"/>
      <c r="F628" s="456"/>
      <c r="G628" s="456"/>
      <c r="H628" s="456"/>
      <c r="I628" s="456"/>
      <c r="J628" s="456"/>
      <c r="K628" s="456"/>
      <c r="L628" s="456"/>
      <c r="M628" s="456"/>
      <c r="N628" s="456"/>
    </row>
    <row r="629" spans="1:14" ht="19.5" customHeight="1">
      <c r="A629" s="456"/>
      <c r="B629" s="456"/>
      <c r="C629" s="456"/>
      <c r="D629" s="456"/>
      <c r="E629" s="456"/>
      <c r="F629" s="456"/>
      <c r="G629" s="456"/>
      <c r="H629" s="456"/>
      <c r="I629" s="456"/>
      <c r="J629" s="456"/>
      <c r="K629" s="456"/>
      <c r="L629" s="456"/>
      <c r="M629" s="456"/>
      <c r="N629" s="456"/>
    </row>
    <row r="630" spans="1:14" ht="19.5" customHeight="1">
      <c r="A630" s="456"/>
      <c r="B630" s="456"/>
      <c r="C630" s="456"/>
      <c r="D630" s="456"/>
      <c r="E630" s="456"/>
      <c r="F630" s="456"/>
      <c r="G630" s="456"/>
      <c r="H630" s="456"/>
      <c r="I630" s="456"/>
      <c r="J630" s="456"/>
      <c r="K630" s="456"/>
      <c r="L630" s="456"/>
      <c r="M630" s="456"/>
      <c r="N630" s="456"/>
    </row>
    <row r="631" spans="1:14" ht="19.5" customHeight="1">
      <c r="A631" s="456"/>
      <c r="B631" s="456"/>
      <c r="C631" s="456"/>
      <c r="D631" s="456"/>
      <c r="E631" s="456"/>
      <c r="F631" s="456"/>
      <c r="G631" s="456"/>
      <c r="H631" s="456"/>
      <c r="I631" s="456"/>
      <c r="J631" s="456"/>
      <c r="K631" s="456"/>
      <c r="L631" s="456"/>
      <c r="M631" s="456"/>
      <c r="N631" s="456"/>
    </row>
    <row r="632" spans="1:14" ht="19.5" customHeight="1">
      <c r="A632" s="456"/>
      <c r="B632" s="456"/>
      <c r="C632" s="456"/>
      <c r="D632" s="456"/>
      <c r="E632" s="456"/>
      <c r="F632" s="456"/>
      <c r="G632" s="456"/>
      <c r="H632" s="456"/>
      <c r="I632" s="456"/>
      <c r="J632" s="456"/>
      <c r="K632" s="456"/>
      <c r="L632" s="456"/>
      <c r="M632" s="456"/>
      <c r="N632" s="456"/>
    </row>
    <row r="633" spans="1:14" ht="19.5" customHeight="1">
      <c r="A633" s="456"/>
      <c r="B633" s="456"/>
      <c r="C633" s="456"/>
      <c r="D633" s="456"/>
      <c r="E633" s="456"/>
      <c r="F633" s="456"/>
      <c r="G633" s="456"/>
      <c r="H633" s="456"/>
      <c r="I633" s="456"/>
      <c r="J633" s="456"/>
      <c r="K633" s="456"/>
      <c r="L633" s="456"/>
      <c r="M633" s="456"/>
      <c r="N633" s="456"/>
    </row>
    <row r="634" spans="1:14" ht="19.5" customHeight="1">
      <c r="A634" s="456"/>
      <c r="B634" s="456"/>
      <c r="C634" s="456"/>
      <c r="D634" s="456"/>
      <c r="E634" s="456"/>
      <c r="F634" s="456"/>
      <c r="G634" s="456"/>
      <c r="H634" s="456"/>
      <c r="I634" s="456"/>
      <c r="J634" s="456"/>
      <c r="K634" s="456"/>
      <c r="L634" s="456"/>
      <c r="M634" s="456"/>
      <c r="N634" s="456"/>
    </row>
    <row r="635" spans="1:14" ht="19.5" customHeight="1">
      <c r="A635" s="456"/>
      <c r="B635" s="456"/>
      <c r="C635" s="456"/>
      <c r="D635" s="456"/>
      <c r="E635" s="456"/>
      <c r="F635" s="456"/>
      <c r="G635" s="456"/>
      <c r="H635" s="456"/>
      <c r="I635" s="456"/>
      <c r="J635" s="456"/>
      <c r="K635" s="456"/>
      <c r="L635" s="456"/>
      <c r="M635" s="456"/>
      <c r="N635" s="456"/>
    </row>
    <row r="636" spans="1:14" ht="19.5" customHeight="1">
      <c r="A636" s="456"/>
      <c r="B636" s="456"/>
      <c r="C636" s="456"/>
      <c r="D636" s="456"/>
      <c r="E636" s="456"/>
      <c r="F636" s="456"/>
      <c r="G636" s="456"/>
      <c r="H636" s="456"/>
      <c r="I636" s="456"/>
      <c r="J636" s="456"/>
      <c r="K636" s="456"/>
      <c r="L636" s="456"/>
      <c r="M636" s="456"/>
      <c r="N636" s="456"/>
    </row>
    <row r="637" spans="1:14" ht="19.5" customHeight="1">
      <c r="A637" s="456"/>
      <c r="B637" s="456"/>
      <c r="C637" s="456"/>
      <c r="D637" s="456"/>
      <c r="E637" s="456"/>
      <c r="F637" s="456"/>
      <c r="G637" s="456"/>
      <c r="H637" s="456"/>
      <c r="I637" s="456"/>
      <c r="J637" s="456"/>
      <c r="K637" s="456"/>
      <c r="L637" s="456"/>
      <c r="M637" s="456"/>
      <c r="N637" s="456"/>
    </row>
    <row r="638" spans="1:14" ht="19.5" customHeight="1">
      <c r="A638" s="456"/>
      <c r="B638" s="456"/>
      <c r="C638" s="456"/>
      <c r="D638" s="456"/>
      <c r="E638" s="456"/>
      <c r="F638" s="456"/>
      <c r="G638" s="456"/>
      <c r="H638" s="456"/>
      <c r="I638" s="456"/>
      <c r="J638" s="456"/>
      <c r="K638" s="456"/>
      <c r="L638" s="456"/>
      <c r="M638" s="456"/>
      <c r="N638" s="456"/>
    </row>
    <row r="639" spans="1:14" ht="19.5" customHeight="1">
      <c r="A639" s="456"/>
      <c r="B639" s="456"/>
      <c r="C639" s="456"/>
      <c r="D639" s="456"/>
      <c r="E639" s="456"/>
      <c r="F639" s="456"/>
      <c r="G639" s="456"/>
      <c r="H639" s="456"/>
      <c r="I639" s="456"/>
      <c r="J639" s="456"/>
      <c r="K639" s="456"/>
      <c r="L639" s="456"/>
      <c r="M639" s="456"/>
      <c r="N639" s="456"/>
    </row>
    <row r="640" spans="1:14" ht="19.5" customHeight="1">
      <c r="A640" s="456"/>
      <c r="B640" s="456"/>
      <c r="C640" s="456"/>
      <c r="D640" s="456"/>
      <c r="E640" s="456"/>
      <c r="F640" s="456"/>
      <c r="G640" s="456"/>
      <c r="H640" s="456"/>
      <c r="I640" s="456"/>
      <c r="J640" s="456"/>
      <c r="K640" s="456"/>
      <c r="L640" s="456"/>
      <c r="M640" s="456"/>
      <c r="N640" s="456"/>
    </row>
    <row r="641" spans="1:14" ht="19.5" customHeight="1">
      <c r="A641" s="456"/>
      <c r="B641" s="456"/>
      <c r="C641" s="456"/>
      <c r="D641" s="456"/>
      <c r="E641" s="456"/>
      <c r="F641" s="456"/>
      <c r="G641" s="456"/>
      <c r="H641" s="456"/>
      <c r="I641" s="456"/>
      <c r="J641" s="456"/>
      <c r="K641" s="456"/>
      <c r="L641" s="456"/>
      <c r="M641" s="456"/>
      <c r="N641" s="456"/>
    </row>
    <row r="642" spans="1:14" ht="19.5" customHeight="1">
      <c r="A642" s="456"/>
      <c r="B642" s="456"/>
      <c r="C642" s="456"/>
      <c r="D642" s="456"/>
      <c r="E642" s="456"/>
      <c r="F642" s="456"/>
      <c r="G642" s="456"/>
      <c r="H642" s="456"/>
      <c r="I642" s="456"/>
      <c r="J642" s="456"/>
      <c r="K642" s="456"/>
      <c r="L642" s="456"/>
      <c r="M642" s="456"/>
      <c r="N642" s="456"/>
    </row>
    <row r="643" spans="1:14" ht="19.5" customHeight="1">
      <c r="A643" s="456"/>
      <c r="B643" s="456"/>
      <c r="C643" s="456"/>
      <c r="D643" s="456"/>
      <c r="E643" s="456"/>
      <c r="F643" s="456"/>
      <c r="G643" s="456"/>
      <c r="H643" s="456"/>
      <c r="I643" s="456"/>
      <c r="J643" s="456"/>
      <c r="K643" s="456"/>
      <c r="L643" s="456"/>
      <c r="M643" s="456"/>
      <c r="N643" s="456"/>
    </row>
    <row r="644" spans="1:14" ht="19.5" customHeight="1">
      <c r="A644" s="456"/>
      <c r="B644" s="456"/>
      <c r="C644" s="456"/>
      <c r="D644" s="456"/>
      <c r="E644" s="456"/>
      <c r="F644" s="456"/>
      <c r="G644" s="456"/>
      <c r="H644" s="456"/>
      <c r="I644" s="456"/>
      <c r="J644" s="456"/>
      <c r="K644" s="456"/>
      <c r="L644" s="456"/>
      <c r="M644" s="456"/>
      <c r="N644" s="456"/>
    </row>
    <row r="645" spans="1:14" ht="19.5" customHeight="1">
      <c r="A645" s="456"/>
      <c r="B645" s="456"/>
      <c r="C645" s="456"/>
      <c r="D645" s="456"/>
      <c r="E645" s="456"/>
      <c r="F645" s="456"/>
      <c r="G645" s="456"/>
      <c r="H645" s="456"/>
      <c r="I645" s="456"/>
      <c r="J645" s="456"/>
      <c r="K645" s="456"/>
      <c r="L645" s="456"/>
      <c r="M645" s="456"/>
      <c r="N645" s="456"/>
    </row>
    <row r="646" spans="1:14" ht="19.5" customHeight="1">
      <c r="A646" s="456"/>
      <c r="B646" s="456"/>
      <c r="C646" s="456"/>
      <c r="D646" s="456"/>
      <c r="E646" s="456"/>
      <c r="F646" s="456"/>
      <c r="G646" s="456"/>
      <c r="H646" s="456"/>
      <c r="I646" s="456"/>
      <c r="J646" s="456"/>
      <c r="K646" s="456"/>
      <c r="L646" s="456"/>
      <c r="M646" s="456"/>
      <c r="N646" s="456"/>
    </row>
    <row r="647" spans="1:14" ht="19.5" customHeight="1">
      <c r="A647" s="456"/>
      <c r="B647" s="456"/>
      <c r="C647" s="456"/>
      <c r="D647" s="456"/>
      <c r="E647" s="456"/>
      <c r="F647" s="456"/>
      <c r="G647" s="456"/>
      <c r="H647" s="456"/>
      <c r="I647" s="456"/>
      <c r="J647" s="456"/>
      <c r="K647" s="456"/>
      <c r="L647" s="456"/>
      <c r="M647" s="456"/>
      <c r="N647" s="456"/>
    </row>
    <row r="648" spans="1:14" ht="19.5" customHeight="1">
      <c r="A648" s="456"/>
      <c r="B648" s="456"/>
      <c r="C648" s="456"/>
      <c r="D648" s="456"/>
      <c r="E648" s="456"/>
      <c r="F648" s="456"/>
      <c r="G648" s="456"/>
      <c r="H648" s="456"/>
      <c r="I648" s="456"/>
      <c r="J648" s="456"/>
      <c r="K648" s="456"/>
      <c r="L648" s="456"/>
      <c r="M648" s="456"/>
      <c r="N648" s="456"/>
    </row>
    <row r="649" spans="1:14" ht="19.5" customHeight="1">
      <c r="A649" s="456"/>
      <c r="B649" s="456"/>
      <c r="C649" s="456"/>
      <c r="D649" s="456"/>
      <c r="E649" s="456"/>
      <c r="F649" s="456"/>
      <c r="G649" s="456"/>
      <c r="H649" s="456"/>
      <c r="I649" s="456"/>
      <c r="J649" s="456"/>
      <c r="K649" s="456"/>
      <c r="L649" s="456"/>
      <c r="M649" s="456"/>
      <c r="N649" s="456"/>
    </row>
    <row r="650" spans="1:14" ht="19.5" customHeight="1">
      <c r="A650" s="456"/>
      <c r="B650" s="456"/>
      <c r="C650" s="456"/>
      <c r="D650" s="456"/>
      <c r="E650" s="456"/>
      <c r="F650" s="456"/>
      <c r="G650" s="456"/>
      <c r="H650" s="456"/>
      <c r="I650" s="456"/>
      <c r="J650" s="456"/>
      <c r="K650" s="456"/>
      <c r="L650" s="456"/>
      <c r="M650" s="456"/>
      <c r="N650" s="456"/>
    </row>
    <row r="651" spans="1:14" ht="19.5" customHeight="1">
      <c r="A651" s="456"/>
      <c r="B651" s="456"/>
      <c r="C651" s="456"/>
      <c r="D651" s="456"/>
      <c r="E651" s="456"/>
      <c r="F651" s="456"/>
      <c r="G651" s="456"/>
      <c r="H651" s="456"/>
      <c r="I651" s="456"/>
      <c r="J651" s="456"/>
      <c r="K651" s="456"/>
      <c r="L651" s="456"/>
      <c r="M651" s="456"/>
      <c r="N651" s="456"/>
    </row>
    <row r="652" spans="1:14" ht="19.5" customHeight="1">
      <c r="A652" s="456"/>
      <c r="B652" s="456"/>
      <c r="C652" s="456"/>
      <c r="D652" s="456"/>
      <c r="E652" s="456"/>
      <c r="F652" s="456"/>
      <c r="G652" s="456"/>
      <c r="H652" s="456"/>
      <c r="I652" s="456"/>
      <c r="J652" s="456"/>
      <c r="K652" s="456"/>
      <c r="L652" s="456"/>
      <c r="M652" s="456"/>
      <c r="N652" s="456"/>
    </row>
    <row r="653" spans="1:14" ht="19.5" customHeight="1">
      <c r="A653" s="456"/>
      <c r="B653" s="456"/>
      <c r="C653" s="456"/>
      <c r="D653" s="456"/>
      <c r="E653" s="456"/>
      <c r="F653" s="456"/>
      <c r="G653" s="456"/>
      <c r="H653" s="456"/>
      <c r="I653" s="456"/>
      <c r="J653" s="456"/>
      <c r="K653" s="456"/>
      <c r="L653" s="456"/>
      <c r="M653" s="456"/>
      <c r="N653" s="456"/>
    </row>
    <row r="654" spans="1:14" ht="19.5" customHeight="1">
      <c r="A654" s="456"/>
      <c r="B654" s="456"/>
      <c r="C654" s="456"/>
      <c r="D654" s="456"/>
      <c r="E654" s="456"/>
      <c r="F654" s="456"/>
      <c r="G654" s="456"/>
      <c r="H654" s="456"/>
      <c r="I654" s="456"/>
      <c r="J654" s="456"/>
      <c r="K654" s="456"/>
      <c r="L654" s="456"/>
      <c r="M654" s="456"/>
      <c r="N654" s="456"/>
    </row>
    <row r="655" spans="1:14" ht="19.5" customHeight="1">
      <c r="A655" s="456"/>
      <c r="B655" s="456"/>
      <c r="C655" s="456"/>
      <c r="D655" s="456"/>
      <c r="E655" s="456"/>
      <c r="F655" s="456"/>
      <c r="G655" s="456"/>
      <c r="H655" s="456"/>
      <c r="I655" s="456"/>
      <c r="J655" s="456"/>
      <c r="K655" s="456"/>
      <c r="L655" s="456"/>
      <c r="M655" s="456"/>
      <c r="N655" s="456"/>
    </row>
    <row r="656" spans="1:14" ht="19.5" customHeight="1">
      <c r="A656" s="456"/>
      <c r="B656" s="456"/>
      <c r="C656" s="456"/>
      <c r="D656" s="456"/>
      <c r="E656" s="456"/>
      <c r="F656" s="456"/>
      <c r="G656" s="456"/>
      <c r="H656" s="456"/>
      <c r="I656" s="456"/>
      <c r="J656" s="456"/>
      <c r="K656" s="456"/>
      <c r="L656" s="456"/>
      <c r="M656" s="456"/>
      <c r="N656" s="456"/>
    </row>
    <row r="657" spans="1:14" ht="19.5" customHeight="1">
      <c r="A657" s="456"/>
      <c r="B657" s="456"/>
      <c r="C657" s="456"/>
      <c r="D657" s="456"/>
      <c r="E657" s="456"/>
      <c r="F657" s="456"/>
      <c r="G657" s="456"/>
      <c r="H657" s="456"/>
      <c r="I657" s="456"/>
      <c r="J657" s="456"/>
      <c r="K657" s="456"/>
      <c r="L657" s="456"/>
      <c r="M657" s="456"/>
      <c r="N657" s="456"/>
    </row>
    <row r="658" spans="1:14" ht="19.5" customHeight="1">
      <c r="A658" s="456"/>
      <c r="B658" s="456"/>
      <c r="C658" s="456"/>
      <c r="D658" s="456"/>
      <c r="E658" s="456"/>
      <c r="F658" s="456"/>
      <c r="G658" s="456"/>
      <c r="H658" s="456"/>
      <c r="I658" s="456"/>
      <c r="J658" s="456"/>
      <c r="K658" s="456"/>
      <c r="L658" s="456"/>
      <c r="M658" s="456"/>
      <c r="N658" s="456"/>
    </row>
    <row r="659" spans="1:14" ht="19.5" customHeight="1">
      <c r="A659" s="456"/>
      <c r="B659" s="456"/>
      <c r="C659" s="456"/>
      <c r="D659" s="456"/>
      <c r="E659" s="456"/>
      <c r="F659" s="456"/>
      <c r="G659" s="456"/>
      <c r="H659" s="456"/>
      <c r="I659" s="456"/>
      <c r="J659" s="456"/>
      <c r="K659" s="456"/>
      <c r="L659" s="456"/>
      <c r="M659" s="456"/>
      <c r="N659" s="456"/>
    </row>
    <row r="660" spans="1:14" ht="19.5" customHeight="1">
      <c r="A660" s="456"/>
      <c r="B660" s="456"/>
      <c r="C660" s="456"/>
      <c r="D660" s="456"/>
      <c r="E660" s="456"/>
      <c r="F660" s="456"/>
      <c r="G660" s="456"/>
      <c r="H660" s="456"/>
      <c r="I660" s="456"/>
      <c r="J660" s="456"/>
      <c r="K660" s="456"/>
      <c r="L660" s="456"/>
      <c r="M660" s="456"/>
      <c r="N660" s="456"/>
    </row>
    <row r="661" spans="1:14" ht="19.5" customHeight="1">
      <c r="A661" s="456"/>
      <c r="B661" s="456"/>
      <c r="C661" s="456"/>
      <c r="D661" s="456"/>
      <c r="E661" s="456"/>
      <c r="F661" s="456"/>
      <c r="G661" s="456"/>
      <c r="H661" s="456"/>
      <c r="I661" s="456"/>
      <c r="J661" s="456"/>
      <c r="K661" s="456"/>
      <c r="L661" s="456"/>
      <c r="M661" s="456"/>
      <c r="N661" s="456"/>
    </row>
    <row r="662" spans="1:14" ht="19.5" customHeight="1">
      <c r="A662" s="456"/>
      <c r="B662" s="456"/>
      <c r="C662" s="456"/>
      <c r="D662" s="456"/>
      <c r="E662" s="456"/>
      <c r="F662" s="456"/>
      <c r="G662" s="456"/>
      <c r="H662" s="456"/>
      <c r="I662" s="456"/>
      <c r="J662" s="456"/>
      <c r="K662" s="456"/>
      <c r="L662" s="456"/>
      <c r="M662" s="456"/>
      <c r="N662" s="456"/>
    </row>
    <row r="663" spans="1:14" ht="19.5" customHeight="1">
      <c r="A663" s="456"/>
      <c r="B663" s="456"/>
      <c r="C663" s="456"/>
      <c r="D663" s="456"/>
      <c r="E663" s="456"/>
      <c r="F663" s="456"/>
      <c r="G663" s="456"/>
      <c r="H663" s="456"/>
      <c r="I663" s="456"/>
      <c r="J663" s="456"/>
      <c r="K663" s="456"/>
      <c r="L663" s="456"/>
      <c r="M663" s="456"/>
      <c r="N663" s="456"/>
    </row>
    <row r="664" spans="1:14" ht="19.5" customHeight="1">
      <c r="A664" s="456"/>
      <c r="B664" s="456"/>
      <c r="C664" s="456"/>
      <c r="D664" s="456"/>
      <c r="E664" s="456"/>
      <c r="F664" s="456"/>
      <c r="G664" s="456"/>
      <c r="H664" s="456"/>
      <c r="I664" s="456"/>
      <c r="J664" s="456"/>
      <c r="K664" s="456"/>
      <c r="L664" s="456"/>
      <c r="M664" s="456"/>
      <c r="N664" s="456"/>
    </row>
    <row r="665" spans="1:14" ht="19.5" customHeight="1">
      <c r="A665" s="456"/>
      <c r="B665" s="456"/>
      <c r="C665" s="456"/>
      <c r="D665" s="456"/>
      <c r="E665" s="456"/>
      <c r="F665" s="456"/>
      <c r="G665" s="456"/>
      <c r="H665" s="456"/>
      <c r="I665" s="456"/>
      <c r="J665" s="456"/>
      <c r="K665" s="456"/>
      <c r="L665" s="456"/>
      <c r="M665" s="456"/>
      <c r="N665" s="456"/>
    </row>
    <row r="666" spans="1:14" ht="19.5" customHeight="1">
      <c r="A666" s="456"/>
      <c r="B666" s="456"/>
      <c r="C666" s="456"/>
      <c r="D666" s="456"/>
      <c r="E666" s="456"/>
      <c r="F666" s="456"/>
      <c r="G666" s="456"/>
      <c r="H666" s="456"/>
      <c r="I666" s="456"/>
      <c r="J666" s="456"/>
      <c r="K666" s="456"/>
      <c r="L666" s="456"/>
      <c r="M666" s="456"/>
      <c r="N666" s="456"/>
    </row>
    <row r="667" spans="1:14" ht="19.5" customHeight="1">
      <c r="A667" s="456"/>
      <c r="B667" s="456"/>
      <c r="C667" s="456"/>
      <c r="D667" s="456"/>
      <c r="E667" s="456"/>
      <c r="F667" s="456"/>
      <c r="G667" s="456"/>
      <c r="H667" s="456"/>
      <c r="I667" s="456"/>
      <c r="J667" s="456"/>
      <c r="K667" s="456"/>
      <c r="L667" s="456"/>
      <c r="M667" s="456"/>
      <c r="N667" s="456"/>
    </row>
    <row r="668" spans="1:14" ht="19.5" customHeight="1">
      <c r="A668" s="456"/>
      <c r="B668" s="456"/>
      <c r="C668" s="456"/>
      <c r="D668" s="456"/>
      <c r="E668" s="456"/>
      <c r="F668" s="456"/>
      <c r="G668" s="456"/>
      <c r="H668" s="456"/>
      <c r="I668" s="456"/>
      <c r="J668" s="456"/>
      <c r="K668" s="456"/>
      <c r="L668" s="456"/>
      <c r="M668" s="456"/>
      <c r="N668" s="456"/>
    </row>
    <row r="669" spans="1:14" ht="19.5" customHeight="1">
      <c r="A669" s="456"/>
      <c r="B669" s="456"/>
      <c r="C669" s="456"/>
      <c r="D669" s="456"/>
      <c r="E669" s="456"/>
      <c r="F669" s="456"/>
      <c r="G669" s="456"/>
      <c r="H669" s="456"/>
      <c r="I669" s="456"/>
      <c r="J669" s="456"/>
      <c r="K669" s="456"/>
      <c r="L669" s="456"/>
      <c r="M669" s="456"/>
      <c r="N669" s="456"/>
    </row>
    <row r="670" spans="1:14" ht="19.5" customHeight="1">
      <c r="A670" s="456"/>
      <c r="B670" s="456"/>
      <c r="C670" s="456"/>
      <c r="D670" s="456"/>
      <c r="E670" s="456"/>
      <c r="F670" s="456"/>
      <c r="G670" s="456"/>
      <c r="H670" s="456"/>
      <c r="I670" s="456"/>
      <c r="J670" s="456"/>
      <c r="K670" s="456"/>
      <c r="L670" s="456"/>
      <c r="M670" s="456"/>
      <c r="N670" s="456"/>
    </row>
    <row r="671" spans="1:14" ht="19.5" customHeight="1">
      <c r="A671" s="456"/>
      <c r="B671" s="456"/>
      <c r="C671" s="456"/>
      <c r="D671" s="456"/>
      <c r="E671" s="456"/>
      <c r="F671" s="456"/>
      <c r="G671" s="456"/>
      <c r="H671" s="456"/>
      <c r="I671" s="456"/>
      <c r="J671" s="456"/>
      <c r="K671" s="456"/>
      <c r="L671" s="456"/>
      <c r="M671" s="456"/>
      <c r="N671" s="456"/>
    </row>
    <row r="672" spans="1:14" ht="19.5" customHeight="1">
      <c r="A672" s="456"/>
      <c r="B672" s="456"/>
      <c r="C672" s="456"/>
      <c r="D672" s="456"/>
      <c r="E672" s="456"/>
      <c r="F672" s="456"/>
      <c r="G672" s="456"/>
      <c r="H672" s="456"/>
      <c r="I672" s="456"/>
      <c r="J672" s="456"/>
      <c r="K672" s="456"/>
      <c r="L672" s="456"/>
      <c r="M672" s="456"/>
      <c r="N672" s="456"/>
    </row>
    <row r="673" spans="1:14" ht="19.5" customHeight="1">
      <c r="A673" s="456"/>
      <c r="B673" s="456"/>
      <c r="C673" s="456"/>
      <c r="D673" s="456"/>
      <c r="E673" s="456"/>
      <c r="F673" s="456"/>
      <c r="G673" s="456"/>
      <c r="H673" s="456"/>
      <c r="I673" s="456"/>
      <c r="J673" s="456"/>
      <c r="K673" s="456"/>
      <c r="L673" s="456"/>
      <c r="M673" s="456"/>
      <c r="N673" s="456"/>
    </row>
    <row r="674" spans="1:14" ht="19.5" customHeight="1">
      <c r="A674" s="456"/>
      <c r="B674" s="456"/>
      <c r="C674" s="456"/>
      <c r="D674" s="456"/>
      <c r="E674" s="456"/>
      <c r="F674" s="456"/>
      <c r="G674" s="456"/>
      <c r="H674" s="456"/>
      <c r="I674" s="456"/>
      <c r="J674" s="456"/>
      <c r="K674" s="456"/>
      <c r="L674" s="456"/>
      <c r="M674" s="456"/>
      <c r="N674" s="456"/>
    </row>
    <row r="675" spans="1:14" ht="19.5" customHeight="1">
      <c r="A675" s="456"/>
      <c r="B675" s="456"/>
      <c r="C675" s="456"/>
      <c r="D675" s="456"/>
      <c r="E675" s="456"/>
      <c r="F675" s="456"/>
      <c r="G675" s="456"/>
      <c r="H675" s="456"/>
      <c r="I675" s="456"/>
      <c r="J675" s="456"/>
      <c r="K675" s="456"/>
      <c r="L675" s="456"/>
      <c r="M675" s="456"/>
      <c r="N675" s="456"/>
    </row>
    <row r="676" spans="1:14" ht="19.5" customHeight="1">
      <c r="A676" s="456"/>
      <c r="B676" s="456"/>
      <c r="C676" s="456"/>
      <c r="D676" s="456"/>
      <c r="E676" s="456"/>
      <c r="F676" s="456"/>
      <c r="G676" s="456"/>
      <c r="H676" s="456"/>
      <c r="I676" s="456"/>
      <c r="J676" s="456"/>
      <c r="K676" s="456"/>
      <c r="L676" s="456"/>
      <c r="M676" s="456"/>
      <c r="N676" s="456"/>
    </row>
    <row r="677" spans="1:14" ht="19.5" customHeight="1">
      <c r="A677" s="456"/>
      <c r="B677" s="456"/>
      <c r="C677" s="456"/>
      <c r="D677" s="456"/>
      <c r="E677" s="456"/>
      <c r="F677" s="456"/>
      <c r="G677" s="456"/>
      <c r="H677" s="456"/>
      <c r="I677" s="456"/>
      <c r="J677" s="456"/>
      <c r="K677" s="456"/>
      <c r="L677" s="456"/>
      <c r="M677" s="456"/>
      <c r="N677" s="456"/>
    </row>
    <row r="678" spans="1:14" ht="19.5" customHeight="1">
      <c r="A678" s="456"/>
      <c r="B678" s="456"/>
      <c r="C678" s="456"/>
      <c r="D678" s="456"/>
      <c r="E678" s="456"/>
      <c r="F678" s="456"/>
      <c r="G678" s="456"/>
      <c r="H678" s="456"/>
      <c r="I678" s="456"/>
      <c r="J678" s="456"/>
      <c r="K678" s="456"/>
      <c r="L678" s="456"/>
      <c r="M678" s="456"/>
      <c r="N678" s="456"/>
    </row>
    <row r="679" spans="1:14" ht="19.5" customHeight="1">
      <c r="A679" s="456"/>
      <c r="B679" s="456"/>
      <c r="C679" s="456"/>
      <c r="D679" s="456"/>
      <c r="E679" s="456"/>
      <c r="F679" s="456"/>
      <c r="G679" s="456"/>
      <c r="H679" s="456"/>
      <c r="I679" s="456"/>
      <c r="J679" s="456"/>
      <c r="K679" s="456"/>
      <c r="L679" s="456"/>
      <c r="M679" s="456"/>
      <c r="N679" s="456"/>
    </row>
    <row r="680" spans="1:14" ht="19.5" customHeight="1">
      <c r="A680" s="456"/>
      <c r="B680" s="456"/>
      <c r="C680" s="456"/>
      <c r="D680" s="456"/>
      <c r="E680" s="456"/>
      <c r="F680" s="456"/>
      <c r="G680" s="456"/>
      <c r="H680" s="456"/>
      <c r="I680" s="456"/>
      <c r="J680" s="456"/>
      <c r="K680" s="456"/>
      <c r="L680" s="456"/>
      <c r="M680" s="456"/>
      <c r="N680" s="456"/>
    </row>
    <row r="681" spans="1:14" ht="19.5" customHeight="1">
      <c r="A681" s="456"/>
      <c r="B681" s="456"/>
      <c r="C681" s="456"/>
      <c r="D681" s="456"/>
      <c r="E681" s="456"/>
      <c r="F681" s="456"/>
      <c r="G681" s="456"/>
      <c r="H681" s="456"/>
      <c r="I681" s="456"/>
      <c r="J681" s="456"/>
      <c r="K681" s="456"/>
      <c r="L681" s="456"/>
      <c r="M681" s="456"/>
      <c r="N681" s="456"/>
    </row>
    <row r="682" spans="1:14" ht="19.5" customHeight="1">
      <c r="A682" s="456"/>
      <c r="B682" s="456"/>
      <c r="C682" s="456"/>
      <c r="D682" s="456"/>
      <c r="E682" s="456"/>
      <c r="F682" s="456"/>
      <c r="G682" s="456"/>
      <c r="H682" s="456"/>
      <c r="I682" s="456"/>
      <c r="J682" s="456"/>
      <c r="K682" s="456"/>
      <c r="L682" s="456"/>
      <c r="M682" s="456"/>
      <c r="N682" s="456"/>
    </row>
    <row r="683" spans="1:14" ht="19.5" customHeight="1">
      <c r="A683" s="456"/>
      <c r="B683" s="456"/>
      <c r="C683" s="456"/>
      <c r="D683" s="456"/>
      <c r="E683" s="456"/>
      <c r="F683" s="456"/>
      <c r="G683" s="456"/>
      <c r="H683" s="456"/>
      <c r="I683" s="456"/>
      <c r="J683" s="456"/>
      <c r="K683" s="456"/>
      <c r="L683" s="456"/>
      <c r="M683" s="456"/>
      <c r="N683" s="456"/>
    </row>
    <row r="684" spans="1:14" ht="19.5" customHeight="1">
      <c r="A684" s="456"/>
      <c r="B684" s="456"/>
      <c r="C684" s="456"/>
      <c r="D684" s="456"/>
      <c r="E684" s="456"/>
      <c r="F684" s="456"/>
      <c r="G684" s="456"/>
      <c r="H684" s="456"/>
      <c r="I684" s="456"/>
      <c r="J684" s="456"/>
      <c r="K684" s="456"/>
      <c r="L684" s="456"/>
      <c r="M684" s="456"/>
      <c r="N684" s="456"/>
    </row>
    <row r="685" spans="1:14" ht="19.5" customHeight="1">
      <c r="A685" s="456"/>
      <c r="B685" s="456"/>
      <c r="C685" s="456"/>
      <c r="D685" s="456"/>
      <c r="E685" s="456"/>
      <c r="F685" s="456"/>
      <c r="G685" s="456"/>
      <c r="H685" s="456"/>
      <c r="I685" s="456"/>
      <c r="J685" s="456"/>
      <c r="K685" s="456"/>
      <c r="L685" s="456"/>
      <c r="M685" s="456"/>
      <c r="N685" s="456"/>
    </row>
    <row r="686" spans="1:14" ht="19.5" customHeight="1">
      <c r="A686" s="456"/>
      <c r="B686" s="456"/>
      <c r="C686" s="456"/>
      <c r="D686" s="456"/>
      <c r="E686" s="456"/>
      <c r="F686" s="456"/>
      <c r="G686" s="456"/>
      <c r="H686" s="456"/>
      <c r="I686" s="456"/>
      <c r="J686" s="456"/>
      <c r="K686" s="456"/>
      <c r="L686" s="456"/>
      <c r="M686" s="456"/>
      <c r="N686" s="456"/>
    </row>
    <row r="687" spans="1:14" ht="19.5" customHeight="1">
      <c r="A687" s="456"/>
      <c r="B687" s="456"/>
      <c r="C687" s="456"/>
      <c r="D687" s="456"/>
      <c r="E687" s="456"/>
      <c r="F687" s="456"/>
      <c r="G687" s="456"/>
      <c r="H687" s="456"/>
      <c r="I687" s="456"/>
      <c r="J687" s="456"/>
      <c r="K687" s="456"/>
      <c r="L687" s="456"/>
      <c r="M687" s="456"/>
      <c r="N687" s="456"/>
    </row>
    <row r="688" spans="1:14" ht="19.5" customHeight="1">
      <c r="A688" s="456"/>
      <c r="B688" s="456"/>
      <c r="C688" s="456"/>
      <c r="D688" s="456"/>
      <c r="E688" s="456"/>
      <c r="F688" s="456"/>
      <c r="G688" s="456"/>
      <c r="H688" s="456"/>
      <c r="I688" s="456"/>
      <c r="J688" s="456"/>
      <c r="K688" s="456"/>
      <c r="L688" s="456"/>
      <c r="M688" s="456"/>
      <c r="N688" s="456"/>
    </row>
    <row r="689" spans="1:14" ht="19.5" customHeight="1">
      <c r="A689" s="456"/>
      <c r="B689" s="456"/>
      <c r="C689" s="456"/>
      <c r="D689" s="456"/>
      <c r="E689" s="456"/>
      <c r="F689" s="456"/>
      <c r="G689" s="456"/>
      <c r="H689" s="456"/>
      <c r="I689" s="456"/>
      <c r="J689" s="456"/>
      <c r="K689" s="456"/>
      <c r="L689" s="456"/>
      <c r="M689" s="456"/>
      <c r="N689" s="456"/>
    </row>
    <row r="690" spans="1:14" ht="19.5" customHeight="1">
      <c r="A690" s="456"/>
      <c r="B690" s="456"/>
      <c r="C690" s="456"/>
      <c r="D690" s="456"/>
      <c r="E690" s="456"/>
      <c r="F690" s="456"/>
      <c r="G690" s="456"/>
      <c r="H690" s="456"/>
      <c r="I690" s="456"/>
      <c r="J690" s="456"/>
      <c r="K690" s="456"/>
      <c r="L690" s="456"/>
      <c r="M690" s="456"/>
      <c r="N690" s="456"/>
    </row>
    <row r="691" spans="1:14" ht="19.5" customHeight="1">
      <c r="A691" s="456"/>
      <c r="B691" s="456"/>
      <c r="C691" s="456"/>
      <c r="D691" s="456"/>
      <c r="E691" s="456"/>
      <c r="F691" s="456"/>
      <c r="G691" s="456"/>
      <c r="H691" s="456"/>
      <c r="I691" s="456"/>
      <c r="J691" s="456"/>
      <c r="K691" s="456"/>
      <c r="L691" s="456"/>
      <c r="M691" s="456"/>
      <c r="N691" s="456"/>
    </row>
    <row r="692" spans="1:14" ht="19.5" customHeight="1">
      <c r="A692" s="456"/>
      <c r="B692" s="456"/>
      <c r="C692" s="456"/>
      <c r="D692" s="456"/>
      <c r="E692" s="456"/>
      <c r="F692" s="456"/>
      <c r="G692" s="456"/>
      <c r="H692" s="456"/>
      <c r="I692" s="456"/>
      <c r="J692" s="456"/>
      <c r="K692" s="456"/>
      <c r="L692" s="456"/>
      <c r="M692" s="456"/>
      <c r="N692" s="456"/>
    </row>
    <row r="693" spans="1:14" ht="19.5" customHeight="1">
      <c r="A693" s="456"/>
      <c r="B693" s="456"/>
      <c r="C693" s="456"/>
      <c r="D693" s="456"/>
      <c r="E693" s="456"/>
      <c r="F693" s="456"/>
      <c r="G693" s="456"/>
      <c r="H693" s="456"/>
      <c r="I693" s="456"/>
      <c r="J693" s="456"/>
      <c r="K693" s="456"/>
      <c r="L693" s="456"/>
      <c r="M693" s="456"/>
      <c r="N693" s="456"/>
    </row>
    <row r="694" spans="1:14" ht="19.5" customHeight="1">
      <c r="A694" s="456"/>
      <c r="B694" s="456"/>
      <c r="C694" s="456"/>
      <c r="D694" s="456"/>
      <c r="E694" s="456"/>
      <c r="F694" s="456"/>
      <c r="G694" s="456"/>
      <c r="H694" s="456"/>
      <c r="I694" s="456"/>
      <c r="J694" s="456"/>
      <c r="K694" s="456"/>
      <c r="L694" s="456"/>
      <c r="M694" s="456"/>
      <c r="N694" s="456"/>
    </row>
    <row r="695" spans="1:14" ht="19.5" customHeight="1">
      <c r="A695" s="456"/>
      <c r="B695" s="456"/>
      <c r="C695" s="456"/>
      <c r="D695" s="456"/>
      <c r="E695" s="456"/>
      <c r="F695" s="456"/>
      <c r="G695" s="456"/>
      <c r="H695" s="456"/>
      <c r="I695" s="456"/>
      <c r="J695" s="456"/>
      <c r="K695" s="456"/>
      <c r="L695" s="456"/>
      <c r="M695" s="456"/>
      <c r="N695" s="456"/>
    </row>
    <row r="696" spans="1:14" ht="19.5" customHeight="1">
      <c r="A696" s="456"/>
      <c r="B696" s="456"/>
      <c r="C696" s="456"/>
      <c r="D696" s="456"/>
      <c r="E696" s="456"/>
      <c r="F696" s="456"/>
      <c r="G696" s="456"/>
      <c r="H696" s="456"/>
      <c r="I696" s="456"/>
      <c r="J696" s="456"/>
      <c r="K696" s="456"/>
      <c r="L696" s="456"/>
      <c r="M696" s="456"/>
      <c r="N696" s="456"/>
    </row>
    <row r="697" spans="1:14" ht="19.5" customHeight="1">
      <c r="A697" s="456"/>
      <c r="B697" s="456"/>
      <c r="C697" s="456"/>
      <c r="D697" s="456"/>
      <c r="E697" s="456"/>
      <c r="F697" s="456"/>
      <c r="G697" s="456"/>
      <c r="H697" s="456"/>
      <c r="I697" s="456"/>
      <c r="J697" s="456"/>
      <c r="K697" s="456"/>
      <c r="L697" s="456"/>
      <c r="M697" s="456"/>
      <c r="N697" s="456"/>
    </row>
    <row r="698" spans="1:14" ht="19.5" customHeight="1">
      <c r="A698" s="456"/>
      <c r="B698" s="456"/>
      <c r="C698" s="456"/>
      <c r="D698" s="456"/>
      <c r="E698" s="456"/>
      <c r="F698" s="456"/>
      <c r="G698" s="456"/>
      <c r="H698" s="456"/>
      <c r="I698" s="456"/>
      <c r="J698" s="456"/>
      <c r="K698" s="456"/>
      <c r="L698" s="456"/>
      <c r="M698" s="456"/>
      <c r="N698" s="456"/>
    </row>
    <row r="699" spans="1:14" ht="19.5" customHeight="1">
      <c r="A699" s="456"/>
      <c r="B699" s="456"/>
      <c r="C699" s="456"/>
      <c r="D699" s="456"/>
      <c r="E699" s="456"/>
      <c r="F699" s="456"/>
      <c r="G699" s="456"/>
      <c r="H699" s="456"/>
      <c r="I699" s="456"/>
      <c r="J699" s="456"/>
      <c r="K699" s="456"/>
      <c r="L699" s="456"/>
      <c r="M699" s="456"/>
      <c r="N699" s="456"/>
    </row>
    <row r="700" spans="1:14" ht="19.5" customHeight="1">
      <c r="A700" s="456"/>
      <c r="B700" s="456"/>
      <c r="C700" s="456"/>
      <c r="D700" s="456"/>
      <c r="E700" s="456"/>
      <c r="F700" s="456"/>
      <c r="G700" s="456"/>
      <c r="H700" s="456"/>
      <c r="I700" s="456"/>
      <c r="J700" s="456"/>
      <c r="K700" s="456"/>
      <c r="L700" s="456"/>
      <c r="M700" s="456"/>
      <c r="N700" s="456"/>
    </row>
    <row r="701" spans="1:14" ht="19.5" customHeight="1">
      <c r="A701" s="456"/>
      <c r="B701" s="456"/>
      <c r="C701" s="456"/>
      <c r="D701" s="456"/>
      <c r="E701" s="456"/>
      <c r="F701" s="456"/>
      <c r="G701" s="456"/>
      <c r="H701" s="456"/>
      <c r="I701" s="456"/>
      <c r="J701" s="456"/>
      <c r="K701" s="456"/>
      <c r="L701" s="456"/>
      <c r="M701" s="456"/>
      <c r="N701" s="456"/>
    </row>
    <row r="702" spans="1:14" ht="19.5" customHeight="1">
      <c r="A702" s="456"/>
      <c r="B702" s="456"/>
      <c r="C702" s="456"/>
      <c r="D702" s="456"/>
      <c r="E702" s="456"/>
      <c r="F702" s="456"/>
      <c r="G702" s="456"/>
      <c r="H702" s="456"/>
      <c r="I702" s="456"/>
      <c r="J702" s="456"/>
      <c r="K702" s="456"/>
      <c r="L702" s="456"/>
      <c r="M702" s="456"/>
      <c r="N702" s="456"/>
    </row>
    <row r="703" spans="1:14" ht="19.5" customHeight="1">
      <c r="A703" s="456"/>
      <c r="B703" s="456"/>
      <c r="C703" s="456"/>
      <c r="D703" s="456"/>
      <c r="E703" s="456"/>
      <c r="F703" s="456"/>
      <c r="G703" s="456"/>
      <c r="H703" s="456"/>
      <c r="I703" s="456"/>
      <c r="J703" s="456"/>
      <c r="K703" s="456"/>
      <c r="L703" s="456"/>
      <c r="M703" s="456"/>
      <c r="N703" s="456"/>
    </row>
    <row r="704" spans="1:14" ht="19.5" customHeight="1">
      <c r="A704" s="456"/>
      <c r="B704" s="456"/>
      <c r="C704" s="456"/>
      <c r="D704" s="456"/>
      <c r="E704" s="456"/>
      <c r="F704" s="456"/>
      <c r="G704" s="456"/>
      <c r="H704" s="456"/>
      <c r="I704" s="456"/>
      <c r="J704" s="456"/>
      <c r="K704" s="456"/>
      <c r="L704" s="456"/>
      <c r="M704" s="456"/>
      <c r="N704" s="456"/>
    </row>
    <row r="705" spans="1:14" ht="19.5" customHeight="1">
      <c r="A705" s="456"/>
      <c r="B705" s="456"/>
      <c r="C705" s="456"/>
      <c r="D705" s="456"/>
      <c r="E705" s="456"/>
      <c r="F705" s="456"/>
      <c r="G705" s="456"/>
      <c r="H705" s="456"/>
      <c r="I705" s="456"/>
      <c r="J705" s="456"/>
      <c r="K705" s="456"/>
      <c r="L705" s="456"/>
      <c r="M705" s="456"/>
      <c r="N705" s="456"/>
    </row>
    <row r="706" spans="1:14" ht="19.5" customHeight="1">
      <c r="A706" s="456"/>
      <c r="B706" s="456"/>
      <c r="C706" s="456"/>
      <c r="D706" s="456"/>
      <c r="E706" s="456"/>
      <c r="F706" s="456"/>
      <c r="G706" s="456"/>
      <c r="H706" s="456"/>
      <c r="I706" s="456"/>
      <c r="J706" s="456"/>
      <c r="K706" s="456"/>
      <c r="L706" s="456"/>
      <c r="M706" s="456"/>
      <c r="N706" s="456"/>
    </row>
    <row r="707" spans="1:14" ht="19.5" customHeight="1">
      <c r="A707" s="456"/>
      <c r="B707" s="456"/>
      <c r="C707" s="456"/>
      <c r="D707" s="456"/>
      <c r="E707" s="456"/>
      <c r="F707" s="456"/>
      <c r="G707" s="456"/>
      <c r="H707" s="456"/>
      <c r="I707" s="456"/>
      <c r="J707" s="456"/>
      <c r="K707" s="456"/>
      <c r="L707" s="456"/>
      <c r="M707" s="456"/>
      <c r="N707" s="456"/>
    </row>
    <row r="708" spans="1:14" ht="19.5" customHeight="1">
      <c r="A708" s="456"/>
      <c r="B708" s="456"/>
      <c r="C708" s="456"/>
      <c r="D708" s="456"/>
      <c r="E708" s="456"/>
      <c r="F708" s="456"/>
      <c r="G708" s="456"/>
      <c r="H708" s="456"/>
      <c r="I708" s="456"/>
      <c r="J708" s="456"/>
      <c r="K708" s="456"/>
      <c r="L708" s="456"/>
      <c r="M708" s="456"/>
      <c r="N708" s="456"/>
    </row>
    <row r="709" spans="1:14" ht="19.5" customHeight="1">
      <c r="A709" s="456"/>
      <c r="B709" s="456"/>
      <c r="C709" s="456"/>
      <c r="D709" s="456"/>
      <c r="E709" s="456"/>
      <c r="F709" s="456"/>
      <c r="G709" s="456"/>
      <c r="H709" s="456"/>
      <c r="I709" s="456"/>
      <c r="J709" s="456"/>
      <c r="K709" s="456"/>
      <c r="L709" s="456"/>
      <c r="M709" s="456"/>
      <c r="N709" s="456"/>
    </row>
    <row r="710" spans="1:14" ht="19.5" customHeight="1">
      <c r="A710" s="456"/>
      <c r="B710" s="456"/>
      <c r="C710" s="456"/>
      <c r="D710" s="456"/>
      <c r="E710" s="456"/>
      <c r="F710" s="456"/>
      <c r="G710" s="456"/>
      <c r="H710" s="456"/>
      <c r="I710" s="456"/>
      <c r="J710" s="456"/>
      <c r="K710" s="456"/>
      <c r="L710" s="456"/>
      <c r="M710" s="456"/>
      <c r="N710" s="456"/>
    </row>
    <row r="711" spans="1:14" ht="19.5" customHeight="1">
      <c r="A711" s="456"/>
      <c r="B711" s="456"/>
      <c r="C711" s="456"/>
      <c r="D711" s="456"/>
      <c r="E711" s="456"/>
      <c r="F711" s="456"/>
      <c r="G711" s="456"/>
      <c r="H711" s="456"/>
      <c r="I711" s="456"/>
      <c r="J711" s="456"/>
      <c r="K711" s="456"/>
      <c r="L711" s="456"/>
      <c r="M711" s="456"/>
      <c r="N711" s="456"/>
    </row>
    <row r="712" spans="1:14" ht="19.5" customHeight="1">
      <c r="A712" s="456"/>
      <c r="B712" s="456"/>
      <c r="C712" s="456"/>
      <c r="D712" s="456"/>
      <c r="E712" s="456"/>
      <c r="F712" s="456"/>
      <c r="G712" s="456"/>
      <c r="H712" s="456"/>
      <c r="I712" s="456"/>
      <c r="J712" s="456"/>
      <c r="K712" s="456"/>
      <c r="L712" s="456"/>
      <c r="M712" s="456"/>
      <c r="N712" s="456"/>
    </row>
    <row r="713" spans="1:14" ht="19.5" customHeight="1">
      <c r="A713" s="456"/>
      <c r="B713" s="456"/>
      <c r="C713" s="456"/>
      <c r="D713" s="456"/>
      <c r="E713" s="456"/>
      <c r="F713" s="456"/>
      <c r="G713" s="456"/>
      <c r="H713" s="456"/>
      <c r="I713" s="456"/>
      <c r="J713" s="456"/>
      <c r="K713" s="456"/>
      <c r="L713" s="456"/>
      <c r="M713" s="456"/>
      <c r="N713" s="456"/>
    </row>
    <row r="714" spans="1:14" ht="19.5" customHeight="1">
      <c r="A714" s="456"/>
      <c r="B714" s="456"/>
      <c r="C714" s="456"/>
      <c r="D714" s="456"/>
      <c r="E714" s="456"/>
      <c r="F714" s="456"/>
      <c r="G714" s="456"/>
      <c r="H714" s="456"/>
      <c r="I714" s="456"/>
      <c r="J714" s="456"/>
      <c r="K714" s="456"/>
      <c r="L714" s="456"/>
      <c r="M714" s="456"/>
      <c r="N714" s="456"/>
    </row>
    <row r="715" spans="1:14" ht="19.5" customHeight="1">
      <c r="A715" s="456"/>
      <c r="B715" s="456"/>
      <c r="C715" s="456"/>
      <c r="D715" s="456"/>
      <c r="E715" s="456"/>
      <c r="F715" s="456"/>
      <c r="G715" s="456"/>
      <c r="H715" s="456"/>
      <c r="I715" s="456"/>
      <c r="J715" s="456"/>
      <c r="K715" s="456"/>
      <c r="L715" s="456"/>
      <c r="M715" s="456"/>
      <c r="N715" s="456"/>
    </row>
    <row r="716" spans="1:14" ht="19.5" customHeight="1">
      <c r="A716" s="456"/>
      <c r="B716" s="456"/>
      <c r="C716" s="456"/>
      <c r="D716" s="456"/>
      <c r="E716" s="456"/>
      <c r="F716" s="456"/>
      <c r="G716" s="456"/>
      <c r="H716" s="456"/>
      <c r="I716" s="456"/>
      <c r="J716" s="456"/>
      <c r="K716" s="456"/>
      <c r="L716" s="456"/>
      <c r="M716" s="456"/>
      <c r="N716" s="456"/>
    </row>
    <row r="717" spans="1:14" ht="19.5" customHeight="1">
      <c r="A717" s="456"/>
      <c r="B717" s="456"/>
      <c r="C717" s="456"/>
      <c r="D717" s="456"/>
      <c r="E717" s="456"/>
      <c r="F717" s="456"/>
      <c r="G717" s="456"/>
      <c r="H717" s="456"/>
      <c r="I717" s="456"/>
      <c r="J717" s="456"/>
      <c r="K717" s="456"/>
      <c r="L717" s="456"/>
      <c r="M717" s="456"/>
      <c r="N717" s="456"/>
    </row>
    <row r="718" spans="1:14" ht="19.5" customHeight="1">
      <c r="A718" s="456"/>
      <c r="B718" s="456"/>
      <c r="C718" s="456"/>
      <c r="D718" s="456"/>
      <c r="E718" s="456"/>
      <c r="F718" s="456"/>
      <c r="G718" s="456"/>
      <c r="H718" s="456"/>
      <c r="I718" s="456"/>
      <c r="J718" s="456"/>
      <c r="K718" s="456"/>
      <c r="L718" s="456"/>
      <c r="M718" s="456"/>
      <c r="N718" s="456"/>
    </row>
    <row r="719" spans="1:14" ht="19.5" customHeight="1">
      <c r="A719" s="456"/>
      <c r="B719" s="456"/>
      <c r="C719" s="456"/>
      <c r="D719" s="456"/>
      <c r="E719" s="456"/>
      <c r="F719" s="456"/>
      <c r="G719" s="456"/>
      <c r="H719" s="456"/>
      <c r="I719" s="456"/>
      <c r="J719" s="456"/>
      <c r="K719" s="456"/>
      <c r="L719" s="456"/>
      <c r="M719" s="456"/>
      <c r="N719" s="456"/>
    </row>
    <row r="720" spans="1:14" ht="19.5" customHeight="1">
      <c r="A720" s="456"/>
      <c r="B720" s="456"/>
      <c r="C720" s="456"/>
      <c r="D720" s="456"/>
      <c r="E720" s="456"/>
      <c r="F720" s="456"/>
      <c r="G720" s="456"/>
      <c r="H720" s="456"/>
      <c r="I720" s="456"/>
      <c r="J720" s="456"/>
      <c r="K720" s="456"/>
      <c r="L720" s="456"/>
      <c r="M720" s="456"/>
      <c r="N720" s="456"/>
    </row>
    <row r="721" spans="1:14" ht="19.5" customHeight="1">
      <c r="A721" s="456"/>
      <c r="B721" s="456"/>
      <c r="C721" s="456"/>
      <c r="D721" s="456"/>
      <c r="E721" s="456"/>
      <c r="F721" s="456"/>
      <c r="G721" s="456"/>
      <c r="H721" s="456"/>
      <c r="I721" s="456"/>
      <c r="J721" s="456"/>
      <c r="K721" s="456"/>
      <c r="L721" s="456"/>
      <c r="M721" s="456"/>
      <c r="N721" s="456"/>
    </row>
    <row r="722" spans="1:14" ht="19.5" customHeight="1">
      <c r="A722" s="456"/>
      <c r="B722" s="456"/>
      <c r="C722" s="456"/>
      <c r="D722" s="456"/>
      <c r="E722" s="456"/>
      <c r="F722" s="456"/>
      <c r="G722" s="456"/>
      <c r="H722" s="456"/>
      <c r="I722" s="456"/>
      <c r="J722" s="456"/>
      <c r="K722" s="456"/>
      <c r="L722" s="456"/>
      <c r="M722" s="456"/>
      <c r="N722" s="456"/>
    </row>
    <row r="723" spans="1:14" ht="19.5" customHeight="1">
      <c r="A723" s="456"/>
      <c r="B723" s="456"/>
      <c r="C723" s="456"/>
      <c r="D723" s="456"/>
      <c r="E723" s="456"/>
      <c r="F723" s="456"/>
      <c r="G723" s="456"/>
      <c r="H723" s="456"/>
      <c r="I723" s="456"/>
      <c r="J723" s="456"/>
      <c r="K723" s="456"/>
      <c r="L723" s="456"/>
      <c r="M723" s="456"/>
      <c r="N723" s="456"/>
    </row>
    <row r="724" spans="1:14" ht="19.5" customHeight="1">
      <c r="A724" s="456"/>
      <c r="B724" s="456"/>
      <c r="C724" s="456"/>
      <c r="D724" s="456"/>
      <c r="E724" s="456"/>
      <c r="F724" s="456"/>
      <c r="G724" s="456"/>
      <c r="H724" s="456"/>
      <c r="I724" s="456"/>
      <c r="J724" s="456"/>
      <c r="K724" s="456"/>
      <c r="L724" s="456"/>
      <c r="M724" s="456"/>
      <c r="N724" s="456"/>
    </row>
    <row r="725" spans="1:14" ht="19.5" customHeight="1">
      <c r="A725" s="456"/>
      <c r="B725" s="456"/>
      <c r="C725" s="456"/>
      <c r="D725" s="456"/>
      <c r="E725" s="456"/>
      <c r="F725" s="456"/>
      <c r="G725" s="456"/>
      <c r="H725" s="456"/>
      <c r="I725" s="456"/>
      <c r="J725" s="456"/>
      <c r="K725" s="456"/>
      <c r="L725" s="456"/>
      <c r="M725" s="456"/>
      <c r="N725" s="456"/>
    </row>
    <row r="726" spans="1:14" ht="19.5" customHeight="1">
      <c r="A726" s="456"/>
      <c r="B726" s="456"/>
      <c r="C726" s="456"/>
      <c r="D726" s="456"/>
      <c r="E726" s="456"/>
      <c r="F726" s="456"/>
      <c r="G726" s="456"/>
      <c r="H726" s="456"/>
      <c r="I726" s="456"/>
      <c r="J726" s="456"/>
      <c r="K726" s="456"/>
      <c r="L726" s="456"/>
      <c r="M726" s="456"/>
      <c r="N726" s="456"/>
    </row>
    <row r="727" spans="1:14" ht="19.5" customHeight="1">
      <c r="A727" s="456"/>
      <c r="B727" s="456"/>
      <c r="C727" s="456"/>
      <c r="D727" s="456"/>
      <c r="E727" s="456"/>
      <c r="F727" s="456"/>
      <c r="G727" s="456"/>
      <c r="H727" s="456"/>
      <c r="I727" s="456"/>
      <c r="J727" s="456"/>
      <c r="K727" s="456"/>
      <c r="L727" s="456"/>
      <c r="M727" s="456"/>
      <c r="N727" s="456"/>
    </row>
    <row r="728" spans="1:14" ht="19.5" customHeight="1">
      <c r="A728" s="456"/>
      <c r="B728" s="456"/>
      <c r="C728" s="456"/>
      <c r="D728" s="456"/>
      <c r="E728" s="456"/>
      <c r="F728" s="456"/>
      <c r="G728" s="456"/>
      <c r="H728" s="456"/>
      <c r="I728" s="456"/>
      <c r="J728" s="456"/>
      <c r="K728" s="456"/>
      <c r="L728" s="456"/>
      <c r="M728" s="456"/>
      <c r="N728" s="456"/>
    </row>
    <row r="729" spans="1:14" ht="19.5" customHeight="1">
      <c r="A729" s="456"/>
      <c r="B729" s="456"/>
      <c r="C729" s="456"/>
      <c r="D729" s="456"/>
      <c r="E729" s="456"/>
      <c r="F729" s="456"/>
      <c r="G729" s="456"/>
      <c r="H729" s="456"/>
      <c r="I729" s="456"/>
      <c r="J729" s="456"/>
      <c r="K729" s="456"/>
      <c r="L729" s="456"/>
      <c r="M729" s="456"/>
      <c r="N729" s="456"/>
    </row>
    <row r="730" spans="1:14" ht="19.5" customHeight="1">
      <c r="A730" s="456"/>
      <c r="B730" s="456"/>
      <c r="C730" s="456"/>
      <c r="D730" s="456"/>
      <c r="E730" s="456"/>
      <c r="F730" s="456"/>
      <c r="G730" s="456"/>
      <c r="H730" s="456"/>
      <c r="I730" s="456"/>
      <c r="J730" s="456"/>
      <c r="K730" s="456"/>
      <c r="L730" s="456"/>
      <c r="M730" s="456"/>
      <c r="N730" s="456"/>
    </row>
    <row r="731" spans="1:14" ht="19.5" customHeight="1">
      <c r="A731" s="456"/>
      <c r="B731" s="456"/>
      <c r="C731" s="456"/>
      <c r="D731" s="456"/>
      <c r="E731" s="456"/>
      <c r="F731" s="456"/>
      <c r="G731" s="456"/>
      <c r="H731" s="456"/>
      <c r="I731" s="456"/>
      <c r="J731" s="456"/>
      <c r="K731" s="456"/>
      <c r="L731" s="456"/>
      <c r="M731" s="456"/>
      <c r="N731" s="456"/>
    </row>
    <row r="732" spans="1:14" ht="19.5" customHeight="1">
      <c r="A732" s="456"/>
      <c r="B732" s="456"/>
      <c r="C732" s="456"/>
      <c r="D732" s="456"/>
      <c r="E732" s="456"/>
      <c r="F732" s="456"/>
      <c r="G732" s="456"/>
      <c r="H732" s="456"/>
      <c r="I732" s="456"/>
      <c r="J732" s="456"/>
      <c r="K732" s="456"/>
      <c r="L732" s="456"/>
      <c r="M732" s="456"/>
      <c r="N732" s="456"/>
    </row>
    <row r="733" spans="1:14" ht="19.5" customHeight="1">
      <c r="A733" s="456"/>
      <c r="B733" s="456"/>
      <c r="C733" s="456"/>
      <c r="D733" s="456"/>
      <c r="E733" s="456"/>
      <c r="F733" s="456"/>
      <c r="G733" s="456"/>
      <c r="H733" s="456"/>
      <c r="I733" s="456"/>
      <c r="J733" s="456"/>
      <c r="K733" s="456"/>
      <c r="L733" s="456"/>
      <c r="M733" s="456"/>
      <c r="N733" s="456"/>
    </row>
    <row r="734" spans="1:14" ht="19.5" customHeight="1">
      <c r="A734" s="456"/>
      <c r="B734" s="456"/>
      <c r="C734" s="456"/>
      <c r="D734" s="456"/>
      <c r="E734" s="456"/>
      <c r="F734" s="456"/>
      <c r="G734" s="456"/>
      <c r="H734" s="456"/>
      <c r="I734" s="456"/>
      <c r="J734" s="456"/>
      <c r="K734" s="456"/>
      <c r="L734" s="456"/>
      <c r="M734" s="456"/>
      <c r="N734" s="456"/>
    </row>
    <row r="735" spans="1:14" ht="19.5" customHeight="1">
      <c r="A735" s="456"/>
      <c r="B735" s="456"/>
      <c r="C735" s="456"/>
      <c r="D735" s="456"/>
      <c r="E735" s="456"/>
      <c r="F735" s="456"/>
      <c r="G735" s="456"/>
      <c r="H735" s="456"/>
      <c r="I735" s="456"/>
      <c r="J735" s="456"/>
      <c r="K735" s="456"/>
      <c r="L735" s="456"/>
      <c r="M735" s="456"/>
      <c r="N735" s="456"/>
    </row>
    <row r="736" spans="1:14" ht="19.5" customHeight="1">
      <c r="A736" s="456"/>
      <c r="B736" s="456"/>
      <c r="C736" s="456"/>
      <c r="D736" s="456"/>
      <c r="E736" s="456"/>
      <c r="F736" s="456"/>
      <c r="G736" s="456"/>
      <c r="H736" s="456"/>
      <c r="I736" s="456"/>
      <c r="J736" s="456"/>
      <c r="K736" s="456"/>
      <c r="L736" s="456"/>
      <c r="M736" s="456"/>
      <c r="N736" s="456"/>
    </row>
    <row r="737" spans="1:14" ht="19.5" customHeight="1">
      <c r="A737" s="456"/>
      <c r="B737" s="456"/>
      <c r="C737" s="456"/>
      <c r="D737" s="456"/>
      <c r="E737" s="456"/>
      <c r="F737" s="456"/>
      <c r="G737" s="456"/>
      <c r="H737" s="456"/>
      <c r="I737" s="456"/>
      <c r="J737" s="456"/>
      <c r="K737" s="456"/>
      <c r="L737" s="456"/>
      <c r="M737" s="456"/>
      <c r="N737" s="456"/>
    </row>
    <row r="738" spans="1:14" ht="19.5" customHeight="1">
      <c r="A738" s="456"/>
      <c r="B738" s="456"/>
      <c r="C738" s="456"/>
      <c r="D738" s="456"/>
      <c r="E738" s="456"/>
      <c r="F738" s="456"/>
      <c r="G738" s="456"/>
      <c r="H738" s="456"/>
      <c r="I738" s="456"/>
      <c r="J738" s="456"/>
      <c r="K738" s="456"/>
      <c r="L738" s="456"/>
      <c r="M738" s="456"/>
      <c r="N738" s="456"/>
    </row>
    <row r="739" spans="1:14" ht="19.5" customHeight="1">
      <c r="A739" s="456"/>
      <c r="B739" s="456"/>
      <c r="C739" s="456"/>
      <c r="D739" s="456"/>
      <c r="E739" s="456"/>
      <c r="F739" s="456"/>
      <c r="G739" s="456"/>
      <c r="H739" s="456"/>
      <c r="I739" s="456"/>
      <c r="J739" s="456"/>
      <c r="K739" s="456"/>
      <c r="L739" s="456"/>
      <c r="M739" s="456"/>
      <c r="N739" s="456"/>
    </row>
    <row r="740" spans="1:14" ht="19.5" customHeight="1">
      <c r="A740" s="456"/>
      <c r="B740" s="456"/>
      <c r="C740" s="456"/>
      <c r="D740" s="456"/>
      <c r="E740" s="456"/>
      <c r="F740" s="456"/>
      <c r="G740" s="456"/>
      <c r="H740" s="456"/>
      <c r="I740" s="456"/>
      <c r="J740" s="456"/>
      <c r="K740" s="456"/>
      <c r="L740" s="456"/>
      <c r="M740" s="456"/>
      <c r="N740" s="456"/>
    </row>
    <row r="741" spans="1:14" ht="19.5" customHeight="1">
      <c r="A741" s="456"/>
      <c r="B741" s="456"/>
      <c r="C741" s="456"/>
      <c r="D741" s="456"/>
      <c r="E741" s="456"/>
      <c r="F741" s="456"/>
      <c r="G741" s="456"/>
      <c r="H741" s="456"/>
      <c r="I741" s="456"/>
      <c r="J741" s="456"/>
      <c r="K741" s="456"/>
      <c r="L741" s="456"/>
      <c r="M741" s="456"/>
      <c r="N741" s="456"/>
    </row>
    <row r="742" spans="1:14" ht="19.5" customHeight="1">
      <c r="A742" s="456"/>
      <c r="B742" s="456"/>
      <c r="C742" s="456"/>
      <c r="D742" s="456"/>
      <c r="E742" s="456"/>
      <c r="F742" s="456"/>
      <c r="G742" s="456"/>
      <c r="H742" s="456"/>
      <c r="I742" s="456"/>
      <c r="J742" s="456"/>
      <c r="K742" s="456"/>
      <c r="L742" s="456"/>
      <c r="M742" s="456"/>
      <c r="N742" s="456"/>
    </row>
    <row r="743" spans="1:14" ht="19.5" customHeight="1">
      <c r="A743" s="456"/>
      <c r="B743" s="456"/>
      <c r="C743" s="456"/>
      <c r="D743" s="456"/>
      <c r="E743" s="456"/>
      <c r="F743" s="456"/>
      <c r="G743" s="456"/>
      <c r="H743" s="456"/>
      <c r="I743" s="456"/>
      <c r="J743" s="456"/>
      <c r="K743" s="456"/>
      <c r="L743" s="456"/>
      <c r="M743" s="456"/>
      <c r="N743" s="456"/>
    </row>
    <row r="744" spans="1:14" ht="19.5" customHeight="1">
      <c r="A744" s="456"/>
      <c r="B744" s="456"/>
      <c r="C744" s="456"/>
      <c r="D744" s="456"/>
      <c r="E744" s="456"/>
      <c r="F744" s="456"/>
      <c r="G744" s="456"/>
      <c r="H744" s="456"/>
      <c r="I744" s="456"/>
      <c r="J744" s="456"/>
      <c r="K744" s="456"/>
      <c r="L744" s="456"/>
      <c r="M744" s="456"/>
      <c r="N744" s="456"/>
    </row>
    <row r="745" spans="1:14" ht="19.5" customHeight="1">
      <c r="A745" s="456"/>
      <c r="B745" s="456"/>
      <c r="C745" s="456"/>
      <c r="D745" s="456"/>
      <c r="E745" s="456"/>
      <c r="F745" s="456"/>
      <c r="G745" s="456"/>
      <c r="H745" s="456"/>
      <c r="I745" s="456"/>
      <c r="J745" s="456"/>
      <c r="K745" s="456"/>
      <c r="L745" s="456"/>
      <c r="M745" s="456"/>
      <c r="N745" s="456"/>
    </row>
    <row r="746" spans="1:14" ht="19.5" customHeight="1">
      <c r="A746" s="456"/>
      <c r="B746" s="456"/>
      <c r="C746" s="456"/>
      <c r="D746" s="456"/>
      <c r="E746" s="456"/>
      <c r="F746" s="456"/>
      <c r="G746" s="456"/>
      <c r="H746" s="456"/>
      <c r="I746" s="456"/>
      <c r="J746" s="456"/>
      <c r="K746" s="456"/>
      <c r="L746" s="456"/>
      <c r="M746" s="456"/>
      <c r="N746" s="456"/>
    </row>
    <row r="747" spans="1:14" ht="19.5" customHeight="1">
      <c r="A747" s="456"/>
      <c r="B747" s="456"/>
      <c r="C747" s="456"/>
      <c r="D747" s="456"/>
      <c r="E747" s="456"/>
      <c r="F747" s="456"/>
      <c r="G747" s="456"/>
      <c r="H747" s="456"/>
      <c r="I747" s="456"/>
      <c r="J747" s="456"/>
      <c r="K747" s="456"/>
      <c r="L747" s="456"/>
      <c r="M747" s="456"/>
      <c r="N747" s="456"/>
    </row>
    <row r="748" spans="1:14" ht="19.5" customHeight="1">
      <c r="A748" s="456"/>
      <c r="B748" s="456"/>
      <c r="C748" s="456"/>
      <c r="D748" s="456"/>
      <c r="E748" s="456"/>
      <c r="F748" s="456"/>
      <c r="G748" s="456"/>
      <c r="H748" s="456"/>
      <c r="I748" s="456"/>
      <c r="J748" s="456"/>
      <c r="K748" s="456"/>
      <c r="L748" s="456"/>
      <c r="M748" s="456"/>
      <c r="N748" s="456"/>
    </row>
    <row r="749" spans="1:14" ht="19.5" customHeight="1">
      <c r="A749" s="456"/>
      <c r="B749" s="456"/>
      <c r="C749" s="456"/>
      <c r="D749" s="456"/>
      <c r="E749" s="456"/>
      <c r="F749" s="456"/>
      <c r="G749" s="456"/>
      <c r="H749" s="456"/>
      <c r="I749" s="456"/>
      <c r="J749" s="456"/>
      <c r="K749" s="456"/>
      <c r="L749" s="456"/>
      <c r="M749" s="456"/>
      <c r="N749" s="456"/>
    </row>
    <row r="750" spans="1:14" ht="19.5" customHeight="1">
      <c r="A750" s="456"/>
      <c r="B750" s="456"/>
      <c r="C750" s="456"/>
      <c r="D750" s="456"/>
      <c r="E750" s="456"/>
      <c r="F750" s="456"/>
      <c r="G750" s="456"/>
      <c r="H750" s="456"/>
      <c r="I750" s="456"/>
      <c r="J750" s="456"/>
      <c r="K750" s="456"/>
      <c r="L750" s="456"/>
      <c r="M750" s="456"/>
      <c r="N750" s="456"/>
    </row>
    <row r="751" spans="1:14" ht="19.5" customHeight="1">
      <c r="A751" s="456"/>
      <c r="B751" s="456"/>
      <c r="C751" s="456"/>
      <c r="D751" s="456"/>
      <c r="E751" s="456"/>
      <c r="F751" s="456"/>
      <c r="G751" s="456"/>
      <c r="H751" s="456"/>
      <c r="I751" s="456"/>
      <c r="J751" s="456"/>
      <c r="K751" s="456"/>
      <c r="L751" s="456"/>
      <c r="M751" s="456"/>
      <c r="N751" s="456"/>
    </row>
    <row r="752" spans="1:14" ht="19.5" customHeight="1">
      <c r="A752" s="456"/>
      <c r="B752" s="456"/>
      <c r="C752" s="456"/>
      <c r="D752" s="456"/>
      <c r="E752" s="456"/>
      <c r="F752" s="456"/>
      <c r="G752" s="456"/>
      <c r="H752" s="456"/>
      <c r="I752" s="456"/>
      <c r="J752" s="456"/>
      <c r="K752" s="456"/>
      <c r="L752" s="456"/>
      <c r="M752" s="456"/>
      <c r="N752" s="456"/>
    </row>
    <row r="753" spans="1:14" ht="19.5" customHeight="1">
      <c r="A753" s="456"/>
      <c r="B753" s="456"/>
      <c r="C753" s="456"/>
      <c r="D753" s="456"/>
      <c r="E753" s="456"/>
      <c r="F753" s="456"/>
      <c r="G753" s="456"/>
      <c r="H753" s="456"/>
      <c r="I753" s="456"/>
      <c r="J753" s="456"/>
      <c r="K753" s="456"/>
      <c r="L753" s="456"/>
      <c r="M753" s="456"/>
      <c r="N753" s="456"/>
    </row>
    <row r="754" spans="1:14" ht="19.5" customHeight="1">
      <c r="A754" s="456"/>
      <c r="B754" s="456"/>
      <c r="C754" s="456"/>
      <c r="D754" s="456"/>
      <c r="E754" s="456"/>
      <c r="F754" s="456"/>
      <c r="G754" s="456"/>
      <c r="H754" s="456"/>
      <c r="I754" s="456"/>
      <c r="J754" s="456"/>
      <c r="K754" s="456"/>
      <c r="L754" s="456"/>
      <c r="M754" s="456"/>
      <c r="N754" s="456"/>
    </row>
    <row r="755" spans="1:14" ht="19.5" customHeight="1">
      <c r="A755" s="456"/>
      <c r="B755" s="456"/>
      <c r="C755" s="456"/>
      <c r="D755" s="456"/>
      <c r="E755" s="456"/>
      <c r="F755" s="456"/>
      <c r="G755" s="456"/>
      <c r="H755" s="456"/>
      <c r="I755" s="456"/>
      <c r="J755" s="456"/>
      <c r="K755" s="456"/>
      <c r="L755" s="456"/>
      <c r="M755" s="456"/>
      <c r="N755" s="456"/>
    </row>
    <row r="756" spans="1:14" ht="19.5" customHeight="1">
      <c r="A756" s="456"/>
      <c r="B756" s="456"/>
      <c r="C756" s="456"/>
      <c r="D756" s="456"/>
      <c r="E756" s="456"/>
      <c r="F756" s="456"/>
      <c r="G756" s="456"/>
      <c r="H756" s="456"/>
      <c r="I756" s="456"/>
      <c r="J756" s="456"/>
      <c r="K756" s="456"/>
      <c r="L756" s="456"/>
      <c r="M756" s="456"/>
      <c r="N756" s="456"/>
    </row>
    <row r="757" spans="1:14" ht="19.5" customHeight="1">
      <c r="A757" s="456"/>
      <c r="B757" s="456"/>
      <c r="C757" s="456"/>
      <c r="D757" s="456"/>
      <c r="E757" s="456"/>
      <c r="F757" s="456"/>
      <c r="G757" s="456"/>
      <c r="H757" s="456"/>
      <c r="I757" s="456"/>
      <c r="J757" s="456"/>
      <c r="K757" s="456"/>
      <c r="L757" s="456"/>
      <c r="M757" s="456"/>
      <c r="N757" s="456"/>
    </row>
    <row r="758" spans="1:14" ht="19.5" customHeight="1">
      <c r="A758" s="456"/>
      <c r="B758" s="456"/>
      <c r="C758" s="456"/>
      <c r="D758" s="456"/>
      <c r="E758" s="456"/>
      <c r="F758" s="456"/>
      <c r="G758" s="456"/>
      <c r="H758" s="456"/>
      <c r="I758" s="456"/>
      <c r="J758" s="456"/>
      <c r="K758" s="456"/>
      <c r="L758" s="456"/>
      <c r="M758" s="456"/>
      <c r="N758" s="456"/>
    </row>
    <row r="759" spans="1:14" ht="19.5" customHeight="1">
      <c r="A759" s="456"/>
      <c r="B759" s="456"/>
      <c r="C759" s="456"/>
      <c r="D759" s="456"/>
      <c r="E759" s="456"/>
      <c r="F759" s="456"/>
      <c r="G759" s="456"/>
      <c r="H759" s="456"/>
      <c r="I759" s="456"/>
      <c r="J759" s="456"/>
      <c r="K759" s="456"/>
      <c r="L759" s="456"/>
      <c r="M759" s="456"/>
      <c r="N759" s="456"/>
    </row>
    <row r="760" spans="1:14" ht="19.5" customHeight="1">
      <c r="A760" s="456"/>
      <c r="B760" s="456"/>
      <c r="C760" s="456"/>
      <c r="D760" s="456"/>
      <c r="E760" s="456"/>
      <c r="F760" s="456"/>
      <c r="G760" s="456"/>
      <c r="H760" s="456"/>
      <c r="I760" s="456"/>
      <c r="J760" s="456"/>
      <c r="K760" s="456"/>
      <c r="L760" s="456"/>
      <c r="M760" s="456"/>
      <c r="N760" s="456"/>
    </row>
    <row r="761" spans="1:14" ht="19.5" customHeight="1">
      <c r="A761" s="456"/>
      <c r="B761" s="456"/>
      <c r="C761" s="456"/>
      <c r="D761" s="456"/>
      <c r="E761" s="456"/>
      <c r="F761" s="456"/>
      <c r="G761" s="456"/>
      <c r="H761" s="456"/>
      <c r="I761" s="456"/>
      <c r="J761" s="456"/>
      <c r="K761" s="456"/>
      <c r="L761" s="456"/>
      <c r="M761" s="456"/>
      <c r="N761" s="456"/>
    </row>
    <row r="762" spans="1:14" ht="19.5" customHeight="1">
      <c r="A762" s="456"/>
      <c r="B762" s="456"/>
      <c r="C762" s="456"/>
      <c r="D762" s="456"/>
      <c r="E762" s="456"/>
      <c r="F762" s="456"/>
      <c r="G762" s="456"/>
      <c r="H762" s="456"/>
      <c r="I762" s="456"/>
      <c r="J762" s="456"/>
      <c r="K762" s="456"/>
      <c r="L762" s="456"/>
      <c r="M762" s="456"/>
      <c r="N762" s="456"/>
    </row>
    <row r="763" spans="1:14" ht="19.5" customHeight="1">
      <c r="A763" s="456"/>
      <c r="B763" s="456"/>
      <c r="C763" s="456"/>
      <c r="D763" s="456"/>
      <c r="E763" s="456"/>
      <c r="F763" s="456"/>
      <c r="G763" s="456"/>
      <c r="H763" s="456"/>
      <c r="I763" s="456"/>
      <c r="J763" s="456"/>
      <c r="K763" s="456"/>
      <c r="L763" s="456"/>
      <c r="M763" s="456"/>
      <c r="N763" s="456"/>
    </row>
    <row r="764" spans="1:14" ht="19.5" customHeight="1">
      <c r="A764" s="456"/>
      <c r="B764" s="456"/>
      <c r="C764" s="456"/>
      <c r="D764" s="456"/>
      <c r="E764" s="456"/>
      <c r="F764" s="456"/>
      <c r="G764" s="456"/>
      <c r="H764" s="456"/>
      <c r="I764" s="456"/>
      <c r="J764" s="456"/>
      <c r="K764" s="456"/>
      <c r="L764" s="456"/>
      <c r="M764" s="456"/>
      <c r="N764" s="456"/>
    </row>
    <row r="765" spans="1:14" ht="19.5" customHeight="1">
      <c r="A765" s="456"/>
      <c r="B765" s="456"/>
      <c r="C765" s="456"/>
      <c r="D765" s="456"/>
      <c r="E765" s="456"/>
      <c r="F765" s="456"/>
      <c r="G765" s="456"/>
      <c r="H765" s="456"/>
      <c r="I765" s="456"/>
      <c r="J765" s="456"/>
      <c r="K765" s="456"/>
      <c r="L765" s="456"/>
      <c r="M765" s="456"/>
      <c r="N765" s="456"/>
    </row>
    <row r="766" spans="1:14" ht="19.5" customHeight="1">
      <c r="A766" s="456"/>
      <c r="B766" s="456"/>
      <c r="C766" s="456"/>
      <c r="D766" s="456"/>
      <c r="E766" s="456"/>
      <c r="F766" s="456"/>
      <c r="G766" s="456"/>
      <c r="H766" s="456"/>
      <c r="I766" s="456"/>
      <c r="J766" s="456"/>
      <c r="K766" s="456"/>
      <c r="L766" s="456"/>
      <c r="M766" s="456"/>
      <c r="N766" s="456"/>
    </row>
    <row r="767" spans="1:14" ht="19.5" customHeight="1">
      <c r="A767" s="456"/>
      <c r="B767" s="456"/>
      <c r="C767" s="456"/>
      <c r="D767" s="456"/>
      <c r="E767" s="456"/>
      <c r="F767" s="456"/>
      <c r="G767" s="456"/>
      <c r="H767" s="456"/>
      <c r="I767" s="456"/>
      <c r="J767" s="456"/>
      <c r="K767" s="456"/>
      <c r="L767" s="456"/>
      <c r="M767" s="456"/>
      <c r="N767" s="456"/>
    </row>
    <row r="768" spans="1:14" ht="19.5" customHeight="1">
      <c r="A768" s="456"/>
      <c r="B768" s="456"/>
      <c r="C768" s="456"/>
      <c r="D768" s="456"/>
      <c r="E768" s="456"/>
      <c r="F768" s="456"/>
      <c r="G768" s="456"/>
      <c r="H768" s="456"/>
      <c r="I768" s="456"/>
      <c r="J768" s="456"/>
      <c r="K768" s="456"/>
      <c r="L768" s="456"/>
      <c r="M768" s="456"/>
      <c r="N768" s="456"/>
    </row>
    <row r="769" spans="1:14" ht="19.5" customHeight="1">
      <c r="A769" s="456"/>
      <c r="B769" s="456"/>
      <c r="C769" s="456"/>
      <c r="D769" s="456"/>
      <c r="E769" s="456"/>
      <c r="F769" s="456"/>
      <c r="G769" s="456"/>
      <c r="H769" s="456"/>
      <c r="I769" s="456"/>
      <c r="J769" s="456"/>
      <c r="K769" s="456"/>
      <c r="L769" s="456"/>
      <c r="M769" s="456"/>
      <c r="N769" s="456"/>
    </row>
    <row r="770" spans="1:14" ht="19.5" customHeight="1">
      <c r="A770" s="456"/>
      <c r="B770" s="456"/>
      <c r="C770" s="456"/>
      <c r="D770" s="456"/>
      <c r="E770" s="456"/>
      <c r="F770" s="456"/>
      <c r="G770" s="456"/>
      <c r="H770" s="456"/>
      <c r="I770" s="456"/>
      <c r="J770" s="456"/>
      <c r="K770" s="456"/>
      <c r="L770" s="456"/>
      <c r="M770" s="456"/>
      <c r="N770" s="456"/>
    </row>
    <row r="771" spans="1:14" ht="19.5" customHeight="1">
      <c r="A771" s="456"/>
      <c r="B771" s="456"/>
      <c r="C771" s="456"/>
      <c r="D771" s="456"/>
      <c r="E771" s="456"/>
      <c r="F771" s="456"/>
      <c r="G771" s="456"/>
      <c r="H771" s="456"/>
      <c r="I771" s="456"/>
      <c r="J771" s="456"/>
      <c r="K771" s="456"/>
      <c r="L771" s="456"/>
      <c r="M771" s="456"/>
      <c r="N771" s="456"/>
    </row>
    <row r="772" spans="1:14" ht="19.5" customHeight="1">
      <c r="A772" s="456"/>
      <c r="B772" s="456"/>
      <c r="C772" s="456"/>
      <c r="D772" s="456"/>
      <c r="E772" s="456"/>
      <c r="F772" s="456"/>
      <c r="G772" s="456"/>
      <c r="H772" s="456"/>
      <c r="I772" s="456"/>
      <c r="J772" s="456"/>
      <c r="K772" s="456"/>
      <c r="L772" s="456"/>
      <c r="M772" s="456"/>
      <c r="N772" s="456"/>
    </row>
    <row r="773" spans="1:14" ht="19.5" customHeight="1">
      <c r="A773" s="456"/>
      <c r="B773" s="456"/>
      <c r="C773" s="456"/>
      <c r="D773" s="456"/>
      <c r="E773" s="456"/>
      <c r="F773" s="456"/>
      <c r="G773" s="456"/>
      <c r="H773" s="456"/>
      <c r="I773" s="456"/>
      <c r="J773" s="456"/>
      <c r="K773" s="456"/>
      <c r="L773" s="456"/>
      <c r="M773" s="456"/>
      <c r="N773" s="456"/>
    </row>
    <row r="774" spans="1:14" ht="19.5" customHeight="1">
      <c r="A774" s="456"/>
      <c r="B774" s="456"/>
      <c r="C774" s="456"/>
      <c r="D774" s="456"/>
      <c r="E774" s="456"/>
      <c r="F774" s="456"/>
      <c r="G774" s="456"/>
      <c r="H774" s="456"/>
      <c r="I774" s="456"/>
      <c r="J774" s="456"/>
      <c r="K774" s="456"/>
      <c r="L774" s="456"/>
      <c r="M774" s="456"/>
      <c r="N774" s="456"/>
    </row>
    <row r="775" spans="1:14" ht="19.5" customHeight="1">
      <c r="A775" s="456"/>
      <c r="B775" s="456"/>
      <c r="C775" s="456"/>
      <c r="D775" s="456"/>
      <c r="E775" s="456"/>
      <c r="F775" s="456"/>
      <c r="G775" s="456"/>
      <c r="H775" s="456"/>
      <c r="I775" s="456"/>
      <c r="J775" s="456"/>
      <c r="K775" s="456"/>
      <c r="L775" s="456"/>
      <c r="M775" s="456"/>
      <c r="N775" s="456"/>
    </row>
    <row r="776" spans="1:14" ht="19.5" customHeight="1">
      <c r="A776" s="456"/>
      <c r="B776" s="456"/>
      <c r="C776" s="456"/>
      <c r="D776" s="456"/>
      <c r="E776" s="456"/>
      <c r="F776" s="456"/>
      <c r="G776" s="456"/>
      <c r="H776" s="456"/>
      <c r="I776" s="456"/>
      <c r="J776" s="456"/>
      <c r="K776" s="456"/>
      <c r="L776" s="456"/>
      <c r="M776" s="456"/>
      <c r="N776" s="456"/>
    </row>
    <row r="777" spans="1:14" ht="19.5" customHeight="1">
      <c r="A777" s="456"/>
      <c r="B777" s="456"/>
      <c r="C777" s="456"/>
      <c r="D777" s="456"/>
      <c r="E777" s="456"/>
      <c r="F777" s="456"/>
      <c r="G777" s="456"/>
      <c r="H777" s="456"/>
      <c r="I777" s="456"/>
      <c r="J777" s="456"/>
      <c r="K777" s="456"/>
      <c r="L777" s="456"/>
      <c r="M777" s="456"/>
      <c r="N777" s="456"/>
    </row>
    <row r="778" spans="1:14" ht="19.5" customHeight="1">
      <c r="A778" s="456"/>
      <c r="B778" s="456"/>
      <c r="C778" s="456"/>
      <c r="D778" s="456"/>
      <c r="E778" s="456"/>
      <c r="F778" s="456"/>
      <c r="G778" s="456"/>
      <c r="H778" s="456"/>
      <c r="I778" s="456"/>
      <c r="J778" s="456"/>
      <c r="K778" s="456"/>
      <c r="L778" s="456"/>
      <c r="M778" s="456"/>
      <c r="N778" s="456"/>
    </row>
    <row r="779" spans="1:14" ht="19.5" customHeight="1">
      <c r="A779" s="456"/>
      <c r="B779" s="456"/>
      <c r="C779" s="456"/>
      <c r="D779" s="456"/>
      <c r="E779" s="456"/>
      <c r="F779" s="456"/>
      <c r="G779" s="456"/>
      <c r="H779" s="456"/>
      <c r="I779" s="456"/>
      <c r="J779" s="456"/>
      <c r="K779" s="456"/>
      <c r="L779" s="456"/>
      <c r="M779" s="456"/>
      <c r="N779" s="456"/>
    </row>
    <row r="780" spans="1:14" ht="19.5" customHeight="1">
      <c r="A780" s="456"/>
      <c r="B780" s="456"/>
      <c r="C780" s="456"/>
      <c r="D780" s="456"/>
      <c r="E780" s="456"/>
      <c r="F780" s="456"/>
      <c r="G780" s="456"/>
      <c r="H780" s="456"/>
      <c r="I780" s="456"/>
      <c r="J780" s="456"/>
      <c r="K780" s="456"/>
      <c r="L780" s="456"/>
      <c r="M780" s="456"/>
      <c r="N780" s="456"/>
    </row>
    <row r="781" spans="1:14" ht="19.5" customHeight="1">
      <c r="A781" s="456"/>
      <c r="B781" s="456"/>
      <c r="C781" s="456"/>
      <c r="D781" s="456"/>
      <c r="E781" s="456"/>
      <c r="F781" s="456"/>
      <c r="G781" s="456"/>
      <c r="H781" s="456"/>
      <c r="I781" s="456"/>
      <c r="J781" s="456"/>
      <c r="K781" s="456"/>
      <c r="L781" s="456"/>
      <c r="M781" s="456"/>
      <c r="N781" s="456"/>
    </row>
    <row r="782" spans="1:14" ht="19.5" customHeight="1">
      <c r="A782" s="456"/>
      <c r="B782" s="456"/>
      <c r="C782" s="456"/>
      <c r="D782" s="456"/>
      <c r="E782" s="456"/>
      <c r="F782" s="456"/>
      <c r="G782" s="456"/>
      <c r="H782" s="456"/>
      <c r="I782" s="456"/>
      <c r="J782" s="456"/>
      <c r="K782" s="456"/>
      <c r="L782" s="456"/>
      <c r="M782" s="456"/>
      <c r="N782" s="456"/>
    </row>
    <row r="783" spans="1:14" ht="19.5" customHeight="1">
      <c r="A783" s="456"/>
      <c r="B783" s="456"/>
      <c r="C783" s="456"/>
      <c r="D783" s="456"/>
      <c r="E783" s="456"/>
      <c r="F783" s="456"/>
      <c r="G783" s="456"/>
      <c r="H783" s="456"/>
      <c r="I783" s="456"/>
      <c r="J783" s="456"/>
      <c r="K783" s="456"/>
      <c r="L783" s="456"/>
      <c r="M783" s="456"/>
      <c r="N783" s="456"/>
    </row>
    <row r="784" spans="1:14" ht="19.5" customHeight="1">
      <c r="A784" s="456"/>
      <c r="B784" s="456"/>
      <c r="C784" s="456"/>
      <c r="D784" s="456"/>
      <c r="E784" s="456"/>
      <c r="F784" s="456"/>
      <c r="G784" s="456"/>
      <c r="H784" s="456"/>
      <c r="I784" s="456"/>
      <c r="J784" s="456"/>
      <c r="K784" s="456"/>
      <c r="L784" s="456"/>
      <c r="M784" s="456"/>
      <c r="N784" s="456"/>
    </row>
    <row r="785" spans="1:14" ht="19.5" customHeight="1">
      <c r="A785" s="456"/>
      <c r="B785" s="456"/>
      <c r="C785" s="456"/>
      <c r="D785" s="456"/>
      <c r="E785" s="456"/>
      <c r="F785" s="456"/>
      <c r="G785" s="456"/>
      <c r="H785" s="456"/>
      <c r="I785" s="456"/>
      <c r="J785" s="456"/>
      <c r="K785" s="456"/>
      <c r="L785" s="456"/>
      <c r="M785" s="456"/>
      <c r="N785" s="456"/>
    </row>
    <row r="786" spans="1:14" ht="19.5" customHeight="1">
      <c r="A786" s="456"/>
      <c r="B786" s="456"/>
      <c r="C786" s="456"/>
      <c r="D786" s="456"/>
      <c r="E786" s="456"/>
      <c r="F786" s="456"/>
      <c r="G786" s="456"/>
      <c r="H786" s="456"/>
      <c r="I786" s="456"/>
      <c r="J786" s="456"/>
      <c r="K786" s="456"/>
      <c r="L786" s="456"/>
      <c r="M786" s="456"/>
      <c r="N786" s="456"/>
    </row>
    <row r="787" spans="1:14" ht="19.5" customHeight="1">
      <c r="A787" s="456"/>
      <c r="B787" s="456"/>
      <c r="C787" s="456"/>
      <c r="D787" s="456"/>
      <c r="E787" s="456"/>
      <c r="F787" s="456"/>
      <c r="G787" s="456"/>
      <c r="H787" s="456"/>
      <c r="I787" s="456"/>
      <c r="J787" s="456"/>
      <c r="K787" s="456"/>
      <c r="L787" s="456"/>
      <c r="M787" s="456"/>
      <c r="N787" s="456"/>
    </row>
    <row r="788" spans="1:14" ht="19.5" customHeight="1">
      <c r="A788" s="456"/>
      <c r="B788" s="456"/>
      <c r="C788" s="456"/>
      <c r="D788" s="456"/>
      <c r="E788" s="456"/>
      <c r="F788" s="456"/>
      <c r="G788" s="456"/>
      <c r="H788" s="456"/>
      <c r="I788" s="456"/>
      <c r="J788" s="456"/>
      <c r="K788" s="456"/>
      <c r="L788" s="456"/>
      <c r="M788" s="456"/>
      <c r="N788" s="456"/>
    </row>
    <row r="789" spans="1:14" ht="19.5" customHeight="1">
      <c r="A789" s="456"/>
      <c r="B789" s="456"/>
      <c r="C789" s="456"/>
      <c r="D789" s="456"/>
      <c r="E789" s="456"/>
      <c r="F789" s="456"/>
      <c r="G789" s="456"/>
      <c r="H789" s="456"/>
      <c r="I789" s="456"/>
      <c r="J789" s="456"/>
      <c r="K789" s="456"/>
      <c r="L789" s="456"/>
      <c r="M789" s="456"/>
      <c r="N789" s="456"/>
    </row>
    <row r="790" spans="1:14" ht="19.5" customHeight="1">
      <c r="A790" s="456"/>
      <c r="B790" s="456"/>
      <c r="C790" s="456"/>
      <c r="D790" s="456"/>
      <c r="E790" s="456"/>
      <c r="F790" s="456"/>
      <c r="G790" s="456"/>
      <c r="H790" s="456"/>
      <c r="I790" s="456"/>
      <c r="J790" s="456"/>
      <c r="K790" s="456"/>
      <c r="L790" s="456"/>
      <c r="M790" s="456"/>
      <c r="N790" s="456"/>
    </row>
    <row r="791" spans="1:14" ht="19.5" customHeight="1">
      <c r="A791" s="456"/>
      <c r="B791" s="456"/>
      <c r="C791" s="456"/>
      <c r="D791" s="456"/>
      <c r="E791" s="456"/>
      <c r="F791" s="456"/>
      <c r="G791" s="456"/>
      <c r="H791" s="456"/>
      <c r="I791" s="456"/>
      <c r="J791" s="456"/>
      <c r="K791" s="456"/>
      <c r="L791" s="456"/>
      <c r="M791" s="456"/>
      <c r="N791" s="456"/>
    </row>
    <row r="792" spans="1:14" ht="19.5" customHeight="1">
      <c r="A792" s="456"/>
      <c r="B792" s="456"/>
      <c r="C792" s="456"/>
      <c r="D792" s="456"/>
      <c r="E792" s="456"/>
      <c r="F792" s="456"/>
      <c r="G792" s="456"/>
      <c r="H792" s="456"/>
      <c r="I792" s="456"/>
      <c r="J792" s="456"/>
      <c r="K792" s="456"/>
      <c r="L792" s="456"/>
      <c r="M792" s="456"/>
      <c r="N792" s="456"/>
    </row>
    <row r="793" spans="1:14" ht="19.5" customHeight="1">
      <c r="A793" s="456"/>
      <c r="B793" s="456"/>
      <c r="C793" s="456"/>
      <c r="D793" s="456"/>
      <c r="E793" s="456"/>
      <c r="F793" s="456"/>
      <c r="G793" s="456"/>
      <c r="H793" s="456"/>
      <c r="I793" s="456"/>
      <c r="J793" s="456"/>
      <c r="K793" s="456"/>
      <c r="L793" s="456"/>
      <c r="M793" s="456"/>
      <c r="N793" s="456"/>
    </row>
    <row r="794" spans="1:14" ht="19.5" customHeight="1">
      <c r="A794" s="456"/>
      <c r="B794" s="456"/>
      <c r="C794" s="456"/>
      <c r="D794" s="456"/>
      <c r="E794" s="456"/>
      <c r="F794" s="456"/>
      <c r="G794" s="456"/>
      <c r="H794" s="456"/>
      <c r="I794" s="456"/>
      <c r="J794" s="456"/>
      <c r="K794" s="456"/>
      <c r="L794" s="456"/>
      <c r="M794" s="456"/>
      <c r="N794" s="456"/>
    </row>
    <row r="795" spans="1:14" ht="19.5" customHeight="1">
      <c r="A795" s="456"/>
      <c r="B795" s="456"/>
      <c r="C795" s="456"/>
      <c r="D795" s="456"/>
      <c r="E795" s="456"/>
      <c r="F795" s="456"/>
      <c r="G795" s="456"/>
      <c r="H795" s="456"/>
      <c r="I795" s="456"/>
      <c r="J795" s="456"/>
      <c r="K795" s="456"/>
      <c r="L795" s="456"/>
      <c r="M795" s="456"/>
      <c r="N795" s="456"/>
    </row>
    <row r="796" spans="1:14" ht="19.5" customHeight="1">
      <c r="A796" s="456"/>
      <c r="B796" s="456"/>
      <c r="C796" s="456"/>
      <c r="D796" s="456"/>
      <c r="E796" s="456"/>
      <c r="F796" s="456"/>
      <c r="G796" s="456"/>
      <c r="H796" s="456"/>
      <c r="I796" s="456"/>
      <c r="J796" s="456"/>
      <c r="K796" s="456"/>
      <c r="L796" s="456"/>
      <c r="M796" s="456"/>
      <c r="N796" s="456"/>
    </row>
    <row r="797" spans="1:14" ht="19.5" customHeight="1">
      <c r="A797" s="456"/>
      <c r="B797" s="456"/>
      <c r="C797" s="456"/>
      <c r="D797" s="456"/>
      <c r="E797" s="456"/>
      <c r="F797" s="456"/>
      <c r="G797" s="456"/>
      <c r="H797" s="456"/>
      <c r="I797" s="456"/>
      <c r="J797" s="456"/>
      <c r="K797" s="456"/>
      <c r="L797" s="456"/>
      <c r="M797" s="456"/>
      <c r="N797" s="456"/>
    </row>
    <row r="798" spans="1:14" ht="19.5" customHeight="1">
      <c r="A798" s="456"/>
      <c r="B798" s="456"/>
      <c r="C798" s="456"/>
      <c r="D798" s="456"/>
      <c r="E798" s="456"/>
      <c r="F798" s="456"/>
      <c r="G798" s="456"/>
      <c r="H798" s="456"/>
      <c r="I798" s="456"/>
      <c r="J798" s="456"/>
      <c r="K798" s="456"/>
      <c r="L798" s="456"/>
      <c r="M798" s="456"/>
      <c r="N798" s="456"/>
    </row>
    <row r="799" spans="1:14" ht="19.5" customHeight="1">
      <c r="A799" s="456"/>
      <c r="B799" s="456"/>
      <c r="C799" s="456"/>
      <c r="D799" s="456"/>
      <c r="E799" s="456"/>
      <c r="F799" s="456"/>
      <c r="G799" s="456"/>
      <c r="H799" s="456"/>
      <c r="I799" s="456"/>
      <c r="J799" s="456"/>
      <c r="K799" s="456"/>
      <c r="L799" s="456"/>
      <c r="M799" s="456"/>
      <c r="N799" s="456"/>
    </row>
    <row r="800" spans="1:14" ht="19.5" customHeight="1">
      <c r="A800" s="456"/>
      <c r="B800" s="456"/>
      <c r="C800" s="456"/>
      <c r="D800" s="456"/>
      <c r="E800" s="456"/>
      <c r="F800" s="456"/>
      <c r="G800" s="456"/>
      <c r="H800" s="456"/>
      <c r="I800" s="456"/>
      <c r="J800" s="456"/>
      <c r="K800" s="456"/>
      <c r="L800" s="456"/>
      <c r="M800" s="456"/>
      <c r="N800" s="456"/>
    </row>
    <row r="801" spans="1:14" ht="19.5" customHeight="1">
      <c r="A801" s="456"/>
      <c r="B801" s="456"/>
      <c r="C801" s="456"/>
      <c r="D801" s="456"/>
      <c r="E801" s="456"/>
      <c r="F801" s="456"/>
      <c r="G801" s="456"/>
      <c r="H801" s="456"/>
      <c r="I801" s="456"/>
      <c r="J801" s="456"/>
      <c r="K801" s="456"/>
      <c r="L801" s="456"/>
      <c r="M801" s="456"/>
      <c r="N801" s="456"/>
    </row>
    <row r="802" spans="1:14" ht="19.5" customHeight="1">
      <c r="A802" s="456"/>
      <c r="B802" s="456"/>
      <c r="C802" s="456"/>
      <c r="D802" s="456"/>
      <c r="E802" s="456"/>
      <c r="F802" s="456"/>
      <c r="G802" s="456"/>
      <c r="H802" s="456"/>
      <c r="I802" s="456"/>
      <c r="J802" s="456"/>
      <c r="K802" s="456"/>
      <c r="L802" s="456"/>
      <c r="M802" s="456"/>
      <c r="N802" s="456"/>
    </row>
    <row r="803" spans="1:14" ht="19.5" customHeight="1">
      <c r="A803" s="456"/>
      <c r="B803" s="456"/>
      <c r="C803" s="456"/>
      <c r="D803" s="456"/>
      <c r="E803" s="456"/>
      <c r="F803" s="456"/>
      <c r="G803" s="456"/>
      <c r="H803" s="456"/>
      <c r="I803" s="456"/>
      <c r="J803" s="456"/>
      <c r="K803" s="456"/>
      <c r="L803" s="456"/>
      <c r="M803" s="456"/>
      <c r="N803" s="456"/>
    </row>
    <row r="804" spans="1:14" ht="19.5" customHeight="1">
      <c r="A804" s="456"/>
      <c r="B804" s="456"/>
      <c r="C804" s="456"/>
      <c r="D804" s="456"/>
      <c r="E804" s="456"/>
      <c r="F804" s="456"/>
      <c r="G804" s="456"/>
      <c r="H804" s="456"/>
      <c r="I804" s="456"/>
      <c r="J804" s="456"/>
      <c r="K804" s="456"/>
      <c r="L804" s="456"/>
      <c r="M804" s="456"/>
      <c r="N804" s="456"/>
    </row>
    <row r="805" spans="1:14" ht="19.5" customHeight="1">
      <c r="A805" s="456"/>
      <c r="B805" s="456"/>
      <c r="C805" s="456"/>
      <c r="D805" s="456"/>
      <c r="E805" s="456"/>
      <c r="F805" s="456"/>
      <c r="G805" s="456"/>
      <c r="H805" s="456"/>
      <c r="I805" s="456"/>
      <c r="J805" s="456"/>
      <c r="K805" s="456"/>
      <c r="L805" s="456"/>
      <c r="M805" s="456"/>
      <c r="N805" s="456"/>
    </row>
    <row r="806" spans="1:14" ht="19.5" customHeight="1">
      <c r="A806" s="456"/>
      <c r="B806" s="456"/>
      <c r="C806" s="456"/>
      <c r="D806" s="456"/>
      <c r="E806" s="456"/>
      <c r="F806" s="456"/>
      <c r="G806" s="456"/>
      <c r="H806" s="456"/>
      <c r="I806" s="456"/>
      <c r="J806" s="456"/>
      <c r="K806" s="456"/>
      <c r="L806" s="456"/>
      <c r="M806" s="456"/>
      <c r="N806" s="456"/>
    </row>
    <row r="807" spans="1:14" ht="19.5" customHeight="1">
      <c r="A807" s="456"/>
      <c r="B807" s="456"/>
      <c r="C807" s="456"/>
      <c r="D807" s="456"/>
      <c r="E807" s="456"/>
      <c r="F807" s="456"/>
      <c r="G807" s="456"/>
      <c r="H807" s="456"/>
      <c r="I807" s="456"/>
      <c r="J807" s="456"/>
      <c r="K807" s="456"/>
      <c r="L807" s="456"/>
      <c r="M807" s="456"/>
      <c r="N807" s="456"/>
    </row>
    <row r="808" spans="1:14" ht="19.5" customHeight="1">
      <c r="A808" s="456"/>
      <c r="B808" s="456"/>
      <c r="C808" s="456"/>
      <c r="D808" s="456"/>
      <c r="E808" s="456"/>
      <c r="F808" s="456"/>
      <c r="G808" s="456"/>
      <c r="H808" s="456"/>
      <c r="I808" s="456"/>
      <c r="J808" s="456"/>
      <c r="K808" s="456"/>
      <c r="L808" s="456"/>
      <c r="M808" s="456"/>
      <c r="N808" s="456"/>
    </row>
    <row r="809" spans="1:14" ht="19.5" customHeight="1">
      <c r="A809" s="456"/>
      <c r="B809" s="456"/>
      <c r="C809" s="456"/>
      <c r="D809" s="456"/>
      <c r="E809" s="456"/>
      <c r="F809" s="456"/>
      <c r="G809" s="456"/>
      <c r="H809" s="456"/>
      <c r="I809" s="456"/>
      <c r="J809" s="456"/>
      <c r="K809" s="456"/>
      <c r="L809" s="456"/>
      <c r="M809" s="456"/>
      <c r="N809" s="456"/>
    </row>
    <row r="810" spans="1:14" ht="19.5" customHeight="1">
      <c r="A810" s="456"/>
      <c r="B810" s="456"/>
      <c r="C810" s="456"/>
      <c r="D810" s="456"/>
      <c r="E810" s="456"/>
      <c r="F810" s="456"/>
      <c r="G810" s="456"/>
      <c r="H810" s="456"/>
      <c r="I810" s="456"/>
      <c r="J810" s="456"/>
      <c r="K810" s="456"/>
      <c r="L810" s="456"/>
      <c r="M810" s="456"/>
      <c r="N810" s="456"/>
    </row>
    <row r="811" spans="1:14" ht="19.5" customHeight="1">
      <c r="A811" s="456"/>
      <c r="B811" s="456"/>
      <c r="C811" s="456"/>
      <c r="D811" s="456"/>
      <c r="E811" s="456"/>
      <c r="F811" s="456"/>
      <c r="G811" s="456"/>
      <c r="H811" s="456"/>
      <c r="I811" s="456"/>
      <c r="J811" s="456"/>
      <c r="K811" s="456"/>
      <c r="L811" s="456"/>
      <c r="M811" s="456"/>
      <c r="N811" s="456"/>
    </row>
    <row r="812" spans="1:14" ht="19.5" customHeight="1">
      <c r="A812" s="456"/>
      <c r="B812" s="456"/>
      <c r="C812" s="456"/>
      <c r="D812" s="456"/>
      <c r="E812" s="456"/>
      <c r="F812" s="456"/>
      <c r="G812" s="456"/>
      <c r="H812" s="456"/>
      <c r="I812" s="456"/>
      <c r="J812" s="456"/>
      <c r="K812" s="456"/>
      <c r="L812" s="456"/>
      <c r="M812" s="456"/>
      <c r="N812" s="456"/>
    </row>
    <row r="813" spans="1:14" ht="19.5" customHeight="1">
      <c r="A813" s="456"/>
      <c r="B813" s="456"/>
      <c r="C813" s="456"/>
      <c r="D813" s="456"/>
      <c r="E813" s="456"/>
      <c r="F813" s="456"/>
      <c r="G813" s="456"/>
      <c r="H813" s="456"/>
      <c r="I813" s="456"/>
      <c r="J813" s="456"/>
      <c r="K813" s="456"/>
      <c r="L813" s="456"/>
      <c r="M813" s="456"/>
      <c r="N813" s="456"/>
    </row>
    <row r="814" spans="1:14" ht="19.5" customHeight="1">
      <c r="A814" s="456"/>
      <c r="B814" s="456"/>
      <c r="C814" s="456"/>
      <c r="D814" s="456"/>
      <c r="E814" s="456"/>
      <c r="F814" s="456"/>
      <c r="G814" s="456"/>
      <c r="H814" s="456"/>
      <c r="I814" s="456"/>
      <c r="J814" s="456"/>
      <c r="K814" s="456"/>
      <c r="L814" s="456"/>
      <c r="M814" s="456"/>
      <c r="N814" s="456"/>
    </row>
    <row r="815" spans="1:14" ht="19.5" customHeight="1">
      <c r="A815" s="456"/>
      <c r="B815" s="456"/>
      <c r="C815" s="456"/>
      <c r="D815" s="456"/>
      <c r="E815" s="456"/>
      <c r="F815" s="456"/>
      <c r="G815" s="456"/>
      <c r="H815" s="456"/>
      <c r="I815" s="456"/>
      <c r="J815" s="456"/>
      <c r="K815" s="456"/>
      <c r="L815" s="456"/>
      <c r="M815" s="456"/>
      <c r="N815" s="456"/>
    </row>
    <row r="816" spans="1:14" ht="19.5" customHeight="1">
      <c r="A816" s="456"/>
      <c r="B816" s="456"/>
      <c r="C816" s="456"/>
      <c r="D816" s="456"/>
      <c r="E816" s="456"/>
      <c r="F816" s="456"/>
      <c r="G816" s="456"/>
      <c r="H816" s="456"/>
      <c r="I816" s="456"/>
      <c r="J816" s="456"/>
      <c r="K816" s="456"/>
      <c r="L816" s="456"/>
      <c r="M816" s="456"/>
      <c r="N816" s="456"/>
    </row>
    <row r="817" spans="1:14" ht="19.5" customHeight="1">
      <c r="A817" s="456"/>
      <c r="B817" s="456"/>
      <c r="C817" s="456"/>
      <c r="D817" s="456"/>
      <c r="E817" s="456"/>
      <c r="F817" s="456"/>
      <c r="G817" s="456"/>
      <c r="H817" s="456"/>
      <c r="I817" s="456"/>
      <c r="J817" s="456"/>
      <c r="K817" s="456"/>
      <c r="L817" s="456"/>
      <c r="M817" s="456"/>
      <c r="N817" s="456"/>
    </row>
    <row r="818" spans="1:14" ht="19.5" customHeight="1">
      <c r="A818" s="456"/>
      <c r="B818" s="456"/>
      <c r="C818" s="456"/>
      <c r="D818" s="456"/>
      <c r="E818" s="456"/>
      <c r="F818" s="456"/>
      <c r="G818" s="456"/>
      <c r="H818" s="456"/>
      <c r="I818" s="456"/>
      <c r="J818" s="456"/>
      <c r="K818" s="456"/>
      <c r="L818" s="456"/>
      <c r="M818" s="456"/>
      <c r="N818" s="456"/>
    </row>
    <row r="819" spans="1:14" ht="19.5" customHeight="1">
      <c r="A819" s="456"/>
      <c r="B819" s="456"/>
      <c r="C819" s="456"/>
      <c r="D819" s="456"/>
      <c r="E819" s="456"/>
      <c r="F819" s="456"/>
      <c r="G819" s="456"/>
      <c r="H819" s="456"/>
      <c r="I819" s="456"/>
      <c r="J819" s="456"/>
      <c r="K819" s="456"/>
      <c r="L819" s="456"/>
      <c r="M819" s="456"/>
      <c r="N819" s="456"/>
    </row>
    <row r="820" spans="1:14" ht="19.5" customHeight="1">
      <c r="A820" s="456"/>
      <c r="B820" s="456"/>
      <c r="C820" s="456"/>
      <c r="D820" s="456"/>
      <c r="E820" s="456"/>
      <c r="F820" s="456"/>
      <c r="G820" s="456"/>
      <c r="H820" s="456"/>
      <c r="I820" s="456"/>
      <c r="J820" s="456"/>
      <c r="K820" s="456"/>
      <c r="L820" s="456"/>
      <c r="M820" s="456"/>
      <c r="N820" s="456"/>
    </row>
    <row r="821" spans="1:14" ht="19.5" customHeight="1">
      <c r="A821" s="456"/>
      <c r="B821" s="456"/>
      <c r="C821" s="456"/>
      <c r="D821" s="456"/>
      <c r="E821" s="456"/>
      <c r="F821" s="456"/>
      <c r="G821" s="456"/>
      <c r="H821" s="456"/>
      <c r="I821" s="456"/>
      <c r="J821" s="456"/>
      <c r="K821" s="456"/>
      <c r="L821" s="456"/>
      <c r="M821" s="456"/>
      <c r="N821" s="456"/>
    </row>
    <row r="822" spans="1:14" ht="19.5" customHeight="1">
      <c r="A822" s="456"/>
      <c r="B822" s="456"/>
      <c r="C822" s="456"/>
      <c r="D822" s="456"/>
      <c r="E822" s="456"/>
      <c r="F822" s="456"/>
      <c r="G822" s="456"/>
      <c r="H822" s="456"/>
      <c r="I822" s="456"/>
      <c r="J822" s="456"/>
      <c r="K822" s="456"/>
      <c r="L822" s="456"/>
      <c r="M822" s="456"/>
      <c r="N822" s="456"/>
    </row>
    <row r="823" spans="1:14" ht="19.5" customHeight="1">
      <c r="A823" s="456"/>
      <c r="B823" s="456"/>
      <c r="C823" s="456"/>
      <c r="D823" s="456"/>
      <c r="E823" s="456"/>
      <c r="F823" s="456"/>
      <c r="G823" s="456"/>
      <c r="H823" s="456"/>
      <c r="I823" s="456"/>
      <c r="J823" s="456"/>
      <c r="K823" s="456"/>
      <c r="L823" s="456"/>
      <c r="M823" s="456"/>
      <c r="N823" s="456"/>
    </row>
    <row r="824" spans="1:14" ht="19.5" customHeight="1">
      <c r="A824" s="456"/>
      <c r="B824" s="456"/>
      <c r="C824" s="456"/>
      <c r="D824" s="456"/>
      <c r="E824" s="456"/>
      <c r="F824" s="456"/>
      <c r="G824" s="456"/>
      <c r="H824" s="456"/>
      <c r="I824" s="456"/>
      <c r="J824" s="456"/>
      <c r="K824" s="456"/>
      <c r="L824" s="456"/>
      <c r="M824" s="456"/>
      <c r="N824" s="456"/>
    </row>
    <row r="825" spans="1:14" ht="19.5" customHeight="1">
      <c r="A825" s="456"/>
      <c r="B825" s="456"/>
      <c r="C825" s="456"/>
      <c r="D825" s="456"/>
      <c r="E825" s="456"/>
      <c r="F825" s="456"/>
      <c r="G825" s="456"/>
      <c r="H825" s="456"/>
      <c r="I825" s="456"/>
      <c r="J825" s="456"/>
      <c r="K825" s="456"/>
      <c r="L825" s="456"/>
      <c r="M825" s="456"/>
      <c r="N825" s="456"/>
    </row>
    <row r="826" spans="1:14" ht="19.5" customHeight="1">
      <c r="A826" s="456"/>
      <c r="B826" s="456"/>
      <c r="C826" s="456"/>
      <c r="D826" s="456"/>
      <c r="E826" s="456"/>
      <c r="F826" s="456"/>
      <c r="G826" s="456"/>
      <c r="H826" s="456"/>
      <c r="I826" s="456"/>
      <c r="J826" s="456"/>
      <c r="K826" s="456"/>
      <c r="L826" s="456"/>
      <c r="M826" s="456"/>
      <c r="N826" s="456"/>
    </row>
    <row r="827" spans="1:14" ht="19.5" customHeight="1">
      <c r="A827" s="456"/>
      <c r="B827" s="456"/>
      <c r="C827" s="456"/>
      <c r="D827" s="456"/>
      <c r="E827" s="456"/>
      <c r="F827" s="456"/>
      <c r="G827" s="456"/>
      <c r="H827" s="456"/>
      <c r="I827" s="456"/>
      <c r="J827" s="456"/>
      <c r="K827" s="456"/>
      <c r="L827" s="456"/>
      <c r="M827" s="456"/>
      <c r="N827" s="456"/>
    </row>
    <row r="828" spans="1:14" ht="19.5" customHeight="1">
      <c r="A828" s="456"/>
      <c r="B828" s="456"/>
      <c r="C828" s="456"/>
      <c r="D828" s="456"/>
      <c r="E828" s="456"/>
      <c r="F828" s="456"/>
      <c r="G828" s="456"/>
      <c r="H828" s="456"/>
      <c r="I828" s="456"/>
      <c r="J828" s="456"/>
      <c r="K828" s="456"/>
      <c r="L828" s="456"/>
      <c r="M828" s="456"/>
      <c r="N828" s="456"/>
    </row>
    <row r="829" spans="1:14" ht="19.5" customHeight="1">
      <c r="A829" s="456"/>
      <c r="B829" s="456"/>
      <c r="C829" s="456"/>
      <c r="D829" s="456"/>
      <c r="E829" s="456"/>
      <c r="F829" s="456"/>
      <c r="G829" s="456"/>
      <c r="H829" s="456"/>
      <c r="I829" s="456"/>
      <c r="J829" s="456"/>
      <c r="K829" s="456"/>
      <c r="L829" s="456"/>
      <c r="M829" s="456"/>
      <c r="N829" s="456"/>
    </row>
    <row r="830" spans="1:14" ht="19.5" customHeight="1">
      <c r="A830" s="456"/>
      <c r="B830" s="456"/>
      <c r="C830" s="456"/>
      <c r="D830" s="456"/>
      <c r="E830" s="456"/>
      <c r="F830" s="456"/>
      <c r="G830" s="456"/>
      <c r="H830" s="456"/>
      <c r="I830" s="456"/>
      <c r="J830" s="456"/>
      <c r="K830" s="456"/>
      <c r="L830" s="456"/>
      <c r="M830" s="456"/>
      <c r="N830" s="456"/>
    </row>
    <row r="831" spans="1:14" ht="19.5" customHeight="1">
      <c r="A831" s="456"/>
      <c r="B831" s="456"/>
      <c r="C831" s="456"/>
      <c r="D831" s="456"/>
      <c r="E831" s="456"/>
      <c r="F831" s="456"/>
      <c r="G831" s="456"/>
      <c r="H831" s="456"/>
      <c r="I831" s="456"/>
      <c r="J831" s="456"/>
      <c r="K831" s="456"/>
      <c r="L831" s="456"/>
      <c r="M831" s="456"/>
      <c r="N831" s="456"/>
    </row>
    <row r="832" spans="1:14" ht="19.5" customHeight="1">
      <c r="A832" s="456"/>
      <c r="B832" s="456"/>
      <c r="C832" s="456"/>
      <c r="D832" s="456"/>
      <c r="E832" s="456"/>
      <c r="F832" s="456"/>
      <c r="G832" s="456"/>
      <c r="H832" s="456"/>
      <c r="I832" s="456"/>
      <c r="J832" s="456"/>
      <c r="K832" s="456"/>
      <c r="L832" s="456"/>
      <c r="M832" s="456"/>
      <c r="N832" s="456"/>
    </row>
    <row r="833" spans="1:14" ht="19.5" customHeight="1">
      <c r="A833" s="456"/>
      <c r="B833" s="456"/>
      <c r="C833" s="456"/>
      <c r="D833" s="456"/>
      <c r="E833" s="456"/>
      <c r="F833" s="456"/>
      <c r="G833" s="456"/>
      <c r="H833" s="456"/>
      <c r="I833" s="456"/>
      <c r="J833" s="456"/>
      <c r="K833" s="456"/>
      <c r="L833" s="456"/>
      <c r="M833" s="456"/>
      <c r="N833" s="456"/>
    </row>
    <row r="834" spans="1:14" ht="19.5" customHeight="1">
      <c r="A834" s="456"/>
      <c r="B834" s="456"/>
      <c r="C834" s="456"/>
      <c r="D834" s="456"/>
      <c r="E834" s="456"/>
      <c r="F834" s="456"/>
      <c r="G834" s="456"/>
      <c r="H834" s="456"/>
      <c r="I834" s="456"/>
      <c r="J834" s="456"/>
      <c r="K834" s="456"/>
      <c r="L834" s="456"/>
      <c r="M834" s="456"/>
      <c r="N834" s="456"/>
    </row>
    <row r="835" spans="1:14" ht="19.5" customHeight="1">
      <c r="A835" s="456"/>
      <c r="B835" s="456"/>
      <c r="C835" s="456"/>
      <c r="D835" s="456"/>
      <c r="E835" s="456"/>
      <c r="F835" s="456"/>
      <c r="G835" s="456"/>
      <c r="H835" s="456"/>
      <c r="I835" s="456"/>
      <c r="J835" s="456"/>
      <c r="K835" s="456"/>
      <c r="L835" s="456"/>
      <c r="M835" s="456"/>
      <c r="N835" s="456"/>
    </row>
    <row r="836" spans="1:14" ht="19.5" customHeight="1">
      <c r="A836" s="456"/>
      <c r="B836" s="456"/>
      <c r="C836" s="456"/>
      <c r="D836" s="456"/>
      <c r="E836" s="456"/>
      <c r="F836" s="456"/>
      <c r="G836" s="456"/>
      <c r="H836" s="456"/>
      <c r="I836" s="456"/>
      <c r="J836" s="456"/>
      <c r="K836" s="456"/>
      <c r="L836" s="456"/>
      <c r="M836" s="456"/>
      <c r="N836" s="456"/>
    </row>
    <row r="837" spans="1:14" ht="19.5" customHeight="1">
      <c r="A837" s="456"/>
      <c r="B837" s="456"/>
      <c r="C837" s="456"/>
      <c r="D837" s="456"/>
      <c r="E837" s="456"/>
      <c r="F837" s="456"/>
      <c r="G837" s="456"/>
      <c r="H837" s="456"/>
      <c r="I837" s="456"/>
      <c r="J837" s="456"/>
      <c r="K837" s="456"/>
      <c r="L837" s="456"/>
      <c r="M837" s="456"/>
      <c r="N837" s="456"/>
    </row>
    <row r="838" spans="1:14" ht="19.5" customHeight="1">
      <c r="A838" s="456"/>
      <c r="B838" s="456"/>
      <c r="C838" s="456"/>
      <c r="D838" s="456"/>
      <c r="E838" s="456"/>
      <c r="F838" s="456"/>
      <c r="G838" s="456"/>
      <c r="H838" s="456"/>
      <c r="I838" s="456"/>
      <c r="J838" s="456"/>
      <c r="K838" s="456"/>
      <c r="L838" s="456"/>
      <c r="M838" s="456"/>
      <c r="N838" s="456"/>
    </row>
    <row r="839" spans="1:14" ht="19.5" customHeight="1">
      <c r="A839" s="456"/>
      <c r="B839" s="456"/>
      <c r="C839" s="456"/>
      <c r="D839" s="456"/>
      <c r="E839" s="456"/>
      <c r="F839" s="456"/>
      <c r="G839" s="456"/>
      <c r="H839" s="456"/>
      <c r="I839" s="456"/>
      <c r="J839" s="456"/>
      <c r="K839" s="456"/>
      <c r="L839" s="456"/>
      <c r="M839" s="456"/>
      <c r="N839" s="456"/>
    </row>
    <row r="840" spans="1:14" ht="19.5" customHeight="1">
      <c r="A840" s="456"/>
      <c r="B840" s="456"/>
      <c r="C840" s="456"/>
      <c r="D840" s="456"/>
      <c r="E840" s="456"/>
      <c r="F840" s="456"/>
      <c r="G840" s="456"/>
      <c r="H840" s="456"/>
      <c r="I840" s="456"/>
      <c r="J840" s="456"/>
      <c r="K840" s="456"/>
      <c r="L840" s="456"/>
      <c r="M840" s="456"/>
      <c r="N840" s="456"/>
    </row>
    <row r="841" spans="1:14" ht="19.5" customHeight="1">
      <c r="A841" s="456"/>
      <c r="B841" s="456"/>
      <c r="C841" s="456"/>
      <c r="D841" s="456"/>
      <c r="E841" s="456"/>
      <c r="F841" s="456"/>
      <c r="G841" s="456"/>
      <c r="H841" s="456"/>
      <c r="I841" s="456"/>
      <c r="J841" s="456"/>
      <c r="K841" s="456"/>
      <c r="L841" s="456"/>
      <c r="M841" s="456"/>
      <c r="N841" s="456"/>
    </row>
    <row r="842" spans="1:14" ht="19.5" customHeight="1">
      <c r="A842" s="456"/>
      <c r="B842" s="456"/>
      <c r="C842" s="456"/>
      <c r="D842" s="456"/>
      <c r="E842" s="456"/>
      <c r="F842" s="456"/>
      <c r="G842" s="456"/>
      <c r="H842" s="456"/>
      <c r="I842" s="456"/>
      <c r="J842" s="456"/>
      <c r="K842" s="456"/>
      <c r="L842" s="456"/>
      <c r="M842" s="456"/>
      <c r="N842" s="456"/>
    </row>
    <row r="843" spans="1:14" ht="19.5" customHeight="1">
      <c r="A843" s="456"/>
      <c r="B843" s="456"/>
      <c r="C843" s="456"/>
      <c r="D843" s="456"/>
      <c r="E843" s="456"/>
      <c r="F843" s="456"/>
      <c r="G843" s="456"/>
      <c r="H843" s="456"/>
      <c r="I843" s="456"/>
      <c r="J843" s="456"/>
      <c r="K843" s="456"/>
      <c r="L843" s="456"/>
      <c r="M843" s="456"/>
      <c r="N843" s="456"/>
    </row>
    <row r="844" spans="1:14" ht="19.5" customHeight="1">
      <c r="A844" s="456"/>
      <c r="B844" s="456"/>
      <c r="C844" s="456"/>
      <c r="D844" s="456"/>
      <c r="E844" s="456"/>
      <c r="F844" s="456"/>
      <c r="G844" s="456"/>
      <c r="H844" s="456"/>
      <c r="I844" s="456"/>
      <c r="J844" s="456"/>
      <c r="K844" s="456"/>
      <c r="L844" s="456"/>
      <c r="M844" s="456"/>
      <c r="N844" s="456"/>
    </row>
    <row r="845" spans="1:14" ht="19.5" customHeight="1">
      <c r="A845" s="456"/>
      <c r="B845" s="456"/>
      <c r="C845" s="456"/>
      <c r="D845" s="456"/>
      <c r="E845" s="456"/>
      <c r="F845" s="456"/>
      <c r="G845" s="456"/>
      <c r="H845" s="456"/>
      <c r="I845" s="456"/>
      <c r="J845" s="456"/>
      <c r="K845" s="456"/>
      <c r="L845" s="456"/>
      <c r="M845" s="456"/>
      <c r="N845" s="456"/>
    </row>
    <row r="846" spans="1:14" ht="19.5" customHeight="1">
      <c r="A846" s="456"/>
      <c r="B846" s="456"/>
      <c r="C846" s="456"/>
      <c r="D846" s="456"/>
      <c r="E846" s="456"/>
      <c r="F846" s="456"/>
      <c r="G846" s="456"/>
      <c r="H846" s="456"/>
      <c r="I846" s="456"/>
      <c r="J846" s="456"/>
      <c r="K846" s="456"/>
      <c r="L846" s="456"/>
      <c r="M846" s="456"/>
      <c r="N846" s="456"/>
    </row>
    <row r="847" spans="1:14" ht="19.5" customHeight="1">
      <c r="A847" s="456"/>
      <c r="B847" s="456"/>
      <c r="C847" s="456"/>
      <c r="D847" s="456"/>
      <c r="E847" s="456"/>
      <c r="F847" s="456"/>
      <c r="G847" s="456"/>
      <c r="H847" s="456"/>
      <c r="I847" s="456"/>
      <c r="J847" s="456"/>
      <c r="K847" s="456"/>
      <c r="L847" s="456"/>
      <c r="M847" s="456"/>
      <c r="N847" s="456"/>
    </row>
    <row r="848" spans="1:14" ht="19.5" customHeight="1">
      <c r="A848" s="456"/>
      <c r="B848" s="456"/>
      <c r="C848" s="456"/>
      <c r="D848" s="456"/>
      <c r="E848" s="456"/>
      <c r="F848" s="456"/>
      <c r="G848" s="456"/>
      <c r="H848" s="456"/>
      <c r="I848" s="456"/>
      <c r="J848" s="456"/>
      <c r="K848" s="456"/>
      <c r="L848" s="456"/>
      <c r="M848" s="456"/>
      <c r="N848" s="456"/>
    </row>
    <row r="849" spans="1:14" ht="19.5" customHeight="1">
      <c r="A849" s="456"/>
      <c r="B849" s="456"/>
      <c r="C849" s="456"/>
      <c r="D849" s="456"/>
      <c r="E849" s="456"/>
      <c r="F849" s="456"/>
      <c r="G849" s="456"/>
      <c r="H849" s="456"/>
      <c r="I849" s="456"/>
      <c r="J849" s="456"/>
      <c r="K849" s="456"/>
      <c r="L849" s="456"/>
      <c r="M849" s="456"/>
      <c r="N849" s="456"/>
    </row>
    <row r="850" spans="1:14" ht="19.5" customHeight="1">
      <c r="A850" s="456"/>
      <c r="B850" s="456"/>
      <c r="C850" s="456"/>
      <c r="D850" s="456"/>
      <c r="E850" s="456"/>
      <c r="F850" s="456"/>
      <c r="G850" s="456"/>
      <c r="H850" s="456"/>
      <c r="I850" s="456"/>
      <c r="J850" s="456"/>
      <c r="K850" s="456"/>
      <c r="L850" s="456"/>
      <c r="M850" s="456"/>
      <c r="N850" s="456"/>
    </row>
    <row r="851" spans="1:14" ht="19.5" customHeight="1">
      <c r="A851" s="456"/>
      <c r="B851" s="456"/>
      <c r="C851" s="456"/>
      <c r="D851" s="456"/>
      <c r="E851" s="456"/>
      <c r="F851" s="456"/>
      <c r="G851" s="456"/>
      <c r="H851" s="456"/>
      <c r="I851" s="456"/>
      <c r="J851" s="456"/>
      <c r="K851" s="456"/>
      <c r="L851" s="456"/>
      <c r="M851" s="456"/>
      <c r="N851" s="456"/>
    </row>
    <row r="852" spans="1:14" ht="19.5" customHeight="1">
      <c r="A852" s="456"/>
      <c r="B852" s="456"/>
      <c r="C852" s="456"/>
      <c r="D852" s="456"/>
      <c r="E852" s="456"/>
      <c r="F852" s="456"/>
      <c r="G852" s="456"/>
      <c r="H852" s="456"/>
      <c r="I852" s="456"/>
      <c r="J852" s="456"/>
      <c r="K852" s="456"/>
      <c r="L852" s="456"/>
      <c r="M852" s="456"/>
      <c r="N852" s="456"/>
    </row>
    <row r="853" spans="1:14" ht="19.5" customHeight="1">
      <c r="A853" s="456"/>
      <c r="B853" s="456"/>
      <c r="C853" s="456"/>
      <c r="D853" s="456"/>
      <c r="E853" s="456"/>
      <c r="F853" s="456"/>
      <c r="G853" s="456"/>
      <c r="H853" s="456"/>
      <c r="I853" s="456"/>
      <c r="J853" s="456"/>
      <c r="K853" s="456"/>
      <c r="L853" s="456"/>
      <c r="M853" s="456"/>
      <c r="N853" s="456"/>
    </row>
    <row r="854" spans="1:14" ht="19.5" customHeight="1">
      <c r="A854" s="456"/>
      <c r="B854" s="456"/>
      <c r="C854" s="456"/>
      <c r="D854" s="456"/>
      <c r="E854" s="456"/>
      <c r="F854" s="456"/>
      <c r="G854" s="456"/>
      <c r="H854" s="456"/>
      <c r="I854" s="456"/>
      <c r="J854" s="456"/>
      <c r="K854" s="456"/>
      <c r="L854" s="456"/>
      <c r="M854" s="456"/>
      <c r="N854" s="456"/>
    </row>
    <row r="855" spans="1:14" ht="19.5" customHeight="1">
      <c r="A855" s="456"/>
      <c r="B855" s="456"/>
      <c r="C855" s="456"/>
      <c r="D855" s="456"/>
      <c r="E855" s="456"/>
      <c r="F855" s="456"/>
      <c r="G855" s="456"/>
      <c r="H855" s="456"/>
      <c r="I855" s="456"/>
      <c r="J855" s="456"/>
      <c r="K855" s="456"/>
      <c r="L855" s="456"/>
      <c r="M855" s="456"/>
      <c r="N855" s="456"/>
    </row>
    <row r="856" spans="1:14" ht="19.5" customHeight="1">
      <c r="A856" s="456"/>
      <c r="B856" s="456"/>
      <c r="C856" s="456"/>
      <c r="D856" s="456"/>
      <c r="E856" s="456"/>
      <c r="F856" s="456"/>
      <c r="G856" s="456"/>
      <c r="H856" s="456"/>
      <c r="I856" s="456"/>
      <c r="J856" s="456"/>
      <c r="K856" s="456"/>
      <c r="L856" s="456"/>
      <c r="M856" s="456"/>
      <c r="N856" s="456"/>
    </row>
    <row r="857" spans="1:14" ht="19.5" customHeight="1">
      <c r="A857" s="456"/>
      <c r="B857" s="456"/>
      <c r="C857" s="456"/>
      <c r="D857" s="456"/>
      <c r="E857" s="456"/>
      <c r="F857" s="456"/>
      <c r="G857" s="456"/>
      <c r="H857" s="456"/>
      <c r="I857" s="456"/>
      <c r="J857" s="456"/>
      <c r="K857" s="456"/>
      <c r="L857" s="456"/>
      <c r="M857" s="456"/>
      <c r="N857" s="456"/>
    </row>
    <row r="858" spans="1:14" ht="19.5" customHeight="1">
      <c r="A858" s="456"/>
      <c r="B858" s="456"/>
      <c r="C858" s="456"/>
      <c r="D858" s="456"/>
      <c r="E858" s="456"/>
      <c r="F858" s="456"/>
      <c r="G858" s="456"/>
      <c r="H858" s="456"/>
      <c r="I858" s="456"/>
      <c r="J858" s="456"/>
      <c r="K858" s="456"/>
      <c r="L858" s="456"/>
      <c r="M858" s="456"/>
      <c r="N858" s="456"/>
    </row>
    <row r="859" spans="1:14" ht="19.5" customHeight="1">
      <c r="A859" s="456"/>
      <c r="B859" s="456"/>
      <c r="C859" s="456"/>
      <c r="D859" s="456"/>
      <c r="E859" s="456"/>
      <c r="F859" s="456"/>
      <c r="G859" s="456"/>
      <c r="H859" s="456"/>
      <c r="I859" s="456"/>
      <c r="J859" s="456"/>
      <c r="K859" s="456"/>
      <c r="L859" s="456"/>
      <c r="M859" s="456"/>
      <c r="N859" s="456"/>
    </row>
    <row r="860" spans="1:14" ht="19.5" customHeight="1">
      <c r="A860" s="456"/>
      <c r="B860" s="456"/>
      <c r="C860" s="456"/>
      <c r="D860" s="456"/>
      <c r="E860" s="456"/>
      <c r="F860" s="456"/>
      <c r="G860" s="456"/>
      <c r="H860" s="456"/>
      <c r="I860" s="456"/>
      <c r="J860" s="456"/>
      <c r="K860" s="456"/>
      <c r="L860" s="456"/>
      <c r="M860" s="456"/>
      <c r="N860" s="456"/>
    </row>
    <row r="861" spans="1:14" ht="19.5" customHeight="1">
      <c r="A861" s="456"/>
      <c r="B861" s="456"/>
      <c r="C861" s="456"/>
      <c r="D861" s="456"/>
      <c r="E861" s="456"/>
      <c r="F861" s="456"/>
      <c r="G861" s="456"/>
      <c r="H861" s="456"/>
      <c r="I861" s="456"/>
      <c r="J861" s="456"/>
      <c r="K861" s="456"/>
      <c r="L861" s="456"/>
      <c r="M861" s="456"/>
      <c r="N861" s="456"/>
    </row>
    <row r="862" spans="1:14" ht="19.5" customHeight="1">
      <c r="A862" s="456"/>
      <c r="B862" s="456"/>
      <c r="C862" s="456"/>
      <c r="D862" s="456"/>
      <c r="E862" s="456"/>
      <c r="F862" s="456"/>
      <c r="G862" s="456"/>
      <c r="H862" s="456"/>
      <c r="I862" s="456"/>
      <c r="J862" s="456"/>
      <c r="K862" s="456"/>
      <c r="L862" s="456"/>
      <c r="M862" s="456"/>
      <c r="N862" s="456"/>
    </row>
    <row r="863" spans="1:14" ht="19.5" customHeight="1">
      <c r="A863" s="456"/>
      <c r="B863" s="456"/>
      <c r="C863" s="456"/>
      <c r="D863" s="456"/>
      <c r="E863" s="456"/>
      <c r="F863" s="456"/>
      <c r="G863" s="456"/>
      <c r="H863" s="456"/>
      <c r="I863" s="456"/>
      <c r="J863" s="456"/>
      <c r="K863" s="456"/>
      <c r="L863" s="456"/>
      <c r="M863" s="456"/>
      <c r="N863" s="456"/>
    </row>
    <row r="864" spans="1:14" ht="19.5" customHeight="1">
      <c r="A864" s="456"/>
      <c r="B864" s="456"/>
      <c r="C864" s="456"/>
      <c r="D864" s="456"/>
      <c r="E864" s="456"/>
      <c r="F864" s="456"/>
      <c r="G864" s="456"/>
      <c r="H864" s="456"/>
      <c r="I864" s="456"/>
      <c r="J864" s="456"/>
      <c r="K864" s="456"/>
      <c r="L864" s="456"/>
      <c r="M864" s="456"/>
      <c r="N864" s="456"/>
    </row>
    <row r="865" spans="1:14" ht="19.5" customHeight="1">
      <c r="A865" s="456"/>
      <c r="B865" s="456"/>
      <c r="C865" s="456"/>
      <c r="D865" s="456"/>
      <c r="E865" s="456"/>
      <c r="F865" s="456"/>
      <c r="G865" s="456"/>
      <c r="H865" s="456"/>
      <c r="I865" s="456"/>
      <c r="J865" s="456"/>
      <c r="K865" s="456"/>
      <c r="L865" s="456"/>
      <c r="M865" s="456"/>
      <c r="N865" s="456"/>
    </row>
    <row r="866" spans="1:14" ht="19.5" customHeight="1">
      <c r="A866" s="456"/>
      <c r="B866" s="456"/>
      <c r="C866" s="456"/>
      <c r="D866" s="456"/>
      <c r="E866" s="456"/>
      <c r="F866" s="456"/>
      <c r="G866" s="456"/>
      <c r="H866" s="456"/>
      <c r="I866" s="456"/>
      <c r="J866" s="456"/>
      <c r="K866" s="456"/>
      <c r="L866" s="456"/>
      <c r="M866" s="456"/>
      <c r="N866" s="456"/>
    </row>
    <row r="867" spans="1:14" ht="19.5" customHeight="1">
      <c r="A867" s="456"/>
      <c r="B867" s="456"/>
      <c r="C867" s="456"/>
      <c r="D867" s="456"/>
      <c r="E867" s="456"/>
      <c r="F867" s="456"/>
      <c r="G867" s="456"/>
      <c r="H867" s="456"/>
      <c r="I867" s="456"/>
      <c r="J867" s="456"/>
      <c r="K867" s="456"/>
      <c r="L867" s="456"/>
      <c r="M867" s="456"/>
      <c r="N867" s="456"/>
    </row>
    <row r="868" spans="1:14" ht="19.5" customHeight="1">
      <c r="A868" s="456"/>
      <c r="B868" s="456"/>
      <c r="C868" s="456"/>
      <c r="D868" s="456"/>
      <c r="E868" s="456"/>
      <c r="F868" s="456"/>
      <c r="G868" s="456"/>
      <c r="H868" s="456"/>
      <c r="I868" s="456"/>
      <c r="J868" s="456"/>
      <c r="K868" s="456"/>
      <c r="L868" s="456"/>
      <c r="M868" s="456"/>
      <c r="N868" s="456"/>
    </row>
    <row r="869" spans="1:14" ht="19.5" customHeight="1">
      <c r="A869" s="456"/>
      <c r="B869" s="456"/>
      <c r="C869" s="456"/>
      <c r="D869" s="456"/>
      <c r="E869" s="456"/>
      <c r="F869" s="456"/>
      <c r="G869" s="456"/>
      <c r="H869" s="456"/>
      <c r="I869" s="456"/>
      <c r="J869" s="456"/>
      <c r="K869" s="456"/>
      <c r="L869" s="456"/>
      <c r="M869" s="456"/>
      <c r="N869" s="456"/>
    </row>
    <row r="870" spans="1:14" ht="19.5" customHeight="1">
      <c r="A870" s="456"/>
      <c r="B870" s="456"/>
      <c r="C870" s="456"/>
      <c r="D870" s="456"/>
      <c r="E870" s="456"/>
      <c r="F870" s="456"/>
      <c r="G870" s="456"/>
      <c r="H870" s="456"/>
      <c r="I870" s="456"/>
      <c r="J870" s="456"/>
      <c r="K870" s="456"/>
      <c r="L870" s="456"/>
      <c r="M870" s="456"/>
      <c r="N870" s="456"/>
    </row>
    <row r="871" spans="1:14" ht="19.5" customHeight="1">
      <c r="A871" s="456"/>
      <c r="B871" s="456"/>
      <c r="C871" s="456"/>
      <c r="D871" s="456"/>
      <c r="E871" s="456"/>
      <c r="F871" s="456"/>
      <c r="G871" s="456"/>
      <c r="H871" s="456"/>
      <c r="I871" s="456"/>
      <c r="J871" s="456"/>
      <c r="K871" s="456"/>
      <c r="L871" s="456"/>
      <c r="M871" s="456"/>
      <c r="N871" s="456"/>
    </row>
    <row r="872" spans="1:14" ht="19.5" customHeight="1">
      <c r="A872" s="456"/>
      <c r="B872" s="456"/>
      <c r="C872" s="456"/>
      <c r="D872" s="456"/>
      <c r="E872" s="456"/>
      <c r="F872" s="456"/>
      <c r="G872" s="456"/>
      <c r="H872" s="456"/>
      <c r="I872" s="456"/>
      <c r="J872" s="456"/>
      <c r="K872" s="456"/>
      <c r="L872" s="456"/>
      <c r="M872" s="456"/>
      <c r="N872" s="456"/>
    </row>
    <row r="873" spans="1:14" ht="19.5" customHeight="1">
      <c r="A873" s="456"/>
      <c r="B873" s="456"/>
      <c r="C873" s="456"/>
      <c r="D873" s="456"/>
      <c r="E873" s="456"/>
      <c r="F873" s="456"/>
      <c r="G873" s="456"/>
      <c r="H873" s="456"/>
      <c r="I873" s="456"/>
      <c r="J873" s="456"/>
      <c r="K873" s="456"/>
      <c r="L873" s="456"/>
      <c r="M873" s="456"/>
      <c r="N873" s="456"/>
    </row>
    <row r="874" spans="1:14" ht="19.5" customHeight="1">
      <c r="A874" s="456"/>
      <c r="B874" s="456"/>
      <c r="C874" s="456"/>
      <c r="D874" s="456"/>
      <c r="E874" s="456"/>
      <c r="F874" s="456"/>
      <c r="G874" s="456"/>
      <c r="H874" s="456"/>
      <c r="I874" s="456"/>
      <c r="J874" s="456"/>
      <c r="K874" s="456"/>
      <c r="L874" s="456"/>
      <c r="M874" s="456"/>
      <c r="N874" s="456"/>
    </row>
    <row r="875" spans="1:14" ht="19.5" customHeight="1">
      <c r="A875" s="456"/>
      <c r="B875" s="456"/>
      <c r="C875" s="456"/>
      <c r="D875" s="456"/>
      <c r="E875" s="456"/>
      <c r="F875" s="456"/>
      <c r="G875" s="456"/>
      <c r="H875" s="456"/>
      <c r="I875" s="456"/>
      <c r="J875" s="456"/>
      <c r="K875" s="456"/>
      <c r="L875" s="456"/>
      <c r="M875" s="456"/>
      <c r="N875" s="456"/>
    </row>
    <row r="876" spans="1:14" ht="19.5" customHeight="1">
      <c r="A876" s="456"/>
      <c r="B876" s="456"/>
      <c r="C876" s="456"/>
      <c r="D876" s="456"/>
      <c r="E876" s="456"/>
      <c r="F876" s="456"/>
      <c r="G876" s="456"/>
      <c r="H876" s="456"/>
      <c r="I876" s="456"/>
      <c r="J876" s="456"/>
      <c r="K876" s="456"/>
      <c r="L876" s="456"/>
      <c r="M876" s="456"/>
      <c r="N876" s="456"/>
    </row>
    <row r="877" spans="1:14" ht="19.5" customHeight="1">
      <c r="A877" s="456"/>
      <c r="B877" s="456"/>
      <c r="C877" s="456"/>
      <c r="D877" s="456"/>
      <c r="E877" s="456"/>
      <c r="F877" s="456"/>
      <c r="G877" s="456"/>
      <c r="H877" s="456"/>
      <c r="I877" s="456"/>
      <c r="J877" s="456"/>
      <c r="K877" s="456"/>
      <c r="L877" s="456"/>
      <c r="M877" s="456"/>
      <c r="N877" s="456"/>
    </row>
    <row r="878" spans="1:14" ht="19.5" customHeight="1">
      <c r="A878" s="456"/>
      <c r="B878" s="456"/>
      <c r="C878" s="456"/>
      <c r="D878" s="456"/>
      <c r="E878" s="456"/>
      <c r="F878" s="456"/>
      <c r="G878" s="456"/>
      <c r="H878" s="456"/>
      <c r="I878" s="456"/>
      <c r="J878" s="456"/>
      <c r="K878" s="456"/>
      <c r="L878" s="456"/>
      <c r="M878" s="456"/>
      <c r="N878" s="456"/>
    </row>
    <row r="879" spans="1:14" ht="19.5" customHeight="1">
      <c r="A879" s="456"/>
      <c r="B879" s="456"/>
      <c r="C879" s="456"/>
      <c r="D879" s="456"/>
      <c r="E879" s="456"/>
      <c r="F879" s="456"/>
      <c r="G879" s="456"/>
      <c r="H879" s="456"/>
      <c r="I879" s="456"/>
      <c r="J879" s="456"/>
      <c r="K879" s="456"/>
      <c r="L879" s="456"/>
      <c r="M879" s="456"/>
      <c r="N879" s="456"/>
    </row>
    <row r="880" spans="1:14" ht="19.5" customHeight="1">
      <c r="A880" s="456"/>
      <c r="B880" s="456"/>
      <c r="C880" s="456"/>
      <c r="D880" s="456"/>
      <c r="E880" s="456"/>
      <c r="F880" s="456"/>
      <c r="G880" s="456"/>
      <c r="H880" s="456"/>
      <c r="I880" s="456"/>
      <c r="J880" s="456"/>
      <c r="K880" s="456"/>
      <c r="L880" s="456"/>
      <c r="M880" s="456"/>
      <c r="N880" s="456"/>
    </row>
    <row r="881" spans="1:14" ht="19.5" customHeight="1">
      <c r="A881" s="456"/>
      <c r="B881" s="456"/>
      <c r="C881" s="456"/>
      <c r="D881" s="456"/>
      <c r="E881" s="456"/>
      <c r="F881" s="456"/>
      <c r="G881" s="456"/>
      <c r="H881" s="456"/>
      <c r="I881" s="456"/>
      <c r="J881" s="456"/>
      <c r="K881" s="456"/>
      <c r="L881" s="456"/>
      <c r="M881" s="456"/>
      <c r="N881" s="456"/>
    </row>
    <row r="882" spans="1:14" ht="19.5" customHeight="1">
      <c r="A882" s="456"/>
      <c r="B882" s="456"/>
      <c r="C882" s="456"/>
      <c r="D882" s="456"/>
      <c r="E882" s="456"/>
      <c r="F882" s="456"/>
      <c r="G882" s="456"/>
      <c r="H882" s="456"/>
      <c r="I882" s="456"/>
      <c r="J882" s="456"/>
      <c r="K882" s="456"/>
      <c r="L882" s="456"/>
      <c r="M882" s="456"/>
      <c r="N882" s="456"/>
    </row>
    <row r="883" spans="1:14" ht="19.5" customHeight="1">
      <c r="A883" s="456"/>
      <c r="B883" s="456"/>
      <c r="C883" s="456"/>
      <c r="D883" s="456"/>
      <c r="E883" s="456"/>
      <c r="F883" s="456"/>
      <c r="G883" s="456"/>
      <c r="H883" s="456"/>
      <c r="I883" s="456"/>
      <c r="J883" s="456"/>
      <c r="K883" s="456"/>
      <c r="L883" s="456"/>
      <c r="M883" s="456"/>
      <c r="N883" s="456"/>
    </row>
    <row r="884" spans="1:14" ht="19.5" customHeight="1">
      <c r="A884" s="456"/>
      <c r="B884" s="456"/>
      <c r="C884" s="456"/>
      <c r="D884" s="456"/>
      <c r="E884" s="456"/>
      <c r="F884" s="456"/>
      <c r="G884" s="456"/>
      <c r="H884" s="456"/>
      <c r="I884" s="456"/>
      <c r="J884" s="456"/>
      <c r="K884" s="456"/>
      <c r="L884" s="456"/>
      <c r="M884" s="456"/>
      <c r="N884" s="456"/>
    </row>
    <row r="885" spans="1:14" ht="19.5" customHeight="1">
      <c r="A885" s="456"/>
      <c r="B885" s="456"/>
      <c r="C885" s="456"/>
      <c r="D885" s="456"/>
      <c r="E885" s="456"/>
      <c r="F885" s="456"/>
      <c r="G885" s="456"/>
      <c r="H885" s="456"/>
      <c r="I885" s="456"/>
      <c r="J885" s="456"/>
      <c r="K885" s="456"/>
      <c r="L885" s="456"/>
      <c r="M885" s="456"/>
      <c r="N885" s="456"/>
    </row>
    <row r="886" spans="1:14" ht="19.5" customHeight="1">
      <c r="A886" s="456"/>
      <c r="B886" s="456"/>
      <c r="C886" s="456"/>
      <c r="D886" s="456"/>
      <c r="E886" s="456"/>
      <c r="F886" s="456"/>
      <c r="G886" s="456"/>
      <c r="H886" s="456"/>
      <c r="I886" s="456"/>
      <c r="J886" s="456"/>
      <c r="K886" s="456"/>
      <c r="L886" s="456"/>
      <c r="M886" s="456"/>
      <c r="N886" s="456"/>
    </row>
    <row r="887" spans="1:14" ht="19.5" customHeight="1">
      <c r="A887" s="456"/>
      <c r="B887" s="456"/>
      <c r="C887" s="456"/>
      <c r="D887" s="456"/>
      <c r="E887" s="456"/>
      <c r="F887" s="456"/>
      <c r="G887" s="456"/>
      <c r="H887" s="456"/>
      <c r="I887" s="456"/>
      <c r="J887" s="456"/>
      <c r="K887" s="456"/>
      <c r="L887" s="456"/>
      <c r="M887" s="456"/>
      <c r="N887" s="456"/>
    </row>
    <row r="888" spans="1:14" ht="19.5" customHeight="1">
      <c r="A888" s="456"/>
      <c r="B888" s="456"/>
      <c r="C888" s="456"/>
      <c r="D888" s="456"/>
      <c r="E888" s="456"/>
      <c r="F888" s="456"/>
      <c r="G888" s="456"/>
      <c r="H888" s="456"/>
      <c r="I888" s="456"/>
      <c r="J888" s="456"/>
      <c r="K888" s="456"/>
      <c r="L888" s="456"/>
      <c r="M888" s="456"/>
      <c r="N888" s="456"/>
    </row>
    <row r="889" spans="1:14" ht="19.5" customHeight="1">
      <c r="A889" s="456"/>
      <c r="B889" s="456"/>
      <c r="C889" s="456"/>
      <c r="D889" s="456"/>
      <c r="E889" s="456"/>
      <c r="F889" s="456"/>
      <c r="G889" s="456"/>
      <c r="H889" s="456"/>
      <c r="I889" s="456"/>
      <c r="J889" s="456"/>
      <c r="K889" s="456"/>
      <c r="L889" s="456"/>
      <c r="M889" s="456"/>
      <c r="N889" s="456"/>
    </row>
    <row r="890" spans="1:14" ht="19.5" customHeight="1">
      <c r="A890" s="456"/>
      <c r="B890" s="456"/>
      <c r="C890" s="456"/>
      <c r="D890" s="456"/>
      <c r="E890" s="456"/>
      <c r="F890" s="456"/>
      <c r="G890" s="456"/>
      <c r="H890" s="456"/>
      <c r="I890" s="456"/>
      <c r="J890" s="456"/>
      <c r="K890" s="456"/>
      <c r="L890" s="456"/>
      <c r="M890" s="456"/>
      <c r="N890" s="456"/>
    </row>
    <row r="891" spans="1:14" ht="19.5" customHeight="1">
      <c r="A891" s="456"/>
      <c r="B891" s="456"/>
      <c r="C891" s="456"/>
      <c r="D891" s="456"/>
      <c r="E891" s="456"/>
      <c r="F891" s="456"/>
      <c r="G891" s="456"/>
      <c r="H891" s="456"/>
      <c r="I891" s="456"/>
      <c r="J891" s="456"/>
      <c r="K891" s="456"/>
      <c r="L891" s="456"/>
      <c r="M891" s="456"/>
      <c r="N891" s="456"/>
    </row>
    <row r="892" spans="1:14" ht="19.5" customHeight="1">
      <c r="A892" s="456"/>
      <c r="B892" s="456"/>
      <c r="C892" s="456"/>
      <c r="D892" s="456"/>
      <c r="E892" s="456"/>
      <c r="F892" s="456"/>
      <c r="G892" s="456"/>
      <c r="H892" s="456"/>
      <c r="I892" s="456"/>
      <c r="J892" s="456"/>
      <c r="K892" s="456"/>
      <c r="L892" s="456"/>
      <c r="M892" s="456"/>
      <c r="N892" s="456"/>
    </row>
    <row r="893" spans="1:14" ht="19.5" customHeight="1">
      <c r="A893" s="456"/>
      <c r="B893" s="456"/>
      <c r="C893" s="456"/>
      <c r="D893" s="456"/>
      <c r="E893" s="456"/>
      <c r="F893" s="456"/>
      <c r="G893" s="456"/>
      <c r="H893" s="456"/>
      <c r="I893" s="456"/>
      <c r="J893" s="456"/>
      <c r="K893" s="456"/>
      <c r="L893" s="456"/>
      <c r="M893" s="456"/>
      <c r="N893" s="456"/>
    </row>
    <row r="894" spans="1:14" ht="19.5" customHeight="1">
      <c r="A894" s="456"/>
      <c r="B894" s="456"/>
      <c r="C894" s="456"/>
      <c r="D894" s="456"/>
      <c r="E894" s="456"/>
      <c r="F894" s="456"/>
      <c r="G894" s="456"/>
      <c r="H894" s="456"/>
      <c r="I894" s="456"/>
      <c r="J894" s="456"/>
      <c r="K894" s="456"/>
      <c r="L894" s="456"/>
      <c r="M894" s="456"/>
      <c r="N894" s="456"/>
    </row>
    <row r="895" spans="1:14" ht="19.5" customHeight="1">
      <c r="A895" s="456"/>
      <c r="B895" s="456"/>
      <c r="C895" s="456"/>
      <c r="D895" s="456"/>
      <c r="E895" s="456"/>
      <c r="F895" s="456"/>
      <c r="G895" s="456"/>
      <c r="H895" s="456"/>
      <c r="I895" s="456"/>
      <c r="J895" s="456"/>
      <c r="K895" s="456"/>
      <c r="L895" s="456"/>
      <c r="M895" s="456"/>
      <c r="N895" s="456"/>
    </row>
    <row r="896" spans="1:14" ht="19.5" customHeight="1">
      <c r="A896" s="456"/>
      <c r="B896" s="456"/>
      <c r="C896" s="456"/>
      <c r="D896" s="456"/>
      <c r="E896" s="456"/>
      <c r="F896" s="456"/>
      <c r="G896" s="456"/>
      <c r="H896" s="456"/>
      <c r="I896" s="456"/>
      <c r="J896" s="456"/>
      <c r="K896" s="456"/>
      <c r="L896" s="456"/>
      <c r="M896" s="456"/>
      <c r="N896" s="456"/>
    </row>
    <row r="897" spans="1:14" ht="19.5" customHeight="1">
      <c r="A897" s="456"/>
      <c r="B897" s="456"/>
      <c r="C897" s="456"/>
      <c r="D897" s="456"/>
      <c r="E897" s="456"/>
      <c r="F897" s="456"/>
      <c r="G897" s="456"/>
      <c r="H897" s="456"/>
      <c r="I897" s="456"/>
      <c r="J897" s="456"/>
      <c r="K897" s="456"/>
      <c r="L897" s="456"/>
      <c r="M897" s="456"/>
      <c r="N897" s="456"/>
    </row>
    <row r="898" spans="1:14" ht="19.5" customHeight="1">
      <c r="A898" s="456"/>
      <c r="B898" s="456"/>
      <c r="C898" s="456"/>
      <c r="D898" s="456"/>
      <c r="E898" s="456"/>
      <c r="F898" s="456"/>
      <c r="G898" s="456"/>
      <c r="H898" s="456"/>
      <c r="I898" s="456"/>
      <c r="J898" s="456"/>
      <c r="K898" s="456"/>
      <c r="L898" s="456"/>
      <c r="M898" s="456"/>
      <c r="N898" s="456"/>
    </row>
    <row r="899" spans="1:14" ht="19.5" customHeight="1">
      <c r="A899" s="456"/>
      <c r="B899" s="456"/>
      <c r="C899" s="456"/>
      <c r="D899" s="456"/>
      <c r="E899" s="456"/>
      <c r="F899" s="456"/>
      <c r="G899" s="456"/>
      <c r="H899" s="456"/>
      <c r="I899" s="456"/>
      <c r="J899" s="456"/>
      <c r="K899" s="456"/>
      <c r="L899" s="456"/>
      <c r="M899" s="456"/>
      <c r="N899" s="456"/>
    </row>
    <row r="900" spans="1:14" ht="19.5" customHeight="1">
      <c r="A900" s="456"/>
      <c r="B900" s="456"/>
      <c r="C900" s="456"/>
      <c r="D900" s="456"/>
      <c r="E900" s="456"/>
      <c r="F900" s="456"/>
      <c r="G900" s="456"/>
      <c r="H900" s="456"/>
      <c r="I900" s="456"/>
      <c r="J900" s="456"/>
      <c r="K900" s="456"/>
      <c r="L900" s="456"/>
      <c r="M900" s="456"/>
      <c r="N900" s="456"/>
    </row>
    <row r="901" spans="1:14" ht="19.5" customHeight="1">
      <c r="A901" s="456"/>
      <c r="B901" s="456"/>
      <c r="C901" s="456"/>
      <c r="D901" s="456"/>
      <c r="E901" s="456"/>
      <c r="F901" s="456"/>
      <c r="G901" s="456"/>
      <c r="H901" s="456"/>
      <c r="I901" s="456"/>
      <c r="J901" s="456"/>
      <c r="K901" s="456"/>
      <c r="L901" s="456"/>
      <c r="M901" s="456"/>
      <c r="N901" s="456"/>
    </row>
    <row r="902" spans="1:14" ht="19.5" customHeight="1">
      <c r="A902" s="456"/>
      <c r="B902" s="456"/>
      <c r="C902" s="456"/>
      <c r="D902" s="456"/>
      <c r="E902" s="456"/>
      <c r="F902" s="456"/>
      <c r="G902" s="456"/>
      <c r="H902" s="456"/>
      <c r="I902" s="456"/>
      <c r="J902" s="456"/>
      <c r="K902" s="456"/>
      <c r="L902" s="456"/>
      <c r="M902" s="456"/>
      <c r="N902" s="456"/>
    </row>
    <row r="903" spans="1:14" ht="19.5" customHeight="1">
      <c r="A903" s="456"/>
      <c r="B903" s="456"/>
      <c r="C903" s="456"/>
      <c r="D903" s="456"/>
      <c r="E903" s="456"/>
      <c r="F903" s="456"/>
      <c r="G903" s="456"/>
      <c r="H903" s="456"/>
      <c r="I903" s="456"/>
      <c r="J903" s="456"/>
      <c r="K903" s="456"/>
      <c r="L903" s="456"/>
      <c r="M903" s="456"/>
      <c r="N903" s="456"/>
    </row>
    <row r="904" spans="1:14" ht="19.5" customHeight="1">
      <c r="A904" s="456"/>
      <c r="B904" s="456"/>
      <c r="C904" s="456"/>
      <c r="D904" s="456"/>
      <c r="E904" s="456"/>
      <c r="F904" s="456"/>
      <c r="G904" s="456"/>
      <c r="H904" s="456"/>
      <c r="I904" s="456"/>
      <c r="J904" s="456"/>
      <c r="K904" s="456"/>
      <c r="L904" s="456"/>
      <c r="M904" s="456"/>
      <c r="N904" s="456"/>
    </row>
    <row r="905" spans="1:14" ht="19.5" customHeight="1">
      <c r="A905" s="456"/>
      <c r="B905" s="456"/>
      <c r="C905" s="456"/>
      <c r="D905" s="456"/>
      <c r="E905" s="456"/>
      <c r="F905" s="456"/>
      <c r="G905" s="456"/>
      <c r="H905" s="456"/>
      <c r="I905" s="456"/>
      <c r="J905" s="456"/>
      <c r="K905" s="456"/>
      <c r="L905" s="456"/>
      <c r="M905" s="456"/>
      <c r="N905" s="456"/>
    </row>
    <row r="906" spans="1:14" ht="19.5" customHeight="1">
      <c r="A906" s="456"/>
      <c r="B906" s="456"/>
      <c r="C906" s="456"/>
      <c r="D906" s="456"/>
      <c r="E906" s="456"/>
      <c r="F906" s="456"/>
      <c r="G906" s="456"/>
      <c r="H906" s="456"/>
      <c r="I906" s="456"/>
      <c r="J906" s="456"/>
      <c r="K906" s="456"/>
      <c r="L906" s="456"/>
      <c r="M906" s="456"/>
      <c r="N906" s="456"/>
    </row>
    <row r="907" spans="1:14" ht="19.5" customHeight="1">
      <c r="A907" s="456"/>
      <c r="B907" s="456"/>
      <c r="C907" s="456"/>
      <c r="D907" s="456"/>
      <c r="E907" s="456"/>
      <c r="F907" s="456"/>
      <c r="G907" s="456"/>
      <c r="H907" s="456"/>
      <c r="I907" s="456"/>
      <c r="J907" s="456"/>
      <c r="K907" s="456"/>
      <c r="L907" s="456"/>
      <c r="M907" s="456"/>
      <c r="N907" s="456"/>
    </row>
    <row r="908" spans="1:14" ht="19.5" customHeight="1">
      <c r="A908" s="456"/>
      <c r="B908" s="456"/>
      <c r="C908" s="456"/>
      <c r="D908" s="456"/>
      <c r="E908" s="456"/>
      <c r="F908" s="456"/>
      <c r="G908" s="456"/>
      <c r="H908" s="456"/>
      <c r="I908" s="456"/>
      <c r="J908" s="456"/>
      <c r="K908" s="456"/>
      <c r="L908" s="456"/>
      <c r="M908" s="456"/>
      <c r="N908" s="456"/>
    </row>
    <row r="909" spans="1:14" ht="19.5" customHeight="1">
      <c r="A909" s="456"/>
      <c r="B909" s="456"/>
      <c r="C909" s="456"/>
      <c r="D909" s="456"/>
      <c r="E909" s="456"/>
      <c r="F909" s="456"/>
      <c r="G909" s="456"/>
      <c r="H909" s="456"/>
      <c r="I909" s="456"/>
      <c r="J909" s="456"/>
      <c r="K909" s="456"/>
      <c r="L909" s="456"/>
      <c r="M909" s="456"/>
      <c r="N909" s="456"/>
    </row>
    <row r="910" spans="1:14" ht="19.5" customHeight="1">
      <c r="A910" s="456"/>
      <c r="B910" s="456"/>
      <c r="C910" s="456"/>
      <c r="D910" s="456"/>
      <c r="E910" s="456"/>
      <c r="F910" s="456"/>
      <c r="G910" s="456"/>
      <c r="H910" s="456"/>
      <c r="I910" s="456"/>
      <c r="J910" s="456"/>
      <c r="K910" s="456"/>
      <c r="L910" s="456"/>
      <c r="M910" s="456"/>
      <c r="N910" s="456"/>
    </row>
    <row r="911" spans="1:14" ht="19.5" customHeight="1">
      <c r="A911" s="456"/>
      <c r="B911" s="456"/>
      <c r="C911" s="456"/>
      <c r="D911" s="456"/>
      <c r="E911" s="456"/>
      <c r="F911" s="456"/>
      <c r="G911" s="456"/>
      <c r="H911" s="456"/>
      <c r="I911" s="456"/>
      <c r="J911" s="456"/>
      <c r="K911" s="456"/>
      <c r="L911" s="456"/>
      <c r="M911" s="456"/>
      <c r="N911" s="456"/>
    </row>
    <row r="912" spans="1:14" ht="19.5" customHeight="1">
      <c r="A912" s="456"/>
      <c r="B912" s="456"/>
      <c r="C912" s="456"/>
      <c r="D912" s="456"/>
      <c r="E912" s="456"/>
      <c r="F912" s="456"/>
      <c r="G912" s="456"/>
      <c r="H912" s="456"/>
      <c r="I912" s="456"/>
      <c r="J912" s="456"/>
      <c r="K912" s="456"/>
      <c r="L912" s="456"/>
      <c r="M912" s="456"/>
      <c r="N912" s="456"/>
    </row>
    <row r="913" spans="1:14" ht="19.5" customHeight="1">
      <c r="A913" s="456"/>
      <c r="B913" s="456"/>
      <c r="C913" s="456"/>
      <c r="D913" s="456"/>
      <c r="E913" s="456"/>
      <c r="F913" s="456"/>
      <c r="G913" s="456"/>
      <c r="H913" s="456"/>
      <c r="I913" s="456"/>
      <c r="J913" s="456"/>
      <c r="K913" s="456"/>
      <c r="L913" s="456"/>
      <c r="M913" s="456"/>
      <c r="N913" s="456"/>
    </row>
    <row r="914" spans="1:14" ht="19.5" customHeight="1">
      <c r="A914" s="456"/>
      <c r="B914" s="456"/>
      <c r="C914" s="456"/>
      <c r="D914" s="456"/>
      <c r="E914" s="456"/>
      <c r="F914" s="456"/>
      <c r="G914" s="456"/>
      <c r="H914" s="456"/>
      <c r="I914" s="456"/>
      <c r="J914" s="456"/>
      <c r="K914" s="456"/>
      <c r="L914" s="456"/>
      <c r="M914" s="456"/>
      <c r="N914" s="456"/>
    </row>
    <row r="915" spans="1:14" ht="19.5" customHeight="1">
      <c r="A915" s="456"/>
      <c r="B915" s="456"/>
      <c r="C915" s="456"/>
      <c r="D915" s="456"/>
      <c r="E915" s="456"/>
      <c r="F915" s="456"/>
      <c r="G915" s="456"/>
      <c r="H915" s="456"/>
      <c r="I915" s="456"/>
      <c r="J915" s="456"/>
      <c r="K915" s="456"/>
      <c r="L915" s="456"/>
      <c r="M915" s="456"/>
      <c r="N915" s="456"/>
    </row>
    <row r="916" spans="1:14" ht="19.5" customHeight="1">
      <c r="A916" s="456"/>
      <c r="B916" s="456"/>
      <c r="C916" s="456"/>
      <c r="D916" s="456"/>
      <c r="E916" s="456"/>
      <c r="F916" s="456"/>
      <c r="G916" s="456"/>
      <c r="H916" s="456"/>
      <c r="I916" s="456"/>
      <c r="J916" s="456"/>
      <c r="K916" s="456"/>
      <c r="L916" s="456"/>
      <c r="M916" s="456"/>
      <c r="N916" s="456"/>
    </row>
    <row r="917" spans="1:14" ht="19.5" customHeight="1">
      <c r="A917" s="456"/>
      <c r="B917" s="456"/>
      <c r="C917" s="456"/>
      <c r="D917" s="456"/>
      <c r="E917" s="456"/>
      <c r="F917" s="456"/>
      <c r="G917" s="456"/>
      <c r="H917" s="456"/>
      <c r="I917" s="456"/>
      <c r="J917" s="456"/>
      <c r="K917" s="456"/>
      <c r="L917" s="456"/>
      <c r="M917" s="456"/>
      <c r="N917" s="456"/>
    </row>
    <row r="918" spans="1:14" ht="19.5" customHeight="1">
      <c r="A918" s="456"/>
      <c r="B918" s="456"/>
      <c r="C918" s="456"/>
      <c r="D918" s="456"/>
      <c r="E918" s="456"/>
      <c r="F918" s="456"/>
      <c r="G918" s="456"/>
      <c r="H918" s="456"/>
      <c r="I918" s="456"/>
      <c r="J918" s="456"/>
      <c r="K918" s="456"/>
      <c r="L918" s="456"/>
      <c r="M918" s="456"/>
      <c r="N918" s="456"/>
    </row>
    <row r="919" spans="1:14" ht="19.5" customHeight="1">
      <c r="A919" s="456"/>
      <c r="B919" s="456"/>
      <c r="C919" s="456"/>
      <c r="D919" s="456"/>
      <c r="E919" s="456"/>
      <c r="F919" s="456"/>
      <c r="G919" s="456"/>
      <c r="H919" s="456"/>
      <c r="I919" s="456"/>
      <c r="J919" s="456"/>
      <c r="K919" s="456"/>
      <c r="L919" s="456"/>
      <c r="M919" s="456"/>
      <c r="N919" s="456"/>
    </row>
    <row r="920" spans="1:14" ht="19.5" customHeight="1">
      <c r="A920" s="456"/>
      <c r="B920" s="456"/>
      <c r="C920" s="456"/>
      <c r="D920" s="456"/>
      <c r="E920" s="456"/>
      <c r="F920" s="456"/>
      <c r="G920" s="456"/>
      <c r="H920" s="456"/>
      <c r="I920" s="456"/>
      <c r="J920" s="456"/>
      <c r="K920" s="456"/>
      <c r="L920" s="456"/>
      <c r="M920" s="456"/>
      <c r="N920" s="456"/>
    </row>
    <row r="921" spans="1:14" ht="19.5" customHeight="1">
      <c r="A921" s="456"/>
      <c r="B921" s="456"/>
      <c r="C921" s="456"/>
      <c r="D921" s="456"/>
      <c r="E921" s="456"/>
      <c r="F921" s="456"/>
      <c r="G921" s="456"/>
      <c r="H921" s="456"/>
      <c r="I921" s="456"/>
      <c r="J921" s="456"/>
      <c r="K921" s="456"/>
      <c r="L921" s="456"/>
      <c r="M921" s="456"/>
      <c r="N921" s="456"/>
    </row>
    <row r="922" spans="1:14" ht="19.5" customHeight="1">
      <c r="A922" s="456"/>
      <c r="B922" s="456"/>
      <c r="C922" s="456"/>
      <c r="D922" s="456"/>
      <c r="E922" s="456"/>
      <c r="F922" s="456"/>
      <c r="G922" s="456"/>
      <c r="H922" s="456"/>
      <c r="I922" s="456"/>
      <c r="J922" s="456"/>
      <c r="K922" s="456"/>
      <c r="L922" s="456"/>
      <c r="M922" s="456"/>
      <c r="N922" s="456"/>
    </row>
    <row r="923" spans="1:14" ht="19.5" customHeight="1">
      <c r="A923" s="456"/>
      <c r="B923" s="456"/>
      <c r="C923" s="456"/>
      <c r="D923" s="456"/>
      <c r="E923" s="456"/>
      <c r="F923" s="456"/>
      <c r="G923" s="456"/>
      <c r="H923" s="456"/>
      <c r="I923" s="456"/>
      <c r="J923" s="456"/>
      <c r="K923" s="456"/>
      <c r="L923" s="456"/>
      <c r="M923" s="456"/>
      <c r="N923" s="456"/>
    </row>
    <row r="924" spans="1:14" ht="19.5" customHeight="1">
      <c r="A924" s="456"/>
      <c r="B924" s="456"/>
      <c r="C924" s="456"/>
      <c r="D924" s="456"/>
      <c r="E924" s="456"/>
      <c r="F924" s="456"/>
      <c r="G924" s="456"/>
      <c r="H924" s="456"/>
      <c r="I924" s="456"/>
      <c r="J924" s="456"/>
      <c r="K924" s="456"/>
      <c r="L924" s="456"/>
      <c r="M924" s="456"/>
      <c r="N924" s="456"/>
    </row>
    <row r="925" spans="1:14" ht="19.5" customHeight="1">
      <c r="A925" s="456"/>
      <c r="B925" s="456"/>
      <c r="C925" s="456"/>
      <c r="D925" s="456"/>
      <c r="E925" s="456"/>
      <c r="F925" s="456"/>
      <c r="G925" s="456"/>
      <c r="H925" s="456"/>
      <c r="I925" s="456"/>
      <c r="J925" s="456"/>
      <c r="K925" s="456"/>
      <c r="L925" s="456"/>
      <c r="M925" s="456"/>
      <c r="N925" s="456"/>
    </row>
    <row r="926" spans="1:14" ht="19.5" customHeight="1">
      <c r="A926" s="456"/>
      <c r="B926" s="456"/>
      <c r="C926" s="456"/>
      <c r="D926" s="456"/>
      <c r="E926" s="456"/>
      <c r="F926" s="456"/>
      <c r="G926" s="456"/>
      <c r="H926" s="456"/>
      <c r="I926" s="456"/>
      <c r="J926" s="456"/>
      <c r="K926" s="456"/>
      <c r="L926" s="456"/>
      <c r="M926" s="456"/>
      <c r="N926" s="456"/>
    </row>
    <row r="927" spans="1:14" ht="19.5" customHeight="1">
      <c r="A927" s="456"/>
      <c r="B927" s="456"/>
      <c r="C927" s="456"/>
      <c r="D927" s="456"/>
      <c r="E927" s="456"/>
      <c r="F927" s="456"/>
      <c r="G927" s="456"/>
      <c r="H927" s="456"/>
      <c r="I927" s="456"/>
      <c r="J927" s="456"/>
      <c r="K927" s="456"/>
      <c r="L927" s="456"/>
      <c r="M927" s="456"/>
      <c r="N927" s="456"/>
    </row>
    <row r="928" spans="1:14" ht="19.5" customHeight="1">
      <c r="A928" s="456"/>
      <c r="B928" s="456"/>
      <c r="C928" s="456"/>
      <c r="D928" s="456"/>
      <c r="E928" s="456"/>
      <c r="F928" s="456"/>
      <c r="G928" s="456"/>
      <c r="H928" s="456"/>
      <c r="I928" s="456"/>
      <c r="J928" s="456"/>
      <c r="K928" s="456"/>
      <c r="L928" s="456"/>
      <c r="M928" s="456"/>
      <c r="N928" s="456"/>
    </row>
    <row r="929" spans="1:14" ht="19.5" customHeight="1">
      <c r="A929" s="456"/>
      <c r="B929" s="456"/>
      <c r="C929" s="456"/>
      <c r="D929" s="456"/>
      <c r="E929" s="456"/>
      <c r="F929" s="456"/>
      <c r="G929" s="456"/>
      <c r="H929" s="456"/>
      <c r="I929" s="456"/>
      <c r="J929" s="456"/>
      <c r="K929" s="456"/>
      <c r="L929" s="456"/>
      <c r="M929" s="456"/>
      <c r="N929" s="456"/>
    </row>
    <row r="930" spans="1:14" ht="19.5" customHeight="1">
      <c r="A930" s="456"/>
      <c r="B930" s="456"/>
      <c r="C930" s="456"/>
      <c r="D930" s="456"/>
      <c r="E930" s="456"/>
      <c r="F930" s="456"/>
      <c r="G930" s="456"/>
      <c r="H930" s="456"/>
      <c r="I930" s="456"/>
      <c r="J930" s="456"/>
      <c r="K930" s="456"/>
      <c r="L930" s="456"/>
      <c r="M930" s="456"/>
      <c r="N930" s="456"/>
    </row>
    <row r="931" spans="1:14" ht="19.5" customHeight="1">
      <c r="A931" s="456"/>
      <c r="B931" s="456"/>
      <c r="C931" s="456"/>
      <c r="D931" s="456"/>
      <c r="E931" s="456"/>
      <c r="F931" s="456"/>
      <c r="G931" s="456"/>
      <c r="H931" s="456"/>
      <c r="I931" s="456"/>
      <c r="J931" s="456"/>
      <c r="K931" s="456"/>
      <c r="L931" s="456"/>
      <c r="M931" s="456"/>
      <c r="N931" s="456"/>
    </row>
    <row r="932" spans="1:14" ht="19.5" customHeight="1">
      <c r="A932" s="456"/>
      <c r="B932" s="456"/>
      <c r="C932" s="456"/>
      <c r="D932" s="456"/>
      <c r="E932" s="456"/>
      <c r="F932" s="456"/>
      <c r="G932" s="456"/>
      <c r="H932" s="456"/>
      <c r="I932" s="456"/>
      <c r="J932" s="456"/>
      <c r="K932" s="456"/>
      <c r="L932" s="456"/>
      <c r="M932" s="456"/>
      <c r="N932" s="456"/>
    </row>
    <row r="933" spans="1:14" ht="19.5" customHeight="1">
      <c r="A933" s="456"/>
      <c r="B933" s="456"/>
      <c r="C933" s="456"/>
      <c r="D933" s="456"/>
      <c r="E933" s="456"/>
      <c r="F933" s="456"/>
      <c r="G933" s="456"/>
      <c r="H933" s="456"/>
      <c r="I933" s="456"/>
      <c r="J933" s="456"/>
      <c r="K933" s="456"/>
      <c r="L933" s="456"/>
      <c r="M933" s="456"/>
      <c r="N933" s="456"/>
    </row>
    <row r="934" spans="1:14" ht="19.5" customHeight="1">
      <c r="A934" s="456"/>
      <c r="B934" s="456"/>
      <c r="C934" s="456"/>
      <c r="D934" s="456"/>
      <c r="E934" s="456"/>
      <c r="F934" s="456"/>
      <c r="G934" s="456"/>
      <c r="H934" s="456"/>
      <c r="I934" s="456"/>
      <c r="J934" s="456"/>
      <c r="K934" s="456"/>
      <c r="L934" s="456"/>
      <c r="M934" s="456"/>
      <c r="N934" s="456"/>
    </row>
    <row r="935" spans="1:14" ht="19.5" customHeight="1">
      <c r="A935" s="456"/>
      <c r="B935" s="456"/>
      <c r="C935" s="456"/>
      <c r="D935" s="456"/>
      <c r="E935" s="456"/>
      <c r="F935" s="456"/>
      <c r="G935" s="456"/>
      <c r="H935" s="456"/>
      <c r="I935" s="456"/>
      <c r="J935" s="456"/>
      <c r="K935" s="456"/>
      <c r="L935" s="456"/>
      <c r="M935" s="456"/>
      <c r="N935" s="456"/>
    </row>
    <row r="936" spans="1:14" ht="19.5" customHeight="1">
      <c r="A936" s="456"/>
      <c r="B936" s="456"/>
      <c r="C936" s="456"/>
      <c r="D936" s="456"/>
      <c r="E936" s="456"/>
      <c r="F936" s="456"/>
      <c r="G936" s="456"/>
      <c r="H936" s="456"/>
      <c r="I936" s="456"/>
      <c r="J936" s="456"/>
      <c r="K936" s="456"/>
      <c r="L936" s="456"/>
      <c r="M936" s="456"/>
      <c r="N936" s="456"/>
    </row>
    <row r="937" spans="1:14" ht="19.5" customHeight="1">
      <c r="A937" s="456"/>
      <c r="B937" s="456"/>
      <c r="C937" s="456"/>
      <c r="D937" s="456"/>
      <c r="E937" s="456"/>
      <c r="F937" s="456"/>
      <c r="G937" s="456"/>
      <c r="H937" s="456"/>
      <c r="I937" s="456"/>
      <c r="J937" s="456"/>
      <c r="K937" s="456"/>
      <c r="L937" s="456"/>
      <c r="M937" s="456"/>
      <c r="N937" s="456"/>
    </row>
    <row r="938" spans="1:14" ht="19.5" customHeight="1">
      <c r="A938" s="456"/>
      <c r="B938" s="456"/>
      <c r="C938" s="456"/>
      <c r="D938" s="456"/>
      <c r="E938" s="456"/>
      <c r="F938" s="456"/>
      <c r="G938" s="456"/>
      <c r="H938" s="456"/>
      <c r="I938" s="456"/>
      <c r="J938" s="456"/>
      <c r="K938" s="456"/>
      <c r="L938" s="456"/>
      <c r="M938" s="456"/>
      <c r="N938" s="456"/>
    </row>
    <row r="939" spans="1:14" ht="19.5" customHeight="1">
      <c r="A939" s="456"/>
      <c r="B939" s="456"/>
      <c r="C939" s="456"/>
      <c r="D939" s="456"/>
      <c r="E939" s="456"/>
      <c r="F939" s="456"/>
      <c r="G939" s="456"/>
      <c r="H939" s="456"/>
      <c r="I939" s="456"/>
      <c r="J939" s="456"/>
      <c r="K939" s="456"/>
      <c r="L939" s="456"/>
      <c r="M939" s="456"/>
      <c r="N939" s="456"/>
    </row>
    <row r="940" spans="1:14" ht="19.5" customHeight="1">
      <c r="A940" s="456"/>
      <c r="B940" s="456"/>
      <c r="C940" s="456"/>
      <c r="D940" s="456"/>
      <c r="E940" s="456"/>
      <c r="F940" s="456"/>
      <c r="G940" s="456"/>
      <c r="H940" s="456"/>
      <c r="I940" s="456"/>
      <c r="J940" s="456"/>
      <c r="K940" s="456"/>
      <c r="L940" s="456"/>
      <c r="M940" s="456"/>
      <c r="N940" s="456"/>
    </row>
    <row r="941" spans="1:14" ht="19.5" customHeight="1">
      <c r="A941" s="456"/>
      <c r="B941" s="456"/>
      <c r="C941" s="456"/>
      <c r="D941" s="456"/>
      <c r="E941" s="456"/>
      <c r="F941" s="456"/>
      <c r="G941" s="456"/>
      <c r="H941" s="456"/>
      <c r="I941" s="456"/>
      <c r="J941" s="456"/>
      <c r="K941" s="456"/>
      <c r="L941" s="456"/>
      <c r="M941" s="456"/>
      <c r="N941" s="456"/>
    </row>
    <row r="942" spans="1:14" ht="19.5" customHeight="1">
      <c r="A942" s="456"/>
      <c r="B942" s="456"/>
      <c r="C942" s="456"/>
      <c r="D942" s="456"/>
      <c r="E942" s="456"/>
      <c r="F942" s="456"/>
      <c r="G942" s="456"/>
      <c r="H942" s="456"/>
      <c r="I942" s="456"/>
      <c r="J942" s="456"/>
      <c r="K942" s="456"/>
      <c r="L942" s="456"/>
      <c r="M942" s="456"/>
      <c r="N942" s="456"/>
    </row>
    <row r="943" spans="1:14" ht="19.5" customHeight="1">
      <c r="A943" s="456"/>
      <c r="B943" s="456"/>
      <c r="C943" s="456"/>
      <c r="D943" s="456"/>
      <c r="E943" s="456"/>
      <c r="F943" s="456"/>
      <c r="G943" s="456"/>
      <c r="H943" s="456"/>
      <c r="I943" s="456"/>
      <c r="J943" s="456"/>
      <c r="K943" s="456"/>
      <c r="L943" s="456"/>
      <c r="M943" s="456"/>
      <c r="N943" s="456"/>
    </row>
    <row r="944" spans="1:14" ht="19.5" customHeight="1">
      <c r="A944" s="456"/>
      <c r="B944" s="456"/>
      <c r="C944" s="456"/>
      <c r="D944" s="456"/>
      <c r="E944" s="456"/>
      <c r="F944" s="456"/>
      <c r="G944" s="456"/>
      <c r="H944" s="456"/>
      <c r="I944" s="456"/>
      <c r="J944" s="456"/>
      <c r="K944" s="456"/>
      <c r="L944" s="456"/>
      <c r="M944" s="456"/>
      <c r="N944" s="456"/>
    </row>
    <row r="945" spans="1:14" ht="19.5" customHeight="1">
      <c r="A945" s="456"/>
      <c r="B945" s="456"/>
      <c r="C945" s="456"/>
      <c r="D945" s="456"/>
      <c r="E945" s="456"/>
      <c r="F945" s="456"/>
      <c r="G945" s="456"/>
      <c r="H945" s="456"/>
      <c r="I945" s="456"/>
      <c r="J945" s="456"/>
      <c r="K945" s="456"/>
      <c r="L945" s="456"/>
      <c r="M945" s="456"/>
      <c r="N945" s="456"/>
    </row>
    <row r="946" spans="1:14" ht="19.5" customHeight="1">
      <c r="A946" s="456"/>
      <c r="B946" s="456"/>
      <c r="C946" s="456"/>
      <c r="D946" s="456"/>
      <c r="E946" s="456"/>
      <c r="F946" s="456"/>
      <c r="G946" s="456"/>
      <c r="H946" s="456"/>
      <c r="I946" s="456"/>
      <c r="J946" s="456"/>
      <c r="K946" s="456"/>
      <c r="L946" s="456"/>
      <c r="M946" s="456"/>
      <c r="N946" s="456"/>
    </row>
    <row r="947" spans="1:14" ht="19.5" customHeight="1">
      <c r="A947" s="456"/>
      <c r="B947" s="456"/>
      <c r="C947" s="456"/>
      <c r="D947" s="456"/>
      <c r="E947" s="456"/>
      <c r="F947" s="456"/>
      <c r="G947" s="456"/>
      <c r="H947" s="456"/>
      <c r="I947" s="456"/>
      <c r="J947" s="456"/>
      <c r="K947" s="456"/>
      <c r="L947" s="456"/>
      <c r="M947" s="456"/>
      <c r="N947" s="456"/>
    </row>
    <row r="948" spans="1:14" ht="19.5" customHeight="1">
      <c r="A948" s="456"/>
      <c r="B948" s="456"/>
      <c r="C948" s="456"/>
      <c r="D948" s="456"/>
      <c r="E948" s="456"/>
      <c r="F948" s="456"/>
      <c r="G948" s="456"/>
      <c r="H948" s="456"/>
      <c r="I948" s="456"/>
      <c r="J948" s="456"/>
      <c r="K948" s="456"/>
      <c r="L948" s="456"/>
      <c r="M948" s="456"/>
      <c r="N948" s="456"/>
    </row>
    <row r="949" spans="1:14" ht="19.5" customHeight="1">
      <c r="A949" s="456"/>
      <c r="B949" s="456"/>
      <c r="C949" s="456"/>
      <c r="D949" s="456"/>
      <c r="E949" s="456"/>
      <c r="F949" s="456"/>
      <c r="G949" s="456"/>
      <c r="H949" s="456"/>
      <c r="I949" s="456"/>
      <c r="J949" s="456"/>
      <c r="K949" s="456"/>
      <c r="L949" s="456"/>
      <c r="M949" s="456"/>
      <c r="N949" s="456"/>
    </row>
    <row r="950" spans="1:14" ht="19.5" customHeight="1">
      <c r="A950" s="456"/>
      <c r="B950" s="456"/>
      <c r="C950" s="456"/>
      <c r="D950" s="456"/>
      <c r="E950" s="456"/>
      <c r="F950" s="456"/>
      <c r="G950" s="456"/>
      <c r="H950" s="456"/>
      <c r="I950" s="456"/>
      <c r="J950" s="456"/>
      <c r="K950" s="456"/>
      <c r="L950" s="456"/>
      <c r="M950" s="456"/>
      <c r="N950" s="456"/>
    </row>
    <row r="951" spans="1:14" ht="19.5" customHeight="1">
      <c r="A951" s="456"/>
      <c r="B951" s="456"/>
      <c r="C951" s="456"/>
      <c r="D951" s="456"/>
      <c r="E951" s="456"/>
      <c r="F951" s="456"/>
      <c r="G951" s="456"/>
      <c r="H951" s="456"/>
      <c r="I951" s="456"/>
      <c r="J951" s="456"/>
      <c r="K951" s="456"/>
      <c r="L951" s="456"/>
      <c r="M951" s="456"/>
      <c r="N951" s="456"/>
    </row>
    <row r="952" spans="1:14" ht="19.5" customHeight="1">
      <c r="A952" s="456"/>
      <c r="B952" s="456"/>
      <c r="C952" s="456"/>
      <c r="D952" s="456"/>
      <c r="E952" s="456"/>
      <c r="F952" s="456"/>
      <c r="G952" s="456"/>
      <c r="H952" s="456"/>
      <c r="I952" s="456"/>
      <c r="J952" s="456"/>
      <c r="K952" s="456"/>
      <c r="L952" s="456"/>
      <c r="M952" s="456"/>
      <c r="N952" s="456"/>
    </row>
    <row r="953" spans="1:14" ht="19.5" customHeight="1">
      <c r="A953" s="456"/>
      <c r="B953" s="456"/>
      <c r="C953" s="456"/>
      <c r="D953" s="456"/>
      <c r="E953" s="456"/>
      <c r="F953" s="456"/>
      <c r="G953" s="456"/>
      <c r="H953" s="456"/>
      <c r="I953" s="456"/>
      <c r="J953" s="456"/>
      <c r="K953" s="456"/>
      <c r="L953" s="456"/>
      <c r="M953" s="456"/>
      <c r="N953" s="456"/>
    </row>
    <row r="954" spans="1:14" ht="19.5" customHeight="1">
      <c r="A954" s="456"/>
      <c r="B954" s="456"/>
      <c r="C954" s="456"/>
      <c r="D954" s="456"/>
      <c r="E954" s="456"/>
      <c r="F954" s="456"/>
      <c r="G954" s="456"/>
      <c r="H954" s="456"/>
      <c r="I954" s="456"/>
      <c r="J954" s="456"/>
      <c r="K954" s="456"/>
      <c r="L954" s="456"/>
      <c r="M954" s="456"/>
      <c r="N954" s="456"/>
    </row>
    <row r="955" spans="1:14" ht="19.5" customHeight="1">
      <c r="A955" s="456"/>
      <c r="B955" s="456"/>
      <c r="C955" s="456"/>
      <c r="D955" s="456"/>
      <c r="E955" s="456"/>
      <c r="F955" s="456"/>
      <c r="G955" s="456"/>
      <c r="H955" s="456"/>
      <c r="I955" s="456"/>
      <c r="J955" s="456"/>
      <c r="K955" s="456"/>
      <c r="L955" s="456"/>
      <c r="M955" s="456"/>
      <c r="N955" s="456"/>
    </row>
    <row r="956" spans="1:14" ht="19.5" customHeight="1">
      <c r="A956" s="456"/>
      <c r="B956" s="456"/>
      <c r="C956" s="456"/>
      <c r="D956" s="456"/>
      <c r="E956" s="456"/>
      <c r="F956" s="456"/>
      <c r="G956" s="456"/>
      <c r="H956" s="456"/>
      <c r="I956" s="456"/>
      <c r="J956" s="456"/>
      <c r="K956" s="456"/>
      <c r="L956" s="456"/>
      <c r="M956" s="456"/>
      <c r="N956" s="456"/>
    </row>
    <row r="957" spans="1:14" ht="19.5" customHeight="1">
      <c r="A957" s="456"/>
      <c r="B957" s="456"/>
      <c r="C957" s="456"/>
      <c r="D957" s="456"/>
      <c r="E957" s="456"/>
      <c r="F957" s="456"/>
      <c r="G957" s="456"/>
      <c r="H957" s="456"/>
      <c r="I957" s="456"/>
      <c r="J957" s="456"/>
      <c r="K957" s="456"/>
      <c r="L957" s="456"/>
      <c r="M957" s="456"/>
      <c r="N957" s="456"/>
    </row>
    <row r="958" spans="1:14" ht="19.5" customHeight="1">
      <c r="A958" s="456"/>
      <c r="B958" s="456"/>
      <c r="C958" s="456"/>
      <c r="D958" s="456"/>
      <c r="E958" s="456"/>
      <c r="F958" s="456"/>
      <c r="G958" s="456"/>
      <c r="H958" s="456"/>
      <c r="I958" s="456"/>
      <c r="J958" s="456"/>
      <c r="K958" s="456"/>
      <c r="L958" s="456"/>
      <c r="M958" s="456"/>
      <c r="N958" s="456"/>
    </row>
    <row r="959" spans="1:14" ht="19.5" customHeight="1">
      <c r="A959" s="456"/>
      <c r="B959" s="456"/>
      <c r="C959" s="456"/>
      <c r="D959" s="456"/>
      <c r="E959" s="456"/>
      <c r="F959" s="456"/>
      <c r="G959" s="456"/>
      <c r="H959" s="456"/>
      <c r="I959" s="456"/>
      <c r="J959" s="456"/>
      <c r="K959" s="456"/>
      <c r="L959" s="456"/>
      <c r="M959" s="456"/>
      <c r="N959" s="456"/>
    </row>
    <row r="960" spans="1:14" ht="19.5" customHeight="1">
      <c r="A960" s="456"/>
      <c r="B960" s="456"/>
      <c r="C960" s="456"/>
      <c r="D960" s="456"/>
      <c r="E960" s="456"/>
      <c r="F960" s="456"/>
      <c r="G960" s="456"/>
      <c r="H960" s="456"/>
      <c r="I960" s="456"/>
      <c r="J960" s="456"/>
      <c r="K960" s="456"/>
      <c r="L960" s="456"/>
      <c r="M960" s="456"/>
      <c r="N960" s="456"/>
    </row>
    <row r="961" spans="1:14" ht="19.5" customHeight="1">
      <c r="A961" s="456"/>
      <c r="B961" s="456"/>
      <c r="C961" s="456"/>
      <c r="D961" s="456"/>
      <c r="E961" s="456"/>
      <c r="F961" s="456"/>
      <c r="G961" s="456"/>
      <c r="H961" s="456"/>
      <c r="I961" s="456"/>
      <c r="J961" s="456"/>
      <c r="K961" s="456"/>
      <c r="L961" s="456"/>
      <c r="M961" s="456"/>
      <c r="N961" s="456"/>
    </row>
    <row r="962" spans="1:14" ht="19.5" customHeight="1">
      <c r="A962" s="456"/>
      <c r="B962" s="456"/>
      <c r="C962" s="456"/>
      <c r="D962" s="456"/>
      <c r="E962" s="456"/>
      <c r="F962" s="456"/>
      <c r="G962" s="456"/>
      <c r="H962" s="456"/>
      <c r="I962" s="456"/>
      <c r="J962" s="456"/>
      <c r="K962" s="456"/>
      <c r="L962" s="456"/>
      <c r="M962" s="456"/>
      <c r="N962" s="456"/>
    </row>
    <row r="963" spans="1:14" ht="19.5" customHeight="1">
      <c r="A963" s="456"/>
      <c r="B963" s="456"/>
      <c r="C963" s="456"/>
      <c r="D963" s="456"/>
      <c r="E963" s="456"/>
      <c r="F963" s="456"/>
      <c r="G963" s="456"/>
      <c r="H963" s="456"/>
      <c r="I963" s="456"/>
      <c r="J963" s="456"/>
      <c r="K963" s="456"/>
      <c r="L963" s="456"/>
      <c r="M963" s="456"/>
      <c r="N963" s="456"/>
    </row>
    <row r="964" spans="1:14" ht="19.5" customHeight="1">
      <c r="A964" s="456"/>
      <c r="B964" s="456"/>
      <c r="C964" s="456"/>
      <c r="D964" s="456"/>
      <c r="E964" s="456"/>
      <c r="F964" s="456"/>
      <c r="G964" s="456"/>
      <c r="H964" s="456"/>
      <c r="I964" s="456"/>
      <c r="J964" s="456"/>
      <c r="K964" s="456"/>
      <c r="L964" s="456"/>
      <c r="M964" s="456"/>
      <c r="N964" s="456"/>
    </row>
    <row r="965" spans="1:14" ht="19.5" customHeight="1">
      <c r="A965" s="456"/>
      <c r="B965" s="456"/>
      <c r="C965" s="456"/>
      <c r="D965" s="456"/>
      <c r="E965" s="456"/>
      <c r="F965" s="456"/>
      <c r="G965" s="456"/>
      <c r="H965" s="456"/>
      <c r="I965" s="456"/>
      <c r="J965" s="456"/>
      <c r="K965" s="456"/>
      <c r="L965" s="456"/>
      <c r="M965" s="456"/>
      <c r="N965" s="456"/>
    </row>
    <row r="966" spans="1:14" ht="19.5" customHeight="1">
      <c r="A966" s="456"/>
      <c r="B966" s="456"/>
      <c r="C966" s="456"/>
      <c r="D966" s="456"/>
      <c r="E966" s="456"/>
      <c r="F966" s="456"/>
      <c r="G966" s="456"/>
      <c r="H966" s="456"/>
      <c r="I966" s="456"/>
      <c r="J966" s="456"/>
      <c r="K966" s="456"/>
      <c r="L966" s="456"/>
      <c r="M966" s="456"/>
      <c r="N966" s="456"/>
    </row>
    <row r="967" spans="1:14" ht="19.5" customHeight="1">
      <c r="A967" s="456"/>
      <c r="B967" s="456"/>
      <c r="C967" s="456"/>
      <c r="D967" s="456"/>
      <c r="E967" s="456"/>
      <c r="F967" s="456"/>
      <c r="G967" s="456"/>
      <c r="H967" s="456"/>
      <c r="I967" s="456"/>
      <c r="J967" s="456"/>
      <c r="K967" s="456"/>
      <c r="L967" s="456"/>
      <c r="M967" s="456"/>
      <c r="N967" s="456"/>
    </row>
    <row r="968" spans="1:14" ht="19.5" customHeight="1">
      <c r="A968" s="456"/>
      <c r="B968" s="456"/>
      <c r="C968" s="456"/>
      <c r="D968" s="456"/>
      <c r="E968" s="456"/>
      <c r="F968" s="456"/>
      <c r="G968" s="456"/>
      <c r="H968" s="456"/>
      <c r="I968" s="456"/>
      <c r="J968" s="456"/>
      <c r="K968" s="456"/>
      <c r="L968" s="456"/>
      <c r="M968" s="456"/>
      <c r="N968" s="456"/>
    </row>
    <row r="969" spans="1:14" ht="19.5" customHeight="1">
      <c r="A969" s="456"/>
      <c r="B969" s="456"/>
      <c r="C969" s="456"/>
      <c r="D969" s="456"/>
      <c r="E969" s="456"/>
      <c r="F969" s="456"/>
      <c r="G969" s="456"/>
      <c r="H969" s="456"/>
      <c r="I969" s="456"/>
      <c r="J969" s="456"/>
      <c r="K969" s="456"/>
      <c r="L969" s="456"/>
      <c r="M969" s="456"/>
      <c r="N969" s="456"/>
    </row>
    <row r="970" spans="1:14" ht="19.5" customHeight="1">
      <c r="A970" s="456"/>
      <c r="B970" s="456"/>
      <c r="C970" s="456"/>
      <c r="D970" s="456"/>
      <c r="E970" s="456"/>
      <c r="F970" s="456"/>
      <c r="G970" s="456"/>
      <c r="H970" s="456"/>
      <c r="I970" s="456"/>
      <c r="J970" s="456"/>
      <c r="K970" s="456"/>
      <c r="L970" s="456"/>
      <c r="M970" s="456"/>
      <c r="N970" s="456"/>
    </row>
    <row r="971" spans="1:14" ht="19.5" customHeight="1">
      <c r="A971" s="456"/>
      <c r="B971" s="456"/>
      <c r="C971" s="456"/>
      <c r="D971" s="456"/>
      <c r="E971" s="456"/>
      <c r="F971" s="456"/>
      <c r="G971" s="456"/>
      <c r="H971" s="456"/>
      <c r="I971" s="456"/>
      <c r="J971" s="456"/>
      <c r="K971" s="456"/>
      <c r="L971" s="456"/>
      <c r="M971" s="456"/>
      <c r="N971" s="456"/>
    </row>
    <row r="972" spans="1:14" ht="19.5" customHeight="1">
      <c r="A972" s="456"/>
      <c r="B972" s="456"/>
      <c r="C972" s="456"/>
      <c r="D972" s="456"/>
      <c r="E972" s="456"/>
      <c r="F972" s="456"/>
      <c r="G972" s="456"/>
      <c r="H972" s="456"/>
      <c r="I972" s="456"/>
      <c r="J972" s="456"/>
      <c r="K972" s="456"/>
      <c r="L972" s="456"/>
      <c r="M972" s="456"/>
      <c r="N972" s="456"/>
    </row>
    <row r="973" spans="1:14" ht="19.5" customHeight="1">
      <c r="A973" s="456"/>
      <c r="B973" s="456"/>
      <c r="C973" s="456"/>
      <c r="D973" s="456"/>
      <c r="E973" s="456"/>
      <c r="F973" s="456"/>
      <c r="G973" s="456"/>
      <c r="H973" s="456"/>
      <c r="I973" s="456"/>
      <c r="J973" s="456"/>
      <c r="K973" s="456"/>
      <c r="L973" s="456"/>
      <c r="M973" s="456"/>
      <c r="N973" s="456"/>
    </row>
    <row r="974" spans="1:14" ht="19.5" customHeight="1">
      <c r="A974" s="456"/>
      <c r="B974" s="456"/>
      <c r="C974" s="456"/>
      <c r="D974" s="456"/>
      <c r="E974" s="456"/>
      <c r="F974" s="456"/>
      <c r="G974" s="456"/>
      <c r="H974" s="456"/>
      <c r="I974" s="456"/>
      <c r="J974" s="456"/>
      <c r="K974" s="456"/>
      <c r="L974" s="456"/>
      <c r="M974" s="456"/>
      <c r="N974" s="456"/>
    </row>
    <row r="975" spans="1:14" ht="19.5" customHeight="1">
      <c r="A975" s="456"/>
      <c r="B975" s="456"/>
      <c r="C975" s="456"/>
      <c r="D975" s="456"/>
      <c r="E975" s="456"/>
      <c r="F975" s="456"/>
      <c r="G975" s="456"/>
      <c r="H975" s="456"/>
      <c r="I975" s="456"/>
      <c r="J975" s="456"/>
      <c r="K975" s="456"/>
      <c r="L975" s="456"/>
      <c r="M975" s="456"/>
      <c r="N975" s="456"/>
    </row>
    <row r="976" spans="1:14" ht="19.5" customHeight="1">
      <c r="A976" s="456"/>
      <c r="B976" s="456"/>
      <c r="C976" s="456"/>
      <c r="D976" s="456"/>
      <c r="E976" s="456"/>
      <c r="F976" s="456"/>
      <c r="G976" s="456"/>
      <c r="H976" s="456"/>
      <c r="I976" s="456"/>
      <c r="J976" s="456"/>
      <c r="K976" s="456"/>
      <c r="L976" s="456"/>
      <c r="M976" s="456"/>
      <c r="N976" s="456"/>
    </row>
    <row r="977" spans="1:14" ht="19.5" customHeight="1">
      <c r="A977" s="456"/>
      <c r="B977" s="456"/>
      <c r="C977" s="456"/>
      <c r="D977" s="456"/>
      <c r="E977" s="456"/>
      <c r="F977" s="456"/>
      <c r="G977" s="456"/>
      <c r="H977" s="456"/>
      <c r="I977" s="456"/>
      <c r="J977" s="456"/>
      <c r="K977" s="456"/>
      <c r="L977" s="456"/>
      <c r="M977" s="456"/>
      <c r="N977" s="456"/>
    </row>
    <row r="978" spans="1:14" ht="19.5" customHeight="1">
      <c r="A978" s="456"/>
      <c r="B978" s="456"/>
      <c r="C978" s="456"/>
      <c r="D978" s="456"/>
      <c r="E978" s="456"/>
      <c r="F978" s="456"/>
      <c r="G978" s="456"/>
      <c r="H978" s="456"/>
      <c r="I978" s="456"/>
      <c r="J978" s="456"/>
      <c r="K978" s="456"/>
      <c r="L978" s="456"/>
      <c r="M978" s="456"/>
      <c r="N978" s="456"/>
    </row>
    <row r="979" spans="1:14" ht="19.5" customHeight="1">
      <c r="A979" s="456"/>
      <c r="B979" s="456"/>
      <c r="C979" s="456"/>
      <c r="D979" s="456"/>
      <c r="E979" s="456"/>
      <c r="F979" s="456"/>
      <c r="G979" s="456"/>
      <c r="H979" s="456"/>
      <c r="I979" s="456"/>
      <c r="J979" s="456"/>
      <c r="K979" s="456"/>
      <c r="L979" s="456"/>
      <c r="M979" s="456"/>
      <c r="N979" s="456"/>
    </row>
    <row r="980" spans="1:14" ht="19.5" customHeight="1">
      <c r="A980" s="456"/>
      <c r="B980" s="456"/>
      <c r="C980" s="456"/>
      <c r="D980" s="456"/>
      <c r="E980" s="456"/>
      <c r="F980" s="456"/>
      <c r="G980" s="456"/>
      <c r="H980" s="456"/>
      <c r="I980" s="456"/>
      <c r="J980" s="456"/>
      <c r="K980" s="456"/>
      <c r="L980" s="456"/>
      <c r="M980" s="456"/>
      <c r="N980" s="456"/>
    </row>
    <row r="981" spans="1:14" ht="19.5" customHeight="1">
      <c r="A981" s="456"/>
      <c r="B981" s="456"/>
      <c r="C981" s="456"/>
      <c r="D981" s="456"/>
      <c r="E981" s="456"/>
      <c r="F981" s="456"/>
      <c r="G981" s="456"/>
      <c r="H981" s="456"/>
      <c r="I981" s="456"/>
      <c r="J981" s="456"/>
      <c r="K981" s="456"/>
      <c r="L981" s="456"/>
      <c r="M981" s="456"/>
      <c r="N981" s="456"/>
    </row>
    <row r="982" spans="1:14" ht="19.5" customHeight="1">
      <c r="A982" s="456"/>
      <c r="B982" s="456"/>
      <c r="C982" s="456"/>
      <c r="D982" s="456"/>
      <c r="E982" s="456"/>
      <c r="F982" s="456"/>
      <c r="G982" s="456"/>
      <c r="H982" s="456"/>
      <c r="I982" s="456"/>
      <c r="J982" s="456"/>
      <c r="K982" s="456"/>
      <c r="L982" s="456"/>
      <c r="M982" s="456"/>
      <c r="N982" s="456"/>
    </row>
    <row r="983" spans="1:14" ht="19.5" customHeight="1">
      <c r="A983" s="456"/>
      <c r="B983" s="456"/>
      <c r="C983" s="456"/>
      <c r="D983" s="456"/>
      <c r="E983" s="456"/>
      <c r="F983" s="456"/>
      <c r="G983" s="456"/>
      <c r="H983" s="456"/>
      <c r="I983" s="456"/>
      <c r="J983" s="456"/>
      <c r="K983" s="456"/>
      <c r="L983" s="456"/>
      <c r="M983" s="456"/>
      <c r="N983" s="456"/>
    </row>
  </sheetData>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1000"/>
  <sheetViews>
    <sheetView workbookViewId="0"/>
  </sheetViews>
  <sheetFormatPr baseColWidth="10" defaultColWidth="14.42578125" defaultRowHeight="15" customHeight="1"/>
  <cols>
    <col min="1" max="1" width="3.7109375" customWidth="1"/>
    <col min="2" max="3" width="11.42578125" customWidth="1"/>
    <col min="4" max="4" width="13.7109375" customWidth="1"/>
    <col min="5" max="5" width="16" customWidth="1"/>
    <col min="6" max="6" width="17.28515625" customWidth="1"/>
    <col min="7" max="7" width="15" customWidth="1"/>
    <col min="8" max="8" width="27.140625" customWidth="1"/>
    <col min="9" max="9" width="22.42578125" customWidth="1"/>
    <col min="10" max="10" width="24" customWidth="1"/>
    <col min="11" max="11" width="15.7109375" customWidth="1"/>
    <col min="12" max="12" width="11.42578125" customWidth="1"/>
    <col min="13" max="13" width="11.28515625" customWidth="1"/>
    <col min="14" max="14" width="6.5703125" customWidth="1"/>
    <col min="15" max="15" width="4.140625" customWidth="1"/>
    <col min="16" max="18" width="10.7109375" customWidth="1"/>
    <col min="19" max="19" width="13.42578125" customWidth="1"/>
    <col min="20" max="26" width="10.7109375" customWidth="1"/>
  </cols>
  <sheetData>
    <row r="1" spans="1:14" ht="19.5" customHeight="1">
      <c r="A1" s="357" t="s">
        <v>684</v>
      </c>
      <c r="B1" s="357" t="s">
        <v>578</v>
      </c>
      <c r="C1" s="356"/>
      <c r="D1" s="356"/>
      <c r="E1" s="356"/>
      <c r="F1" s="356"/>
      <c r="G1" s="356"/>
      <c r="H1" s="356"/>
      <c r="I1" s="356"/>
      <c r="J1" s="356"/>
      <c r="K1" s="356"/>
      <c r="L1" s="357"/>
      <c r="M1" s="357"/>
      <c r="N1" s="357"/>
    </row>
    <row r="2" spans="1:14" ht="19.5" customHeight="1">
      <c r="A2" s="358"/>
      <c r="B2" s="359"/>
      <c r="C2" s="380"/>
      <c r="D2" s="380"/>
      <c r="E2" s="380"/>
      <c r="F2" s="380"/>
      <c r="G2" s="380"/>
      <c r="H2" s="380"/>
      <c r="I2" s="380"/>
      <c r="J2" s="380"/>
      <c r="K2" s="380"/>
      <c r="L2" s="359"/>
      <c r="M2" s="359"/>
      <c r="N2" s="386"/>
    </row>
    <row r="3" spans="1:14" ht="19.5" customHeight="1">
      <c r="A3" s="358"/>
      <c r="B3" s="359"/>
      <c r="C3" s="380"/>
      <c r="D3" s="380"/>
      <c r="E3" s="380"/>
      <c r="F3" s="380"/>
      <c r="G3" s="380"/>
      <c r="H3" s="380"/>
      <c r="I3" s="380"/>
      <c r="J3" s="380"/>
      <c r="K3" s="380"/>
      <c r="L3" s="359"/>
      <c r="M3" s="359"/>
      <c r="N3" s="386"/>
    </row>
    <row r="4" spans="1:14" ht="19.5" customHeight="1">
      <c r="A4" s="358"/>
      <c r="B4" s="359"/>
      <c r="C4" s="380"/>
      <c r="D4" s="380"/>
      <c r="E4" s="380"/>
      <c r="F4" s="380"/>
      <c r="G4" s="380"/>
      <c r="H4" s="380"/>
      <c r="I4" s="380"/>
      <c r="J4" s="380"/>
      <c r="K4" s="380"/>
      <c r="L4" s="359"/>
      <c r="M4" s="359"/>
      <c r="N4" s="386"/>
    </row>
    <row r="5" spans="1:14" ht="19.5" customHeight="1">
      <c r="A5" s="358"/>
      <c r="B5" s="359"/>
      <c r="C5" s="380"/>
      <c r="D5" s="380"/>
      <c r="E5" s="380"/>
      <c r="F5" s="380"/>
      <c r="G5" s="380"/>
      <c r="H5" s="380"/>
      <c r="I5" s="380"/>
      <c r="J5" s="380"/>
      <c r="K5" s="380"/>
      <c r="L5" s="359"/>
      <c r="M5" s="359"/>
      <c r="N5" s="386"/>
    </row>
    <row r="6" spans="1:14" ht="19.5" customHeight="1">
      <c r="A6" s="358"/>
      <c r="B6" s="359"/>
      <c r="C6" s="380"/>
      <c r="D6" s="380"/>
      <c r="E6" s="380"/>
      <c r="F6" s="380"/>
      <c r="G6" s="380"/>
      <c r="H6" s="380"/>
      <c r="I6" s="380"/>
      <c r="J6" s="380"/>
      <c r="K6" s="380"/>
      <c r="L6" s="359"/>
      <c r="M6" s="359"/>
      <c r="N6" s="386"/>
    </row>
    <row r="7" spans="1:14" ht="19.5" customHeight="1">
      <c r="A7" s="358"/>
      <c r="B7" s="359"/>
      <c r="C7" s="380"/>
      <c r="D7" s="380"/>
      <c r="E7" s="380"/>
      <c r="F7" s="380"/>
      <c r="G7" s="380"/>
      <c r="H7" s="380"/>
      <c r="I7" s="380"/>
      <c r="J7" s="380"/>
      <c r="K7" s="380"/>
      <c r="L7" s="359"/>
      <c r="M7" s="359"/>
      <c r="N7" s="386"/>
    </row>
    <row r="8" spans="1:14" ht="19.5" customHeight="1">
      <c r="A8" s="358"/>
      <c r="B8" s="359"/>
      <c r="C8" s="380"/>
      <c r="D8" s="380"/>
      <c r="E8" s="380"/>
      <c r="F8" s="380"/>
      <c r="G8" s="380"/>
      <c r="H8" s="380"/>
      <c r="I8" s="380"/>
      <c r="J8" s="380"/>
      <c r="K8" s="380"/>
      <c r="L8" s="359"/>
      <c r="M8" s="359"/>
      <c r="N8" s="386"/>
    </row>
    <row r="9" spans="1:14" ht="19.5" customHeight="1">
      <c r="A9" s="358"/>
      <c r="B9" s="359"/>
      <c r="C9" s="380"/>
      <c r="D9" s="380"/>
      <c r="E9" s="380"/>
      <c r="F9" s="380"/>
      <c r="G9" s="380"/>
      <c r="H9" s="380"/>
      <c r="I9" s="380"/>
      <c r="J9" s="380"/>
      <c r="K9" s="380"/>
      <c r="L9" s="359"/>
      <c r="M9" s="359"/>
      <c r="N9" s="386"/>
    </row>
    <row r="10" spans="1:14" ht="19.5" customHeight="1">
      <c r="A10" s="124"/>
      <c r="B10" s="359"/>
      <c r="C10" s="380"/>
      <c r="D10" s="380"/>
      <c r="E10" s="380"/>
      <c r="F10" s="380"/>
      <c r="G10" s="380"/>
      <c r="H10" s="380"/>
      <c r="I10" s="380"/>
      <c r="J10" s="380"/>
      <c r="K10" s="380"/>
      <c r="L10" s="359"/>
      <c r="M10" s="359"/>
      <c r="N10" s="386"/>
    </row>
    <row r="11" spans="1:14" ht="19.5" customHeight="1">
      <c r="A11" s="124"/>
      <c r="B11" s="37" t="s">
        <v>685</v>
      </c>
      <c r="C11" s="37"/>
      <c r="D11" s="37"/>
      <c r="E11" s="380"/>
      <c r="F11" s="380"/>
      <c r="G11" s="380"/>
      <c r="H11" s="380"/>
      <c r="I11" s="380"/>
      <c r="J11" s="380"/>
      <c r="K11" s="380"/>
      <c r="L11" s="359"/>
      <c r="M11" s="359"/>
      <c r="N11" s="386"/>
    </row>
    <row r="12" spans="1:14" ht="19.5" customHeight="1">
      <c r="A12" s="358"/>
      <c r="B12" s="359" t="s">
        <v>686</v>
      </c>
      <c r="C12" s="359"/>
      <c r="D12" s="359"/>
      <c r="E12" s="359"/>
      <c r="F12" s="359"/>
      <c r="G12" s="359"/>
      <c r="H12" s="359"/>
      <c r="I12" s="359"/>
      <c r="J12" s="359"/>
      <c r="K12" s="359"/>
      <c r="L12" s="359"/>
      <c r="M12" s="359"/>
      <c r="N12" s="386"/>
    </row>
    <row r="13" spans="1:14" ht="19.5" customHeight="1">
      <c r="A13" s="358"/>
      <c r="B13" s="359" t="s">
        <v>687</v>
      </c>
      <c r="C13" s="359"/>
      <c r="D13" s="359"/>
      <c r="E13" s="359"/>
      <c r="F13" s="359"/>
      <c r="G13" s="359"/>
      <c r="H13" s="359"/>
      <c r="I13" s="359"/>
      <c r="J13" s="359"/>
      <c r="K13" s="359"/>
      <c r="L13" s="359"/>
      <c r="M13" s="359"/>
      <c r="N13" s="386"/>
    </row>
    <row r="14" spans="1:14" ht="19.5" customHeight="1">
      <c r="A14" s="358"/>
      <c r="B14" s="359"/>
      <c r="C14" s="535" t="s">
        <v>688</v>
      </c>
      <c r="D14" s="359"/>
      <c r="E14" s="359"/>
      <c r="F14" s="359"/>
      <c r="G14" s="359"/>
      <c r="H14" s="359"/>
      <c r="I14" s="359"/>
      <c r="J14" s="359"/>
      <c r="K14" s="359"/>
      <c r="L14" s="359"/>
      <c r="M14" s="359"/>
      <c r="N14" s="386"/>
    </row>
    <row r="15" spans="1:14" ht="19.5" customHeight="1">
      <c r="A15" s="358"/>
      <c r="B15" s="359"/>
      <c r="C15" s="535"/>
      <c r="D15" s="359"/>
      <c r="E15" s="359"/>
      <c r="F15" s="359"/>
      <c r="G15" s="359"/>
      <c r="H15" s="359"/>
      <c r="I15" s="359"/>
      <c r="J15" s="359"/>
      <c r="K15" s="359"/>
      <c r="L15" s="359"/>
      <c r="M15" s="359"/>
      <c r="N15" s="386"/>
    </row>
    <row r="16" spans="1:14" ht="19.5" customHeight="1">
      <c r="A16" s="124"/>
      <c r="B16" s="37" t="s">
        <v>689</v>
      </c>
      <c r="C16" s="37"/>
      <c r="D16" s="37"/>
      <c r="E16" s="380"/>
      <c r="F16" s="380"/>
      <c r="G16" s="380"/>
      <c r="H16" s="380"/>
      <c r="I16" s="380"/>
      <c r="J16" s="380"/>
      <c r="K16" s="380"/>
      <c r="L16" s="359"/>
      <c r="M16" s="359"/>
      <c r="N16" s="386"/>
    </row>
    <row r="17" spans="1:14" ht="19.5" customHeight="1">
      <c r="A17" s="358"/>
      <c r="B17" s="359" t="s">
        <v>686</v>
      </c>
      <c r="C17" s="359"/>
      <c r="D17" s="359"/>
      <c r="E17" s="359"/>
      <c r="F17" s="359"/>
      <c r="G17" s="359"/>
      <c r="H17" s="359"/>
      <c r="I17" s="359"/>
      <c r="J17" s="359"/>
      <c r="K17" s="359"/>
      <c r="L17" s="359"/>
      <c r="M17" s="359"/>
      <c r="N17" s="386"/>
    </row>
    <row r="18" spans="1:14" ht="19.5" customHeight="1">
      <c r="A18" s="358"/>
      <c r="B18" s="359" t="s">
        <v>690</v>
      </c>
      <c r="C18" s="359"/>
      <c r="D18" s="359"/>
      <c r="E18" s="359"/>
      <c r="F18" s="359"/>
      <c r="G18" s="359"/>
      <c r="H18" s="359"/>
      <c r="I18" s="359"/>
      <c r="J18" s="359"/>
      <c r="K18" s="359"/>
      <c r="L18" s="359"/>
      <c r="M18" s="359"/>
      <c r="N18" s="386"/>
    </row>
    <row r="19" spans="1:14" ht="19.5" customHeight="1">
      <c r="A19" s="124"/>
      <c r="B19" s="359"/>
      <c r="C19" s="535" t="s">
        <v>691</v>
      </c>
      <c r="D19" s="380"/>
      <c r="E19" s="380"/>
      <c r="F19" s="380"/>
      <c r="G19" s="380"/>
      <c r="H19" s="380"/>
      <c r="I19" s="380"/>
      <c r="J19" s="380"/>
      <c r="K19" s="380"/>
      <c r="L19" s="359"/>
      <c r="M19" s="359"/>
      <c r="N19" s="386"/>
    </row>
    <row r="20" spans="1:14" ht="19.5" customHeight="1">
      <c r="A20" s="124"/>
      <c r="B20" s="359"/>
      <c r="C20" s="380"/>
      <c r="D20" s="380"/>
      <c r="E20" s="380"/>
      <c r="F20" s="380"/>
      <c r="G20" s="380"/>
      <c r="H20" s="380"/>
      <c r="I20" s="380"/>
      <c r="J20" s="380"/>
      <c r="K20" s="380"/>
      <c r="L20" s="359"/>
      <c r="M20" s="359"/>
      <c r="N20" s="386"/>
    </row>
    <row r="21" spans="1:14" ht="19.5" customHeight="1">
      <c r="A21" s="124"/>
      <c r="B21" s="359"/>
      <c r="C21" s="380"/>
      <c r="D21" s="380"/>
      <c r="E21" s="380"/>
      <c r="F21" s="380"/>
      <c r="G21" s="380"/>
      <c r="H21" s="380"/>
      <c r="I21" s="380"/>
      <c r="J21" s="380"/>
      <c r="K21" s="380"/>
      <c r="L21" s="359"/>
      <c r="M21" s="359"/>
      <c r="N21" s="386"/>
    </row>
    <row r="22" spans="1:14" ht="19.5" customHeight="1">
      <c r="A22" s="124"/>
      <c r="B22" s="359"/>
      <c r="C22" s="380"/>
      <c r="D22" s="380"/>
      <c r="E22" s="380"/>
      <c r="F22" s="380"/>
      <c r="G22" s="380"/>
      <c r="H22" s="380"/>
      <c r="I22" s="380"/>
      <c r="J22" s="380"/>
      <c r="K22" s="380"/>
      <c r="L22" s="359"/>
      <c r="M22" s="359"/>
      <c r="N22" s="386"/>
    </row>
    <row r="23" spans="1:14" ht="19.5" customHeight="1">
      <c r="A23" s="358"/>
      <c r="B23" s="359"/>
      <c r="C23" s="380"/>
      <c r="D23" s="380"/>
      <c r="E23" s="380"/>
      <c r="F23" s="380"/>
      <c r="G23" s="380"/>
      <c r="H23" s="380"/>
      <c r="I23" s="380"/>
      <c r="J23" s="380"/>
      <c r="K23" s="380"/>
      <c r="L23" s="359"/>
      <c r="M23" s="359"/>
      <c r="N23" s="386"/>
    </row>
    <row r="24" spans="1:14" ht="19.5" customHeight="1">
      <c r="A24" s="358"/>
      <c r="B24" s="359"/>
      <c r="C24" s="380"/>
      <c r="D24" s="380"/>
      <c r="E24" s="380"/>
      <c r="F24" s="380"/>
      <c r="G24" s="380"/>
      <c r="H24" s="380"/>
      <c r="I24" s="380"/>
      <c r="J24" s="380"/>
      <c r="K24" s="380"/>
      <c r="L24" s="359"/>
      <c r="M24" s="359"/>
      <c r="N24" s="386"/>
    </row>
    <row r="25" spans="1:14" ht="19.5" customHeight="1">
      <c r="A25" s="358"/>
      <c r="B25" s="359"/>
      <c r="C25" s="380"/>
      <c r="D25" s="380"/>
      <c r="E25" s="380"/>
      <c r="F25" s="380"/>
      <c r="G25" s="380"/>
      <c r="H25" s="380"/>
      <c r="I25" s="380"/>
      <c r="J25" s="380"/>
      <c r="K25" s="380"/>
      <c r="L25" s="359"/>
      <c r="M25" s="359"/>
      <c r="N25" s="386"/>
    </row>
    <row r="26" spans="1:14" ht="19.5" customHeight="1">
      <c r="A26" s="358"/>
      <c r="B26" s="359"/>
      <c r="C26" s="380"/>
      <c r="D26" s="380"/>
      <c r="E26" s="380"/>
      <c r="F26" s="380"/>
      <c r="G26" s="380"/>
      <c r="H26" s="380"/>
      <c r="I26" s="380"/>
      <c r="J26" s="380"/>
      <c r="K26" s="380"/>
      <c r="L26" s="359"/>
      <c r="M26" s="359"/>
      <c r="N26" s="386"/>
    </row>
    <row r="27" spans="1:14" ht="19.5" customHeight="1">
      <c r="A27" s="386"/>
      <c r="B27" s="359"/>
      <c r="C27" s="380"/>
      <c r="D27" s="380"/>
      <c r="E27" s="380"/>
      <c r="F27" s="380"/>
      <c r="G27" s="380"/>
      <c r="H27" s="380"/>
      <c r="I27" s="380"/>
      <c r="J27" s="380"/>
      <c r="K27" s="380"/>
      <c r="L27" s="359"/>
      <c r="M27" s="359"/>
      <c r="N27" s="386"/>
    </row>
    <row r="28" spans="1:14" ht="19.5" customHeight="1">
      <c r="A28" s="386"/>
      <c r="B28" s="359"/>
      <c r="C28" s="380"/>
      <c r="D28" s="380"/>
      <c r="E28" s="380"/>
      <c r="F28" s="380"/>
      <c r="G28" s="380"/>
      <c r="H28" s="380"/>
      <c r="I28" s="380"/>
      <c r="J28" s="380"/>
      <c r="K28" s="380"/>
      <c r="L28" s="359"/>
      <c r="M28" s="359"/>
      <c r="N28" s="386"/>
    </row>
    <row r="29" spans="1:14" ht="19.5" customHeight="1">
      <c r="A29" s="386"/>
      <c r="B29" s="359"/>
      <c r="C29" s="380"/>
      <c r="D29" s="380"/>
      <c r="E29" s="380"/>
      <c r="F29" s="380"/>
      <c r="G29" s="380"/>
      <c r="H29" s="380"/>
      <c r="I29" s="524" t="s">
        <v>50</v>
      </c>
      <c r="J29" s="380"/>
      <c r="K29" s="380"/>
      <c r="L29" s="359"/>
      <c r="M29" s="359"/>
      <c r="N29" s="386"/>
    </row>
    <row r="30" spans="1:14" ht="19.5" customHeight="1">
      <c r="A30" s="386"/>
      <c r="B30" s="359"/>
      <c r="C30" s="380"/>
      <c r="D30" s="380"/>
      <c r="E30" s="380"/>
      <c r="F30" s="380"/>
      <c r="G30" s="380"/>
      <c r="H30" s="380"/>
      <c r="I30" s="454" t="s">
        <v>19</v>
      </c>
      <c r="J30" s="454" t="s">
        <v>49</v>
      </c>
      <c r="K30" s="454" t="s">
        <v>614</v>
      </c>
      <c r="L30" s="454" t="s">
        <v>615</v>
      </c>
      <c r="M30" s="359"/>
      <c r="N30" s="386"/>
    </row>
    <row r="31" spans="1:14" ht="19.5" customHeight="1">
      <c r="A31" s="386"/>
      <c r="B31" s="359"/>
      <c r="C31" s="380"/>
      <c r="D31" s="380"/>
      <c r="E31" s="380"/>
      <c r="F31" s="380"/>
      <c r="G31" s="380"/>
      <c r="H31" s="380"/>
      <c r="I31" s="359" t="s">
        <v>616</v>
      </c>
      <c r="J31" s="519">
        <v>100000</v>
      </c>
      <c r="K31" s="519">
        <v>150000</v>
      </c>
      <c r="L31" s="525">
        <f t="shared" ref="L31:L34" si="0">+K31-J31</f>
        <v>50000</v>
      </c>
      <c r="M31" s="359"/>
      <c r="N31" s="386"/>
    </row>
    <row r="32" spans="1:14" ht="19.5" customHeight="1">
      <c r="A32" s="386"/>
      <c r="B32" s="359"/>
      <c r="C32" s="380"/>
      <c r="D32" s="380"/>
      <c r="E32" s="380"/>
      <c r="F32" s="380"/>
      <c r="G32" s="380"/>
      <c r="H32" s="380"/>
      <c r="I32" s="359" t="s">
        <v>617</v>
      </c>
      <c r="J32" s="519">
        <v>100000</v>
      </c>
      <c r="K32" s="519">
        <v>180000</v>
      </c>
      <c r="L32" s="525">
        <f t="shared" si="0"/>
        <v>80000</v>
      </c>
      <c r="M32" s="359"/>
      <c r="N32" s="386"/>
    </row>
    <row r="33" spans="1:14" ht="19.5" customHeight="1">
      <c r="A33" s="386"/>
      <c r="B33" s="359"/>
      <c r="C33" s="380"/>
      <c r="D33" s="380"/>
      <c r="E33" s="380"/>
      <c r="F33" s="380"/>
      <c r="G33" s="380"/>
      <c r="H33" s="380"/>
      <c r="I33" s="359" t="s">
        <v>618</v>
      </c>
      <c r="J33" s="519">
        <v>100000</v>
      </c>
      <c r="K33" s="519">
        <v>130000</v>
      </c>
      <c r="L33" s="525">
        <f t="shared" si="0"/>
        <v>30000</v>
      </c>
      <c r="M33" s="359"/>
      <c r="N33" s="386"/>
    </row>
    <row r="34" spans="1:14" ht="19.5" customHeight="1">
      <c r="A34" s="386"/>
      <c r="B34" s="359"/>
      <c r="C34" s="380"/>
      <c r="D34" s="380"/>
      <c r="E34" s="380"/>
      <c r="F34" s="380"/>
      <c r="G34" s="380"/>
      <c r="H34" s="380"/>
      <c r="I34" s="359" t="s">
        <v>619</v>
      </c>
      <c r="J34" s="519">
        <v>100000</v>
      </c>
      <c r="K34" s="519">
        <v>60000</v>
      </c>
      <c r="L34" s="525">
        <f t="shared" si="0"/>
        <v>-40000</v>
      </c>
      <c r="M34" s="359"/>
      <c r="N34" s="386"/>
    </row>
    <row r="35" spans="1:14" ht="19.5" customHeight="1">
      <c r="A35" s="386"/>
      <c r="B35" s="359"/>
      <c r="C35" s="380"/>
      <c r="D35" s="380"/>
      <c r="E35" s="380"/>
      <c r="F35" s="380"/>
      <c r="G35" s="380"/>
      <c r="H35" s="380"/>
      <c r="I35" s="380"/>
      <c r="J35" s="528">
        <f t="shared" ref="J35:L35" si="1">SUM(J31:J34)</f>
        <v>400000</v>
      </c>
      <c r="K35" s="528">
        <f t="shared" si="1"/>
        <v>520000</v>
      </c>
      <c r="L35" s="528">
        <f t="shared" si="1"/>
        <v>120000</v>
      </c>
      <c r="M35" s="359"/>
      <c r="N35" s="386"/>
    </row>
    <row r="36" spans="1:14" ht="19.5" customHeight="1">
      <c r="A36" s="386"/>
      <c r="B36" s="359"/>
      <c r="C36" s="380"/>
      <c r="D36" s="380"/>
      <c r="E36" s="380"/>
      <c r="F36" s="380"/>
      <c r="G36" s="380"/>
      <c r="H36" s="380"/>
      <c r="I36" s="380"/>
      <c r="J36" s="380"/>
      <c r="K36" s="380"/>
      <c r="L36" s="359"/>
      <c r="M36" s="359"/>
      <c r="N36" s="386"/>
    </row>
    <row r="37" spans="1:14" ht="19.5" customHeight="1">
      <c r="A37" s="386"/>
      <c r="B37" s="359"/>
      <c r="C37" s="380"/>
      <c r="D37" s="380"/>
      <c r="E37" s="96" t="s">
        <v>692</v>
      </c>
      <c r="F37" s="570" t="s">
        <v>244</v>
      </c>
      <c r="G37" s="570" t="s">
        <v>245</v>
      </c>
      <c r="H37" s="380"/>
      <c r="I37" s="96" t="s">
        <v>693</v>
      </c>
      <c r="J37" s="95"/>
      <c r="K37" s="95"/>
      <c r="L37" s="95"/>
      <c r="M37" s="359"/>
      <c r="N37" s="386"/>
    </row>
    <row r="38" spans="1:14" ht="19.5" customHeight="1">
      <c r="A38" s="386"/>
      <c r="B38" s="359"/>
      <c r="C38" s="380"/>
      <c r="D38" s="380"/>
      <c r="E38" s="95" t="s">
        <v>19</v>
      </c>
      <c r="F38" s="527">
        <f>+L35</f>
        <v>120000</v>
      </c>
      <c r="G38" s="95"/>
      <c r="H38" s="380"/>
      <c r="I38" s="95" t="s">
        <v>19</v>
      </c>
      <c r="J38" s="95"/>
      <c r="K38" s="527">
        <f>SUM(L31:L33)</f>
        <v>160000</v>
      </c>
      <c r="L38" s="95"/>
      <c r="M38" s="359"/>
      <c r="N38" s="386"/>
    </row>
    <row r="39" spans="1:14" ht="19.5" customHeight="1">
      <c r="A39" s="386"/>
      <c r="B39" s="359"/>
      <c r="C39" s="380"/>
      <c r="D39" s="380"/>
      <c r="E39" s="95" t="s">
        <v>628</v>
      </c>
      <c r="F39" s="95"/>
      <c r="G39" s="527">
        <f>+F38</f>
        <v>120000</v>
      </c>
      <c r="H39" s="380"/>
      <c r="I39" s="95" t="s">
        <v>628</v>
      </c>
      <c r="J39" s="95"/>
      <c r="K39" s="95"/>
      <c r="L39" s="527">
        <f>+K38</f>
        <v>160000</v>
      </c>
      <c r="M39" s="359"/>
      <c r="N39" s="386"/>
    </row>
    <row r="40" spans="1:14" ht="19.5" customHeight="1">
      <c r="A40" s="386"/>
      <c r="B40" s="359"/>
      <c r="C40" s="380"/>
      <c r="D40" s="380"/>
      <c r="E40" s="96"/>
      <c r="F40" s="96"/>
      <c r="G40" s="526"/>
      <c r="H40" s="380"/>
      <c r="I40" s="95"/>
      <c r="J40" s="95"/>
      <c r="K40" s="95"/>
      <c r="L40" s="95"/>
      <c r="M40" s="359"/>
      <c r="N40" s="386"/>
    </row>
    <row r="41" spans="1:14" ht="19.5" customHeight="1">
      <c r="A41" s="386"/>
      <c r="B41" s="359"/>
      <c r="C41" s="380"/>
      <c r="D41" s="380"/>
      <c r="E41" s="96"/>
      <c r="F41" s="96"/>
      <c r="G41" s="526"/>
      <c r="H41" s="380"/>
      <c r="I41" s="95" t="s">
        <v>625</v>
      </c>
      <c r="J41" s="95"/>
      <c r="K41" s="527">
        <f>-L34</f>
        <v>40000</v>
      </c>
      <c r="L41" s="95"/>
      <c r="M41" s="359"/>
      <c r="N41" s="386"/>
    </row>
    <row r="42" spans="1:14" ht="19.5" customHeight="1">
      <c r="A42" s="386"/>
      <c r="B42" s="359"/>
      <c r="C42" s="380"/>
      <c r="D42" s="380"/>
      <c r="E42" s="96"/>
      <c r="F42" s="96"/>
      <c r="G42" s="526"/>
      <c r="H42" s="380"/>
      <c r="I42" s="95" t="s">
        <v>19</v>
      </c>
      <c r="J42" s="95"/>
      <c r="K42" s="95"/>
      <c r="L42" s="527">
        <f>+K41</f>
        <v>40000</v>
      </c>
      <c r="M42" s="359"/>
      <c r="N42" s="386"/>
    </row>
    <row r="43" spans="1:14" ht="19.5" customHeight="1">
      <c r="A43" s="386"/>
      <c r="B43" s="359"/>
      <c r="C43" s="380"/>
      <c r="D43" s="380"/>
      <c r="E43" s="380"/>
      <c r="F43" s="380"/>
      <c r="G43" s="380"/>
      <c r="H43" s="380"/>
      <c r="I43" s="380"/>
      <c r="J43" s="380"/>
      <c r="K43" s="380"/>
      <c r="L43" s="380"/>
      <c r="M43" s="359"/>
      <c r="N43" s="386"/>
    </row>
    <row r="44" spans="1:14" ht="19.5" customHeight="1">
      <c r="A44" s="386"/>
      <c r="B44" s="359"/>
      <c r="C44" s="380"/>
      <c r="D44" s="380"/>
      <c r="E44" s="380"/>
      <c r="F44" s="380"/>
      <c r="G44" s="380"/>
      <c r="H44" s="380"/>
      <c r="I44" s="524" t="s">
        <v>379</v>
      </c>
      <c r="J44" s="380"/>
      <c r="K44" s="380"/>
      <c r="L44" s="359"/>
      <c r="M44" s="359"/>
      <c r="N44" s="386"/>
    </row>
    <row r="45" spans="1:14" ht="19.5" customHeight="1">
      <c r="A45" s="386"/>
      <c r="B45" s="359"/>
      <c r="C45" s="380"/>
      <c r="D45" s="380"/>
      <c r="E45" s="380"/>
      <c r="F45" s="380"/>
      <c r="G45" s="380"/>
      <c r="H45" s="380"/>
      <c r="I45" s="454" t="s">
        <v>19</v>
      </c>
      <c r="J45" s="454" t="s">
        <v>626</v>
      </c>
      <c r="K45" s="454" t="s">
        <v>614</v>
      </c>
      <c r="L45" s="454" t="s">
        <v>615</v>
      </c>
      <c r="M45" s="359"/>
      <c r="N45" s="386"/>
    </row>
    <row r="46" spans="1:14" ht="19.5" customHeight="1">
      <c r="A46" s="386"/>
      <c r="B46" s="359"/>
      <c r="C46" s="380"/>
      <c r="D46" s="380"/>
      <c r="E46" s="380"/>
      <c r="F46" s="380"/>
      <c r="G46" s="380"/>
      <c r="H46" s="380"/>
      <c r="I46" s="359" t="s">
        <v>616</v>
      </c>
      <c r="J46" s="519">
        <f t="shared" ref="J46:J49" si="2">+K31</f>
        <v>150000</v>
      </c>
      <c r="K46" s="519">
        <v>190000</v>
      </c>
      <c r="L46" s="525">
        <f t="shared" ref="L46:L49" si="3">+K46-J46</f>
        <v>40000</v>
      </c>
      <c r="M46" s="359"/>
      <c r="N46" s="386"/>
    </row>
    <row r="47" spans="1:14" ht="19.5" customHeight="1">
      <c r="A47" s="386"/>
      <c r="B47" s="359"/>
      <c r="C47" s="380"/>
      <c r="D47" s="380"/>
      <c r="E47" s="380"/>
      <c r="F47" s="380"/>
      <c r="G47" s="380"/>
      <c r="H47" s="380"/>
      <c r="I47" s="359" t="s">
        <v>617</v>
      </c>
      <c r="J47" s="519">
        <f t="shared" si="2"/>
        <v>180000</v>
      </c>
      <c r="K47" s="519">
        <v>210000</v>
      </c>
      <c r="L47" s="525">
        <f t="shared" si="3"/>
        <v>30000</v>
      </c>
      <c r="M47" s="359"/>
      <c r="N47" s="386"/>
    </row>
    <row r="48" spans="1:14" ht="19.5" customHeight="1">
      <c r="A48" s="386"/>
      <c r="B48" s="359"/>
      <c r="C48" s="380"/>
      <c r="D48" s="380"/>
      <c r="E48" s="380"/>
      <c r="F48" s="380"/>
      <c r="G48" s="380"/>
      <c r="H48" s="380"/>
      <c r="I48" s="359" t="s">
        <v>618</v>
      </c>
      <c r="J48" s="519">
        <f t="shared" si="2"/>
        <v>130000</v>
      </c>
      <c r="K48" s="519">
        <v>90000</v>
      </c>
      <c r="L48" s="525">
        <f t="shared" si="3"/>
        <v>-40000</v>
      </c>
      <c r="M48" s="359"/>
      <c r="N48" s="386"/>
    </row>
    <row r="49" spans="1:14" ht="19.5" customHeight="1">
      <c r="A49" s="386"/>
      <c r="B49" s="359"/>
      <c r="C49" s="380"/>
      <c r="D49" s="380"/>
      <c r="E49" s="380"/>
      <c r="F49" s="380"/>
      <c r="G49" s="380"/>
      <c r="H49" s="380"/>
      <c r="I49" s="359" t="s">
        <v>619</v>
      </c>
      <c r="J49" s="519">
        <f t="shared" si="2"/>
        <v>60000</v>
      </c>
      <c r="K49" s="519">
        <v>60000</v>
      </c>
      <c r="L49" s="525">
        <f t="shared" si="3"/>
        <v>0</v>
      </c>
      <c r="M49" s="359"/>
      <c r="N49" s="386"/>
    </row>
    <row r="50" spans="1:14" ht="19.5" customHeight="1">
      <c r="A50" s="386"/>
      <c r="B50" s="359"/>
      <c r="C50" s="380"/>
      <c r="D50" s="380"/>
      <c r="E50" s="380"/>
      <c r="F50" s="380"/>
      <c r="G50" s="380"/>
      <c r="H50" s="380"/>
      <c r="I50" s="380"/>
      <c r="J50" s="528">
        <f t="shared" ref="J50:L50" si="4">SUM(J46:J49)</f>
        <v>520000</v>
      </c>
      <c r="K50" s="528">
        <f t="shared" si="4"/>
        <v>550000</v>
      </c>
      <c r="L50" s="528">
        <f t="shared" si="4"/>
        <v>30000</v>
      </c>
      <c r="M50" s="359"/>
      <c r="N50" s="386"/>
    </row>
    <row r="51" spans="1:14" ht="19.5" customHeight="1">
      <c r="A51" s="386"/>
      <c r="B51" s="359"/>
      <c r="C51" s="380"/>
      <c r="D51" s="380"/>
      <c r="E51" s="380"/>
      <c r="F51" s="380"/>
      <c r="G51" s="380"/>
      <c r="H51" s="380"/>
      <c r="I51" s="380"/>
      <c r="J51" s="380"/>
      <c r="K51" s="380"/>
      <c r="L51" s="380"/>
      <c r="M51" s="359"/>
      <c r="N51" s="386"/>
    </row>
    <row r="52" spans="1:14" ht="19.5" customHeight="1">
      <c r="A52" s="386"/>
      <c r="B52" s="359"/>
      <c r="C52" s="380"/>
      <c r="D52" s="380"/>
      <c r="E52" s="380"/>
      <c r="F52" s="380"/>
      <c r="G52" s="380"/>
      <c r="H52" s="380"/>
      <c r="I52" s="95" t="s">
        <v>19</v>
      </c>
      <c r="J52" s="95"/>
      <c r="K52" s="527">
        <f>+L46+L47</f>
        <v>70000</v>
      </c>
      <c r="L52" s="95"/>
      <c r="M52" s="359"/>
      <c r="N52" s="386"/>
    </row>
    <row r="53" spans="1:14" ht="19.5" customHeight="1">
      <c r="A53" s="386"/>
      <c r="B53" s="359"/>
      <c r="C53" s="380"/>
      <c r="D53" s="380"/>
      <c r="E53" s="380"/>
      <c r="F53" s="380"/>
      <c r="G53" s="380"/>
      <c r="H53" s="380"/>
      <c r="I53" s="95" t="s">
        <v>628</v>
      </c>
      <c r="J53" s="95"/>
      <c r="K53" s="95"/>
      <c r="L53" s="527">
        <f>+K52</f>
        <v>70000</v>
      </c>
      <c r="M53" s="359"/>
      <c r="N53" s="386"/>
    </row>
    <row r="54" spans="1:14" ht="19.5" customHeight="1">
      <c r="A54" s="386"/>
      <c r="B54" s="359"/>
      <c r="C54" s="380"/>
      <c r="D54" s="380"/>
      <c r="E54" s="380"/>
      <c r="F54" s="380"/>
      <c r="G54" s="380"/>
      <c r="H54" s="380"/>
      <c r="I54" s="536" t="s">
        <v>627</v>
      </c>
      <c r="J54" s="380"/>
      <c r="K54" s="380"/>
      <c r="L54" s="380"/>
      <c r="M54" s="359"/>
      <c r="N54" s="386"/>
    </row>
    <row r="55" spans="1:14" ht="19.5" customHeight="1">
      <c r="A55" s="386"/>
      <c r="B55" s="359"/>
      <c r="C55" s="380"/>
      <c r="D55" s="380"/>
      <c r="E55" s="380"/>
      <c r="F55" s="380"/>
      <c r="G55" s="380"/>
      <c r="H55" s="380"/>
      <c r="I55" s="380"/>
      <c r="J55" s="380"/>
      <c r="K55" s="380"/>
      <c r="L55" s="380"/>
      <c r="M55" s="359"/>
      <c r="N55" s="386"/>
    </row>
    <row r="56" spans="1:14" ht="19.5" customHeight="1">
      <c r="A56" s="386"/>
      <c r="B56" s="359"/>
      <c r="C56" s="380"/>
      <c r="D56" s="380"/>
      <c r="E56" s="380"/>
      <c r="F56" s="380"/>
      <c r="G56" s="380"/>
      <c r="H56" s="380"/>
      <c r="I56" s="95" t="s">
        <v>625</v>
      </c>
      <c r="J56" s="95"/>
      <c r="K56" s="527">
        <f>+L58-K57</f>
        <v>10000</v>
      </c>
      <c r="L56" s="95"/>
      <c r="M56" s="359"/>
      <c r="N56" s="386"/>
    </row>
    <row r="57" spans="1:14" ht="19.5" customHeight="1">
      <c r="A57" s="386"/>
      <c r="B57" s="359"/>
      <c r="C57" s="380"/>
      <c r="D57" s="380"/>
      <c r="E57" s="380"/>
      <c r="F57" s="380"/>
      <c r="G57" s="380"/>
      <c r="H57" s="380"/>
      <c r="I57" s="95" t="s">
        <v>628</v>
      </c>
      <c r="J57" s="95"/>
      <c r="K57" s="527">
        <f>+L33</f>
        <v>30000</v>
      </c>
      <c r="L57" s="95"/>
      <c r="M57" s="359"/>
      <c r="N57" s="386"/>
    </row>
    <row r="58" spans="1:14" ht="19.5" customHeight="1">
      <c r="A58" s="386"/>
      <c r="B58" s="359"/>
      <c r="C58" s="380"/>
      <c r="D58" s="380"/>
      <c r="E58" s="380"/>
      <c r="F58" s="380"/>
      <c r="G58" s="380"/>
      <c r="H58" s="380"/>
      <c r="I58" s="95" t="s">
        <v>19</v>
      </c>
      <c r="J58" s="95"/>
      <c r="K58" s="95"/>
      <c r="L58" s="527">
        <f>-L48</f>
        <v>40000</v>
      </c>
      <c r="M58" s="359"/>
      <c r="N58" s="386"/>
    </row>
    <row r="59" spans="1:14" ht="19.5" customHeight="1">
      <c r="A59" s="386"/>
      <c r="B59" s="359"/>
      <c r="C59" s="380"/>
      <c r="D59" s="380"/>
      <c r="E59" s="380"/>
      <c r="F59" s="380"/>
      <c r="G59" s="380"/>
      <c r="H59" s="380"/>
      <c r="I59" s="536" t="s">
        <v>694</v>
      </c>
      <c r="J59" s="380"/>
      <c r="K59" s="380"/>
      <c r="L59" s="380"/>
      <c r="M59" s="359"/>
      <c r="N59" s="386"/>
    </row>
    <row r="60" spans="1:14" ht="19.5" customHeight="1">
      <c r="A60" s="386"/>
      <c r="B60" s="359"/>
      <c r="C60" s="380"/>
      <c r="D60" s="380"/>
      <c r="E60" s="380"/>
      <c r="F60" s="380"/>
      <c r="G60" s="380"/>
      <c r="H60" s="380"/>
      <c r="I60" s="380"/>
      <c r="J60" s="380"/>
      <c r="K60" s="380"/>
      <c r="L60" s="359"/>
      <c r="M60" s="359"/>
      <c r="N60" s="386"/>
    </row>
    <row r="61" spans="1:14" ht="19.5" customHeight="1">
      <c r="A61" s="386"/>
      <c r="B61" s="359"/>
      <c r="C61" s="380"/>
      <c r="D61" s="380"/>
      <c r="E61" s="380"/>
      <c r="F61" s="380"/>
      <c r="G61" s="380"/>
      <c r="H61" s="380"/>
      <c r="I61" s="380"/>
      <c r="J61" s="380"/>
      <c r="K61" s="380"/>
      <c r="L61" s="359"/>
      <c r="M61" s="359"/>
      <c r="N61" s="386"/>
    </row>
    <row r="62" spans="1:14" ht="19.5" customHeight="1">
      <c r="A62" s="386"/>
      <c r="B62" s="359"/>
      <c r="C62" s="380"/>
      <c r="D62" s="380"/>
      <c r="E62" s="380"/>
      <c r="F62" s="380"/>
      <c r="G62" s="380"/>
      <c r="H62" s="380"/>
      <c r="I62" s="380"/>
      <c r="J62" s="380"/>
      <c r="K62" s="380"/>
      <c r="L62" s="359"/>
      <c r="M62" s="359"/>
      <c r="N62" s="386"/>
    </row>
    <row r="63" spans="1:14" ht="19.5" customHeight="1">
      <c r="A63" s="515"/>
      <c r="B63" s="359"/>
      <c r="C63" s="380"/>
      <c r="D63" s="380"/>
      <c r="E63" s="380"/>
      <c r="F63" s="380"/>
      <c r="G63" s="380"/>
      <c r="H63" s="380"/>
      <c r="I63" s="380"/>
      <c r="J63" s="380"/>
      <c r="K63" s="380"/>
      <c r="L63" s="359"/>
      <c r="M63" s="359"/>
      <c r="N63" s="386"/>
    </row>
    <row r="64" spans="1:14" ht="19.5" customHeight="1">
      <c r="A64" s="515"/>
      <c r="B64" s="359"/>
      <c r="C64" s="380"/>
      <c r="D64" s="380"/>
      <c r="E64" s="380"/>
      <c r="F64" s="380"/>
      <c r="G64" s="380"/>
      <c r="H64" s="380"/>
      <c r="I64" s="380"/>
      <c r="J64" s="380"/>
      <c r="K64" s="380"/>
      <c r="L64" s="359"/>
      <c r="M64" s="359"/>
      <c r="N64" s="386"/>
    </row>
    <row r="65" spans="1:14" ht="19.5" customHeight="1">
      <c r="A65" s="386"/>
      <c r="B65" s="359"/>
      <c r="C65" s="380"/>
      <c r="D65" s="380"/>
      <c r="E65" s="380"/>
      <c r="F65" s="380"/>
      <c r="G65" s="380"/>
      <c r="H65" s="380"/>
      <c r="I65" s="380"/>
      <c r="J65" s="380"/>
      <c r="K65" s="380"/>
      <c r="L65" s="359"/>
      <c r="M65" s="359"/>
      <c r="N65" s="386"/>
    </row>
    <row r="66" spans="1:14" ht="19.5" customHeight="1">
      <c r="A66" s="386"/>
      <c r="B66" s="359"/>
      <c r="C66" s="380"/>
      <c r="D66" s="380"/>
      <c r="E66" s="380"/>
      <c r="F66" s="380"/>
      <c r="G66" s="380"/>
      <c r="H66" s="380"/>
      <c r="I66" s="380"/>
      <c r="J66" s="380"/>
      <c r="K66" s="380"/>
      <c r="L66" s="359"/>
      <c r="M66" s="359"/>
      <c r="N66" s="386"/>
    </row>
    <row r="67" spans="1:14" ht="19.5" customHeight="1">
      <c r="A67" s="386"/>
      <c r="B67" s="359"/>
      <c r="C67" s="380"/>
      <c r="D67" s="380"/>
      <c r="E67" s="380"/>
      <c r="F67" s="380"/>
      <c r="G67" s="380"/>
      <c r="H67" s="380"/>
      <c r="I67" s="380"/>
      <c r="J67" s="380"/>
      <c r="K67" s="380"/>
      <c r="L67" s="359"/>
      <c r="M67" s="359"/>
      <c r="N67" s="386"/>
    </row>
    <row r="68" spans="1:14" ht="19.5" customHeight="1">
      <c r="A68" s="386"/>
      <c r="B68" s="359"/>
      <c r="C68" s="380"/>
      <c r="D68" s="380"/>
      <c r="E68" s="380"/>
      <c r="F68" s="380"/>
      <c r="G68" s="380"/>
      <c r="H68" s="380"/>
      <c r="I68" s="380"/>
      <c r="J68" s="380"/>
      <c r="K68" s="380"/>
      <c r="L68" s="359"/>
      <c r="M68" s="359"/>
      <c r="N68" s="386"/>
    </row>
    <row r="69" spans="1:14" ht="19.5" customHeight="1">
      <c r="A69" s="386"/>
      <c r="B69" s="359"/>
      <c r="C69" s="380"/>
      <c r="D69" s="380"/>
      <c r="E69" s="380"/>
      <c r="F69" s="380"/>
      <c r="G69" s="380"/>
      <c r="H69" s="380"/>
      <c r="I69" s="380"/>
      <c r="J69" s="380"/>
      <c r="K69" s="380"/>
      <c r="L69" s="359"/>
      <c r="M69" s="359"/>
      <c r="N69" s="386"/>
    </row>
    <row r="70" spans="1:14" ht="19.5" customHeight="1">
      <c r="A70" s="386"/>
      <c r="B70" s="359"/>
      <c r="C70" s="380"/>
      <c r="D70" s="380"/>
      <c r="E70" s="380"/>
      <c r="F70" s="380"/>
      <c r="G70" s="380"/>
      <c r="H70" s="380"/>
      <c r="I70" s="380"/>
      <c r="J70" s="380"/>
      <c r="K70" s="380"/>
      <c r="L70" s="359"/>
      <c r="M70" s="359"/>
      <c r="N70" s="386"/>
    </row>
    <row r="71" spans="1:14" ht="19.5" customHeight="1">
      <c r="A71" s="386"/>
      <c r="B71" s="359"/>
      <c r="C71" s="380"/>
      <c r="D71" s="380"/>
      <c r="E71" s="380"/>
      <c r="F71" s="380"/>
      <c r="G71" s="380"/>
      <c r="H71" s="380"/>
      <c r="I71" s="380"/>
      <c r="J71" s="380"/>
      <c r="K71" s="380"/>
      <c r="L71" s="359"/>
      <c r="M71" s="359"/>
      <c r="N71" s="386"/>
    </row>
    <row r="72" spans="1:14" ht="19.5" customHeight="1">
      <c r="A72" s="386"/>
      <c r="B72" s="359"/>
      <c r="C72" s="380"/>
      <c r="D72" s="380"/>
      <c r="E72" s="380"/>
      <c r="F72" s="380"/>
      <c r="G72" s="380"/>
      <c r="H72" s="380"/>
      <c r="I72" s="380"/>
      <c r="J72" s="380"/>
      <c r="K72" s="380"/>
      <c r="L72" s="359"/>
      <c r="M72" s="359"/>
      <c r="N72" s="386"/>
    </row>
    <row r="73" spans="1:14" ht="19.5" customHeight="1">
      <c r="A73" s="386"/>
      <c r="B73" s="359"/>
      <c r="C73" s="380"/>
      <c r="D73" s="380"/>
      <c r="E73" s="380"/>
      <c r="F73" s="380"/>
      <c r="G73" s="380"/>
      <c r="H73" s="380"/>
      <c r="I73" s="380"/>
      <c r="J73" s="380"/>
      <c r="K73" s="380"/>
      <c r="L73" s="359"/>
      <c r="M73" s="359"/>
      <c r="N73" s="386"/>
    </row>
    <row r="74" spans="1:14" ht="19.5" customHeight="1">
      <c r="A74" s="386"/>
      <c r="B74" s="359"/>
      <c r="C74" s="380"/>
      <c r="D74" s="380"/>
      <c r="E74" s="380"/>
      <c r="F74" s="380"/>
      <c r="G74" s="380"/>
      <c r="H74" s="380"/>
      <c r="I74" s="380"/>
      <c r="J74" s="380"/>
      <c r="K74" s="380"/>
      <c r="L74" s="546" t="s">
        <v>244</v>
      </c>
      <c r="M74" s="546" t="s">
        <v>245</v>
      </c>
      <c r="N74" s="386"/>
    </row>
    <row r="75" spans="1:14" ht="19.5" customHeight="1">
      <c r="A75" s="386"/>
      <c r="B75" s="517" t="s">
        <v>695</v>
      </c>
      <c r="C75" s="521"/>
      <c r="D75" s="521"/>
      <c r="E75" s="571" t="s">
        <v>696</v>
      </c>
      <c r="F75" s="572"/>
      <c r="G75" s="573">
        <v>0.3</v>
      </c>
      <c r="H75" s="574" t="s">
        <v>697</v>
      </c>
      <c r="I75" s="575"/>
      <c r="J75" s="576"/>
      <c r="K75" s="576"/>
      <c r="L75" s="576"/>
      <c r="M75" s="577"/>
      <c r="N75" s="386"/>
    </row>
    <row r="76" spans="1:14" ht="19.5" customHeight="1">
      <c r="A76" s="386"/>
      <c r="B76" s="578"/>
      <c r="C76" s="579"/>
      <c r="D76" s="579"/>
      <c r="E76" s="580" t="s">
        <v>698</v>
      </c>
      <c r="F76" s="581"/>
      <c r="G76" s="375"/>
      <c r="H76" s="378">
        <f>+D79</f>
        <v>900000</v>
      </c>
      <c r="I76" s="378" t="s">
        <v>699</v>
      </c>
      <c r="J76" s="582" t="s">
        <v>700</v>
      </c>
      <c r="K76" s="582"/>
      <c r="L76" s="583">
        <f>+D79</f>
        <v>900000</v>
      </c>
      <c r="M76" s="584"/>
      <c r="N76" s="386"/>
    </row>
    <row r="77" spans="1:14" ht="19.5" customHeight="1">
      <c r="A77" s="386"/>
      <c r="B77" s="585" t="s">
        <v>82</v>
      </c>
      <c r="C77" s="586"/>
      <c r="D77" s="587">
        <v>1000000</v>
      </c>
      <c r="E77" s="580"/>
      <c r="F77" s="588"/>
      <c r="G77" s="377"/>
      <c r="H77" s="375" t="s">
        <v>701</v>
      </c>
      <c r="I77" s="377"/>
      <c r="J77" s="582" t="s">
        <v>702</v>
      </c>
      <c r="K77" s="582"/>
      <c r="L77" s="582"/>
      <c r="M77" s="589">
        <f>+L76-M78</f>
        <v>630000</v>
      </c>
      <c r="N77" s="386"/>
    </row>
    <row r="78" spans="1:14" ht="19.5" customHeight="1">
      <c r="A78" s="386"/>
      <c r="B78" s="585" t="s">
        <v>703</v>
      </c>
      <c r="C78" s="586"/>
      <c r="D78" s="587">
        <v>1900000</v>
      </c>
      <c r="E78" s="580"/>
      <c r="F78" s="375"/>
      <c r="G78" s="590" t="s">
        <v>704</v>
      </c>
      <c r="H78" s="378">
        <f>+D79*(1-G75)</f>
        <v>630000</v>
      </c>
      <c r="I78" s="378" t="s">
        <v>705</v>
      </c>
      <c r="J78" s="582" t="s">
        <v>706</v>
      </c>
      <c r="K78" s="582"/>
      <c r="L78" s="582"/>
      <c r="M78" s="589">
        <f>+H79</f>
        <v>270000</v>
      </c>
      <c r="N78" s="386"/>
    </row>
    <row r="79" spans="1:14" ht="19.5" customHeight="1">
      <c r="A79" s="386"/>
      <c r="B79" s="591" t="s">
        <v>707</v>
      </c>
      <c r="C79" s="592"/>
      <c r="D79" s="593">
        <f>+D78-D77</f>
        <v>900000</v>
      </c>
      <c r="E79" s="594"/>
      <c r="F79" s="595"/>
      <c r="G79" s="596" t="s">
        <v>708</v>
      </c>
      <c r="H79" s="597">
        <f>+H76*G75</f>
        <v>270000</v>
      </c>
      <c r="I79" s="597"/>
      <c r="J79" s="598"/>
      <c r="K79" s="598"/>
      <c r="L79" s="598"/>
      <c r="M79" s="599"/>
      <c r="N79" s="386"/>
    </row>
    <row r="80" spans="1:14" ht="19.5" customHeight="1">
      <c r="A80" s="386"/>
      <c r="B80" s="600"/>
      <c r="C80" s="359"/>
      <c r="D80" s="359"/>
      <c r="E80" s="359"/>
      <c r="F80" s="359"/>
      <c r="G80" s="359"/>
      <c r="H80" s="359"/>
      <c r="I80" s="359"/>
      <c r="J80" s="359"/>
      <c r="K80" s="359"/>
      <c r="L80" s="359"/>
      <c r="M80" s="601"/>
      <c r="N80" s="386"/>
    </row>
    <row r="81" spans="1:14" ht="19.5" customHeight="1">
      <c r="A81" s="386"/>
      <c r="B81" s="425"/>
      <c r="C81" s="426"/>
      <c r="D81" s="426"/>
      <c r="E81" s="602" t="s">
        <v>244</v>
      </c>
      <c r="F81" s="603" t="s">
        <v>245</v>
      </c>
      <c r="G81" s="604"/>
      <c r="H81" s="605"/>
      <c r="I81" s="605"/>
      <c r="J81" s="605"/>
      <c r="K81" s="606">
        <v>0.3</v>
      </c>
      <c r="L81" s="359"/>
      <c r="M81" s="601"/>
      <c r="N81" s="386"/>
    </row>
    <row r="82" spans="1:14" ht="19.5" customHeight="1">
      <c r="A82" s="386"/>
      <c r="B82" s="522" t="s">
        <v>632</v>
      </c>
      <c r="C82" s="95"/>
      <c r="D82" s="95"/>
      <c r="E82" s="527">
        <f>+D79</f>
        <v>900000</v>
      </c>
      <c r="F82" s="607"/>
      <c r="G82" s="600"/>
      <c r="H82" s="608" t="s">
        <v>709</v>
      </c>
      <c r="I82" s="608" t="s">
        <v>710</v>
      </c>
      <c r="J82" s="608" t="s">
        <v>711</v>
      </c>
      <c r="K82" s="609" t="s">
        <v>712</v>
      </c>
      <c r="L82" s="359"/>
      <c r="M82" s="601"/>
      <c r="N82" s="386"/>
    </row>
    <row r="83" spans="1:14" ht="19.5" customHeight="1">
      <c r="A83" s="386"/>
      <c r="B83" s="522" t="s">
        <v>635</v>
      </c>
      <c r="C83" s="95"/>
      <c r="D83" s="95"/>
      <c r="E83" s="95"/>
      <c r="F83" s="610">
        <f>+E82</f>
        <v>900000</v>
      </c>
      <c r="G83" s="600" t="s">
        <v>632</v>
      </c>
      <c r="H83" s="525">
        <f>+D77</f>
        <v>1000000</v>
      </c>
      <c r="I83" s="525">
        <f>+D78</f>
        <v>1900000</v>
      </c>
      <c r="J83" s="525">
        <f>+I83-H83</f>
        <v>900000</v>
      </c>
      <c r="K83" s="611">
        <f>+J83*K81</f>
        <v>270000</v>
      </c>
      <c r="L83" s="359"/>
      <c r="M83" s="601"/>
      <c r="N83" s="386"/>
    </row>
    <row r="84" spans="1:14" ht="19.5" customHeight="1">
      <c r="A84" s="386"/>
      <c r="B84" s="612"/>
      <c r="C84" s="556"/>
      <c r="D84" s="556"/>
      <c r="E84" s="613" t="s">
        <v>244</v>
      </c>
      <c r="F84" s="614" t="s">
        <v>245</v>
      </c>
      <c r="G84" s="615" t="s">
        <v>713</v>
      </c>
      <c r="H84" s="359"/>
      <c r="I84" s="359"/>
      <c r="J84" s="359"/>
      <c r="K84" s="601"/>
      <c r="L84" s="359"/>
      <c r="M84" s="601"/>
      <c r="N84" s="386"/>
    </row>
    <row r="85" spans="1:14" ht="19.5" customHeight="1">
      <c r="A85" s="386"/>
      <c r="B85" s="522" t="s">
        <v>635</v>
      </c>
      <c r="C85" s="95"/>
      <c r="D85" s="95"/>
      <c r="E85" s="527">
        <f>+F86</f>
        <v>270000</v>
      </c>
      <c r="F85" s="607"/>
      <c r="G85" s="615" t="s">
        <v>714</v>
      </c>
      <c r="H85" s="359"/>
      <c r="I85" s="359"/>
      <c r="J85" s="359"/>
      <c r="K85" s="601"/>
      <c r="L85" s="359"/>
      <c r="M85" s="601"/>
      <c r="N85" s="386"/>
    </row>
    <row r="86" spans="1:14" ht="19.5" customHeight="1">
      <c r="A86" s="386"/>
      <c r="B86" s="523" t="s">
        <v>715</v>
      </c>
      <c r="C86" s="616"/>
      <c r="D86" s="616"/>
      <c r="E86" s="616"/>
      <c r="F86" s="617">
        <f>+K83</f>
        <v>270000</v>
      </c>
      <c r="G86" s="618" t="s">
        <v>716</v>
      </c>
      <c r="H86" s="619"/>
      <c r="I86" s="619"/>
      <c r="J86" s="619"/>
      <c r="K86" s="620"/>
      <c r="L86" s="619"/>
      <c r="M86" s="620"/>
      <c r="N86" s="386"/>
    </row>
    <row r="87" spans="1:14" ht="19.5" customHeight="1">
      <c r="A87" s="386"/>
      <c r="B87" s="359"/>
      <c r="C87" s="359"/>
      <c r="D87" s="359"/>
      <c r="E87" s="359"/>
      <c r="F87" s="359"/>
      <c r="G87" s="359"/>
      <c r="H87" s="359"/>
      <c r="I87" s="359"/>
      <c r="J87" s="359"/>
      <c r="K87" s="359"/>
      <c r="L87" s="359"/>
      <c r="M87" s="359"/>
      <c r="N87" s="386"/>
    </row>
    <row r="88" spans="1:14" ht="19.5" customHeight="1">
      <c r="A88" s="386"/>
      <c r="B88" s="359"/>
      <c r="C88" s="359"/>
      <c r="D88" s="359"/>
      <c r="E88" s="359"/>
      <c r="F88" s="359"/>
      <c r="G88" s="359"/>
      <c r="H88" s="359"/>
      <c r="I88" s="359"/>
      <c r="J88" s="359"/>
      <c r="K88" s="359"/>
      <c r="L88" s="359"/>
      <c r="M88" s="359"/>
      <c r="N88" s="386"/>
    </row>
    <row r="89" spans="1:14" ht="19.5" customHeight="1">
      <c r="A89" s="386"/>
      <c r="B89" s="621" t="s">
        <v>717</v>
      </c>
      <c r="C89" s="457"/>
      <c r="D89" s="457"/>
      <c r="E89" s="457"/>
      <c r="F89" s="457"/>
      <c r="G89" s="457"/>
      <c r="H89" s="457"/>
      <c r="I89" s="457"/>
      <c r="J89" s="457"/>
      <c r="K89" s="457"/>
      <c r="L89" s="622"/>
      <c r="M89" s="623"/>
      <c r="N89" s="386"/>
    </row>
    <row r="90" spans="1:14" ht="19.5" customHeight="1">
      <c r="A90" s="386"/>
      <c r="B90" s="624" t="s">
        <v>718</v>
      </c>
      <c r="C90" s="457"/>
      <c r="D90" s="457"/>
      <c r="E90" s="457"/>
      <c r="F90" s="457"/>
      <c r="G90" s="457"/>
      <c r="H90" s="457"/>
      <c r="I90" s="457"/>
      <c r="J90" s="457"/>
      <c r="K90" s="457"/>
      <c r="L90" s="622"/>
      <c r="M90" s="623"/>
      <c r="N90" s="386"/>
    </row>
    <row r="91" spans="1:14" ht="19.5" customHeight="1">
      <c r="A91" s="386"/>
      <c r="B91" s="457"/>
      <c r="C91" s="457"/>
      <c r="D91" s="125" t="s">
        <v>719</v>
      </c>
      <c r="E91" s="125"/>
      <c r="F91" s="125"/>
      <c r="G91" s="457"/>
      <c r="H91" s="457"/>
      <c r="I91" s="457"/>
      <c r="J91" s="457"/>
      <c r="K91" s="457"/>
      <c r="L91" s="457"/>
      <c r="M91" s="457"/>
      <c r="N91" s="386"/>
    </row>
    <row r="92" spans="1:14" ht="19.5" customHeight="1">
      <c r="A92" s="386"/>
      <c r="B92" s="457"/>
      <c r="C92" s="457"/>
      <c r="D92" s="625" t="s">
        <v>720</v>
      </c>
      <c r="E92" s="625"/>
      <c r="F92" s="625">
        <v>25</v>
      </c>
      <c r="G92" s="457" t="s">
        <v>721</v>
      </c>
      <c r="H92" s="556" t="s">
        <v>722</v>
      </c>
      <c r="I92" s="626"/>
      <c r="J92" s="457"/>
      <c r="K92" s="457"/>
      <c r="L92" s="457"/>
      <c r="M92" s="457"/>
      <c r="N92" s="386"/>
    </row>
    <row r="93" spans="1:14" ht="19.5" customHeight="1">
      <c r="A93" s="386"/>
      <c r="B93" s="457"/>
      <c r="C93" s="457"/>
      <c r="D93" s="625" t="s">
        <v>723</v>
      </c>
      <c r="E93" s="625"/>
      <c r="F93" s="625">
        <v>10</v>
      </c>
      <c r="G93" s="457" t="s">
        <v>721</v>
      </c>
      <c r="H93" s="457"/>
      <c r="I93" s="627"/>
      <c r="J93" s="457"/>
      <c r="K93" s="457"/>
      <c r="L93" s="457"/>
      <c r="M93" s="457"/>
      <c r="N93" s="386"/>
    </row>
    <row r="94" spans="1:14" ht="19.5" customHeight="1">
      <c r="A94" s="386"/>
      <c r="B94" s="457"/>
      <c r="C94" s="457"/>
      <c r="D94" s="628" t="s">
        <v>634</v>
      </c>
      <c r="E94" s="629"/>
      <c r="F94" s="630">
        <v>1020000</v>
      </c>
      <c r="G94" s="622"/>
      <c r="H94" s="457"/>
      <c r="I94" s="622"/>
      <c r="J94" s="457"/>
      <c r="K94" s="457"/>
      <c r="L94" s="457"/>
      <c r="M94" s="457"/>
      <c r="N94" s="386"/>
    </row>
    <row r="95" spans="1:14" ht="19.5" customHeight="1">
      <c r="A95" s="386"/>
      <c r="B95" s="457"/>
      <c r="C95" s="457"/>
      <c r="D95" s="457"/>
      <c r="E95" s="457"/>
      <c r="F95" s="457"/>
      <c r="G95" s="457"/>
      <c r="H95" s="457"/>
      <c r="I95" s="457"/>
      <c r="J95" s="457"/>
      <c r="K95" s="457"/>
      <c r="L95" s="457"/>
      <c r="M95" s="457"/>
      <c r="N95" s="386"/>
    </row>
    <row r="96" spans="1:14" ht="19.5" customHeight="1">
      <c r="A96" s="386"/>
      <c r="B96" s="457"/>
      <c r="C96" s="457"/>
      <c r="D96" s="631" t="s">
        <v>49</v>
      </c>
      <c r="E96" s="632"/>
      <c r="F96" s="633">
        <v>1200000</v>
      </c>
      <c r="G96" s="634">
        <f t="shared" ref="G96:G98" si="5">F96/$F$96</f>
        <v>1</v>
      </c>
      <c r="H96" s="635">
        <f>(F96/F98)*H98</f>
        <v>1224000000000</v>
      </c>
      <c r="I96" s="636">
        <f t="shared" ref="I96:I98" si="6">H96/$H$96</f>
        <v>1</v>
      </c>
      <c r="J96" s="637">
        <f t="shared" ref="J96:J97" si="7">+H96-F96</f>
        <v>1223998800000</v>
      </c>
      <c r="K96" s="457" t="s">
        <v>724</v>
      </c>
      <c r="L96" s="457"/>
      <c r="M96" s="457"/>
      <c r="N96" s="386"/>
    </row>
    <row r="97" spans="1:14" ht="19.5" customHeight="1">
      <c r="A97" s="386"/>
      <c r="B97" s="457"/>
      <c r="C97" s="457"/>
      <c r="D97" s="638" t="s">
        <v>725</v>
      </c>
      <c r="E97" s="130"/>
      <c r="F97" s="639">
        <f>-F96+1</f>
        <v>-1199999</v>
      </c>
      <c r="G97" s="634">
        <f t="shared" si="5"/>
        <v>-0.99999916666666666</v>
      </c>
      <c r="H97" s="640">
        <f>+H96-H98</f>
        <v>1223998980000</v>
      </c>
      <c r="I97" s="636">
        <f t="shared" si="6"/>
        <v>0.99999916666666666</v>
      </c>
      <c r="J97" s="637">
        <f t="shared" si="7"/>
        <v>1224000179999</v>
      </c>
      <c r="K97" s="457" t="s">
        <v>724</v>
      </c>
      <c r="L97" s="457"/>
      <c r="M97" s="457"/>
      <c r="N97" s="386"/>
    </row>
    <row r="98" spans="1:14" ht="19.5" customHeight="1">
      <c r="A98" s="386"/>
      <c r="B98" s="457"/>
      <c r="C98" s="457"/>
      <c r="D98" s="641" t="s">
        <v>592</v>
      </c>
      <c r="E98" s="642"/>
      <c r="F98" s="643">
        <f>+F96+F97</f>
        <v>1</v>
      </c>
      <c r="G98" s="634">
        <f t="shared" si="5"/>
        <v>8.3333333333333333E-7</v>
      </c>
      <c r="H98" s="644">
        <f>F94</f>
        <v>1020000</v>
      </c>
      <c r="I98" s="636">
        <f t="shared" si="6"/>
        <v>8.3333333333333333E-7</v>
      </c>
      <c r="J98" s="645">
        <f>+J96-J97</f>
        <v>-1379999</v>
      </c>
      <c r="K98" s="457" t="s">
        <v>724</v>
      </c>
      <c r="L98" s="457"/>
      <c r="M98" s="457"/>
      <c r="N98" s="386"/>
    </row>
    <row r="99" spans="1:14" ht="19.5" customHeight="1">
      <c r="A99" s="386"/>
      <c r="B99" s="457"/>
      <c r="C99" s="457"/>
      <c r="D99" s="457"/>
      <c r="E99" s="457"/>
      <c r="F99" s="457"/>
      <c r="G99" s="457"/>
      <c r="H99" s="622"/>
      <c r="I99" s="457"/>
      <c r="J99" s="457"/>
      <c r="K99" s="457"/>
      <c r="L99" s="457"/>
      <c r="M99" s="457"/>
      <c r="N99" s="386"/>
    </row>
    <row r="100" spans="1:14" ht="19.5" customHeight="1">
      <c r="A100" s="386"/>
      <c r="B100" s="457"/>
      <c r="C100" s="457"/>
      <c r="D100" s="646" t="s">
        <v>726</v>
      </c>
      <c r="E100" s="646"/>
      <c r="F100" s="647">
        <f>+F102-F101</f>
        <v>713999.3</v>
      </c>
      <c r="G100" s="457"/>
      <c r="H100" s="457"/>
      <c r="I100" s="457"/>
      <c r="J100" s="457"/>
      <c r="K100" s="457"/>
      <c r="L100" s="457"/>
      <c r="M100" s="457"/>
      <c r="N100" s="386"/>
    </row>
    <row r="101" spans="1:14" ht="19.5" customHeight="1">
      <c r="A101" s="386"/>
      <c r="B101" s="457"/>
      <c r="C101" s="457"/>
      <c r="D101" s="646" t="s">
        <v>715</v>
      </c>
      <c r="E101" s="646"/>
      <c r="F101" s="647">
        <f>+F102*G101</f>
        <v>305999.7</v>
      </c>
      <c r="G101" s="648">
        <v>0.3</v>
      </c>
      <c r="H101" s="621" t="s">
        <v>727</v>
      </c>
      <c r="I101" s="457"/>
      <c r="J101" s="457"/>
      <c r="K101" s="457"/>
      <c r="L101" s="457"/>
      <c r="M101" s="457"/>
      <c r="N101" s="386"/>
    </row>
    <row r="102" spans="1:14" ht="19.5" customHeight="1">
      <c r="A102" s="386"/>
      <c r="B102" s="457"/>
      <c r="C102" s="457"/>
      <c r="D102" s="375" t="s">
        <v>728</v>
      </c>
      <c r="E102" s="377"/>
      <c r="F102" s="647">
        <f>F94-F98</f>
        <v>1019999</v>
      </c>
      <c r="G102" s="457"/>
      <c r="H102" s="457"/>
      <c r="I102" s="457"/>
      <c r="J102" s="457"/>
      <c r="K102" s="457"/>
      <c r="L102" s="457"/>
      <c r="M102" s="457"/>
      <c r="N102" s="386"/>
    </row>
    <row r="103" spans="1:14" ht="19.5" customHeight="1">
      <c r="A103" s="386"/>
      <c r="B103" s="457"/>
      <c r="C103" s="457"/>
      <c r="D103" s="457"/>
      <c r="E103" s="457"/>
      <c r="F103" s="457"/>
      <c r="G103" s="457"/>
      <c r="H103" s="649" t="s">
        <v>729</v>
      </c>
      <c r="I103" s="649" t="s">
        <v>730</v>
      </c>
      <c r="J103" s="457"/>
      <c r="K103" s="457"/>
      <c r="L103" s="457"/>
      <c r="M103" s="457"/>
      <c r="N103" s="386"/>
    </row>
    <row r="104" spans="1:14" ht="19.5" customHeight="1">
      <c r="A104" s="386"/>
      <c r="B104" s="457"/>
      <c r="C104" s="457">
        <v>33</v>
      </c>
      <c r="D104" s="646" t="s">
        <v>731</v>
      </c>
      <c r="E104" s="646"/>
      <c r="F104" s="646"/>
      <c r="G104" s="646"/>
      <c r="H104" s="650">
        <f>+J96</f>
        <v>1223998800000</v>
      </c>
      <c r="I104" s="646"/>
      <c r="J104" s="457"/>
      <c r="K104" s="457"/>
      <c r="L104" s="457"/>
      <c r="M104" s="457"/>
      <c r="N104" s="386"/>
    </row>
    <row r="105" spans="1:14" ht="19.5" customHeight="1">
      <c r="A105" s="386"/>
      <c r="B105" s="457"/>
      <c r="C105" s="457">
        <v>39</v>
      </c>
      <c r="D105" s="646" t="s">
        <v>374</v>
      </c>
      <c r="E105" s="646"/>
      <c r="F105" s="646"/>
      <c r="G105" s="646"/>
      <c r="H105" s="650"/>
      <c r="I105" s="650">
        <f>+J97</f>
        <v>1224000179999</v>
      </c>
      <c r="J105" s="622"/>
      <c r="K105" s="457"/>
      <c r="L105" s="457"/>
      <c r="M105" s="457"/>
      <c r="N105" s="386"/>
    </row>
    <row r="106" spans="1:14" ht="19.5" customHeight="1">
      <c r="A106" s="386"/>
      <c r="B106" s="457"/>
      <c r="C106" s="457">
        <v>57</v>
      </c>
      <c r="D106" s="646" t="s">
        <v>623</v>
      </c>
      <c r="E106" s="646"/>
      <c r="F106" s="646"/>
      <c r="G106" s="646"/>
      <c r="H106" s="646"/>
      <c r="I106" s="650">
        <f t="shared" ref="I106:I107" si="8">+F100</f>
        <v>713999.3</v>
      </c>
      <c r="J106" s="622"/>
      <c r="K106" s="457"/>
      <c r="L106" s="457"/>
      <c r="M106" s="457"/>
      <c r="N106" s="386"/>
    </row>
    <row r="107" spans="1:14" ht="19.5" customHeight="1">
      <c r="A107" s="386"/>
      <c r="B107" s="457"/>
      <c r="C107" s="457">
        <v>49</v>
      </c>
      <c r="D107" s="646" t="s">
        <v>732</v>
      </c>
      <c r="E107" s="646"/>
      <c r="F107" s="646"/>
      <c r="G107" s="646"/>
      <c r="H107" s="646"/>
      <c r="I107" s="650">
        <f t="shared" si="8"/>
        <v>305999.7</v>
      </c>
      <c r="J107" s="457"/>
      <c r="K107" s="457"/>
      <c r="L107" s="457"/>
      <c r="M107" s="457"/>
      <c r="N107" s="386"/>
    </row>
    <row r="108" spans="1:14" ht="19.5" customHeight="1">
      <c r="A108" s="386"/>
      <c r="B108" s="359"/>
      <c r="C108" s="359"/>
      <c r="D108" s="359"/>
      <c r="E108" s="359"/>
      <c r="F108" s="359"/>
      <c r="G108" s="359"/>
      <c r="H108" s="651">
        <f t="shared" ref="H108:I108" si="9">SUM(H104:H107)</f>
        <v>1223998800000</v>
      </c>
      <c r="I108" s="651">
        <f t="shared" si="9"/>
        <v>1224001199998</v>
      </c>
      <c r="J108" s="359"/>
      <c r="K108" s="359"/>
      <c r="L108" s="359"/>
      <c r="M108" s="359"/>
      <c r="N108" s="386"/>
    </row>
    <row r="109" spans="1:14" ht="19.5" customHeight="1">
      <c r="A109" s="386"/>
      <c r="B109" s="359"/>
      <c r="C109" s="359"/>
      <c r="D109" s="359"/>
      <c r="E109" s="359"/>
      <c r="F109" s="359"/>
      <c r="G109" s="359"/>
      <c r="H109" s="359"/>
      <c r="I109" s="359"/>
      <c r="J109" s="359"/>
      <c r="K109" s="359"/>
      <c r="L109" s="359"/>
      <c r="M109" s="359"/>
      <c r="N109" s="386"/>
    </row>
    <row r="110" spans="1:14" ht="19.5" customHeight="1">
      <c r="A110" s="386"/>
      <c r="B110" s="646" t="s">
        <v>733</v>
      </c>
      <c r="C110" s="582"/>
      <c r="D110" s="582"/>
      <c r="E110" s="582"/>
      <c r="F110" s="582"/>
      <c r="G110" s="582"/>
      <c r="H110" s="582"/>
      <c r="I110" s="582"/>
      <c r="J110" s="652"/>
      <c r="K110" s="582"/>
      <c r="L110" s="582"/>
      <c r="M110" s="582"/>
      <c r="N110" s="386"/>
    </row>
    <row r="111" spans="1:14" ht="19.5" customHeight="1">
      <c r="A111" s="386"/>
      <c r="B111" s="653" t="s">
        <v>734</v>
      </c>
      <c r="C111" s="582"/>
      <c r="D111" s="582"/>
      <c r="E111" s="582"/>
      <c r="F111" s="582"/>
      <c r="G111" s="582"/>
      <c r="H111" s="582"/>
      <c r="I111" s="582"/>
      <c r="J111" s="652"/>
      <c r="K111" s="582"/>
      <c r="L111" s="582"/>
      <c r="M111" s="582"/>
      <c r="N111" s="386"/>
    </row>
    <row r="112" spans="1:14" ht="19.5" customHeight="1">
      <c r="A112" s="386"/>
      <c r="B112" s="582"/>
      <c r="C112" s="582"/>
      <c r="D112" s="125" t="s">
        <v>719</v>
      </c>
      <c r="E112" s="125"/>
      <c r="F112" s="125"/>
      <c r="G112" s="582"/>
      <c r="H112" s="582"/>
      <c r="I112" s="582"/>
      <c r="J112" s="582"/>
      <c r="K112" s="582"/>
      <c r="L112" s="582"/>
      <c r="M112" s="582"/>
      <c r="N112" s="386"/>
    </row>
    <row r="113" spans="1:14" ht="19.5" customHeight="1">
      <c r="A113" s="386"/>
      <c r="B113" s="582"/>
      <c r="C113" s="582"/>
      <c r="D113" s="625" t="s">
        <v>720</v>
      </c>
      <c r="E113" s="625"/>
      <c r="F113" s="625">
        <v>25</v>
      </c>
      <c r="G113" s="582" t="s">
        <v>721</v>
      </c>
      <c r="H113" s="582"/>
      <c r="I113" s="582"/>
      <c r="J113" s="582"/>
      <c r="K113" s="582"/>
      <c r="L113" s="582"/>
      <c r="M113" s="582"/>
      <c r="N113" s="386"/>
    </row>
    <row r="114" spans="1:14" ht="19.5" customHeight="1">
      <c r="A114" s="386"/>
      <c r="B114" s="582"/>
      <c r="C114" s="582"/>
      <c r="D114" s="625" t="s">
        <v>723</v>
      </c>
      <c r="E114" s="625"/>
      <c r="F114" s="625">
        <v>10</v>
      </c>
      <c r="G114" s="582" t="s">
        <v>721</v>
      </c>
      <c r="H114" s="582"/>
      <c r="I114" s="582"/>
      <c r="J114" s="582"/>
      <c r="K114" s="582"/>
      <c r="L114" s="582"/>
      <c r="M114" s="582"/>
      <c r="N114" s="386"/>
    </row>
    <row r="115" spans="1:14" ht="19.5" customHeight="1">
      <c r="A115" s="386"/>
      <c r="B115" s="582"/>
      <c r="C115" s="582"/>
      <c r="D115" s="654" t="s">
        <v>634</v>
      </c>
      <c r="E115" s="655"/>
      <c r="F115" s="656">
        <f>+F94</f>
        <v>1020000</v>
      </c>
      <c r="G115" s="582"/>
      <c r="H115" s="582"/>
      <c r="I115" s="582"/>
      <c r="J115" s="582"/>
      <c r="K115" s="582"/>
      <c r="L115" s="582"/>
      <c r="M115" s="582"/>
      <c r="N115" s="386"/>
    </row>
    <row r="116" spans="1:14" ht="19.5" customHeight="1">
      <c r="A116" s="386"/>
      <c r="B116" s="582"/>
      <c r="C116" s="582"/>
      <c r="D116" s="457"/>
      <c r="E116" s="457"/>
      <c r="F116" s="457"/>
      <c r="G116" s="582"/>
      <c r="H116" s="582"/>
      <c r="I116" s="582"/>
      <c r="J116" s="582"/>
      <c r="K116" s="582"/>
      <c r="L116" s="582"/>
      <c r="M116" s="582"/>
      <c r="N116" s="386"/>
    </row>
    <row r="117" spans="1:14" ht="19.5" customHeight="1">
      <c r="A117" s="386"/>
      <c r="B117" s="582"/>
      <c r="C117" s="582"/>
      <c r="D117" s="631" t="s">
        <v>49</v>
      </c>
      <c r="E117" s="632"/>
      <c r="F117" s="633">
        <v>1200000</v>
      </c>
      <c r="G117" s="657"/>
      <c r="H117" s="658">
        <f>+F115</f>
        <v>1020000</v>
      </c>
      <c r="I117" s="657"/>
      <c r="J117" s="659">
        <f t="shared" ref="J117:J118" si="10">+H117-F117</f>
        <v>-180000</v>
      </c>
      <c r="K117" s="582" t="s">
        <v>724</v>
      </c>
      <c r="L117" s="582"/>
      <c r="M117" s="582"/>
      <c r="N117" s="386"/>
    </row>
    <row r="118" spans="1:14" ht="19.5" customHeight="1">
      <c r="A118" s="386"/>
      <c r="B118" s="582"/>
      <c r="C118" s="582"/>
      <c r="D118" s="638" t="s">
        <v>725</v>
      </c>
      <c r="E118" s="130"/>
      <c r="F118" s="639">
        <v>480000</v>
      </c>
      <c r="G118" s="657"/>
      <c r="H118" s="660">
        <v>0</v>
      </c>
      <c r="I118" s="657"/>
      <c r="J118" s="659">
        <f t="shared" si="10"/>
        <v>-480000</v>
      </c>
      <c r="K118" s="582" t="s">
        <v>724</v>
      </c>
      <c r="L118" s="582"/>
      <c r="M118" s="582"/>
      <c r="N118" s="386"/>
    </row>
    <row r="119" spans="1:14" ht="19.5" customHeight="1">
      <c r="A119" s="386"/>
      <c r="B119" s="582"/>
      <c r="C119" s="582"/>
      <c r="D119" s="661" t="s">
        <v>592</v>
      </c>
      <c r="E119" s="662"/>
      <c r="F119" s="663">
        <f>+F117-F118</f>
        <v>720000</v>
      </c>
      <c r="G119" s="657"/>
      <c r="H119" s="660">
        <f>F115</f>
        <v>1020000</v>
      </c>
      <c r="I119" s="657"/>
      <c r="J119" s="664">
        <f>+J117-J118</f>
        <v>300000</v>
      </c>
      <c r="K119" s="582" t="s">
        <v>724</v>
      </c>
      <c r="L119" s="582"/>
      <c r="M119" s="582"/>
      <c r="N119" s="386"/>
    </row>
    <row r="120" spans="1:14" ht="19.5" customHeight="1">
      <c r="A120" s="386"/>
      <c r="B120" s="582"/>
      <c r="C120" s="582"/>
      <c r="D120" s="582"/>
      <c r="E120" s="582"/>
      <c r="F120" s="583"/>
      <c r="G120" s="582"/>
      <c r="H120" s="582"/>
      <c r="I120" s="582"/>
      <c r="J120" s="582"/>
      <c r="K120" s="582"/>
      <c r="L120" s="582"/>
      <c r="M120" s="582"/>
      <c r="N120" s="386"/>
    </row>
    <row r="121" spans="1:14" ht="19.5" customHeight="1">
      <c r="A121" s="386"/>
      <c r="B121" s="582"/>
      <c r="C121" s="582"/>
      <c r="D121" s="582"/>
      <c r="E121" s="582"/>
      <c r="F121" s="665"/>
      <c r="G121" s="582"/>
      <c r="H121" s="652" t="s">
        <v>729</v>
      </c>
      <c r="I121" s="652" t="s">
        <v>730</v>
      </c>
      <c r="J121" s="582"/>
      <c r="K121" s="582"/>
      <c r="L121" s="582"/>
      <c r="M121" s="582"/>
      <c r="N121" s="386"/>
    </row>
    <row r="122" spans="1:14" ht="19.5" customHeight="1">
      <c r="A122" s="386"/>
      <c r="B122" s="582"/>
      <c r="C122" s="130">
        <v>39</v>
      </c>
      <c r="D122" s="130" t="s">
        <v>374</v>
      </c>
      <c r="E122" s="130"/>
      <c r="F122" s="130"/>
      <c r="G122" s="130"/>
      <c r="H122" s="666">
        <f>-J118</f>
        <v>480000</v>
      </c>
      <c r="I122" s="666"/>
      <c r="J122" s="582"/>
      <c r="K122" s="582"/>
      <c r="L122" s="582"/>
      <c r="M122" s="582"/>
      <c r="N122" s="386"/>
    </row>
    <row r="123" spans="1:14" ht="19.5" customHeight="1">
      <c r="A123" s="386"/>
      <c r="B123" s="582"/>
      <c r="C123" s="130">
        <v>33</v>
      </c>
      <c r="D123" s="130" t="s">
        <v>731</v>
      </c>
      <c r="E123" s="130"/>
      <c r="F123" s="130"/>
      <c r="G123" s="130"/>
      <c r="H123" s="666"/>
      <c r="I123" s="666">
        <f>-J117</f>
        <v>180000</v>
      </c>
      <c r="J123" s="582"/>
      <c r="K123" s="582"/>
      <c r="L123" s="582"/>
      <c r="M123" s="582"/>
      <c r="N123" s="386"/>
    </row>
    <row r="124" spans="1:14" ht="19.5" customHeight="1">
      <c r="A124" s="386"/>
      <c r="B124" s="582"/>
      <c r="C124" s="130">
        <v>57</v>
      </c>
      <c r="D124" s="130" t="s">
        <v>623</v>
      </c>
      <c r="E124" s="130"/>
      <c r="F124" s="130"/>
      <c r="G124" s="130"/>
      <c r="H124" s="130"/>
      <c r="I124" s="666">
        <f t="shared" ref="I124:I125" si="11">+I106</f>
        <v>713999.3</v>
      </c>
      <c r="J124" s="582"/>
      <c r="K124" s="582"/>
      <c r="L124" s="582"/>
      <c r="M124" s="582"/>
      <c r="N124" s="386"/>
    </row>
    <row r="125" spans="1:14" ht="19.5" customHeight="1">
      <c r="A125" s="386"/>
      <c r="B125" s="582"/>
      <c r="C125" s="130">
        <v>49</v>
      </c>
      <c r="D125" s="130" t="s">
        <v>735</v>
      </c>
      <c r="E125" s="130"/>
      <c r="F125" s="130"/>
      <c r="G125" s="130"/>
      <c r="H125" s="130"/>
      <c r="I125" s="666">
        <f t="shared" si="11"/>
        <v>305999.7</v>
      </c>
      <c r="J125" s="582"/>
      <c r="K125" s="582"/>
      <c r="L125" s="582"/>
      <c r="M125" s="582"/>
      <c r="N125" s="386"/>
    </row>
    <row r="126" spans="1:14" ht="19.5" customHeight="1">
      <c r="A126" s="386"/>
      <c r="B126" s="359"/>
      <c r="C126" s="359"/>
      <c r="D126" s="359"/>
      <c r="E126" s="359"/>
      <c r="F126" s="359"/>
      <c r="G126" s="359"/>
      <c r="H126" s="359"/>
      <c r="I126" s="359"/>
      <c r="J126" s="359"/>
      <c r="K126" s="359"/>
      <c r="L126" s="359"/>
      <c r="M126" s="359"/>
      <c r="N126" s="386"/>
    </row>
    <row r="127" spans="1:14" ht="19.5" customHeight="1">
      <c r="A127" s="386"/>
      <c r="B127" s="359"/>
      <c r="C127" s="359"/>
      <c r="D127" s="359"/>
      <c r="E127" s="359"/>
      <c r="F127" s="359"/>
      <c r="G127" s="359"/>
      <c r="H127" s="359"/>
      <c r="I127" s="359"/>
      <c r="J127" s="359"/>
      <c r="K127" s="359"/>
      <c r="L127" s="359"/>
      <c r="M127" s="359"/>
      <c r="N127" s="386"/>
    </row>
    <row r="128" spans="1:14" ht="19.5" customHeight="1">
      <c r="A128" s="386"/>
      <c r="B128" s="359"/>
      <c r="C128" s="359"/>
      <c r="D128" s="359"/>
      <c r="E128" s="359"/>
      <c r="F128" s="359"/>
      <c r="G128" s="359"/>
      <c r="H128" s="359"/>
      <c r="I128" s="359"/>
      <c r="J128" s="359"/>
      <c r="K128" s="359"/>
      <c r="L128" s="359"/>
      <c r="M128" s="359"/>
      <c r="N128" s="386"/>
    </row>
    <row r="129" spans="1:20" ht="19.5" customHeight="1">
      <c r="A129" s="386"/>
      <c r="B129" s="359"/>
      <c r="C129" s="359"/>
      <c r="D129" s="359"/>
      <c r="E129" s="359"/>
      <c r="F129" s="359"/>
      <c r="G129" s="359"/>
      <c r="H129" s="359"/>
      <c r="I129" s="359"/>
      <c r="J129" s="359"/>
      <c r="K129" s="359"/>
      <c r="L129" s="359"/>
      <c r="M129" s="359"/>
      <c r="N129" s="386"/>
    </row>
    <row r="130" spans="1:20" ht="19.5" customHeight="1">
      <c r="A130" s="386"/>
      <c r="B130" s="359"/>
      <c r="C130" s="359"/>
      <c r="D130" s="359"/>
      <c r="E130" s="359"/>
      <c r="F130" s="359"/>
      <c r="G130" s="359"/>
      <c r="H130" s="359"/>
      <c r="I130" s="359"/>
      <c r="J130" s="359"/>
      <c r="K130" s="359"/>
      <c r="L130" s="359"/>
      <c r="M130" s="359"/>
      <c r="N130" s="386"/>
    </row>
    <row r="131" spans="1:20" ht="19.5" customHeight="1">
      <c r="A131" s="386"/>
      <c r="B131" s="359"/>
      <c r="C131" s="359"/>
      <c r="D131" s="359"/>
      <c r="E131" s="359"/>
      <c r="F131" s="359"/>
      <c r="G131" s="359"/>
      <c r="H131" s="359"/>
      <c r="I131" s="359"/>
      <c r="J131" s="359"/>
      <c r="K131" s="359"/>
      <c r="L131" s="359"/>
      <c r="M131" s="359"/>
      <c r="N131" s="386"/>
    </row>
    <row r="132" spans="1:20" ht="19.5" customHeight="1">
      <c r="A132" s="386"/>
      <c r="B132" s="359"/>
      <c r="C132" s="359"/>
      <c r="D132" s="359"/>
      <c r="E132" s="359"/>
      <c r="F132" s="359"/>
      <c r="G132" s="359"/>
      <c r="H132" s="359"/>
      <c r="I132" s="359"/>
      <c r="J132" s="359"/>
      <c r="K132" s="359"/>
      <c r="L132" s="359"/>
      <c r="M132" s="359"/>
      <c r="N132" s="386"/>
    </row>
    <row r="133" spans="1:20" ht="19.5" customHeight="1">
      <c r="A133" s="386"/>
      <c r="B133" s="359"/>
      <c r="C133" s="359"/>
      <c r="D133" s="359"/>
      <c r="E133" s="359"/>
      <c r="F133" s="359"/>
      <c r="G133" s="359"/>
      <c r="H133" s="359"/>
      <c r="I133" s="359"/>
      <c r="J133" s="359"/>
      <c r="K133" s="359"/>
      <c r="L133" s="359"/>
      <c r="M133" s="359"/>
      <c r="N133" s="386"/>
    </row>
    <row r="134" spans="1:20" ht="19.5" customHeight="1">
      <c r="A134" s="386"/>
      <c r="B134" s="359"/>
      <c r="C134" s="667" t="s">
        <v>700</v>
      </c>
      <c r="D134" s="667"/>
      <c r="E134" s="359"/>
      <c r="F134" s="359"/>
      <c r="G134" s="359"/>
      <c r="H134" s="359"/>
      <c r="I134" s="359"/>
      <c r="J134" s="668" t="s">
        <v>244</v>
      </c>
      <c r="K134" s="668" t="s">
        <v>245</v>
      </c>
      <c r="L134" s="359"/>
      <c r="M134" s="359"/>
      <c r="N134" s="386"/>
    </row>
    <row r="135" spans="1:20" ht="19.5" customHeight="1">
      <c r="A135" s="386"/>
      <c r="B135" s="359" t="s">
        <v>736</v>
      </c>
      <c r="C135" s="625" t="s">
        <v>737</v>
      </c>
      <c r="D135" s="625"/>
      <c r="E135" s="669">
        <f t="shared" ref="E135:E136" si="12">+D77</f>
        <v>1000000</v>
      </c>
      <c r="F135" s="625"/>
      <c r="G135" s="625"/>
      <c r="H135" s="95" t="s">
        <v>700</v>
      </c>
      <c r="I135" s="95"/>
      <c r="J135" s="527">
        <f>+F136</f>
        <v>900000</v>
      </c>
      <c r="K135" s="527"/>
      <c r="L135" s="625"/>
      <c r="M135" s="359"/>
      <c r="N135" s="386"/>
    </row>
    <row r="136" spans="1:20" ht="19.5" customHeight="1">
      <c r="A136" s="386"/>
      <c r="B136" s="359" t="s">
        <v>736</v>
      </c>
      <c r="C136" s="625" t="s">
        <v>738</v>
      </c>
      <c r="D136" s="625"/>
      <c r="E136" s="669">
        <f t="shared" si="12"/>
        <v>1900000</v>
      </c>
      <c r="F136" s="669">
        <f>+E136-E135</f>
        <v>900000</v>
      </c>
      <c r="G136" s="625"/>
      <c r="H136" s="95" t="s">
        <v>739</v>
      </c>
      <c r="I136" s="95"/>
      <c r="J136" s="527"/>
      <c r="K136" s="527">
        <f>+J135-K137</f>
        <v>630000</v>
      </c>
      <c r="L136" s="625"/>
      <c r="M136" s="359"/>
      <c r="N136" s="386"/>
    </row>
    <row r="137" spans="1:20" ht="19.5" customHeight="1">
      <c r="A137" s="386"/>
      <c r="B137" s="359" t="s">
        <v>736</v>
      </c>
      <c r="C137" s="625"/>
      <c r="D137" s="625"/>
      <c r="E137" s="625"/>
      <c r="F137" s="625"/>
      <c r="G137" s="625"/>
      <c r="H137" s="95" t="s">
        <v>706</v>
      </c>
      <c r="I137" s="95"/>
      <c r="J137" s="527"/>
      <c r="K137" s="527">
        <f>+F136*L137</f>
        <v>270000</v>
      </c>
      <c r="L137" s="670">
        <v>0.3</v>
      </c>
      <c r="M137" s="359"/>
      <c r="N137" s="386"/>
    </row>
    <row r="138" spans="1:20" ht="19.5" customHeight="1">
      <c r="A138" s="386"/>
      <c r="B138" s="359"/>
      <c r="C138" s="359"/>
      <c r="D138" s="359"/>
      <c r="E138" s="359"/>
      <c r="F138" s="359"/>
      <c r="G138" s="359"/>
      <c r="H138" s="359"/>
      <c r="I138" s="359"/>
      <c r="J138" s="359"/>
      <c r="K138" s="359"/>
      <c r="L138" s="359"/>
      <c r="M138" s="359"/>
      <c r="N138" s="386"/>
      <c r="P138" s="465" t="s">
        <v>740</v>
      </c>
      <c r="Q138" s="466"/>
      <c r="R138" s="466"/>
      <c r="S138" s="466"/>
      <c r="T138" s="467"/>
    </row>
    <row r="139" spans="1:20" ht="19.5" customHeight="1">
      <c r="A139" s="386"/>
      <c r="B139" s="359" t="s">
        <v>741</v>
      </c>
      <c r="C139" s="671" t="s">
        <v>742</v>
      </c>
      <c r="D139" s="359" t="s">
        <v>743</v>
      </c>
      <c r="E139" s="359"/>
      <c r="F139" s="525">
        <f>+E135</f>
        <v>1000000</v>
      </c>
      <c r="G139" s="359"/>
      <c r="H139" s="532" t="s">
        <v>744</v>
      </c>
      <c r="I139" s="532"/>
      <c r="J139" s="533">
        <v>2500000</v>
      </c>
      <c r="K139" s="532"/>
      <c r="L139" s="359"/>
      <c r="M139" s="359"/>
      <c r="N139" s="386"/>
      <c r="P139" s="672" t="s">
        <v>745</v>
      </c>
      <c r="Q139" s="2"/>
      <c r="R139" s="112">
        <v>5000000</v>
      </c>
      <c r="S139" s="138">
        <f>+R139*L137</f>
        <v>1500000</v>
      </c>
      <c r="T139" s="100"/>
    </row>
    <row r="140" spans="1:20" ht="19.5" customHeight="1">
      <c r="A140" s="386"/>
      <c r="B140" s="359" t="s">
        <v>741</v>
      </c>
      <c r="C140" s="671" t="s">
        <v>746</v>
      </c>
      <c r="D140" s="359" t="s">
        <v>592</v>
      </c>
      <c r="E140" s="359"/>
      <c r="F140" s="525">
        <f>+E135+J135</f>
        <v>1900000</v>
      </c>
      <c r="G140" s="359"/>
      <c r="H140" s="532" t="s">
        <v>747</v>
      </c>
      <c r="I140" s="532"/>
      <c r="J140" s="532"/>
      <c r="K140" s="533">
        <f>+J139</f>
        <v>2500000</v>
      </c>
      <c r="L140" s="359"/>
      <c r="M140" s="359"/>
      <c r="N140" s="386"/>
      <c r="P140" s="673" t="s">
        <v>748</v>
      </c>
      <c r="Q140" s="674">
        <f>+K140</f>
        <v>2500000</v>
      </c>
      <c r="R140" s="675"/>
      <c r="T140" s="100"/>
    </row>
    <row r="141" spans="1:20" ht="19.5" customHeight="1">
      <c r="A141" s="386"/>
      <c r="B141" s="359" t="s">
        <v>741</v>
      </c>
      <c r="C141" s="359"/>
      <c r="D141" s="359"/>
      <c r="E141" s="359"/>
      <c r="F141" s="359"/>
      <c r="G141" s="359"/>
      <c r="H141" s="532"/>
      <c r="I141" s="532"/>
      <c r="J141" s="532"/>
      <c r="K141" s="532"/>
      <c r="L141" s="359"/>
      <c r="M141" s="359"/>
      <c r="N141" s="386"/>
      <c r="P141" s="76" t="s">
        <v>749</v>
      </c>
      <c r="Q141" s="676">
        <f>-J142</f>
        <v>-1900000</v>
      </c>
      <c r="R141" s="677"/>
      <c r="T141" s="100"/>
    </row>
    <row r="142" spans="1:20" ht="19.5" customHeight="1">
      <c r="A142" s="386"/>
      <c r="B142" s="359" t="s">
        <v>741</v>
      </c>
      <c r="C142" s="359"/>
      <c r="D142" s="359"/>
      <c r="E142" s="359"/>
      <c r="F142" s="359"/>
      <c r="G142" s="359"/>
      <c r="H142" s="532" t="s">
        <v>750</v>
      </c>
      <c r="I142" s="532"/>
      <c r="J142" s="533">
        <f>+K143</f>
        <v>1900000</v>
      </c>
      <c r="K142" s="532"/>
      <c r="L142" s="359"/>
      <c r="M142" s="359"/>
      <c r="N142" s="386"/>
      <c r="P142" s="678"/>
      <c r="Q142" s="676">
        <f>+Q140+Q141</f>
        <v>600000</v>
      </c>
      <c r="R142" s="679">
        <f>+F140-F139</f>
        <v>900000</v>
      </c>
      <c r="T142" s="100"/>
    </row>
    <row r="143" spans="1:20" ht="19.5" customHeight="1">
      <c r="A143" s="386"/>
      <c r="B143" s="359" t="s">
        <v>741</v>
      </c>
      <c r="C143" s="359"/>
      <c r="D143" s="359"/>
      <c r="E143" s="359"/>
      <c r="F143" s="359"/>
      <c r="G143" s="359"/>
      <c r="H143" s="532" t="s">
        <v>632</v>
      </c>
      <c r="I143" s="532"/>
      <c r="J143" s="532"/>
      <c r="K143" s="533">
        <f>+E135+J135</f>
        <v>1900000</v>
      </c>
      <c r="L143" s="359"/>
      <c r="M143" s="359"/>
      <c r="N143" s="386"/>
      <c r="P143" s="76"/>
      <c r="T143" s="100"/>
    </row>
    <row r="144" spans="1:20" ht="19.5" customHeight="1">
      <c r="A144" s="386"/>
      <c r="B144" s="359" t="s">
        <v>741</v>
      </c>
      <c r="C144" s="359"/>
      <c r="D144" s="359"/>
      <c r="E144" s="359"/>
      <c r="F144" s="359"/>
      <c r="G144" s="359"/>
      <c r="H144" s="359"/>
      <c r="I144" s="359"/>
      <c r="J144" s="359"/>
      <c r="K144" s="359"/>
      <c r="L144" s="359"/>
      <c r="M144" s="359"/>
      <c r="N144" s="386"/>
      <c r="P144" s="672" t="s">
        <v>751</v>
      </c>
      <c r="Q144" s="2"/>
      <c r="R144" s="112">
        <f>SUM(R139:R143)</f>
        <v>5900000</v>
      </c>
      <c r="S144" s="138">
        <f>+R144*L137</f>
        <v>1770000</v>
      </c>
      <c r="T144" s="680">
        <f>+S144-S139</f>
        <v>270000</v>
      </c>
    </row>
    <row r="145" spans="1:20" ht="19.5" customHeight="1">
      <c r="A145" s="386"/>
      <c r="B145" s="359" t="s">
        <v>741</v>
      </c>
      <c r="C145" s="681" t="s">
        <v>752</v>
      </c>
      <c r="D145" s="530"/>
      <c r="E145" s="92"/>
      <c r="F145" s="530"/>
      <c r="G145" s="530"/>
      <c r="H145" s="95" t="s">
        <v>706</v>
      </c>
      <c r="I145" s="95"/>
      <c r="J145" s="527">
        <f>+K137</f>
        <v>270000</v>
      </c>
      <c r="K145" s="527"/>
      <c r="L145" s="530"/>
      <c r="M145" s="359"/>
      <c r="N145" s="386"/>
      <c r="P145" s="472"/>
      <c r="Q145" s="473"/>
      <c r="R145" s="473"/>
      <c r="S145" s="473"/>
      <c r="T145" s="481"/>
    </row>
    <row r="146" spans="1:20" ht="19.5" customHeight="1">
      <c r="A146" s="386"/>
      <c r="B146" s="359" t="s">
        <v>741</v>
      </c>
      <c r="C146" s="681" t="s">
        <v>753</v>
      </c>
      <c r="D146" s="530"/>
      <c r="E146" s="92"/>
      <c r="F146" s="530"/>
      <c r="G146" s="530"/>
      <c r="H146" s="95" t="s">
        <v>739</v>
      </c>
      <c r="I146" s="95"/>
      <c r="J146" s="527">
        <f>+K136</f>
        <v>630000</v>
      </c>
      <c r="K146" s="527"/>
      <c r="L146" s="530"/>
      <c r="M146" s="359"/>
      <c r="N146" s="386"/>
    </row>
    <row r="147" spans="1:20" ht="19.5" customHeight="1">
      <c r="A147" s="386"/>
      <c r="B147" s="359" t="s">
        <v>741</v>
      </c>
      <c r="C147" s="530"/>
      <c r="D147" s="530"/>
      <c r="E147" s="530"/>
      <c r="F147" s="530"/>
      <c r="G147" s="530"/>
      <c r="H147" s="95" t="s">
        <v>754</v>
      </c>
      <c r="I147" s="95"/>
      <c r="J147" s="95"/>
      <c r="K147" s="527">
        <f>+J145+J146</f>
        <v>900000</v>
      </c>
      <c r="L147" s="530"/>
      <c r="M147" s="359"/>
      <c r="N147" s="386"/>
    </row>
    <row r="148" spans="1:20" ht="19.5" customHeight="1">
      <c r="A148" s="386"/>
      <c r="B148" s="359" t="s">
        <v>741</v>
      </c>
      <c r="C148" s="359"/>
      <c r="D148" s="359"/>
      <c r="E148" s="359"/>
      <c r="F148" s="359"/>
      <c r="G148" s="359"/>
      <c r="H148" s="359"/>
      <c r="I148" s="359"/>
      <c r="J148" s="359"/>
      <c r="K148" s="359"/>
      <c r="L148" s="359"/>
      <c r="M148" s="359"/>
      <c r="N148" s="386"/>
    </row>
    <row r="149" spans="1:20" ht="19.5" customHeight="1">
      <c r="A149" s="386"/>
      <c r="B149" s="359" t="s">
        <v>741</v>
      </c>
      <c r="C149" s="359"/>
      <c r="D149" s="359"/>
      <c r="E149" s="359"/>
      <c r="F149" s="359"/>
      <c r="G149" s="359"/>
      <c r="H149" s="46" t="s">
        <v>755</v>
      </c>
      <c r="I149" s="46"/>
      <c r="J149" s="682">
        <f>+S144</f>
        <v>1770000</v>
      </c>
      <c r="K149" s="46"/>
      <c r="L149" s="359"/>
      <c r="M149" s="359"/>
      <c r="N149" s="386"/>
    </row>
    <row r="150" spans="1:20" ht="19.5" customHeight="1">
      <c r="A150" s="386"/>
      <c r="B150" s="359" t="s">
        <v>741</v>
      </c>
      <c r="C150" s="359"/>
      <c r="D150" s="359"/>
      <c r="E150" s="359"/>
      <c r="F150" s="359"/>
      <c r="G150" s="359"/>
      <c r="H150" s="46" t="s">
        <v>756</v>
      </c>
      <c r="I150" s="46"/>
      <c r="J150" s="46"/>
      <c r="K150" s="682">
        <f>+J149</f>
        <v>1770000</v>
      </c>
      <c r="L150" s="359"/>
      <c r="M150" s="359"/>
      <c r="N150" s="386"/>
    </row>
    <row r="151" spans="1:20" ht="19.5" customHeight="1">
      <c r="A151" s="386"/>
      <c r="B151" s="359"/>
      <c r="C151" s="359"/>
      <c r="D151" s="359"/>
      <c r="E151" s="359"/>
      <c r="F151" s="359"/>
      <c r="G151" s="359"/>
      <c r="H151" s="359"/>
      <c r="I151" s="359"/>
      <c r="J151" s="359"/>
      <c r="K151" s="359"/>
      <c r="L151" s="359"/>
      <c r="M151" s="359"/>
      <c r="N151" s="386"/>
    </row>
    <row r="152" spans="1:20" ht="19.5" customHeight="1">
      <c r="A152" s="386"/>
      <c r="B152" s="359"/>
      <c r="C152" s="667" t="s">
        <v>757</v>
      </c>
      <c r="D152" s="667"/>
      <c r="E152" s="359"/>
      <c r="F152" s="359"/>
      <c r="G152" s="359"/>
      <c r="H152" s="359"/>
      <c r="I152" s="359"/>
      <c r="J152" s="359"/>
      <c r="K152" s="359"/>
      <c r="L152" s="359"/>
      <c r="M152" s="359"/>
      <c r="N152" s="386"/>
    </row>
    <row r="153" spans="1:20" ht="19.5" customHeight="1">
      <c r="A153" s="386"/>
      <c r="B153" s="359"/>
      <c r="C153" s="359"/>
      <c r="D153" s="359"/>
      <c r="E153" s="359"/>
      <c r="F153" s="359"/>
      <c r="G153" s="359"/>
      <c r="H153" s="359"/>
      <c r="I153" s="359"/>
      <c r="J153" s="359"/>
      <c r="K153" s="359"/>
      <c r="L153" s="359"/>
      <c r="M153" s="359"/>
      <c r="N153" s="386"/>
    </row>
    <row r="154" spans="1:20" ht="19.5" customHeight="1">
      <c r="A154" s="386"/>
      <c r="B154" s="359"/>
      <c r="C154" s="359"/>
      <c r="D154" s="359" t="s">
        <v>719</v>
      </c>
      <c r="E154" s="359"/>
      <c r="F154" s="359" t="s">
        <v>718</v>
      </c>
      <c r="G154" s="359"/>
      <c r="H154" s="359"/>
      <c r="I154" s="359"/>
      <c r="J154" s="359"/>
      <c r="K154" s="359"/>
      <c r="L154" s="359"/>
      <c r="M154" s="359"/>
      <c r="N154" s="386"/>
    </row>
    <row r="155" spans="1:20" ht="19.5" customHeight="1">
      <c r="A155" s="386"/>
      <c r="B155" s="359"/>
      <c r="C155" s="359"/>
      <c r="D155" s="359" t="s">
        <v>720</v>
      </c>
      <c r="E155" s="359"/>
      <c r="F155" s="359">
        <v>25</v>
      </c>
      <c r="G155" s="359" t="s">
        <v>721</v>
      </c>
      <c r="H155" s="359"/>
      <c r="I155" s="359"/>
      <c r="J155" s="445" t="s">
        <v>758</v>
      </c>
      <c r="K155" s="683">
        <f>+J160-K156</f>
        <v>196000</v>
      </c>
      <c r="L155" s="359" t="s">
        <v>759</v>
      </c>
      <c r="M155" s="359"/>
      <c r="N155" s="386"/>
    </row>
    <row r="156" spans="1:20" ht="19.5" customHeight="1">
      <c r="A156" s="386"/>
      <c r="B156" s="359"/>
      <c r="C156" s="359"/>
      <c r="D156" s="359" t="s">
        <v>723</v>
      </c>
      <c r="E156" s="359"/>
      <c r="F156" s="359">
        <v>10</v>
      </c>
      <c r="G156" s="359" t="s">
        <v>721</v>
      </c>
      <c r="H156" s="359"/>
      <c r="I156" s="359"/>
      <c r="J156" s="446" t="s">
        <v>715</v>
      </c>
      <c r="K156" s="684">
        <f>+J160*L156</f>
        <v>84000</v>
      </c>
      <c r="L156" s="520">
        <v>0.3</v>
      </c>
      <c r="M156" s="359"/>
      <c r="N156" s="386"/>
    </row>
    <row r="157" spans="1:20" ht="19.5" customHeight="1">
      <c r="A157" s="386"/>
      <c r="B157" s="359"/>
      <c r="C157" s="359"/>
      <c r="D157" s="685" t="s">
        <v>634</v>
      </c>
      <c r="E157" s="685"/>
      <c r="F157" s="686">
        <v>1000000</v>
      </c>
      <c r="G157" s="359"/>
      <c r="H157" s="359"/>
      <c r="I157" s="359"/>
      <c r="J157" s="359"/>
      <c r="K157" s="359"/>
      <c r="L157" s="359"/>
      <c r="M157" s="359"/>
      <c r="N157" s="386"/>
    </row>
    <row r="158" spans="1:20" ht="19.5" customHeight="1">
      <c r="A158" s="386"/>
      <c r="B158" s="359"/>
      <c r="C158" s="359"/>
      <c r="D158" s="95" t="s">
        <v>49</v>
      </c>
      <c r="E158" s="95"/>
      <c r="F158" s="527">
        <v>1200000</v>
      </c>
      <c r="G158" s="687">
        <f t="shared" ref="G158:G160" si="13">F158/$F$96</f>
        <v>1</v>
      </c>
      <c r="H158" s="527">
        <f>(F158/F160)*H160</f>
        <v>1666666.6666666667</v>
      </c>
      <c r="I158" s="688">
        <f>+H158/H158</f>
        <v>1</v>
      </c>
      <c r="J158" s="527">
        <f t="shared" ref="J158:J159" si="14">+H158-F158</f>
        <v>466666.66666666674</v>
      </c>
      <c r="K158" s="359" t="s">
        <v>724</v>
      </c>
      <c r="L158" s="359"/>
      <c r="M158" s="359"/>
      <c r="N158" s="386"/>
    </row>
    <row r="159" spans="1:20" ht="19.5" customHeight="1">
      <c r="A159" s="386"/>
      <c r="B159" s="359"/>
      <c r="C159" s="359"/>
      <c r="D159" s="95" t="s">
        <v>725</v>
      </c>
      <c r="E159" s="95"/>
      <c r="F159" s="527">
        <f>(F158/F155)*F156</f>
        <v>480000</v>
      </c>
      <c r="G159" s="687">
        <f t="shared" si="13"/>
        <v>0.4</v>
      </c>
      <c r="H159" s="527">
        <f>+H158-H160</f>
        <v>666666.66666666674</v>
      </c>
      <c r="I159" s="688">
        <f>+H159/H158</f>
        <v>0.4</v>
      </c>
      <c r="J159" s="527">
        <f t="shared" si="14"/>
        <v>186666.66666666674</v>
      </c>
      <c r="K159" s="359" t="s">
        <v>724</v>
      </c>
      <c r="L159" s="359"/>
      <c r="M159" s="359"/>
      <c r="N159" s="386"/>
    </row>
    <row r="160" spans="1:20" ht="19.5" customHeight="1">
      <c r="A160" s="386"/>
      <c r="B160" s="359"/>
      <c r="C160" s="359"/>
      <c r="D160" s="685" t="s">
        <v>592</v>
      </c>
      <c r="E160" s="685"/>
      <c r="F160" s="689">
        <f>+F158-F159</f>
        <v>720000</v>
      </c>
      <c r="G160" s="687">
        <f t="shared" si="13"/>
        <v>0.6</v>
      </c>
      <c r="H160" s="689">
        <f>F157</f>
        <v>1000000</v>
      </c>
      <c r="I160" s="688">
        <f>+H160/H158</f>
        <v>0.6</v>
      </c>
      <c r="J160" s="689">
        <f>+J158-J159</f>
        <v>280000</v>
      </c>
      <c r="K160" s="359" t="s">
        <v>724</v>
      </c>
      <c r="L160" s="359">
        <f>+J160/J161</f>
        <v>35000</v>
      </c>
      <c r="M160" s="359"/>
      <c r="N160" s="386"/>
    </row>
    <row r="161" spans="1:14" ht="19.5" customHeight="1">
      <c r="A161" s="386"/>
      <c r="B161" s="359"/>
      <c r="C161" s="359"/>
      <c r="D161" s="690" t="s">
        <v>760</v>
      </c>
      <c r="E161" s="691"/>
      <c r="F161" s="691"/>
      <c r="G161" s="691"/>
      <c r="H161" s="691"/>
      <c r="I161" s="691"/>
      <c r="J161" s="691">
        <v>8</v>
      </c>
      <c r="K161" s="692" t="s">
        <v>761</v>
      </c>
      <c r="L161" s="359"/>
      <c r="M161" s="359"/>
      <c r="N161" s="386"/>
    </row>
    <row r="162" spans="1:14" ht="19.5" customHeight="1">
      <c r="A162" s="386"/>
      <c r="B162" s="359"/>
      <c r="C162" s="359"/>
      <c r="D162" s="359"/>
      <c r="E162" s="359"/>
      <c r="F162" s="359"/>
      <c r="G162" s="359"/>
      <c r="H162" s="359"/>
      <c r="I162" s="359"/>
      <c r="J162" s="359"/>
      <c r="K162" s="359"/>
      <c r="L162" s="359"/>
      <c r="M162" s="359"/>
      <c r="N162" s="386"/>
    </row>
    <row r="163" spans="1:14" ht="19.5" customHeight="1">
      <c r="A163" s="386"/>
      <c r="B163" s="457"/>
      <c r="C163" s="457"/>
      <c r="D163" s="457"/>
      <c r="E163" s="457"/>
      <c r="F163" s="457"/>
      <c r="G163" s="457"/>
      <c r="H163" s="649" t="s">
        <v>729</v>
      </c>
      <c r="I163" s="649" t="s">
        <v>730</v>
      </c>
      <c r="J163" s="457"/>
      <c r="K163" s="457"/>
      <c r="L163" s="457"/>
      <c r="M163" s="457"/>
      <c r="N163" s="386"/>
    </row>
    <row r="164" spans="1:14" ht="19.5" customHeight="1">
      <c r="A164" s="386"/>
      <c r="B164" s="457"/>
      <c r="C164" s="457">
        <v>33</v>
      </c>
      <c r="D164" s="646" t="s">
        <v>731</v>
      </c>
      <c r="E164" s="646"/>
      <c r="F164" s="646"/>
      <c r="G164" s="646"/>
      <c r="H164" s="650">
        <f>+J158</f>
        <v>466666.66666666674</v>
      </c>
      <c r="I164" s="646"/>
      <c r="J164" s="457"/>
      <c r="K164" s="457"/>
      <c r="L164" s="457"/>
      <c r="M164" s="457"/>
      <c r="N164" s="386"/>
    </row>
    <row r="165" spans="1:14" ht="19.5" customHeight="1">
      <c r="A165" s="386"/>
      <c r="B165" s="457"/>
      <c r="C165" s="457">
        <v>39</v>
      </c>
      <c r="D165" s="646" t="s">
        <v>374</v>
      </c>
      <c r="E165" s="646"/>
      <c r="F165" s="646"/>
      <c r="G165" s="646"/>
      <c r="H165" s="650"/>
      <c r="I165" s="650">
        <f>+J159</f>
        <v>186666.66666666674</v>
      </c>
      <c r="J165" s="622"/>
      <c r="K165" s="457"/>
      <c r="L165" s="457"/>
      <c r="M165" s="457"/>
      <c r="N165" s="386"/>
    </row>
    <row r="166" spans="1:14" ht="19.5" customHeight="1">
      <c r="A166" s="386"/>
      <c r="B166" s="457"/>
      <c r="C166" s="457">
        <v>57</v>
      </c>
      <c r="D166" s="646" t="s">
        <v>623</v>
      </c>
      <c r="E166" s="646"/>
      <c r="F166" s="646"/>
      <c r="G166" s="646"/>
      <c r="H166" s="646"/>
      <c r="I166" s="650">
        <f t="shared" ref="I166:I167" si="15">+K155</f>
        <v>196000</v>
      </c>
      <c r="J166" s="622"/>
      <c r="K166" s="457"/>
      <c r="L166" s="457"/>
      <c r="M166" s="457"/>
      <c r="N166" s="386"/>
    </row>
    <row r="167" spans="1:14" ht="19.5" customHeight="1">
      <c r="A167" s="386"/>
      <c r="B167" s="457"/>
      <c r="C167" s="457">
        <v>49</v>
      </c>
      <c r="D167" s="646" t="s">
        <v>732</v>
      </c>
      <c r="E167" s="646"/>
      <c r="F167" s="646"/>
      <c r="G167" s="646"/>
      <c r="H167" s="646"/>
      <c r="I167" s="650">
        <f t="shared" si="15"/>
        <v>84000</v>
      </c>
      <c r="J167" s="457"/>
      <c r="K167" s="457"/>
      <c r="L167" s="457"/>
      <c r="M167" s="457"/>
      <c r="N167" s="386"/>
    </row>
    <row r="168" spans="1:14" ht="19.5" customHeight="1">
      <c r="A168" s="386"/>
      <c r="B168" s="359"/>
      <c r="C168" s="359"/>
      <c r="D168" s="359"/>
      <c r="E168" s="359"/>
      <c r="F168" s="359"/>
      <c r="G168" s="359"/>
      <c r="H168" s="651">
        <f t="shared" ref="H168:I168" si="16">SUM(H164:H167)</f>
        <v>466666.66666666674</v>
      </c>
      <c r="I168" s="651">
        <f t="shared" si="16"/>
        <v>466666.66666666674</v>
      </c>
      <c r="J168" s="359"/>
      <c r="K168" s="359"/>
      <c r="L168" s="359"/>
      <c r="M168" s="359"/>
      <c r="N168" s="386"/>
    </row>
    <row r="169" spans="1:14" ht="19.5" customHeight="1">
      <c r="A169" s="386"/>
      <c r="B169" s="359"/>
      <c r="C169" s="359"/>
      <c r="D169" s="359"/>
      <c r="E169" s="359"/>
      <c r="F169" s="359"/>
      <c r="G169" s="359"/>
      <c r="H169" s="651"/>
      <c r="I169" s="651"/>
      <c r="J169" s="359"/>
      <c r="K169" s="359"/>
      <c r="L169" s="359"/>
      <c r="M169" s="359"/>
      <c r="N169" s="386"/>
    </row>
    <row r="170" spans="1:14" ht="19.5" customHeight="1">
      <c r="A170" s="386"/>
      <c r="B170" s="359"/>
      <c r="C170" s="359"/>
      <c r="D170" s="359"/>
      <c r="E170" s="359" t="s">
        <v>592</v>
      </c>
      <c r="F170" s="359"/>
      <c r="G170" s="359"/>
      <c r="H170" s="359"/>
      <c r="I170" s="359" t="s">
        <v>762</v>
      </c>
      <c r="J170" s="359"/>
      <c r="K170" s="359"/>
      <c r="L170" s="359"/>
      <c r="M170" s="359"/>
      <c r="N170" s="386"/>
    </row>
    <row r="171" spans="1:14" ht="19.5" customHeight="1">
      <c r="A171" s="386"/>
      <c r="B171" s="359"/>
      <c r="C171" s="359"/>
      <c r="D171" s="359"/>
      <c r="E171" s="359"/>
      <c r="F171" s="693" t="s">
        <v>763</v>
      </c>
      <c r="G171" s="693"/>
      <c r="H171" s="694">
        <f>+F160</f>
        <v>720000</v>
      </c>
      <c r="I171" s="695">
        <f>+H171/J161</f>
        <v>90000</v>
      </c>
      <c r="J171" s="359"/>
      <c r="K171" s="359"/>
      <c r="L171" s="359"/>
      <c r="M171" s="359"/>
      <c r="N171" s="386"/>
    </row>
    <row r="172" spans="1:14" ht="19.5" customHeight="1">
      <c r="A172" s="386"/>
      <c r="B172" s="359"/>
      <c r="C172" s="359"/>
      <c r="D172" s="359"/>
      <c r="E172" s="359"/>
      <c r="F172" s="621" t="s">
        <v>764</v>
      </c>
      <c r="G172" s="621"/>
      <c r="H172" s="696">
        <f>+H160</f>
        <v>1000000</v>
      </c>
      <c r="I172" s="622">
        <f>+H172/J161</f>
        <v>125000</v>
      </c>
      <c r="J172" s="525">
        <f>+I172-I171</f>
        <v>35000</v>
      </c>
      <c r="K172" s="359"/>
      <c r="L172" s="359"/>
      <c r="M172" s="359"/>
      <c r="N172" s="386"/>
    </row>
    <row r="173" spans="1:14" ht="19.5" customHeight="1">
      <c r="A173" s="386"/>
      <c r="B173" s="359"/>
      <c r="C173" s="359"/>
      <c r="D173" s="359"/>
      <c r="E173" s="359"/>
      <c r="F173" s="359"/>
      <c r="G173" s="359"/>
      <c r="H173" s="359"/>
      <c r="I173" s="359"/>
      <c r="J173" s="359"/>
      <c r="K173" s="359"/>
      <c r="L173" s="359"/>
      <c r="M173" s="359"/>
      <c r="N173" s="386"/>
    </row>
    <row r="174" spans="1:14" ht="19.5" customHeight="1">
      <c r="A174" s="386"/>
      <c r="B174" s="359"/>
      <c r="C174" s="359"/>
      <c r="D174" s="359"/>
      <c r="E174" s="359" t="s">
        <v>57</v>
      </c>
      <c r="F174" s="359" t="s">
        <v>57</v>
      </c>
      <c r="G174" s="359"/>
      <c r="H174" s="359"/>
      <c r="I174" s="359"/>
      <c r="J174" s="359"/>
      <c r="K174" s="359"/>
      <c r="L174" s="359"/>
      <c r="M174" s="359"/>
      <c r="N174" s="386"/>
    </row>
    <row r="175" spans="1:14" ht="19.5" customHeight="1">
      <c r="A175" s="386"/>
      <c r="B175" s="359"/>
      <c r="C175" s="359"/>
      <c r="D175" s="359"/>
      <c r="E175" s="359" t="s">
        <v>765</v>
      </c>
      <c r="F175" s="359" t="s">
        <v>766</v>
      </c>
      <c r="G175" s="359" t="s">
        <v>767</v>
      </c>
      <c r="H175" s="359" t="s">
        <v>643</v>
      </c>
      <c r="I175" s="359" t="s">
        <v>768</v>
      </c>
      <c r="J175" s="359"/>
      <c r="K175" s="359"/>
      <c r="L175" s="359"/>
      <c r="M175" s="359"/>
      <c r="N175" s="386"/>
    </row>
    <row r="176" spans="1:14" ht="19.5" customHeight="1">
      <c r="A176" s="386"/>
      <c r="B176" s="359"/>
      <c r="C176" s="359"/>
      <c r="D176" s="380">
        <v>1</v>
      </c>
      <c r="E176" s="697">
        <f>F160/J161</f>
        <v>90000</v>
      </c>
      <c r="F176" s="698">
        <f>+H160/J161</f>
        <v>125000</v>
      </c>
      <c r="G176" s="699">
        <f t="shared" ref="G176:G183" si="17">+F176-E176</f>
        <v>35000</v>
      </c>
      <c r="H176" s="700">
        <f t="shared" ref="H176:H183" si="18">+G176-I176</f>
        <v>24500</v>
      </c>
      <c r="I176" s="701">
        <f>+G176*L156</f>
        <v>10500</v>
      </c>
      <c r="J176" s="359"/>
      <c r="K176" s="359"/>
      <c r="L176" s="359"/>
      <c r="M176" s="359"/>
      <c r="N176" s="386"/>
    </row>
    <row r="177" spans="1:14" ht="19.5" customHeight="1">
      <c r="A177" s="386"/>
      <c r="B177" s="359"/>
      <c r="C177" s="359"/>
      <c r="D177" s="380">
        <f t="shared" ref="D177:D183" si="19">+D176+1</f>
        <v>2</v>
      </c>
      <c r="E177" s="702">
        <f t="shared" ref="E177:F177" si="20">+E176</f>
        <v>90000</v>
      </c>
      <c r="F177" s="703">
        <f t="shared" si="20"/>
        <v>125000</v>
      </c>
      <c r="G177" s="704">
        <f t="shared" si="17"/>
        <v>35000</v>
      </c>
      <c r="H177" s="705">
        <f t="shared" si="18"/>
        <v>24500</v>
      </c>
      <c r="I177" s="705">
        <f t="shared" ref="I177:I183" si="21">+G177*30%</f>
        <v>10500</v>
      </c>
      <c r="J177" s="359"/>
      <c r="K177" s="359"/>
      <c r="L177" s="359"/>
      <c r="M177" s="359"/>
      <c r="N177" s="386"/>
    </row>
    <row r="178" spans="1:14" ht="19.5" customHeight="1">
      <c r="A178" s="386"/>
      <c r="B178" s="359"/>
      <c r="C178" s="359"/>
      <c r="D178" s="380">
        <f t="shared" si="19"/>
        <v>3</v>
      </c>
      <c r="E178" s="702">
        <f t="shared" ref="E178:F178" si="22">+E177</f>
        <v>90000</v>
      </c>
      <c r="F178" s="703">
        <f t="shared" si="22"/>
        <v>125000</v>
      </c>
      <c r="G178" s="704">
        <f t="shared" si="17"/>
        <v>35000</v>
      </c>
      <c r="H178" s="705">
        <f t="shared" si="18"/>
        <v>24500</v>
      </c>
      <c r="I178" s="705">
        <f t="shared" si="21"/>
        <v>10500</v>
      </c>
      <c r="J178" s="359"/>
      <c r="K178" s="359"/>
      <c r="L178" s="359"/>
      <c r="M178" s="359"/>
      <c r="N178" s="386"/>
    </row>
    <row r="179" spans="1:14" ht="19.5" customHeight="1">
      <c r="A179" s="386"/>
      <c r="B179" s="359"/>
      <c r="C179" s="359"/>
      <c r="D179" s="380">
        <f t="shared" si="19"/>
        <v>4</v>
      </c>
      <c r="E179" s="702">
        <f t="shared" ref="E179:F179" si="23">+E178</f>
        <v>90000</v>
      </c>
      <c r="F179" s="703">
        <f t="shared" si="23"/>
        <v>125000</v>
      </c>
      <c r="G179" s="704">
        <f t="shared" si="17"/>
        <v>35000</v>
      </c>
      <c r="H179" s="705">
        <f t="shared" si="18"/>
        <v>24500</v>
      </c>
      <c r="I179" s="705">
        <f t="shared" si="21"/>
        <v>10500</v>
      </c>
      <c r="J179" s="359"/>
      <c r="K179" s="359"/>
      <c r="L179" s="359"/>
      <c r="M179" s="359"/>
      <c r="N179" s="386"/>
    </row>
    <row r="180" spans="1:14" ht="19.5" customHeight="1">
      <c r="A180" s="386"/>
      <c r="B180" s="359"/>
      <c r="C180" s="359"/>
      <c r="D180" s="380">
        <f t="shared" si="19"/>
        <v>5</v>
      </c>
      <c r="E180" s="702">
        <f t="shared" ref="E180:F180" si="24">+E179</f>
        <v>90000</v>
      </c>
      <c r="F180" s="703">
        <f t="shared" si="24"/>
        <v>125000</v>
      </c>
      <c r="G180" s="704">
        <f t="shared" si="17"/>
        <v>35000</v>
      </c>
      <c r="H180" s="705">
        <f t="shared" si="18"/>
        <v>24500</v>
      </c>
      <c r="I180" s="705">
        <f t="shared" si="21"/>
        <v>10500</v>
      </c>
      <c r="J180" s="359"/>
      <c r="K180" s="359"/>
      <c r="L180" s="359"/>
      <c r="M180" s="359"/>
      <c r="N180" s="386"/>
    </row>
    <row r="181" spans="1:14" ht="19.5" customHeight="1">
      <c r="A181" s="386"/>
      <c r="B181" s="359"/>
      <c r="C181" s="359"/>
      <c r="D181" s="380">
        <f t="shared" si="19"/>
        <v>6</v>
      </c>
      <c r="E181" s="702">
        <f t="shared" ref="E181:F181" si="25">+E180</f>
        <v>90000</v>
      </c>
      <c r="F181" s="703">
        <f t="shared" si="25"/>
        <v>125000</v>
      </c>
      <c r="G181" s="704">
        <f t="shared" si="17"/>
        <v>35000</v>
      </c>
      <c r="H181" s="705">
        <f t="shared" si="18"/>
        <v>24500</v>
      </c>
      <c r="I181" s="705">
        <f t="shared" si="21"/>
        <v>10500</v>
      </c>
      <c r="J181" s="359"/>
      <c r="K181" s="359"/>
      <c r="L181" s="359"/>
      <c r="M181" s="359"/>
      <c r="N181" s="386"/>
    </row>
    <row r="182" spans="1:14" ht="19.5" customHeight="1">
      <c r="A182" s="386"/>
      <c r="B182" s="359"/>
      <c r="C182" s="359"/>
      <c r="D182" s="380">
        <f t="shared" si="19"/>
        <v>7</v>
      </c>
      <c r="E182" s="702">
        <f t="shared" ref="E182:F182" si="26">+E181</f>
        <v>90000</v>
      </c>
      <c r="F182" s="703">
        <f t="shared" si="26"/>
        <v>125000</v>
      </c>
      <c r="G182" s="704">
        <f t="shared" si="17"/>
        <v>35000</v>
      </c>
      <c r="H182" s="705">
        <f t="shared" si="18"/>
        <v>24500</v>
      </c>
      <c r="I182" s="705">
        <f t="shared" si="21"/>
        <v>10500</v>
      </c>
      <c r="J182" s="359"/>
      <c r="K182" s="359"/>
      <c r="L182" s="359"/>
      <c r="M182" s="359"/>
      <c r="N182" s="386"/>
    </row>
    <row r="183" spans="1:14" ht="19.5" customHeight="1">
      <c r="A183" s="386"/>
      <c r="B183" s="359"/>
      <c r="C183" s="359"/>
      <c r="D183" s="380">
        <f t="shared" si="19"/>
        <v>8</v>
      </c>
      <c r="E183" s="706">
        <f t="shared" ref="E183:F183" si="27">+E182</f>
        <v>90000</v>
      </c>
      <c r="F183" s="707">
        <f t="shared" si="27"/>
        <v>125000</v>
      </c>
      <c r="G183" s="708">
        <f t="shared" si="17"/>
        <v>35000</v>
      </c>
      <c r="H183" s="705">
        <f t="shared" si="18"/>
        <v>24500</v>
      </c>
      <c r="I183" s="705">
        <f t="shared" si="21"/>
        <v>10500</v>
      </c>
      <c r="J183" s="359"/>
      <c r="K183" s="359"/>
      <c r="L183" s="359"/>
      <c r="M183" s="359"/>
      <c r="N183" s="386"/>
    </row>
    <row r="184" spans="1:14" ht="19.5" customHeight="1">
      <c r="A184" s="386"/>
      <c r="B184" s="359"/>
      <c r="C184" s="359"/>
      <c r="D184" s="359"/>
      <c r="E184" s="709">
        <f t="shared" ref="E184:I184" si="28">SUM(E176:E183)</f>
        <v>720000</v>
      </c>
      <c r="F184" s="710">
        <f t="shared" si="28"/>
        <v>1000000</v>
      </c>
      <c r="G184" s="711">
        <f t="shared" si="28"/>
        <v>280000</v>
      </c>
      <c r="H184" s="712">
        <f t="shared" si="28"/>
        <v>196000</v>
      </c>
      <c r="I184" s="713">
        <f t="shared" si="28"/>
        <v>84000</v>
      </c>
      <c r="J184" s="359"/>
      <c r="K184" s="359"/>
      <c r="L184" s="359"/>
      <c r="M184" s="359"/>
      <c r="N184" s="386"/>
    </row>
    <row r="185" spans="1:14" ht="19.5" customHeight="1">
      <c r="A185" s="386"/>
      <c r="B185" s="359"/>
      <c r="C185" s="359"/>
      <c r="D185" s="359"/>
      <c r="E185" s="714">
        <v>57</v>
      </c>
      <c r="F185" s="714" t="s">
        <v>623</v>
      </c>
      <c r="G185" s="714"/>
      <c r="H185" s="715">
        <f>+H176</f>
        <v>24500</v>
      </c>
      <c r="I185" s="716"/>
      <c r="J185" s="359"/>
      <c r="K185" s="359"/>
      <c r="L185" s="359"/>
      <c r="M185" s="359"/>
      <c r="N185" s="386"/>
    </row>
    <row r="186" spans="1:14" ht="19.5" customHeight="1">
      <c r="A186" s="386"/>
      <c r="B186" s="359"/>
      <c r="C186" s="359"/>
      <c r="D186" s="359"/>
      <c r="E186" s="714">
        <v>49</v>
      </c>
      <c r="F186" s="714" t="s">
        <v>735</v>
      </c>
      <c r="G186" s="714"/>
      <c r="H186" s="715">
        <f>+I176</f>
        <v>10500</v>
      </c>
      <c r="I186" s="716"/>
      <c r="J186" s="359"/>
      <c r="K186" s="359"/>
      <c r="L186" s="359"/>
      <c r="M186" s="359"/>
      <c r="N186" s="386"/>
    </row>
    <row r="187" spans="1:14" ht="19.5" customHeight="1">
      <c r="A187" s="386"/>
      <c r="B187" s="359"/>
      <c r="C187" s="359"/>
      <c r="D187" s="359"/>
      <c r="E187" s="714">
        <v>59</v>
      </c>
      <c r="F187" s="714" t="s">
        <v>769</v>
      </c>
      <c r="G187" s="714"/>
      <c r="H187" s="715"/>
      <c r="I187" s="716">
        <f>+H185+H186</f>
        <v>35000</v>
      </c>
      <c r="J187" s="359"/>
      <c r="K187" s="359"/>
      <c r="L187" s="359"/>
      <c r="M187" s="359"/>
      <c r="N187" s="386"/>
    </row>
    <row r="188" spans="1:14" ht="19.5" customHeight="1">
      <c r="A188" s="386"/>
      <c r="B188" s="359"/>
      <c r="C188" s="359"/>
      <c r="D188" s="359"/>
      <c r="E188" s="359"/>
      <c r="F188" s="359"/>
      <c r="G188" s="359"/>
      <c r="H188" s="359"/>
      <c r="I188" s="359"/>
      <c r="J188" s="359"/>
      <c r="K188" s="359"/>
      <c r="L188" s="359"/>
      <c r="M188" s="359"/>
      <c r="N188" s="386"/>
    </row>
    <row r="189" spans="1:14" ht="19.5" customHeight="1">
      <c r="A189" s="386"/>
      <c r="B189" s="359"/>
      <c r="C189" s="359"/>
      <c r="D189" s="359"/>
      <c r="E189" s="359"/>
      <c r="F189" s="359"/>
      <c r="G189" s="359"/>
      <c r="H189" s="359"/>
      <c r="I189" s="359"/>
      <c r="J189" s="359"/>
      <c r="K189" s="359"/>
      <c r="L189" s="359"/>
      <c r="M189" s="359"/>
      <c r="N189" s="386"/>
    </row>
    <row r="190" spans="1:14" ht="19.5" customHeight="1">
      <c r="A190" s="386"/>
      <c r="B190" s="386"/>
      <c r="C190" s="386"/>
      <c r="D190" s="386"/>
      <c r="E190" s="386"/>
      <c r="F190" s="386"/>
      <c r="G190" s="386"/>
      <c r="H190" s="386"/>
      <c r="I190" s="386"/>
      <c r="J190" s="386"/>
      <c r="K190" s="386"/>
      <c r="L190" s="386"/>
      <c r="M190" s="386"/>
      <c r="N190" s="386"/>
    </row>
    <row r="191" spans="1:14" ht="19.5" customHeight="1">
      <c r="A191" s="456"/>
      <c r="B191" s="456"/>
      <c r="C191" s="456"/>
      <c r="D191" s="456"/>
      <c r="E191" s="456"/>
      <c r="F191" s="456"/>
      <c r="G191" s="456"/>
      <c r="H191" s="456"/>
      <c r="I191" s="456"/>
      <c r="J191" s="456"/>
      <c r="K191" s="456"/>
      <c r="L191" s="456"/>
      <c r="M191" s="456"/>
      <c r="N191" s="456"/>
    </row>
    <row r="192" spans="1:14" ht="19.5" customHeight="1">
      <c r="A192" s="456"/>
      <c r="B192" s="456"/>
      <c r="C192" s="456"/>
      <c r="D192" s="456"/>
      <c r="E192" s="456"/>
      <c r="F192" s="456"/>
      <c r="G192" s="456"/>
      <c r="H192" s="456"/>
      <c r="I192" s="456"/>
      <c r="J192" s="456"/>
      <c r="K192" s="456"/>
      <c r="L192" s="456"/>
      <c r="M192" s="456"/>
      <c r="N192" s="456"/>
    </row>
    <row r="193" spans="1:14" ht="19.5" customHeight="1">
      <c r="A193" s="456"/>
      <c r="B193" s="456"/>
      <c r="C193" s="456"/>
      <c r="D193" s="456"/>
      <c r="E193" s="456"/>
      <c r="F193" s="456"/>
      <c r="G193" s="456"/>
      <c r="H193" s="456"/>
      <c r="I193" s="456"/>
      <c r="J193" s="456"/>
      <c r="K193" s="456"/>
      <c r="L193" s="456"/>
      <c r="M193" s="456"/>
      <c r="N193" s="456"/>
    </row>
    <row r="194" spans="1:14" ht="19.5" customHeight="1">
      <c r="A194" s="456"/>
      <c r="B194" s="456"/>
      <c r="C194" s="456"/>
      <c r="D194" s="456"/>
      <c r="E194" s="456"/>
      <c r="F194" s="456"/>
      <c r="G194" s="456"/>
      <c r="H194" s="456"/>
      <c r="I194" s="456"/>
      <c r="J194" s="456"/>
      <c r="K194" s="456"/>
      <c r="L194" s="456"/>
      <c r="M194" s="456"/>
      <c r="N194" s="456"/>
    </row>
    <row r="195" spans="1:14" ht="19.5" customHeight="1">
      <c r="A195" s="456"/>
      <c r="B195" s="456"/>
      <c r="C195" s="456"/>
      <c r="D195" s="456"/>
      <c r="E195" s="456"/>
      <c r="F195" s="456"/>
      <c r="G195" s="456"/>
      <c r="H195" s="456"/>
      <c r="I195" s="456"/>
      <c r="J195" s="456"/>
      <c r="K195" s="456"/>
      <c r="L195" s="456"/>
      <c r="M195" s="456"/>
      <c r="N195" s="456"/>
    </row>
    <row r="196" spans="1:14" ht="19.5" customHeight="1">
      <c r="A196" s="456"/>
      <c r="B196" s="456"/>
      <c r="C196" s="456"/>
      <c r="D196" s="456"/>
      <c r="E196" s="456"/>
      <c r="F196" s="456"/>
      <c r="G196" s="456"/>
      <c r="H196" s="456"/>
      <c r="I196" s="456"/>
      <c r="J196" s="456"/>
      <c r="K196" s="456"/>
      <c r="L196" s="456"/>
      <c r="M196" s="456"/>
      <c r="N196" s="456"/>
    </row>
    <row r="197" spans="1:14" ht="19.5" customHeight="1">
      <c r="A197" s="456"/>
      <c r="B197" s="456"/>
      <c r="C197" s="456"/>
      <c r="D197" s="456"/>
      <c r="E197" s="456"/>
      <c r="F197" s="456"/>
      <c r="G197" s="456"/>
      <c r="H197" s="456"/>
      <c r="I197" s="456"/>
      <c r="J197" s="456"/>
      <c r="K197" s="456"/>
      <c r="L197" s="456"/>
      <c r="M197" s="456"/>
      <c r="N197" s="456"/>
    </row>
    <row r="198" spans="1:14" ht="19.5" customHeight="1">
      <c r="A198" s="456"/>
      <c r="B198" s="456"/>
      <c r="C198" s="456"/>
      <c r="D198" s="456"/>
      <c r="E198" s="456"/>
      <c r="F198" s="456"/>
      <c r="G198" s="456"/>
      <c r="H198" s="456"/>
      <c r="I198" s="456"/>
      <c r="J198" s="456"/>
      <c r="K198" s="456"/>
      <c r="L198" s="456"/>
      <c r="M198" s="456"/>
      <c r="N198" s="456"/>
    </row>
    <row r="199" spans="1:14" ht="19.5" customHeight="1">
      <c r="A199" s="455"/>
      <c r="B199" s="455"/>
      <c r="C199" s="455"/>
      <c r="D199" s="455"/>
      <c r="E199" s="455"/>
      <c r="F199" s="455"/>
      <c r="G199" s="455"/>
      <c r="H199" s="455"/>
      <c r="I199" s="455"/>
      <c r="J199" s="455"/>
      <c r="K199" s="455"/>
      <c r="L199" s="455"/>
      <c r="M199" s="455"/>
      <c r="N199" s="455"/>
    </row>
    <row r="200" spans="1:14" ht="19.5" customHeight="1">
      <c r="A200" s="456"/>
      <c r="B200" s="456"/>
      <c r="C200" s="456"/>
      <c r="D200" s="456"/>
      <c r="E200" s="456"/>
      <c r="F200" s="456"/>
      <c r="G200" s="456"/>
      <c r="H200" s="456"/>
      <c r="I200" s="456"/>
      <c r="J200" s="456"/>
      <c r="K200" s="456"/>
      <c r="L200" s="456"/>
      <c r="M200" s="456"/>
      <c r="N200" s="456"/>
    </row>
    <row r="201" spans="1:14" ht="19.5" customHeight="1">
      <c r="A201" s="456"/>
      <c r="B201" s="456"/>
      <c r="C201" s="456"/>
      <c r="D201" s="456"/>
      <c r="E201" s="456"/>
      <c r="F201" s="456"/>
      <c r="G201" s="456"/>
      <c r="H201" s="456"/>
      <c r="I201" s="456"/>
      <c r="J201" s="456"/>
      <c r="K201" s="456"/>
      <c r="L201" s="456"/>
      <c r="M201" s="456"/>
      <c r="N201" s="456"/>
    </row>
    <row r="202" spans="1:14" ht="19.5" customHeight="1">
      <c r="A202" s="456"/>
      <c r="B202" s="456"/>
      <c r="C202" s="456"/>
      <c r="D202" s="456"/>
      <c r="E202" s="456"/>
      <c r="F202" s="456"/>
      <c r="G202" s="456"/>
      <c r="H202" s="456"/>
      <c r="I202" s="456"/>
      <c r="J202" s="456"/>
      <c r="K202" s="456"/>
      <c r="L202" s="456"/>
      <c r="M202" s="456"/>
      <c r="N202" s="456"/>
    </row>
    <row r="203" spans="1:14" ht="19.5" customHeight="1">
      <c r="A203" s="456"/>
      <c r="B203" s="456"/>
      <c r="C203" s="456"/>
      <c r="D203" s="456"/>
      <c r="E203" s="456"/>
      <c r="F203" s="456"/>
      <c r="G203" s="456"/>
      <c r="H203" s="456"/>
      <c r="I203" s="456"/>
      <c r="J203" s="456"/>
      <c r="K203" s="456"/>
      <c r="L203" s="456"/>
      <c r="M203" s="456"/>
      <c r="N203" s="456"/>
    </row>
    <row r="204" spans="1:14" ht="19.5" customHeight="1">
      <c r="A204" s="456"/>
      <c r="B204" s="456"/>
      <c r="C204" s="456"/>
      <c r="D204" s="456"/>
      <c r="E204" s="456"/>
      <c r="F204" s="456"/>
      <c r="G204" s="456"/>
      <c r="H204" s="456"/>
      <c r="I204" s="456"/>
      <c r="J204" s="456"/>
      <c r="K204" s="456"/>
      <c r="L204" s="456"/>
      <c r="M204" s="456"/>
      <c r="N204" s="456"/>
    </row>
    <row r="205" spans="1:14" ht="19.5" customHeight="1">
      <c r="A205" s="456"/>
      <c r="B205" s="456"/>
      <c r="C205" s="456"/>
      <c r="D205" s="456"/>
      <c r="E205" s="456"/>
      <c r="F205" s="456"/>
      <c r="G205" s="456"/>
      <c r="H205" s="456"/>
      <c r="I205" s="456"/>
      <c r="J205" s="456"/>
      <c r="K205" s="456"/>
      <c r="L205" s="456"/>
      <c r="M205" s="456"/>
      <c r="N205" s="456"/>
    </row>
    <row r="206" spans="1:14" ht="19.5" customHeight="1">
      <c r="A206" s="456"/>
      <c r="B206" s="456"/>
      <c r="C206" s="456"/>
      <c r="D206" s="456"/>
      <c r="E206" s="456"/>
      <c r="F206" s="456"/>
      <c r="G206" s="456"/>
      <c r="H206" s="456"/>
      <c r="I206" s="456"/>
      <c r="J206" s="456"/>
      <c r="K206" s="456"/>
      <c r="L206" s="456"/>
      <c r="M206" s="456"/>
      <c r="N206" s="456"/>
    </row>
    <row r="207" spans="1:14" ht="19.5" customHeight="1">
      <c r="A207" s="456"/>
      <c r="B207" s="456"/>
      <c r="C207" s="456"/>
      <c r="D207" s="456"/>
      <c r="E207" s="456"/>
      <c r="F207" s="456"/>
      <c r="G207" s="456"/>
      <c r="H207" s="456"/>
      <c r="I207" s="456"/>
      <c r="J207" s="456"/>
      <c r="K207" s="456"/>
      <c r="L207" s="456"/>
      <c r="M207" s="456"/>
      <c r="N207" s="456"/>
    </row>
    <row r="208" spans="1:14" ht="19.5" customHeight="1">
      <c r="A208" s="456"/>
      <c r="B208" s="456"/>
      <c r="C208" s="456"/>
      <c r="D208" s="456"/>
      <c r="E208" s="456"/>
      <c r="F208" s="456"/>
      <c r="G208" s="456"/>
      <c r="H208" s="456"/>
      <c r="I208" s="456"/>
      <c r="J208" s="456"/>
      <c r="K208" s="456"/>
      <c r="L208" s="456"/>
      <c r="M208" s="456"/>
      <c r="N208" s="456"/>
    </row>
    <row r="209" spans="1:14" ht="19.5" customHeight="1">
      <c r="A209" s="456"/>
      <c r="B209" s="456"/>
      <c r="C209" s="456"/>
      <c r="D209" s="456"/>
      <c r="E209" s="456"/>
      <c r="F209" s="456"/>
      <c r="G209" s="456"/>
      <c r="H209" s="456"/>
      <c r="I209" s="456"/>
      <c r="J209" s="456"/>
      <c r="K209" s="456"/>
      <c r="L209" s="456"/>
      <c r="M209" s="456"/>
      <c r="N209" s="456"/>
    </row>
    <row r="210" spans="1:14" ht="19.5" customHeight="1">
      <c r="A210" s="456"/>
      <c r="B210" s="456"/>
      <c r="C210" s="456"/>
      <c r="D210" s="456"/>
      <c r="E210" s="456"/>
      <c r="F210" s="456"/>
      <c r="G210" s="456"/>
      <c r="H210" s="456"/>
      <c r="I210" s="456"/>
      <c r="J210" s="456"/>
      <c r="K210" s="456"/>
      <c r="L210" s="456"/>
      <c r="M210" s="456"/>
      <c r="N210" s="456"/>
    </row>
    <row r="211" spans="1:14" ht="19.5" customHeight="1">
      <c r="A211" s="455"/>
      <c r="B211" s="455"/>
      <c r="C211" s="455"/>
      <c r="D211" s="455"/>
      <c r="E211" s="455"/>
      <c r="F211" s="455"/>
      <c r="G211" s="455"/>
      <c r="H211" s="455"/>
      <c r="I211" s="455"/>
      <c r="J211" s="455"/>
      <c r="K211" s="455"/>
      <c r="L211" s="455"/>
      <c r="M211" s="455"/>
      <c r="N211" s="455"/>
    </row>
    <row r="212" spans="1:14" ht="19.5" customHeight="1">
      <c r="A212" s="455"/>
      <c r="B212" s="455"/>
      <c r="C212" s="455"/>
      <c r="D212" s="455"/>
      <c r="E212" s="455"/>
      <c r="F212" s="455"/>
      <c r="G212" s="455"/>
      <c r="H212" s="455"/>
      <c r="I212" s="455"/>
      <c r="J212" s="455"/>
      <c r="K212" s="455"/>
      <c r="L212" s="455"/>
      <c r="M212" s="455"/>
      <c r="N212" s="455"/>
    </row>
    <row r="213" spans="1:14" ht="19.5" customHeight="1">
      <c r="A213" s="456"/>
      <c r="B213" s="456"/>
      <c r="C213" s="456"/>
      <c r="D213" s="456"/>
      <c r="E213" s="456"/>
      <c r="F213" s="456"/>
      <c r="G213" s="456"/>
      <c r="H213" s="456"/>
      <c r="I213" s="456"/>
      <c r="J213" s="456"/>
      <c r="K213" s="456"/>
      <c r="L213" s="456"/>
      <c r="M213" s="456"/>
      <c r="N213" s="456"/>
    </row>
    <row r="214" spans="1:14" ht="19.5" customHeight="1">
      <c r="A214" s="456"/>
      <c r="B214" s="456"/>
      <c r="C214" s="456"/>
      <c r="D214" s="456"/>
      <c r="E214" s="456"/>
      <c r="F214" s="456"/>
      <c r="G214" s="456"/>
      <c r="H214" s="456"/>
      <c r="I214" s="456"/>
      <c r="J214" s="456"/>
      <c r="K214" s="456"/>
      <c r="L214" s="456"/>
      <c r="M214" s="456"/>
      <c r="N214" s="456"/>
    </row>
    <row r="215" spans="1:14" ht="19.5" customHeight="1">
      <c r="A215" s="456"/>
      <c r="B215" s="456"/>
      <c r="C215" s="456"/>
      <c r="D215" s="456"/>
      <c r="E215" s="456"/>
      <c r="F215" s="456"/>
      <c r="G215" s="456"/>
      <c r="H215" s="456"/>
      <c r="I215" s="456"/>
      <c r="J215" s="456"/>
      <c r="K215" s="456"/>
      <c r="L215" s="456"/>
      <c r="M215" s="456"/>
      <c r="N215" s="456"/>
    </row>
    <row r="216" spans="1:14" ht="19.5" customHeight="1">
      <c r="A216" s="456"/>
      <c r="B216" s="456"/>
      <c r="C216" s="456"/>
      <c r="D216" s="456"/>
      <c r="E216" s="456"/>
      <c r="F216" s="456"/>
      <c r="G216" s="456"/>
      <c r="H216" s="456"/>
      <c r="I216" s="456"/>
      <c r="J216" s="456"/>
      <c r="K216" s="456"/>
      <c r="L216" s="456"/>
      <c r="M216" s="456"/>
      <c r="N216" s="456"/>
    </row>
    <row r="217" spans="1:14" ht="19.5" customHeight="1">
      <c r="A217" s="456"/>
      <c r="B217" s="456"/>
      <c r="C217" s="456"/>
      <c r="D217" s="456"/>
      <c r="E217" s="456"/>
      <c r="F217" s="456"/>
      <c r="G217" s="456"/>
      <c r="H217" s="456"/>
      <c r="I217" s="456"/>
      <c r="J217" s="456"/>
      <c r="K217" s="456"/>
      <c r="L217" s="456"/>
      <c r="M217" s="456"/>
      <c r="N217" s="456"/>
    </row>
    <row r="218" spans="1:14" ht="19.5" customHeight="1">
      <c r="A218" s="456"/>
      <c r="B218" s="456"/>
      <c r="C218" s="456"/>
      <c r="D218" s="456"/>
      <c r="E218" s="456"/>
      <c r="F218" s="456"/>
      <c r="G218" s="456"/>
      <c r="H218" s="456"/>
      <c r="I218" s="456"/>
      <c r="J218" s="456"/>
      <c r="K218" s="456"/>
      <c r="L218" s="456"/>
      <c r="M218" s="456"/>
      <c r="N218" s="456"/>
    </row>
    <row r="219" spans="1:14" ht="19.5" customHeight="1">
      <c r="A219" s="456"/>
      <c r="B219" s="456"/>
      <c r="C219" s="456"/>
      <c r="D219" s="456"/>
      <c r="E219" s="456"/>
      <c r="F219" s="456"/>
      <c r="G219" s="456"/>
      <c r="H219" s="456"/>
      <c r="I219" s="456"/>
      <c r="J219" s="456"/>
      <c r="K219" s="456"/>
      <c r="L219" s="456"/>
      <c r="M219" s="456"/>
      <c r="N219" s="456"/>
    </row>
    <row r="220" spans="1:14" ht="19.5" customHeight="1">
      <c r="A220" s="456"/>
      <c r="B220" s="456"/>
      <c r="C220" s="456"/>
      <c r="D220" s="456"/>
      <c r="E220" s="456"/>
      <c r="F220" s="456"/>
      <c r="G220" s="456"/>
      <c r="H220" s="456"/>
      <c r="I220" s="456"/>
      <c r="J220" s="456"/>
      <c r="K220" s="456"/>
      <c r="L220" s="456"/>
      <c r="M220" s="456"/>
      <c r="N220" s="456"/>
    </row>
    <row r="221" spans="1:14" ht="19.5" customHeight="1">
      <c r="A221" s="456"/>
      <c r="B221" s="456"/>
      <c r="C221" s="456"/>
      <c r="D221" s="456"/>
      <c r="E221" s="456"/>
      <c r="F221" s="456"/>
      <c r="G221" s="456"/>
      <c r="H221" s="456"/>
      <c r="I221" s="456"/>
      <c r="J221" s="456"/>
      <c r="K221" s="456"/>
      <c r="L221" s="456"/>
      <c r="M221" s="456"/>
      <c r="N221" s="456"/>
    </row>
    <row r="222" spans="1:14" ht="19.5" customHeight="1">
      <c r="A222" s="456"/>
      <c r="B222" s="456"/>
      <c r="C222" s="456"/>
      <c r="D222" s="456"/>
      <c r="E222" s="456"/>
      <c r="F222" s="456"/>
      <c r="G222" s="456"/>
      <c r="H222" s="456"/>
      <c r="I222" s="456"/>
      <c r="J222" s="456"/>
      <c r="K222" s="456"/>
      <c r="L222" s="456"/>
      <c r="M222" s="456"/>
      <c r="N222" s="456"/>
    </row>
    <row r="223" spans="1:14" ht="19.5" customHeight="1">
      <c r="A223" s="456"/>
      <c r="B223" s="456"/>
      <c r="C223" s="456"/>
      <c r="D223" s="456"/>
      <c r="E223" s="456"/>
      <c r="F223" s="456"/>
      <c r="G223" s="456"/>
      <c r="H223" s="456"/>
      <c r="I223" s="456"/>
      <c r="J223" s="456"/>
      <c r="K223" s="456"/>
      <c r="L223" s="456"/>
      <c r="M223" s="456"/>
      <c r="N223" s="456"/>
    </row>
    <row r="224" spans="1:14" ht="19.5" customHeight="1">
      <c r="A224" s="456"/>
      <c r="B224" s="456"/>
      <c r="C224" s="456"/>
      <c r="D224" s="456"/>
      <c r="E224" s="456"/>
      <c r="F224" s="456"/>
      <c r="G224" s="456"/>
      <c r="H224" s="456"/>
      <c r="I224" s="456"/>
      <c r="J224" s="456"/>
      <c r="K224" s="456"/>
      <c r="L224" s="456"/>
      <c r="M224" s="456"/>
      <c r="N224" s="456"/>
    </row>
    <row r="225" spans="1:14" ht="19.5" customHeight="1">
      <c r="A225" s="456"/>
      <c r="B225" s="456"/>
      <c r="C225" s="456"/>
      <c r="D225" s="456"/>
      <c r="E225" s="456"/>
      <c r="F225" s="456"/>
      <c r="G225" s="456"/>
      <c r="H225" s="456"/>
      <c r="I225" s="456"/>
      <c r="J225" s="456"/>
      <c r="K225" s="456"/>
      <c r="L225" s="456"/>
      <c r="M225" s="456"/>
      <c r="N225" s="456"/>
    </row>
    <row r="226" spans="1:14" ht="19.5" customHeight="1">
      <c r="A226" s="456"/>
      <c r="B226" s="456"/>
      <c r="C226" s="456"/>
      <c r="D226" s="456"/>
      <c r="E226" s="456"/>
      <c r="F226" s="456"/>
      <c r="G226" s="456"/>
      <c r="H226" s="456"/>
      <c r="I226" s="456"/>
      <c r="J226" s="456"/>
      <c r="K226" s="456"/>
      <c r="L226" s="456"/>
      <c r="M226" s="456"/>
      <c r="N226" s="456"/>
    </row>
    <row r="227" spans="1:14" ht="19.5" customHeight="1">
      <c r="A227" s="456"/>
      <c r="B227" s="456"/>
      <c r="C227" s="456"/>
      <c r="D227" s="456"/>
      <c r="E227" s="456"/>
      <c r="F227" s="456"/>
      <c r="G227" s="456"/>
      <c r="H227" s="456"/>
      <c r="I227" s="456"/>
      <c r="J227" s="456"/>
      <c r="K227" s="456"/>
      <c r="L227" s="456"/>
      <c r="M227" s="456"/>
      <c r="N227" s="456"/>
    </row>
    <row r="228" spans="1:14" ht="19.5" customHeight="1">
      <c r="A228" s="456"/>
      <c r="B228" s="456"/>
      <c r="C228" s="456"/>
      <c r="D228" s="456"/>
      <c r="E228" s="456"/>
      <c r="F228" s="456"/>
      <c r="G228" s="456"/>
      <c r="H228" s="456"/>
      <c r="I228" s="456"/>
      <c r="J228" s="456"/>
      <c r="K228" s="456"/>
      <c r="L228" s="456"/>
      <c r="M228" s="456"/>
      <c r="N228" s="456"/>
    </row>
    <row r="229" spans="1:14" ht="19.5" customHeight="1">
      <c r="A229" s="456"/>
      <c r="B229" s="456"/>
      <c r="C229" s="456"/>
      <c r="D229" s="456"/>
      <c r="E229" s="456"/>
      <c r="F229" s="456"/>
      <c r="G229" s="456"/>
      <c r="H229" s="456"/>
      <c r="I229" s="456"/>
      <c r="J229" s="456"/>
      <c r="K229" s="456"/>
      <c r="L229" s="456"/>
      <c r="M229" s="456"/>
      <c r="N229" s="456"/>
    </row>
    <row r="230" spans="1:14" ht="19.5" customHeight="1">
      <c r="A230" s="456"/>
      <c r="B230" s="456"/>
      <c r="C230" s="456"/>
      <c r="D230" s="456"/>
      <c r="E230" s="456"/>
      <c r="F230" s="456"/>
      <c r="G230" s="456"/>
      <c r="H230" s="456"/>
      <c r="I230" s="456"/>
      <c r="J230" s="456"/>
      <c r="K230" s="456"/>
      <c r="L230" s="456"/>
      <c r="M230" s="456"/>
      <c r="N230" s="456"/>
    </row>
    <row r="231" spans="1:14" ht="19.5" customHeight="1">
      <c r="A231" s="456"/>
      <c r="B231" s="456"/>
      <c r="C231" s="456"/>
      <c r="D231" s="456"/>
      <c r="E231" s="456"/>
      <c r="F231" s="456"/>
      <c r="G231" s="456"/>
      <c r="H231" s="456"/>
      <c r="I231" s="456"/>
      <c r="J231" s="456"/>
      <c r="K231" s="456"/>
      <c r="L231" s="456"/>
      <c r="M231" s="456"/>
      <c r="N231" s="456"/>
    </row>
    <row r="232" spans="1:14" ht="19.5" customHeight="1">
      <c r="A232" s="456"/>
      <c r="B232" s="456"/>
      <c r="C232" s="456"/>
      <c r="D232" s="456"/>
      <c r="E232" s="456"/>
      <c r="F232" s="456"/>
      <c r="G232" s="456"/>
      <c r="H232" s="456"/>
      <c r="I232" s="456"/>
      <c r="J232" s="456"/>
      <c r="K232" s="456"/>
      <c r="L232" s="456"/>
      <c r="M232" s="456"/>
      <c r="N232" s="456"/>
    </row>
    <row r="233" spans="1:14" ht="19.5" customHeight="1">
      <c r="A233" s="456"/>
      <c r="B233" s="456"/>
      <c r="C233" s="456"/>
      <c r="D233" s="456"/>
      <c r="E233" s="456"/>
      <c r="F233" s="456"/>
      <c r="G233" s="456"/>
      <c r="H233" s="456"/>
      <c r="I233" s="456"/>
      <c r="J233" s="456"/>
      <c r="K233" s="456"/>
      <c r="L233" s="456"/>
      <c r="M233" s="456"/>
      <c r="N233" s="456"/>
    </row>
    <row r="234" spans="1:14" ht="19.5" customHeight="1">
      <c r="A234" s="456"/>
      <c r="B234" s="456"/>
      <c r="C234" s="456"/>
      <c r="D234" s="456"/>
      <c r="E234" s="456"/>
      <c r="F234" s="456"/>
      <c r="G234" s="456"/>
      <c r="H234" s="456"/>
      <c r="I234" s="456"/>
      <c r="J234" s="456"/>
      <c r="K234" s="456"/>
      <c r="L234" s="456"/>
      <c r="M234" s="456"/>
      <c r="N234" s="456"/>
    </row>
    <row r="235" spans="1:14" ht="19.5" customHeight="1">
      <c r="A235" s="456"/>
      <c r="B235" s="456"/>
      <c r="C235" s="456"/>
      <c r="D235" s="456"/>
      <c r="E235" s="456"/>
      <c r="F235" s="456"/>
      <c r="G235" s="456"/>
      <c r="H235" s="456"/>
      <c r="I235" s="456"/>
      <c r="J235" s="456"/>
      <c r="K235" s="456"/>
      <c r="L235" s="456"/>
      <c r="M235" s="456"/>
      <c r="N235" s="456"/>
    </row>
    <row r="236" spans="1:14" ht="19.5" customHeight="1">
      <c r="A236" s="456"/>
      <c r="B236" s="456"/>
      <c r="C236" s="456"/>
      <c r="D236" s="456"/>
      <c r="E236" s="456"/>
      <c r="F236" s="456"/>
      <c r="G236" s="456"/>
      <c r="H236" s="456"/>
      <c r="I236" s="456"/>
      <c r="J236" s="456"/>
      <c r="K236" s="456"/>
      <c r="L236" s="456"/>
      <c r="M236" s="456"/>
      <c r="N236" s="456"/>
    </row>
    <row r="237" spans="1:14" ht="19.5" customHeight="1">
      <c r="A237" s="456"/>
      <c r="B237" s="456"/>
      <c r="C237" s="456"/>
      <c r="D237" s="456"/>
      <c r="E237" s="456"/>
      <c r="F237" s="456"/>
      <c r="G237" s="456"/>
      <c r="H237" s="456"/>
      <c r="I237" s="456"/>
      <c r="J237" s="456"/>
      <c r="K237" s="456"/>
      <c r="L237" s="456"/>
      <c r="M237" s="456"/>
      <c r="N237" s="456"/>
    </row>
    <row r="238" spans="1:14" ht="19.5" customHeight="1">
      <c r="A238" s="456"/>
      <c r="B238" s="456"/>
      <c r="C238" s="456"/>
      <c r="D238" s="456"/>
      <c r="E238" s="456"/>
      <c r="F238" s="456"/>
      <c r="G238" s="456"/>
      <c r="H238" s="456"/>
      <c r="I238" s="456"/>
      <c r="J238" s="456"/>
      <c r="K238" s="456"/>
      <c r="L238" s="456"/>
      <c r="M238" s="456"/>
      <c r="N238" s="456"/>
    </row>
    <row r="239" spans="1:14" ht="19.5" customHeight="1">
      <c r="A239" s="456"/>
      <c r="B239" s="456"/>
      <c r="C239" s="456"/>
      <c r="D239" s="456"/>
      <c r="E239" s="456"/>
      <c r="F239" s="456"/>
      <c r="G239" s="456"/>
      <c r="H239" s="456"/>
      <c r="I239" s="456"/>
      <c r="J239" s="456"/>
      <c r="K239" s="456"/>
      <c r="L239" s="456"/>
      <c r="M239" s="456"/>
      <c r="N239" s="456"/>
    </row>
    <row r="240" spans="1:14" ht="19.5" customHeight="1">
      <c r="A240" s="456"/>
      <c r="B240" s="456"/>
      <c r="C240" s="456"/>
      <c r="D240" s="456"/>
      <c r="E240" s="456"/>
      <c r="F240" s="456"/>
      <c r="G240" s="456"/>
      <c r="H240" s="456"/>
      <c r="I240" s="456"/>
      <c r="J240" s="456"/>
      <c r="K240" s="456"/>
      <c r="L240" s="456"/>
      <c r="M240" s="456"/>
      <c r="N240" s="456"/>
    </row>
    <row r="241" spans="1:14" ht="19.5" customHeight="1">
      <c r="A241" s="456"/>
      <c r="B241" s="456"/>
      <c r="C241" s="456"/>
      <c r="D241" s="456"/>
      <c r="E241" s="456"/>
      <c r="F241" s="456"/>
      <c r="G241" s="456"/>
      <c r="H241" s="456"/>
      <c r="I241" s="456"/>
      <c r="J241" s="456"/>
      <c r="K241" s="456"/>
      <c r="L241" s="456"/>
      <c r="M241" s="456"/>
      <c r="N241" s="456"/>
    </row>
    <row r="242" spans="1:14" ht="19.5" customHeight="1">
      <c r="A242" s="455"/>
      <c r="B242" s="456"/>
      <c r="C242" s="456"/>
      <c r="D242" s="456"/>
      <c r="E242" s="455"/>
      <c r="F242" s="455"/>
      <c r="G242" s="455"/>
      <c r="H242" s="455"/>
      <c r="I242" s="455"/>
      <c r="J242" s="455"/>
      <c r="K242" s="455"/>
      <c r="L242" s="455"/>
      <c r="M242" s="455"/>
      <c r="N242" s="455"/>
    </row>
    <row r="243" spans="1:14" ht="19.5" customHeight="1">
      <c r="A243" s="456"/>
      <c r="B243" s="456"/>
      <c r="C243" s="456"/>
      <c r="D243" s="456"/>
      <c r="E243" s="456"/>
      <c r="F243" s="456"/>
      <c r="G243" s="456"/>
      <c r="H243" s="456"/>
      <c r="I243" s="456"/>
      <c r="J243" s="456"/>
      <c r="K243" s="456"/>
      <c r="L243" s="456"/>
      <c r="M243" s="456"/>
      <c r="N243" s="456"/>
    </row>
    <row r="244" spans="1:14" ht="19.5" customHeight="1">
      <c r="A244" s="456"/>
      <c r="B244" s="456"/>
      <c r="C244" s="456"/>
      <c r="D244" s="456"/>
      <c r="E244" s="456"/>
      <c r="F244" s="456"/>
      <c r="G244" s="456"/>
      <c r="H244" s="456"/>
      <c r="I244" s="456"/>
      <c r="J244" s="456"/>
      <c r="K244" s="456"/>
      <c r="L244" s="456"/>
      <c r="M244" s="456"/>
      <c r="N244" s="456"/>
    </row>
    <row r="245" spans="1:14" ht="19.5" customHeight="1">
      <c r="A245" s="456"/>
      <c r="B245" s="456"/>
      <c r="C245" s="456"/>
      <c r="D245" s="456"/>
      <c r="E245" s="456"/>
      <c r="F245" s="456"/>
      <c r="G245" s="456"/>
      <c r="H245" s="456"/>
      <c r="I245" s="456"/>
      <c r="J245" s="456"/>
      <c r="K245" s="456"/>
      <c r="L245" s="456"/>
      <c r="M245" s="456"/>
      <c r="N245" s="456"/>
    </row>
    <row r="246" spans="1:14" ht="19.5" customHeight="1">
      <c r="A246" s="456"/>
      <c r="B246" s="456"/>
      <c r="C246" s="456"/>
      <c r="D246" s="456"/>
      <c r="E246" s="456"/>
      <c r="F246" s="456"/>
      <c r="G246" s="456"/>
      <c r="H246" s="456"/>
      <c r="I246" s="456"/>
      <c r="J246" s="456"/>
      <c r="K246" s="456"/>
      <c r="L246" s="456"/>
      <c r="M246" s="456"/>
      <c r="N246" s="456"/>
    </row>
    <row r="247" spans="1:14" ht="19.5" customHeight="1">
      <c r="A247" s="456"/>
      <c r="B247" s="456"/>
      <c r="C247" s="456"/>
      <c r="D247" s="456"/>
      <c r="E247" s="456"/>
      <c r="F247" s="456"/>
      <c r="G247" s="456"/>
      <c r="H247" s="456"/>
      <c r="I247" s="456"/>
      <c r="J247" s="456"/>
      <c r="K247" s="456"/>
      <c r="L247" s="456"/>
      <c r="M247" s="456"/>
      <c r="N247" s="456"/>
    </row>
    <row r="248" spans="1:14" ht="19.5" customHeight="1">
      <c r="A248" s="456"/>
      <c r="B248" s="456"/>
      <c r="C248" s="456"/>
      <c r="D248" s="456"/>
      <c r="E248" s="456"/>
      <c r="F248" s="456"/>
      <c r="G248" s="456"/>
      <c r="H248" s="456"/>
      <c r="I248" s="456"/>
      <c r="J248" s="456"/>
      <c r="K248" s="456"/>
      <c r="L248" s="456"/>
      <c r="M248" s="456"/>
      <c r="N248" s="456"/>
    </row>
    <row r="249" spans="1:14" ht="19.5" customHeight="1">
      <c r="A249" s="456"/>
      <c r="B249" s="456"/>
      <c r="C249" s="456"/>
      <c r="D249" s="456"/>
      <c r="E249" s="456"/>
      <c r="F249" s="456"/>
      <c r="G249" s="456"/>
      <c r="H249" s="456"/>
      <c r="I249" s="456"/>
      <c r="J249" s="456"/>
      <c r="K249" s="456"/>
      <c r="L249" s="456"/>
      <c r="M249" s="456"/>
      <c r="N249" s="456"/>
    </row>
    <row r="250" spans="1:14" ht="19.5" customHeight="1">
      <c r="A250" s="456"/>
      <c r="B250" s="456"/>
      <c r="C250" s="456"/>
      <c r="D250" s="456"/>
      <c r="E250" s="456"/>
      <c r="F250" s="456"/>
      <c r="G250" s="456"/>
      <c r="H250" s="456"/>
      <c r="I250" s="456"/>
      <c r="J250" s="456"/>
      <c r="K250" s="456"/>
      <c r="L250" s="456"/>
      <c r="M250" s="456"/>
      <c r="N250" s="456"/>
    </row>
    <row r="251" spans="1:14" ht="19.5" customHeight="1">
      <c r="A251" s="456"/>
      <c r="B251" s="456"/>
      <c r="C251" s="456"/>
      <c r="D251" s="456"/>
      <c r="E251" s="456"/>
      <c r="F251" s="456"/>
      <c r="G251" s="456"/>
      <c r="H251" s="456"/>
      <c r="I251" s="456"/>
      <c r="J251" s="456"/>
      <c r="K251" s="456"/>
      <c r="L251" s="456"/>
      <c r="M251" s="456"/>
      <c r="N251" s="456"/>
    </row>
    <row r="252" spans="1:14" ht="19.5" customHeight="1">
      <c r="A252" s="456"/>
      <c r="B252" s="456"/>
      <c r="C252" s="456"/>
      <c r="D252" s="456"/>
      <c r="E252" s="456"/>
      <c r="F252" s="456"/>
      <c r="G252" s="456"/>
      <c r="H252" s="456"/>
      <c r="I252" s="456"/>
      <c r="J252" s="456"/>
      <c r="K252" s="456"/>
      <c r="L252" s="456"/>
      <c r="M252" s="456"/>
      <c r="N252" s="456"/>
    </row>
    <row r="253" spans="1:14" ht="19.5" customHeight="1">
      <c r="A253" s="456"/>
      <c r="B253" s="456"/>
      <c r="C253" s="456"/>
      <c r="D253" s="456"/>
      <c r="E253" s="456"/>
      <c r="F253" s="456"/>
      <c r="G253" s="456"/>
      <c r="H253" s="456"/>
      <c r="I253" s="456"/>
      <c r="J253" s="456"/>
      <c r="K253" s="456"/>
      <c r="L253" s="456"/>
      <c r="M253" s="456"/>
      <c r="N253" s="456"/>
    </row>
    <row r="254" spans="1:14" ht="19.5" customHeight="1">
      <c r="A254" s="456"/>
      <c r="B254" s="456"/>
      <c r="C254" s="456"/>
      <c r="D254" s="456"/>
      <c r="E254" s="456"/>
      <c r="F254" s="456"/>
      <c r="G254" s="456"/>
      <c r="H254" s="456"/>
      <c r="I254" s="456"/>
      <c r="J254" s="456"/>
      <c r="K254" s="456"/>
      <c r="L254" s="456"/>
      <c r="M254" s="456"/>
      <c r="N254" s="456"/>
    </row>
    <row r="255" spans="1:14" ht="19.5" customHeight="1">
      <c r="A255" s="456"/>
      <c r="B255" s="456"/>
      <c r="C255" s="456"/>
      <c r="D255" s="456"/>
      <c r="E255" s="456"/>
      <c r="F255" s="456"/>
      <c r="G255" s="456"/>
      <c r="H255" s="456"/>
      <c r="I255" s="456"/>
      <c r="J255" s="456"/>
      <c r="K255" s="456"/>
      <c r="L255" s="456"/>
      <c r="M255" s="456"/>
      <c r="N255" s="456"/>
    </row>
    <row r="256" spans="1:14" ht="19.5" customHeight="1">
      <c r="A256" s="456"/>
      <c r="B256" s="456"/>
      <c r="C256" s="456"/>
      <c r="D256" s="456"/>
      <c r="E256" s="456"/>
      <c r="F256" s="456"/>
      <c r="G256" s="456"/>
      <c r="H256" s="456"/>
      <c r="I256" s="456"/>
      <c r="J256" s="456"/>
      <c r="K256" s="456"/>
      <c r="L256" s="456"/>
      <c r="M256" s="456"/>
      <c r="N256" s="456"/>
    </row>
    <row r="257" spans="1:14" ht="19.5" customHeight="1">
      <c r="A257" s="456"/>
      <c r="B257" s="456"/>
      <c r="C257" s="456"/>
      <c r="D257" s="456"/>
      <c r="E257" s="456"/>
      <c r="F257" s="456"/>
      <c r="G257" s="456"/>
      <c r="H257" s="456"/>
      <c r="I257" s="456"/>
      <c r="J257" s="456"/>
      <c r="K257" s="456"/>
      <c r="L257" s="456"/>
      <c r="M257" s="456"/>
      <c r="N257" s="456"/>
    </row>
    <row r="258" spans="1:14" ht="19.5" customHeight="1">
      <c r="A258" s="456"/>
      <c r="B258" s="456"/>
      <c r="C258" s="456"/>
      <c r="D258" s="456"/>
      <c r="E258" s="456"/>
      <c r="F258" s="456"/>
      <c r="G258" s="456"/>
      <c r="H258" s="456"/>
      <c r="I258" s="456"/>
      <c r="J258" s="456"/>
      <c r="K258" s="456"/>
      <c r="L258" s="456"/>
      <c r="M258" s="456"/>
      <c r="N258" s="456"/>
    </row>
    <row r="259" spans="1:14" ht="19.5" customHeight="1">
      <c r="A259" s="456"/>
      <c r="B259" s="456"/>
      <c r="C259" s="456"/>
      <c r="D259" s="456"/>
      <c r="E259" s="456"/>
      <c r="F259" s="456"/>
      <c r="G259" s="456"/>
      <c r="H259" s="456"/>
      <c r="I259" s="456"/>
      <c r="J259" s="456"/>
      <c r="K259" s="456"/>
      <c r="L259" s="456"/>
      <c r="M259" s="456"/>
      <c r="N259" s="456"/>
    </row>
    <row r="260" spans="1:14" ht="19.5" customHeight="1">
      <c r="A260" s="456"/>
      <c r="B260" s="456"/>
      <c r="C260" s="456"/>
      <c r="D260" s="456"/>
      <c r="E260" s="456"/>
      <c r="F260" s="456"/>
      <c r="G260" s="456"/>
      <c r="H260" s="456"/>
      <c r="I260" s="456"/>
      <c r="J260" s="456"/>
      <c r="K260" s="456"/>
      <c r="L260" s="456"/>
      <c r="M260" s="456"/>
      <c r="N260" s="456"/>
    </row>
    <row r="261" spans="1:14" ht="19.5" customHeight="1">
      <c r="A261" s="456"/>
      <c r="B261" s="456"/>
      <c r="C261" s="456"/>
      <c r="D261" s="456"/>
      <c r="E261" s="456"/>
      <c r="F261" s="456"/>
      <c r="G261" s="456"/>
      <c r="H261" s="456"/>
      <c r="I261" s="456"/>
      <c r="J261" s="456"/>
      <c r="K261" s="456"/>
      <c r="L261" s="456"/>
      <c r="M261" s="456"/>
      <c r="N261" s="456"/>
    </row>
    <row r="262" spans="1:14" ht="19.5" customHeight="1">
      <c r="A262" s="456"/>
      <c r="B262" s="456"/>
      <c r="C262" s="456"/>
      <c r="D262" s="456"/>
      <c r="E262" s="456"/>
      <c r="F262" s="456"/>
      <c r="G262" s="456"/>
      <c r="H262" s="456"/>
      <c r="I262" s="456"/>
      <c r="J262" s="456"/>
      <c r="K262" s="456"/>
      <c r="L262" s="456"/>
      <c r="M262" s="456"/>
      <c r="N262" s="456"/>
    </row>
    <row r="263" spans="1:14" ht="19.5" customHeight="1">
      <c r="A263" s="456"/>
      <c r="B263" s="456"/>
      <c r="C263" s="456"/>
      <c r="D263" s="456"/>
      <c r="E263" s="456"/>
      <c r="F263" s="456"/>
      <c r="G263" s="456"/>
      <c r="H263" s="456"/>
      <c r="I263" s="456"/>
      <c r="J263" s="456"/>
      <c r="K263" s="456"/>
      <c r="L263" s="456"/>
      <c r="M263" s="456"/>
      <c r="N263" s="456"/>
    </row>
    <row r="264" spans="1:14" ht="19.5" customHeight="1">
      <c r="A264" s="456"/>
      <c r="B264" s="456"/>
      <c r="C264" s="456"/>
      <c r="D264" s="456"/>
      <c r="E264" s="456"/>
      <c r="F264" s="456"/>
      <c r="G264" s="456"/>
      <c r="H264" s="456"/>
      <c r="I264" s="456"/>
      <c r="J264" s="456"/>
      <c r="K264" s="456"/>
      <c r="L264" s="456"/>
      <c r="M264" s="456"/>
      <c r="N264" s="456"/>
    </row>
    <row r="265" spans="1:14" ht="19.5" customHeight="1">
      <c r="A265" s="456"/>
      <c r="B265" s="456"/>
      <c r="C265" s="456"/>
      <c r="D265" s="456"/>
      <c r="E265" s="456"/>
      <c r="F265" s="456"/>
      <c r="G265" s="456"/>
      <c r="H265" s="456"/>
      <c r="I265" s="456"/>
      <c r="J265" s="456"/>
      <c r="K265" s="456"/>
      <c r="L265" s="456"/>
      <c r="M265" s="456"/>
      <c r="N265" s="456"/>
    </row>
    <row r="266" spans="1:14" ht="19.5" customHeight="1">
      <c r="A266" s="456"/>
      <c r="B266" s="456"/>
      <c r="C266" s="456"/>
      <c r="D266" s="456"/>
      <c r="E266" s="456"/>
      <c r="F266" s="456"/>
      <c r="G266" s="456"/>
      <c r="H266" s="456"/>
      <c r="I266" s="456"/>
      <c r="J266" s="456"/>
      <c r="K266" s="456"/>
      <c r="L266" s="456"/>
      <c r="M266" s="456"/>
      <c r="N266" s="456"/>
    </row>
    <row r="267" spans="1:14" ht="19.5" customHeight="1">
      <c r="A267" s="456"/>
      <c r="B267" s="456"/>
      <c r="C267" s="456"/>
      <c r="D267" s="456"/>
      <c r="E267" s="456"/>
      <c r="F267" s="456"/>
      <c r="G267" s="456"/>
      <c r="H267" s="456"/>
      <c r="I267" s="456"/>
      <c r="J267" s="456"/>
      <c r="K267" s="456"/>
      <c r="L267" s="456"/>
      <c r="M267" s="456"/>
      <c r="N267" s="456"/>
    </row>
    <row r="268" spans="1:14" ht="19.5" customHeight="1">
      <c r="A268" s="456"/>
      <c r="B268" s="456"/>
      <c r="C268" s="456"/>
      <c r="D268" s="456"/>
      <c r="E268" s="456"/>
      <c r="F268" s="456"/>
      <c r="G268" s="456"/>
      <c r="H268" s="456"/>
      <c r="I268" s="456"/>
      <c r="J268" s="456"/>
      <c r="K268" s="456"/>
      <c r="L268" s="456"/>
      <c r="M268" s="456"/>
      <c r="N268" s="456"/>
    </row>
    <row r="269" spans="1:14" ht="19.5" customHeight="1">
      <c r="A269" s="456"/>
      <c r="B269" s="456"/>
      <c r="C269" s="456"/>
      <c r="D269" s="456"/>
      <c r="E269" s="456"/>
      <c r="F269" s="456"/>
      <c r="G269" s="456"/>
      <c r="H269" s="456"/>
      <c r="I269" s="456"/>
      <c r="J269" s="456"/>
      <c r="K269" s="456"/>
      <c r="L269" s="456"/>
      <c r="M269" s="456"/>
      <c r="N269" s="456"/>
    </row>
    <row r="270" spans="1:14" ht="19.5" customHeight="1">
      <c r="A270" s="456"/>
      <c r="B270" s="456"/>
      <c r="C270" s="456"/>
      <c r="D270" s="456"/>
      <c r="E270" s="456"/>
      <c r="F270" s="456"/>
      <c r="G270" s="456"/>
      <c r="H270" s="456"/>
      <c r="I270" s="456"/>
      <c r="J270" s="456"/>
      <c r="K270" s="456"/>
      <c r="L270" s="456"/>
      <c r="M270" s="456"/>
      <c r="N270" s="456"/>
    </row>
    <row r="271" spans="1:14" ht="19.5" customHeight="1">
      <c r="A271" s="456"/>
      <c r="B271" s="456"/>
      <c r="C271" s="456"/>
      <c r="D271" s="456"/>
      <c r="E271" s="456"/>
      <c r="F271" s="456"/>
      <c r="G271" s="456"/>
      <c r="H271" s="456"/>
      <c r="I271" s="456"/>
      <c r="J271" s="456"/>
      <c r="K271" s="456"/>
      <c r="L271" s="456"/>
      <c r="M271" s="456"/>
      <c r="N271" s="456"/>
    </row>
    <row r="272" spans="1:14" ht="19.5" customHeight="1">
      <c r="A272" s="456"/>
      <c r="B272" s="456"/>
      <c r="C272" s="456"/>
      <c r="D272" s="456"/>
      <c r="E272" s="456"/>
      <c r="F272" s="456"/>
      <c r="G272" s="456"/>
      <c r="H272" s="456"/>
      <c r="I272" s="456"/>
      <c r="J272" s="456"/>
      <c r="K272" s="456"/>
      <c r="L272" s="456"/>
      <c r="M272" s="456"/>
      <c r="N272" s="456"/>
    </row>
    <row r="273" spans="1:14" ht="19.5" customHeight="1">
      <c r="A273" s="456"/>
      <c r="B273" s="456"/>
      <c r="C273" s="456"/>
      <c r="D273" s="456"/>
      <c r="E273" s="456"/>
      <c r="F273" s="456"/>
      <c r="G273" s="456"/>
      <c r="H273" s="456"/>
      <c r="I273" s="456"/>
      <c r="J273" s="456"/>
      <c r="K273" s="456"/>
      <c r="L273" s="456"/>
      <c r="M273" s="456"/>
      <c r="N273" s="456"/>
    </row>
    <row r="274" spans="1:14" ht="19.5" customHeight="1">
      <c r="A274" s="456"/>
      <c r="B274" s="456"/>
      <c r="C274" s="456"/>
      <c r="D274" s="456"/>
      <c r="E274" s="456"/>
      <c r="F274" s="456"/>
      <c r="G274" s="456"/>
      <c r="H274" s="456"/>
      <c r="I274" s="456"/>
      <c r="J274" s="456"/>
      <c r="K274" s="456"/>
      <c r="L274" s="456"/>
      <c r="M274" s="456"/>
      <c r="N274" s="456"/>
    </row>
    <row r="275" spans="1:14" ht="19.5" customHeight="1">
      <c r="A275" s="456"/>
      <c r="B275" s="456"/>
      <c r="C275" s="456"/>
      <c r="D275" s="456"/>
      <c r="E275" s="456"/>
      <c r="F275" s="456"/>
      <c r="G275" s="456"/>
      <c r="H275" s="456"/>
      <c r="I275" s="456"/>
      <c r="J275" s="456"/>
      <c r="K275" s="456"/>
      <c r="L275" s="456"/>
      <c r="M275" s="456"/>
      <c r="N275" s="456"/>
    </row>
    <row r="276" spans="1:14" ht="19.5" customHeight="1">
      <c r="A276" s="456"/>
      <c r="B276" s="456"/>
      <c r="C276" s="456"/>
      <c r="D276" s="456"/>
      <c r="E276" s="456"/>
      <c r="F276" s="456"/>
      <c r="G276" s="456"/>
      <c r="H276" s="456"/>
      <c r="I276" s="456"/>
      <c r="J276" s="456"/>
      <c r="K276" s="456"/>
      <c r="L276" s="456"/>
      <c r="M276" s="456"/>
      <c r="N276" s="456"/>
    </row>
    <row r="277" spans="1:14" ht="19.5" customHeight="1">
      <c r="A277" s="456"/>
      <c r="B277" s="456"/>
      <c r="C277" s="456"/>
      <c r="D277" s="456"/>
      <c r="E277" s="456"/>
      <c r="F277" s="456"/>
      <c r="G277" s="456"/>
      <c r="H277" s="456"/>
      <c r="I277" s="456"/>
      <c r="J277" s="456"/>
      <c r="K277" s="456"/>
      <c r="L277" s="456"/>
      <c r="M277" s="456"/>
      <c r="N277" s="456"/>
    </row>
    <row r="278" spans="1:14" ht="19.5" customHeight="1">
      <c r="A278" s="456"/>
      <c r="B278" s="456"/>
      <c r="C278" s="456"/>
      <c r="D278" s="456"/>
      <c r="E278" s="456"/>
      <c r="F278" s="456"/>
      <c r="G278" s="456"/>
      <c r="H278" s="456"/>
      <c r="I278" s="456"/>
      <c r="J278" s="456"/>
      <c r="K278" s="456"/>
      <c r="L278" s="456"/>
      <c r="M278" s="456"/>
      <c r="N278" s="456"/>
    </row>
    <row r="279" spans="1:14" ht="19.5" customHeight="1">
      <c r="A279" s="456"/>
      <c r="B279" s="456"/>
      <c r="C279" s="456"/>
      <c r="D279" s="456"/>
      <c r="E279" s="456"/>
      <c r="F279" s="456"/>
      <c r="G279" s="456"/>
      <c r="H279" s="456"/>
      <c r="I279" s="456"/>
      <c r="J279" s="456"/>
      <c r="K279" s="456"/>
      <c r="L279" s="456"/>
      <c r="M279" s="456"/>
      <c r="N279" s="456"/>
    </row>
    <row r="280" spans="1:14" ht="19.5" customHeight="1">
      <c r="A280" s="456"/>
      <c r="B280" s="456"/>
      <c r="C280" s="456"/>
      <c r="D280" s="456"/>
      <c r="E280" s="456"/>
      <c r="F280" s="456"/>
      <c r="G280" s="456"/>
      <c r="H280" s="456"/>
      <c r="I280" s="456"/>
      <c r="J280" s="456"/>
      <c r="K280" s="456"/>
      <c r="L280" s="456"/>
      <c r="M280" s="456"/>
      <c r="N280" s="456"/>
    </row>
    <row r="281" spans="1:14" ht="19.5" customHeight="1">
      <c r="A281" s="456"/>
      <c r="B281" s="456"/>
      <c r="C281" s="456"/>
      <c r="D281" s="456"/>
      <c r="E281" s="456"/>
      <c r="F281" s="456"/>
      <c r="G281" s="456"/>
      <c r="H281" s="456"/>
      <c r="I281" s="456"/>
      <c r="J281" s="456"/>
      <c r="K281" s="456"/>
      <c r="L281" s="456"/>
      <c r="M281" s="456"/>
      <c r="N281" s="456"/>
    </row>
    <row r="282" spans="1:14" ht="19.5" customHeight="1">
      <c r="A282" s="456"/>
      <c r="B282" s="456"/>
      <c r="C282" s="456"/>
      <c r="D282" s="456"/>
      <c r="E282" s="456"/>
      <c r="F282" s="456"/>
      <c r="G282" s="456"/>
      <c r="H282" s="456"/>
      <c r="I282" s="456"/>
      <c r="J282" s="456"/>
      <c r="K282" s="456"/>
      <c r="L282" s="456"/>
      <c r="M282" s="456"/>
      <c r="N282" s="456"/>
    </row>
    <row r="283" spans="1:14" ht="19.5" customHeight="1">
      <c r="A283" s="456"/>
      <c r="B283" s="456"/>
      <c r="C283" s="456"/>
      <c r="D283" s="456"/>
      <c r="E283" s="456"/>
      <c r="F283" s="456"/>
      <c r="G283" s="456"/>
      <c r="H283" s="456"/>
      <c r="I283" s="456"/>
      <c r="J283" s="456"/>
      <c r="K283" s="456"/>
      <c r="L283" s="456"/>
      <c r="M283" s="456"/>
      <c r="N283" s="456"/>
    </row>
    <row r="284" spans="1:14" ht="19.5" customHeight="1">
      <c r="A284" s="456"/>
      <c r="B284" s="456"/>
      <c r="C284" s="456"/>
      <c r="D284" s="456"/>
      <c r="E284" s="456"/>
      <c r="F284" s="456"/>
      <c r="G284" s="456"/>
      <c r="H284" s="456"/>
      <c r="I284" s="456"/>
      <c r="J284" s="456"/>
      <c r="K284" s="456"/>
      <c r="L284" s="456"/>
      <c r="M284" s="456"/>
      <c r="N284" s="456"/>
    </row>
    <row r="285" spans="1:14" ht="19.5" customHeight="1">
      <c r="A285" s="456"/>
      <c r="B285" s="456"/>
      <c r="C285" s="456"/>
      <c r="D285" s="456"/>
      <c r="E285" s="456"/>
      <c r="F285" s="456"/>
      <c r="G285" s="456"/>
      <c r="H285" s="456"/>
      <c r="I285" s="456"/>
      <c r="J285" s="456"/>
      <c r="K285" s="456"/>
      <c r="L285" s="456"/>
      <c r="M285" s="456"/>
      <c r="N285" s="456"/>
    </row>
    <row r="286" spans="1:14" ht="19.5" customHeight="1">
      <c r="A286" s="456"/>
      <c r="B286" s="456"/>
      <c r="C286" s="456"/>
      <c r="D286" s="456"/>
      <c r="E286" s="456"/>
      <c r="F286" s="456"/>
      <c r="G286" s="456"/>
      <c r="H286" s="456"/>
      <c r="I286" s="456"/>
      <c r="J286" s="456"/>
      <c r="K286" s="456"/>
      <c r="L286" s="456"/>
      <c r="M286" s="456"/>
      <c r="N286" s="456"/>
    </row>
    <row r="287" spans="1:14" ht="19.5" customHeight="1">
      <c r="A287" s="456"/>
      <c r="B287" s="456"/>
      <c r="C287" s="456"/>
      <c r="D287" s="456"/>
      <c r="E287" s="456"/>
      <c r="F287" s="456"/>
      <c r="G287" s="456"/>
      <c r="H287" s="456"/>
      <c r="I287" s="456"/>
      <c r="J287" s="456"/>
      <c r="K287" s="456"/>
      <c r="L287" s="456"/>
      <c r="M287" s="456"/>
      <c r="N287" s="456"/>
    </row>
    <row r="288" spans="1:14" ht="19.5" customHeight="1">
      <c r="A288" s="456"/>
      <c r="B288" s="456"/>
      <c r="C288" s="456"/>
      <c r="D288" s="456"/>
      <c r="E288" s="456"/>
      <c r="F288" s="456"/>
      <c r="G288" s="456"/>
      <c r="H288" s="456"/>
      <c r="I288" s="456"/>
      <c r="J288" s="456"/>
      <c r="K288" s="456"/>
      <c r="L288" s="456"/>
      <c r="M288" s="456"/>
      <c r="N288" s="456"/>
    </row>
    <row r="289" spans="1:14" ht="19.5" customHeight="1">
      <c r="A289" s="456"/>
      <c r="B289" s="456"/>
      <c r="C289" s="456"/>
      <c r="D289" s="456"/>
      <c r="E289" s="456"/>
      <c r="F289" s="456"/>
      <c r="G289" s="456"/>
      <c r="H289" s="456"/>
      <c r="I289" s="456"/>
      <c r="J289" s="456"/>
      <c r="K289" s="456"/>
      <c r="L289" s="456"/>
      <c r="M289" s="456"/>
      <c r="N289" s="456"/>
    </row>
    <row r="290" spans="1:14" ht="19.5" customHeight="1">
      <c r="A290" s="456"/>
      <c r="B290" s="456"/>
      <c r="C290" s="456"/>
      <c r="D290" s="456"/>
      <c r="E290" s="456"/>
      <c r="F290" s="456"/>
      <c r="G290" s="456"/>
      <c r="H290" s="456"/>
      <c r="I290" s="456"/>
      <c r="J290" s="456"/>
      <c r="K290" s="456"/>
      <c r="L290" s="456"/>
      <c r="M290" s="456"/>
      <c r="N290" s="456"/>
    </row>
    <row r="291" spans="1:14" ht="19.5" customHeight="1">
      <c r="A291" s="456"/>
      <c r="B291" s="456"/>
      <c r="C291" s="456"/>
      <c r="D291" s="456"/>
      <c r="E291" s="456"/>
      <c r="F291" s="456"/>
      <c r="G291" s="456"/>
      <c r="H291" s="456"/>
      <c r="I291" s="456"/>
      <c r="J291" s="456"/>
      <c r="K291" s="456"/>
      <c r="L291" s="456"/>
      <c r="M291" s="456"/>
      <c r="N291" s="456"/>
    </row>
    <row r="292" spans="1:14" ht="19.5" customHeight="1">
      <c r="A292" s="456"/>
      <c r="B292" s="456"/>
      <c r="C292" s="456"/>
      <c r="D292" s="456"/>
      <c r="E292" s="456"/>
      <c r="F292" s="456"/>
      <c r="G292" s="456"/>
      <c r="H292" s="456"/>
      <c r="I292" s="456"/>
      <c r="J292" s="456"/>
      <c r="K292" s="456"/>
      <c r="L292" s="456"/>
      <c r="M292" s="456"/>
      <c r="N292" s="456"/>
    </row>
    <row r="293" spans="1:14" ht="19.5" customHeight="1">
      <c r="A293" s="456"/>
      <c r="B293" s="456"/>
      <c r="C293" s="456"/>
      <c r="D293" s="456"/>
      <c r="E293" s="456"/>
      <c r="F293" s="456"/>
      <c r="G293" s="456"/>
      <c r="H293" s="456"/>
      <c r="I293" s="456"/>
      <c r="J293" s="456"/>
      <c r="K293" s="456"/>
      <c r="L293" s="456"/>
      <c r="M293" s="456"/>
      <c r="N293" s="456"/>
    </row>
    <row r="294" spans="1:14" ht="19.5" customHeight="1">
      <c r="A294" s="456"/>
      <c r="B294" s="456"/>
      <c r="C294" s="456"/>
      <c r="D294" s="456"/>
      <c r="E294" s="456"/>
      <c r="F294" s="456"/>
      <c r="G294" s="456"/>
      <c r="H294" s="456"/>
      <c r="I294" s="456"/>
      <c r="J294" s="456"/>
      <c r="K294" s="456"/>
      <c r="L294" s="456"/>
      <c r="M294" s="456"/>
      <c r="N294" s="456"/>
    </row>
    <row r="295" spans="1:14" ht="19.5" customHeight="1">
      <c r="A295" s="456"/>
      <c r="B295" s="456"/>
      <c r="C295" s="456"/>
      <c r="D295" s="456"/>
      <c r="E295" s="456"/>
      <c r="F295" s="456"/>
      <c r="G295" s="456"/>
      <c r="H295" s="456"/>
      <c r="I295" s="456"/>
      <c r="J295" s="456"/>
      <c r="K295" s="456"/>
      <c r="L295" s="456"/>
      <c r="M295" s="456"/>
      <c r="N295" s="456"/>
    </row>
    <row r="296" spans="1:14" ht="19.5" customHeight="1">
      <c r="A296" s="456"/>
      <c r="B296" s="456"/>
      <c r="C296" s="456"/>
      <c r="D296" s="456"/>
      <c r="E296" s="456"/>
      <c r="F296" s="456"/>
      <c r="G296" s="456"/>
      <c r="H296" s="456"/>
      <c r="I296" s="456"/>
      <c r="J296" s="456"/>
      <c r="K296" s="456"/>
      <c r="L296" s="456"/>
      <c r="M296" s="456"/>
      <c r="N296" s="456"/>
    </row>
    <row r="297" spans="1:14" ht="19.5" customHeight="1">
      <c r="A297" s="456"/>
      <c r="B297" s="456"/>
      <c r="C297" s="456"/>
      <c r="D297" s="456"/>
      <c r="E297" s="456"/>
      <c r="F297" s="456"/>
      <c r="G297" s="456"/>
      <c r="H297" s="456"/>
      <c r="I297" s="456"/>
      <c r="J297" s="456"/>
      <c r="K297" s="456"/>
      <c r="L297" s="456"/>
      <c r="M297" s="456"/>
      <c r="N297" s="456"/>
    </row>
    <row r="298" spans="1:14" ht="19.5" customHeight="1">
      <c r="A298" s="456"/>
      <c r="B298" s="456"/>
      <c r="C298" s="456"/>
      <c r="D298" s="456"/>
      <c r="E298" s="456"/>
      <c r="F298" s="456"/>
      <c r="G298" s="456"/>
      <c r="H298" s="456"/>
      <c r="I298" s="456"/>
      <c r="J298" s="456"/>
      <c r="K298" s="456"/>
      <c r="L298" s="456"/>
      <c r="M298" s="456"/>
      <c r="N298" s="456"/>
    </row>
    <row r="299" spans="1:14" ht="19.5" customHeight="1">
      <c r="A299" s="456"/>
      <c r="B299" s="456"/>
      <c r="C299" s="456"/>
      <c r="D299" s="456"/>
      <c r="E299" s="456"/>
      <c r="F299" s="456"/>
      <c r="G299" s="456"/>
      <c r="H299" s="456"/>
      <c r="I299" s="456"/>
      <c r="J299" s="456"/>
      <c r="K299" s="456"/>
      <c r="L299" s="456"/>
      <c r="M299" s="456"/>
      <c r="N299" s="456"/>
    </row>
    <row r="300" spans="1:14" ht="19.5" customHeight="1">
      <c r="A300" s="456"/>
      <c r="B300" s="456"/>
      <c r="C300" s="456"/>
      <c r="D300" s="456"/>
      <c r="E300" s="456"/>
      <c r="F300" s="456"/>
      <c r="G300" s="456"/>
      <c r="H300" s="456"/>
      <c r="I300" s="456"/>
      <c r="J300" s="456"/>
      <c r="K300" s="456"/>
      <c r="L300" s="456"/>
      <c r="M300" s="456"/>
      <c r="N300" s="456"/>
    </row>
    <row r="301" spans="1:14" ht="19.5" customHeight="1">
      <c r="A301" s="456"/>
      <c r="B301" s="456"/>
      <c r="C301" s="456"/>
      <c r="D301" s="456"/>
      <c r="E301" s="456"/>
      <c r="F301" s="456"/>
      <c r="G301" s="456"/>
      <c r="H301" s="456"/>
      <c r="I301" s="456"/>
      <c r="J301" s="456"/>
      <c r="K301" s="456"/>
      <c r="L301" s="456"/>
      <c r="M301" s="456"/>
      <c r="N301" s="456"/>
    </row>
    <row r="302" spans="1:14" ht="19.5" customHeight="1">
      <c r="A302" s="456"/>
      <c r="B302" s="456"/>
      <c r="C302" s="456"/>
      <c r="D302" s="456"/>
      <c r="E302" s="456"/>
      <c r="F302" s="456"/>
      <c r="G302" s="456"/>
      <c r="H302" s="456"/>
      <c r="I302" s="456"/>
      <c r="J302" s="456"/>
      <c r="K302" s="456"/>
      <c r="L302" s="456"/>
      <c r="M302" s="456"/>
      <c r="N302" s="456"/>
    </row>
    <row r="303" spans="1:14" ht="19.5" customHeight="1">
      <c r="A303" s="456"/>
      <c r="B303" s="456"/>
      <c r="C303" s="456"/>
      <c r="D303" s="456"/>
      <c r="E303" s="456"/>
      <c r="F303" s="456"/>
      <c r="G303" s="456"/>
      <c r="H303" s="456"/>
      <c r="I303" s="456"/>
      <c r="J303" s="456"/>
      <c r="K303" s="456"/>
      <c r="L303" s="456"/>
      <c r="M303" s="456"/>
      <c r="N303" s="456"/>
    </row>
    <row r="304" spans="1:14" ht="19.5" customHeight="1">
      <c r="A304" s="456"/>
      <c r="B304" s="456"/>
      <c r="C304" s="456"/>
      <c r="D304" s="456"/>
      <c r="E304" s="456"/>
      <c r="F304" s="456"/>
      <c r="G304" s="456"/>
      <c r="H304" s="456"/>
      <c r="I304" s="456"/>
      <c r="J304" s="456"/>
      <c r="K304" s="456"/>
      <c r="L304" s="456"/>
      <c r="M304" s="456"/>
      <c r="N304" s="456"/>
    </row>
    <row r="305" spans="1:14" ht="19.5" customHeight="1">
      <c r="A305" s="456"/>
      <c r="B305" s="456"/>
      <c r="C305" s="456"/>
      <c r="D305" s="456"/>
      <c r="E305" s="456"/>
      <c r="F305" s="456"/>
      <c r="G305" s="456"/>
      <c r="H305" s="456"/>
      <c r="I305" s="456"/>
      <c r="J305" s="456"/>
      <c r="K305" s="456"/>
      <c r="L305" s="456"/>
      <c r="M305" s="456"/>
      <c r="N305" s="456"/>
    </row>
    <row r="306" spans="1:14" ht="19.5" customHeight="1">
      <c r="A306" s="456"/>
      <c r="B306" s="456"/>
      <c r="C306" s="456"/>
      <c r="D306" s="456"/>
      <c r="E306" s="456"/>
      <c r="F306" s="456"/>
      <c r="G306" s="456"/>
      <c r="H306" s="456"/>
      <c r="I306" s="456"/>
      <c r="J306" s="456"/>
      <c r="K306" s="456"/>
      <c r="L306" s="456"/>
      <c r="M306" s="456"/>
      <c r="N306" s="456"/>
    </row>
    <row r="307" spans="1:14" ht="19.5" customHeight="1">
      <c r="A307" s="456"/>
      <c r="B307" s="456"/>
      <c r="C307" s="456"/>
      <c r="D307" s="456"/>
      <c r="E307" s="456"/>
      <c r="F307" s="456"/>
      <c r="G307" s="456"/>
      <c r="H307" s="456"/>
      <c r="I307" s="456"/>
      <c r="J307" s="456"/>
      <c r="K307" s="456"/>
      <c r="L307" s="456"/>
      <c r="M307" s="456"/>
      <c r="N307" s="456"/>
    </row>
    <row r="308" spans="1:14" ht="19.5" customHeight="1">
      <c r="A308" s="456"/>
      <c r="B308" s="456"/>
      <c r="C308" s="456"/>
      <c r="D308" s="456"/>
      <c r="E308" s="456"/>
      <c r="F308" s="456"/>
      <c r="G308" s="456"/>
      <c r="H308" s="456"/>
      <c r="I308" s="456"/>
      <c r="J308" s="456"/>
      <c r="K308" s="456"/>
      <c r="L308" s="456"/>
      <c r="M308" s="456"/>
      <c r="N308" s="456"/>
    </row>
    <row r="309" spans="1:14" ht="19.5" customHeight="1">
      <c r="A309" s="456"/>
      <c r="B309" s="456"/>
      <c r="C309" s="456"/>
      <c r="D309" s="456"/>
      <c r="E309" s="456"/>
      <c r="F309" s="456"/>
      <c r="G309" s="456"/>
      <c r="H309" s="456"/>
      <c r="I309" s="456"/>
      <c r="J309" s="456"/>
      <c r="K309" s="456"/>
      <c r="L309" s="456"/>
      <c r="M309" s="456"/>
      <c r="N309" s="456"/>
    </row>
    <row r="310" spans="1:14" ht="19.5" customHeight="1">
      <c r="A310" s="456"/>
      <c r="B310" s="456"/>
      <c r="C310" s="456"/>
      <c r="D310" s="456"/>
      <c r="E310" s="456"/>
      <c r="F310" s="456"/>
      <c r="G310" s="456"/>
      <c r="H310" s="456"/>
      <c r="I310" s="456"/>
      <c r="J310" s="456"/>
      <c r="K310" s="456"/>
      <c r="L310" s="456"/>
      <c r="M310" s="456"/>
      <c r="N310" s="456"/>
    </row>
    <row r="311" spans="1:14" ht="19.5" customHeight="1">
      <c r="A311" s="456"/>
      <c r="B311" s="456"/>
      <c r="C311" s="456"/>
      <c r="D311" s="456"/>
      <c r="E311" s="456"/>
      <c r="F311" s="456"/>
      <c r="G311" s="456"/>
      <c r="H311" s="456"/>
      <c r="I311" s="456"/>
      <c r="J311" s="456"/>
      <c r="K311" s="456"/>
      <c r="L311" s="456"/>
      <c r="M311" s="456"/>
      <c r="N311" s="456"/>
    </row>
    <row r="312" spans="1:14" ht="19.5" customHeight="1">
      <c r="A312" s="456"/>
      <c r="B312" s="456"/>
      <c r="C312" s="456"/>
      <c r="D312" s="456"/>
      <c r="E312" s="456"/>
      <c r="F312" s="456"/>
      <c r="G312" s="456"/>
      <c r="H312" s="456"/>
      <c r="I312" s="456"/>
      <c r="J312" s="456"/>
      <c r="K312" s="456"/>
      <c r="L312" s="456"/>
      <c r="M312" s="456"/>
      <c r="N312" s="456"/>
    </row>
    <row r="313" spans="1:14" ht="19.5" customHeight="1">
      <c r="A313" s="456"/>
      <c r="B313" s="456"/>
      <c r="C313" s="456"/>
      <c r="D313" s="456"/>
      <c r="E313" s="456"/>
      <c r="F313" s="456"/>
      <c r="G313" s="456"/>
      <c r="H313" s="456"/>
      <c r="I313" s="456"/>
      <c r="J313" s="456"/>
      <c r="K313" s="456"/>
      <c r="L313" s="456"/>
      <c r="M313" s="456"/>
      <c r="N313" s="456"/>
    </row>
    <row r="314" spans="1:14" ht="19.5" customHeight="1">
      <c r="A314" s="456"/>
      <c r="B314" s="456"/>
      <c r="C314" s="456"/>
      <c r="D314" s="456"/>
      <c r="E314" s="456"/>
      <c r="F314" s="456"/>
      <c r="G314" s="456"/>
      <c r="H314" s="456"/>
      <c r="I314" s="456"/>
      <c r="J314" s="456"/>
      <c r="K314" s="456"/>
      <c r="L314" s="456"/>
      <c r="M314" s="456"/>
      <c r="N314" s="456"/>
    </row>
    <row r="315" spans="1:14" ht="19.5" customHeight="1">
      <c r="A315" s="456"/>
      <c r="B315" s="456"/>
      <c r="C315" s="456"/>
      <c r="D315" s="456"/>
      <c r="E315" s="456"/>
      <c r="F315" s="456"/>
      <c r="G315" s="456"/>
      <c r="H315" s="456"/>
      <c r="I315" s="456"/>
      <c r="J315" s="456"/>
      <c r="K315" s="456"/>
      <c r="L315" s="456"/>
      <c r="M315" s="456"/>
      <c r="N315" s="456"/>
    </row>
    <row r="316" spans="1:14" ht="19.5" customHeight="1">
      <c r="A316" s="456"/>
      <c r="B316" s="456"/>
      <c r="C316" s="456"/>
      <c r="D316" s="456"/>
      <c r="E316" s="456"/>
      <c r="F316" s="456"/>
      <c r="G316" s="456"/>
      <c r="H316" s="456"/>
      <c r="I316" s="456"/>
      <c r="J316" s="456"/>
      <c r="K316" s="456"/>
      <c r="L316" s="456"/>
      <c r="M316" s="456"/>
      <c r="N316" s="456"/>
    </row>
    <row r="317" spans="1:14" ht="19.5" customHeight="1">
      <c r="A317" s="456"/>
      <c r="B317" s="456"/>
      <c r="C317" s="456"/>
      <c r="D317" s="456"/>
      <c r="E317" s="456"/>
      <c r="F317" s="456"/>
      <c r="G317" s="456"/>
      <c r="H317" s="456"/>
      <c r="I317" s="456"/>
      <c r="J317" s="456"/>
      <c r="K317" s="456"/>
      <c r="L317" s="456"/>
      <c r="M317" s="456"/>
      <c r="N317" s="456"/>
    </row>
    <row r="318" spans="1:14" ht="19.5" customHeight="1">
      <c r="A318" s="456"/>
      <c r="B318" s="456"/>
      <c r="C318" s="456"/>
      <c r="D318" s="456"/>
      <c r="E318" s="456"/>
      <c r="F318" s="456"/>
      <c r="G318" s="456"/>
      <c r="H318" s="456"/>
      <c r="I318" s="456"/>
      <c r="J318" s="456"/>
      <c r="K318" s="456"/>
      <c r="L318" s="456"/>
      <c r="M318" s="456"/>
      <c r="N318" s="456"/>
    </row>
    <row r="319" spans="1:14" ht="19.5" customHeight="1">
      <c r="A319" s="456"/>
      <c r="B319" s="456"/>
      <c r="C319" s="456"/>
      <c r="D319" s="456"/>
      <c r="E319" s="456"/>
      <c r="F319" s="456"/>
      <c r="G319" s="456"/>
      <c r="H319" s="456"/>
      <c r="I319" s="456"/>
      <c r="J319" s="456"/>
      <c r="K319" s="456"/>
      <c r="L319" s="456"/>
      <c r="M319" s="456"/>
      <c r="N319" s="456"/>
    </row>
    <row r="320" spans="1:14" ht="19.5" customHeight="1">
      <c r="A320" s="456"/>
      <c r="B320" s="456"/>
      <c r="C320" s="456"/>
      <c r="D320" s="456"/>
      <c r="E320" s="456"/>
      <c r="F320" s="456"/>
      <c r="G320" s="456"/>
      <c r="H320" s="456"/>
      <c r="I320" s="456"/>
      <c r="J320" s="456"/>
      <c r="K320" s="456"/>
      <c r="L320" s="456"/>
      <c r="M320" s="456"/>
      <c r="N320" s="456"/>
    </row>
    <row r="321" spans="1:14" ht="19.5" customHeight="1">
      <c r="A321" s="456"/>
      <c r="B321" s="456"/>
      <c r="C321" s="456"/>
      <c r="D321" s="456"/>
      <c r="E321" s="456"/>
      <c r="F321" s="456"/>
      <c r="G321" s="456"/>
      <c r="H321" s="456"/>
      <c r="I321" s="456"/>
      <c r="J321" s="456"/>
      <c r="K321" s="456"/>
      <c r="L321" s="456"/>
      <c r="M321" s="456"/>
      <c r="N321" s="456"/>
    </row>
    <row r="322" spans="1:14" ht="19.5" customHeight="1">
      <c r="A322" s="456"/>
      <c r="B322" s="456"/>
      <c r="C322" s="456"/>
      <c r="D322" s="456"/>
      <c r="E322" s="456"/>
      <c r="F322" s="456"/>
      <c r="G322" s="456"/>
      <c r="H322" s="456"/>
      <c r="I322" s="456"/>
      <c r="J322" s="456"/>
      <c r="K322" s="456"/>
      <c r="L322" s="456"/>
      <c r="M322" s="456"/>
      <c r="N322" s="456"/>
    </row>
    <row r="323" spans="1:14" ht="19.5" customHeight="1">
      <c r="A323" s="456"/>
      <c r="B323" s="456"/>
      <c r="C323" s="456"/>
      <c r="D323" s="456"/>
      <c r="E323" s="456"/>
      <c r="F323" s="456"/>
      <c r="G323" s="456"/>
      <c r="H323" s="456"/>
      <c r="I323" s="456"/>
      <c r="J323" s="456"/>
      <c r="K323" s="456"/>
      <c r="L323" s="456"/>
      <c r="M323" s="456"/>
      <c r="N323" s="456"/>
    </row>
    <row r="324" spans="1:14" ht="19.5" customHeight="1">
      <c r="A324" s="456"/>
      <c r="B324" s="456"/>
      <c r="C324" s="456"/>
      <c r="D324" s="456"/>
      <c r="E324" s="456"/>
      <c r="F324" s="456"/>
      <c r="G324" s="456"/>
      <c r="H324" s="456"/>
      <c r="I324" s="456"/>
      <c r="J324" s="456"/>
      <c r="K324" s="456"/>
      <c r="L324" s="456"/>
      <c r="M324" s="456"/>
      <c r="N324" s="456"/>
    </row>
    <row r="325" spans="1:14" ht="19.5" customHeight="1">
      <c r="A325" s="456"/>
      <c r="B325" s="456"/>
      <c r="C325" s="456"/>
      <c r="D325" s="456"/>
      <c r="E325" s="456"/>
      <c r="F325" s="456"/>
      <c r="G325" s="456"/>
      <c r="H325" s="456"/>
      <c r="I325" s="456"/>
      <c r="J325" s="456"/>
      <c r="K325" s="456"/>
      <c r="L325" s="456"/>
      <c r="M325" s="456"/>
      <c r="N325" s="456"/>
    </row>
    <row r="326" spans="1:14" ht="19.5" customHeight="1">
      <c r="A326" s="456"/>
      <c r="B326" s="456"/>
      <c r="C326" s="456"/>
      <c r="D326" s="456"/>
      <c r="E326" s="456"/>
      <c r="F326" s="456"/>
      <c r="G326" s="456"/>
      <c r="H326" s="456"/>
      <c r="I326" s="456"/>
      <c r="J326" s="456"/>
      <c r="K326" s="456"/>
      <c r="L326" s="456"/>
      <c r="M326" s="456"/>
      <c r="N326" s="456"/>
    </row>
    <row r="327" spans="1:14" ht="19.5" customHeight="1">
      <c r="A327" s="456"/>
      <c r="B327" s="456"/>
      <c r="C327" s="456"/>
      <c r="D327" s="456"/>
      <c r="E327" s="456"/>
      <c r="F327" s="456"/>
      <c r="G327" s="456"/>
      <c r="H327" s="456"/>
      <c r="I327" s="456"/>
      <c r="J327" s="456"/>
      <c r="K327" s="456"/>
      <c r="L327" s="456"/>
      <c r="M327" s="456"/>
      <c r="N327" s="456"/>
    </row>
    <row r="328" spans="1:14" ht="19.5" customHeight="1">
      <c r="A328" s="456"/>
      <c r="B328" s="456"/>
      <c r="C328" s="456"/>
      <c r="D328" s="456"/>
      <c r="E328" s="456"/>
      <c r="F328" s="456"/>
      <c r="G328" s="456"/>
      <c r="H328" s="456"/>
      <c r="I328" s="456"/>
      <c r="J328" s="456"/>
      <c r="K328" s="456"/>
      <c r="L328" s="456"/>
      <c r="M328" s="456"/>
      <c r="N328" s="456"/>
    </row>
    <row r="329" spans="1:14" ht="19.5" customHeight="1">
      <c r="A329" s="456"/>
      <c r="B329" s="456"/>
      <c r="C329" s="456"/>
      <c r="D329" s="456"/>
      <c r="E329" s="456"/>
      <c r="F329" s="456"/>
      <c r="G329" s="456"/>
      <c r="H329" s="456"/>
      <c r="I329" s="456"/>
      <c r="J329" s="456"/>
      <c r="K329" s="456"/>
      <c r="L329" s="456"/>
      <c r="M329" s="456"/>
      <c r="N329" s="456"/>
    </row>
    <row r="330" spans="1:14" ht="19.5" customHeight="1">
      <c r="A330" s="456"/>
      <c r="B330" s="456"/>
      <c r="C330" s="456"/>
      <c r="D330" s="456"/>
      <c r="E330" s="456"/>
      <c r="F330" s="456"/>
      <c r="G330" s="456"/>
      <c r="H330" s="456"/>
      <c r="I330" s="456"/>
      <c r="J330" s="456"/>
      <c r="K330" s="456"/>
      <c r="L330" s="456"/>
      <c r="M330" s="456"/>
      <c r="N330" s="456"/>
    </row>
    <row r="331" spans="1:14" ht="19.5" customHeight="1">
      <c r="A331" s="456"/>
      <c r="B331" s="456"/>
      <c r="C331" s="456"/>
      <c r="D331" s="456"/>
      <c r="E331" s="456"/>
      <c r="F331" s="456"/>
      <c r="G331" s="456"/>
      <c r="H331" s="456"/>
      <c r="I331" s="456"/>
      <c r="J331" s="456"/>
      <c r="K331" s="456"/>
      <c r="L331" s="456"/>
      <c r="M331" s="456"/>
      <c r="N331" s="456"/>
    </row>
    <row r="332" spans="1:14" ht="19.5" customHeight="1">
      <c r="A332" s="456"/>
      <c r="B332" s="456"/>
      <c r="C332" s="456"/>
      <c r="D332" s="456"/>
      <c r="E332" s="456"/>
      <c r="F332" s="456"/>
      <c r="G332" s="456"/>
      <c r="H332" s="456"/>
      <c r="I332" s="456"/>
      <c r="J332" s="456"/>
      <c r="K332" s="456"/>
      <c r="L332" s="456"/>
      <c r="M332" s="456"/>
      <c r="N332" s="456"/>
    </row>
    <row r="333" spans="1:14" ht="19.5" customHeight="1">
      <c r="A333" s="456"/>
      <c r="B333" s="456"/>
      <c r="C333" s="456"/>
      <c r="D333" s="456"/>
      <c r="E333" s="456"/>
      <c r="F333" s="456"/>
      <c r="G333" s="456"/>
      <c r="H333" s="456"/>
      <c r="I333" s="456"/>
      <c r="J333" s="456"/>
      <c r="K333" s="456"/>
      <c r="L333" s="456"/>
      <c r="M333" s="456"/>
      <c r="N333" s="456"/>
    </row>
    <row r="334" spans="1:14" ht="19.5" customHeight="1">
      <c r="A334" s="456"/>
      <c r="B334" s="456"/>
      <c r="C334" s="456"/>
      <c r="D334" s="456"/>
      <c r="E334" s="456"/>
      <c r="F334" s="456"/>
      <c r="G334" s="456"/>
      <c r="H334" s="456"/>
      <c r="I334" s="456"/>
      <c r="J334" s="456"/>
      <c r="K334" s="456"/>
      <c r="L334" s="456"/>
      <c r="M334" s="456"/>
      <c r="N334" s="456"/>
    </row>
    <row r="335" spans="1:14" ht="19.5" customHeight="1">
      <c r="A335" s="456"/>
      <c r="B335" s="456"/>
      <c r="C335" s="456"/>
      <c r="D335" s="456"/>
      <c r="E335" s="456"/>
      <c r="F335" s="456"/>
      <c r="G335" s="456"/>
      <c r="H335" s="456"/>
      <c r="I335" s="456"/>
      <c r="J335" s="456"/>
      <c r="K335" s="456"/>
      <c r="L335" s="456"/>
      <c r="M335" s="456"/>
      <c r="N335" s="456"/>
    </row>
    <row r="336" spans="1:14" ht="19.5" customHeight="1">
      <c r="A336" s="456"/>
      <c r="B336" s="456"/>
      <c r="C336" s="456"/>
      <c r="D336" s="456"/>
      <c r="E336" s="456"/>
      <c r="F336" s="456"/>
      <c r="G336" s="456"/>
      <c r="H336" s="456"/>
      <c r="I336" s="456"/>
      <c r="J336" s="456"/>
      <c r="K336" s="456"/>
      <c r="L336" s="456"/>
      <c r="M336" s="456"/>
      <c r="N336" s="456"/>
    </row>
    <row r="337" spans="1:14" ht="19.5" customHeight="1">
      <c r="A337" s="456"/>
      <c r="B337" s="456"/>
      <c r="C337" s="456"/>
      <c r="D337" s="456"/>
      <c r="E337" s="456"/>
      <c r="F337" s="456"/>
      <c r="G337" s="456"/>
      <c r="H337" s="456"/>
      <c r="I337" s="456"/>
      <c r="J337" s="456"/>
      <c r="K337" s="456"/>
      <c r="L337" s="456"/>
      <c r="M337" s="456"/>
      <c r="N337" s="456"/>
    </row>
    <row r="338" spans="1:14" ht="19.5" customHeight="1">
      <c r="A338" s="456"/>
      <c r="B338" s="456"/>
      <c r="C338" s="456"/>
      <c r="D338" s="456"/>
      <c r="E338" s="456"/>
      <c r="F338" s="456"/>
      <c r="G338" s="456"/>
      <c r="H338" s="456"/>
      <c r="I338" s="456"/>
      <c r="J338" s="456"/>
      <c r="K338" s="456"/>
      <c r="L338" s="456"/>
      <c r="M338" s="456"/>
      <c r="N338" s="456"/>
    </row>
    <row r="339" spans="1:14" ht="19.5" customHeight="1">
      <c r="A339" s="456"/>
      <c r="B339" s="456"/>
      <c r="C339" s="456"/>
      <c r="D339" s="456"/>
      <c r="E339" s="456"/>
      <c r="F339" s="456"/>
      <c r="G339" s="456"/>
      <c r="H339" s="456"/>
      <c r="I339" s="456"/>
      <c r="J339" s="456"/>
      <c r="K339" s="456"/>
      <c r="L339" s="456"/>
      <c r="M339" s="456"/>
      <c r="N339" s="456"/>
    </row>
    <row r="340" spans="1:14" ht="19.5" customHeight="1">
      <c r="A340" s="456"/>
      <c r="B340" s="456"/>
      <c r="C340" s="456"/>
      <c r="D340" s="456"/>
      <c r="E340" s="456"/>
      <c r="F340" s="456"/>
      <c r="G340" s="456"/>
      <c r="H340" s="456"/>
      <c r="I340" s="456"/>
      <c r="J340" s="456"/>
      <c r="K340" s="456"/>
      <c r="L340" s="456"/>
      <c r="M340" s="456"/>
      <c r="N340" s="456"/>
    </row>
    <row r="341" spans="1:14" ht="19.5" customHeight="1">
      <c r="A341" s="456"/>
      <c r="B341" s="456"/>
      <c r="C341" s="456"/>
      <c r="D341" s="456"/>
      <c r="E341" s="456"/>
      <c r="F341" s="456"/>
      <c r="G341" s="456"/>
      <c r="H341" s="456"/>
      <c r="I341" s="456"/>
      <c r="J341" s="456"/>
      <c r="K341" s="456"/>
      <c r="L341" s="456"/>
      <c r="M341" s="456"/>
      <c r="N341" s="456"/>
    </row>
    <row r="342" spans="1:14" ht="19.5" customHeight="1">
      <c r="A342" s="456"/>
      <c r="B342" s="456"/>
      <c r="C342" s="456"/>
      <c r="D342" s="456"/>
      <c r="E342" s="456"/>
      <c r="F342" s="456"/>
      <c r="G342" s="456"/>
      <c r="H342" s="456"/>
      <c r="I342" s="456"/>
      <c r="J342" s="456"/>
      <c r="K342" s="456"/>
      <c r="L342" s="456"/>
      <c r="M342" s="456"/>
      <c r="N342" s="456"/>
    </row>
    <row r="343" spans="1:14" ht="19.5" customHeight="1">
      <c r="A343" s="456"/>
      <c r="B343" s="456"/>
      <c r="C343" s="456"/>
      <c r="D343" s="456"/>
      <c r="E343" s="456"/>
      <c r="F343" s="456"/>
      <c r="G343" s="456"/>
      <c r="H343" s="456"/>
      <c r="I343" s="456"/>
      <c r="J343" s="456"/>
      <c r="K343" s="456"/>
      <c r="L343" s="456"/>
      <c r="M343" s="456"/>
      <c r="N343" s="456"/>
    </row>
    <row r="344" spans="1:14" ht="19.5" customHeight="1">
      <c r="A344" s="456"/>
      <c r="B344" s="456"/>
      <c r="C344" s="456"/>
      <c r="D344" s="456"/>
      <c r="E344" s="456"/>
      <c r="F344" s="456"/>
      <c r="G344" s="456"/>
      <c r="H344" s="456"/>
      <c r="I344" s="456"/>
      <c r="J344" s="456"/>
      <c r="K344" s="456"/>
      <c r="L344" s="456"/>
      <c r="M344" s="456"/>
      <c r="N344" s="456"/>
    </row>
    <row r="345" spans="1:14" ht="19.5" customHeight="1">
      <c r="A345" s="456"/>
      <c r="B345" s="456"/>
      <c r="C345" s="456"/>
      <c r="D345" s="456"/>
      <c r="E345" s="456"/>
      <c r="F345" s="456"/>
      <c r="G345" s="456"/>
      <c r="H345" s="456"/>
      <c r="I345" s="456"/>
      <c r="J345" s="456"/>
      <c r="K345" s="456"/>
      <c r="L345" s="456"/>
      <c r="M345" s="456"/>
      <c r="N345" s="456"/>
    </row>
    <row r="346" spans="1:14" ht="19.5" customHeight="1">
      <c r="A346" s="456"/>
      <c r="B346" s="456"/>
      <c r="C346" s="456"/>
      <c r="D346" s="456"/>
      <c r="E346" s="456"/>
      <c r="F346" s="456"/>
      <c r="G346" s="456"/>
      <c r="H346" s="456"/>
      <c r="I346" s="456"/>
      <c r="J346" s="456"/>
      <c r="K346" s="456"/>
      <c r="L346" s="456"/>
      <c r="M346" s="456"/>
      <c r="N346" s="456"/>
    </row>
    <row r="347" spans="1:14" ht="19.5" customHeight="1">
      <c r="A347" s="456"/>
      <c r="B347" s="456"/>
      <c r="C347" s="456"/>
      <c r="D347" s="456"/>
      <c r="E347" s="456"/>
      <c r="F347" s="456"/>
      <c r="G347" s="456"/>
      <c r="H347" s="456"/>
      <c r="I347" s="456"/>
      <c r="J347" s="456"/>
      <c r="K347" s="456"/>
      <c r="L347" s="456"/>
      <c r="M347" s="456"/>
      <c r="N347" s="456"/>
    </row>
    <row r="348" spans="1:14" ht="19.5" customHeight="1">
      <c r="A348" s="456"/>
      <c r="B348" s="456"/>
      <c r="C348" s="456"/>
      <c r="D348" s="456"/>
      <c r="E348" s="456"/>
      <c r="F348" s="456"/>
      <c r="G348" s="456"/>
      <c r="H348" s="456"/>
      <c r="I348" s="456"/>
      <c r="J348" s="456"/>
      <c r="K348" s="456"/>
      <c r="L348" s="456"/>
      <c r="M348" s="456"/>
      <c r="N348" s="456"/>
    </row>
    <row r="349" spans="1:14" ht="19.5" customHeight="1">
      <c r="A349" s="456"/>
      <c r="B349" s="456"/>
      <c r="C349" s="456"/>
      <c r="D349" s="456"/>
      <c r="E349" s="456"/>
      <c r="F349" s="456"/>
      <c r="G349" s="456"/>
      <c r="H349" s="456"/>
      <c r="I349" s="456"/>
      <c r="J349" s="456"/>
      <c r="K349" s="456"/>
      <c r="L349" s="456"/>
      <c r="M349" s="456"/>
      <c r="N349" s="456"/>
    </row>
    <row r="350" spans="1:14" ht="19.5" customHeight="1">
      <c r="A350" s="456"/>
      <c r="B350" s="456"/>
      <c r="C350" s="456"/>
      <c r="D350" s="456"/>
      <c r="E350" s="456"/>
      <c r="F350" s="456"/>
      <c r="G350" s="456"/>
      <c r="H350" s="456"/>
      <c r="I350" s="456"/>
      <c r="J350" s="456"/>
      <c r="K350" s="456"/>
      <c r="L350" s="456"/>
      <c r="M350" s="456"/>
      <c r="N350" s="456"/>
    </row>
    <row r="351" spans="1:14" ht="19.5" customHeight="1">
      <c r="A351" s="456"/>
      <c r="B351" s="456"/>
      <c r="C351" s="456"/>
      <c r="D351" s="456"/>
      <c r="E351" s="456"/>
      <c r="F351" s="456"/>
      <c r="G351" s="456"/>
      <c r="H351" s="456"/>
      <c r="I351" s="456"/>
      <c r="J351" s="456"/>
      <c r="K351" s="456"/>
      <c r="L351" s="456"/>
      <c r="M351" s="456"/>
      <c r="N351" s="456"/>
    </row>
    <row r="352" spans="1:14" ht="19.5" customHeight="1">
      <c r="A352" s="455"/>
      <c r="B352" s="455"/>
      <c r="C352" s="455"/>
      <c r="D352" s="455"/>
      <c r="E352" s="455"/>
      <c r="F352" s="455"/>
      <c r="G352" s="455"/>
      <c r="H352" s="455"/>
      <c r="I352" s="455"/>
      <c r="J352" s="455"/>
      <c r="K352" s="455"/>
      <c r="L352" s="455"/>
      <c r="M352" s="455"/>
      <c r="N352" s="455"/>
    </row>
    <row r="353" spans="1:14" ht="19.5" customHeight="1">
      <c r="A353" s="456"/>
      <c r="B353" s="456"/>
      <c r="C353" s="456"/>
      <c r="D353" s="456"/>
      <c r="E353" s="456"/>
      <c r="F353" s="456"/>
      <c r="G353" s="456"/>
      <c r="H353" s="456"/>
      <c r="I353" s="456"/>
      <c r="J353" s="456"/>
      <c r="K353" s="456"/>
      <c r="L353" s="456"/>
      <c r="M353" s="456"/>
      <c r="N353" s="456"/>
    </row>
    <row r="354" spans="1:14" ht="19.5" customHeight="1">
      <c r="A354" s="456"/>
      <c r="B354" s="456"/>
      <c r="C354" s="456"/>
      <c r="D354" s="456"/>
      <c r="E354" s="456"/>
      <c r="F354" s="456"/>
      <c r="G354" s="456"/>
      <c r="H354" s="456"/>
      <c r="I354" s="456"/>
      <c r="J354" s="456"/>
      <c r="K354" s="456"/>
      <c r="L354" s="456"/>
      <c r="M354" s="456"/>
      <c r="N354" s="456"/>
    </row>
    <row r="355" spans="1:14" ht="19.5" customHeight="1">
      <c r="A355" s="456"/>
      <c r="B355" s="456"/>
      <c r="C355" s="456"/>
      <c r="D355" s="456"/>
      <c r="E355" s="456"/>
      <c r="F355" s="456"/>
      <c r="G355" s="456"/>
      <c r="H355" s="456"/>
      <c r="I355" s="456"/>
      <c r="J355" s="456"/>
      <c r="K355" s="456"/>
      <c r="L355" s="456"/>
      <c r="M355" s="456"/>
      <c r="N355" s="456"/>
    </row>
    <row r="356" spans="1:14" ht="19.5" customHeight="1">
      <c r="A356" s="456"/>
      <c r="B356" s="456"/>
      <c r="C356" s="456"/>
      <c r="D356" s="456"/>
      <c r="E356" s="456"/>
      <c r="F356" s="456"/>
      <c r="G356" s="456"/>
      <c r="H356" s="456"/>
      <c r="I356" s="456"/>
      <c r="J356" s="456"/>
      <c r="K356" s="456"/>
      <c r="L356" s="456"/>
      <c r="M356" s="456"/>
      <c r="N356" s="456"/>
    </row>
    <row r="357" spans="1:14" ht="19.5" customHeight="1">
      <c r="A357" s="456"/>
      <c r="B357" s="456"/>
      <c r="C357" s="456"/>
      <c r="D357" s="456"/>
      <c r="E357" s="456"/>
      <c r="F357" s="456"/>
      <c r="G357" s="456"/>
      <c r="H357" s="456"/>
      <c r="I357" s="456"/>
      <c r="J357" s="456"/>
      <c r="K357" s="456"/>
      <c r="L357" s="456"/>
      <c r="M357" s="456"/>
      <c r="N357" s="456"/>
    </row>
    <row r="358" spans="1:14" ht="19.5" customHeight="1">
      <c r="A358" s="456"/>
      <c r="B358" s="456"/>
      <c r="C358" s="456"/>
      <c r="D358" s="456"/>
      <c r="E358" s="456"/>
      <c r="F358" s="456"/>
      <c r="G358" s="456"/>
      <c r="H358" s="456"/>
      <c r="I358" s="456"/>
      <c r="J358" s="456"/>
      <c r="K358" s="456"/>
      <c r="L358" s="456"/>
      <c r="M358" s="456"/>
      <c r="N358" s="456"/>
    </row>
    <row r="359" spans="1:14" ht="19.5" customHeight="1">
      <c r="A359" s="456"/>
      <c r="B359" s="456"/>
      <c r="C359" s="456"/>
      <c r="D359" s="456"/>
      <c r="E359" s="456"/>
      <c r="F359" s="456"/>
      <c r="G359" s="456"/>
      <c r="H359" s="456"/>
      <c r="I359" s="456"/>
      <c r="J359" s="456"/>
      <c r="K359" s="456"/>
      <c r="L359" s="456"/>
      <c r="M359" s="456"/>
      <c r="N359" s="456"/>
    </row>
    <row r="360" spans="1:14" ht="19.5" customHeight="1">
      <c r="A360" s="456"/>
      <c r="B360" s="456"/>
      <c r="C360" s="456"/>
      <c r="D360" s="456"/>
      <c r="E360" s="456"/>
      <c r="F360" s="456"/>
      <c r="G360" s="456"/>
      <c r="H360" s="456"/>
      <c r="I360" s="456"/>
      <c r="J360" s="456"/>
      <c r="K360" s="456"/>
      <c r="L360" s="456"/>
      <c r="M360" s="456"/>
      <c r="N360" s="456"/>
    </row>
    <row r="361" spans="1:14" ht="19.5" customHeight="1">
      <c r="A361" s="456"/>
      <c r="B361" s="456"/>
      <c r="C361" s="456"/>
      <c r="D361" s="456"/>
      <c r="E361" s="456"/>
      <c r="F361" s="456"/>
      <c r="G361" s="456"/>
      <c r="H361" s="456"/>
      <c r="I361" s="456"/>
      <c r="J361" s="456"/>
      <c r="K361" s="456"/>
      <c r="L361" s="456"/>
      <c r="M361" s="456"/>
      <c r="N361" s="456"/>
    </row>
    <row r="362" spans="1:14" ht="19.5" customHeight="1">
      <c r="A362" s="456"/>
      <c r="B362" s="456"/>
      <c r="C362" s="456"/>
      <c r="D362" s="456"/>
      <c r="E362" s="456"/>
      <c r="F362" s="456"/>
      <c r="G362" s="456"/>
      <c r="H362" s="456"/>
      <c r="I362" s="456"/>
      <c r="J362" s="456"/>
      <c r="K362" s="456"/>
      <c r="L362" s="456"/>
      <c r="M362" s="456"/>
      <c r="N362" s="456"/>
    </row>
    <row r="363" spans="1:14" ht="19.5" customHeight="1">
      <c r="A363" s="456"/>
      <c r="B363" s="456"/>
      <c r="C363" s="456"/>
      <c r="D363" s="456"/>
      <c r="E363" s="456"/>
      <c r="F363" s="456"/>
      <c r="G363" s="456"/>
      <c r="H363" s="456"/>
      <c r="I363" s="456"/>
      <c r="J363" s="456"/>
      <c r="K363" s="456"/>
      <c r="L363" s="456"/>
      <c r="M363" s="456"/>
      <c r="N363" s="456"/>
    </row>
    <row r="364" spans="1:14" ht="19.5" customHeight="1">
      <c r="A364" s="456"/>
      <c r="B364" s="456"/>
      <c r="C364" s="456"/>
      <c r="D364" s="456"/>
      <c r="E364" s="456"/>
      <c r="F364" s="456"/>
      <c r="G364" s="456"/>
      <c r="H364" s="456"/>
      <c r="I364" s="456"/>
      <c r="J364" s="456"/>
      <c r="K364" s="456"/>
      <c r="L364" s="456"/>
      <c r="M364" s="456"/>
      <c r="N364" s="456"/>
    </row>
    <row r="365" spans="1:14" ht="19.5" customHeight="1">
      <c r="A365" s="456"/>
      <c r="B365" s="456"/>
      <c r="C365" s="456"/>
      <c r="D365" s="456"/>
      <c r="E365" s="456"/>
      <c r="F365" s="456"/>
      <c r="G365" s="456"/>
      <c r="H365" s="456"/>
      <c r="I365" s="456"/>
      <c r="J365" s="456"/>
      <c r="K365" s="456"/>
      <c r="L365" s="456"/>
      <c r="M365" s="456"/>
      <c r="N365" s="456"/>
    </row>
    <row r="366" spans="1:14" ht="19.5" customHeight="1">
      <c r="A366" s="456"/>
      <c r="B366" s="456"/>
      <c r="C366" s="456"/>
      <c r="D366" s="456"/>
      <c r="E366" s="456"/>
      <c r="F366" s="456"/>
      <c r="G366" s="456"/>
      <c r="H366" s="456"/>
      <c r="I366" s="456"/>
      <c r="J366" s="456"/>
      <c r="K366" s="456"/>
      <c r="L366" s="456"/>
      <c r="M366" s="456"/>
      <c r="N366" s="456"/>
    </row>
    <row r="367" spans="1:14" ht="19.5" customHeight="1">
      <c r="A367" s="456"/>
      <c r="B367" s="456"/>
      <c r="C367" s="456"/>
      <c r="D367" s="456"/>
      <c r="E367" s="456"/>
      <c r="F367" s="456"/>
      <c r="G367" s="456"/>
      <c r="H367" s="456"/>
      <c r="I367" s="456"/>
      <c r="J367" s="456"/>
      <c r="K367" s="456"/>
      <c r="L367" s="456"/>
      <c r="M367" s="456"/>
      <c r="N367" s="456"/>
    </row>
    <row r="368" spans="1:14" ht="19.5" customHeight="1">
      <c r="A368" s="456"/>
      <c r="B368" s="456"/>
      <c r="C368" s="456"/>
      <c r="D368" s="456"/>
      <c r="E368" s="456"/>
      <c r="F368" s="456"/>
      <c r="G368" s="456"/>
      <c r="H368" s="456"/>
      <c r="I368" s="456"/>
      <c r="J368" s="456"/>
      <c r="K368" s="456"/>
      <c r="L368" s="456"/>
      <c r="M368" s="456"/>
      <c r="N368" s="456"/>
    </row>
    <row r="369" spans="1:14" ht="19.5" customHeight="1">
      <c r="A369" s="456"/>
      <c r="B369" s="456"/>
      <c r="C369" s="456"/>
      <c r="D369" s="456"/>
      <c r="E369" s="456"/>
      <c r="F369" s="456"/>
      <c r="G369" s="456"/>
      <c r="H369" s="456"/>
      <c r="I369" s="456"/>
      <c r="J369" s="456"/>
      <c r="K369" s="456"/>
      <c r="L369" s="456"/>
      <c r="M369" s="456"/>
      <c r="N369" s="456"/>
    </row>
    <row r="370" spans="1:14" ht="19.5" customHeight="1">
      <c r="A370" s="456"/>
      <c r="B370" s="456"/>
      <c r="C370" s="456"/>
      <c r="D370" s="456"/>
      <c r="E370" s="456"/>
      <c r="F370" s="456"/>
      <c r="G370" s="456"/>
      <c r="H370" s="456"/>
      <c r="I370" s="456"/>
      <c r="J370" s="456"/>
      <c r="K370" s="456"/>
      <c r="L370" s="456"/>
      <c r="M370" s="456"/>
      <c r="N370" s="456"/>
    </row>
    <row r="371" spans="1:14" ht="19.5" customHeight="1">
      <c r="A371" s="456"/>
      <c r="B371" s="456"/>
      <c r="C371" s="456"/>
      <c r="D371" s="456"/>
      <c r="E371" s="456"/>
      <c r="F371" s="456"/>
      <c r="G371" s="456"/>
      <c r="H371" s="456"/>
      <c r="I371" s="456"/>
      <c r="J371" s="456"/>
      <c r="K371" s="456"/>
      <c r="L371" s="456"/>
      <c r="M371" s="456"/>
      <c r="N371" s="456"/>
    </row>
    <row r="372" spans="1:14" ht="19.5" customHeight="1">
      <c r="A372" s="456"/>
      <c r="B372" s="456"/>
      <c r="C372" s="456"/>
      <c r="D372" s="456"/>
      <c r="E372" s="456"/>
      <c r="F372" s="456"/>
      <c r="G372" s="456"/>
      <c r="H372" s="456"/>
      <c r="I372" s="456"/>
      <c r="J372" s="456"/>
      <c r="K372" s="456"/>
      <c r="L372" s="456"/>
      <c r="M372" s="456"/>
      <c r="N372" s="456"/>
    </row>
    <row r="373" spans="1:14" ht="19.5" customHeight="1">
      <c r="A373" s="456"/>
      <c r="B373" s="456"/>
      <c r="C373" s="456"/>
      <c r="D373" s="456"/>
      <c r="E373" s="456"/>
      <c r="F373" s="456"/>
      <c r="G373" s="456"/>
      <c r="H373" s="456"/>
      <c r="I373" s="456"/>
      <c r="J373" s="456"/>
      <c r="K373" s="456"/>
      <c r="L373" s="456"/>
      <c r="M373" s="456"/>
      <c r="N373" s="456"/>
    </row>
    <row r="374" spans="1:14" ht="19.5" customHeight="1">
      <c r="A374" s="456"/>
      <c r="B374" s="456"/>
      <c r="C374" s="456"/>
      <c r="D374" s="456"/>
      <c r="E374" s="456"/>
      <c r="F374" s="456"/>
      <c r="G374" s="456"/>
      <c r="H374" s="456"/>
      <c r="I374" s="456"/>
      <c r="J374" s="456"/>
      <c r="K374" s="456"/>
      <c r="L374" s="456"/>
      <c r="M374" s="456"/>
      <c r="N374" s="456"/>
    </row>
    <row r="375" spans="1:14" ht="19.5" customHeight="1">
      <c r="A375" s="456"/>
      <c r="B375" s="456"/>
      <c r="C375" s="456"/>
      <c r="D375" s="456"/>
      <c r="E375" s="456"/>
      <c r="F375" s="456"/>
      <c r="G375" s="456"/>
      <c r="H375" s="456"/>
      <c r="I375" s="456"/>
      <c r="J375" s="456"/>
      <c r="K375" s="456"/>
      <c r="L375" s="456"/>
      <c r="M375" s="456"/>
      <c r="N375" s="456"/>
    </row>
    <row r="376" spans="1:14" ht="19.5" customHeight="1">
      <c r="A376" s="456"/>
      <c r="B376" s="456"/>
      <c r="C376" s="456"/>
      <c r="D376" s="456"/>
      <c r="E376" s="456"/>
      <c r="F376" s="456"/>
      <c r="G376" s="456"/>
      <c r="H376" s="456"/>
      <c r="I376" s="456"/>
      <c r="J376" s="456"/>
      <c r="K376" s="456"/>
      <c r="L376" s="456"/>
      <c r="M376" s="456"/>
      <c r="N376" s="456"/>
    </row>
    <row r="377" spans="1:14" ht="19.5" customHeight="1">
      <c r="A377" s="456"/>
      <c r="B377" s="456"/>
      <c r="C377" s="456"/>
      <c r="D377" s="456"/>
      <c r="E377" s="456"/>
      <c r="F377" s="456"/>
      <c r="G377" s="456"/>
      <c r="H377" s="456"/>
      <c r="I377" s="456"/>
      <c r="J377" s="456"/>
      <c r="K377" s="456"/>
      <c r="L377" s="456"/>
      <c r="M377" s="456"/>
      <c r="N377" s="456"/>
    </row>
    <row r="378" spans="1:14" ht="19.5" customHeight="1">
      <c r="A378" s="456"/>
      <c r="B378" s="456"/>
      <c r="C378" s="456"/>
      <c r="D378" s="456"/>
      <c r="E378" s="456"/>
      <c r="F378" s="456"/>
      <c r="G378" s="456"/>
      <c r="H378" s="456"/>
      <c r="I378" s="456"/>
      <c r="J378" s="456"/>
      <c r="K378" s="456"/>
      <c r="L378" s="456"/>
      <c r="M378" s="456"/>
      <c r="N378" s="456"/>
    </row>
    <row r="379" spans="1:14" ht="19.5" customHeight="1">
      <c r="A379" s="456"/>
      <c r="B379" s="456"/>
      <c r="C379" s="456"/>
      <c r="D379" s="456"/>
      <c r="E379" s="456"/>
      <c r="F379" s="456"/>
      <c r="G379" s="456"/>
      <c r="H379" s="456"/>
      <c r="I379" s="456"/>
      <c r="J379" s="456"/>
      <c r="K379" s="456"/>
      <c r="L379" s="456"/>
      <c r="M379" s="456"/>
      <c r="N379" s="456"/>
    </row>
    <row r="380" spans="1:14" ht="19.5" customHeight="1">
      <c r="A380" s="456"/>
      <c r="B380" s="456"/>
      <c r="C380" s="456"/>
      <c r="D380" s="456"/>
      <c r="E380" s="456"/>
      <c r="F380" s="456"/>
      <c r="G380" s="456"/>
      <c r="H380" s="456"/>
      <c r="I380" s="456"/>
      <c r="J380" s="456"/>
      <c r="K380" s="456"/>
      <c r="L380" s="456"/>
      <c r="M380" s="456"/>
      <c r="N380" s="456"/>
    </row>
    <row r="381" spans="1:14" ht="19.5" customHeight="1">
      <c r="A381" s="456"/>
      <c r="B381" s="456"/>
      <c r="C381" s="456"/>
      <c r="D381" s="456"/>
      <c r="E381" s="456"/>
      <c r="F381" s="456"/>
      <c r="G381" s="456"/>
      <c r="H381" s="456"/>
      <c r="I381" s="456"/>
      <c r="J381" s="456"/>
      <c r="K381" s="456"/>
      <c r="L381" s="456"/>
      <c r="M381" s="456"/>
      <c r="N381" s="456"/>
    </row>
    <row r="382" spans="1:14" ht="19.5" customHeight="1">
      <c r="A382" s="456"/>
      <c r="B382" s="456"/>
      <c r="C382" s="456"/>
      <c r="D382" s="456"/>
      <c r="E382" s="456"/>
      <c r="F382" s="456"/>
      <c r="G382" s="456"/>
      <c r="H382" s="456"/>
      <c r="I382" s="456"/>
      <c r="J382" s="456"/>
      <c r="K382" s="456"/>
      <c r="L382" s="456"/>
      <c r="M382" s="456"/>
      <c r="N382" s="456"/>
    </row>
    <row r="383" spans="1:14" ht="19.5" customHeight="1">
      <c r="A383" s="456"/>
      <c r="B383" s="456"/>
      <c r="C383" s="456"/>
      <c r="D383" s="456"/>
      <c r="E383" s="456"/>
      <c r="F383" s="456"/>
      <c r="G383" s="456"/>
      <c r="H383" s="456"/>
      <c r="I383" s="456"/>
      <c r="J383" s="456"/>
      <c r="K383" s="456"/>
      <c r="L383" s="456"/>
      <c r="M383" s="456"/>
      <c r="N383" s="456"/>
    </row>
    <row r="384" spans="1:14" ht="19.5" customHeight="1">
      <c r="A384" s="456"/>
      <c r="B384" s="456"/>
      <c r="C384" s="456"/>
      <c r="D384" s="456"/>
      <c r="E384" s="456"/>
      <c r="F384" s="456"/>
      <c r="G384" s="456"/>
      <c r="H384" s="456"/>
      <c r="I384" s="456"/>
      <c r="J384" s="456"/>
      <c r="K384" s="456"/>
      <c r="L384" s="456"/>
      <c r="M384" s="456"/>
      <c r="N384" s="456"/>
    </row>
    <row r="385" spans="1:14" ht="19.5" customHeight="1">
      <c r="A385" s="456"/>
      <c r="B385" s="456"/>
      <c r="C385" s="456"/>
      <c r="D385" s="456"/>
      <c r="E385" s="456"/>
      <c r="F385" s="456"/>
      <c r="G385" s="456"/>
      <c r="H385" s="456"/>
      <c r="I385" s="456"/>
      <c r="J385" s="456"/>
      <c r="K385" s="456"/>
      <c r="L385" s="456"/>
      <c r="M385" s="456"/>
      <c r="N385" s="456"/>
    </row>
    <row r="386" spans="1:14" ht="19.5" customHeight="1">
      <c r="A386" s="456"/>
      <c r="B386" s="456"/>
      <c r="C386" s="456"/>
      <c r="D386" s="456"/>
      <c r="E386" s="456"/>
      <c r="F386" s="456"/>
      <c r="G386" s="456"/>
      <c r="H386" s="456"/>
      <c r="I386" s="456"/>
      <c r="J386" s="456"/>
      <c r="K386" s="456"/>
      <c r="L386" s="456"/>
      <c r="M386" s="456"/>
      <c r="N386" s="456"/>
    </row>
    <row r="387" spans="1:14" ht="19.5" customHeight="1">
      <c r="A387" s="456"/>
      <c r="B387" s="456"/>
      <c r="C387" s="456"/>
      <c r="D387" s="456"/>
      <c r="E387" s="456"/>
      <c r="F387" s="456"/>
      <c r="G387" s="456"/>
      <c r="H387" s="456"/>
      <c r="I387" s="456"/>
      <c r="J387" s="456"/>
      <c r="K387" s="456"/>
      <c r="L387" s="456"/>
      <c r="M387" s="456"/>
      <c r="N387" s="456"/>
    </row>
    <row r="388" spans="1:14" ht="19.5" customHeight="1">
      <c r="A388" s="456"/>
      <c r="B388" s="456"/>
      <c r="C388" s="456"/>
      <c r="D388" s="456"/>
      <c r="E388" s="456"/>
      <c r="F388" s="456"/>
      <c r="G388" s="456"/>
      <c r="H388" s="456"/>
      <c r="I388" s="456"/>
      <c r="J388" s="456"/>
      <c r="K388" s="456"/>
      <c r="L388" s="456"/>
      <c r="M388" s="456"/>
      <c r="N388" s="456"/>
    </row>
    <row r="389" spans="1:14" ht="19.5" customHeight="1">
      <c r="A389" s="456"/>
      <c r="B389" s="456"/>
      <c r="C389" s="456"/>
      <c r="D389" s="456"/>
      <c r="E389" s="456"/>
      <c r="F389" s="456"/>
      <c r="G389" s="456"/>
      <c r="H389" s="456"/>
      <c r="I389" s="456"/>
      <c r="J389" s="456"/>
      <c r="K389" s="456"/>
      <c r="L389" s="456"/>
      <c r="M389" s="456"/>
      <c r="N389" s="456"/>
    </row>
    <row r="390" spans="1:14" ht="19.5" customHeight="1">
      <c r="A390" s="456"/>
      <c r="B390" s="456"/>
      <c r="C390" s="456"/>
      <c r="D390" s="456"/>
      <c r="E390" s="456"/>
      <c r="F390" s="456"/>
      <c r="G390" s="456"/>
      <c r="H390" s="456"/>
      <c r="I390" s="456"/>
      <c r="J390" s="456"/>
      <c r="K390" s="456"/>
      <c r="L390" s="456"/>
      <c r="M390" s="456"/>
      <c r="N390" s="456"/>
    </row>
    <row r="391" spans="1:14" ht="19.5" customHeight="1">
      <c r="A391" s="456"/>
      <c r="B391" s="456"/>
      <c r="C391" s="456"/>
      <c r="D391" s="456"/>
      <c r="E391" s="456"/>
      <c r="F391" s="456"/>
      <c r="G391" s="456"/>
      <c r="H391" s="456"/>
      <c r="I391" s="456"/>
      <c r="J391" s="456"/>
      <c r="K391" s="456"/>
      <c r="L391" s="456"/>
      <c r="M391" s="456"/>
      <c r="N391" s="456"/>
    </row>
    <row r="392" spans="1:14" ht="19.5" customHeight="1">
      <c r="A392" s="456"/>
      <c r="B392" s="456"/>
      <c r="C392" s="456"/>
      <c r="D392" s="456"/>
      <c r="E392" s="456"/>
      <c r="F392" s="456"/>
      <c r="G392" s="456"/>
      <c r="H392" s="456"/>
      <c r="I392" s="456"/>
      <c r="J392" s="456"/>
      <c r="K392" s="456"/>
      <c r="L392" s="456"/>
      <c r="M392" s="456"/>
      <c r="N392" s="456"/>
    </row>
    <row r="393" spans="1:14" ht="19.5" customHeight="1">
      <c r="A393" s="456"/>
      <c r="B393" s="456"/>
      <c r="C393" s="456"/>
      <c r="D393" s="456"/>
      <c r="E393" s="456"/>
      <c r="F393" s="456"/>
      <c r="G393" s="456"/>
      <c r="H393" s="456"/>
      <c r="I393" s="456"/>
      <c r="J393" s="456"/>
      <c r="K393" s="456"/>
      <c r="L393" s="456"/>
      <c r="M393" s="456"/>
      <c r="N393" s="456"/>
    </row>
    <row r="394" spans="1:14" ht="19.5" customHeight="1">
      <c r="A394" s="456"/>
      <c r="B394" s="456"/>
      <c r="C394" s="456"/>
      <c r="D394" s="456"/>
      <c r="E394" s="456"/>
      <c r="F394" s="456"/>
      <c r="G394" s="456"/>
      <c r="H394" s="456"/>
      <c r="I394" s="456"/>
      <c r="J394" s="456"/>
      <c r="K394" s="456"/>
      <c r="L394" s="456"/>
      <c r="M394" s="456"/>
      <c r="N394" s="456"/>
    </row>
    <row r="395" spans="1:14" ht="19.5" customHeight="1">
      <c r="A395" s="456"/>
      <c r="B395" s="456"/>
      <c r="C395" s="456"/>
      <c r="D395" s="456"/>
      <c r="E395" s="456"/>
      <c r="F395" s="456"/>
      <c r="G395" s="456"/>
      <c r="H395" s="456"/>
      <c r="I395" s="456"/>
      <c r="J395" s="456"/>
      <c r="K395" s="456"/>
      <c r="L395" s="456"/>
      <c r="M395" s="456"/>
      <c r="N395" s="456"/>
    </row>
    <row r="396" spans="1:14" ht="19.5" customHeight="1">
      <c r="A396" s="456"/>
      <c r="B396" s="456"/>
      <c r="C396" s="456"/>
      <c r="D396" s="456"/>
      <c r="E396" s="456"/>
      <c r="F396" s="456"/>
      <c r="G396" s="456"/>
      <c r="H396" s="456"/>
      <c r="I396" s="456"/>
      <c r="J396" s="456"/>
      <c r="K396" s="456"/>
      <c r="L396" s="456"/>
      <c r="M396" s="456"/>
      <c r="N396" s="456"/>
    </row>
    <row r="397" spans="1:14" ht="19.5" customHeight="1">
      <c r="A397" s="456"/>
      <c r="B397" s="456"/>
      <c r="C397" s="456"/>
      <c r="D397" s="456"/>
      <c r="E397" s="456"/>
      <c r="F397" s="456"/>
      <c r="G397" s="456"/>
      <c r="H397" s="456"/>
      <c r="I397" s="456"/>
      <c r="J397" s="456"/>
      <c r="K397" s="456"/>
      <c r="L397" s="456"/>
      <c r="M397" s="456"/>
      <c r="N397" s="456"/>
    </row>
    <row r="398" spans="1:14" ht="19.5" customHeight="1">
      <c r="A398" s="456"/>
      <c r="B398" s="456"/>
      <c r="C398" s="456"/>
      <c r="D398" s="456"/>
      <c r="E398" s="456"/>
      <c r="F398" s="456"/>
      <c r="G398" s="456"/>
      <c r="H398" s="456"/>
      <c r="I398" s="456"/>
      <c r="J398" s="456"/>
      <c r="K398" s="456"/>
      <c r="L398" s="456"/>
      <c r="M398" s="456"/>
      <c r="N398" s="456"/>
    </row>
    <row r="399" spans="1:14" ht="19.5" customHeight="1">
      <c r="A399" s="456"/>
      <c r="B399" s="456"/>
      <c r="C399" s="456"/>
      <c r="D399" s="456"/>
      <c r="E399" s="456"/>
      <c r="F399" s="456"/>
      <c r="G399" s="456"/>
      <c r="H399" s="456"/>
      <c r="I399" s="456"/>
      <c r="J399" s="456"/>
      <c r="K399" s="456"/>
      <c r="L399" s="456"/>
      <c r="M399" s="456"/>
      <c r="N399" s="456"/>
    </row>
    <row r="400" spans="1:14" ht="19.5" customHeight="1">
      <c r="A400" s="456"/>
      <c r="B400" s="456"/>
      <c r="C400" s="456"/>
      <c r="D400" s="456"/>
      <c r="E400" s="456"/>
      <c r="F400" s="456"/>
      <c r="G400" s="456"/>
      <c r="H400" s="456"/>
      <c r="I400" s="456"/>
      <c r="J400" s="456"/>
      <c r="K400" s="456"/>
      <c r="L400" s="456"/>
      <c r="M400" s="456"/>
      <c r="N400" s="456"/>
    </row>
    <row r="401" spans="1:14" ht="19.5" customHeight="1">
      <c r="A401" s="456"/>
      <c r="B401" s="456"/>
      <c r="C401" s="456"/>
      <c r="D401" s="456"/>
      <c r="E401" s="456"/>
      <c r="F401" s="456"/>
      <c r="G401" s="456"/>
      <c r="H401" s="456"/>
      <c r="I401" s="456"/>
      <c r="J401" s="456"/>
      <c r="K401" s="456"/>
      <c r="L401" s="456"/>
      <c r="M401" s="456"/>
      <c r="N401" s="456"/>
    </row>
    <row r="402" spans="1:14" ht="19.5" customHeight="1">
      <c r="A402" s="456"/>
      <c r="B402" s="456"/>
      <c r="C402" s="456"/>
      <c r="D402" s="456"/>
      <c r="E402" s="456"/>
      <c r="F402" s="456"/>
      <c r="G402" s="456"/>
      <c r="H402" s="456"/>
      <c r="I402" s="456"/>
      <c r="J402" s="456"/>
      <c r="K402" s="456"/>
      <c r="L402" s="456"/>
      <c r="M402" s="456"/>
      <c r="N402" s="456"/>
    </row>
    <row r="403" spans="1:14" ht="19.5" customHeight="1">
      <c r="A403" s="456"/>
      <c r="B403" s="456"/>
      <c r="C403" s="456"/>
      <c r="D403" s="456"/>
      <c r="E403" s="456"/>
      <c r="F403" s="456"/>
      <c r="G403" s="456"/>
      <c r="H403" s="456"/>
      <c r="I403" s="456"/>
      <c r="J403" s="456"/>
      <c r="K403" s="456"/>
      <c r="L403" s="456"/>
      <c r="M403" s="456"/>
      <c r="N403" s="456"/>
    </row>
    <row r="404" spans="1:14" ht="19.5" customHeight="1">
      <c r="A404" s="456"/>
      <c r="B404" s="456"/>
      <c r="C404" s="456"/>
      <c r="D404" s="456"/>
      <c r="E404" s="456"/>
      <c r="F404" s="456"/>
      <c r="G404" s="456"/>
      <c r="H404" s="456"/>
      <c r="I404" s="456"/>
      <c r="J404" s="456"/>
      <c r="K404" s="456"/>
      <c r="L404" s="456"/>
      <c r="M404" s="456"/>
      <c r="N404" s="456"/>
    </row>
    <row r="405" spans="1:14" ht="19.5" customHeight="1">
      <c r="A405" s="456"/>
      <c r="B405" s="456"/>
      <c r="C405" s="456"/>
      <c r="D405" s="456"/>
      <c r="E405" s="456"/>
      <c r="F405" s="456"/>
      <c r="G405" s="456"/>
      <c r="H405" s="456"/>
      <c r="I405" s="456"/>
      <c r="J405" s="456"/>
      <c r="K405" s="456"/>
      <c r="L405" s="456"/>
      <c r="M405" s="456"/>
      <c r="N405" s="456"/>
    </row>
    <row r="406" spans="1:14" ht="19.5" customHeight="1">
      <c r="A406" s="456"/>
      <c r="B406" s="456"/>
      <c r="C406" s="456"/>
      <c r="D406" s="456"/>
      <c r="E406" s="456"/>
      <c r="F406" s="456"/>
      <c r="G406" s="456"/>
      <c r="H406" s="456"/>
      <c r="I406" s="456"/>
      <c r="J406" s="456"/>
      <c r="K406" s="456"/>
      <c r="L406" s="456"/>
      <c r="M406" s="456"/>
      <c r="N406" s="456"/>
    </row>
    <row r="407" spans="1:14" ht="19.5" customHeight="1">
      <c r="A407" s="456"/>
      <c r="B407" s="456"/>
      <c r="C407" s="456"/>
      <c r="D407" s="456"/>
      <c r="E407" s="456"/>
      <c r="F407" s="456"/>
      <c r="G407" s="456"/>
      <c r="H407" s="456"/>
      <c r="I407" s="456"/>
      <c r="J407" s="456"/>
      <c r="K407" s="456"/>
      <c r="L407" s="456"/>
      <c r="M407" s="456"/>
      <c r="N407" s="456"/>
    </row>
    <row r="408" spans="1:14" ht="19.5" customHeight="1">
      <c r="A408" s="456"/>
      <c r="B408" s="456"/>
      <c r="C408" s="456"/>
      <c r="D408" s="456"/>
      <c r="E408" s="456"/>
      <c r="F408" s="456"/>
      <c r="G408" s="456"/>
      <c r="H408" s="456"/>
      <c r="I408" s="456"/>
      <c r="J408" s="456"/>
      <c r="K408" s="456"/>
      <c r="L408" s="456"/>
      <c r="M408" s="456"/>
      <c r="N408" s="456"/>
    </row>
    <row r="409" spans="1:14" ht="19.5" customHeight="1">
      <c r="A409" s="456"/>
      <c r="B409" s="456"/>
      <c r="C409" s="456"/>
      <c r="D409" s="456"/>
      <c r="E409" s="456"/>
      <c r="F409" s="456"/>
      <c r="G409" s="456"/>
      <c r="H409" s="456"/>
      <c r="I409" s="456"/>
      <c r="J409" s="456"/>
      <c r="K409" s="456"/>
      <c r="L409" s="456"/>
      <c r="M409" s="456"/>
      <c r="N409" s="456"/>
    </row>
    <row r="410" spans="1:14" ht="19.5" customHeight="1">
      <c r="A410" s="456"/>
      <c r="B410" s="456"/>
      <c r="C410" s="456"/>
      <c r="D410" s="456"/>
      <c r="E410" s="456"/>
      <c r="F410" s="456"/>
      <c r="G410" s="456"/>
      <c r="H410" s="456"/>
      <c r="I410" s="456"/>
      <c r="J410" s="456"/>
      <c r="K410" s="456"/>
      <c r="L410" s="456"/>
      <c r="M410" s="456"/>
      <c r="N410" s="456"/>
    </row>
    <row r="411" spans="1:14" ht="19.5" customHeight="1">
      <c r="A411" s="456"/>
      <c r="B411" s="456"/>
      <c r="C411" s="456"/>
      <c r="D411" s="456"/>
      <c r="E411" s="456"/>
      <c r="F411" s="456"/>
      <c r="G411" s="456"/>
      <c r="H411" s="456"/>
      <c r="I411" s="456"/>
      <c r="J411" s="456"/>
      <c r="K411" s="456"/>
      <c r="L411" s="456"/>
      <c r="M411" s="456"/>
      <c r="N411" s="456"/>
    </row>
    <row r="412" spans="1:14" ht="19.5" customHeight="1">
      <c r="A412" s="456"/>
      <c r="B412" s="456"/>
      <c r="C412" s="456"/>
      <c r="D412" s="456"/>
      <c r="E412" s="456"/>
      <c r="F412" s="456"/>
      <c r="G412" s="456"/>
      <c r="H412" s="456"/>
      <c r="I412" s="456"/>
      <c r="J412" s="456"/>
      <c r="K412" s="456"/>
      <c r="L412" s="456"/>
      <c r="M412" s="456"/>
      <c r="N412" s="456"/>
    </row>
    <row r="413" spans="1:14" ht="19.5" customHeight="1">
      <c r="A413" s="456"/>
      <c r="B413" s="456"/>
      <c r="C413" s="456"/>
      <c r="D413" s="456"/>
      <c r="E413" s="456"/>
      <c r="F413" s="456"/>
      <c r="G413" s="456"/>
      <c r="H413" s="456"/>
      <c r="I413" s="456"/>
      <c r="J413" s="456"/>
      <c r="K413" s="456"/>
      <c r="L413" s="456"/>
      <c r="M413" s="456"/>
      <c r="N413" s="456"/>
    </row>
    <row r="414" spans="1:14" ht="19.5" customHeight="1">
      <c r="A414" s="456"/>
      <c r="B414" s="456"/>
      <c r="C414" s="456"/>
      <c r="D414" s="456"/>
      <c r="E414" s="456"/>
      <c r="F414" s="456"/>
      <c r="G414" s="456"/>
      <c r="H414" s="456"/>
      <c r="I414" s="456"/>
      <c r="J414" s="456"/>
      <c r="K414" s="456"/>
      <c r="L414" s="456"/>
      <c r="M414" s="456"/>
      <c r="N414" s="456"/>
    </row>
    <row r="415" spans="1:14" ht="19.5" customHeight="1">
      <c r="A415" s="456"/>
      <c r="B415" s="456"/>
      <c r="C415" s="456"/>
      <c r="D415" s="456"/>
      <c r="E415" s="456"/>
      <c r="F415" s="456"/>
      <c r="G415" s="456"/>
      <c r="H415" s="456"/>
      <c r="I415" s="456"/>
      <c r="J415" s="456"/>
      <c r="K415" s="456"/>
      <c r="L415" s="456"/>
      <c r="M415" s="456"/>
      <c r="N415" s="456"/>
    </row>
    <row r="416" spans="1:14" ht="19.5" customHeight="1">
      <c r="A416" s="456"/>
      <c r="B416" s="456"/>
      <c r="C416" s="456"/>
      <c r="D416" s="456"/>
      <c r="E416" s="456"/>
      <c r="F416" s="456"/>
      <c r="G416" s="456"/>
      <c r="H416" s="456"/>
      <c r="I416" s="456"/>
      <c r="J416" s="456"/>
      <c r="K416" s="456"/>
      <c r="L416" s="456"/>
      <c r="M416" s="456"/>
      <c r="N416" s="456"/>
    </row>
    <row r="417" spans="1:14" ht="19.5" customHeight="1">
      <c r="A417" s="456"/>
      <c r="B417" s="456"/>
      <c r="C417" s="456"/>
      <c r="D417" s="456"/>
      <c r="E417" s="456"/>
      <c r="F417" s="456"/>
      <c r="G417" s="456"/>
      <c r="H417" s="456"/>
      <c r="I417" s="456"/>
      <c r="J417" s="456"/>
      <c r="K417" s="456"/>
      <c r="L417" s="456"/>
      <c r="M417" s="456"/>
      <c r="N417" s="456"/>
    </row>
    <row r="418" spans="1:14" ht="19.5" customHeight="1">
      <c r="A418" s="456"/>
      <c r="B418" s="456"/>
      <c r="C418" s="456"/>
      <c r="D418" s="456"/>
      <c r="E418" s="456"/>
      <c r="F418" s="456"/>
      <c r="G418" s="456"/>
      <c r="H418" s="456"/>
      <c r="I418" s="456"/>
      <c r="J418" s="456"/>
      <c r="K418" s="456"/>
      <c r="L418" s="456"/>
      <c r="M418" s="456"/>
      <c r="N418" s="456"/>
    </row>
    <row r="419" spans="1:14" ht="19.5" customHeight="1">
      <c r="A419" s="456"/>
      <c r="B419" s="456"/>
      <c r="C419" s="456"/>
      <c r="D419" s="456"/>
      <c r="E419" s="456"/>
      <c r="F419" s="456"/>
      <c r="G419" s="456"/>
      <c r="H419" s="456"/>
      <c r="I419" s="456"/>
      <c r="J419" s="456"/>
      <c r="K419" s="456"/>
      <c r="L419" s="456"/>
      <c r="M419" s="456"/>
      <c r="N419" s="456"/>
    </row>
    <row r="420" spans="1:14" ht="19.5" customHeight="1">
      <c r="A420" s="456"/>
      <c r="B420" s="456"/>
      <c r="C420" s="456"/>
      <c r="D420" s="456"/>
      <c r="E420" s="456"/>
      <c r="F420" s="456"/>
      <c r="G420" s="456"/>
      <c r="H420" s="456"/>
      <c r="I420" s="456"/>
      <c r="J420" s="456"/>
      <c r="K420" s="456"/>
      <c r="L420" s="456"/>
      <c r="M420" s="456"/>
      <c r="N420" s="456"/>
    </row>
    <row r="421" spans="1:14" ht="19.5" customHeight="1">
      <c r="A421" s="456"/>
      <c r="B421" s="456"/>
      <c r="C421" s="456"/>
      <c r="D421" s="456"/>
      <c r="E421" s="456"/>
      <c r="F421" s="456"/>
      <c r="G421" s="456"/>
      <c r="H421" s="456"/>
      <c r="I421" s="456"/>
      <c r="J421" s="456"/>
      <c r="K421" s="456"/>
      <c r="L421" s="456"/>
      <c r="M421" s="456"/>
      <c r="N421" s="456"/>
    </row>
    <row r="422" spans="1:14" ht="19.5" customHeight="1">
      <c r="A422" s="456"/>
      <c r="B422" s="456"/>
      <c r="C422" s="456"/>
      <c r="D422" s="456"/>
      <c r="E422" s="456"/>
      <c r="F422" s="456"/>
      <c r="G422" s="456"/>
      <c r="H422" s="456"/>
      <c r="I422" s="456"/>
      <c r="J422" s="456"/>
      <c r="K422" s="456"/>
      <c r="L422" s="456"/>
      <c r="M422" s="456"/>
      <c r="N422" s="456"/>
    </row>
    <row r="423" spans="1:14" ht="19.5" customHeight="1">
      <c r="A423" s="456"/>
      <c r="B423" s="456"/>
      <c r="C423" s="456"/>
      <c r="D423" s="456"/>
      <c r="E423" s="456"/>
      <c r="F423" s="456"/>
      <c r="G423" s="456"/>
      <c r="H423" s="456"/>
      <c r="I423" s="456"/>
      <c r="J423" s="456"/>
      <c r="K423" s="456"/>
      <c r="L423" s="456"/>
      <c r="M423" s="456"/>
      <c r="N423" s="456"/>
    </row>
    <row r="424" spans="1:14" ht="19.5" customHeight="1">
      <c r="A424" s="456"/>
      <c r="B424" s="456"/>
      <c r="C424" s="456"/>
      <c r="D424" s="456"/>
      <c r="E424" s="456"/>
      <c r="F424" s="456"/>
      <c r="G424" s="456"/>
      <c r="H424" s="456"/>
      <c r="I424" s="456"/>
      <c r="J424" s="456"/>
      <c r="K424" s="456"/>
      <c r="L424" s="456"/>
      <c r="M424" s="456"/>
      <c r="N424" s="456"/>
    </row>
    <row r="425" spans="1:14" ht="19.5" customHeight="1">
      <c r="A425" s="456"/>
      <c r="B425" s="456"/>
      <c r="C425" s="456"/>
      <c r="D425" s="456"/>
      <c r="E425" s="456"/>
      <c r="F425" s="456"/>
      <c r="G425" s="456"/>
      <c r="H425" s="456"/>
      <c r="I425" s="456"/>
      <c r="J425" s="456"/>
      <c r="K425" s="456"/>
      <c r="L425" s="456"/>
      <c r="M425" s="456"/>
      <c r="N425" s="456"/>
    </row>
    <row r="426" spans="1:14" ht="19.5" customHeight="1">
      <c r="A426" s="456"/>
      <c r="B426" s="456"/>
      <c r="C426" s="456"/>
      <c r="D426" s="456"/>
      <c r="E426" s="456"/>
      <c r="F426" s="456"/>
      <c r="G426" s="456"/>
      <c r="H426" s="456"/>
      <c r="I426" s="456"/>
      <c r="J426" s="456"/>
      <c r="K426" s="456"/>
      <c r="L426" s="456"/>
      <c r="M426" s="456"/>
      <c r="N426" s="456"/>
    </row>
    <row r="427" spans="1:14" ht="19.5" customHeight="1">
      <c r="A427" s="456"/>
      <c r="B427" s="456"/>
      <c r="C427" s="456"/>
      <c r="D427" s="456"/>
      <c r="E427" s="456"/>
      <c r="F427" s="456"/>
      <c r="G427" s="456"/>
      <c r="H427" s="456"/>
      <c r="I427" s="456"/>
      <c r="J427" s="456"/>
      <c r="K427" s="456"/>
      <c r="L427" s="456"/>
      <c r="M427" s="456"/>
      <c r="N427" s="456"/>
    </row>
    <row r="428" spans="1:14" ht="19.5" customHeight="1">
      <c r="A428" s="456"/>
      <c r="B428" s="456"/>
      <c r="C428" s="456"/>
      <c r="D428" s="456"/>
      <c r="E428" s="456"/>
      <c r="F428" s="456"/>
      <c r="G428" s="456"/>
      <c r="H428" s="456"/>
      <c r="I428" s="456"/>
      <c r="J428" s="456"/>
      <c r="K428" s="456"/>
      <c r="L428" s="456"/>
      <c r="M428" s="456"/>
      <c r="N428" s="456"/>
    </row>
    <row r="429" spans="1:14" ht="19.5" customHeight="1">
      <c r="A429" s="456"/>
      <c r="B429" s="456"/>
      <c r="C429" s="456"/>
      <c r="D429" s="456"/>
      <c r="E429" s="456"/>
      <c r="F429" s="456"/>
      <c r="G429" s="456"/>
      <c r="H429" s="456"/>
      <c r="I429" s="456"/>
      <c r="J429" s="456"/>
      <c r="K429" s="456"/>
      <c r="L429" s="456"/>
      <c r="M429" s="456"/>
      <c r="N429" s="456"/>
    </row>
    <row r="430" spans="1:14" ht="19.5" customHeight="1">
      <c r="A430" s="456"/>
      <c r="B430" s="456"/>
      <c r="C430" s="456"/>
      <c r="D430" s="456"/>
      <c r="E430" s="456"/>
      <c r="F430" s="456"/>
      <c r="G430" s="456"/>
      <c r="H430" s="456"/>
      <c r="I430" s="456"/>
      <c r="J430" s="456"/>
      <c r="K430" s="456"/>
      <c r="L430" s="456"/>
      <c r="M430" s="456"/>
      <c r="N430" s="456"/>
    </row>
    <row r="431" spans="1:14" ht="19.5" customHeight="1">
      <c r="A431" s="456"/>
      <c r="B431" s="456"/>
      <c r="C431" s="456"/>
      <c r="D431" s="456"/>
      <c r="E431" s="456"/>
      <c r="F431" s="456"/>
      <c r="G431" s="456"/>
      <c r="H431" s="456"/>
      <c r="I431" s="456"/>
      <c r="J431" s="456"/>
      <c r="K431" s="456"/>
      <c r="L431" s="456"/>
      <c r="M431" s="456"/>
      <c r="N431" s="456"/>
    </row>
    <row r="432" spans="1:14" ht="19.5" customHeight="1">
      <c r="A432" s="456"/>
      <c r="B432" s="456"/>
      <c r="C432" s="456"/>
      <c r="D432" s="456"/>
      <c r="E432" s="456"/>
      <c r="F432" s="456"/>
      <c r="G432" s="456"/>
      <c r="H432" s="456"/>
      <c r="I432" s="456"/>
      <c r="J432" s="456"/>
      <c r="K432" s="456"/>
      <c r="L432" s="456"/>
      <c r="M432" s="456"/>
      <c r="N432" s="456"/>
    </row>
    <row r="433" spans="1:14" ht="19.5" customHeight="1">
      <c r="A433" s="456"/>
      <c r="B433" s="456"/>
      <c r="C433" s="456"/>
      <c r="D433" s="456"/>
      <c r="E433" s="456"/>
      <c r="F433" s="456"/>
      <c r="G433" s="456"/>
      <c r="H433" s="456"/>
      <c r="I433" s="456"/>
      <c r="J433" s="456"/>
      <c r="K433" s="456"/>
      <c r="L433" s="456"/>
      <c r="M433" s="456"/>
      <c r="N433" s="456"/>
    </row>
    <row r="434" spans="1:14" ht="19.5" customHeight="1">
      <c r="A434" s="456"/>
      <c r="B434" s="456"/>
      <c r="C434" s="456"/>
      <c r="D434" s="456"/>
      <c r="E434" s="456"/>
      <c r="F434" s="456"/>
      <c r="G434" s="456"/>
      <c r="H434" s="456"/>
      <c r="I434" s="456"/>
      <c r="J434" s="456"/>
      <c r="K434" s="456"/>
      <c r="L434" s="456"/>
      <c r="M434" s="456"/>
      <c r="N434" s="456"/>
    </row>
    <row r="435" spans="1:14" ht="19.5" customHeight="1">
      <c r="A435" s="456"/>
      <c r="B435" s="456"/>
      <c r="C435" s="456"/>
      <c r="D435" s="456"/>
      <c r="E435" s="456"/>
      <c r="F435" s="456"/>
      <c r="G435" s="456"/>
      <c r="H435" s="456"/>
      <c r="I435" s="456"/>
      <c r="J435" s="456"/>
      <c r="K435" s="456"/>
      <c r="L435" s="456"/>
      <c r="M435" s="456"/>
      <c r="N435" s="456"/>
    </row>
    <row r="436" spans="1:14" ht="19.5" customHeight="1">
      <c r="A436" s="456"/>
      <c r="B436" s="456"/>
      <c r="C436" s="456"/>
      <c r="D436" s="456"/>
      <c r="E436" s="456"/>
      <c r="F436" s="456"/>
      <c r="G436" s="456"/>
      <c r="H436" s="456"/>
      <c r="I436" s="456"/>
      <c r="J436" s="456"/>
      <c r="K436" s="456"/>
      <c r="L436" s="456"/>
      <c r="M436" s="456"/>
      <c r="N436" s="456"/>
    </row>
    <row r="437" spans="1:14" ht="19.5" customHeight="1">
      <c r="A437" s="456"/>
      <c r="B437" s="456"/>
      <c r="C437" s="456"/>
      <c r="D437" s="456"/>
      <c r="E437" s="456"/>
      <c r="F437" s="456"/>
      <c r="G437" s="456"/>
      <c r="H437" s="456"/>
      <c r="I437" s="456"/>
      <c r="J437" s="456"/>
      <c r="K437" s="456"/>
      <c r="L437" s="456"/>
      <c r="M437" s="456"/>
      <c r="N437" s="456"/>
    </row>
    <row r="438" spans="1:14" ht="19.5" customHeight="1">
      <c r="A438" s="456"/>
      <c r="B438" s="456"/>
      <c r="C438" s="456"/>
      <c r="D438" s="456"/>
      <c r="E438" s="456"/>
      <c r="F438" s="456"/>
      <c r="G438" s="456"/>
      <c r="H438" s="456"/>
      <c r="I438" s="456"/>
      <c r="J438" s="456"/>
      <c r="K438" s="456"/>
      <c r="L438" s="456"/>
      <c r="M438" s="456"/>
      <c r="N438" s="456"/>
    </row>
    <row r="439" spans="1:14" ht="19.5" customHeight="1">
      <c r="A439" s="456"/>
      <c r="B439" s="456"/>
      <c r="C439" s="456"/>
      <c r="D439" s="456"/>
      <c r="E439" s="456"/>
      <c r="F439" s="456"/>
      <c r="G439" s="456"/>
      <c r="H439" s="456"/>
      <c r="I439" s="456"/>
      <c r="J439" s="456"/>
      <c r="K439" s="456"/>
      <c r="L439" s="456"/>
      <c r="M439" s="456"/>
      <c r="N439" s="456"/>
    </row>
    <row r="440" spans="1:14" ht="19.5" customHeight="1">
      <c r="A440" s="456"/>
      <c r="B440" s="456"/>
      <c r="C440" s="456"/>
      <c r="D440" s="456"/>
      <c r="E440" s="456"/>
      <c r="F440" s="456"/>
      <c r="G440" s="456"/>
      <c r="H440" s="456"/>
      <c r="I440" s="456"/>
      <c r="J440" s="456"/>
      <c r="K440" s="456"/>
      <c r="L440" s="456"/>
      <c r="M440" s="456"/>
      <c r="N440" s="456"/>
    </row>
    <row r="441" spans="1:14" ht="19.5" customHeight="1">
      <c r="A441" s="456"/>
      <c r="B441" s="456"/>
      <c r="C441" s="456"/>
      <c r="D441" s="456"/>
      <c r="E441" s="456"/>
      <c r="F441" s="456"/>
      <c r="G441" s="456"/>
      <c r="H441" s="456"/>
      <c r="I441" s="456"/>
      <c r="J441" s="456"/>
      <c r="K441" s="456"/>
      <c r="L441" s="456"/>
      <c r="M441" s="456"/>
      <c r="N441" s="456"/>
    </row>
    <row r="442" spans="1:14" ht="19.5" customHeight="1">
      <c r="A442" s="456"/>
      <c r="B442" s="456"/>
      <c r="C442" s="456"/>
      <c r="D442" s="456"/>
      <c r="E442" s="456"/>
      <c r="F442" s="456"/>
      <c r="G442" s="456"/>
      <c r="H442" s="456"/>
      <c r="I442" s="456"/>
      <c r="J442" s="456"/>
      <c r="K442" s="456"/>
      <c r="L442" s="456"/>
      <c r="M442" s="456"/>
      <c r="N442" s="456"/>
    </row>
    <row r="443" spans="1:14" ht="19.5" customHeight="1">
      <c r="A443" s="456"/>
      <c r="B443" s="456"/>
      <c r="C443" s="456"/>
      <c r="D443" s="456"/>
      <c r="E443" s="456"/>
      <c r="F443" s="456"/>
      <c r="G443" s="456"/>
      <c r="H443" s="456"/>
      <c r="I443" s="456"/>
      <c r="J443" s="456"/>
      <c r="K443" s="456"/>
      <c r="L443" s="456"/>
      <c r="M443" s="456"/>
      <c r="N443" s="456"/>
    </row>
    <row r="444" spans="1:14" ht="19.5" customHeight="1">
      <c r="A444" s="456"/>
      <c r="B444" s="456"/>
      <c r="C444" s="456"/>
      <c r="D444" s="456"/>
      <c r="E444" s="456"/>
      <c r="F444" s="456"/>
      <c r="G444" s="456"/>
      <c r="H444" s="456"/>
      <c r="I444" s="456"/>
      <c r="J444" s="456"/>
      <c r="K444" s="456"/>
      <c r="L444" s="456"/>
      <c r="M444" s="456"/>
      <c r="N444" s="456"/>
    </row>
    <row r="445" spans="1:14" ht="19.5" customHeight="1">
      <c r="A445" s="456"/>
      <c r="B445" s="456"/>
      <c r="C445" s="456"/>
      <c r="D445" s="456"/>
      <c r="E445" s="456"/>
      <c r="F445" s="456"/>
      <c r="G445" s="456"/>
      <c r="H445" s="456"/>
      <c r="I445" s="456"/>
      <c r="J445" s="456"/>
      <c r="K445" s="456"/>
      <c r="L445" s="456"/>
      <c r="M445" s="456"/>
      <c r="N445" s="456"/>
    </row>
    <row r="446" spans="1:14" ht="19.5" customHeight="1">
      <c r="A446" s="456"/>
      <c r="B446" s="456"/>
      <c r="C446" s="456"/>
      <c r="D446" s="456"/>
      <c r="E446" s="456"/>
      <c r="F446" s="456"/>
      <c r="G446" s="456"/>
      <c r="H446" s="456"/>
      <c r="I446" s="456"/>
      <c r="J446" s="456"/>
      <c r="K446" s="456"/>
      <c r="L446" s="456"/>
      <c r="M446" s="456"/>
      <c r="N446" s="456"/>
    </row>
    <row r="447" spans="1:14" ht="19.5" customHeight="1">
      <c r="A447" s="456"/>
      <c r="B447" s="456"/>
      <c r="C447" s="456"/>
      <c r="D447" s="456"/>
      <c r="E447" s="456"/>
      <c r="F447" s="456"/>
      <c r="G447" s="456"/>
      <c r="H447" s="456"/>
      <c r="I447" s="456"/>
      <c r="J447" s="456"/>
      <c r="K447" s="456"/>
      <c r="L447" s="456"/>
      <c r="M447" s="456"/>
      <c r="N447" s="456"/>
    </row>
    <row r="448" spans="1:14" ht="19.5" customHeight="1">
      <c r="A448" s="456"/>
      <c r="B448" s="456"/>
      <c r="C448" s="456"/>
      <c r="D448" s="456"/>
      <c r="E448" s="456"/>
      <c r="F448" s="456"/>
      <c r="G448" s="456"/>
      <c r="H448" s="456"/>
      <c r="I448" s="456"/>
      <c r="J448" s="456"/>
      <c r="K448" s="456"/>
      <c r="L448" s="456"/>
      <c r="M448" s="456"/>
      <c r="N448" s="456"/>
    </row>
    <row r="449" spans="1:14" ht="19.5" customHeight="1">
      <c r="A449" s="456"/>
      <c r="B449" s="456"/>
      <c r="C449" s="456"/>
      <c r="D449" s="456"/>
      <c r="E449" s="456"/>
      <c r="F449" s="456"/>
      <c r="G449" s="456"/>
      <c r="H449" s="456"/>
      <c r="I449" s="456"/>
      <c r="J449" s="456"/>
      <c r="K449" s="456"/>
      <c r="L449" s="456"/>
      <c r="M449" s="456"/>
      <c r="N449" s="456"/>
    </row>
    <row r="450" spans="1:14" ht="19.5" customHeight="1">
      <c r="A450" s="456"/>
      <c r="B450" s="456"/>
      <c r="C450" s="456"/>
      <c r="D450" s="456"/>
      <c r="E450" s="456"/>
      <c r="F450" s="456"/>
      <c r="G450" s="456"/>
      <c r="H450" s="456"/>
      <c r="I450" s="456"/>
      <c r="J450" s="456"/>
      <c r="K450" s="456"/>
      <c r="L450" s="456"/>
      <c r="M450" s="456"/>
      <c r="N450" s="456"/>
    </row>
    <row r="451" spans="1:14" ht="19.5" customHeight="1">
      <c r="A451" s="456"/>
      <c r="B451" s="456"/>
      <c r="C451" s="456"/>
      <c r="D451" s="456"/>
      <c r="E451" s="456"/>
      <c r="F451" s="456"/>
      <c r="G451" s="456"/>
      <c r="H451" s="456"/>
      <c r="I451" s="456"/>
      <c r="J451" s="456"/>
      <c r="K451" s="456"/>
      <c r="L451" s="456"/>
      <c r="M451" s="456"/>
      <c r="N451" s="456"/>
    </row>
    <row r="452" spans="1:14" ht="19.5" customHeight="1">
      <c r="A452" s="456"/>
      <c r="B452" s="456"/>
      <c r="C452" s="456"/>
      <c r="D452" s="456"/>
      <c r="E452" s="456"/>
      <c r="F452" s="456"/>
      <c r="G452" s="456"/>
      <c r="H452" s="456"/>
      <c r="I452" s="456"/>
      <c r="J452" s="456"/>
      <c r="K452" s="456"/>
      <c r="L452" s="456"/>
      <c r="M452" s="456"/>
      <c r="N452" s="456"/>
    </row>
    <row r="453" spans="1:14" ht="19.5" customHeight="1">
      <c r="A453" s="456"/>
      <c r="B453" s="456"/>
      <c r="C453" s="456"/>
      <c r="D453" s="456"/>
      <c r="E453" s="456"/>
      <c r="F453" s="456"/>
      <c r="G453" s="456"/>
      <c r="H453" s="456"/>
      <c r="I453" s="456"/>
      <c r="J453" s="456"/>
      <c r="K453" s="456"/>
      <c r="L453" s="456"/>
      <c r="M453" s="456"/>
      <c r="N453" s="456"/>
    </row>
    <row r="454" spans="1:14" ht="19.5" customHeight="1">
      <c r="A454" s="456"/>
      <c r="B454" s="456"/>
      <c r="C454" s="456"/>
      <c r="D454" s="456"/>
      <c r="E454" s="456"/>
      <c r="F454" s="456"/>
      <c r="G454" s="456"/>
      <c r="H454" s="456"/>
      <c r="I454" s="456"/>
      <c r="J454" s="456"/>
      <c r="K454" s="456"/>
      <c r="L454" s="456"/>
      <c r="M454" s="456"/>
      <c r="N454" s="456"/>
    </row>
    <row r="455" spans="1:14" ht="19.5" customHeight="1">
      <c r="A455" s="456"/>
      <c r="B455" s="456"/>
      <c r="C455" s="456"/>
      <c r="D455" s="456"/>
      <c r="E455" s="456"/>
      <c r="F455" s="456"/>
      <c r="G455" s="456"/>
      <c r="H455" s="456"/>
      <c r="I455" s="456"/>
      <c r="J455" s="456"/>
      <c r="K455" s="456"/>
      <c r="L455" s="456"/>
      <c r="M455" s="456"/>
      <c r="N455" s="456"/>
    </row>
    <row r="456" spans="1:14" ht="19.5" customHeight="1">
      <c r="A456" s="456"/>
      <c r="B456" s="456"/>
      <c r="C456" s="456"/>
      <c r="D456" s="456"/>
      <c r="E456" s="456"/>
      <c r="F456" s="456"/>
      <c r="G456" s="456"/>
      <c r="H456" s="456"/>
      <c r="I456" s="456"/>
      <c r="J456" s="456"/>
      <c r="K456" s="456"/>
      <c r="L456" s="456"/>
      <c r="M456" s="456"/>
      <c r="N456" s="456"/>
    </row>
    <row r="457" spans="1:14" ht="19.5" customHeight="1">
      <c r="A457" s="456"/>
      <c r="B457" s="456"/>
      <c r="C457" s="456"/>
      <c r="D457" s="456"/>
      <c r="E457" s="456"/>
      <c r="F457" s="456"/>
      <c r="G457" s="456"/>
      <c r="H457" s="456"/>
      <c r="I457" s="456"/>
      <c r="J457" s="456"/>
      <c r="K457" s="456"/>
      <c r="L457" s="456"/>
      <c r="M457" s="456"/>
      <c r="N457" s="456"/>
    </row>
    <row r="458" spans="1:14" ht="19.5" customHeight="1">
      <c r="A458" s="456"/>
      <c r="B458" s="456"/>
      <c r="C458" s="456"/>
      <c r="D458" s="456"/>
      <c r="E458" s="456"/>
      <c r="F458" s="456"/>
      <c r="G458" s="456"/>
      <c r="H458" s="456"/>
      <c r="I458" s="456"/>
      <c r="J458" s="456"/>
      <c r="K458" s="456"/>
      <c r="L458" s="456"/>
      <c r="M458" s="456"/>
      <c r="N458" s="456"/>
    </row>
    <row r="459" spans="1:14" ht="19.5" customHeight="1">
      <c r="A459" s="456"/>
      <c r="B459" s="456"/>
      <c r="C459" s="456"/>
      <c r="D459" s="456"/>
      <c r="E459" s="456"/>
      <c r="F459" s="456"/>
      <c r="G459" s="456"/>
      <c r="H459" s="456"/>
      <c r="I459" s="456"/>
      <c r="J459" s="456"/>
      <c r="K459" s="456"/>
      <c r="L459" s="456"/>
      <c r="M459" s="456"/>
      <c r="N459" s="456"/>
    </row>
    <row r="460" spans="1:14" ht="19.5" customHeight="1">
      <c r="A460" s="456"/>
      <c r="B460" s="456"/>
      <c r="C460" s="456"/>
      <c r="D460" s="456"/>
      <c r="E460" s="456"/>
      <c r="F460" s="456"/>
      <c r="G460" s="456"/>
      <c r="H460" s="456"/>
      <c r="I460" s="456"/>
      <c r="J460" s="456"/>
      <c r="K460" s="456"/>
      <c r="L460" s="456"/>
      <c r="M460" s="456"/>
      <c r="N460" s="456"/>
    </row>
    <row r="461" spans="1:14" ht="19.5" customHeight="1">
      <c r="A461" s="456"/>
      <c r="B461" s="456"/>
      <c r="C461" s="456"/>
      <c r="D461" s="456"/>
      <c r="E461" s="456"/>
      <c r="F461" s="456"/>
      <c r="G461" s="456"/>
      <c r="H461" s="456"/>
      <c r="I461" s="456"/>
      <c r="J461" s="456"/>
      <c r="K461" s="456"/>
      <c r="L461" s="456"/>
      <c r="M461" s="456"/>
      <c r="N461" s="456"/>
    </row>
    <row r="462" spans="1:14" ht="19.5" customHeight="1">
      <c r="A462" s="456"/>
      <c r="B462" s="456"/>
      <c r="C462" s="456"/>
      <c r="D462" s="456"/>
      <c r="E462" s="456"/>
      <c r="F462" s="456"/>
      <c r="G462" s="456"/>
      <c r="H462" s="456"/>
      <c r="I462" s="456"/>
      <c r="J462" s="456"/>
      <c r="K462" s="456"/>
      <c r="L462" s="456"/>
      <c r="M462" s="456"/>
      <c r="N462" s="456"/>
    </row>
    <row r="463" spans="1:14" ht="19.5" customHeight="1">
      <c r="A463" s="456"/>
      <c r="B463" s="456"/>
      <c r="C463" s="456"/>
      <c r="D463" s="456"/>
      <c r="E463" s="456"/>
      <c r="F463" s="456"/>
      <c r="G463" s="456"/>
      <c r="H463" s="456"/>
      <c r="I463" s="456"/>
      <c r="J463" s="456"/>
      <c r="K463" s="456"/>
      <c r="L463" s="456"/>
      <c r="M463" s="456"/>
      <c r="N463" s="456"/>
    </row>
    <row r="464" spans="1:14" ht="19.5" customHeight="1">
      <c r="A464" s="456"/>
      <c r="B464" s="456"/>
      <c r="C464" s="456"/>
      <c r="D464" s="456"/>
      <c r="E464" s="456"/>
      <c r="F464" s="456"/>
      <c r="G464" s="456"/>
      <c r="H464" s="456"/>
      <c r="I464" s="456"/>
      <c r="J464" s="456"/>
      <c r="K464" s="456"/>
      <c r="L464" s="456"/>
      <c r="M464" s="456"/>
      <c r="N464" s="456"/>
    </row>
    <row r="465" spans="1:14" ht="19.5" customHeight="1">
      <c r="A465" s="456"/>
      <c r="B465" s="456"/>
      <c r="C465" s="456"/>
      <c r="D465" s="456"/>
      <c r="E465" s="456"/>
      <c r="F465" s="456"/>
      <c r="G465" s="456"/>
      <c r="H465" s="456"/>
      <c r="I465" s="456"/>
      <c r="J465" s="456"/>
      <c r="K465" s="456"/>
      <c r="L465" s="456"/>
      <c r="M465" s="456"/>
      <c r="N465" s="456"/>
    </row>
    <row r="466" spans="1:14" ht="19.5" customHeight="1">
      <c r="A466" s="456"/>
      <c r="B466" s="456"/>
      <c r="C466" s="456"/>
      <c r="D466" s="456"/>
      <c r="E466" s="456"/>
      <c r="F466" s="456"/>
      <c r="G466" s="456"/>
      <c r="H466" s="456"/>
      <c r="I466" s="456"/>
      <c r="J466" s="456"/>
      <c r="K466" s="456"/>
      <c r="L466" s="456"/>
      <c r="M466" s="456"/>
      <c r="N466" s="456"/>
    </row>
    <row r="467" spans="1:14" ht="19.5" customHeight="1">
      <c r="A467" s="456"/>
      <c r="B467" s="456"/>
      <c r="C467" s="456"/>
      <c r="D467" s="456"/>
      <c r="E467" s="456"/>
      <c r="F467" s="456"/>
      <c r="G467" s="456"/>
      <c r="H467" s="456"/>
      <c r="I467" s="456"/>
      <c r="J467" s="456"/>
      <c r="K467" s="456"/>
      <c r="L467" s="456"/>
      <c r="M467" s="456"/>
      <c r="N467" s="456"/>
    </row>
    <row r="468" spans="1:14" ht="19.5" customHeight="1">
      <c r="A468" s="456"/>
      <c r="B468" s="456"/>
      <c r="C468" s="456"/>
      <c r="D468" s="456"/>
      <c r="E468" s="456"/>
      <c r="F468" s="456"/>
      <c r="G468" s="456"/>
      <c r="H468" s="456"/>
      <c r="I468" s="456"/>
      <c r="J468" s="456"/>
      <c r="K468" s="456"/>
      <c r="L468" s="456"/>
      <c r="M468" s="456"/>
      <c r="N468" s="456"/>
    </row>
    <row r="469" spans="1:14" ht="19.5" customHeight="1">
      <c r="A469" s="456"/>
      <c r="B469" s="456"/>
      <c r="C469" s="456"/>
      <c r="D469" s="456"/>
      <c r="E469" s="456"/>
      <c r="F469" s="456"/>
      <c r="G469" s="456"/>
      <c r="H469" s="456"/>
      <c r="I469" s="456"/>
      <c r="J469" s="456"/>
      <c r="K469" s="456"/>
      <c r="L469" s="456"/>
      <c r="M469" s="456"/>
      <c r="N469" s="456"/>
    </row>
    <row r="470" spans="1:14" ht="19.5" customHeight="1">
      <c r="A470" s="456"/>
      <c r="B470" s="456"/>
      <c r="C470" s="456"/>
      <c r="D470" s="456"/>
      <c r="E470" s="456"/>
      <c r="F470" s="456"/>
      <c r="G470" s="456"/>
      <c r="H470" s="456"/>
      <c r="I470" s="456"/>
      <c r="J470" s="456"/>
      <c r="K470" s="456"/>
      <c r="L470" s="456"/>
      <c r="M470" s="456"/>
      <c r="N470" s="456"/>
    </row>
    <row r="471" spans="1:14" ht="19.5" customHeight="1">
      <c r="A471" s="456"/>
      <c r="B471" s="456"/>
      <c r="C471" s="456"/>
      <c r="D471" s="456"/>
      <c r="E471" s="456"/>
      <c r="F471" s="456"/>
      <c r="G471" s="456"/>
      <c r="H471" s="456"/>
      <c r="I471" s="456"/>
      <c r="J471" s="456"/>
      <c r="K471" s="456"/>
      <c r="L471" s="456"/>
      <c r="M471" s="456"/>
      <c r="N471" s="456"/>
    </row>
    <row r="472" spans="1:14" ht="19.5" customHeight="1">
      <c r="A472" s="456"/>
      <c r="B472" s="456"/>
      <c r="C472" s="456"/>
      <c r="D472" s="456"/>
      <c r="E472" s="456"/>
      <c r="F472" s="456"/>
      <c r="G472" s="456"/>
      <c r="H472" s="456"/>
      <c r="I472" s="456"/>
      <c r="J472" s="456"/>
      <c r="K472" s="456"/>
      <c r="L472" s="456"/>
      <c r="M472" s="456"/>
      <c r="N472" s="456"/>
    </row>
    <row r="473" spans="1:14" ht="19.5" customHeight="1">
      <c r="A473" s="456"/>
      <c r="B473" s="456"/>
      <c r="C473" s="456"/>
      <c r="D473" s="456"/>
      <c r="E473" s="456"/>
      <c r="F473" s="456"/>
      <c r="G473" s="456"/>
      <c r="H473" s="456"/>
      <c r="I473" s="456"/>
      <c r="J473" s="456"/>
      <c r="K473" s="456"/>
      <c r="L473" s="456"/>
      <c r="M473" s="456"/>
      <c r="N473" s="456"/>
    </row>
    <row r="474" spans="1:14" ht="19.5" customHeight="1">
      <c r="A474" s="456"/>
      <c r="B474" s="456"/>
      <c r="C474" s="456"/>
      <c r="D474" s="456"/>
      <c r="E474" s="456"/>
      <c r="F474" s="456"/>
      <c r="G474" s="456"/>
      <c r="H474" s="456"/>
      <c r="I474" s="456"/>
      <c r="J474" s="456"/>
      <c r="K474" s="456"/>
      <c r="L474" s="456"/>
      <c r="M474" s="456"/>
      <c r="N474" s="456"/>
    </row>
    <row r="475" spans="1:14" ht="19.5" customHeight="1">
      <c r="A475" s="456"/>
      <c r="B475" s="456"/>
      <c r="C475" s="456"/>
      <c r="D475" s="456"/>
      <c r="E475" s="456"/>
      <c r="F475" s="456"/>
      <c r="G475" s="456"/>
      <c r="H475" s="456"/>
      <c r="I475" s="456"/>
      <c r="J475" s="456"/>
      <c r="K475" s="456"/>
      <c r="L475" s="456"/>
      <c r="M475" s="456"/>
      <c r="N475" s="456"/>
    </row>
    <row r="476" spans="1:14" ht="19.5" customHeight="1">
      <c r="A476" s="456"/>
      <c r="B476" s="456"/>
      <c r="C476" s="456"/>
      <c r="D476" s="456"/>
      <c r="E476" s="456"/>
      <c r="F476" s="456"/>
      <c r="G476" s="456"/>
      <c r="H476" s="456"/>
      <c r="I476" s="456"/>
      <c r="J476" s="456"/>
      <c r="K476" s="456"/>
      <c r="L476" s="456"/>
      <c r="M476" s="456"/>
      <c r="N476" s="456"/>
    </row>
    <row r="477" spans="1:14" ht="19.5" customHeight="1">
      <c r="A477" s="456"/>
      <c r="B477" s="456"/>
      <c r="C477" s="456"/>
      <c r="D477" s="456"/>
      <c r="E477" s="456"/>
      <c r="F477" s="456"/>
      <c r="G477" s="456"/>
      <c r="H477" s="456"/>
      <c r="I477" s="456"/>
      <c r="J477" s="456"/>
      <c r="K477" s="456"/>
      <c r="L477" s="456"/>
      <c r="M477" s="456"/>
      <c r="N477" s="456"/>
    </row>
    <row r="478" spans="1:14" ht="19.5" customHeight="1">
      <c r="A478" s="456"/>
      <c r="B478" s="456"/>
      <c r="C478" s="456"/>
      <c r="D478" s="456"/>
      <c r="E478" s="456"/>
      <c r="F478" s="456"/>
      <c r="G478" s="456"/>
      <c r="H478" s="456"/>
      <c r="I478" s="456"/>
      <c r="J478" s="456"/>
      <c r="K478" s="456"/>
      <c r="L478" s="456"/>
      <c r="M478" s="456"/>
      <c r="N478" s="456"/>
    </row>
    <row r="479" spans="1:14" ht="19.5" customHeight="1">
      <c r="A479" s="456"/>
      <c r="B479" s="456"/>
      <c r="C479" s="456"/>
      <c r="D479" s="456"/>
      <c r="E479" s="456"/>
      <c r="F479" s="456"/>
      <c r="G479" s="456"/>
      <c r="H479" s="456"/>
      <c r="I479" s="456"/>
      <c r="J479" s="456"/>
      <c r="K479" s="456"/>
      <c r="L479" s="456"/>
      <c r="M479" s="456"/>
      <c r="N479" s="456"/>
    </row>
    <row r="480" spans="1:14" ht="19.5" customHeight="1">
      <c r="A480" s="456"/>
      <c r="B480" s="456"/>
      <c r="C480" s="456"/>
      <c r="D480" s="456"/>
      <c r="E480" s="456"/>
      <c r="F480" s="456"/>
      <c r="G480" s="456"/>
      <c r="H480" s="456"/>
      <c r="I480" s="456"/>
      <c r="J480" s="456"/>
      <c r="K480" s="456"/>
      <c r="L480" s="456"/>
      <c r="M480" s="456"/>
      <c r="N480" s="456"/>
    </row>
    <row r="481" spans="1:14" ht="19.5" customHeight="1">
      <c r="A481" s="456"/>
      <c r="B481" s="456"/>
      <c r="C481" s="456"/>
      <c r="D481" s="456"/>
      <c r="E481" s="456"/>
      <c r="F481" s="456"/>
      <c r="G481" s="456"/>
      <c r="H481" s="456"/>
      <c r="I481" s="456"/>
      <c r="J481" s="456"/>
      <c r="K481" s="456"/>
      <c r="L481" s="456"/>
      <c r="M481" s="456"/>
      <c r="N481" s="456"/>
    </row>
    <row r="482" spans="1:14" ht="19.5" customHeight="1">
      <c r="A482" s="456"/>
      <c r="B482" s="456"/>
      <c r="C482" s="456"/>
      <c r="D482" s="456"/>
      <c r="E482" s="456"/>
      <c r="F482" s="456"/>
      <c r="G482" s="456"/>
      <c r="H482" s="456"/>
      <c r="I482" s="456"/>
      <c r="J482" s="456"/>
      <c r="K482" s="456"/>
      <c r="L482" s="456"/>
      <c r="M482" s="456"/>
      <c r="N482" s="456"/>
    </row>
    <row r="483" spans="1:14" ht="19.5" customHeight="1">
      <c r="A483" s="456"/>
      <c r="B483" s="456"/>
      <c r="C483" s="456"/>
      <c r="D483" s="456"/>
      <c r="E483" s="456"/>
      <c r="F483" s="456"/>
      <c r="G483" s="456"/>
      <c r="H483" s="456"/>
      <c r="I483" s="456"/>
      <c r="J483" s="456"/>
      <c r="K483" s="456"/>
      <c r="L483" s="456"/>
      <c r="M483" s="456"/>
      <c r="N483" s="456"/>
    </row>
    <row r="484" spans="1:14" ht="19.5" customHeight="1">
      <c r="A484" s="456"/>
      <c r="B484" s="456"/>
      <c r="C484" s="456"/>
      <c r="D484" s="456"/>
      <c r="E484" s="456"/>
      <c r="F484" s="456"/>
      <c r="G484" s="456"/>
      <c r="H484" s="456"/>
      <c r="I484" s="456"/>
      <c r="J484" s="456"/>
      <c r="K484" s="456"/>
      <c r="L484" s="456"/>
      <c r="M484" s="456"/>
      <c r="N484" s="456"/>
    </row>
    <row r="485" spans="1:14" ht="19.5" customHeight="1">
      <c r="A485" s="456"/>
      <c r="B485" s="456"/>
      <c r="C485" s="456"/>
      <c r="D485" s="456"/>
      <c r="E485" s="456"/>
      <c r="F485" s="456"/>
      <c r="G485" s="456"/>
      <c r="H485" s="456"/>
      <c r="I485" s="456"/>
      <c r="J485" s="456"/>
      <c r="K485" s="456"/>
      <c r="L485" s="456"/>
      <c r="M485" s="456"/>
      <c r="N485" s="456"/>
    </row>
    <row r="486" spans="1:14" ht="19.5" customHeight="1">
      <c r="A486" s="456"/>
      <c r="B486" s="456"/>
      <c r="C486" s="456"/>
      <c r="D486" s="456"/>
      <c r="E486" s="456"/>
      <c r="F486" s="456"/>
      <c r="G486" s="456"/>
      <c r="H486" s="456"/>
      <c r="I486" s="456"/>
      <c r="J486" s="456"/>
      <c r="K486" s="456"/>
      <c r="L486" s="456"/>
      <c r="M486" s="456"/>
      <c r="N486" s="456"/>
    </row>
    <row r="487" spans="1:14" ht="19.5" customHeight="1">
      <c r="A487" s="456"/>
      <c r="B487" s="456"/>
      <c r="C487" s="456"/>
      <c r="D487" s="456"/>
      <c r="E487" s="456"/>
      <c r="F487" s="456"/>
      <c r="G487" s="456"/>
      <c r="H487" s="456"/>
      <c r="I487" s="456"/>
      <c r="J487" s="456"/>
      <c r="K487" s="456"/>
      <c r="L487" s="456"/>
      <c r="M487" s="456"/>
      <c r="N487" s="456"/>
    </row>
    <row r="488" spans="1:14" ht="19.5" customHeight="1">
      <c r="A488" s="456"/>
      <c r="B488" s="456"/>
      <c r="C488" s="456"/>
      <c r="D488" s="456"/>
      <c r="E488" s="456"/>
      <c r="F488" s="456"/>
      <c r="G488" s="456"/>
      <c r="H488" s="456"/>
      <c r="I488" s="456"/>
      <c r="J488" s="456"/>
      <c r="K488" s="456"/>
      <c r="L488" s="456"/>
      <c r="M488" s="456"/>
      <c r="N488" s="456"/>
    </row>
    <row r="489" spans="1:14" ht="19.5" customHeight="1">
      <c r="A489" s="456"/>
      <c r="B489" s="456"/>
      <c r="C489" s="456"/>
      <c r="D489" s="456"/>
      <c r="E489" s="456"/>
      <c r="F489" s="456"/>
      <c r="G489" s="456"/>
      <c r="H489" s="456"/>
      <c r="I489" s="456"/>
      <c r="J489" s="456"/>
      <c r="K489" s="456"/>
      <c r="L489" s="456"/>
      <c r="M489" s="456"/>
      <c r="N489" s="456"/>
    </row>
    <row r="490" spans="1:14" ht="19.5" customHeight="1">
      <c r="A490" s="456"/>
      <c r="B490" s="456"/>
      <c r="C490" s="456"/>
      <c r="D490" s="456"/>
      <c r="E490" s="456"/>
      <c r="F490" s="456"/>
      <c r="G490" s="456"/>
      <c r="H490" s="456"/>
      <c r="I490" s="456"/>
      <c r="J490" s="456"/>
      <c r="K490" s="456"/>
      <c r="L490" s="456"/>
      <c r="M490" s="456"/>
      <c r="N490" s="456"/>
    </row>
    <row r="491" spans="1:14" ht="19.5" customHeight="1">
      <c r="A491" s="456"/>
      <c r="B491" s="456"/>
      <c r="C491" s="456"/>
      <c r="D491" s="456"/>
      <c r="E491" s="456"/>
      <c r="F491" s="456"/>
      <c r="G491" s="456"/>
      <c r="H491" s="456"/>
      <c r="I491" s="456"/>
      <c r="J491" s="456"/>
      <c r="K491" s="456"/>
      <c r="L491" s="456"/>
      <c r="M491" s="456"/>
      <c r="N491" s="456"/>
    </row>
    <row r="492" spans="1:14" ht="19.5" customHeight="1">
      <c r="A492" s="456"/>
      <c r="B492" s="456"/>
      <c r="C492" s="456"/>
      <c r="D492" s="456"/>
      <c r="E492" s="456"/>
      <c r="F492" s="456"/>
      <c r="G492" s="456"/>
      <c r="H492" s="456"/>
      <c r="I492" s="456"/>
      <c r="J492" s="456"/>
      <c r="K492" s="456"/>
      <c r="L492" s="456"/>
      <c r="M492" s="456"/>
      <c r="N492" s="456"/>
    </row>
    <row r="493" spans="1:14" ht="19.5" customHeight="1">
      <c r="A493" s="456"/>
      <c r="B493" s="456"/>
      <c r="C493" s="456"/>
      <c r="D493" s="456"/>
      <c r="E493" s="456"/>
      <c r="F493" s="456"/>
      <c r="G493" s="456"/>
      <c r="H493" s="456"/>
      <c r="I493" s="456"/>
      <c r="J493" s="456"/>
      <c r="K493" s="456"/>
      <c r="L493" s="456"/>
      <c r="M493" s="456"/>
      <c r="N493" s="456"/>
    </row>
    <row r="494" spans="1:14" ht="19.5" customHeight="1">
      <c r="A494" s="456"/>
      <c r="B494" s="456"/>
      <c r="C494" s="456"/>
      <c r="D494" s="456"/>
      <c r="E494" s="456"/>
      <c r="F494" s="456"/>
      <c r="G494" s="456"/>
      <c r="H494" s="456"/>
      <c r="I494" s="456"/>
      <c r="J494" s="456"/>
      <c r="K494" s="456"/>
      <c r="L494" s="456"/>
      <c r="M494" s="456"/>
      <c r="N494" s="456"/>
    </row>
    <row r="495" spans="1:14" ht="19.5" customHeight="1">
      <c r="A495" s="456"/>
      <c r="B495" s="456"/>
      <c r="C495" s="456"/>
      <c r="D495" s="456"/>
      <c r="E495" s="456"/>
      <c r="F495" s="456"/>
      <c r="G495" s="456"/>
      <c r="H495" s="456"/>
      <c r="I495" s="456"/>
      <c r="J495" s="456"/>
      <c r="K495" s="456"/>
      <c r="L495" s="456"/>
      <c r="M495" s="456"/>
      <c r="N495" s="456"/>
    </row>
    <row r="496" spans="1:14" ht="19.5" customHeight="1">
      <c r="A496" s="456"/>
      <c r="B496" s="456"/>
      <c r="C496" s="456"/>
      <c r="D496" s="456"/>
      <c r="E496" s="456"/>
      <c r="F496" s="456"/>
      <c r="G496" s="456"/>
      <c r="H496" s="456"/>
      <c r="I496" s="456"/>
      <c r="J496" s="456"/>
      <c r="K496" s="456"/>
      <c r="L496" s="456"/>
      <c r="M496" s="456"/>
      <c r="N496" s="456"/>
    </row>
    <row r="497" spans="1:14" ht="19.5" customHeight="1">
      <c r="A497" s="456"/>
      <c r="B497" s="456"/>
      <c r="C497" s="456"/>
      <c r="D497" s="456"/>
      <c r="E497" s="456"/>
      <c r="F497" s="456"/>
      <c r="G497" s="456"/>
      <c r="H497" s="456"/>
      <c r="I497" s="456"/>
      <c r="J497" s="456"/>
      <c r="K497" s="456"/>
      <c r="L497" s="456"/>
      <c r="M497" s="456"/>
      <c r="N497" s="456"/>
    </row>
    <row r="498" spans="1:14" ht="19.5" customHeight="1">
      <c r="A498" s="456"/>
      <c r="B498" s="456"/>
      <c r="C498" s="456"/>
      <c r="D498" s="456"/>
      <c r="E498" s="456"/>
      <c r="F498" s="456"/>
      <c r="G498" s="456"/>
      <c r="H498" s="456"/>
      <c r="I498" s="456"/>
      <c r="J498" s="456"/>
      <c r="K498" s="456"/>
      <c r="L498" s="456"/>
      <c r="M498" s="456"/>
      <c r="N498" s="456"/>
    </row>
    <row r="499" spans="1:14" ht="19.5" customHeight="1">
      <c r="A499" s="456"/>
      <c r="B499" s="456"/>
      <c r="C499" s="456"/>
      <c r="D499" s="456"/>
      <c r="E499" s="456"/>
      <c r="F499" s="456"/>
      <c r="G499" s="456"/>
      <c r="H499" s="456"/>
      <c r="I499" s="456"/>
      <c r="J499" s="456"/>
      <c r="K499" s="456"/>
      <c r="L499" s="456"/>
      <c r="M499" s="456"/>
      <c r="N499" s="456"/>
    </row>
    <row r="500" spans="1:14" ht="19.5" customHeight="1">
      <c r="A500" s="456"/>
      <c r="B500" s="456"/>
      <c r="C500" s="456"/>
      <c r="D500" s="456"/>
      <c r="E500" s="456"/>
      <c r="F500" s="456"/>
      <c r="G500" s="456"/>
      <c r="H500" s="456"/>
      <c r="I500" s="456"/>
      <c r="J500" s="456"/>
      <c r="K500" s="456"/>
      <c r="L500" s="456"/>
      <c r="M500" s="456"/>
      <c r="N500" s="456"/>
    </row>
    <row r="501" spans="1:14" ht="19.5" customHeight="1">
      <c r="A501" s="456"/>
      <c r="B501" s="456"/>
      <c r="C501" s="456"/>
      <c r="D501" s="456"/>
      <c r="E501" s="456"/>
      <c r="F501" s="456"/>
      <c r="G501" s="456"/>
      <c r="H501" s="456"/>
      <c r="I501" s="456"/>
      <c r="J501" s="456"/>
      <c r="K501" s="456"/>
      <c r="L501" s="456"/>
      <c r="M501" s="456"/>
      <c r="N501" s="456"/>
    </row>
    <row r="502" spans="1:14" ht="19.5" customHeight="1">
      <c r="A502" s="456"/>
      <c r="B502" s="456"/>
      <c r="C502" s="456"/>
      <c r="D502" s="456"/>
      <c r="E502" s="456"/>
      <c r="F502" s="456"/>
      <c r="G502" s="456"/>
      <c r="H502" s="456"/>
      <c r="I502" s="456"/>
      <c r="J502" s="456"/>
      <c r="K502" s="456"/>
      <c r="L502" s="456"/>
      <c r="M502" s="456"/>
      <c r="N502" s="456"/>
    </row>
    <row r="503" spans="1:14" ht="19.5" customHeight="1">
      <c r="A503" s="456"/>
      <c r="B503" s="456"/>
      <c r="C503" s="456"/>
      <c r="D503" s="456"/>
      <c r="E503" s="456"/>
      <c r="F503" s="456"/>
      <c r="G503" s="456"/>
      <c r="H503" s="456"/>
      <c r="I503" s="456"/>
      <c r="J503" s="456"/>
      <c r="K503" s="456"/>
      <c r="L503" s="456"/>
      <c r="M503" s="456"/>
      <c r="N503" s="456"/>
    </row>
    <row r="504" spans="1:14" ht="19.5" customHeight="1">
      <c r="A504" s="456"/>
      <c r="B504" s="456"/>
      <c r="C504" s="456"/>
      <c r="D504" s="456"/>
      <c r="E504" s="456"/>
      <c r="F504" s="456"/>
      <c r="G504" s="456"/>
      <c r="H504" s="456"/>
      <c r="I504" s="456"/>
      <c r="J504" s="456"/>
      <c r="K504" s="456"/>
      <c r="L504" s="456"/>
      <c r="M504" s="456"/>
      <c r="N504" s="456"/>
    </row>
    <row r="505" spans="1:14" ht="19.5" customHeight="1">
      <c r="A505" s="456"/>
      <c r="B505" s="456"/>
      <c r="C505" s="456"/>
      <c r="D505" s="456"/>
      <c r="E505" s="456"/>
      <c r="F505" s="456"/>
      <c r="G505" s="456"/>
      <c r="H505" s="456"/>
      <c r="I505" s="456"/>
      <c r="J505" s="456"/>
      <c r="K505" s="456"/>
      <c r="L505" s="456"/>
      <c r="M505" s="456"/>
      <c r="N505" s="456"/>
    </row>
    <row r="506" spans="1:14" ht="19.5" customHeight="1">
      <c r="A506" s="456"/>
      <c r="B506" s="456"/>
      <c r="C506" s="456"/>
      <c r="D506" s="456"/>
      <c r="E506" s="456"/>
      <c r="F506" s="456"/>
      <c r="G506" s="456"/>
      <c r="H506" s="456"/>
      <c r="I506" s="456"/>
      <c r="J506" s="456"/>
      <c r="K506" s="456"/>
      <c r="L506" s="456"/>
      <c r="M506" s="456"/>
      <c r="N506" s="456"/>
    </row>
    <row r="507" spans="1:14" ht="19.5" customHeight="1">
      <c r="A507" s="456"/>
      <c r="B507" s="456"/>
      <c r="C507" s="456"/>
      <c r="D507" s="456"/>
      <c r="E507" s="456"/>
      <c r="F507" s="456"/>
      <c r="G507" s="456"/>
      <c r="H507" s="456"/>
      <c r="I507" s="456"/>
      <c r="J507" s="456"/>
      <c r="K507" s="456"/>
      <c r="L507" s="456"/>
      <c r="M507" s="456"/>
      <c r="N507" s="456"/>
    </row>
    <row r="508" spans="1:14" ht="19.5" customHeight="1">
      <c r="A508" s="456"/>
      <c r="B508" s="456"/>
      <c r="C508" s="456"/>
      <c r="D508" s="456"/>
      <c r="E508" s="456"/>
      <c r="F508" s="456"/>
      <c r="G508" s="456"/>
      <c r="H508" s="456"/>
      <c r="I508" s="456"/>
      <c r="J508" s="456"/>
      <c r="K508" s="456"/>
      <c r="L508" s="456"/>
      <c r="M508" s="456"/>
      <c r="N508" s="456"/>
    </row>
    <row r="509" spans="1:14" ht="19.5" customHeight="1">
      <c r="A509" s="456"/>
      <c r="B509" s="456"/>
      <c r="C509" s="456"/>
      <c r="D509" s="456"/>
      <c r="E509" s="456"/>
      <c r="F509" s="456"/>
      <c r="G509" s="456"/>
      <c r="H509" s="456"/>
      <c r="I509" s="456"/>
      <c r="J509" s="456"/>
      <c r="K509" s="456"/>
      <c r="L509" s="456"/>
      <c r="M509" s="456"/>
      <c r="N509" s="456"/>
    </row>
    <row r="510" spans="1:14" ht="19.5" customHeight="1">
      <c r="A510" s="456"/>
      <c r="B510" s="456"/>
      <c r="C510" s="456"/>
      <c r="D510" s="456"/>
      <c r="E510" s="456"/>
      <c r="F510" s="456"/>
      <c r="G510" s="456"/>
      <c r="H510" s="456"/>
      <c r="I510" s="456"/>
      <c r="J510" s="456"/>
      <c r="K510" s="456"/>
      <c r="L510" s="456"/>
      <c r="M510" s="456"/>
      <c r="N510" s="456"/>
    </row>
    <row r="511" spans="1:14" ht="19.5" customHeight="1">
      <c r="A511" s="456"/>
      <c r="B511" s="456"/>
      <c r="C511" s="456"/>
      <c r="D511" s="456"/>
      <c r="E511" s="456"/>
      <c r="F511" s="456"/>
      <c r="G511" s="456"/>
      <c r="H511" s="456"/>
      <c r="I511" s="456"/>
      <c r="J511" s="456"/>
      <c r="K511" s="456"/>
      <c r="L511" s="456"/>
      <c r="M511" s="456"/>
      <c r="N511" s="456"/>
    </row>
    <row r="512" spans="1:14" ht="19.5" customHeight="1">
      <c r="A512" s="456"/>
      <c r="B512" s="456"/>
      <c r="C512" s="456"/>
      <c r="D512" s="456"/>
      <c r="E512" s="456"/>
      <c r="F512" s="456"/>
      <c r="G512" s="456"/>
      <c r="H512" s="456"/>
      <c r="I512" s="456"/>
      <c r="J512" s="456"/>
      <c r="K512" s="456"/>
      <c r="L512" s="456"/>
      <c r="M512" s="456"/>
      <c r="N512" s="456"/>
    </row>
    <row r="513" spans="1:14" ht="19.5" customHeight="1">
      <c r="A513" s="456"/>
      <c r="B513" s="456"/>
      <c r="C513" s="456"/>
      <c r="D513" s="456"/>
      <c r="E513" s="456"/>
      <c r="F513" s="456"/>
      <c r="G513" s="456"/>
      <c r="H513" s="456"/>
      <c r="I513" s="456"/>
      <c r="J513" s="456"/>
      <c r="K513" s="456"/>
      <c r="L513" s="456"/>
      <c r="M513" s="456"/>
      <c r="N513" s="456"/>
    </row>
    <row r="514" spans="1:14" ht="19.5" customHeight="1">
      <c r="A514" s="456"/>
      <c r="B514" s="456"/>
      <c r="C514" s="456"/>
      <c r="D514" s="456"/>
      <c r="E514" s="456"/>
      <c r="F514" s="456"/>
      <c r="G514" s="456"/>
      <c r="H514" s="456"/>
      <c r="I514" s="456"/>
      <c r="J514" s="456"/>
      <c r="K514" s="456"/>
      <c r="L514" s="456"/>
      <c r="M514" s="456"/>
      <c r="N514" s="456"/>
    </row>
    <row r="515" spans="1:14" ht="19.5" customHeight="1">
      <c r="A515" s="456"/>
      <c r="B515" s="456"/>
      <c r="C515" s="456"/>
      <c r="D515" s="456"/>
      <c r="E515" s="456"/>
      <c r="F515" s="456"/>
      <c r="G515" s="456"/>
      <c r="H515" s="456"/>
      <c r="I515" s="456"/>
      <c r="J515" s="456"/>
      <c r="K515" s="456"/>
      <c r="L515" s="456"/>
      <c r="M515" s="456"/>
      <c r="N515" s="456"/>
    </row>
    <row r="516" spans="1:14" ht="19.5" customHeight="1">
      <c r="A516" s="456"/>
      <c r="B516" s="456"/>
      <c r="C516" s="456"/>
      <c r="D516" s="456"/>
      <c r="E516" s="456"/>
      <c r="F516" s="456"/>
      <c r="G516" s="456"/>
      <c r="H516" s="456"/>
      <c r="I516" s="456"/>
      <c r="J516" s="456"/>
      <c r="K516" s="456"/>
      <c r="L516" s="456"/>
      <c r="M516" s="456"/>
      <c r="N516" s="456"/>
    </row>
    <row r="517" spans="1:14" ht="19.5" customHeight="1">
      <c r="A517" s="456"/>
      <c r="B517" s="456"/>
      <c r="C517" s="456"/>
      <c r="D517" s="456"/>
      <c r="E517" s="456"/>
      <c r="F517" s="456"/>
      <c r="G517" s="456"/>
      <c r="H517" s="456"/>
      <c r="I517" s="456"/>
      <c r="J517" s="456"/>
      <c r="K517" s="456"/>
      <c r="L517" s="456"/>
      <c r="M517" s="456"/>
      <c r="N517" s="456"/>
    </row>
    <row r="518" spans="1:14" ht="19.5" customHeight="1">
      <c r="A518" s="456"/>
      <c r="B518" s="456"/>
      <c r="C518" s="456"/>
      <c r="D518" s="456"/>
      <c r="E518" s="456"/>
      <c r="F518" s="456"/>
      <c r="G518" s="456"/>
      <c r="H518" s="456"/>
      <c r="I518" s="456"/>
      <c r="J518" s="456"/>
      <c r="K518" s="456"/>
      <c r="L518" s="456"/>
      <c r="M518" s="456"/>
      <c r="N518" s="456"/>
    </row>
    <row r="519" spans="1:14" ht="19.5" customHeight="1">
      <c r="A519" s="456"/>
      <c r="B519" s="456"/>
      <c r="C519" s="456"/>
      <c r="D519" s="456"/>
      <c r="E519" s="456"/>
      <c r="F519" s="456"/>
      <c r="G519" s="456"/>
      <c r="H519" s="456"/>
      <c r="I519" s="456"/>
      <c r="J519" s="456"/>
      <c r="K519" s="456"/>
      <c r="L519" s="456"/>
      <c r="M519" s="456"/>
      <c r="N519" s="456"/>
    </row>
    <row r="520" spans="1:14" ht="19.5" customHeight="1">
      <c r="A520" s="456"/>
      <c r="B520" s="456"/>
      <c r="C520" s="456"/>
      <c r="D520" s="456"/>
      <c r="E520" s="456"/>
      <c r="F520" s="456"/>
      <c r="G520" s="456"/>
      <c r="H520" s="456"/>
      <c r="I520" s="456"/>
      <c r="J520" s="456"/>
      <c r="K520" s="456"/>
      <c r="L520" s="456"/>
      <c r="M520" s="456"/>
      <c r="N520" s="456"/>
    </row>
    <row r="521" spans="1:14" ht="19.5" customHeight="1">
      <c r="A521" s="456"/>
      <c r="B521" s="456"/>
      <c r="C521" s="456"/>
      <c r="D521" s="456"/>
      <c r="E521" s="456"/>
      <c r="F521" s="456"/>
      <c r="G521" s="456"/>
      <c r="H521" s="456"/>
      <c r="I521" s="456"/>
      <c r="J521" s="456"/>
      <c r="K521" s="456"/>
      <c r="L521" s="456"/>
      <c r="M521" s="456"/>
      <c r="N521" s="456"/>
    </row>
    <row r="522" spans="1:14" ht="19.5" customHeight="1">
      <c r="A522" s="456"/>
      <c r="B522" s="456"/>
      <c r="C522" s="456"/>
      <c r="D522" s="456"/>
      <c r="E522" s="456"/>
      <c r="F522" s="456"/>
      <c r="G522" s="456"/>
      <c r="H522" s="456"/>
      <c r="I522" s="456"/>
      <c r="J522" s="456"/>
      <c r="K522" s="456"/>
      <c r="L522" s="456"/>
      <c r="M522" s="456"/>
      <c r="N522" s="456"/>
    </row>
    <row r="523" spans="1:14" ht="19.5" customHeight="1">
      <c r="A523" s="456"/>
      <c r="B523" s="456"/>
      <c r="C523" s="456"/>
      <c r="D523" s="456"/>
      <c r="E523" s="456"/>
      <c r="F523" s="456"/>
      <c r="G523" s="456"/>
      <c r="H523" s="456"/>
      <c r="I523" s="456"/>
      <c r="J523" s="456"/>
      <c r="K523" s="456"/>
      <c r="L523" s="456"/>
      <c r="M523" s="456"/>
      <c r="N523" s="456"/>
    </row>
    <row r="524" spans="1:14" ht="19.5" customHeight="1">
      <c r="A524" s="456"/>
      <c r="B524" s="456"/>
      <c r="C524" s="456"/>
      <c r="D524" s="456"/>
      <c r="E524" s="456"/>
      <c r="F524" s="456"/>
      <c r="G524" s="456"/>
      <c r="H524" s="456"/>
      <c r="I524" s="456"/>
      <c r="J524" s="456"/>
      <c r="K524" s="456"/>
      <c r="L524" s="456"/>
      <c r="M524" s="456"/>
      <c r="N524" s="456"/>
    </row>
    <row r="525" spans="1:14" ht="19.5" customHeight="1">
      <c r="A525" s="456"/>
      <c r="B525" s="456"/>
      <c r="C525" s="456"/>
      <c r="D525" s="456"/>
      <c r="E525" s="456"/>
      <c r="F525" s="456"/>
      <c r="G525" s="456"/>
      <c r="H525" s="456"/>
      <c r="I525" s="456"/>
      <c r="J525" s="456"/>
      <c r="K525" s="456"/>
      <c r="L525" s="456"/>
      <c r="M525" s="456"/>
      <c r="N525" s="456"/>
    </row>
    <row r="526" spans="1:14" ht="19.5" customHeight="1">
      <c r="A526" s="456"/>
      <c r="B526" s="456"/>
      <c r="C526" s="456"/>
      <c r="D526" s="456"/>
      <c r="E526" s="456"/>
      <c r="F526" s="456"/>
      <c r="G526" s="456"/>
      <c r="H526" s="456"/>
      <c r="I526" s="456"/>
      <c r="J526" s="456"/>
      <c r="K526" s="456"/>
      <c r="L526" s="456"/>
      <c r="M526" s="456"/>
      <c r="N526" s="456"/>
    </row>
    <row r="527" spans="1:14" ht="19.5" customHeight="1">
      <c r="A527" s="456"/>
      <c r="B527" s="456"/>
      <c r="C527" s="456"/>
      <c r="D527" s="456"/>
      <c r="E527" s="456"/>
      <c r="F527" s="456"/>
      <c r="G527" s="456"/>
      <c r="H527" s="456"/>
      <c r="I527" s="456"/>
      <c r="J527" s="456"/>
      <c r="K527" s="456"/>
      <c r="L527" s="456"/>
      <c r="M527" s="456"/>
      <c r="N527" s="456"/>
    </row>
    <row r="528" spans="1:14" ht="19.5" customHeight="1">
      <c r="A528" s="456"/>
      <c r="B528" s="456"/>
      <c r="C528" s="456"/>
      <c r="D528" s="456"/>
      <c r="E528" s="456"/>
      <c r="F528" s="456"/>
      <c r="G528" s="456"/>
      <c r="H528" s="456"/>
      <c r="I528" s="456"/>
      <c r="J528" s="456"/>
      <c r="K528" s="456"/>
      <c r="L528" s="456"/>
      <c r="M528" s="456"/>
      <c r="N528" s="456"/>
    </row>
    <row r="529" spans="1:14" ht="19.5" customHeight="1">
      <c r="A529" s="456"/>
      <c r="B529" s="456"/>
      <c r="C529" s="456"/>
      <c r="D529" s="456"/>
      <c r="E529" s="456"/>
      <c r="F529" s="456"/>
      <c r="G529" s="456"/>
      <c r="H529" s="456"/>
      <c r="I529" s="456"/>
      <c r="J529" s="456"/>
      <c r="K529" s="456"/>
      <c r="L529" s="456"/>
      <c r="M529" s="456"/>
      <c r="N529" s="456"/>
    </row>
    <row r="530" spans="1:14" ht="19.5" customHeight="1">
      <c r="A530" s="456"/>
      <c r="B530" s="456"/>
      <c r="C530" s="456"/>
      <c r="D530" s="456"/>
      <c r="E530" s="456"/>
      <c r="F530" s="456"/>
      <c r="G530" s="456"/>
      <c r="H530" s="456"/>
      <c r="I530" s="456"/>
      <c r="J530" s="456"/>
      <c r="K530" s="456"/>
      <c r="L530" s="456"/>
      <c r="M530" s="456"/>
      <c r="N530" s="456"/>
    </row>
    <row r="531" spans="1:14" ht="19.5" customHeight="1">
      <c r="A531" s="456"/>
      <c r="B531" s="456"/>
      <c r="C531" s="456"/>
      <c r="D531" s="456"/>
      <c r="E531" s="456"/>
      <c r="F531" s="456"/>
      <c r="G531" s="456"/>
      <c r="H531" s="456"/>
      <c r="I531" s="456"/>
      <c r="J531" s="456"/>
      <c r="K531" s="456"/>
      <c r="L531" s="456"/>
      <c r="M531" s="456"/>
      <c r="N531" s="456"/>
    </row>
    <row r="532" spans="1:14" ht="19.5" customHeight="1">
      <c r="A532" s="456"/>
      <c r="B532" s="456"/>
      <c r="C532" s="456"/>
      <c r="D532" s="456"/>
      <c r="E532" s="456"/>
      <c r="F532" s="456"/>
      <c r="G532" s="456"/>
      <c r="H532" s="456"/>
      <c r="I532" s="456"/>
      <c r="J532" s="456"/>
      <c r="K532" s="456"/>
      <c r="L532" s="456"/>
      <c r="M532" s="456"/>
      <c r="N532" s="456"/>
    </row>
    <row r="533" spans="1:14" ht="19.5" customHeight="1">
      <c r="A533" s="456"/>
      <c r="B533" s="456"/>
      <c r="C533" s="456"/>
      <c r="D533" s="456"/>
      <c r="E533" s="456"/>
      <c r="F533" s="456"/>
      <c r="G533" s="456"/>
      <c r="H533" s="456"/>
      <c r="I533" s="456"/>
      <c r="J533" s="456"/>
      <c r="K533" s="456"/>
      <c r="L533" s="456"/>
      <c r="M533" s="456"/>
      <c r="N533" s="456"/>
    </row>
    <row r="534" spans="1:14" ht="19.5" customHeight="1">
      <c r="A534" s="456"/>
      <c r="B534" s="456"/>
      <c r="C534" s="456"/>
      <c r="D534" s="456"/>
      <c r="E534" s="456"/>
      <c r="F534" s="456"/>
      <c r="G534" s="456"/>
      <c r="H534" s="456"/>
      <c r="I534" s="456"/>
      <c r="J534" s="456"/>
      <c r="K534" s="456"/>
      <c r="L534" s="456"/>
      <c r="M534" s="456"/>
      <c r="N534" s="456"/>
    </row>
    <row r="535" spans="1:14" ht="19.5" customHeight="1">
      <c r="A535" s="456"/>
      <c r="B535" s="456"/>
      <c r="C535" s="456"/>
      <c r="D535" s="456"/>
      <c r="E535" s="456"/>
      <c r="F535" s="456"/>
      <c r="G535" s="456"/>
      <c r="H535" s="456"/>
      <c r="I535" s="456"/>
      <c r="J535" s="456"/>
      <c r="K535" s="456"/>
      <c r="L535" s="456"/>
      <c r="M535" s="456"/>
      <c r="N535" s="456"/>
    </row>
    <row r="536" spans="1:14" ht="19.5" customHeight="1">
      <c r="A536" s="456"/>
      <c r="B536" s="456"/>
      <c r="C536" s="456"/>
      <c r="D536" s="456"/>
      <c r="E536" s="456"/>
      <c r="F536" s="456"/>
      <c r="G536" s="456"/>
      <c r="H536" s="456"/>
      <c r="I536" s="456"/>
      <c r="J536" s="456"/>
      <c r="K536" s="456"/>
      <c r="L536" s="456"/>
      <c r="M536" s="456"/>
      <c r="N536" s="456"/>
    </row>
    <row r="537" spans="1:14" ht="19.5" customHeight="1">
      <c r="A537" s="456"/>
      <c r="B537" s="456"/>
      <c r="C537" s="456"/>
      <c r="D537" s="456"/>
      <c r="E537" s="456"/>
      <c r="F537" s="456"/>
      <c r="G537" s="456"/>
      <c r="H537" s="456"/>
      <c r="I537" s="456"/>
      <c r="J537" s="456"/>
      <c r="K537" s="456"/>
      <c r="L537" s="456"/>
      <c r="M537" s="456"/>
      <c r="N537" s="456"/>
    </row>
    <row r="538" spans="1:14" ht="19.5" customHeight="1">
      <c r="A538" s="456"/>
      <c r="B538" s="456"/>
      <c r="C538" s="456"/>
      <c r="D538" s="456"/>
      <c r="E538" s="456"/>
      <c r="F538" s="456"/>
      <c r="G538" s="456"/>
      <c r="H538" s="456"/>
      <c r="I538" s="456"/>
      <c r="J538" s="456"/>
      <c r="K538" s="456"/>
      <c r="L538" s="456"/>
      <c r="M538" s="456"/>
      <c r="N538" s="456"/>
    </row>
    <row r="539" spans="1:14" ht="19.5" customHeight="1">
      <c r="A539" s="456"/>
      <c r="B539" s="456"/>
      <c r="C539" s="456"/>
      <c r="D539" s="456"/>
      <c r="E539" s="456"/>
      <c r="F539" s="456"/>
      <c r="G539" s="456"/>
      <c r="H539" s="456"/>
      <c r="I539" s="456"/>
      <c r="J539" s="456"/>
      <c r="K539" s="456"/>
      <c r="L539" s="456"/>
      <c r="M539" s="456"/>
      <c r="N539" s="456"/>
    </row>
    <row r="540" spans="1:14" ht="19.5" customHeight="1">
      <c r="A540" s="456"/>
      <c r="B540" s="456"/>
      <c r="C540" s="456"/>
      <c r="D540" s="456"/>
      <c r="E540" s="456"/>
      <c r="F540" s="456"/>
      <c r="G540" s="456"/>
      <c r="H540" s="456"/>
      <c r="I540" s="456"/>
      <c r="J540" s="456"/>
      <c r="K540" s="456"/>
      <c r="L540" s="456"/>
      <c r="M540" s="456"/>
      <c r="N540" s="456"/>
    </row>
    <row r="541" spans="1:14" ht="19.5" customHeight="1">
      <c r="A541" s="456"/>
      <c r="B541" s="456"/>
      <c r="C541" s="456"/>
      <c r="D541" s="456"/>
      <c r="E541" s="456"/>
      <c r="F541" s="456"/>
      <c r="G541" s="456"/>
      <c r="H541" s="456"/>
      <c r="I541" s="456"/>
      <c r="J541" s="456"/>
      <c r="K541" s="456"/>
      <c r="L541" s="456"/>
      <c r="M541" s="456"/>
      <c r="N541" s="456"/>
    </row>
    <row r="542" spans="1:14" ht="19.5" customHeight="1">
      <c r="A542" s="456"/>
      <c r="B542" s="456"/>
      <c r="C542" s="456"/>
      <c r="D542" s="456"/>
      <c r="E542" s="456"/>
      <c r="F542" s="456"/>
      <c r="G542" s="456"/>
      <c r="H542" s="456"/>
      <c r="I542" s="456"/>
      <c r="J542" s="456"/>
      <c r="K542" s="456"/>
      <c r="L542" s="456"/>
      <c r="M542" s="456"/>
      <c r="N542" s="456"/>
    </row>
    <row r="543" spans="1:14" ht="19.5" customHeight="1">
      <c r="A543" s="456"/>
      <c r="B543" s="456"/>
      <c r="C543" s="456"/>
      <c r="D543" s="456"/>
      <c r="E543" s="456"/>
      <c r="F543" s="456"/>
      <c r="G543" s="456"/>
      <c r="H543" s="456"/>
      <c r="I543" s="456"/>
      <c r="J543" s="456"/>
      <c r="K543" s="456"/>
      <c r="L543" s="456"/>
      <c r="M543" s="456"/>
      <c r="N543" s="456"/>
    </row>
    <row r="544" spans="1:14" ht="19.5" customHeight="1">
      <c r="A544" s="456"/>
      <c r="B544" s="456"/>
      <c r="C544" s="456"/>
      <c r="D544" s="456"/>
      <c r="E544" s="456"/>
      <c r="F544" s="456"/>
      <c r="G544" s="456"/>
      <c r="H544" s="456"/>
      <c r="I544" s="456"/>
      <c r="J544" s="456"/>
      <c r="K544" s="456"/>
      <c r="L544" s="456"/>
      <c r="M544" s="456"/>
      <c r="N544" s="456"/>
    </row>
    <row r="545" spans="1:14" ht="19.5" customHeight="1">
      <c r="A545" s="456"/>
      <c r="B545" s="456"/>
      <c r="C545" s="456"/>
      <c r="D545" s="456"/>
      <c r="E545" s="456"/>
      <c r="F545" s="456"/>
      <c r="G545" s="456"/>
      <c r="H545" s="456"/>
      <c r="I545" s="456"/>
      <c r="J545" s="456"/>
      <c r="K545" s="456"/>
      <c r="L545" s="456"/>
      <c r="M545" s="456"/>
      <c r="N545" s="456"/>
    </row>
    <row r="546" spans="1:14" ht="19.5" customHeight="1">
      <c r="A546" s="456"/>
      <c r="B546" s="456"/>
      <c r="C546" s="456"/>
      <c r="D546" s="456"/>
      <c r="E546" s="456"/>
      <c r="F546" s="456"/>
      <c r="G546" s="456"/>
      <c r="H546" s="456"/>
      <c r="I546" s="456"/>
      <c r="J546" s="456"/>
      <c r="K546" s="456"/>
      <c r="L546" s="456"/>
      <c r="M546" s="456"/>
      <c r="N546" s="456"/>
    </row>
    <row r="547" spans="1:14" ht="19.5" customHeight="1">
      <c r="A547" s="456"/>
      <c r="B547" s="456"/>
      <c r="C547" s="456"/>
      <c r="D547" s="456"/>
      <c r="E547" s="456"/>
      <c r="F547" s="456"/>
      <c r="G547" s="456"/>
      <c r="H547" s="456"/>
      <c r="I547" s="456"/>
      <c r="J547" s="456"/>
      <c r="K547" s="456"/>
      <c r="L547" s="456"/>
      <c r="M547" s="456"/>
      <c r="N547" s="456"/>
    </row>
    <row r="548" spans="1:14" ht="19.5" customHeight="1">
      <c r="A548" s="456"/>
      <c r="B548" s="456"/>
      <c r="C548" s="456"/>
      <c r="D548" s="456"/>
      <c r="E548" s="456"/>
      <c r="F548" s="456"/>
      <c r="G548" s="456"/>
      <c r="H548" s="456"/>
      <c r="I548" s="456"/>
      <c r="J548" s="456"/>
      <c r="K548" s="456"/>
      <c r="L548" s="456"/>
      <c r="M548" s="456"/>
      <c r="N548" s="456"/>
    </row>
    <row r="549" spans="1:14" ht="19.5" customHeight="1">
      <c r="A549" s="456"/>
      <c r="B549" s="456"/>
      <c r="C549" s="456"/>
      <c r="D549" s="456"/>
      <c r="E549" s="456"/>
      <c r="F549" s="456"/>
      <c r="G549" s="456"/>
      <c r="H549" s="456"/>
      <c r="I549" s="456"/>
      <c r="J549" s="456"/>
      <c r="K549" s="456"/>
      <c r="L549" s="456"/>
      <c r="M549" s="456"/>
      <c r="N549" s="456"/>
    </row>
    <row r="550" spans="1:14" ht="19.5" customHeight="1">
      <c r="A550" s="456"/>
      <c r="B550" s="456"/>
      <c r="C550" s="456"/>
      <c r="D550" s="456"/>
      <c r="E550" s="456"/>
      <c r="F550" s="456"/>
      <c r="G550" s="456"/>
      <c r="H550" s="456"/>
      <c r="I550" s="456"/>
      <c r="J550" s="456"/>
      <c r="K550" s="456"/>
      <c r="L550" s="456"/>
      <c r="M550" s="456"/>
      <c r="N550" s="456"/>
    </row>
    <row r="551" spans="1:14" ht="19.5" customHeight="1">
      <c r="A551" s="456"/>
      <c r="B551" s="456"/>
      <c r="C551" s="456"/>
      <c r="D551" s="456"/>
      <c r="E551" s="456"/>
      <c r="F551" s="456"/>
      <c r="G551" s="456"/>
      <c r="H551" s="456"/>
      <c r="I551" s="456"/>
      <c r="J551" s="456"/>
      <c r="K551" s="456"/>
      <c r="L551" s="456"/>
      <c r="M551" s="456"/>
      <c r="N551" s="456"/>
    </row>
    <row r="552" spans="1:14" ht="19.5" customHeight="1">
      <c r="A552" s="456"/>
      <c r="B552" s="456"/>
      <c r="C552" s="456"/>
      <c r="D552" s="456"/>
      <c r="E552" s="456"/>
      <c r="F552" s="456"/>
      <c r="G552" s="456"/>
      <c r="H552" s="456"/>
      <c r="I552" s="456"/>
      <c r="J552" s="456"/>
      <c r="K552" s="456"/>
      <c r="L552" s="456"/>
      <c r="M552" s="456"/>
      <c r="N552" s="456"/>
    </row>
    <row r="553" spans="1:14" ht="19.5" customHeight="1">
      <c r="A553" s="456"/>
      <c r="B553" s="456"/>
      <c r="C553" s="456"/>
      <c r="D553" s="456"/>
      <c r="E553" s="456"/>
      <c r="F553" s="456"/>
      <c r="G553" s="456"/>
      <c r="H553" s="456"/>
      <c r="I553" s="456"/>
      <c r="J553" s="456"/>
      <c r="K553" s="456"/>
      <c r="L553" s="456"/>
      <c r="M553" s="456"/>
      <c r="N553" s="456"/>
    </row>
    <row r="554" spans="1:14" ht="19.5" customHeight="1">
      <c r="A554" s="456"/>
      <c r="B554" s="456"/>
      <c r="C554" s="456"/>
      <c r="D554" s="456"/>
      <c r="E554" s="456"/>
      <c r="F554" s="456"/>
      <c r="G554" s="456"/>
      <c r="H554" s="456"/>
      <c r="I554" s="456"/>
      <c r="J554" s="456"/>
      <c r="K554" s="456"/>
      <c r="L554" s="456"/>
      <c r="M554" s="456"/>
      <c r="N554" s="456"/>
    </row>
    <row r="555" spans="1:14" ht="19.5" customHeight="1">
      <c r="A555" s="456"/>
      <c r="B555" s="456"/>
      <c r="C555" s="456"/>
      <c r="D555" s="456"/>
      <c r="E555" s="456"/>
      <c r="F555" s="456"/>
      <c r="G555" s="456"/>
      <c r="H555" s="456"/>
      <c r="I555" s="456"/>
      <c r="J555" s="456"/>
      <c r="K555" s="456"/>
      <c r="L555" s="456"/>
      <c r="M555" s="456"/>
      <c r="N555" s="456"/>
    </row>
    <row r="556" spans="1:14" ht="19.5" customHeight="1">
      <c r="A556" s="456"/>
      <c r="B556" s="456"/>
      <c r="C556" s="456"/>
      <c r="D556" s="456"/>
      <c r="E556" s="456"/>
      <c r="F556" s="456"/>
      <c r="G556" s="456"/>
      <c r="H556" s="456"/>
      <c r="I556" s="456"/>
      <c r="J556" s="456"/>
      <c r="K556" s="456"/>
      <c r="L556" s="456"/>
      <c r="M556" s="456"/>
      <c r="N556" s="456"/>
    </row>
    <row r="557" spans="1:14" ht="19.5" customHeight="1">
      <c r="A557" s="456"/>
      <c r="B557" s="456"/>
      <c r="C557" s="456"/>
      <c r="D557" s="456"/>
      <c r="E557" s="456"/>
      <c r="F557" s="456"/>
      <c r="G557" s="456"/>
      <c r="H557" s="456"/>
      <c r="I557" s="456"/>
      <c r="J557" s="456"/>
      <c r="K557" s="456"/>
      <c r="L557" s="456"/>
      <c r="M557" s="456"/>
      <c r="N557" s="456"/>
    </row>
    <row r="558" spans="1:14" ht="19.5" customHeight="1">
      <c r="A558" s="456"/>
      <c r="B558" s="456"/>
      <c r="C558" s="456"/>
      <c r="D558" s="456"/>
      <c r="E558" s="456"/>
      <c r="F558" s="456"/>
      <c r="G558" s="456"/>
      <c r="H558" s="456"/>
      <c r="I558" s="456"/>
      <c r="J558" s="456"/>
      <c r="K558" s="456"/>
      <c r="L558" s="456"/>
      <c r="M558" s="456"/>
      <c r="N558" s="456"/>
    </row>
    <row r="559" spans="1:14" ht="19.5" customHeight="1">
      <c r="A559" s="456"/>
      <c r="B559" s="456"/>
      <c r="C559" s="456"/>
      <c r="D559" s="456"/>
      <c r="E559" s="456"/>
      <c r="F559" s="456"/>
      <c r="G559" s="456"/>
      <c r="H559" s="456"/>
      <c r="I559" s="456"/>
      <c r="J559" s="456"/>
      <c r="K559" s="456"/>
      <c r="L559" s="456"/>
      <c r="M559" s="456"/>
      <c r="N559" s="456"/>
    </row>
    <row r="560" spans="1:14" ht="19.5" customHeight="1">
      <c r="A560" s="456"/>
      <c r="B560" s="456"/>
      <c r="C560" s="456"/>
      <c r="D560" s="456"/>
      <c r="E560" s="456"/>
      <c r="F560" s="456"/>
      <c r="G560" s="456"/>
      <c r="H560" s="456"/>
      <c r="I560" s="456"/>
      <c r="J560" s="456"/>
      <c r="K560" s="456"/>
      <c r="L560" s="456"/>
      <c r="M560" s="456"/>
      <c r="N560" s="456"/>
    </row>
    <row r="561" spans="1:14" ht="19.5" customHeight="1">
      <c r="A561" s="456"/>
      <c r="B561" s="456"/>
      <c r="C561" s="456"/>
      <c r="D561" s="456"/>
      <c r="E561" s="456"/>
      <c r="F561" s="456"/>
      <c r="G561" s="456"/>
      <c r="H561" s="456"/>
      <c r="I561" s="456"/>
      <c r="J561" s="456"/>
      <c r="K561" s="456"/>
      <c r="L561" s="456"/>
      <c r="M561" s="456"/>
      <c r="N561" s="456"/>
    </row>
    <row r="562" spans="1:14" ht="19.5" customHeight="1">
      <c r="A562" s="456"/>
      <c r="B562" s="456"/>
      <c r="C562" s="456"/>
      <c r="D562" s="456"/>
      <c r="E562" s="456"/>
      <c r="F562" s="456"/>
      <c r="G562" s="456"/>
      <c r="H562" s="456"/>
      <c r="I562" s="456"/>
      <c r="J562" s="456"/>
      <c r="K562" s="456"/>
      <c r="L562" s="456"/>
      <c r="M562" s="456"/>
      <c r="N562" s="456"/>
    </row>
    <row r="563" spans="1:14" ht="19.5" customHeight="1">
      <c r="A563" s="456"/>
      <c r="B563" s="456"/>
      <c r="C563" s="456"/>
      <c r="D563" s="456"/>
      <c r="E563" s="456"/>
      <c r="F563" s="456"/>
      <c r="G563" s="456"/>
      <c r="H563" s="456"/>
      <c r="I563" s="456"/>
      <c r="J563" s="456"/>
      <c r="K563" s="456"/>
      <c r="L563" s="456"/>
      <c r="M563" s="456"/>
      <c r="N563" s="456"/>
    </row>
    <row r="564" spans="1:14" ht="19.5" customHeight="1">
      <c r="A564" s="456"/>
      <c r="B564" s="456"/>
      <c r="C564" s="456"/>
      <c r="D564" s="456"/>
      <c r="E564" s="456"/>
      <c r="F564" s="456"/>
      <c r="G564" s="456"/>
      <c r="H564" s="456"/>
      <c r="I564" s="456"/>
      <c r="J564" s="456"/>
      <c r="K564" s="456"/>
      <c r="L564" s="456"/>
      <c r="M564" s="456"/>
      <c r="N564" s="456"/>
    </row>
    <row r="565" spans="1:14" ht="19.5" customHeight="1">
      <c r="A565" s="456"/>
      <c r="B565" s="456"/>
      <c r="C565" s="456"/>
      <c r="D565" s="456"/>
      <c r="E565" s="456"/>
      <c r="F565" s="456"/>
      <c r="G565" s="456"/>
      <c r="H565" s="456"/>
      <c r="I565" s="456"/>
      <c r="J565" s="456"/>
      <c r="K565" s="456"/>
      <c r="L565" s="456"/>
      <c r="M565" s="456"/>
      <c r="N565" s="456"/>
    </row>
    <row r="566" spans="1:14" ht="19.5" customHeight="1">
      <c r="A566" s="456"/>
      <c r="B566" s="456"/>
      <c r="C566" s="456"/>
      <c r="D566" s="456"/>
      <c r="E566" s="456"/>
      <c r="F566" s="456"/>
      <c r="G566" s="456"/>
      <c r="H566" s="456"/>
      <c r="I566" s="456"/>
      <c r="J566" s="456"/>
      <c r="K566" s="456"/>
      <c r="L566" s="456"/>
      <c r="M566" s="456"/>
      <c r="N566" s="456"/>
    </row>
    <row r="567" spans="1:14" ht="19.5" customHeight="1">
      <c r="A567" s="456"/>
      <c r="B567" s="456"/>
      <c r="C567" s="456"/>
      <c r="D567" s="456"/>
      <c r="E567" s="456"/>
      <c r="F567" s="456"/>
      <c r="G567" s="456"/>
      <c r="H567" s="456"/>
      <c r="I567" s="456"/>
      <c r="J567" s="456"/>
      <c r="K567" s="456"/>
      <c r="L567" s="456"/>
      <c r="M567" s="456"/>
      <c r="N567" s="456"/>
    </row>
    <row r="568" spans="1:14" ht="19.5" customHeight="1">
      <c r="A568" s="456"/>
      <c r="B568" s="456"/>
      <c r="C568" s="456"/>
      <c r="D568" s="456"/>
      <c r="E568" s="456"/>
      <c r="F568" s="456"/>
      <c r="G568" s="456"/>
      <c r="H568" s="456"/>
      <c r="I568" s="456"/>
      <c r="J568" s="456"/>
      <c r="K568" s="456"/>
      <c r="L568" s="456"/>
      <c r="M568" s="456"/>
      <c r="N568" s="456"/>
    </row>
    <row r="569" spans="1:14" ht="19.5" customHeight="1">
      <c r="A569" s="456"/>
      <c r="B569" s="456"/>
      <c r="C569" s="456"/>
      <c r="D569" s="456"/>
      <c r="E569" s="456"/>
      <c r="F569" s="456"/>
      <c r="G569" s="456"/>
      <c r="H569" s="456"/>
      <c r="I569" s="456"/>
      <c r="J569" s="456"/>
      <c r="K569" s="456"/>
      <c r="L569" s="456"/>
      <c r="M569" s="456"/>
      <c r="N569" s="456"/>
    </row>
    <row r="570" spans="1:14" ht="19.5" customHeight="1">
      <c r="A570" s="456"/>
      <c r="B570" s="456"/>
      <c r="C570" s="456"/>
      <c r="D570" s="456"/>
      <c r="E570" s="456"/>
      <c r="F570" s="456"/>
      <c r="G570" s="456"/>
      <c r="H570" s="456"/>
      <c r="I570" s="456"/>
      <c r="J570" s="456"/>
      <c r="K570" s="456"/>
      <c r="L570" s="456"/>
      <c r="M570" s="456"/>
      <c r="N570" s="456"/>
    </row>
    <row r="571" spans="1:14" ht="19.5" customHeight="1">
      <c r="A571" s="456"/>
      <c r="B571" s="456"/>
      <c r="C571" s="456"/>
      <c r="D571" s="456"/>
      <c r="E571" s="456"/>
      <c r="F571" s="456"/>
      <c r="G571" s="456"/>
      <c r="H571" s="456"/>
      <c r="I571" s="456"/>
      <c r="J571" s="456"/>
      <c r="K571" s="456"/>
      <c r="L571" s="456"/>
      <c r="M571" s="456"/>
      <c r="N571" s="456"/>
    </row>
    <row r="572" spans="1:14" ht="19.5" customHeight="1">
      <c r="A572" s="456"/>
      <c r="B572" s="456"/>
      <c r="C572" s="456"/>
      <c r="D572" s="456"/>
      <c r="E572" s="456"/>
      <c r="F572" s="456"/>
      <c r="G572" s="456"/>
      <c r="H572" s="456"/>
      <c r="I572" s="456"/>
      <c r="J572" s="456"/>
      <c r="K572" s="456"/>
      <c r="L572" s="456"/>
      <c r="M572" s="456"/>
      <c r="N572" s="456"/>
    </row>
    <row r="573" spans="1:14" ht="19.5" customHeight="1">
      <c r="A573" s="456"/>
      <c r="B573" s="456"/>
      <c r="C573" s="456"/>
      <c r="D573" s="456"/>
      <c r="E573" s="456"/>
      <c r="F573" s="456"/>
      <c r="G573" s="456"/>
      <c r="H573" s="456"/>
      <c r="I573" s="456"/>
      <c r="J573" s="456"/>
      <c r="K573" s="456"/>
      <c r="L573" s="456"/>
      <c r="M573" s="456"/>
      <c r="N573" s="456"/>
    </row>
    <row r="574" spans="1:14" ht="19.5" customHeight="1">
      <c r="A574" s="456"/>
      <c r="B574" s="456"/>
      <c r="C574" s="456"/>
      <c r="D574" s="456"/>
      <c r="E574" s="456"/>
      <c r="F574" s="456"/>
      <c r="G574" s="456"/>
      <c r="H574" s="456"/>
      <c r="I574" s="456"/>
      <c r="J574" s="456"/>
      <c r="K574" s="456"/>
      <c r="L574" s="456"/>
      <c r="M574" s="456"/>
      <c r="N574" s="456"/>
    </row>
    <row r="575" spans="1:14" ht="19.5" customHeight="1">
      <c r="A575" s="456"/>
      <c r="B575" s="456"/>
      <c r="C575" s="456"/>
      <c r="D575" s="456"/>
      <c r="E575" s="456"/>
      <c r="F575" s="456"/>
      <c r="G575" s="456"/>
      <c r="H575" s="456"/>
      <c r="I575" s="456"/>
      <c r="J575" s="456"/>
      <c r="K575" s="456"/>
      <c r="L575" s="456"/>
      <c r="M575" s="456"/>
      <c r="N575" s="456"/>
    </row>
    <row r="576" spans="1:14" ht="19.5" customHeight="1">
      <c r="A576" s="456"/>
      <c r="B576" s="456"/>
      <c r="C576" s="456"/>
      <c r="D576" s="456"/>
      <c r="E576" s="456"/>
      <c r="F576" s="456"/>
      <c r="G576" s="456"/>
      <c r="H576" s="456"/>
      <c r="I576" s="456"/>
      <c r="J576" s="456"/>
      <c r="K576" s="456"/>
      <c r="L576" s="456"/>
      <c r="M576" s="456"/>
      <c r="N576" s="456"/>
    </row>
    <row r="577" spans="1:14" ht="19.5" customHeight="1">
      <c r="A577" s="456"/>
      <c r="B577" s="456"/>
      <c r="C577" s="456"/>
      <c r="D577" s="456"/>
      <c r="E577" s="456"/>
      <c r="F577" s="456"/>
      <c r="G577" s="456"/>
      <c r="H577" s="456"/>
      <c r="I577" s="456"/>
      <c r="J577" s="456"/>
      <c r="K577" s="456"/>
      <c r="L577" s="456"/>
      <c r="M577" s="456"/>
      <c r="N577" s="456"/>
    </row>
    <row r="578" spans="1:14" ht="19.5" customHeight="1">
      <c r="A578" s="456"/>
      <c r="B578" s="456"/>
      <c r="C578" s="456"/>
      <c r="D578" s="456"/>
      <c r="E578" s="456"/>
      <c r="F578" s="456"/>
      <c r="G578" s="456"/>
      <c r="H578" s="456"/>
      <c r="I578" s="456"/>
      <c r="J578" s="456"/>
      <c r="K578" s="456"/>
      <c r="L578" s="456"/>
      <c r="M578" s="456"/>
      <c r="N578" s="456"/>
    </row>
    <row r="579" spans="1:14" ht="19.5" customHeight="1">
      <c r="A579" s="456"/>
      <c r="B579" s="456"/>
      <c r="C579" s="456"/>
      <c r="D579" s="456"/>
      <c r="E579" s="456"/>
      <c r="F579" s="456"/>
      <c r="G579" s="456"/>
      <c r="H579" s="456"/>
      <c r="I579" s="456"/>
      <c r="J579" s="456"/>
      <c r="K579" s="456"/>
      <c r="L579" s="456"/>
      <c r="M579" s="456"/>
      <c r="N579" s="456"/>
    </row>
    <row r="580" spans="1:14" ht="19.5" customHeight="1">
      <c r="A580" s="456"/>
      <c r="B580" s="456"/>
      <c r="C580" s="456"/>
      <c r="D580" s="456"/>
      <c r="E580" s="456"/>
      <c r="F580" s="456"/>
      <c r="G580" s="456"/>
      <c r="H580" s="456"/>
      <c r="I580" s="456"/>
      <c r="J580" s="456"/>
      <c r="K580" s="456"/>
      <c r="L580" s="456"/>
      <c r="M580" s="456"/>
      <c r="N580" s="456"/>
    </row>
    <row r="581" spans="1:14" ht="19.5" customHeight="1">
      <c r="A581" s="456"/>
      <c r="B581" s="456"/>
      <c r="C581" s="456"/>
      <c r="D581" s="456"/>
      <c r="E581" s="456"/>
      <c r="F581" s="456"/>
      <c r="G581" s="456"/>
      <c r="H581" s="456"/>
      <c r="I581" s="456"/>
      <c r="J581" s="456"/>
      <c r="K581" s="456"/>
      <c r="L581" s="456"/>
      <c r="M581" s="456"/>
      <c r="N581" s="456"/>
    </row>
    <row r="582" spans="1:14" ht="19.5" customHeight="1">
      <c r="A582" s="456"/>
      <c r="B582" s="456"/>
      <c r="C582" s="456"/>
      <c r="D582" s="456"/>
      <c r="E582" s="456"/>
      <c r="F582" s="456"/>
      <c r="G582" s="456"/>
      <c r="H582" s="456"/>
      <c r="I582" s="456"/>
      <c r="J582" s="456"/>
      <c r="K582" s="456"/>
      <c r="L582" s="456"/>
      <c r="M582" s="456"/>
      <c r="N582" s="456"/>
    </row>
    <row r="583" spans="1:14" ht="19.5" customHeight="1">
      <c r="A583" s="456"/>
      <c r="B583" s="456"/>
      <c r="C583" s="456"/>
      <c r="D583" s="456"/>
      <c r="E583" s="456"/>
      <c r="F583" s="456"/>
      <c r="G583" s="456"/>
      <c r="H583" s="456"/>
      <c r="I583" s="456"/>
      <c r="J583" s="456"/>
      <c r="K583" s="456"/>
      <c r="L583" s="456"/>
      <c r="M583" s="456"/>
      <c r="N583" s="456"/>
    </row>
    <row r="584" spans="1:14" ht="19.5" customHeight="1">
      <c r="A584" s="456"/>
      <c r="B584" s="456"/>
      <c r="C584" s="456"/>
      <c r="D584" s="456"/>
      <c r="E584" s="456"/>
      <c r="F584" s="456"/>
      <c r="G584" s="456"/>
      <c r="H584" s="456"/>
      <c r="I584" s="456"/>
      <c r="J584" s="456"/>
      <c r="K584" s="456"/>
      <c r="L584" s="456"/>
      <c r="M584" s="456"/>
      <c r="N584" s="456"/>
    </row>
    <row r="585" spans="1:14" ht="19.5" customHeight="1">
      <c r="A585" s="456"/>
      <c r="B585" s="456"/>
      <c r="C585" s="456"/>
      <c r="D585" s="456"/>
      <c r="E585" s="456"/>
      <c r="F585" s="456"/>
      <c r="G585" s="456"/>
      <c r="H585" s="456"/>
      <c r="I585" s="456"/>
      <c r="J585" s="456"/>
      <c r="K585" s="456"/>
      <c r="L585" s="456"/>
      <c r="M585" s="456"/>
      <c r="N585" s="456"/>
    </row>
    <row r="586" spans="1:14" ht="19.5" customHeight="1">
      <c r="A586" s="456"/>
      <c r="B586" s="456"/>
      <c r="C586" s="456"/>
      <c r="D586" s="456"/>
      <c r="E586" s="456"/>
      <c r="F586" s="456"/>
      <c r="G586" s="456"/>
      <c r="H586" s="456"/>
      <c r="I586" s="456"/>
      <c r="J586" s="456"/>
      <c r="K586" s="456"/>
      <c r="L586" s="456"/>
      <c r="M586" s="456"/>
      <c r="N586" s="456"/>
    </row>
    <row r="587" spans="1:14" ht="19.5" customHeight="1">
      <c r="A587" s="456"/>
      <c r="B587" s="456"/>
      <c r="C587" s="456"/>
      <c r="D587" s="456"/>
      <c r="E587" s="456"/>
      <c r="F587" s="456"/>
      <c r="G587" s="456"/>
      <c r="H587" s="456"/>
      <c r="I587" s="456"/>
      <c r="J587" s="456"/>
      <c r="K587" s="456"/>
      <c r="L587" s="456"/>
      <c r="M587" s="456"/>
      <c r="N587" s="456"/>
    </row>
    <row r="588" spans="1:14" ht="19.5" customHeight="1">
      <c r="A588" s="456"/>
      <c r="B588" s="456"/>
      <c r="C588" s="456"/>
      <c r="D588" s="456"/>
      <c r="E588" s="456"/>
      <c r="F588" s="456"/>
      <c r="G588" s="456"/>
      <c r="H588" s="456"/>
      <c r="I588" s="456"/>
      <c r="J588" s="456"/>
      <c r="K588" s="456"/>
      <c r="L588" s="456"/>
      <c r="M588" s="456"/>
      <c r="N588" s="456"/>
    </row>
    <row r="589" spans="1:14" ht="19.5" customHeight="1">
      <c r="A589" s="456"/>
      <c r="B589" s="456"/>
      <c r="C589" s="456"/>
      <c r="D589" s="456"/>
      <c r="E589" s="456"/>
      <c r="F589" s="456"/>
      <c r="G589" s="456"/>
      <c r="H589" s="456"/>
      <c r="I589" s="456"/>
      <c r="J589" s="456"/>
      <c r="K589" s="456"/>
      <c r="L589" s="456"/>
      <c r="M589" s="456"/>
      <c r="N589" s="456"/>
    </row>
    <row r="590" spans="1:14" ht="19.5" customHeight="1">
      <c r="A590" s="456"/>
      <c r="B590" s="456"/>
      <c r="C590" s="456"/>
      <c r="D590" s="456"/>
      <c r="E590" s="456"/>
      <c r="F590" s="456"/>
      <c r="G590" s="456"/>
      <c r="H590" s="456"/>
      <c r="I590" s="456"/>
      <c r="J590" s="456"/>
      <c r="K590" s="456"/>
      <c r="L590" s="456"/>
      <c r="M590" s="456"/>
      <c r="N590" s="456"/>
    </row>
    <row r="591" spans="1:14" ht="19.5" customHeight="1">
      <c r="A591" s="456"/>
      <c r="B591" s="456"/>
      <c r="C591" s="456"/>
      <c r="D591" s="456"/>
      <c r="E591" s="456"/>
      <c r="F591" s="456"/>
      <c r="G591" s="456"/>
      <c r="H591" s="456"/>
      <c r="I591" s="456"/>
      <c r="J591" s="456"/>
      <c r="K591" s="456"/>
      <c r="L591" s="456"/>
      <c r="M591" s="456"/>
      <c r="N591" s="456"/>
    </row>
    <row r="592" spans="1:14" ht="19.5" customHeight="1">
      <c r="A592" s="456"/>
      <c r="B592" s="456"/>
      <c r="C592" s="456"/>
      <c r="D592" s="456"/>
      <c r="E592" s="456"/>
      <c r="F592" s="456"/>
      <c r="G592" s="456"/>
      <c r="H592" s="456"/>
      <c r="I592" s="456"/>
      <c r="J592" s="456"/>
      <c r="K592" s="456"/>
      <c r="L592" s="456"/>
      <c r="M592" s="456"/>
      <c r="N592" s="456"/>
    </row>
    <row r="593" spans="1:14" ht="19.5" customHeight="1">
      <c r="A593" s="456"/>
      <c r="B593" s="456"/>
      <c r="C593" s="456"/>
      <c r="D593" s="456"/>
      <c r="E593" s="456"/>
      <c r="F593" s="456"/>
      <c r="G593" s="456"/>
      <c r="H593" s="456"/>
      <c r="I593" s="456"/>
      <c r="J593" s="456"/>
      <c r="K593" s="456"/>
      <c r="L593" s="456"/>
      <c r="M593" s="456"/>
      <c r="N593" s="456"/>
    </row>
    <row r="594" spans="1:14" ht="19.5" customHeight="1">
      <c r="A594" s="456"/>
      <c r="B594" s="456"/>
      <c r="C594" s="456"/>
      <c r="D594" s="456"/>
      <c r="E594" s="456"/>
      <c r="F594" s="456"/>
      <c r="G594" s="456"/>
      <c r="H594" s="456"/>
      <c r="I594" s="456"/>
      <c r="J594" s="456"/>
      <c r="K594" s="456"/>
      <c r="L594" s="456"/>
      <c r="M594" s="456"/>
      <c r="N594" s="456"/>
    </row>
    <row r="595" spans="1:14" ht="19.5" customHeight="1">
      <c r="A595" s="456"/>
      <c r="B595" s="456"/>
      <c r="C595" s="456"/>
      <c r="D595" s="456"/>
      <c r="E595" s="456"/>
      <c r="F595" s="456"/>
      <c r="G595" s="456"/>
      <c r="H595" s="456"/>
      <c r="I595" s="456"/>
      <c r="J595" s="456"/>
      <c r="K595" s="456"/>
      <c r="L595" s="456"/>
      <c r="M595" s="456"/>
      <c r="N595" s="456"/>
    </row>
    <row r="596" spans="1:14" ht="19.5" customHeight="1">
      <c r="A596" s="456"/>
      <c r="B596" s="456"/>
      <c r="C596" s="456"/>
      <c r="D596" s="456"/>
      <c r="E596" s="456"/>
      <c r="F596" s="456"/>
      <c r="G596" s="456"/>
      <c r="H596" s="456"/>
      <c r="I596" s="456"/>
      <c r="J596" s="456"/>
      <c r="K596" s="456"/>
      <c r="L596" s="456"/>
      <c r="M596" s="456"/>
      <c r="N596" s="456"/>
    </row>
    <row r="597" spans="1:14" ht="19.5" customHeight="1">
      <c r="A597" s="456"/>
      <c r="B597" s="456"/>
      <c r="C597" s="456"/>
      <c r="D597" s="456"/>
      <c r="E597" s="456"/>
      <c r="F597" s="456"/>
      <c r="G597" s="456"/>
      <c r="H597" s="456"/>
      <c r="I597" s="456"/>
      <c r="J597" s="456"/>
      <c r="K597" s="456"/>
      <c r="L597" s="456"/>
      <c r="M597" s="456"/>
      <c r="N597" s="456"/>
    </row>
    <row r="598" spans="1:14" ht="19.5" customHeight="1">
      <c r="A598" s="456"/>
      <c r="B598" s="456"/>
      <c r="C598" s="456"/>
      <c r="D598" s="456"/>
      <c r="E598" s="456"/>
      <c r="F598" s="456"/>
      <c r="G598" s="456"/>
      <c r="H598" s="456"/>
      <c r="I598" s="456"/>
      <c r="J598" s="456"/>
      <c r="K598" s="456"/>
      <c r="L598" s="456"/>
      <c r="M598" s="456"/>
      <c r="N598" s="456"/>
    </row>
    <row r="599" spans="1:14" ht="19.5" customHeight="1">
      <c r="A599" s="456"/>
      <c r="B599" s="456"/>
      <c r="C599" s="456"/>
      <c r="D599" s="456"/>
      <c r="E599" s="456"/>
      <c r="F599" s="456"/>
      <c r="G599" s="456"/>
      <c r="H599" s="456"/>
      <c r="I599" s="456"/>
      <c r="J599" s="456"/>
      <c r="K599" s="456"/>
      <c r="L599" s="456"/>
      <c r="M599" s="456"/>
      <c r="N599" s="456"/>
    </row>
    <row r="600" spans="1:14" ht="19.5" customHeight="1">
      <c r="A600" s="456"/>
      <c r="B600" s="456"/>
      <c r="C600" s="456"/>
      <c r="D600" s="456"/>
      <c r="E600" s="456"/>
      <c r="F600" s="456"/>
      <c r="G600" s="456"/>
      <c r="H600" s="456"/>
      <c r="I600" s="456"/>
      <c r="J600" s="456"/>
      <c r="K600" s="456"/>
      <c r="L600" s="456"/>
      <c r="M600" s="456"/>
      <c r="N600" s="456"/>
    </row>
    <row r="601" spans="1:14" ht="19.5" customHeight="1">
      <c r="A601" s="456"/>
      <c r="B601" s="456"/>
      <c r="C601" s="456"/>
      <c r="D601" s="456"/>
      <c r="E601" s="456"/>
      <c r="F601" s="456"/>
      <c r="G601" s="456"/>
      <c r="H601" s="456"/>
      <c r="I601" s="456"/>
      <c r="J601" s="456"/>
      <c r="K601" s="456"/>
      <c r="L601" s="456"/>
      <c r="M601" s="456"/>
      <c r="N601" s="456"/>
    </row>
    <row r="602" spans="1:14" ht="19.5" customHeight="1">
      <c r="A602" s="456"/>
      <c r="B602" s="456"/>
      <c r="C602" s="456"/>
      <c r="D602" s="456"/>
      <c r="E602" s="456"/>
      <c r="F602" s="456"/>
      <c r="G602" s="456"/>
      <c r="H602" s="456"/>
      <c r="I602" s="456"/>
      <c r="J602" s="456"/>
      <c r="K602" s="456"/>
      <c r="L602" s="456"/>
      <c r="M602" s="456"/>
      <c r="N602" s="456"/>
    </row>
    <row r="603" spans="1:14" ht="19.5" customHeight="1">
      <c r="A603" s="456"/>
      <c r="B603" s="456"/>
      <c r="C603" s="456"/>
      <c r="D603" s="456"/>
      <c r="E603" s="456"/>
      <c r="F603" s="456"/>
      <c r="G603" s="456"/>
      <c r="H603" s="456"/>
      <c r="I603" s="456"/>
      <c r="J603" s="456"/>
      <c r="K603" s="456"/>
      <c r="L603" s="456"/>
      <c r="M603" s="456"/>
      <c r="N603" s="456"/>
    </row>
    <row r="604" spans="1:14" ht="19.5" customHeight="1">
      <c r="A604" s="456"/>
      <c r="B604" s="456"/>
      <c r="C604" s="456"/>
      <c r="D604" s="456"/>
      <c r="E604" s="456"/>
      <c r="F604" s="456"/>
      <c r="G604" s="456"/>
      <c r="H604" s="456"/>
      <c r="I604" s="456"/>
      <c r="J604" s="456"/>
      <c r="K604" s="456"/>
      <c r="L604" s="456"/>
      <c r="M604" s="456"/>
      <c r="N604" s="456"/>
    </row>
    <row r="605" spans="1:14" ht="19.5" customHeight="1">
      <c r="A605" s="456"/>
      <c r="B605" s="456"/>
      <c r="C605" s="456"/>
      <c r="D605" s="456"/>
      <c r="E605" s="456"/>
      <c r="F605" s="456"/>
      <c r="G605" s="456"/>
      <c r="H605" s="456"/>
      <c r="I605" s="456"/>
      <c r="J605" s="456"/>
      <c r="K605" s="456"/>
      <c r="L605" s="456"/>
      <c r="M605" s="456"/>
      <c r="N605" s="456"/>
    </row>
    <row r="606" spans="1:14" ht="19.5" customHeight="1">
      <c r="A606" s="456"/>
      <c r="B606" s="456"/>
      <c r="C606" s="456"/>
      <c r="D606" s="456"/>
      <c r="E606" s="456"/>
      <c r="F606" s="456"/>
      <c r="G606" s="456"/>
      <c r="H606" s="456"/>
      <c r="I606" s="456"/>
      <c r="J606" s="456"/>
      <c r="K606" s="456"/>
      <c r="L606" s="456"/>
      <c r="M606" s="456"/>
      <c r="N606" s="456"/>
    </row>
    <row r="607" spans="1:14" ht="19.5" customHeight="1">
      <c r="A607" s="456"/>
      <c r="B607" s="456"/>
      <c r="C607" s="456"/>
      <c r="D607" s="456"/>
      <c r="E607" s="456"/>
      <c r="F607" s="456"/>
      <c r="G607" s="456"/>
      <c r="H607" s="456"/>
      <c r="I607" s="456"/>
      <c r="J607" s="456"/>
      <c r="K607" s="456"/>
      <c r="L607" s="456"/>
      <c r="M607" s="456"/>
      <c r="N607" s="456"/>
    </row>
    <row r="608" spans="1:14" ht="19.5" customHeight="1">
      <c r="A608" s="456"/>
      <c r="B608" s="456"/>
      <c r="C608" s="456"/>
      <c r="D608" s="456"/>
      <c r="E608" s="456"/>
      <c r="F608" s="456"/>
      <c r="G608" s="456"/>
      <c r="H608" s="456"/>
      <c r="I608" s="456"/>
      <c r="J608" s="456"/>
      <c r="K608" s="456"/>
      <c r="L608" s="456"/>
      <c r="M608" s="456"/>
      <c r="N608" s="456"/>
    </row>
    <row r="609" spans="1:14" ht="19.5" customHeight="1">
      <c r="A609" s="456"/>
      <c r="B609" s="456"/>
      <c r="C609" s="456"/>
      <c r="D609" s="456"/>
      <c r="E609" s="456"/>
      <c r="F609" s="456"/>
      <c r="G609" s="456"/>
      <c r="H609" s="456"/>
      <c r="I609" s="456"/>
      <c r="J609" s="456"/>
      <c r="K609" s="456"/>
      <c r="L609" s="456"/>
      <c r="M609" s="456"/>
      <c r="N609" s="456"/>
    </row>
    <row r="610" spans="1:14" ht="19.5" customHeight="1">
      <c r="A610" s="456"/>
      <c r="B610" s="456"/>
      <c r="C610" s="456"/>
      <c r="D610" s="456"/>
      <c r="E610" s="456"/>
      <c r="F610" s="456"/>
      <c r="G610" s="456"/>
      <c r="H610" s="456"/>
      <c r="I610" s="456"/>
      <c r="J610" s="456"/>
      <c r="K610" s="456"/>
      <c r="L610" s="456"/>
      <c r="M610" s="456"/>
      <c r="N610" s="456"/>
    </row>
    <row r="611" spans="1:14" ht="19.5" customHeight="1">
      <c r="A611" s="456"/>
      <c r="B611" s="456"/>
      <c r="C611" s="456"/>
      <c r="D611" s="456"/>
      <c r="E611" s="456"/>
      <c r="F611" s="456"/>
      <c r="G611" s="456"/>
      <c r="H611" s="456"/>
      <c r="I611" s="456"/>
      <c r="J611" s="456"/>
      <c r="K611" s="456"/>
      <c r="L611" s="456"/>
      <c r="M611" s="456"/>
      <c r="N611" s="456"/>
    </row>
    <row r="612" spans="1:14" ht="19.5" customHeight="1">
      <c r="A612" s="456"/>
      <c r="B612" s="456"/>
      <c r="C612" s="456"/>
      <c r="D612" s="456"/>
      <c r="E612" s="456"/>
      <c r="F612" s="456"/>
      <c r="G612" s="456"/>
      <c r="H612" s="456"/>
      <c r="I612" s="456"/>
      <c r="J612" s="456"/>
      <c r="K612" s="456"/>
      <c r="L612" s="456"/>
      <c r="M612" s="456"/>
      <c r="N612" s="456"/>
    </row>
    <row r="613" spans="1:14" ht="19.5" customHeight="1">
      <c r="A613" s="456"/>
      <c r="B613" s="456"/>
      <c r="C613" s="456"/>
      <c r="D613" s="456"/>
      <c r="E613" s="456"/>
      <c r="F613" s="456"/>
      <c r="G613" s="456"/>
      <c r="H613" s="456"/>
      <c r="I613" s="456"/>
      <c r="J613" s="456"/>
      <c r="K613" s="456"/>
      <c r="L613" s="456"/>
      <c r="M613" s="456"/>
      <c r="N613" s="456"/>
    </row>
    <row r="614" spans="1:14" ht="19.5" customHeight="1">
      <c r="A614" s="456"/>
      <c r="B614" s="456"/>
      <c r="C614" s="456"/>
      <c r="D614" s="456"/>
      <c r="E614" s="456"/>
      <c r="F614" s="456"/>
      <c r="G614" s="456"/>
      <c r="H614" s="456"/>
      <c r="I614" s="456"/>
      <c r="J614" s="456"/>
      <c r="K614" s="456"/>
      <c r="L614" s="456"/>
      <c r="M614" s="456"/>
      <c r="N614" s="456"/>
    </row>
    <row r="615" spans="1:14" ht="19.5" customHeight="1">
      <c r="A615" s="456"/>
      <c r="B615" s="456"/>
      <c r="C615" s="456"/>
      <c r="D615" s="456"/>
      <c r="E615" s="456"/>
      <c r="F615" s="456"/>
      <c r="G615" s="456"/>
      <c r="H615" s="456"/>
      <c r="I615" s="456"/>
      <c r="J615" s="456"/>
      <c r="K615" s="456"/>
      <c r="L615" s="456"/>
      <c r="M615" s="456"/>
      <c r="N615" s="456"/>
    </row>
    <row r="616" spans="1:14" ht="19.5" customHeight="1">
      <c r="A616" s="456"/>
      <c r="B616" s="456"/>
      <c r="C616" s="456"/>
      <c r="D616" s="456"/>
      <c r="E616" s="456"/>
      <c r="F616" s="456"/>
      <c r="G616" s="456"/>
      <c r="H616" s="456"/>
      <c r="I616" s="456"/>
      <c r="J616" s="456"/>
      <c r="K616" s="456"/>
      <c r="L616" s="456"/>
      <c r="M616" s="456"/>
      <c r="N616" s="456"/>
    </row>
    <row r="617" spans="1:14" ht="19.5" customHeight="1">
      <c r="A617" s="456"/>
      <c r="B617" s="456"/>
      <c r="C617" s="456"/>
      <c r="D617" s="456"/>
      <c r="E617" s="456"/>
      <c r="F617" s="456"/>
      <c r="G617" s="456"/>
      <c r="H617" s="456"/>
      <c r="I617" s="456"/>
      <c r="J617" s="456"/>
      <c r="K617" s="456"/>
      <c r="L617" s="456"/>
      <c r="M617" s="456"/>
      <c r="N617" s="456"/>
    </row>
    <row r="618" spans="1:14" ht="19.5" customHeight="1">
      <c r="A618" s="456"/>
      <c r="B618" s="456"/>
      <c r="C618" s="456"/>
      <c r="D618" s="456"/>
      <c r="E618" s="456"/>
      <c r="F618" s="456"/>
      <c r="G618" s="456"/>
      <c r="H618" s="456"/>
      <c r="I618" s="456"/>
      <c r="J618" s="456"/>
      <c r="K618" s="456"/>
      <c r="L618" s="456"/>
      <c r="M618" s="456"/>
      <c r="N618" s="456"/>
    </row>
    <row r="619" spans="1:14" ht="19.5" customHeight="1">
      <c r="A619" s="456"/>
      <c r="B619" s="456"/>
      <c r="C619" s="456"/>
      <c r="D619" s="456"/>
      <c r="E619" s="456"/>
      <c r="F619" s="456"/>
      <c r="G619" s="456"/>
      <c r="H619" s="456"/>
      <c r="I619" s="456"/>
      <c r="J619" s="456"/>
      <c r="K619" s="456"/>
      <c r="L619" s="456"/>
      <c r="M619" s="456"/>
      <c r="N619" s="456"/>
    </row>
    <row r="620" spans="1:14" ht="19.5" customHeight="1">
      <c r="A620" s="456"/>
      <c r="B620" s="456"/>
      <c r="C620" s="456"/>
      <c r="D620" s="456"/>
      <c r="E620" s="456"/>
      <c r="F620" s="456"/>
      <c r="G620" s="456"/>
      <c r="H620" s="456"/>
      <c r="I620" s="456"/>
      <c r="J620" s="456"/>
      <c r="K620" s="456"/>
      <c r="L620" s="456"/>
      <c r="M620" s="456"/>
      <c r="N620" s="456"/>
    </row>
    <row r="621" spans="1:14" ht="19.5" customHeight="1">
      <c r="A621" s="456"/>
      <c r="B621" s="456"/>
      <c r="C621" s="456"/>
      <c r="D621" s="456"/>
      <c r="E621" s="456"/>
      <c r="F621" s="456"/>
      <c r="G621" s="456"/>
      <c r="H621" s="456"/>
      <c r="I621" s="456"/>
      <c r="J621" s="456"/>
      <c r="K621" s="456"/>
      <c r="L621" s="456"/>
      <c r="M621" s="456"/>
      <c r="N621" s="456"/>
    </row>
    <row r="622" spans="1:14" ht="19.5" customHeight="1">
      <c r="A622" s="456"/>
      <c r="B622" s="456"/>
      <c r="C622" s="456"/>
      <c r="D622" s="456"/>
      <c r="E622" s="456"/>
      <c r="F622" s="456"/>
      <c r="G622" s="456"/>
      <c r="H622" s="456"/>
      <c r="I622" s="456"/>
      <c r="J622" s="456"/>
      <c r="K622" s="456"/>
      <c r="L622" s="456"/>
      <c r="M622" s="456"/>
      <c r="N622" s="456"/>
    </row>
    <row r="623" spans="1:14" ht="19.5" customHeight="1">
      <c r="A623" s="456"/>
      <c r="B623" s="456"/>
      <c r="C623" s="456"/>
      <c r="D623" s="456"/>
      <c r="E623" s="456"/>
      <c r="F623" s="456"/>
      <c r="G623" s="456"/>
      <c r="H623" s="456"/>
      <c r="I623" s="456"/>
      <c r="J623" s="456"/>
      <c r="K623" s="456"/>
      <c r="L623" s="456"/>
      <c r="M623" s="456"/>
      <c r="N623" s="456"/>
    </row>
    <row r="624" spans="1:14" ht="19.5" customHeight="1">
      <c r="A624" s="456"/>
      <c r="B624" s="456"/>
      <c r="C624" s="456"/>
      <c r="D624" s="456"/>
      <c r="E624" s="456"/>
      <c r="F624" s="456"/>
      <c r="G624" s="456"/>
      <c r="H624" s="456"/>
      <c r="I624" s="456"/>
      <c r="J624" s="456"/>
      <c r="K624" s="456"/>
      <c r="L624" s="456"/>
      <c r="M624" s="456"/>
      <c r="N624" s="456"/>
    </row>
    <row r="625" spans="1:14" ht="19.5" customHeight="1">
      <c r="A625" s="456"/>
      <c r="B625" s="456"/>
      <c r="C625" s="456"/>
      <c r="D625" s="456"/>
      <c r="E625" s="456"/>
      <c r="F625" s="456"/>
      <c r="G625" s="456"/>
      <c r="H625" s="456"/>
      <c r="I625" s="456"/>
      <c r="J625" s="456"/>
      <c r="K625" s="456"/>
      <c r="L625" s="456"/>
      <c r="M625" s="456"/>
      <c r="N625" s="456"/>
    </row>
    <row r="626" spans="1:14" ht="19.5" customHeight="1">
      <c r="A626" s="456"/>
      <c r="B626" s="456"/>
      <c r="C626" s="456"/>
      <c r="D626" s="456"/>
      <c r="E626" s="456"/>
      <c r="F626" s="456"/>
      <c r="G626" s="456"/>
      <c r="H626" s="456"/>
      <c r="I626" s="456"/>
      <c r="J626" s="456"/>
      <c r="K626" s="456"/>
      <c r="L626" s="456"/>
      <c r="M626" s="456"/>
      <c r="N626" s="456"/>
    </row>
    <row r="627" spans="1:14" ht="19.5" customHeight="1">
      <c r="A627" s="456"/>
      <c r="B627" s="456"/>
      <c r="C627" s="456"/>
      <c r="D627" s="456"/>
      <c r="E627" s="456"/>
      <c r="F627" s="456"/>
      <c r="G627" s="456"/>
      <c r="H627" s="456"/>
      <c r="I627" s="456"/>
      <c r="J627" s="456"/>
      <c r="K627" s="456"/>
      <c r="L627" s="456"/>
      <c r="M627" s="456"/>
      <c r="N627" s="456"/>
    </row>
    <row r="628" spans="1:14" ht="19.5" customHeight="1">
      <c r="A628" s="456"/>
      <c r="B628" s="456"/>
      <c r="C628" s="456"/>
      <c r="D628" s="456"/>
      <c r="E628" s="456"/>
      <c r="F628" s="456"/>
      <c r="G628" s="456"/>
      <c r="H628" s="456"/>
      <c r="I628" s="456"/>
      <c r="J628" s="456"/>
      <c r="K628" s="456"/>
      <c r="L628" s="456"/>
      <c r="M628" s="456"/>
      <c r="N628" s="456"/>
    </row>
    <row r="629" spans="1:14" ht="19.5" customHeight="1">
      <c r="A629" s="456"/>
      <c r="B629" s="456"/>
      <c r="C629" s="456"/>
      <c r="D629" s="456"/>
      <c r="E629" s="456"/>
      <c r="F629" s="456"/>
      <c r="G629" s="456"/>
      <c r="H629" s="456"/>
      <c r="I629" s="456"/>
      <c r="J629" s="456"/>
      <c r="K629" s="456"/>
      <c r="L629" s="456"/>
      <c r="M629" s="456"/>
      <c r="N629" s="456"/>
    </row>
    <row r="630" spans="1:14" ht="19.5" customHeight="1">
      <c r="A630" s="456"/>
      <c r="B630" s="456"/>
      <c r="C630" s="456"/>
      <c r="D630" s="456"/>
      <c r="E630" s="456"/>
      <c r="F630" s="456"/>
      <c r="G630" s="456"/>
      <c r="H630" s="456"/>
      <c r="I630" s="456"/>
      <c r="J630" s="456"/>
      <c r="K630" s="456"/>
      <c r="L630" s="456"/>
      <c r="M630" s="456"/>
      <c r="N630" s="456"/>
    </row>
    <row r="631" spans="1:14" ht="19.5" customHeight="1">
      <c r="A631" s="456"/>
      <c r="B631" s="456"/>
      <c r="C631" s="456"/>
      <c r="D631" s="456"/>
      <c r="E631" s="456"/>
      <c r="F631" s="456"/>
      <c r="G631" s="456"/>
      <c r="H631" s="456"/>
      <c r="I631" s="456"/>
      <c r="J631" s="456"/>
      <c r="K631" s="456"/>
      <c r="L631" s="456"/>
      <c r="M631" s="456"/>
      <c r="N631" s="456"/>
    </row>
    <row r="632" spans="1:14" ht="19.5" customHeight="1">
      <c r="A632" s="456"/>
      <c r="B632" s="456"/>
      <c r="C632" s="456"/>
      <c r="D632" s="456"/>
      <c r="E632" s="456"/>
      <c r="F632" s="456"/>
      <c r="G632" s="456"/>
      <c r="H632" s="456"/>
      <c r="I632" s="456"/>
      <c r="J632" s="456"/>
      <c r="K632" s="456"/>
      <c r="L632" s="456"/>
      <c r="M632" s="456"/>
      <c r="N632" s="456"/>
    </row>
    <row r="633" spans="1:14" ht="19.5" customHeight="1">
      <c r="A633" s="456"/>
      <c r="B633" s="456"/>
      <c r="C633" s="456"/>
      <c r="D633" s="456"/>
      <c r="E633" s="456"/>
      <c r="F633" s="456"/>
      <c r="G633" s="456"/>
      <c r="H633" s="456"/>
      <c r="I633" s="456"/>
      <c r="J633" s="456"/>
      <c r="K633" s="456"/>
      <c r="L633" s="456"/>
      <c r="M633" s="456"/>
      <c r="N633" s="456"/>
    </row>
    <row r="634" spans="1:14" ht="19.5" customHeight="1">
      <c r="A634" s="456"/>
      <c r="B634" s="456"/>
      <c r="C634" s="456"/>
      <c r="D634" s="456"/>
      <c r="E634" s="456"/>
      <c r="F634" s="456"/>
      <c r="G634" s="456"/>
      <c r="H634" s="456"/>
      <c r="I634" s="456"/>
      <c r="J634" s="456"/>
      <c r="K634" s="456"/>
      <c r="L634" s="456"/>
      <c r="M634" s="456"/>
      <c r="N634" s="456"/>
    </row>
    <row r="635" spans="1:14" ht="19.5" customHeight="1">
      <c r="A635" s="456"/>
      <c r="B635" s="456"/>
      <c r="C635" s="456"/>
      <c r="D635" s="456"/>
      <c r="E635" s="456"/>
      <c r="F635" s="456"/>
      <c r="G635" s="456"/>
      <c r="H635" s="456"/>
      <c r="I635" s="456"/>
      <c r="J635" s="456"/>
      <c r="K635" s="456"/>
      <c r="L635" s="456"/>
      <c r="M635" s="456"/>
      <c r="N635" s="456"/>
    </row>
    <row r="636" spans="1:14" ht="19.5" customHeight="1">
      <c r="A636" s="456"/>
      <c r="B636" s="456"/>
      <c r="C636" s="456"/>
      <c r="D636" s="456"/>
      <c r="E636" s="456"/>
      <c r="F636" s="456"/>
      <c r="G636" s="456"/>
      <c r="H636" s="456"/>
      <c r="I636" s="456"/>
      <c r="J636" s="456"/>
      <c r="K636" s="456"/>
      <c r="L636" s="456"/>
      <c r="M636" s="456"/>
      <c r="N636" s="456"/>
    </row>
    <row r="637" spans="1:14" ht="19.5" customHeight="1">
      <c r="A637" s="456"/>
      <c r="B637" s="456"/>
      <c r="C637" s="456"/>
      <c r="D637" s="456"/>
      <c r="E637" s="456"/>
      <c r="F637" s="456"/>
      <c r="G637" s="456"/>
      <c r="H637" s="456"/>
      <c r="I637" s="456"/>
      <c r="J637" s="456"/>
      <c r="K637" s="456"/>
      <c r="L637" s="456"/>
      <c r="M637" s="456"/>
      <c r="N637" s="456"/>
    </row>
    <row r="638" spans="1:14" ht="19.5" customHeight="1">
      <c r="A638" s="456"/>
      <c r="B638" s="456"/>
      <c r="C638" s="456"/>
      <c r="D638" s="456"/>
      <c r="E638" s="456"/>
      <c r="F638" s="456"/>
      <c r="G638" s="456"/>
      <c r="H638" s="456"/>
      <c r="I638" s="456"/>
      <c r="J638" s="456"/>
      <c r="K638" s="456"/>
      <c r="L638" s="456"/>
      <c r="M638" s="456"/>
      <c r="N638" s="456"/>
    </row>
    <row r="639" spans="1:14" ht="19.5" customHeight="1">
      <c r="A639" s="456"/>
      <c r="B639" s="456"/>
      <c r="C639" s="456"/>
      <c r="D639" s="456"/>
      <c r="E639" s="456"/>
      <c r="F639" s="456"/>
      <c r="G639" s="456"/>
      <c r="H639" s="456"/>
      <c r="I639" s="456"/>
      <c r="J639" s="456"/>
      <c r="K639" s="456"/>
      <c r="L639" s="456"/>
      <c r="M639" s="456"/>
      <c r="N639" s="456"/>
    </row>
    <row r="640" spans="1:14" ht="19.5" customHeight="1">
      <c r="A640" s="456"/>
      <c r="B640" s="456"/>
      <c r="C640" s="456"/>
      <c r="D640" s="456"/>
      <c r="E640" s="456"/>
      <c r="F640" s="456"/>
      <c r="G640" s="456"/>
      <c r="H640" s="456"/>
      <c r="I640" s="456"/>
      <c r="J640" s="456"/>
      <c r="K640" s="456"/>
      <c r="L640" s="456"/>
      <c r="M640" s="456"/>
      <c r="N640" s="456"/>
    </row>
    <row r="641" spans="1:14" ht="19.5" customHeight="1">
      <c r="A641" s="456"/>
      <c r="B641" s="456"/>
      <c r="C641" s="456"/>
      <c r="D641" s="456"/>
      <c r="E641" s="456"/>
      <c r="F641" s="456"/>
      <c r="G641" s="456"/>
      <c r="H641" s="456"/>
      <c r="I641" s="456"/>
      <c r="J641" s="456"/>
      <c r="K641" s="456"/>
      <c r="L641" s="456"/>
      <c r="M641" s="456"/>
      <c r="N641" s="456"/>
    </row>
    <row r="642" spans="1:14" ht="19.5" customHeight="1">
      <c r="A642" s="456"/>
      <c r="B642" s="456"/>
      <c r="C642" s="456"/>
      <c r="D642" s="456"/>
      <c r="E642" s="456"/>
      <c r="F642" s="456"/>
      <c r="G642" s="456"/>
      <c r="H642" s="456"/>
      <c r="I642" s="456"/>
      <c r="J642" s="456"/>
      <c r="K642" s="456"/>
      <c r="L642" s="456"/>
      <c r="M642" s="456"/>
      <c r="N642" s="456"/>
    </row>
    <row r="643" spans="1:14" ht="19.5" customHeight="1">
      <c r="A643" s="456"/>
      <c r="B643" s="456"/>
      <c r="C643" s="456"/>
      <c r="D643" s="456"/>
      <c r="E643" s="456"/>
      <c r="F643" s="456"/>
      <c r="G643" s="456"/>
      <c r="H643" s="456"/>
      <c r="I643" s="456"/>
      <c r="J643" s="456"/>
      <c r="K643" s="456"/>
      <c r="L643" s="456"/>
      <c r="M643" s="456"/>
      <c r="N643" s="456"/>
    </row>
    <row r="644" spans="1:14" ht="19.5" customHeight="1">
      <c r="A644" s="456"/>
      <c r="B644" s="456"/>
      <c r="C644" s="456"/>
      <c r="D644" s="456"/>
      <c r="E644" s="456"/>
      <c r="F644" s="456"/>
      <c r="G644" s="456"/>
      <c r="H644" s="456"/>
      <c r="I644" s="456"/>
      <c r="J644" s="456"/>
      <c r="K644" s="456"/>
      <c r="L644" s="456"/>
      <c r="M644" s="456"/>
      <c r="N644" s="456"/>
    </row>
    <row r="645" spans="1:14" ht="19.5" customHeight="1">
      <c r="A645" s="456"/>
      <c r="B645" s="456"/>
      <c r="C645" s="456"/>
      <c r="D645" s="456"/>
      <c r="E645" s="456"/>
      <c r="F645" s="456"/>
      <c r="G645" s="456"/>
      <c r="H645" s="456"/>
      <c r="I645" s="456"/>
      <c r="J645" s="456"/>
      <c r="K645" s="456"/>
      <c r="L645" s="456"/>
      <c r="M645" s="456"/>
      <c r="N645" s="456"/>
    </row>
    <row r="646" spans="1:14" ht="19.5" customHeight="1">
      <c r="A646" s="456"/>
      <c r="B646" s="456"/>
      <c r="C646" s="456"/>
      <c r="D646" s="456"/>
      <c r="E646" s="456"/>
      <c r="F646" s="456"/>
      <c r="G646" s="456"/>
      <c r="H646" s="456"/>
      <c r="I646" s="456"/>
      <c r="J646" s="456"/>
      <c r="K646" s="456"/>
      <c r="L646" s="456"/>
      <c r="M646" s="456"/>
      <c r="N646" s="456"/>
    </row>
    <row r="647" spans="1:14" ht="19.5" customHeight="1">
      <c r="A647" s="456"/>
      <c r="B647" s="456"/>
      <c r="C647" s="456"/>
      <c r="D647" s="456"/>
      <c r="E647" s="456"/>
      <c r="F647" s="456"/>
      <c r="G647" s="456"/>
      <c r="H647" s="456"/>
      <c r="I647" s="456"/>
      <c r="J647" s="456"/>
      <c r="K647" s="456"/>
      <c r="L647" s="456"/>
      <c r="M647" s="456"/>
      <c r="N647" s="456"/>
    </row>
    <row r="648" spans="1:14" ht="19.5" customHeight="1">
      <c r="A648" s="456"/>
      <c r="B648" s="456"/>
      <c r="C648" s="456"/>
      <c r="D648" s="456"/>
      <c r="E648" s="456"/>
      <c r="F648" s="456"/>
      <c r="G648" s="456"/>
      <c r="H648" s="456"/>
      <c r="I648" s="456"/>
      <c r="J648" s="456"/>
      <c r="K648" s="456"/>
      <c r="L648" s="456"/>
      <c r="M648" s="456"/>
      <c r="N648" s="456"/>
    </row>
    <row r="649" spans="1:14" ht="19.5" customHeight="1">
      <c r="A649" s="456"/>
      <c r="B649" s="456"/>
      <c r="C649" s="456"/>
      <c r="D649" s="456"/>
      <c r="E649" s="456"/>
      <c r="F649" s="456"/>
      <c r="G649" s="456"/>
      <c r="H649" s="456"/>
      <c r="I649" s="456"/>
      <c r="J649" s="456"/>
      <c r="K649" s="456"/>
      <c r="L649" s="456"/>
      <c r="M649" s="456"/>
      <c r="N649" s="456"/>
    </row>
    <row r="650" spans="1:14" ht="19.5" customHeight="1">
      <c r="A650" s="456"/>
      <c r="B650" s="456"/>
      <c r="C650" s="456"/>
      <c r="D650" s="456"/>
      <c r="E650" s="456"/>
      <c r="F650" s="456"/>
      <c r="G650" s="456"/>
      <c r="H650" s="456"/>
      <c r="I650" s="456"/>
      <c r="J650" s="456"/>
      <c r="K650" s="456"/>
      <c r="L650" s="456"/>
      <c r="M650" s="456"/>
      <c r="N650" s="456"/>
    </row>
    <row r="651" spans="1:14" ht="19.5" customHeight="1">
      <c r="A651" s="456"/>
      <c r="B651" s="456"/>
      <c r="C651" s="456"/>
      <c r="D651" s="456"/>
      <c r="E651" s="456"/>
      <c r="F651" s="456"/>
      <c r="G651" s="456"/>
      <c r="H651" s="456"/>
      <c r="I651" s="456"/>
      <c r="J651" s="456"/>
      <c r="K651" s="456"/>
      <c r="L651" s="456"/>
      <c r="M651" s="456"/>
      <c r="N651" s="456"/>
    </row>
    <row r="652" spans="1:14" ht="19.5" customHeight="1">
      <c r="A652" s="456"/>
      <c r="B652" s="456"/>
      <c r="C652" s="456"/>
      <c r="D652" s="456"/>
      <c r="E652" s="456"/>
      <c r="F652" s="456"/>
      <c r="G652" s="456"/>
      <c r="H652" s="456"/>
      <c r="I652" s="456"/>
      <c r="J652" s="456"/>
      <c r="K652" s="456"/>
      <c r="L652" s="456"/>
      <c r="M652" s="456"/>
      <c r="N652" s="456"/>
    </row>
    <row r="653" spans="1:14" ht="19.5" customHeight="1">
      <c r="A653" s="456"/>
      <c r="B653" s="456"/>
      <c r="C653" s="456"/>
      <c r="D653" s="456"/>
      <c r="E653" s="456"/>
      <c r="F653" s="456"/>
      <c r="G653" s="456"/>
      <c r="H653" s="456"/>
      <c r="I653" s="456"/>
      <c r="J653" s="456"/>
      <c r="K653" s="456"/>
      <c r="L653" s="456"/>
      <c r="M653" s="456"/>
      <c r="N653" s="456"/>
    </row>
    <row r="654" spans="1:14" ht="19.5" customHeight="1">
      <c r="A654" s="456"/>
      <c r="B654" s="456"/>
      <c r="C654" s="456"/>
      <c r="D654" s="456"/>
      <c r="E654" s="456"/>
      <c r="F654" s="456"/>
      <c r="G654" s="456"/>
      <c r="H654" s="456"/>
      <c r="I654" s="456"/>
      <c r="J654" s="456"/>
      <c r="K654" s="456"/>
      <c r="L654" s="456"/>
      <c r="M654" s="456"/>
      <c r="N654" s="456"/>
    </row>
    <row r="655" spans="1:14" ht="19.5" customHeight="1">
      <c r="A655" s="456"/>
      <c r="B655" s="456"/>
      <c r="C655" s="456"/>
      <c r="D655" s="456"/>
      <c r="E655" s="456"/>
      <c r="F655" s="456"/>
      <c r="G655" s="456"/>
      <c r="H655" s="456"/>
      <c r="I655" s="456"/>
      <c r="J655" s="456"/>
      <c r="K655" s="456"/>
      <c r="L655" s="456"/>
      <c r="M655" s="456"/>
      <c r="N655" s="456"/>
    </row>
    <row r="656" spans="1:14" ht="19.5" customHeight="1">
      <c r="A656" s="456"/>
      <c r="B656" s="456"/>
      <c r="C656" s="456"/>
      <c r="D656" s="456"/>
      <c r="E656" s="456"/>
      <c r="F656" s="456"/>
      <c r="G656" s="456"/>
      <c r="H656" s="456"/>
      <c r="I656" s="456"/>
      <c r="J656" s="456"/>
      <c r="K656" s="456"/>
      <c r="L656" s="456"/>
      <c r="M656" s="456"/>
      <c r="N656" s="456"/>
    </row>
    <row r="657" spans="1:14" ht="19.5" customHeight="1">
      <c r="A657" s="456"/>
      <c r="B657" s="456"/>
      <c r="C657" s="456"/>
      <c r="D657" s="456"/>
      <c r="E657" s="456"/>
      <c r="F657" s="456"/>
      <c r="G657" s="456"/>
      <c r="H657" s="456"/>
      <c r="I657" s="456"/>
      <c r="J657" s="456"/>
      <c r="K657" s="456"/>
      <c r="L657" s="456"/>
      <c r="M657" s="456"/>
      <c r="N657" s="456"/>
    </row>
    <row r="658" spans="1:14" ht="19.5" customHeight="1">
      <c r="A658" s="456"/>
      <c r="B658" s="456"/>
      <c r="C658" s="456"/>
      <c r="D658" s="456"/>
      <c r="E658" s="456"/>
      <c r="F658" s="456"/>
      <c r="G658" s="456"/>
      <c r="H658" s="456"/>
      <c r="I658" s="456"/>
      <c r="J658" s="456"/>
      <c r="K658" s="456"/>
      <c r="L658" s="456"/>
      <c r="M658" s="456"/>
      <c r="N658" s="456"/>
    </row>
    <row r="659" spans="1:14" ht="19.5" customHeight="1">
      <c r="A659" s="456"/>
      <c r="B659" s="456"/>
      <c r="C659" s="456"/>
      <c r="D659" s="456"/>
      <c r="E659" s="456"/>
      <c r="F659" s="456"/>
      <c r="G659" s="456"/>
      <c r="H659" s="456"/>
      <c r="I659" s="456"/>
      <c r="J659" s="456"/>
      <c r="K659" s="456"/>
      <c r="L659" s="456"/>
      <c r="M659" s="456"/>
      <c r="N659" s="456"/>
    </row>
    <row r="660" spans="1:14" ht="19.5" customHeight="1">
      <c r="A660" s="456"/>
      <c r="B660" s="456"/>
      <c r="C660" s="456"/>
      <c r="D660" s="456"/>
      <c r="E660" s="456"/>
      <c r="F660" s="456"/>
      <c r="G660" s="456"/>
      <c r="H660" s="456"/>
      <c r="I660" s="456"/>
      <c r="J660" s="456"/>
      <c r="K660" s="456"/>
      <c r="L660" s="456"/>
      <c r="M660" s="456"/>
      <c r="N660" s="456"/>
    </row>
    <row r="661" spans="1:14" ht="19.5" customHeight="1">
      <c r="A661" s="456"/>
      <c r="B661" s="456"/>
      <c r="C661" s="456"/>
      <c r="D661" s="456"/>
      <c r="E661" s="456"/>
      <c r="F661" s="456"/>
      <c r="G661" s="456"/>
      <c r="H661" s="456"/>
      <c r="I661" s="456"/>
      <c r="J661" s="456"/>
      <c r="K661" s="456"/>
      <c r="L661" s="456"/>
      <c r="M661" s="456"/>
      <c r="N661" s="456"/>
    </row>
    <row r="662" spans="1:14" ht="19.5" customHeight="1">
      <c r="A662" s="456"/>
      <c r="B662" s="456"/>
      <c r="C662" s="456"/>
      <c r="D662" s="456"/>
      <c r="E662" s="456"/>
      <c r="F662" s="456"/>
      <c r="G662" s="456"/>
      <c r="H662" s="456"/>
      <c r="I662" s="456"/>
      <c r="J662" s="456"/>
      <c r="K662" s="456"/>
      <c r="L662" s="456"/>
      <c r="M662" s="456"/>
      <c r="N662" s="456"/>
    </row>
    <row r="663" spans="1:14" ht="19.5" customHeight="1">
      <c r="A663" s="456"/>
      <c r="B663" s="456"/>
      <c r="C663" s="456"/>
      <c r="D663" s="456"/>
      <c r="E663" s="456"/>
      <c r="F663" s="456"/>
      <c r="G663" s="456"/>
      <c r="H663" s="456"/>
      <c r="I663" s="456"/>
      <c r="J663" s="456"/>
      <c r="K663" s="456"/>
      <c r="L663" s="456"/>
      <c r="M663" s="456"/>
      <c r="N663" s="456"/>
    </row>
    <row r="664" spans="1:14" ht="19.5" customHeight="1">
      <c r="A664" s="456"/>
      <c r="B664" s="456"/>
      <c r="C664" s="456"/>
      <c r="D664" s="456"/>
      <c r="E664" s="456"/>
      <c r="F664" s="456"/>
      <c r="G664" s="456"/>
      <c r="H664" s="456"/>
      <c r="I664" s="456"/>
      <c r="J664" s="456"/>
      <c r="K664" s="456"/>
      <c r="L664" s="456"/>
      <c r="M664" s="456"/>
      <c r="N664" s="456"/>
    </row>
    <row r="665" spans="1:14" ht="19.5" customHeight="1">
      <c r="A665" s="456"/>
      <c r="B665" s="456"/>
      <c r="C665" s="456"/>
      <c r="D665" s="456"/>
      <c r="E665" s="456"/>
      <c r="F665" s="456"/>
      <c r="G665" s="456"/>
      <c r="H665" s="456"/>
      <c r="I665" s="456"/>
      <c r="J665" s="456"/>
      <c r="K665" s="456"/>
      <c r="L665" s="456"/>
      <c r="M665" s="456"/>
      <c r="N665" s="456"/>
    </row>
    <row r="666" spans="1:14" ht="19.5" customHeight="1">
      <c r="A666" s="456"/>
      <c r="B666" s="456"/>
      <c r="C666" s="456"/>
      <c r="D666" s="456"/>
      <c r="E666" s="456"/>
      <c r="F666" s="456"/>
      <c r="G666" s="456"/>
      <c r="H666" s="456"/>
      <c r="I666" s="456"/>
      <c r="J666" s="456"/>
      <c r="K666" s="456"/>
      <c r="L666" s="456"/>
      <c r="M666" s="456"/>
      <c r="N666" s="456"/>
    </row>
    <row r="667" spans="1:14" ht="19.5" customHeight="1">
      <c r="A667" s="456"/>
      <c r="B667" s="456"/>
      <c r="C667" s="456"/>
      <c r="D667" s="456"/>
      <c r="E667" s="456"/>
      <c r="F667" s="456"/>
      <c r="G667" s="456"/>
      <c r="H667" s="456"/>
      <c r="I667" s="456"/>
      <c r="J667" s="456"/>
      <c r="K667" s="456"/>
      <c r="L667" s="456"/>
      <c r="M667" s="456"/>
      <c r="N667" s="456"/>
    </row>
    <row r="668" spans="1:14" ht="19.5" customHeight="1">
      <c r="A668" s="456"/>
      <c r="B668" s="456"/>
      <c r="C668" s="456"/>
      <c r="D668" s="456"/>
      <c r="E668" s="456"/>
      <c r="F668" s="456"/>
      <c r="G668" s="456"/>
      <c r="H668" s="456"/>
      <c r="I668" s="456"/>
      <c r="J668" s="456"/>
      <c r="K668" s="456"/>
      <c r="L668" s="456"/>
      <c r="M668" s="456"/>
      <c r="N668" s="456"/>
    </row>
    <row r="669" spans="1:14" ht="19.5" customHeight="1">
      <c r="A669" s="456"/>
      <c r="B669" s="456"/>
      <c r="C669" s="456"/>
      <c r="D669" s="456"/>
      <c r="E669" s="456"/>
      <c r="F669" s="456"/>
      <c r="G669" s="456"/>
      <c r="H669" s="456"/>
      <c r="I669" s="456"/>
      <c r="J669" s="456"/>
      <c r="K669" s="456"/>
      <c r="L669" s="456"/>
      <c r="M669" s="456"/>
      <c r="N669" s="456"/>
    </row>
    <row r="670" spans="1:14" ht="19.5" customHeight="1">
      <c r="A670" s="456"/>
      <c r="B670" s="456"/>
      <c r="C670" s="456"/>
      <c r="D670" s="456"/>
      <c r="E670" s="456"/>
      <c r="F670" s="456"/>
      <c r="G670" s="456"/>
      <c r="H670" s="456"/>
      <c r="I670" s="456"/>
      <c r="J670" s="456"/>
      <c r="K670" s="456"/>
      <c r="L670" s="456"/>
      <c r="M670" s="456"/>
      <c r="N670" s="456"/>
    </row>
    <row r="671" spans="1:14" ht="19.5" customHeight="1">
      <c r="A671" s="456"/>
      <c r="B671" s="456"/>
      <c r="C671" s="456"/>
      <c r="D671" s="456"/>
      <c r="E671" s="456"/>
      <c r="F671" s="456"/>
      <c r="G671" s="456"/>
      <c r="H671" s="456"/>
      <c r="I671" s="456"/>
      <c r="J671" s="456"/>
      <c r="K671" s="456"/>
      <c r="L671" s="456"/>
      <c r="M671" s="456"/>
      <c r="N671" s="456"/>
    </row>
    <row r="672" spans="1:14" ht="19.5" customHeight="1">
      <c r="A672" s="456"/>
      <c r="B672" s="456"/>
      <c r="C672" s="456"/>
      <c r="D672" s="456"/>
      <c r="E672" s="456"/>
      <c r="F672" s="456"/>
      <c r="G672" s="456"/>
      <c r="H672" s="456"/>
      <c r="I672" s="456"/>
      <c r="J672" s="456"/>
      <c r="K672" s="456"/>
      <c r="L672" s="456"/>
      <c r="M672" s="456"/>
      <c r="N672" s="456"/>
    </row>
    <row r="673" spans="1:14" ht="19.5" customHeight="1">
      <c r="A673" s="456"/>
      <c r="B673" s="456"/>
      <c r="C673" s="456"/>
      <c r="D673" s="456"/>
      <c r="E673" s="456"/>
      <c r="F673" s="456"/>
      <c r="G673" s="456"/>
      <c r="H673" s="456"/>
      <c r="I673" s="456"/>
      <c r="J673" s="456"/>
      <c r="K673" s="456"/>
      <c r="L673" s="456"/>
      <c r="M673" s="456"/>
      <c r="N673" s="456"/>
    </row>
    <row r="674" spans="1:14" ht="19.5" customHeight="1">
      <c r="A674" s="456"/>
      <c r="B674" s="456"/>
      <c r="C674" s="456"/>
      <c r="D674" s="456"/>
      <c r="E674" s="456"/>
      <c r="F674" s="456"/>
      <c r="G674" s="456"/>
      <c r="H674" s="456"/>
      <c r="I674" s="456"/>
      <c r="J674" s="456"/>
      <c r="K674" s="456"/>
      <c r="L674" s="456"/>
      <c r="M674" s="456"/>
      <c r="N674" s="456"/>
    </row>
    <row r="675" spans="1:14" ht="19.5" customHeight="1">
      <c r="A675" s="456"/>
      <c r="B675" s="456"/>
      <c r="C675" s="456"/>
      <c r="D675" s="456"/>
      <c r="E675" s="456"/>
      <c r="F675" s="456"/>
      <c r="G675" s="456"/>
      <c r="H675" s="456"/>
      <c r="I675" s="456"/>
      <c r="J675" s="456"/>
      <c r="K675" s="456"/>
      <c r="L675" s="456"/>
      <c r="M675" s="456"/>
      <c r="N675" s="456"/>
    </row>
    <row r="676" spans="1:14" ht="19.5" customHeight="1">
      <c r="A676" s="456"/>
      <c r="B676" s="456"/>
      <c r="C676" s="456"/>
      <c r="D676" s="456"/>
      <c r="E676" s="456"/>
      <c r="F676" s="456"/>
      <c r="G676" s="456"/>
      <c r="H676" s="456"/>
      <c r="I676" s="456"/>
      <c r="J676" s="456"/>
      <c r="K676" s="456"/>
      <c r="L676" s="456"/>
      <c r="M676" s="456"/>
      <c r="N676" s="456"/>
    </row>
    <row r="677" spans="1:14" ht="19.5" customHeight="1">
      <c r="A677" s="456"/>
      <c r="B677" s="456"/>
      <c r="C677" s="456"/>
      <c r="D677" s="456"/>
      <c r="E677" s="456"/>
      <c r="F677" s="456"/>
      <c r="G677" s="456"/>
      <c r="H677" s="456"/>
      <c r="I677" s="456"/>
      <c r="J677" s="456"/>
      <c r="K677" s="456"/>
      <c r="L677" s="456"/>
      <c r="M677" s="456"/>
      <c r="N677" s="456"/>
    </row>
    <row r="678" spans="1:14" ht="19.5" customHeight="1">
      <c r="A678" s="456"/>
      <c r="B678" s="456"/>
      <c r="C678" s="456"/>
      <c r="D678" s="456"/>
      <c r="E678" s="456"/>
      <c r="F678" s="456"/>
      <c r="G678" s="456"/>
      <c r="H678" s="456"/>
      <c r="I678" s="456"/>
      <c r="J678" s="456"/>
      <c r="K678" s="456"/>
      <c r="L678" s="456"/>
      <c r="M678" s="456"/>
      <c r="N678" s="456"/>
    </row>
    <row r="679" spans="1:14" ht="19.5" customHeight="1">
      <c r="A679" s="456"/>
      <c r="B679" s="456"/>
      <c r="C679" s="456"/>
      <c r="D679" s="456"/>
      <c r="E679" s="456"/>
      <c r="F679" s="456"/>
      <c r="G679" s="456"/>
      <c r="H679" s="456"/>
      <c r="I679" s="456"/>
      <c r="J679" s="456"/>
      <c r="K679" s="456"/>
      <c r="L679" s="456"/>
      <c r="M679" s="456"/>
      <c r="N679" s="456"/>
    </row>
    <row r="680" spans="1:14" ht="19.5" customHeight="1">
      <c r="A680" s="456"/>
      <c r="B680" s="456"/>
      <c r="C680" s="456"/>
      <c r="D680" s="456"/>
      <c r="E680" s="456"/>
      <c r="F680" s="456"/>
      <c r="G680" s="456"/>
      <c r="H680" s="456"/>
      <c r="I680" s="456"/>
      <c r="J680" s="456"/>
      <c r="K680" s="456"/>
      <c r="L680" s="456"/>
      <c r="M680" s="456"/>
      <c r="N680" s="456"/>
    </row>
    <row r="681" spans="1:14" ht="19.5" customHeight="1">
      <c r="A681" s="456"/>
      <c r="B681" s="456"/>
      <c r="C681" s="456"/>
      <c r="D681" s="456"/>
      <c r="E681" s="456"/>
      <c r="F681" s="456"/>
      <c r="G681" s="456"/>
      <c r="H681" s="456"/>
      <c r="I681" s="456"/>
      <c r="J681" s="456"/>
      <c r="K681" s="456"/>
      <c r="L681" s="456"/>
      <c r="M681" s="456"/>
      <c r="N681" s="456"/>
    </row>
    <row r="682" spans="1:14" ht="19.5" customHeight="1">
      <c r="A682" s="456"/>
      <c r="B682" s="456"/>
      <c r="C682" s="456"/>
      <c r="D682" s="456"/>
      <c r="E682" s="456"/>
      <c r="F682" s="456"/>
      <c r="G682" s="456"/>
      <c r="H682" s="456"/>
      <c r="I682" s="456"/>
      <c r="J682" s="456"/>
      <c r="K682" s="456"/>
      <c r="L682" s="456"/>
      <c r="M682" s="456"/>
      <c r="N682" s="456"/>
    </row>
    <row r="683" spans="1:14" ht="19.5" customHeight="1">
      <c r="A683" s="456"/>
      <c r="B683" s="456"/>
      <c r="C683" s="456"/>
      <c r="D683" s="456"/>
      <c r="E683" s="456"/>
      <c r="F683" s="456"/>
      <c r="G683" s="456"/>
      <c r="H683" s="456"/>
      <c r="I683" s="456"/>
      <c r="J683" s="456"/>
      <c r="K683" s="456"/>
      <c r="L683" s="456"/>
      <c r="M683" s="456"/>
      <c r="N683" s="456"/>
    </row>
    <row r="684" spans="1:14" ht="19.5" customHeight="1">
      <c r="A684" s="456"/>
      <c r="B684" s="456"/>
      <c r="C684" s="456"/>
      <c r="D684" s="456"/>
      <c r="E684" s="456"/>
      <c r="F684" s="456"/>
      <c r="G684" s="456"/>
      <c r="H684" s="456"/>
      <c r="I684" s="456"/>
      <c r="J684" s="456"/>
      <c r="K684" s="456"/>
      <c r="L684" s="456"/>
      <c r="M684" s="456"/>
      <c r="N684" s="456"/>
    </row>
    <row r="685" spans="1:14" ht="19.5" customHeight="1">
      <c r="A685" s="456"/>
      <c r="B685" s="456"/>
      <c r="C685" s="456"/>
      <c r="D685" s="456"/>
      <c r="E685" s="456"/>
      <c r="F685" s="456"/>
      <c r="G685" s="456"/>
      <c r="H685" s="456"/>
      <c r="I685" s="456"/>
      <c r="J685" s="456"/>
      <c r="K685" s="456"/>
      <c r="L685" s="456"/>
      <c r="M685" s="456"/>
      <c r="N685" s="456"/>
    </row>
    <row r="686" spans="1:14" ht="19.5" customHeight="1">
      <c r="A686" s="456"/>
      <c r="B686" s="456"/>
      <c r="C686" s="456"/>
      <c r="D686" s="456"/>
      <c r="E686" s="456"/>
      <c r="F686" s="456"/>
      <c r="G686" s="456"/>
      <c r="H686" s="456"/>
      <c r="I686" s="456"/>
      <c r="J686" s="456"/>
      <c r="K686" s="456"/>
      <c r="L686" s="456"/>
      <c r="M686" s="456"/>
      <c r="N686" s="456"/>
    </row>
    <row r="687" spans="1:14" ht="19.5" customHeight="1">
      <c r="A687" s="456"/>
      <c r="B687" s="456"/>
      <c r="C687" s="456"/>
      <c r="D687" s="456"/>
      <c r="E687" s="456"/>
      <c r="F687" s="456"/>
      <c r="G687" s="456"/>
      <c r="H687" s="456"/>
      <c r="I687" s="456"/>
      <c r="J687" s="456"/>
      <c r="K687" s="456"/>
      <c r="L687" s="456"/>
      <c r="M687" s="456"/>
      <c r="N687" s="456"/>
    </row>
    <row r="688" spans="1:14" ht="19.5" customHeight="1">
      <c r="A688" s="456"/>
      <c r="B688" s="456"/>
      <c r="C688" s="456"/>
      <c r="D688" s="456"/>
      <c r="E688" s="456"/>
      <c r="F688" s="456"/>
      <c r="G688" s="456"/>
      <c r="H688" s="456"/>
      <c r="I688" s="456"/>
      <c r="J688" s="456"/>
      <c r="K688" s="456"/>
      <c r="L688" s="456"/>
      <c r="M688" s="456"/>
      <c r="N688" s="456"/>
    </row>
    <row r="689" spans="1:14" ht="19.5" customHeight="1">
      <c r="A689" s="456"/>
      <c r="B689" s="456"/>
      <c r="C689" s="456"/>
      <c r="D689" s="456"/>
      <c r="E689" s="456"/>
      <c r="F689" s="456"/>
      <c r="G689" s="456"/>
      <c r="H689" s="456"/>
      <c r="I689" s="456"/>
      <c r="J689" s="456"/>
      <c r="K689" s="456"/>
      <c r="L689" s="456"/>
      <c r="M689" s="456"/>
      <c r="N689" s="456"/>
    </row>
    <row r="690" spans="1:14" ht="19.5" customHeight="1">
      <c r="A690" s="456"/>
      <c r="B690" s="456"/>
      <c r="C690" s="456"/>
      <c r="D690" s="456"/>
      <c r="E690" s="456"/>
      <c r="F690" s="456"/>
      <c r="G690" s="456"/>
      <c r="H690" s="456"/>
      <c r="I690" s="456"/>
      <c r="J690" s="456"/>
      <c r="K690" s="456"/>
      <c r="L690" s="456"/>
      <c r="M690" s="456"/>
      <c r="N690" s="456"/>
    </row>
    <row r="691" spans="1:14" ht="19.5" customHeight="1">
      <c r="A691" s="456"/>
      <c r="B691" s="456"/>
      <c r="C691" s="456"/>
      <c r="D691" s="456"/>
      <c r="E691" s="456"/>
      <c r="F691" s="456"/>
      <c r="G691" s="456"/>
      <c r="H691" s="456"/>
      <c r="I691" s="456"/>
      <c r="J691" s="456"/>
      <c r="K691" s="456"/>
      <c r="L691" s="456"/>
      <c r="M691" s="456"/>
      <c r="N691" s="456"/>
    </row>
    <row r="692" spans="1:14" ht="19.5" customHeight="1">
      <c r="A692" s="456"/>
      <c r="B692" s="456"/>
      <c r="C692" s="456"/>
      <c r="D692" s="456"/>
      <c r="E692" s="456"/>
      <c r="F692" s="456"/>
      <c r="G692" s="456"/>
      <c r="H692" s="456"/>
      <c r="I692" s="456"/>
      <c r="J692" s="456"/>
      <c r="K692" s="456"/>
      <c r="L692" s="456"/>
      <c r="M692" s="456"/>
      <c r="N692" s="456"/>
    </row>
    <row r="693" spans="1:14" ht="19.5" customHeight="1">
      <c r="A693" s="456"/>
      <c r="B693" s="456"/>
      <c r="C693" s="456"/>
      <c r="D693" s="456"/>
      <c r="E693" s="456"/>
      <c r="F693" s="456"/>
      <c r="G693" s="456"/>
      <c r="H693" s="456"/>
      <c r="I693" s="456"/>
      <c r="J693" s="456"/>
      <c r="K693" s="456"/>
      <c r="L693" s="456"/>
      <c r="M693" s="456"/>
      <c r="N693" s="456"/>
    </row>
    <row r="694" spans="1:14" ht="19.5" customHeight="1">
      <c r="A694" s="456"/>
      <c r="B694" s="456"/>
      <c r="C694" s="456"/>
      <c r="D694" s="456"/>
      <c r="E694" s="456"/>
      <c r="F694" s="456"/>
      <c r="G694" s="456"/>
      <c r="H694" s="456"/>
      <c r="I694" s="456"/>
      <c r="J694" s="456"/>
      <c r="K694" s="456"/>
      <c r="L694" s="456"/>
      <c r="M694" s="456"/>
      <c r="N694" s="456"/>
    </row>
    <row r="695" spans="1:14" ht="19.5" customHeight="1">
      <c r="A695" s="456"/>
      <c r="B695" s="456"/>
      <c r="C695" s="456"/>
      <c r="D695" s="456"/>
      <c r="E695" s="456"/>
      <c r="F695" s="456"/>
      <c r="G695" s="456"/>
      <c r="H695" s="456"/>
      <c r="I695" s="456"/>
      <c r="J695" s="456"/>
      <c r="K695" s="456"/>
      <c r="L695" s="456"/>
      <c r="M695" s="456"/>
      <c r="N695" s="456"/>
    </row>
    <row r="696" spans="1:14" ht="19.5" customHeight="1">
      <c r="A696" s="456"/>
      <c r="B696" s="456"/>
      <c r="C696" s="456"/>
      <c r="D696" s="456"/>
      <c r="E696" s="456"/>
      <c r="F696" s="456"/>
      <c r="G696" s="456"/>
      <c r="H696" s="456"/>
      <c r="I696" s="456"/>
      <c r="J696" s="456"/>
      <c r="K696" s="456"/>
      <c r="L696" s="456"/>
      <c r="M696" s="456"/>
      <c r="N696" s="456"/>
    </row>
    <row r="697" spans="1:14" ht="19.5" customHeight="1">
      <c r="A697" s="456"/>
      <c r="B697" s="456"/>
      <c r="C697" s="456"/>
      <c r="D697" s="456"/>
      <c r="E697" s="456"/>
      <c r="F697" s="456"/>
      <c r="G697" s="456"/>
      <c r="H697" s="456"/>
      <c r="I697" s="456"/>
      <c r="J697" s="456"/>
      <c r="K697" s="456"/>
      <c r="L697" s="456"/>
      <c r="M697" s="456"/>
      <c r="N697" s="456"/>
    </row>
    <row r="698" spans="1:14" ht="19.5" customHeight="1">
      <c r="A698" s="456"/>
      <c r="B698" s="456"/>
      <c r="C698" s="456"/>
      <c r="D698" s="456"/>
      <c r="E698" s="456"/>
      <c r="F698" s="456"/>
      <c r="G698" s="456"/>
      <c r="H698" s="456"/>
      <c r="I698" s="456"/>
      <c r="J698" s="456"/>
      <c r="K698" s="456"/>
      <c r="L698" s="456"/>
      <c r="M698" s="456"/>
      <c r="N698" s="456"/>
    </row>
    <row r="699" spans="1:14" ht="19.5" customHeight="1">
      <c r="A699" s="456"/>
      <c r="B699" s="456"/>
      <c r="C699" s="456"/>
      <c r="D699" s="456"/>
      <c r="E699" s="456"/>
      <c r="F699" s="456"/>
      <c r="G699" s="456"/>
      <c r="H699" s="456"/>
      <c r="I699" s="456"/>
      <c r="J699" s="456"/>
      <c r="K699" s="456"/>
      <c r="L699" s="456"/>
      <c r="M699" s="456"/>
      <c r="N699" s="456"/>
    </row>
    <row r="700" spans="1:14" ht="19.5" customHeight="1">
      <c r="A700" s="456"/>
      <c r="B700" s="456"/>
      <c r="C700" s="456"/>
      <c r="D700" s="456"/>
      <c r="E700" s="456"/>
      <c r="F700" s="456"/>
      <c r="G700" s="456"/>
      <c r="H700" s="456"/>
      <c r="I700" s="456"/>
      <c r="J700" s="456"/>
      <c r="K700" s="456"/>
      <c r="L700" s="456"/>
      <c r="M700" s="456"/>
      <c r="N700" s="456"/>
    </row>
    <row r="701" spans="1:14" ht="19.5" customHeight="1">
      <c r="A701" s="456"/>
      <c r="B701" s="456"/>
      <c r="C701" s="456"/>
      <c r="D701" s="456"/>
      <c r="E701" s="456"/>
      <c r="F701" s="456"/>
      <c r="G701" s="456"/>
      <c r="H701" s="456"/>
      <c r="I701" s="456"/>
      <c r="J701" s="456"/>
      <c r="K701" s="456"/>
      <c r="L701" s="456"/>
      <c r="M701" s="456"/>
      <c r="N701" s="456"/>
    </row>
    <row r="702" spans="1:14" ht="19.5" customHeight="1">
      <c r="A702" s="456"/>
      <c r="B702" s="456"/>
      <c r="C702" s="456"/>
      <c r="D702" s="456"/>
      <c r="E702" s="456"/>
      <c r="F702" s="456"/>
      <c r="G702" s="456"/>
      <c r="H702" s="456"/>
      <c r="I702" s="456"/>
      <c r="J702" s="456"/>
      <c r="K702" s="456"/>
      <c r="L702" s="456"/>
      <c r="M702" s="456"/>
      <c r="N702" s="456"/>
    </row>
    <row r="703" spans="1:14" ht="19.5" customHeight="1">
      <c r="A703" s="456"/>
      <c r="B703" s="456"/>
      <c r="C703" s="456"/>
      <c r="D703" s="456"/>
      <c r="E703" s="456"/>
      <c r="F703" s="456"/>
      <c r="G703" s="456"/>
      <c r="H703" s="456"/>
      <c r="I703" s="456"/>
      <c r="J703" s="456"/>
      <c r="K703" s="456"/>
      <c r="L703" s="456"/>
      <c r="M703" s="456"/>
      <c r="N703" s="456"/>
    </row>
    <row r="704" spans="1:14" ht="19.5" customHeight="1">
      <c r="A704" s="456"/>
      <c r="B704" s="456"/>
      <c r="C704" s="456"/>
      <c r="D704" s="456"/>
      <c r="E704" s="456"/>
      <c r="F704" s="456"/>
      <c r="G704" s="456"/>
      <c r="H704" s="456"/>
      <c r="I704" s="456"/>
      <c r="J704" s="456"/>
      <c r="K704" s="456"/>
      <c r="L704" s="456"/>
      <c r="M704" s="456"/>
      <c r="N704" s="456"/>
    </row>
    <row r="705" spans="1:14" ht="19.5" customHeight="1">
      <c r="A705" s="456"/>
      <c r="B705" s="456"/>
      <c r="C705" s="456"/>
      <c r="D705" s="456"/>
      <c r="E705" s="456"/>
      <c r="F705" s="456"/>
      <c r="G705" s="456"/>
      <c r="H705" s="456"/>
      <c r="I705" s="456"/>
      <c r="J705" s="456"/>
      <c r="K705" s="456"/>
      <c r="L705" s="456"/>
      <c r="M705" s="456"/>
      <c r="N705" s="456"/>
    </row>
    <row r="706" spans="1:14" ht="19.5" customHeight="1">
      <c r="A706" s="456"/>
      <c r="B706" s="456"/>
      <c r="C706" s="456"/>
      <c r="D706" s="456"/>
      <c r="E706" s="456"/>
      <c r="F706" s="456"/>
      <c r="G706" s="456"/>
      <c r="H706" s="456"/>
      <c r="I706" s="456"/>
      <c r="J706" s="456"/>
      <c r="K706" s="456"/>
      <c r="L706" s="456"/>
      <c r="M706" s="456"/>
      <c r="N706" s="456"/>
    </row>
    <row r="707" spans="1:14" ht="19.5" customHeight="1">
      <c r="A707" s="456"/>
      <c r="B707" s="456"/>
      <c r="C707" s="456"/>
      <c r="D707" s="456"/>
      <c r="E707" s="456"/>
      <c r="F707" s="456"/>
      <c r="G707" s="456"/>
      <c r="H707" s="456"/>
      <c r="I707" s="456"/>
      <c r="J707" s="456"/>
      <c r="K707" s="456"/>
      <c r="L707" s="456"/>
      <c r="M707" s="456"/>
      <c r="N707" s="456"/>
    </row>
    <row r="708" spans="1:14" ht="19.5" customHeight="1">
      <c r="A708" s="456"/>
      <c r="B708" s="456"/>
      <c r="C708" s="456"/>
      <c r="D708" s="456"/>
      <c r="E708" s="456"/>
      <c r="F708" s="456"/>
      <c r="G708" s="456"/>
      <c r="H708" s="456"/>
      <c r="I708" s="456"/>
      <c r="J708" s="456"/>
      <c r="K708" s="456"/>
      <c r="L708" s="456"/>
      <c r="M708" s="456"/>
      <c r="N708" s="456"/>
    </row>
    <row r="709" spans="1:14" ht="19.5" customHeight="1">
      <c r="A709" s="456"/>
      <c r="B709" s="456"/>
      <c r="C709" s="456"/>
      <c r="D709" s="456"/>
      <c r="E709" s="456"/>
      <c r="F709" s="456"/>
      <c r="G709" s="456"/>
      <c r="H709" s="456"/>
      <c r="I709" s="456"/>
      <c r="J709" s="456"/>
      <c r="K709" s="456"/>
      <c r="L709" s="456"/>
      <c r="M709" s="456"/>
      <c r="N709" s="456"/>
    </row>
    <row r="710" spans="1:14" ht="19.5" customHeight="1">
      <c r="A710" s="456"/>
      <c r="B710" s="456"/>
      <c r="C710" s="456"/>
      <c r="D710" s="456"/>
      <c r="E710" s="456"/>
      <c r="F710" s="456"/>
      <c r="G710" s="456"/>
      <c r="H710" s="456"/>
      <c r="I710" s="456"/>
      <c r="J710" s="456"/>
      <c r="K710" s="456"/>
      <c r="L710" s="456"/>
      <c r="M710" s="456"/>
      <c r="N710" s="456"/>
    </row>
    <row r="711" spans="1:14" ht="19.5" customHeight="1">
      <c r="A711" s="456"/>
      <c r="B711" s="456"/>
      <c r="C711" s="456"/>
      <c r="D711" s="456"/>
      <c r="E711" s="456"/>
      <c r="F711" s="456"/>
      <c r="G711" s="456"/>
      <c r="H711" s="456"/>
      <c r="I711" s="456"/>
      <c r="J711" s="456"/>
      <c r="K711" s="456"/>
      <c r="L711" s="456"/>
      <c r="M711" s="456"/>
      <c r="N711" s="456"/>
    </row>
    <row r="712" spans="1:14" ht="19.5" customHeight="1">
      <c r="A712" s="456"/>
      <c r="B712" s="456"/>
      <c r="C712" s="456"/>
      <c r="D712" s="456"/>
      <c r="E712" s="456"/>
      <c r="F712" s="456"/>
      <c r="G712" s="456"/>
      <c r="H712" s="456"/>
      <c r="I712" s="456"/>
      <c r="J712" s="456"/>
      <c r="K712" s="456"/>
      <c r="L712" s="456"/>
      <c r="M712" s="456"/>
      <c r="N712" s="456"/>
    </row>
    <row r="713" spans="1:14" ht="19.5" customHeight="1">
      <c r="A713" s="456"/>
      <c r="B713" s="456"/>
      <c r="C713" s="456"/>
      <c r="D713" s="456"/>
      <c r="E713" s="456"/>
      <c r="F713" s="456"/>
      <c r="G713" s="456"/>
      <c r="H713" s="456"/>
      <c r="I713" s="456"/>
      <c r="J713" s="456"/>
      <c r="K713" s="456"/>
      <c r="L713" s="456"/>
      <c r="M713" s="456"/>
      <c r="N713" s="456"/>
    </row>
    <row r="714" spans="1:14" ht="19.5" customHeight="1">
      <c r="A714" s="456"/>
      <c r="B714" s="456"/>
      <c r="C714" s="456"/>
      <c r="D714" s="456"/>
      <c r="E714" s="456"/>
      <c r="F714" s="456"/>
      <c r="G714" s="456"/>
      <c r="H714" s="456"/>
      <c r="I714" s="456"/>
      <c r="J714" s="456"/>
      <c r="K714" s="456"/>
      <c r="L714" s="456"/>
      <c r="M714" s="456"/>
      <c r="N714" s="456"/>
    </row>
    <row r="715" spans="1:14" ht="19.5" customHeight="1">
      <c r="A715" s="456"/>
      <c r="B715" s="456"/>
      <c r="C715" s="456"/>
      <c r="D715" s="456"/>
      <c r="E715" s="456"/>
      <c r="F715" s="456"/>
      <c r="G715" s="456"/>
      <c r="H715" s="456"/>
      <c r="I715" s="456"/>
      <c r="J715" s="456"/>
      <c r="K715" s="456"/>
      <c r="L715" s="456"/>
      <c r="M715" s="456"/>
      <c r="N715" s="456"/>
    </row>
    <row r="716" spans="1:14" ht="19.5" customHeight="1">
      <c r="A716" s="456"/>
      <c r="B716" s="456"/>
      <c r="C716" s="456"/>
      <c r="D716" s="456"/>
      <c r="E716" s="456"/>
      <c r="F716" s="456"/>
      <c r="G716" s="456"/>
      <c r="H716" s="456"/>
      <c r="I716" s="456"/>
      <c r="J716" s="456"/>
      <c r="K716" s="456"/>
      <c r="L716" s="456"/>
      <c r="M716" s="456"/>
      <c r="N716" s="456"/>
    </row>
    <row r="717" spans="1:14" ht="19.5" customHeight="1">
      <c r="A717" s="456"/>
      <c r="B717" s="456"/>
      <c r="C717" s="456"/>
      <c r="D717" s="456"/>
      <c r="E717" s="456"/>
      <c r="F717" s="456"/>
      <c r="G717" s="456"/>
      <c r="H717" s="456"/>
      <c r="I717" s="456"/>
      <c r="J717" s="456"/>
      <c r="K717" s="456"/>
      <c r="L717" s="456"/>
      <c r="M717" s="456"/>
      <c r="N717" s="456"/>
    </row>
    <row r="718" spans="1:14" ht="19.5" customHeight="1">
      <c r="A718" s="456"/>
      <c r="B718" s="456"/>
      <c r="C718" s="456"/>
      <c r="D718" s="456"/>
      <c r="E718" s="456"/>
      <c r="F718" s="456"/>
      <c r="G718" s="456"/>
      <c r="H718" s="456"/>
      <c r="I718" s="456"/>
      <c r="J718" s="456"/>
      <c r="K718" s="456"/>
      <c r="L718" s="456"/>
      <c r="M718" s="456"/>
      <c r="N718" s="456"/>
    </row>
    <row r="719" spans="1:14" ht="19.5" customHeight="1">
      <c r="A719" s="456"/>
      <c r="B719" s="456"/>
      <c r="C719" s="456"/>
      <c r="D719" s="456"/>
      <c r="E719" s="456"/>
      <c r="F719" s="456"/>
      <c r="G719" s="456"/>
      <c r="H719" s="456"/>
      <c r="I719" s="456"/>
      <c r="J719" s="456"/>
      <c r="K719" s="456"/>
      <c r="L719" s="456"/>
      <c r="M719" s="456"/>
      <c r="N719" s="456"/>
    </row>
    <row r="720" spans="1:14" ht="19.5" customHeight="1">
      <c r="A720" s="456"/>
      <c r="B720" s="456"/>
      <c r="C720" s="456"/>
      <c r="D720" s="456"/>
      <c r="E720" s="456"/>
      <c r="F720" s="456"/>
      <c r="G720" s="456"/>
      <c r="H720" s="456"/>
      <c r="I720" s="456"/>
      <c r="J720" s="456"/>
      <c r="K720" s="456"/>
      <c r="L720" s="456"/>
      <c r="M720" s="456"/>
      <c r="N720" s="456"/>
    </row>
    <row r="721" spans="1:14" ht="19.5" customHeight="1">
      <c r="A721" s="456"/>
      <c r="B721" s="456"/>
      <c r="C721" s="456"/>
      <c r="D721" s="456"/>
      <c r="E721" s="456"/>
      <c r="F721" s="456"/>
      <c r="G721" s="456"/>
      <c r="H721" s="456"/>
      <c r="I721" s="456"/>
      <c r="J721" s="456"/>
      <c r="K721" s="456"/>
      <c r="L721" s="456"/>
      <c r="M721" s="456"/>
      <c r="N721" s="456"/>
    </row>
    <row r="722" spans="1:14" ht="19.5" customHeight="1">
      <c r="A722" s="456"/>
      <c r="B722" s="456"/>
      <c r="C722" s="456"/>
      <c r="D722" s="456"/>
      <c r="E722" s="456"/>
      <c r="F722" s="456"/>
      <c r="G722" s="456"/>
      <c r="H722" s="456"/>
      <c r="I722" s="456"/>
      <c r="J722" s="456"/>
      <c r="K722" s="456"/>
      <c r="L722" s="456"/>
      <c r="M722" s="456"/>
      <c r="N722" s="456"/>
    </row>
    <row r="723" spans="1:14" ht="19.5" customHeight="1">
      <c r="A723" s="456"/>
      <c r="B723" s="456"/>
      <c r="C723" s="456"/>
      <c r="D723" s="456"/>
      <c r="E723" s="456"/>
      <c r="F723" s="456"/>
      <c r="G723" s="456"/>
      <c r="H723" s="456"/>
      <c r="I723" s="456"/>
      <c r="J723" s="456"/>
      <c r="K723" s="456"/>
      <c r="L723" s="456"/>
      <c r="M723" s="456"/>
      <c r="N723" s="456"/>
    </row>
    <row r="724" spans="1:14" ht="19.5" customHeight="1">
      <c r="A724" s="456"/>
      <c r="B724" s="456"/>
      <c r="C724" s="456"/>
      <c r="D724" s="456"/>
      <c r="E724" s="456"/>
      <c r="F724" s="456"/>
      <c r="G724" s="456"/>
      <c r="H724" s="456"/>
      <c r="I724" s="456"/>
      <c r="J724" s="456"/>
      <c r="K724" s="456"/>
      <c r="L724" s="456"/>
      <c r="M724" s="456"/>
      <c r="N724" s="456"/>
    </row>
    <row r="725" spans="1:14" ht="19.5" customHeight="1">
      <c r="A725" s="456"/>
      <c r="B725" s="456"/>
      <c r="C725" s="456"/>
      <c r="D725" s="456"/>
      <c r="E725" s="456"/>
      <c r="F725" s="456"/>
      <c r="G725" s="456"/>
      <c r="H725" s="456"/>
      <c r="I725" s="456"/>
      <c r="J725" s="456"/>
      <c r="K725" s="456"/>
      <c r="L725" s="456"/>
      <c r="M725" s="456"/>
      <c r="N725" s="456"/>
    </row>
    <row r="726" spans="1:14" ht="19.5" customHeight="1">
      <c r="A726" s="456"/>
      <c r="B726" s="456"/>
      <c r="C726" s="456"/>
      <c r="D726" s="456"/>
      <c r="E726" s="456"/>
      <c r="F726" s="456"/>
      <c r="G726" s="456"/>
      <c r="H726" s="456"/>
      <c r="I726" s="456"/>
      <c r="J726" s="456"/>
      <c r="K726" s="456"/>
      <c r="L726" s="456"/>
      <c r="M726" s="456"/>
      <c r="N726" s="456"/>
    </row>
    <row r="727" spans="1:14" ht="19.5" customHeight="1">
      <c r="A727" s="456"/>
      <c r="B727" s="456"/>
      <c r="C727" s="456"/>
      <c r="D727" s="456"/>
      <c r="E727" s="456"/>
      <c r="F727" s="456"/>
      <c r="G727" s="456"/>
      <c r="H727" s="456"/>
      <c r="I727" s="456"/>
      <c r="J727" s="456"/>
      <c r="K727" s="456"/>
      <c r="L727" s="456"/>
      <c r="M727" s="456"/>
      <c r="N727" s="456"/>
    </row>
    <row r="728" spans="1:14" ht="19.5" customHeight="1">
      <c r="A728" s="456"/>
      <c r="B728" s="456"/>
      <c r="C728" s="456"/>
      <c r="D728" s="456"/>
      <c r="E728" s="456"/>
      <c r="F728" s="456"/>
      <c r="G728" s="456"/>
      <c r="H728" s="456"/>
      <c r="I728" s="456"/>
      <c r="J728" s="456"/>
      <c r="K728" s="456"/>
      <c r="L728" s="456"/>
      <c r="M728" s="456"/>
      <c r="N728" s="456"/>
    </row>
    <row r="729" spans="1:14" ht="19.5" customHeight="1">
      <c r="A729" s="456"/>
      <c r="B729" s="456"/>
      <c r="C729" s="456"/>
      <c r="D729" s="456"/>
      <c r="E729" s="456"/>
      <c r="F729" s="456"/>
      <c r="G729" s="456"/>
      <c r="H729" s="456"/>
      <c r="I729" s="456"/>
      <c r="J729" s="456"/>
      <c r="K729" s="456"/>
      <c r="L729" s="456"/>
      <c r="M729" s="456"/>
      <c r="N729" s="456"/>
    </row>
    <row r="730" spans="1:14" ht="19.5" customHeight="1">
      <c r="A730" s="456"/>
      <c r="B730" s="456"/>
      <c r="C730" s="456"/>
      <c r="D730" s="456"/>
      <c r="E730" s="456"/>
      <c r="F730" s="456"/>
      <c r="G730" s="456"/>
      <c r="H730" s="456"/>
      <c r="I730" s="456"/>
      <c r="J730" s="456"/>
      <c r="K730" s="456"/>
      <c r="L730" s="456"/>
      <c r="M730" s="456"/>
      <c r="N730" s="456"/>
    </row>
    <row r="731" spans="1:14" ht="19.5" customHeight="1">
      <c r="A731" s="456"/>
      <c r="B731" s="456"/>
      <c r="C731" s="456"/>
      <c r="D731" s="456"/>
      <c r="E731" s="456"/>
      <c r="F731" s="456"/>
      <c r="G731" s="456"/>
      <c r="H731" s="456"/>
      <c r="I731" s="456"/>
      <c r="J731" s="456"/>
      <c r="K731" s="456"/>
      <c r="L731" s="456"/>
      <c r="M731" s="456"/>
      <c r="N731" s="456"/>
    </row>
    <row r="732" spans="1:14" ht="19.5" customHeight="1">
      <c r="A732" s="456"/>
      <c r="B732" s="456"/>
      <c r="C732" s="456"/>
      <c r="D732" s="456"/>
      <c r="E732" s="456"/>
      <c r="F732" s="456"/>
      <c r="G732" s="456"/>
      <c r="H732" s="456"/>
      <c r="I732" s="456"/>
      <c r="J732" s="456"/>
      <c r="K732" s="456"/>
      <c r="L732" s="456"/>
      <c r="M732" s="456"/>
      <c r="N732" s="456"/>
    </row>
    <row r="733" spans="1:14" ht="19.5" customHeight="1">
      <c r="A733" s="456"/>
      <c r="B733" s="456"/>
      <c r="C733" s="456"/>
      <c r="D733" s="456"/>
      <c r="E733" s="456"/>
      <c r="F733" s="456"/>
      <c r="G733" s="456"/>
      <c r="H733" s="456"/>
      <c r="I733" s="456"/>
      <c r="J733" s="456"/>
      <c r="K733" s="456"/>
      <c r="L733" s="456"/>
      <c r="M733" s="456"/>
      <c r="N733" s="456"/>
    </row>
    <row r="734" spans="1:14" ht="19.5" customHeight="1">
      <c r="A734" s="456"/>
      <c r="B734" s="456"/>
      <c r="C734" s="456"/>
      <c r="D734" s="456"/>
      <c r="E734" s="456"/>
      <c r="F734" s="456"/>
      <c r="G734" s="456"/>
      <c r="H734" s="456"/>
      <c r="I734" s="456"/>
      <c r="J734" s="456"/>
      <c r="K734" s="456"/>
      <c r="L734" s="456"/>
      <c r="M734" s="456"/>
      <c r="N734" s="456"/>
    </row>
    <row r="735" spans="1:14" ht="19.5" customHeight="1">
      <c r="A735" s="456"/>
      <c r="B735" s="456"/>
      <c r="C735" s="456"/>
      <c r="D735" s="456"/>
      <c r="E735" s="456"/>
      <c r="F735" s="456"/>
      <c r="G735" s="456"/>
      <c r="H735" s="456"/>
      <c r="I735" s="456"/>
      <c r="J735" s="456"/>
      <c r="K735" s="456"/>
      <c r="L735" s="456"/>
      <c r="M735" s="456"/>
      <c r="N735" s="456"/>
    </row>
    <row r="736" spans="1:14" ht="19.5" customHeight="1">
      <c r="A736" s="456"/>
      <c r="B736" s="456"/>
      <c r="C736" s="456"/>
      <c r="D736" s="456"/>
      <c r="E736" s="456"/>
      <c r="F736" s="456"/>
      <c r="G736" s="456"/>
      <c r="H736" s="456"/>
      <c r="I736" s="456"/>
      <c r="J736" s="456"/>
      <c r="K736" s="456"/>
      <c r="L736" s="456"/>
      <c r="M736" s="456"/>
      <c r="N736" s="456"/>
    </row>
    <row r="737" spans="1:14" ht="19.5" customHeight="1">
      <c r="A737" s="456"/>
      <c r="B737" s="456"/>
      <c r="C737" s="456"/>
      <c r="D737" s="456"/>
      <c r="E737" s="456"/>
      <c r="F737" s="456"/>
      <c r="G737" s="456"/>
      <c r="H737" s="456"/>
      <c r="I737" s="456"/>
      <c r="J737" s="456"/>
      <c r="K737" s="456"/>
      <c r="L737" s="456"/>
      <c r="M737" s="456"/>
      <c r="N737" s="456"/>
    </row>
    <row r="738" spans="1:14" ht="19.5" customHeight="1">
      <c r="A738" s="456"/>
      <c r="B738" s="456"/>
      <c r="C738" s="456"/>
      <c r="D738" s="456"/>
      <c r="E738" s="456"/>
      <c r="F738" s="456"/>
      <c r="G738" s="456"/>
      <c r="H738" s="456"/>
      <c r="I738" s="456"/>
      <c r="J738" s="456"/>
      <c r="K738" s="456"/>
      <c r="L738" s="456"/>
      <c r="M738" s="456"/>
      <c r="N738" s="456"/>
    </row>
    <row r="739" spans="1:14" ht="19.5" customHeight="1">
      <c r="A739" s="456"/>
      <c r="B739" s="456"/>
      <c r="C739" s="456"/>
      <c r="D739" s="456"/>
      <c r="E739" s="456"/>
      <c r="F739" s="456"/>
      <c r="G739" s="456"/>
      <c r="H739" s="456"/>
      <c r="I739" s="456"/>
      <c r="J739" s="456"/>
      <c r="K739" s="456"/>
      <c r="L739" s="456"/>
      <c r="M739" s="456"/>
      <c r="N739" s="456"/>
    </row>
    <row r="740" spans="1:14" ht="19.5" customHeight="1">
      <c r="A740" s="456"/>
      <c r="B740" s="456"/>
      <c r="C740" s="456"/>
      <c r="D740" s="456"/>
      <c r="E740" s="456"/>
      <c r="F740" s="456"/>
      <c r="G740" s="456"/>
      <c r="H740" s="456"/>
      <c r="I740" s="456"/>
      <c r="J740" s="456"/>
      <c r="K740" s="456"/>
      <c r="L740" s="456"/>
      <c r="M740" s="456"/>
      <c r="N740" s="456"/>
    </row>
    <row r="741" spans="1:14" ht="19.5" customHeight="1">
      <c r="A741" s="456"/>
      <c r="B741" s="456"/>
      <c r="C741" s="456"/>
      <c r="D741" s="456"/>
      <c r="E741" s="456"/>
      <c r="F741" s="456"/>
      <c r="G741" s="456"/>
      <c r="H741" s="456"/>
      <c r="I741" s="456"/>
      <c r="J741" s="456"/>
      <c r="K741" s="456"/>
      <c r="L741" s="456"/>
      <c r="M741" s="456"/>
      <c r="N741" s="456"/>
    </row>
    <row r="742" spans="1:14" ht="19.5" customHeight="1">
      <c r="A742" s="456"/>
      <c r="B742" s="456"/>
      <c r="C742" s="456"/>
      <c r="D742" s="456"/>
      <c r="E742" s="456"/>
      <c r="F742" s="456"/>
      <c r="G742" s="456"/>
      <c r="H742" s="456"/>
      <c r="I742" s="456"/>
      <c r="J742" s="456"/>
      <c r="K742" s="456"/>
      <c r="L742" s="456"/>
      <c r="M742" s="456"/>
      <c r="N742" s="456"/>
    </row>
    <row r="743" spans="1:14" ht="19.5" customHeight="1">
      <c r="A743" s="456"/>
      <c r="B743" s="456"/>
      <c r="C743" s="456"/>
      <c r="D743" s="456"/>
      <c r="E743" s="456"/>
      <c r="F743" s="456"/>
      <c r="G743" s="456"/>
      <c r="H743" s="456"/>
      <c r="I743" s="456"/>
      <c r="J743" s="456"/>
      <c r="K743" s="456"/>
      <c r="L743" s="456"/>
      <c r="M743" s="456"/>
      <c r="N743" s="456"/>
    </row>
    <row r="744" spans="1:14" ht="19.5" customHeight="1">
      <c r="A744" s="456"/>
      <c r="B744" s="456"/>
      <c r="C744" s="456"/>
      <c r="D744" s="456"/>
      <c r="E744" s="456"/>
      <c r="F744" s="456"/>
      <c r="G744" s="456"/>
      <c r="H744" s="456"/>
      <c r="I744" s="456"/>
      <c r="J744" s="456"/>
      <c r="K744" s="456"/>
      <c r="L744" s="456"/>
      <c r="M744" s="456"/>
      <c r="N744" s="456"/>
    </row>
    <row r="745" spans="1:14" ht="19.5" customHeight="1">
      <c r="A745" s="456"/>
      <c r="B745" s="456"/>
      <c r="C745" s="456"/>
      <c r="D745" s="456"/>
      <c r="E745" s="456"/>
      <c r="F745" s="456"/>
      <c r="G745" s="456"/>
      <c r="H745" s="456"/>
      <c r="I745" s="456"/>
      <c r="J745" s="456"/>
      <c r="K745" s="456"/>
      <c r="L745" s="456"/>
      <c r="M745" s="456"/>
      <c r="N745" s="456"/>
    </row>
    <row r="746" spans="1:14" ht="19.5" customHeight="1">
      <c r="A746" s="456"/>
      <c r="B746" s="456"/>
      <c r="C746" s="456"/>
      <c r="D746" s="456"/>
      <c r="E746" s="456"/>
      <c r="F746" s="456"/>
      <c r="G746" s="456"/>
      <c r="H746" s="456"/>
      <c r="I746" s="456"/>
      <c r="J746" s="456"/>
      <c r="K746" s="456"/>
      <c r="L746" s="456"/>
      <c r="M746" s="456"/>
      <c r="N746" s="456"/>
    </row>
    <row r="747" spans="1:14" ht="19.5" customHeight="1">
      <c r="A747" s="456"/>
      <c r="B747" s="456"/>
      <c r="C747" s="456"/>
      <c r="D747" s="456"/>
      <c r="E747" s="456"/>
      <c r="F747" s="456"/>
      <c r="G747" s="456"/>
      <c r="H747" s="456"/>
      <c r="I747" s="456"/>
      <c r="J747" s="456"/>
      <c r="K747" s="456"/>
      <c r="L747" s="456"/>
      <c r="M747" s="456"/>
      <c r="N747" s="456"/>
    </row>
    <row r="748" spans="1:14" ht="19.5" customHeight="1">
      <c r="A748" s="456"/>
      <c r="B748" s="456"/>
      <c r="C748" s="456"/>
      <c r="D748" s="456"/>
      <c r="E748" s="456"/>
      <c r="F748" s="456"/>
      <c r="G748" s="456"/>
      <c r="H748" s="456"/>
      <c r="I748" s="456"/>
      <c r="J748" s="456"/>
      <c r="K748" s="456"/>
      <c r="L748" s="456"/>
      <c r="M748" s="456"/>
      <c r="N748" s="456"/>
    </row>
    <row r="749" spans="1:14" ht="19.5" customHeight="1">
      <c r="A749" s="456"/>
      <c r="B749" s="456"/>
      <c r="C749" s="456"/>
      <c r="D749" s="456"/>
      <c r="E749" s="456"/>
      <c r="F749" s="456"/>
      <c r="G749" s="456"/>
      <c r="H749" s="456"/>
      <c r="I749" s="456"/>
      <c r="J749" s="456"/>
      <c r="K749" s="456"/>
      <c r="L749" s="456"/>
      <c r="M749" s="456"/>
      <c r="N749" s="456"/>
    </row>
    <row r="750" spans="1:14" ht="19.5" customHeight="1">
      <c r="A750" s="456"/>
      <c r="B750" s="456"/>
      <c r="C750" s="456"/>
      <c r="D750" s="456"/>
      <c r="E750" s="456"/>
      <c r="F750" s="456"/>
      <c r="G750" s="456"/>
      <c r="H750" s="456"/>
      <c r="I750" s="456"/>
      <c r="J750" s="456"/>
      <c r="K750" s="456"/>
      <c r="L750" s="456"/>
      <c r="M750" s="456"/>
      <c r="N750" s="456"/>
    </row>
    <row r="751" spans="1:14" ht="19.5" customHeight="1">
      <c r="A751" s="456"/>
      <c r="B751" s="456"/>
      <c r="C751" s="456"/>
      <c r="D751" s="456"/>
      <c r="E751" s="456"/>
      <c r="F751" s="456"/>
      <c r="G751" s="456"/>
      <c r="H751" s="456"/>
      <c r="I751" s="456"/>
      <c r="J751" s="456"/>
      <c r="K751" s="456"/>
      <c r="L751" s="456"/>
      <c r="M751" s="456"/>
      <c r="N751" s="456"/>
    </row>
    <row r="752" spans="1:14" ht="19.5" customHeight="1">
      <c r="A752" s="456"/>
      <c r="B752" s="456"/>
      <c r="C752" s="456"/>
      <c r="D752" s="456"/>
      <c r="E752" s="456"/>
      <c r="F752" s="456"/>
      <c r="G752" s="456"/>
      <c r="H752" s="456"/>
      <c r="I752" s="456"/>
      <c r="J752" s="456"/>
      <c r="K752" s="456"/>
      <c r="L752" s="456"/>
      <c r="M752" s="456"/>
      <c r="N752" s="456"/>
    </row>
    <row r="753" spans="1:14" ht="19.5" customHeight="1">
      <c r="A753" s="456"/>
      <c r="B753" s="456"/>
      <c r="C753" s="456"/>
      <c r="D753" s="456"/>
      <c r="E753" s="456"/>
      <c r="F753" s="456"/>
      <c r="G753" s="456"/>
      <c r="H753" s="456"/>
      <c r="I753" s="456"/>
      <c r="J753" s="456"/>
      <c r="K753" s="456"/>
      <c r="L753" s="456"/>
      <c r="M753" s="456"/>
      <c r="N753" s="456"/>
    </row>
    <row r="754" spans="1:14" ht="19.5" customHeight="1">
      <c r="A754" s="456"/>
      <c r="B754" s="456"/>
      <c r="C754" s="456"/>
      <c r="D754" s="456"/>
      <c r="E754" s="456"/>
      <c r="F754" s="456"/>
      <c r="G754" s="456"/>
      <c r="H754" s="456"/>
      <c r="I754" s="456"/>
      <c r="J754" s="456"/>
      <c r="K754" s="456"/>
      <c r="L754" s="456"/>
      <c r="M754" s="456"/>
      <c r="N754" s="456"/>
    </row>
    <row r="755" spans="1:14" ht="19.5" customHeight="1">
      <c r="A755" s="456"/>
      <c r="B755" s="456"/>
      <c r="C755" s="456"/>
      <c r="D755" s="456"/>
      <c r="E755" s="456"/>
      <c r="F755" s="456"/>
      <c r="G755" s="456"/>
      <c r="H755" s="456"/>
      <c r="I755" s="456"/>
      <c r="J755" s="456"/>
      <c r="K755" s="456"/>
      <c r="L755" s="456"/>
      <c r="M755" s="456"/>
      <c r="N755" s="456"/>
    </row>
    <row r="756" spans="1:14" ht="19.5" customHeight="1">
      <c r="A756" s="456"/>
      <c r="B756" s="456"/>
      <c r="C756" s="456"/>
      <c r="D756" s="456"/>
      <c r="E756" s="456"/>
      <c r="F756" s="456"/>
      <c r="G756" s="456"/>
      <c r="H756" s="456"/>
      <c r="I756" s="456"/>
      <c r="J756" s="456"/>
      <c r="K756" s="456"/>
      <c r="L756" s="456"/>
      <c r="M756" s="456"/>
      <c r="N756" s="456"/>
    </row>
    <row r="757" spans="1:14" ht="19.5" customHeight="1">
      <c r="A757" s="456"/>
      <c r="B757" s="456"/>
      <c r="C757" s="456"/>
      <c r="D757" s="456"/>
      <c r="E757" s="456"/>
      <c r="F757" s="456"/>
      <c r="G757" s="456"/>
      <c r="H757" s="456"/>
      <c r="I757" s="456"/>
      <c r="J757" s="456"/>
      <c r="K757" s="456"/>
      <c r="L757" s="456"/>
      <c r="M757" s="456"/>
      <c r="N757" s="456"/>
    </row>
    <row r="758" spans="1:14" ht="19.5" customHeight="1">
      <c r="A758" s="456"/>
      <c r="B758" s="456"/>
      <c r="C758" s="456"/>
      <c r="D758" s="456"/>
      <c r="E758" s="456"/>
      <c r="F758" s="456"/>
      <c r="G758" s="456"/>
      <c r="H758" s="456"/>
      <c r="I758" s="456"/>
      <c r="J758" s="456"/>
      <c r="K758" s="456"/>
      <c r="L758" s="456"/>
      <c r="M758" s="456"/>
      <c r="N758" s="456"/>
    </row>
    <row r="759" spans="1:14" ht="19.5" customHeight="1">
      <c r="A759" s="456"/>
      <c r="B759" s="456"/>
      <c r="C759" s="456"/>
      <c r="D759" s="456"/>
      <c r="E759" s="456"/>
      <c r="F759" s="456"/>
      <c r="G759" s="456"/>
      <c r="H759" s="456"/>
      <c r="I759" s="456"/>
      <c r="J759" s="456"/>
      <c r="K759" s="456"/>
      <c r="L759" s="456"/>
      <c r="M759" s="456"/>
      <c r="N759" s="456"/>
    </row>
    <row r="760" spans="1:14" ht="19.5" customHeight="1">
      <c r="A760" s="456"/>
      <c r="B760" s="456"/>
      <c r="C760" s="456"/>
      <c r="D760" s="456"/>
      <c r="E760" s="456"/>
      <c r="F760" s="456"/>
      <c r="G760" s="456"/>
      <c r="H760" s="456"/>
      <c r="I760" s="456"/>
      <c r="J760" s="456"/>
      <c r="K760" s="456"/>
      <c r="L760" s="456"/>
      <c r="M760" s="456"/>
      <c r="N760" s="456"/>
    </row>
    <row r="761" spans="1:14" ht="19.5" customHeight="1">
      <c r="A761" s="456"/>
      <c r="B761" s="456"/>
      <c r="C761" s="456"/>
      <c r="D761" s="456"/>
      <c r="E761" s="456"/>
      <c r="F761" s="456"/>
      <c r="G761" s="456"/>
      <c r="H761" s="456"/>
      <c r="I761" s="456"/>
      <c r="J761" s="456"/>
      <c r="K761" s="456"/>
      <c r="L761" s="456"/>
      <c r="M761" s="456"/>
      <c r="N761" s="456"/>
    </row>
    <row r="762" spans="1:14" ht="19.5" customHeight="1">
      <c r="A762" s="456"/>
      <c r="B762" s="456"/>
      <c r="C762" s="456"/>
      <c r="D762" s="456"/>
      <c r="E762" s="456"/>
      <c r="F762" s="456"/>
      <c r="G762" s="456"/>
      <c r="H762" s="456"/>
      <c r="I762" s="456"/>
      <c r="J762" s="456"/>
      <c r="K762" s="456"/>
      <c r="L762" s="456"/>
      <c r="M762" s="456"/>
      <c r="N762" s="456"/>
    </row>
    <row r="763" spans="1:14" ht="19.5" customHeight="1">
      <c r="A763" s="456"/>
      <c r="B763" s="456"/>
      <c r="C763" s="456"/>
      <c r="D763" s="456"/>
      <c r="E763" s="456"/>
      <c r="F763" s="456"/>
      <c r="G763" s="456"/>
      <c r="H763" s="456"/>
      <c r="I763" s="456"/>
      <c r="J763" s="456"/>
      <c r="K763" s="456"/>
      <c r="L763" s="456"/>
      <c r="M763" s="456"/>
      <c r="N763" s="456"/>
    </row>
    <row r="764" spans="1:14" ht="19.5" customHeight="1">
      <c r="A764" s="456"/>
      <c r="B764" s="456"/>
      <c r="C764" s="456"/>
      <c r="D764" s="456"/>
      <c r="E764" s="456"/>
      <c r="F764" s="456"/>
      <c r="G764" s="456"/>
      <c r="H764" s="456"/>
      <c r="I764" s="456"/>
      <c r="J764" s="456"/>
      <c r="K764" s="456"/>
      <c r="L764" s="456"/>
      <c r="M764" s="456"/>
      <c r="N764" s="456"/>
    </row>
    <row r="765" spans="1:14" ht="19.5" customHeight="1">
      <c r="A765" s="456"/>
      <c r="B765" s="456"/>
      <c r="C765" s="456"/>
      <c r="D765" s="456"/>
      <c r="E765" s="456"/>
      <c r="F765" s="456"/>
      <c r="G765" s="456"/>
      <c r="H765" s="456"/>
      <c r="I765" s="456"/>
      <c r="J765" s="456"/>
      <c r="K765" s="456"/>
      <c r="L765" s="456"/>
      <c r="M765" s="456"/>
      <c r="N765" s="456"/>
    </row>
    <row r="766" spans="1:14" ht="19.5" customHeight="1">
      <c r="A766" s="456"/>
      <c r="B766" s="456"/>
      <c r="C766" s="456"/>
      <c r="D766" s="456"/>
      <c r="E766" s="456"/>
      <c r="F766" s="456"/>
      <c r="G766" s="456"/>
      <c r="H766" s="456"/>
      <c r="I766" s="456"/>
      <c r="J766" s="456"/>
      <c r="K766" s="456"/>
      <c r="L766" s="456"/>
      <c r="M766" s="456"/>
      <c r="N766" s="456"/>
    </row>
    <row r="767" spans="1:14" ht="19.5" customHeight="1">
      <c r="A767" s="456"/>
      <c r="B767" s="456"/>
      <c r="C767" s="456"/>
      <c r="D767" s="456"/>
      <c r="E767" s="456"/>
      <c r="F767" s="456"/>
      <c r="G767" s="456"/>
      <c r="H767" s="456"/>
      <c r="I767" s="456"/>
      <c r="J767" s="456"/>
      <c r="K767" s="456"/>
      <c r="L767" s="456"/>
      <c r="M767" s="456"/>
      <c r="N767" s="456"/>
    </row>
    <row r="768" spans="1:14" ht="19.5" customHeight="1">
      <c r="A768" s="456"/>
      <c r="B768" s="456"/>
      <c r="C768" s="456"/>
      <c r="D768" s="456"/>
      <c r="E768" s="456"/>
      <c r="F768" s="456"/>
      <c r="G768" s="456"/>
      <c r="H768" s="456"/>
      <c r="I768" s="456"/>
      <c r="J768" s="456"/>
      <c r="K768" s="456"/>
      <c r="L768" s="456"/>
      <c r="M768" s="456"/>
      <c r="N768" s="456"/>
    </row>
    <row r="769" spans="1:14" ht="19.5" customHeight="1">
      <c r="A769" s="456"/>
      <c r="B769" s="456"/>
      <c r="C769" s="456"/>
      <c r="D769" s="456"/>
      <c r="E769" s="456"/>
      <c r="F769" s="456"/>
      <c r="G769" s="456"/>
      <c r="H769" s="456"/>
      <c r="I769" s="456"/>
      <c r="J769" s="456"/>
      <c r="K769" s="456"/>
      <c r="L769" s="456"/>
      <c r="M769" s="456"/>
      <c r="N769" s="456"/>
    </row>
    <row r="770" spans="1:14" ht="19.5" customHeight="1">
      <c r="A770" s="456"/>
      <c r="B770" s="456"/>
      <c r="C770" s="456"/>
      <c r="D770" s="456"/>
      <c r="E770" s="456"/>
      <c r="F770" s="456"/>
      <c r="G770" s="456"/>
      <c r="H770" s="456"/>
      <c r="I770" s="456"/>
      <c r="J770" s="456"/>
      <c r="K770" s="456"/>
      <c r="L770" s="456"/>
      <c r="M770" s="456"/>
      <c r="N770" s="456"/>
    </row>
    <row r="771" spans="1:14" ht="19.5" customHeight="1">
      <c r="A771" s="456"/>
      <c r="B771" s="456"/>
      <c r="C771" s="456"/>
      <c r="D771" s="456"/>
      <c r="E771" s="456"/>
      <c r="F771" s="456"/>
      <c r="G771" s="456"/>
      <c r="H771" s="456"/>
      <c r="I771" s="456"/>
      <c r="J771" s="456"/>
      <c r="K771" s="456"/>
      <c r="L771" s="456"/>
      <c r="M771" s="456"/>
      <c r="N771" s="456"/>
    </row>
    <row r="772" spans="1:14" ht="19.5" customHeight="1">
      <c r="A772" s="456"/>
      <c r="B772" s="456"/>
      <c r="C772" s="456"/>
      <c r="D772" s="456"/>
      <c r="E772" s="456"/>
      <c r="F772" s="456"/>
      <c r="G772" s="456"/>
      <c r="H772" s="456"/>
      <c r="I772" s="456"/>
      <c r="J772" s="456"/>
      <c r="K772" s="456"/>
      <c r="L772" s="456"/>
      <c r="M772" s="456"/>
      <c r="N772" s="456"/>
    </row>
    <row r="773" spans="1:14" ht="19.5" customHeight="1">
      <c r="A773" s="456"/>
      <c r="B773" s="456"/>
      <c r="C773" s="456"/>
      <c r="D773" s="456"/>
      <c r="E773" s="456"/>
      <c r="F773" s="456"/>
      <c r="G773" s="456"/>
      <c r="H773" s="456"/>
      <c r="I773" s="456"/>
      <c r="J773" s="456"/>
      <c r="K773" s="456"/>
      <c r="L773" s="456"/>
      <c r="M773" s="456"/>
      <c r="N773" s="456"/>
    </row>
    <row r="774" spans="1:14" ht="19.5" customHeight="1">
      <c r="A774" s="456"/>
      <c r="B774" s="456"/>
      <c r="C774" s="456"/>
      <c r="D774" s="456"/>
      <c r="E774" s="456"/>
      <c r="F774" s="456"/>
      <c r="G774" s="456"/>
      <c r="H774" s="456"/>
      <c r="I774" s="456"/>
      <c r="J774" s="456"/>
      <c r="K774" s="456"/>
      <c r="L774" s="456"/>
      <c r="M774" s="456"/>
      <c r="N774" s="456"/>
    </row>
    <row r="775" spans="1:14" ht="19.5" customHeight="1">
      <c r="A775" s="456"/>
      <c r="B775" s="456"/>
      <c r="C775" s="456"/>
      <c r="D775" s="456"/>
      <c r="E775" s="456"/>
      <c r="F775" s="456"/>
      <c r="G775" s="456"/>
      <c r="H775" s="456"/>
      <c r="I775" s="456"/>
      <c r="J775" s="456"/>
      <c r="K775" s="456"/>
      <c r="L775" s="456"/>
      <c r="M775" s="456"/>
      <c r="N775" s="456"/>
    </row>
    <row r="776" spans="1:14" ht="19.5" customHeight="1">
      <c r="A776" s="456"/>
      <c r="B776" s="456"/>
      <c r="C776" s="456"/>
      <c r="D776" s="456"/>
      <c r="E776" s="456"/>
      <c r="F776" s="456"/>
      <c r="G776" s="456"/>
      <c r="H776" s="456"/>
      <c r="I776" s="456"/>
      <c r="J776" s="456"/>
      <c r="K776" s="456"/>
      <c r="L776" s="456"/>
      <c r="M776" s="456"/>
      <c r="N776" s="456"/>
    </row>
    <row r="777" spans="1:14" ht="19.5" customHeight="1">
      <c r="A777" s="456"/>
      <c r="B777" s="456"/>
      <c r="C777" s="456"/>
      <c r="D777" s="456"/>
      <c r="E777" s="456"/>
      <c r="F777" s="456"/>
      <c r="G777" s="456"/>
      <c r="H777" s="456"/>
      <c r="I777" s="456"/>
      <c r="J777" s="456"/>
      <c r="K777" s="456"/>
      <c r="L777" s="456"/>
      <c r="M777" s="456"/>
      <c r="N777" s="456"/>
    </row>
    <row r="778" spans="1:14" ht="19.5" customHeight="1">
      <c r="A778" s="456"/>
      <c r="B778" s="456"/>
      <c r="C778" s="456"/>
      <c r="D778" s="456"/>
      <c r="E778" s="456"/>
      <c r="F778" s="456"/>
      <c r="G778" s="456"/>
      <c r="H778" s="456"/>
      <c r="I778" s="456"/>
      <c r="J778" s="456"/>
      <c r="K778" s="456"/>
      <c r="L778" s="456"/>
      <c r="M778" s="456"/>
      <c r="N778" s="456"/>
    </row>
    <row r="779" spans="1:14" ht="19.5" customHeight="1">
      <c r="A779" s="456"/>
      <c r="B779" s="456"/>
      <c r="C779" s="456"/>
      <c r="D779" s="456"/>
      <c r="E779" s="456"/>
      <c r="F779" s="456"/>
      <c r="G779" s="456"/>
      <c r="H779" s="456"/>
      <c r="I779" s="456"/>
      <c r="J779" s="456"/>
      <c r="K779" s="456"/>
      <c r="L779" s="456"/>
      <c r="M779" s="456"/>
      <c r="N779" s="456"/>
    </row>
    <row r="780" spans="1:14" ht="19.5" customHeight="1">
      <c r="A780" s="456"/>
      <c r="B780" s="456"/>
      <c r="C780" s="456"/>
      <c r="D780" s="456"/>
      <c r="E780" s="456"/>
      <c r="F780" s="456"/>
      <c r="G780" s="456"/>
      <c r="H780" s="456"/>
      <c r="I780" s="456"/>
      <c r="J780" s="456"/>
      <c r="K780" s="456"/>
      <c r="L780" s="456"/>
      <c r="M780" s="456"/>
      <c r="N780" s="456"/>
    </row>
    <row r="781" spans="1:14" ht="19.5" customHeight="1">
      <c r="A781" s="456"/>
      <c r="B781" s="456"/>
      <c r="C781" s="456"/>
      <c r="D781" s="456"/>
      <c r="E781" s="456"/>
      <c r="F781" s="456"/>
      <c r="G781" s="456"/>
      <c r="H781" s="456"/>
      <c r="I781" s="456"/>
      <c r="J781" s="456"/>
      <c r="K781" s="456"/>
      <c r="L781" s="456"/>
      <c r="M781" s="456"/>
      <c r="N781" s="456"/>
    </row>
    <row r="782" spans="1:14" ht="19.5" customHeight="1">
      <c r="A782" s="456"/>
      <c r="B782" s="456"/>
      <c r="C782" s="456"/>
      <c r="D782" s="456"/>
      <c r="E782" s="456"/>
      <c r="F782" s="456"/>
      <c r="G782" s="456"/>
      <c r="H782" s="456"/>
      <c r="I782" s="456"/>
      <c r="J782" s="456"/>
      <c r="K782" s="456"/>
      <c r="L782" s="456"/>
      <c r="M782" s="456"/>
      <c r="N782" s="456"/>
    </row>
    <row r="783" spans="1:14" ht="19.5" customHeight="1">
      <c r="A783" s="456"/>
      <c r="B783" s="456"/>
      <c r="C783" s="456"/>
      <c r="D783" s="456"/>
      <c r="E783" s="456"/>
      <c r="F783" s="456"/>
      <c r="G783" s="456"/>
      <c r="H783" s="456"/>
      <c r="I783" s="456"/>
      <c r="J783" s="456"/>
      <c r="K783" s="456"/>
      <c r="L783" s="456"/>
      <c r="M783" s="456"/>
      <c r="N783" s="456"/>
    </row>
    <row r="784" spans="1:14" ht="19.5" customHeight="1">
      <c r="A784" s="456"/>
      <c r="B784" s="456"/>
      <c r="C784" s="456"/>
      <c r="D784" s="456"/>
      <c r="E784" s="456"/>
      <c r="F784" s="456"/>
      <c r="G784" s="456"/>
      <c r="H784" s="456"/>
      <c r="I784" s="456"/>
      <c r="J784" s="456"/>
      <c r="K784" s="456"/>
      <c r="L784" s="456"/>
      <c r="M784" s="456"/>
      <c r="N784" s="456"/>
    </row>
    <row r="785" spans="1:14" ht="19.5" customHeight="1">
      <c r="A785" s="456"/>
      <c r="B785" s="456"/>
      <c r="C785" s="456"/>
      <c r="D785" s="456"/>
      <c r="E785" s="456"/>
      <c r="F785" s="456"/>
      <c r="G785" s="456"/>
      <c r="H785" s="456"/>
      <c r="I785" s="456"/>
      <c r="J785" s="456"/>
      <c r="K785" s="456"/>
      <c r="L785" s="456"/>
      <c r="M785" s="456"/>
      <c r="N785" s="456"/>
    </row>
    <row r="786" spans="1:14" ht="19.5" customHeight="1">
      <c r="A786" s="456"/>
      <c r="B786" s="456"/>
      <c r="C786" s="456"/>
      <c r="D786" s="456"/>
      <c r="E786" s="456"/>
      <c r="F786" s="456"/>
      <c r="G786" s="456"/>
      <c r="H786" s="456"/>
      <c r="I786" s="456"/>
      <c r="J786" s="456"/>
      <c r="K786" s="456"/>
      <c r="L786" s="456"/>
      <c r="M786" s="456"/>
      <c r="N786" s="456"/>
    </row>
    <row r="787" spans="1:14" ht="19.5" customHeight="1">
      <c r="A787" s="456"/>
      <c r="B787" s="456"/>
      <c r="C787" s="456"/>
      <c r="D787" s="456"/>
      <c r="E787" s="456"/>
      <c r="F787" s="456"/>
      <c r="G787" s="456"/>
      <c r="H787" s="456"/>
      <c r="I787" s="456"/>
      <c r="J787" s="456"/>
      <c r="K787" s="456"/>
      <c r="L787" s="456"/>
      <c r="M787" s="456"/>
      <c r="N787" s="456"/>
    </row>
    <row r="788" spans="1:14" ht="19.5" customHeight="1">
      <c r="A788" s="456"/>
      <c r="B788" s="456"/>
      <c r="C788" s="456"/>
      <c r="D788" s="456"/>
      <c r="E788" s="456"/>
      <c r="F788" s="456"/>
      <c r="G788" s="456"/>
      <c r="H788" s="456"/>
      <c r="I788" s="456"/>
      <c r="J788" s="456"/>
      <c r="K788" s="456"/>
      <c r="L788" s="456"/>
      <c r="M788" s="456"/>
      <c r="N788" s="456"/>
    </row>
    <row r="789" spans="1:14" ht="19.5" customHeight="1">
      <c r="A789" s="456"/>
      <c r="B789" s="456"/>
      <c r="C789" s="456"/>
      <c r="D789" s="456"/>
      <c r="E789" s="456"/>
      <c r="F789" s="456"/>
      <c r="G789" s="456"/>
      <c r="H789" s="456"/>
      <c r="I789" s="456"/>
      <c r="J789" s="456"/>
      <c r="K789" s="456"/>
      <c r="L789" s="456"/>
      <c r="M789" s="456"/>
      <c r="N789" s="456"/>
    </row>
    <row r="790" spans="1:14" ht="19.5" customHeight="1">
      <c r="A790" s="456"/>
      <c r="B790" s="456"/>
      <c r="C790" s="456"/>
      <c r="D790" s="456"/>
      <c r="E790" s="456"/>
      <c r="F790" s="456"/>
      <c r="G790" s="456"/>
      <c r="H790" s="456"/>
      <c r="I790" s="456"/>
      <c r="J790" s="456"/>
      <c r="K790" s="456"/>
      <c r="L790" s="456"/>
      <c r="M790" s="456"/>
      <c r="N790" s="456"/>
    </row>
    <row r="791" spans="1:14" ht="19.5" customHeight="1">
      <c r="A791" s="456"/>
      <c r="B791" s="456"/>
      <c r="C791" s="456"/>
      <c r="D791" s="456"/>
      <c r="E791" s="456"/>
      <c r="F791" s="456"/>
      <c r="G791" s="456"/>
      <c r="H791" s="456"/>
      <c r="I791" s="456"/>
      <c r="J791" s="456"/>
      <c r="K791" s="456"/>
      <c r="L791" s="456"/>
      <c r="M791" s="456"/>
      <c r="N791" s="456"/>
    </row>
    <row r="792" spans="1:14" ht="19.5" customHeight="1">
      <c r="A792" s="456"/>
      <c r="B792" s="456"/>
      <c r="C792" s="456"/>
      <c r="D792" s="456"/>
      <c r="E792" s="456"/>
      <c r="F792" s="456"/>
      <c r="G792" s="456"/>
      <c r="H792" s="456"/>
      <c r="I792" s="456"/>
      <c r="J792" s="456"/>
      <c r="K792" s="456"/>
      <c r="L792" s="456"/>
      <c r="M792" s="456"/>
      <c r="N792" s="456"/>
    </row>
    <row r="793" spans="1:14" ht="19.5" customHeight="1">
      <c r="A793" s="456"/>
      <c r="B793" s="456"/>
      <c r="C793" s="456"/>
      <c r="D793" s="456"/>
      <c r="E793" s="456"/>
      <c r="F793" s="456"/>
      <c r="G793" s="456"/>
      <c r="H793" s="456"/>
      <c r="I793" s="456"/>
      <c r="J793" s="456"/>
      <c r="K793" s="456"/>
      <c r="L793" s="456"/>
      <c r="M793" s="456"/>
      <c r="N793" s="456"/>
    </row>
    <row r="794" spans="1:14" ht="19.5" customHeight="1">
      <c r="A794" s="456"/>
      <c r="B794" s="456"/>
      <c r="C794" s="456"/>
      <c r="D794" s="456"/>
      <c r="E794" s="456"/>
      <c r="F794" s="456"/>
      <c r="G794" s="456"/>
      <c r="H794" s="456"/>
      <c r="I794" s="456"/>
      <c r="J794" s="456"/>
      <c r="K794" s="456"/>
      <c r="L794" s="456"/>
      <c r="M794" s="456"/>
      <c r="N794" s="456"/>
    </row>
    <row r="795" spans="1:14" ht="19.5" customHeight="1">
      <c r="A795" s="456"/>
      <c r="B795" s="456"/>
      <c r="C795" s="456"/>
      <c r="D795" s="456"/>
      <c r="E795" s="456"/>
      <c r="F795" s="456"/>
      <c r="G795" s="456"/>
      <c r="H795" s="456"/>
      <c r="I795" s="456"/>
      <c r="J795" s="456"/>
      <c r="K795" s="456"/>
      <c r="L795" s="456"/>
      <c r="M795" s="456"/>
      <c r="N795" s="456"/>
    </row>
    <row r="796" spans="1:14" ht="19.5" customHeight="1">
      <c r="A796" s="456"/>
      <c r="B796" s="456"/>
      <c r="C796" s="456"/>
      <c r="D796" s="456"/>
      <c r="E796" s="456"/>
      <c r="F796" s="456"/>
      <c r="G796" s="456"/>
      <c r="H796" s="456"/>
      <c r="I796" s="456"/>
      <c r="J796" s="456"/>
      <c r="K796" s="456"/>
      <c r="L796" s="456"/>
      <c r="M796" s="456"/>
      <c r="N796" s="456"/>
    </row>
    <row r="797" spans="1:14" ht="19.5" customHeight="1">
      <c r="A797" s="456"/>
      <c r="B797" s="456"/>
      <c r="C797" s="456"/>
      <c r="D797" s="456"/>
      <c r="E797" s="456"/>
      <c r="F797" s="456"/>
      <c r="G797" s="456"/>
      <c r="H797" s="456"/>
      <c r="I797" s="456"/>
      <c r="J797" s="456"/>
      <c r="K797" s="456"/>
      <c r="L797" s="456"/>
      <c r="M797" s="456"/>
      <c r="N797" s="456"/>
    </row>
    <row r="798" spans="1:14" ht="19.5" customHeight="1">
      <c r="A798" s="456"/>
      <c r="B798" s="456"/>
      <c r="C798" s="456"/>
      <c r="D798" s="456"/>
      <c r="E798" s="456"/>
      <c r="F798" s="456"/>
      <c r="G798" s="456"/>
      <c r="H798" s="456"/>
      <c r="I798" s="456"/>
      <c r="J798" s="456"/>
      <c r="K798" s="456"/>
      <c r="L798" s="456"/>
      <c r="M798" s="456"/>
      <c r="N798" s="456"/>
    </row>
    <row r="799" spans="1:14" ht="19.5" customHeight="1">
      <c r="A799" s="456"/>
      <c r="B799" s="456"/>
      <c r="C799" s="456"/>
      <c r="D799" s="456"/>
      <c r="E799" s="456"/>
      <c r="F799" s="456"/>
      <c r="G799" s="456"/>
      <c r="H799" s="456"/>
      <c r="I799" s="456"/>
      <c r="J799" s="456"/>
      <c r="K799" s="456"/>
      <c r="L799" s="456"/>
      <c r="M799" s="456"/>
      <c r="N799" s="456"/>
    </row>
    <row r="800" spans="1:14" ht="19.5" customHeight="1">
      <c r="A800" s="456"/>
      <c r="B800" s="456"/>
      <c r="C800" s="456"/>
      <c r="D800" s="456"/>
      <c r="E800" s="456"/>
      <c r="F800" s="456"/>
      <c r="G800" s="456"/>
      <c r="H800" s="456"/>
      <c r="I800" s="456"/>
      <c r="J800" s="456"/>
      <c r="K800" s="456"/>
      <c r="L800" s="456"/>
      <c r="M800" s="456"/>
      <c r="N800" s="456"/>
    </row>
    <row r="801" spans="1:14" ht="19.5" customHeight="1">
      <c r="A801" s="456"/>
      <c r="B801" s="456"/>
      <c r="C801" s="456"/>
      <c r="D801" s="456"/>
      <c r="E801" s="456"/>
      <c r="F801" s="456"/>
      <c r="G801" s="456"/>
      <c r="H801" s="456"/>
      <c r="I801" s="456"/>
      <c r="J801" s="456"/>
      <c r="K801" s="456"/>
      <c r="L801" s="456"/>
      <c r="M801" s="456"/>
      <c r="N801" s="456"/>
    </row>
    <row r="802" spans="1:14" ht="19.5" customHeight="1">
      <c r="A802" s="456"/>
      <c r="B802" s="456"/>
      <c r="C802" s="456"/>
      <c r="D802" s="456"/>
      <c r="E802" s="456"/>
      <c r="F802" s="456"/>
      <c r="G802" s="456"/>
      <c r="H802" s="456"/>
      <c r="I802" s="456"/>
      <c r="J802" s="456"/>
      <c r="K802" s="456"/>
      <c r="L802" s="456"/>
      <c r="M802" s="456"/>
      <c r="N802" s="456"/>
    </row>
    <row r="803" spans="1:14" ht="19.5" customHeight="1">
      <c r="A803" s="456"/>
      <c r="B803" s="456"/>
      <c r="C803" s="456"/>
      <c r="D803" s="456"/>
      <c r="E803" s="456"/>
      <c r="F803" s="456"/>
      <c r="G803" s="456"/>
      <c r="H803" s="456"/>
      <c r="I803" s="456"/>
      <c r="J803" s="456"/>
      <c r="K803" s="456"/>
      <c r="L803" s="456"/>
      <c r="M803" s="456"/>
      <c r="N803" s="456"/>
    </row>
    <row r="804" spans="1:14" ht="19.5" customHeight="1">
      <c r="A804" s="456"/>
      <c r="B804" s="456"/>
      <c r="C804" s="456"/>
      <c r="D804" s="456"/>
      <c r="E804" s="456"/>
      <c r="F804" s="456"/>
      <c r="G804" s="456"/>
      <c r="H804" s="456"/>
      <c r="I804" s="456"/>
      <c r="J804" s="456"/>
      <c r="K804" s="456"/>
      <c r="L804" s="456"/>
      <c r="M804" s="456"/>
      <c r="N804" s="456"/>
    </row>
    <row r="805" spans="1:14" ht="19.5" customHeight="1">
      <c r="A805" s="456"/>
      <c r="B805" s="456"/>
      <c r="C805" s="456"/>
      <c r="D805" s="456"/>
      <c r="E805" s="456"/>
      <c r="F805" s="456"/>
      <c r="G805" s="456"/>
      <c r="H805" s="456"/>
      <c r="I805" s="456"/>
      <c r="J805" s="456"/>
      <c r="K805" s="456"/>
      <c r="L805" s="456"/>
      <c r="M805" s="456"/>
      <c r="N805" s="456"/>
    </row>
    <row r="806" spans="1:14" ht="19.5" customHeight="1">
      <c r="A806" s="456"/>
      <c r="B806" s="456"/>
      <c r="C806" s="456"/>
      <c r="D806" s="456"/>
      <c r="E806" s="456"/>
      <c r="F806" s="456"/>
      <c r="G806" s="456"/>
      <c r="H806" s="456"/>
      <c r="I806" s="456"/>
      <c r="J806" s="456"/>
      <c r="K806" s="456"/>
      <c r="L806" s="456"/>
      <c r="M806" s="456"/>
      <c r="N806" s="456"/>
    </row>
    <row r="807" spans="1:14" ht="19.5" customHeight="1">
      <c r="A807" s="456"/>
      <c r="B807" s="456"/>
      <c r="C807" s="456"/>
      <c r="D807" s="456"/>
      <c r="E807" s="456"/>
      <c r="F807" s="456"/>
      <c r="G807" s="456"/>
      <c r="H807" s="456"/>
      <c r="I807" s="456"/>
      <c r="J807" s="456"/>
      <c r="K807" s="456"/>
      <c r="L807" s="456"/>
      <c r="M807" s="456"/>
      <c r="N807" s="456"/>
    </row>
    <row r="808" spans="1:14" ht="19.5" customHeight="1">
      <c r="A808" s="456"/>
      <c r="B808" s="456"/>
      <c r="C808" s="456"/>
      <c r="D808" s="456"/>
      <c r="E808" s="456"/>
      <c r="F808" s="456"/>
      <c r="G808" s="456"/>
      <c r="H808" s="456"/>
      <c r="I808" s="456"/>
      <c r="J808" s="456"/>
      <c r="K808" s="456"/>
      <c r="L808" s="456"/>
      <c r="M808" s="456"/>
      <c r="N808" s="456"/>
    </row>
    <row r="809" spans="1:14" ht="19.5" customHeight="1">
      <c r="A809" s="456"/>
      <c r="B809" s="456"/>
      <c r="C809" s="456"/>
      <c r="D809" s="456"/>
      <c r="E809" s="456"/>
      <c r="F809" s="456"/>
      <c r="G809" s="456"/>
      <c r="H809" s="456"/>
      <c r="I809" s="456"/>
      <c r="J809" s="456"/>
      <c r="K809" s="456"/>
      <c r="L809" s="456"/>
      <c r="M809" s="456"/>
      <c r="N809" s="456"/>
    </row>
    <row r="810" spans="1:14" ht="19.5" customHeight="1">
      <c r="A810" s="456"/>
      <c r="B810" s="456"/>
      <c r="C810" s="456"/>
      <c r="D810" s="456"/>
      <c r="E810" s="456"/>
      <c r="F810" s="456"/>
      <c r="G810" s="456"/>
      <c r="H810" s="456"/>
      <c r="I810" s="456"/>
      <c r="J810" s="456"/>
      <c r="K810" s="456"/>
      <c r="L810" s="456"/>
      <c r="M810" s="456"/>
      <c r="N810" s="456"/>
    </row>
    <row r="811" spans="1:14" ht="19.5" customHeight="1">
      <c r="A811" s="456"/>
      <c r="B811" s="456"/>
      <c r="C811" s="456"/>
      <c r="D811" s="456"/>
      <c r="E811" s="456"/>
      <c r="F811" s="456"/>
      <c r="G811" s="456"/>
      <c r="H811" s="456"/>
      <c r="I811" s="456"/>
      <c r="J811" s="456"/>
      <c r="K811" s="456"/>
      <c r="L811" s="456"/>
      <c r="M811" s="456"/>
      <c r="N811" s="456"/>
    </row>
    <row r="812" spans="1:14" ht="19.5" customHeight="1">
      <c r="A812" s="456"/>
      <c r="B812" s="456"/>
      <c r="C812" s="456"/>
      <c r="D812" s="456"/>
      <c r="E812" s="456"/>
      <c r="F812" s="456"/>
      <c r="G812" s="456"/>
      <c r="H812" s="456"/>
      <c r="I812" s="456"/>
      <c r="J812" s="456"/>
      <c r="K812" s="456"/>
      <c r="L812" s="456"/>
      <c r="M812" s="456"/>
      <c r="N812" s="456"/>
    </row>
    <row r="813" spans="1:14" ht="19.5" customHeight="1">
      <c r="A813" s="456"/>
      <c r="B813" s="456"/>
      <c r="C813" s="456"/>
      <c r="D813" s="456"/>
      <c r="E813" s="456"/>
      <c r="F813" s="456"/>
      <c r="G813" s="456"/>
      <c r="H813" s="456"/>
      <c r="I813" s="456"/>
      <c r="J813" s="456"/>
      <c r="K813" s="456"/>
      <c r="L813" s="456"/>
      <c r="M813" s="456"/>
      <c r="N813" s="456"/>
    </row>
    <row r="814" spans="1:14" ht="19.5" customHeight="1">
      <c r="A814" s="456"/>
      <c r="B814" s="456"/>
      <c r="C814" s="456"/>
      <c r="D814" s="456"/>
      <c r="E814" s="456"/>
      <c r="F814" s="456"/>
      <c r="G814" s="456"/>
      <c r="H814" s="456"/>
      <c r="I814" s="456"/>
      <c r="J814" s="456"/>
      <c r="K814" s="456"/>
      <c r="L814" s="456"/>
      <c r="M814" s="456"/>
      <c r="N814" s="456"/>
    </row>
    <row r="815" spans="1:14" ht="19.5" customHeight="1">
      <c r="A815" s="456"/>
      <c r="B815" s="456"/>
      <c r="C815" s="456"/>
      <c r="D815" s="456"/>
      <c r="E815" s="456"/>
      <c r="F815" s="456"/>
      <c r="G815" s="456"/>
      <c r="H815" s="456"/>
      <c r="I815" s="456"/>
      <c r="J815" s="456"/>
      <c r="K815" s="456"/>
      <c r="L815" s="456"/>
      <c r="M815" s="456"/>
      <c r="N815" s="456"/>
    </row>
    <row r="816" spans="1:14" ht="19.5" customHeight="1">
      <c r="A816" s="456"/>
      <c r="B816" s="456"/>
      <c r="C816" s="456"/>
      <c r="D816" s="456"/>
      <c r="E816" s="456"/>
      <c r="F816" s="456"/>
      <c r="G816" s="456"/>
      <c r="H816" s="456"/>
      <c r="I816" s="456"/>
      <c r="J816" s="456"/>
      <c r="K816" s="456"/>
      <c r="L816" s="456"/>
      <c r="M816" s="456"/>
      <c r="N816" s="456"/>
    </row>
    <row r="817" spans="1:14" ht="19.5" customHeight="1">
      <c r="A817" s="456"/>
      <c r="B817" s="456"/>
      <c r="C817" s="456"/>
      <c r="D817" s="456"/>
      <c r="E817" s="456"/>
      <c r="F817" s="456"/>
      <c r="G817" s="456"/>
      <c r="H817" s="456"/>
      <c r="I817" s="456"/>
      <c r="J817" s="456"/>
      <c r="K817" s="456"/>
      <c r="L817" s="456"/>
      <c r="M817" s="456"/>
      <c r="N817" s="456"/>
    </row>
    <row r="818" spans="1:14" ht="19.5" customHeight="1">
      <c r="A818" s="456"/>
      <c r="B818" s="456"/>
      <c r="C818" s="456"/>
      <c r="D818" s="456"/>
      <c r="E818" s="456"/>
      <c r="F818" s="456"/>
      <c r="G818" s="456"/>
      <c r="H818" s="456"/>
      <c r="I818" s="456"/>
      <c r="J818" s="456"/>
      <c r="K818" s="456"/>
      <c r="L818" s="456"/>
      <c r="M818" s="456"/>
      <c r="N818" s="456"/>
    </row>
    <row r="819" spans="1:14" ht="19.5" customHeight="1">
      <c r="A819" s="456"/>
      <c r="B819" s="456"/>
      <c r="C819" s="456"/>
      <c r="D819" s="456"/>
      <c r="E819" s="456"/>
      <c r="F819" s="456"/>
      <c r="G819" s="456"/>
      <c r="H819" s="456"/>
      <c r="I819" s="456"/>
      <c r="J819" s="456"/>
      <c r="K819" s="456"/>
      <c r="L819" s="456"/>
      <c r="M819" s="456"/>
      <c r="N819" s="456"/>
    </row>
    <row r="820" spans="1:14" ht="19.5" customHeight="1">
      <c r="A820" s="456"/>
      <c r="B820" s="456"/>
      <c r="C820" s="456"/>
      <c r="D820" s="456"/>
      <c r="E820" s="456"/>
      <c r="F820" s="456"/>
      <c r="G820" s="456"/>
      <c r="H820" s="456"/>
      <c r="I820" s="456"/>
      <c r="J820" s="456"/>
      <c r="K820" s="456"/>
      <c r="L820" s="456"/>
      <c r="M820" s="456"/>
      <c r="N820" s="456"/>
    </row>
    <row r="821" spans="1:14" ht="19.5" customHeight="1">
      <c r="A821" s="456"/>
      <c r="B821" s="456"/>
      <c r="C821" s="456"/>
      <c r="D821" s="456"/>
      <c r="E821" s="456"/>
      <c r="F821" s="456"/>
      <c r="G821" s="456"/>
      <c r="H821" s="456"/>
      <c r="I821" s="456"/>
      <c r="J821" s="456"/>
      <c r="K821" s="456"/>
      <c r="L821" s="456"/>
      <c r="M821" s="456"/>
      <c r="N821" s="456"/>
    </row>
    <row r="822" spans="1:14" ht="19.5" customHeight="1">
      <c r="A822" s="456"/>
      <c r="B822" s="456"/>
      <c r="C822" s="456"/>
      <c r="D822" s="456"/>
      <c r="E822" s="456"/>
      <c r="F822" s="456"/>
      <c r="G822" s="456"/>
      <c r="H822" s="456"/>
      <c r="I822" s="456"/>
      <c r="J822" s="456"/>
      <c r="K822" s="456"/>
      <c r="L822" s="456"/>
      <c r="M822" s="456"/>
      <c r="N822" s="456"/>
    </row>
    <row r="823" spans="1:14" ht="19.5" customHeight="1">
      <c r="A823" s="456"/>
      <c r="B823" s="456"/>
      <c r="C823" s="456"/>
      <c r="D823" s="456"/>
      <c r="E823" s="456"/>
      <c r="F823" s="456"/>
      <c r="G823" s="456"/>
      <c r="H823" s="456"/>
      <c r="I823" s="456"/>
      <c r="J823" s="456"/>
      <c r="K823" s="456"/>
      <c r="L823" s="456"/>
      <c r="M823" s="456"/>
      <c r="N823" s="456"/>
    </row>
    <row r="824" spans="1:14" ht="19.5" customHeight="1">
      <c r="A824" s="456"/>
      <c r="B824" s="456"/>
      <c r="C824" s="456"/>
      <c r="D824" s="456"/>
      <c r="E824" s="456"/>
      <c r="F824" s="456"/>
      <c r="G824" s="456"/>
      <c r="H824" s="456"/>
      <c r="I824" s="456"/>
      <c r="J824" s="456"/>
      <c r="K824" s="456"/>
      <c r="L824" s="456"/>
      <c r="M824" s="456"/>
      <c r="N824" s="456"/>
    </row>
    <row r="825" spans="1:14" ht="19.5" customHeight="1">
      <c r="A825" s="456"/>
      <c r="B825" s="456"/>
      <c r="C825" s="456"/>
      <c r="D825" s="456"/>
      <c r="E825" s="456"/>
      <c r="F825" s="456"/>
      <c r="G825" s="456"/>
      <c r="H825" s="456"/>
      <c r="I825" s="456"/>
      <c r="J825" s="456"/>
      <c r="K825" s="456"/>
      <c r="L825" s="456"/>
      <c r="M825" s="456"/>
      <c r="N825" s="456"/>
    </row>
    <row r="826" spans="1:14" ht="19.5" customHeight="1">
      <c r="A826" s="456"/>
      <c r="B826" s="456"/>
      <c r="C826" s="456"/>
      <c r="D826" s="456"/>
      <c r="E826" s="456"/>
      <c r="F826" s="456"/>
      <c r="G826" s="456"/>
      <c r="H826" s="456"/>
      <c r="I826" s="456"/>
      <c r="J826" s="456"/>
      <c r="K826" s="456"/>
      <c r="L826" s="456"/>
      <c r="M826" s="456"/>
      <c r="N826" s="456"/>
    </row>
    <row r="827" spans="1:14" ht="19.5" customHeight="1">
      <c r="A827" s="456"/>
      <c r="B827" s="456"/>
      <c r="C827" s="456"/>
      <c r="D827" s="456"/>
      <c r="E827" s="456"/>
      <c r="F827" s="456"/>
      <c r="G827" s="456"/>
      <c r="H827" s="456"/>
      <c r="I827" s="456"/>
      <c r="J827" s="456"/>
      <c r="K827" s="456"/>
      <c r="L827" s="456"/>
      <c r="M827" s="456"/>
      <c r="N827" s="456"/>
    </row>
    <row r="828" spans="1:14" ht="19.5" customHeight="1">
      <c r="A828" s="456"/>
      <c r="B828" s="456"/>
      <c r="C828" s="456"/>
      <c r="D828" s="456"/>
      <c r="E828" s="456"/>
      <c r="F828" s="456"/>
      <c r="G828" s="456"/>
      <c r="H828" s="456"/>
      <c r="I828" s="456"/>
      <c r="J828" s="456"/>
      <c r="K828" s="456"/>
      <c r="L828" s="456"/>
      <c r="M828" s="456"/>
      <c r="N828" s="456"/>
    </row>
    <row r="829" spans="1:14" ht="19.5" customHeight="1">
      <c r="A829" s="456"/>
      <c r="B829" s="456"/>
      <c r="C829" s="456"/>
      <c r="D829" s="456"/>
      <c r="E829" s="456"/>
      <c r="F829" s="456"/>
      <c r="G829" s="456"/>
      <c r="H829" s="456"/>
      <c r="I829" s="456"/>
      <c r="J829" s="456"/>
      <c r="K829" s="456"/>
      <c r="L829" s="456"/>
      <c r="M829" s="456"/>
      <c r="N829" s="456"/>
    </row>
    <row r="830" spans="1:14" ht="19.5" customHeight="1">
      <c r="A830" s="456"/>
      <c r="B830" s="456"/>
      <c r="C830" s="456"/>
      <c r="D830" s="456"/>
      <c r="E830" s="456"/>
      <c r="F830" s="456"/>
      <c r="G830" s="456"/>
      <c r="H830" s="456"/>
      <c r="I830" s="456"/>
      <c r="J830" s="456"/>
      <c r="K830" s="456"/>
      <c r="L830" s="456"/>
      <c r="M830" s="456"/>
      <c r="N830" s="456"/>
    </row>
    <row r="831" spans="1:14" ht="19.5" customHeight="1">
      <c r="A831" s="456"/>
      <c r="B831" s="456"/>
      <c r="C831" s="456"/>
      <c r="D831" s="456"/>
      <c r="E831" s="456"/>
      <c r="F831" s="456"/>
      <c r="G831" s="456"/>
      <c r="H831" s="456"/>
      <c r="I831" s="456"/>
      <c r="J831" s="456"/>
      <c r="K831" s="456"/>
      <c r="L831" s="456"/>
      <c r="M831" s="456"/>
      <c r="N831" s="456"/>
    </row>
    <row r="832" spans="1:14" ht="19.5" customHeight="1">
      <c r="A832" s="456"/>
      <c r="B832" s="456"/>
      <c r="C832" s="456"/>
      <c r="D832" s="456"/>
      <c r="E832" s="456"/>
      <c r="F832" s="456"/>
      <c r="G832" s="456"/>
      <c r="H832" s="456"/>
      <c r="I832" s="456"/>
      <c r="J832" s="456"/>
      <c r="K832" s="456"/>
      <c r="L832" s="456"/>
      <c r="M832" s="456"/>
      <c r="N832" s="456"/>
    </row>
    <row r="833" spans="1:14" ht="19.5" customHeight="1">
      <c r="A833" s="456"/>
      <c r="B833" s="456"/>
      <c r="C833" s="456"/>
      <c r="D833" s="456"/>
      <c r="E833" s="456"/>
      <c r="F833" s="456"/>
      <c r="G833" s="456"/>
      <c r="H833" s="456"/>
      <c r="I833" s="456"/>
      <c r="J833" s="456"/>
      <c r="K833" s="456"/>
      <c r="L833" s="456"/>
      <c r="M833" s="456"/>
      <c r="N833" s="456"/>
    </row>
    <row r="834" spans="1:14" ht="19.5" customHeight="1">
      <c r="A834" s="456"/>
      <c r="B834" s="456"/>
      <c r="C834" s="456"/>
      <c r="D834" s="456"/>
      <c r="E834" s="456"/>
      <c r="F834" s="456"/>
      <c r="G834" s="456"/>
      <c r="H834" s="456"/>
      <c r="I834" s="456"/>
      <c r="J834" s="456"/>
      <c r="K834" s="456"/>
      <c r="L834" s="456"/>
      <c r="M834" s="456"/>
      <c r="N834" s="456"/>
    </row>
    <row r="835" spans="1:14" ht="19.5" customHeight="1">
      <c r="A835" s="456"/>
      <c r="B835" s="456"/>
      <c r="C835" s="456"/>
      <c r="D835" s="456"/>
      <c r="E835" s="456"/>
      <c r="F835" s="456"/>
      <c r="G835" s="456"/>
      <c r="H835" s="456"/>
      <c r="I835" s="456"/>
      <c r="J835" s="456"/>
      <c r="K835" s="456"/>
      <c r="L835" s="456"/>
      <c r="M835" s="456"/>
      <c r="N835" s="456"/>
    </row>
    <row r="836" spans="1:14" ht="19.5" customHeight="1">
      <c r="A836" s="456"/>
      <c r="B836" s="456"/>
      <c r="C836" s="456"/>
      <c r="D836" s="456"/>
      <c r="E836" s="456"/>
      <c r="F836" s="456"/>
      <c r="G836" s="456"/>
      <c r="H836" s="456"/>
      <c r="I836" s="456"/>
      <c r="J836" s="456"/>
      <c r="K836" s="456"/>
      <c r="L836" s="456"/>
      <c r="M836" s="456"/>
      <c r="N836" s="456"/>
    </row>
    <row r="837" spans="1:14" ht="19.5" customHeight="1">
      <c r="A837" s="456"/>
      <c r="B837" s="456"/>
      <c r="C837" s="456"/>
      <c r="D837" s="456"/>
      <c r="E837" s="456"/>
      <c r="F837" s="456"/>
      <c r="G837" s="456"/>
      <c r="H837" s="456"/>
      <c r="I837" s="456"/>
      <c r="J837" s="456"/>
      <c r="K837" s="456"/>
      <c r="L837" s="456"/>
      <c r="M837" s="456"/>
      <c r="N837" s="456"/>
    </row>
    <row r="838" spans="1:14" ht="19.5" customHeight="1">
      <c r="A838" s="456"/>
      <c r="B838" s="456"/>
      <c r="C838" s="456"/>
      <c r="D838" s="456"/>
      <c r="E838" s="456"/>
      <c r="F838" s="456"/>
      <c r="G838" s="456"/>
      <c r="H838" s="456"/>
      <c r="I838" s="456"/>
      <c r="J838" s="456"/>
      <c r="K838" s="456"/>
      <c r="L838" s="456"/>
      <c r="M838" s="456"/>
      <c r="N838" s="456"/>
    </row>
    <row r="839" spans="1:14" ht="19.5" customHeight="1">
      <c r="A839" s="456"/>
      <c r="B839" s="456"/>
      <c r="C839" s="456"/>
      <c r="D839" s="456"/>
      <c r="E839" s="456"/>
      <c r="F839" s="456"/>
      <c r="G839" s="456"/>
      <c r="H839" s="456"/>
      <c r="I839" s="456"/>
      <c r="J839" s="456"/>
      <c r="K839" s="456"/>
      <c r="L839" s="456"/>
      <c r="M839" s="456"/>
      <c r="N839" s="456"/>
    </row>
    <row r="840" spans="1:14" ht="19.5" customHeight="1">
      <c r="A840" s="456"/>
      <c r="B840" s="456"/>
      <c r="C840" s="456"/>
      <c r="D840" s="456"/>
      <c r="E840" s="456"/>
      <c r="F840" s="456"/>
      <c r="G840" s="456"/>
      <c r="H840" s="456"/>
      <c r="I840" s="456"/>
      <c r="J840" s="456"/>
      <c r="K840" s="456"/>
      <c r="L840" s="456"/>
      <c r="M840" s="456"/>
      <c r="N840" s="456"/>
    </row>
    <row r="841" spans="1:14" ht="19.5" customHeight="1">
      <c r="A841" s="456"/>
      <c r="B841" s="456"/>
      <c r="C841" s="456"/>
      <c r="D841" s="456"/>
      <c r="E841" s="456"/>
      <c r="F841" s="456"/>
      <c r="G841" s="456"/>
      <c r="H841" s="456"/>
      <c r="I841" s="456"/>
      <c r="J841" s="456"/>
      <c r="K841" s="456"/>
      <c r="L841" s="456"/>
      <c r="M841" s="456"/>
      <c r="N841" s="456"/>
    </row>
    <row r="842" spans="1:14" ht="19.5" customHeight="1">
      <c r="A842" s="456"/>
      <c r="B842" s="456"/>
      <c r="C842" s="456"/>
      <c r="D842" s="456"/>
      <c r="E842" s="456"/>
      <c r="F842" s="456"/>
      <c r="G842" s="456"/>
      <c r="H842" s="456"/>
      <c r="I842" s="456"/>
      <c r="J842" s="456"/>
      <c r="K842" s="456"/>
      <c r="L842" s="456"/>
      <c r="M842" s="456"/>
      <c r="N842" s="456"/>
    </row>
    <row r="843" spans="1:14" ht="19.5" customHeight="1">
      <c r="A843" s="456"/>
      <c r="B843" s="456"/>
      <c r="C843" s="456"/>
      <c r="D843" s="456"/>
      <c r="E843" s="456"/>
      <c r="F843" s="456"/>
      <c r="G843" s="456"/>
      <c r="H843" s="456"/>
      <c r="I843" s="456"/>
      <c r="J843" s="456"/>
      <c r="K843" s="456"/>
      <c r="L843" s="456"/>
      <c r="M843" s="456"/>
      <c r="N843" s="456"/>
    </row>
    <row r="844" spans="1:14" ht="19.5" customHeight="1">
      <c r="A844" s="456"/>
      <c r="B844" s="456"/>
      <c r="C844" s="456"/>
      <c r="D844" s="456"/>
      <c r="E844" s="456"/>
      <c r="F844" s="456"/>
      <c r="G844" s="456"/>
      <c r="H844" s="456"/>
      <c r="I844" s="456"/>
      <c r="J844" s="456"/>
      <c r="K844" s="456"/>
      <c r="L844" s="456"/>
      <c r="M844" s="456"/>
      <c r="N844" s="456"/>
    </row>
    <row r="845" spans="1:14" ht="19.5" customHeight="1">
      <c r="A845" s="456"/>
      <c r="B845" s="456"/>
      <c r="C845" s="456"/>
      <c r="D845" s="456"/>
      <c r="E845" s="456"/>
      <c r="F845" s="456"/>
      <c r="G845" s="456"/>
      <c r="H845" s="456"/>
      <c r="I845" s="456"/>
      <c r="J845" s="456"/>
      <c r="K845" s="456"/>
      <c r="L845" s="456"/>
      <c r="M845" s="456"/>
      <c r="N845" s="456"/>
    </row>
    <row r="846" spans="1:14" ht="19.5" customHeight="1">
      <c r="A846" s="456"/>
      <c r="B846" s="456"/>
      <c r="C846" s="456"/>
      <c r="D846" s="456"/>
      <c r="E846" s="456"/>
      <c r="F846" s="456"/>
      <c r="G846" s="456"/>
      <c r="H846" s="456"/>
      <c r="I846" s="456"/>
      <c r="J846" s="456"/>
      <c r="K846" s="456"/>
      <c r="L846" s="456"/>
      <c r="M846" s="456"/>
      <c r="N846" s="456"/>
    </row>
    <row r="847" spans="1:14" ht="19.5" customHeight="1">
      <c r="A847" s="456"/>
      <c r="B847" s="456"/>
      <c r="C847" s="456"/>
      <c r="D847" s="456"/>
      <c r="E847" s="456"/>
      <c r="F847" s="456"/>
      <c r="G847" s="456"/>
      <c r="H847" s="456"/>
      <c r="I847" s="456"/>
      <c r="J847" s="456"/>
      <c r="K847" s="456"/>
      <c r="L847" s="456"/>
      <c r="M847" s="456"/>
      <c r="N847" s="456"/>
    </row>
    <row r="848" spans="1:14" ht="19.5" customHeight="1">
      <c r="A848" s="456"/>
      <c r="B848" s="456"/>
      <c r="C848" s="456"/>
      <c r="D848" s="456"/>
      <c r="E848" s="456"/>
      <c r="F848" s="456"/>
      <c r="G848" s="456"/>
      <c r="H848" s="456"/>
      <c r="I848" s="456"/>
      <c r="J848" s="456"/>
      <c r="K848" s="456"/>
      <c r="L848" s="456"/>
      <c r="M848" s="456"/>
      <c r="N848" s="456"/>
    </row>
    <row r="849" spans="1:14" ht="19.5" customHeight="1">
      <c r="A849" s="456"/>
      <c r="B849" s="456"/>
      <c r="C849" s="456"/>
      <c r="D849" s="456"/>
      <c r="E849" s="456"/>
      <c r="F849" s="456"/>
      <c r="G849" s="456"/>
      <c r="H849" s="456"/>
      <c r="I849" s="456"/>
      <c r="J849" s="456"/>
      <c r="K849" s="456"/>
      <c r="L849" s="456"/>
      <c r="M849" s="456"/>
      <c r="N849" s="456"/>
    </row>
    <row r="850" spans="1:14" ht="19.5" customHeight="1">
      <c r="A850" s="456"/>
      <c r="B850" s="456"/>
      <c r="C850" s="456"/>
      <c r="D850" s="456"/>
      <c r="E850" s="456"/>
      <c r="F850" s="456"/>
      <c r="G850" s="456"/>
      <c r="H850" s="456"/>
      <c r="I850" s="456"/>
      <c r="J850" s="456"/>
      <c r="K850" s="456"/>
      <c r="L850" s="456"/>
      <c r="M850" s="456"/>
      <c r="N850" s="456"/>
    </row>
    <row r="851" spans="1:14" ht="19.5" customHeight="1">
      <c r="A851" s="456"/>
      <c r="B851" s="456"/>
      <c r="C851" s="456"/>
      <c r="D851" s="456"/>
      <c r="E851" s="456"/>
      <c r="F851" s="456"/>
      <c r="G851" s="456"/>
      <c r="H851" s="456"/>
      <c r="I851" s="456"/>
      <c r="J851" s="456"/>
      <c r="K851" s="456"/>
      <c r="L851" s="456"/>
      <c r="M851" s="456"/>
      <c r="N851" s="456"/>
    </row>
    <row r="852" spans="1:14" ht="19.5" customHeight="1">
      <c r="A852" s="456"/>
      <c r="B852" s="456"/>
      <c r="C852" s="456"/>
      <c r="D852" s="456"/>
      <c r="E852" s="456"/>
      <c r="F852" s="456"/>
      <c r="G852" s="456"/>
      <c r="H852" s="456"/>
      <c r="I852" s="456"/>
      <c r="J852" s="456"/>
      <c r="K852" s="456"/>
      <c r="L852" s="456"/>
      <c r="M852" s="456"/>
      <c r="N852" s="456"/>
    </row>
    <row r="853" spans="1:14" ht="19.5" customHeight="1">
      <c r="A853" s="456"/>
      <c r="B853" s="456"/>
      <c r="C853" s="456"/>
      <c r="D853" s="456"/>
      <c r="E853" s="456"/>
      <c r="F853" s="456"/>
      <c r="G853" s="456"/>
      <c r="H853" s="456"/>
      <c r="I853" s="456"/>
      <c r="J853" s="456"/>
      <c r="K853" s="456"/>
      <c r="L853" s="456"/>
      <c r="M853" s="456"/>
      <c r="N853" s="456"/>
    </row>
    <row r="854" spans="1:14" ht="19.5" customHeight="1">
      <c r="A854" s="456"/>
      <c r="B854" s="456"/>
      <c r="C854" s="456"/>
      <c r="D854" s="456"/>
      <c r="E854" s="456"/>
      <c r="F854" s="456"/>
      <c r="G854" s="456"/>
      <c r="H854" s="456"/>
      <c r="I854" s="456"/>
      <c r="J854" s="456"/>
      <c r="K854" s="456"/>
      <c r="L854" s="456"/>
      <c r="M854" s="456"/>
      <c r="N854" s="456"/>
    </row>
    <row r="855" spans="1:14" ht="19.5" customHeight="1">
      <c r="A855" s="456"/>
      <c r="B855" s="456"/>
      <c r="C855" s="456"/>
      <c r="D855" s="456"/>
      <c r="E855" s="456"/>
      <c r="F855" s="456"/>
      <c r="G855" s="456"/>
      <c r="H855" s="456"/>
      <c r="I855" s="456"/>
      <c r="J855" s="456"/>
      <c r="K855" s="456"/>
      <c r="L855" s="456"/>
      <c r="M855" s="456"/>
      <c r="N855" s="456"/>
    </row>
    <row r="856" spans="1:14" ht="19.5" customHeight="1">
      <c r="A856" s="456"/>
      <c r="B856" s="456"/>
      <c r="C856" s="456"/>
      <c r="D856" s="456"/>
      <c r="E856" s="456"/>
      <c r="F856" s="456"/>
      <c r="G856" s="456"/>
      <c r="H856" s="456"/>
      <c r="I856" s="456"/>
      <c r="J856" s="456"/>
      <c r="K856" s="456"/>
      <c r="L856" s="456"/>
      <c r="M856" s="456"/>
      <c r="N856" s="456"/>
    </row>
    <row r="857" spans="1:14" ht="19.5" customHeight="1">
      <c r="A857" s="456"/>
      <c r="B857" s="456"/>
      <c r="C857" s="456"/>
      <c r="D857" s="456"/>
      <c r="E857" s="456"/>
      <c r="F857" s="456"/>
      <c r="G857" s="456"/>
      <c r="H857" s="456"/>
      <c r="I857" s="456"/>
      <c r="J857" s="456"/>
      <c r="K857" s="456"/>
      <c r="L857" s="456"/>
      <c r="M857" s="456"/>
      <c r="N857" s="456"/>
    </row>
    <row r="858" spans="1:14" ht="19.5" customHeight="1">
      <c r="A858" s="456"/>
      <c r="B858" s="456"/>
      <c r="C858" s="456"/>
      <c r="D858" s="456"/>
      <c r="E858" s="456"/>
      <c r="F858" s="456"/>
      <c r="G858" s="456"/>
      <c r="H858" s="456"/>
      <c r="I858" s="456"/>
      <c r="J858" s="456"/>
      <c r="K858" s="456"/>
      <c r="L858" s="456"/>
      <c r="M858" s="456"/>
      <c r="N858" s="456"/>
    </row>
    <row r="859" spans="1:14" ht="19.5" customHeight="1">
      <c r="A859" s="456"/>
      <c r="B859" s="456"/>
      <c r="C859" s="456"/>
      <c r="D859" s="456"/>
      <c r="E859" s="456"/>
      <c r="F859" s="456"/>
      <c r="G859" s="456"/>
      <c r="H859" s="456"/>
      <c r="I859" s="456"/>
      <c r="J859" s="456"/>
      <c r="K859" s="456"/>
      <c r="L859" s="456"/>
      <c r="M859" s="456"/>
      <c r="N859" s="456"/>
    </row>
    <row r="860" spans="1:14" ht="19.5" customHeight="1">
      <c r="A860" s="456"/>
      <c r="B860" s="456"/>
      <c r="C860" s="456"/>
      <c r="D860" s="456"/>
      <c r="E860" s="456"/>
      <c r="F860" s="456"/>
      <c r="G860" s="456"/>
      <c r="H860" s="456"/>
      <c r="I860" s="456"/>
      <c r="J860" s="456"/>
      <c r="K860" s="456"/>
      <c r="L860" s="456"/>
      <c r="M860" s="456"/>
      <c r="N860" s="456"/>
    </row>
    <row r="861" spans="1:14" ht="19.5" customHeight="1">
      <c r="A861" s="456"/>
      <c r="B861" s="456"/>
      <c r="C861" s="456"/>
      <c r="D861" s="456"/>
      <c r="E861" s="456"/>
      <c r="F861" s="456"/>
      <c r="G861" s="456"/>
      <c r="H861" s="456"/>
      <c r="I861" s="456"/>
      <c r="J861" s="456"/>
      <c r="K861" s="456"/>
      <c r="L861" s="456"/>
      <c r="M861" s="456"/>
      <c r="N861" s="456"/>
    </row>
    <row r="862" spans="1:14" ht="19.5" customHeight="1">
      <c r="A862" s="456"/>
      <c r="B862" s="456"/>
      <c r="C862" s="456"/>
      <c r="D862" s="456"/>
      <c r="E862" s="456"/>
      <c r="F862" s="456"/>
      <c r="G862" s="456"/>
      <c r="H862" s="456"/>
      <c r="I862" s="456"/>
      <c r="J862" s="456"/>
      <c r="K862" s="456"/>
      <c r="L862" s="456"/>
      <c r="M862" s="456"/>
      <c r="N862" s="456"/>
    </row>
    <row r="863" spans="1:14" ht="19.5" customHeight="1">
      <c r="A863" s="456"/>
      <c r="B863" s="456"/>
      <c r="C863" s="456"/>
      <c r="D863" s="456"/>
      <c r="E863" s="456"/>
      <c r="F863" s="456"/>
      <c r="G863" s="456"/>
      <c r="H863" s="456"/>
      <c r="I863" s="456"/>
      <c r="J863" s="456"/>
      <c r="K863" s="456"/>
      <c r="L863" s="456"/>
      <c r="M863" s="456"/>
      <c r="N863" s="456"/>
    </row>
    <row r="864" spans="1:14" ht="19.5" customHeight="1">
      <c r="A864" s="456"/>
      <c r="B864" s="456"/>
      <c r="C864" s="456"/>
      <c r="D864" s="456"/>
      <c r="E864" s="456"/>
      <c r="F864" s="456"/>
      <c r="G864" s="456"/>
      <c r="H864" s="456"/>
      <c r="I864" s="456"/>
      <c r="J864" s="456"/>
      <c r="K864" s="456"/>
      <c r="L864" s="456"/>
      <c r="M864" s="456"/>
      <c r="N864" s="456"/>
    </row>
    <row r="865" spans="1:14" ht="19.5" customHeight="1">
      <c r="A865" s="456"/>
      <c r="B865" s="456"/>
      <c r="C865" s="456"/>
      <c r="D865" s="456"/>
      <c r="E865" s="456"/>
      <c r="F865" s="456"/>
      <c r="G865" s="456"/>
      <c r="H865" s="456"/>
      <c r="I865" s="456"/>
      <c r="J865" s="456"/>
      <c r="K865" s="456"/>
      <c r="L865" s="456"/>
      <c r="M865" s="456"/>
      <c r="N865" s="456"/>
    </row>
    <row r="866" spans="1:14" ht="19.5" customHeight="1">
      <c r="A866" s="456"/>
      <c r="B866" s="456"/>
      <c r="C866" s="456"/>
      <c r="D866" s="456"/>
      <c r="E866" s="456"/>
      <c r="F866" s="456"/>
      <c r="G866" s="456"/>
      <c r="H866" s="456"/>
      <c r="I866" s="456"/>
      <c r="J866" s="456"/>
      <c r="K866" s="456"/>
      <c r="L866" s="456"/>
      <c r="M866" s="456"/>
      <c r="N866" s="456"/>
    </row>
    <row r="867" spans="1:14" ht="19.5" customHeight="1">
      <c r="A867" s="456"/>
      <c r="B867" s="456"/>
      <c r="C867" s="456"/>
      <c r="D867" s="456"/>
      <c r="E867" s="456"/>
      <c r="F867" s="456"/>
      <c r="G867" s="456"/>
      <c r="H867" s="456"/>
      <c r="I867" s="456"/>
      <c r="J867" s="456"/>
      <c r="K867" s="456"/>
      <c r="L867" s="456"/>
      <c r="M867" s="456"/>
      <c r="N867" s="456"/>
    </row>
    <row r="868" spans="1:14" ht="19.5" customHeight="1">
      <c r="A868" s="456"/>
      <c r="B868" s="456"/>
      <c r="C868" s="456"/>
      <c r="D868" s="456"/>
      <c r="E868" s="456"/>
      <c r="F868" s="456"/>
      <c r="G868" s="456"/>
      <c r="H868" s="456"/>
      <c r="I868" s="456"/>
      <c r="J868" s="456"/>
      <c r="K868" s="456"/>
      <c r="L868" s="456"/>
      <c r="M868" s="456"/>
      <c r="N868" s="456"/>
    </row>
    <row r="869" spans="1:14" ht="19.5" customHeight="1">
      <c r="A869" s="456"/>
      <c r="B869" s="456"/>
      <c r="C869" s="456"/>
      <c r="D869" s="456"/>
      <c r="E869" s="456"/>
      <c r="F869" s="456"/>
      <c r="G869" s="456"/>
      <c r="H869" s="456"/>
      <c r="I869" s="456"/>
      <c r="J869" s="456"/>
      <c r="K869" s="456"/>
      <c r="L869" s="456"/>
      <c r="M869" s="456"/>
      <c r="N869" s="456"/>
    </row>
    <row r="870" spans="1:14" ht="19.5" customHeight="1">
      <c r="A870" s="456"/>
      <c r="B870" s="456"/>
      <c r="C870" s="456"/>
      <c r="D870" s="456"/>
      <c r="E870" s="456"/>
      <c r="F870" s="456"/>
      <c r="G870" s="456"/>
      <c r="H870" s="456"/>
      <c r="I870" s="456"/>
      <c r="J870" s="456"/>
      <c r="K870" s="456"/>
      <c r="L870" s="456"/>
      <c r="M870" s="456"/>
      <c r="N870" s="456"/>
    </row>
    <row r="871" spans="1:14" ht="19.5" customHeight="1">
      <c r="A871" s="456"/>
      <c r="B871" s="456"/>
      <c r="C871" s="456"/>
      <c r="D871" s="456"/>
      <c r="E871" s="456"/>
      <c r="F871" s="456"/>
      <c r="G871" s="456"/>
      <c r="H871" s="456"/>
      <c r="I871" s="456"/>
      <c r="J871" s="456"/>
      <c r="K871" s="456"/>
      <c r="L871" s="456"/>
      <c r="M871" s="456"/>
      <c r="N871" s="456"/>
    </row>
    <row r="872" spans="1:14" ht="19.5" customHeight="1">
      <c r="A872" s="456"/>
      <c r="B872" s="456"/>
      <c r="C872" s="456"/>
      <c r="D872" s="456"/>
      <c r="E872" s="456"/>
      <c r="F872" s="456"/>
      <c r="G872" s="456"/>
      <c r="H872" s="456"/>
      <c r="I872" s="456"/>
      <c r="J872" s="456"/>
      <c r="K872" s="456"/>
      <c r="L872" s="456"/>
      <c r="M872" s="456"/>
      <c r="N872" s="456"/>
    </row>
    <row r="873" spans="1:14" ht="19.5" customHeight="1">
      <c r="A873" s="456"/>
      <c r="B873" s="456"/>
      <c r="C873" s="456"/>
      <c r="D873" s="456"/>
      <c r="E873" s="456"/>
      <c r="F873" s="456"/>
      <c r="G873" s="456"/>
      <c r="H873" s="456"/>
      <c r="I873" s="456"/>
      <c r="J873" s="456"/>
      <c r="K873" s="456"/>
      <c r="L873" s="456"/>
      <c r="M873" s="456"/>
      <c r="N873" s="456"/>
    </row>
    <row r="874" spans="1:14" ht="19.5" customHeight="1">
      <c r="A874" s="456"/>
      <c r="B874" s="456"/>
      <c r="C874" s="456"/>
      <c r="D874" s="456"/>
      <c r="E874" s="456"/>
      <c r="F874" s="456"/>
      <c r="G874" s="456"/>
      <c r="H874" s="456"/>
      <c r="I874" s="456"/>
      <c r="J874" s="456"/>
      <c r="K874" s="456"/>
      <c r="L874" s="456"/>
      <c r="M874" s="456"/>
      <c r="N874" s="456"/>
    </row>
    <row r="875" spans="1:14" ht="19.5" customHeight="1">
      <c r="A875" s="456"/>
      <c r="B875" s="456"/>
      <c r="C875" s="456"/>
      <c r="D875" s="456"/>
      <c r="E875" s="456"/>
      <c r="F875" s="456"/>
      <c r="G875" s="456"/>
      <c r="H875" s="456"/>
      <c r="I875" s="456"/>
      <c r="J875" s="456"/>
      <c r="K875" s="456"/>
      <c r="L875" s="456"/>
      <c r="M875" s="456"/>
      <c r="N875" s="456"/>
    </row>
    <row r="876" spans="1:14" ht="19.5" customHeight="1">
      <c r="A876" s="456"/>
      <c r="B876" s="456"/>
      <c r="C876" s="456"/>
      <c r="D876" s="456"/>
      <c r="E876" s="456"/>
      <c r="F876" s="456"/>
      <c r="G876" s="456"/>
      <c r="H876" s="456"/>
      <c r="I876" s="456"/>
      <c r="J876" s="456"/>
      <c r="K876" s="456"/>
      <c r="L876" s="456"/>
      <c r="M876" s="456"/>
      <c r="N876" s="456"/>
    </row>
    <row r="877" spans="1:14" ht="19.5" customHeight="1">
      <c r="A877" s="456"/>
      <c r="B877" s="456"/>
      <c r="C877" s="456"/>
      <c r="D877" s="456"/>
      <c r="E877" s="456"/>
      <c r="F877" s="456"/>
      <c r="G877" s="456"/>
      <c r="H877" s="456"/>
      <c r="I877" s="456"/>
      <c r="J877" s="456"/>
      <c r="K877" s="456"/>
      <c r="L877" s="456"/>
      <c r="M877" s="456"/>
      <c r="N877" s="456"/>
    </row>
    <row r="878" spans="1:14" ht="19.5" customHeight="1">
      <c r="A878" s="456"/>
      <c r="B878" s="456"/>
      <c r="C878" s="456"/>
      <c r="D878" s="456"/>
      <c r="E878" s="456"/>
      <c r="F878" s="456"/>
      <c r="G878" s="456"/>
      <c r="H878" s="456"/>
      <c r="I878" s="456"/>
      <c r="J878" s="456"/>
      <c r="K878" s="456"/>
      <c r="L878" s="456"/>
      <c r="M878" s="456"/>
      <c r="N878" s="456"/>
    </row>
    <row r="879" spans="1:14" ht="19.5" customHeight="1">
      <c r="A879" s="456"/>
      <c r="B879" s="456"/>
      <c r="C879" s="456"/>
      <c r="D879" s="456"/>
      <c r="E879" s="456"/>
      <c r="F879" s="456"/>
      <c r="G879" s="456"/>
      <c r="H879" s="456"/>
      <c r="I879" s="456"/>
      <c r="J879" s="456"/>
      <c r="K879" s="456"/>
      <c r="L879" s="456"/>
      <c r="M879" s="456"/>
      <c r="N879" s="456"/>
    </row>
    <row r="880" spans="1:14" ht="19.5" customHeight="1">
      <c r="A880" s="456"/>
      <c r="B880" s="456"/>
      <c r="C880" s="456"/>
      <c r="D880" s="456"/>
      <c r="E880" s="456"/>
      <c r="F880" s="456"/>
      <c r="G880" s="456"/>
      <c r="H880" s="456"/>
      <c r="I880" s="456"/>
      <c r="J880" s="456"/>
      <c r="K880" s="456"/>
      <c r="L880" s="456"/>
      <c r="M880" s="456"/>
      <c r="N880" s="456"/>
    </row>
    <row r="881" spans="1:14" ht="19.5" customHeight="1">
      <c r="A881" s="456"/>
      <c r="B881" s="456"/>
      <c r="C881" s="456"/>
      <c r="D881" s="456"/>
      <c r="E881" s="456"/>
      <c r="F881" s="456"/>
      <c r="G881" s="456"/>
      <c r="H881" s="456"/>
      <c r="I881" s="456"/>
      <c r="J881" s="456"/>
      <c r="K881" s="456"/>
      <c r="L881" s="456"/>
      <c r="M881" s="456"/>
      <c r="N881" s="456"/>
    </row>
    <row r="882" spans="1:14" ht="19.5" customHeight="1">
      <c r="A882" s="456"/>
      <c r="B882" s="456"/>
      <c r="C882" s="456"/>
      <c r="D882" s="456"/>
      <c r="E882" s="456"/>
      <c r="F882" s="456"/>
      <c r="G882" s="456"/>
      <c r="H882" s="456"/>
      <c r="I882" s="456"/>
      <c r="J882" s="456"/>
      <c r="K882" s="456"/>
      <c r="L882" s="456"/>
      <c r="M882" s="456"/>
      <c r="N882" s="456"/>
    </row>
    <row r="883" spans="1:14" ht="19.5" customHeight="1">
      <c r="A883" s="456"/>
      <c r="B883" s="456"/>
      <c r="C883" s="456"/>
      <c r="D883" s="456"/>
      <c r="E883" s="456"/>
      <c r="F883" s="456"/>
      <c r="G883" s="456"/>
      <c r="H883" s="456"/>
      <c r="I883" s="456"/>
      <c r="J883" s="456"/>
      <c r="K883" s="456"/>
      <c r="L883" s="456"/>
      <c r="M883" s="456"/>
      <c r="N883" s="456"/>
    </row>
    <row r="884" spans="1:14" ht="19.5" customHeight="1">
      <c r="A884" s="456"/>
      <c r="B884" s="456"/>
      <c r="C884" s="456"/>
      <c r="D884" s="456"/>
      <c r="E884" s="456"/>
      <c r="F884" s="456"/>
      <c r="G884" s="456"/>
      <c r="H884" s="456"/>
      <c r="I884" s="456"/>
      <c r="J884" s="456"/>
      <c r="K884" s="456"/>
      <c r="L884" s="456"/>
      <c r="M884" s="456"/>
      <c r="N884" s="456"/>
    </row>
    <row r="885" spans="1:14" ht="19.5" customHeight="1">
      <c r="A885" s="456"/>
      <c r="B885" s="456"/>
      <c r="C885" s="456"/>
      <c r="D885" s="456"/>
      <c r="E885" s="456"/>
      <c r="F885" s="456"/>
      <c r="G885" s="456"/>
      <c r="H885" s="456"/>
      <c r="I885" s="456"/>
      <c r="J885" s="456"/>
      <c r="K885" s="456"/>
      <c r="L885" s="456"/>
      <c r="M885" s="456"/>
      <c r="N885" s="456"/>
    </row>
    <row r="886" spans="1:14" ht="19.5" customHeight="1">
      <c r="A886" s="456"/>
      <c r="B886" s="456"/>
      <c r="C886" s="456"/>
      <c r="D886" s="456"/>
      <c r="E886" s="456"/>
      <c r="F886" s="456"/>
      <c r="G886" s="456"/>
      <c r="H886" s="456"/>
      <c r="I886" s="456"/>
      <c r="J886" s="456"/>
      <c r="K886" s="456"/>
      <c r="L886" s="456"/>
      <c r="M886" s="456"/>
      <c r="N886" s="456"/>
    </row>
    <row r="887" spans="1:14" ht="19.5" customHeight="1">
      <c r="A887" s="456"/>
      <c r="B887" s="456"/>
      <c r="C887" s="456"/>
      <c r="D887" s="456"/>
      <c r="E887" s="456"/>
      <c r="F887" s="456"/>
      <c r="G887" s="456"/>
      <c r="H887" s="456"/>
      <c r="I887" s="456"/>
      <c r="J887" s="456"/>
      <c r="K887" s="456"/>
      <c r="L887" s="456"/>
      <c r="M887" s="456"/>
      <c r="N887" s="456"/>
    </row>
    <row r="888" spans="1:14" ht="19.5" customHeight="1">
      <c r="A888" s="456"/>
      <c r="B888" s="456"/>
      <c r="C888" s="456"/>
      <c r="D888" s="456"/>
      <c r="E888" s="456"/>
      <c r="F888" s="456"/>
      <c r="G888" s="456"/>
      <c r="H888" s="456"/>
      <c r="I888" s="456"/>
      <c r="J888" s="456"/>
      <c r="K888" s="456"/>
      <c r="L888" s="456"/>
      <c r="M888" s="456"/>
      <c r="N888" s="456"/>
    </row>
    <row r="889" spans="1:14" ht="19.5" customHeight="1">
      <c r="A889" s="456"/>
      <c r="B889" s="456"/>
      <c r="C889" s="456"/>
      <c r="D889" s="456"/>
      <c r="E889" s="456"/>
      <c r="F889" s="456"/>
      <c r="G889" s="456"/>
      <c r="H889" s="456"/>
      <c r="I889" s="456"/>
      <c r="J889" s="456"/>
      <c r="K889" s="456"/>
      <c r="L889" s="456"/>
      <c r="M889" s="456"/>
      <c r="N889" s="456"/>
    </row>
    <row r="890" spans="1:14" ht="19.5" customHeight="1">
      <c r="A890" s="456"/>
      <c r="B890" s="456"/>
      <c r="C890" s="456"/>
      <c r="D890" s="456"/>
      <c r="E890" s="456"/>
      <c r="F890" s="456"/>
      <c r="G890" s="456"/>
      <c r="H890" s="456"/>
      <c r="I890" s="456"/>
      <c r="J890" s="456"/>
      <c r="K890" s="456"/>
      <c r="L890" s="456"/>
      <c r="M890" s="456"/>
      <c r="N890" s="456"/>
    </row>
    <row r="891" spans="1:14" ht="19.5" customHeight="1">
      <c r="A891" s="456"/>
      <c r="B891" s="456"/>
      <c r="C891" s="456"/>
      <c r="D891" s="456"/>
      <c r="E891" s="456"/>
      <c r="F891" s="456"/>
      <c r="G891" s="456"/>
      <c r="H891" s="456"/>
      <c r="I891" s="456"/>
      <c r="J891" s="456"/>
      <c r="K891" s="456"/>
      <c r="L891" s="456"/>
      <c r="M891" s="456"/>
      <c r="N891" s="456"/>
    </row>
    <row r="892" spans="1:14" ht="19.5" customHeight="1">
      <c r="A892" s="456"/>
      <c r="B892" s="456"/>
      <c r="C892" s="456"/>
      <c r="D892" s="456"/>
      <c r="E892" s="456"/>
      <c r="F892" s="456"/>
      <c r="G892" s="456"/>
      <c r="H892" s="456"/>
      <c r="I892" s="456"/>
      <c r="J892" s="456"/>
      <c r="K892" s="456"/>
      <c r="L892" s="456"/>
      <c r="M892" s="456"/>
      <c r="N892" s="456"/>
    </row>
    <row r="893" spans="1:14" ht="19.5" customHeight="1">
      <c r="A893" s="456"/>
      <c r="B893" s="456"/>
      <c r="C893" s="456"/>
      <c r="D893" s="456"/>
      <c r="E893" s="456"/>
      <c r="F893" s="456"/>
      <c r="G893" s="456"/>
      <c r="H893" s="456"/>
      <c r="I893" s="456"/>
      <c r="J893" s="456"/>
      <c r="K893" s="456"/>
      <c r="L893" s="456"/>
      <c r="M893" s="456"/>
      <c r="N893" s="456"/>
    </row>
    <row r="894" spans="1:14" ht="19.5" customHeight="1">
      <c r="A894" s="456"/>
      <c r="B894" s="456"/>
      <c r="C894" s="456"/>
      <c r="D894" s="456"/>
      <c r="E894" s="456"/>
      <c r="F894" s="456"/>
      <c r="G894" s="456"/>
      <c r="H894" s="456"/>
      <c r="I894" s="456"/>
      <c r="J894" s="456"/>
      <c r="K894" s="456"/>
      <c r="L894" s="456"/>
      <c r="M894" s="456"/>
      <c r="N894" s="456"/>
    </row>
    <row r="895" spans="1:14" ht="19.5" customHeight="1">
      <c r="A895" s="456"/>
      <c r="B895" s="456"/>
      <c r="C895" s="456"/>
      <c r="D895" s="456"/>
      <c r="E895" s="456"/>
      <c r="F895" s="456"/>
      <c r="G895" s="456"/>
      <c r="H895" s="456"/>
      <c r="I895" s="456"/>
      <c r="J895" s="456"/>
      <c r="K895" s="456"/>
      <c r="L895" s="456"/>
      <c r="M895" s="456"/>
      <c r="N895" s="456"/>
    </row>
    <row r="896" spans="1:14" ht="19.5" customHeight="1">
      <c r="A896" s="456"/>
      <c r="B896" s="456"/>
      <c r="C896" s="456"/>
      <c r="D896" s="456"/>
      <c r="E896" s="456"/>
      <c r="F896" s="456"/>
      <c r="G896" s="456"/>
      <c r="H896" s="456"/>
      <c r="I896" s="456"/>
      <c r="J896" s="456"/>
      <c r="K896" s="456"/>
      <c r="L896" s="456"/>
      <c r="M896" s="456"/>
      <c r="N896" s="456"/>
    </row>
    <row r="897" spans="1:14" ht="19.5" customHeight="1">
      <c r="A897" s="456"/>
      <c r="B897" s="456"/>
      <c r="C897" s="456"/>
      <c r="D897" s="456"/>
      <c r="E897" s="456"/>
      <c r="F897" s="456"/>
      <c r="G897" s="456"/>
      <c r="H897" s="456"/>
      <c r="I897" s="456"/>
      <c r="J897" s="456"/>
      <c r="K897" s="456"/>
      <c r="L897" s="456"/>
      <c r="M897" s="456"/>
      <c r="N897" s="456"/>
    </row>
    <row r="898" spans="1:14" ht="19.5" customHeight="1">
      <c r="A898" s="456"/>
      <c r="B898" s="456"/>
      <c r="C898" s="456"/>
      <c r="D898" s="456"/>
      <c r="E898" s="456"/>
      <c r="F898" s="456"/>
      <c r="G898" s="456"/>
      <c r="H898" s="456"/>
      <c r="I898" s="456"/>
      <c r="J898" s="456"/>
      <c r="K898" s="456"/>
      <c r="L898" s="456"/>
      <c r="M898" s="456"/>
      <c r="N898" s="456"/>
    </row>
    <row r="899" spans="1:14" ht="19.5" customHeight="1">
      <c r="A899" s="456"/>
      <c r="B899" s="456"/>
      <c r="C899" s="456"/>
      <c r="D899" s="456"/>
      <c r="E899" s="456"/>
      <c r="F899" s="456"/>
      <c r="G899" s="456"/>
      <c r="H899" s="456"/>
      <c r="I899" s="456"/>
      <c r="J899" s="456"/>
      <c r="K899" s="456"/>
      <c r="L899" s="456"/>
      <c r="M899" s="456"/>
      <c r="N899" s="456"/>
    </row>
    <row r="900" spans="1:14" ht="19.5" customHeight="1">
      <c r="A900" s="456"/>
      <c r="B900" s="456"/>
      <c r="C900" s="456"/>
      <c r="D900" s="456"/>
      <c r="E900" s="456"/>
      <c r="F900" s="456"/>
      <c r="G900" s="456"/>
      <c r="H900" s="456"/>
      <c r="I900" s="456"/>
      <c r="J900" s="456"/>
      <c r="K900" s="456"/>
      <c r="L900" s="456"/>
      <c r="M900" s="456"/>
      <c r="N900" s="456"/>
    </row>
    <row r="901" spans="1:14" ht="19.5" customHeight="1">
      <c r="A901" s="456"/>
      <c r="B901" s="456"/>
      <c r="C901" s="456"/>
      <c r="D901" s="456"/>
      <c r="E901" s="456"/>
      <c r="F901" s="456"/>
      <c r="G901" s="456"/>
      <c r="H901" s="456"/>
      <c r="I901" s="456"/>
      <c r="J901" s="456"/>
      <c r="K901" s="456"/>
      <c r="L901" s="456"/>
      <c r="M901" s="456"/>
      <c r="N901" s="456"/>
    </row>
    <row r="902" spans="1:14" ht="19.5" customHeight="1">
      <c r="A902" s="456"/>
      <c r="B902" s="456"/>
      <c r="C902" s="456"/>
      <c r="D902" s="456"/>
      <c r="E902" s="456"/>
      <c r="F902" s="456"/>
      <c r="G902" s="456"/>
      <c r="H902" s="456"/>
      <c r="I902" s="456"/>
      <c r="J902" s="456"/>
      <c r="K902" s="456"/>
      <c r="L902" s="456"/>
      <c r="M902" s="456"/>
      <c r="N902" s="456"/>
    </row>
    <row r="903" spans="1:14" ht="19.5" customHeight="1">
      <c r="A903" s="456"/>
      <c r="B903" s="456"/>
      <c r="C903" s="456"/>
      <c r="D903" s="456"/>
      <c r="E903" s="456"/>
      <c r="F903" s="456"/>
      <c r="G903" s="456"/>
      <c r="H903" s="456"/>
      <c r="I903" s="456"/>
      <c r="J903" s="456"/>
      <c r="K903" s="456"/>
      <c r="L903" s="456"/>
      <c r="M903" s="456"/>
      <c r="N903" s="456"/>
    </row>
    <row r="904" spans="1:14" ht="19.5" customHeight="1">
      <c r="A904" s="456"/>
      <c r="B904" s="456"/>
      <c r="C904" s="456"/>
      <c r="D904" s="456"/>
      <c r="E904" s="456"/>
      <c r="F904" s="456"/>
      <c r="G904" s="456"/>
      <c r="H904" s="456"/>
      <c r="I904" s="456"/>
      <c r="J904" s="456"/>
      <c r="K904" s="456"/>
      <c r="L904" s="456"/>
      <c r="M904" s="456"/>
      <c r="N904" s="456"/>
    </row>
    <row r="905" spans="1:14" ht="19.5" customHeight="1">
      <c r="A905" s="456"/>
      <c r="B905" s="456"/>
      <c r="C905" s="456"/>
      <c r="D905" s="456"/>
      <c r="E905" s="456"/>
      <c r="F905" s="456"/>
      <c r="G905" s="456"/>
      <c r="H905" s="456"/>
      <c r="I905" s="456"/>
      <c r="J905" s="456"/>
      <c r="K905" s="456"/>
      <c r="L905" s="456"/>
      <c r="M905" s="456"/>
      <c r="N905" s="456"/>
    </row>
    <row r="906" spans="1:14" ht="19.5" customHeight="1">
      <c r="A906" s="456"/>
      <c r="B906" s="456"/>
      <c r="C906" s="456"/>
      <c r="D906" s="456"/>
      <c r="E906" s="456"/>
      <c r="F906" s="456"/>
      <c r="G906" s="456"/>
      <c r="H906" s="456"/>
      <c r="I906" s="456"/>
      <c r="J906" s="456"/>
      <c r="K906" s="456"/>
      <c r="L906" s="456"/>
      <c r="M906" s="456"/>
      <c r="N906" s="456"/>
    </row>
    <row r="907" spans="1:14" ht="19.5" customHeight="1">
      <c r="A907" s="456"/>
      <c r="B907" s="456"/>
      <c r="C907" s="456"/>
      <c r="D907" s="456"/>
      <c r="E907" s="456"/>
      <c r="F907" s="456"/>
      <c r="G907" s="456"/>
      <c r="H907" s="456"/>
      <c r="I907" s="456"/>
      <c r="J907" s="456"/>
      <c r="K907" s="456"/>
      <c r="L907" s="456"/>
      <c r="M907" s="456"/>
      <c r="N907" s="456"/>
    </row>
    <row r="908" spans="1:14" ht="19.5" customHeight="1">
      <c r="A908" s="456"/>
      <c r="B908" s="456"/>
      <c r="C908" s="456"/>
      <c r="D908" s="456"/>
      <c r="E908" s="456"/>
      <c r="F908" s="456"/>
      <c r="G908" s="456"/>
      <c r="H908" s="456"/>
      <c r="I908" s="456"/>
      <c r="J908" s="456"/>
      <c r="K908" s="456"/>
      <c r="L908" s="456"/>
      <c r="M908" s="456"/>
      <c r="N908" s="456"/>
    </row>
    <row r="909" spans="1:14" ht="19.5" customHeight="1">
      <c r="A909" s="456"/>
      <c r="B909" s="456"/>
      <c r="C909" s="456"/>
      <c r="D909" s="456"/>
      <c r="E909" s="456"/>
      <c r="F909" s="456"/>
      <c r="G909" s="456"/>
      <c r="H909" s="456"/>
      <c r="I909" s="456"/>
      <c r="J909" s="456"/>
      <c r="K909" s="456"/>
      <c r="L909" s="456"/>
      <c r="M909" s="456"/>
      <c r="N909" s="456"/>
    </row>
    <row r="910" spans="1:14" ht="19.5" customHeight="1">
      <c r="A910" s="456"/>
      <c r="B910" s="456"/>
      <c r="C910" s="456"/>
      <c r="D910" s="456"/>
      <c r="E910" s="456"/>
      <c r="F910" s="456"/>
      <c r="G910" s="456"/>
      <c r="H910" s="456"/>
      <c r="I910" s="456"/>
      <c r="J910" s="456"/>
      <c r="K910" s="456"/>
      <c r="L910" s="456"/>
      <c r="M910" s="456"/>
      <c r="N910" s="456"/>
    </row>
    <row r="911" spans="1:14" ht="19.5" customHeight="1">
      <c r="A911" s="456"/>
      <c r="B911" s="456"/>
      <c r="C911" s="456"/>
      <c r="D911" s="456"/>
      <c r="E911" s="456"/>
      <c r="F911" s="456"/>
      <c r="G911" s="456"/>
      <c r="H911" s="456"/>
      <c r="I911" s="456"/>
      <c r="J911" s="456"/>
      <c r="K911" s="456"/>
      <c r="L911" s="456"/>
      <c r="M911" s="456"/>
      <c r="N911" s="456"/>
    </row>
    <row r="912" spans="1:14" ht="19.5" customHeight="1">
      <c r="A912" s="456"/>
      <c r="B912" s="456"/>
      <c r="C912" s="456"/>
      <c r="D912" s="456"/>
      <c r="E912" s="456"/>
      <c r="F912" s="456"/>
      <c r="G912" s="456"/>
      <c r="H912" s="456"/>
      <c r="I912" s="456"/>
      <c r="J912" s="456"/>
      <c r="K912" s="456"/>
      <c r="L912" s="456"/>
      <c r="M912" s="456"/>
      <c r="N912" s="456"/>
    </row>
    <row r="913" spans="1:14" ht="19.5" customHeight="1">
      <c r="A913" s="456"/>
      <c r="B913" s="456"/>
      <c r="C913" s="456"/>
      <c r="D913" s="456"/>
      <c r="E913" s="456"/>
      <c r="F913" s="456"/>
      <c r="G913" s="456"/>
      <c r="H913" s="456"/>
      <c r="I913" s="456"/>
      <c r="J913" s="456"/>
      <c r="K913" s="456"/>
      <c r="L913" s="456"/>
      <c r="M913" s="456"/>
      <c r="N913" s="456"/>
    </row>
    <row r="914" spans="1:14" ht="19.5" customHeight="1">
      <c r="A914" s="456"/>
      <c r="B914" s="456"/>
      <c r="C914" s="456"/>
      <c r="D914" s="456"/>
      <c r="E914" s="456"/>
      <c r="F914" s="456"/>
      <c r="G914" s="456"/>
      <c r="H914" s="456"/>
      <c r="I914" s="456"/>
      <c r="J914" s="456"/>
      <c r="K914" s="456"/>
      <c r="L914" s="456"/>
      <c r="M914" s="456"/>
      <c r="N914" s="456"/>
    </row>
    <row r="915" spans="1:14" ht="19.5" customHeight="1">
      <c r="A915" s="456"/>
      <c r="B915" s="456"/>
      <c r="C915" s="456"/>
      <c r="D915" s="456"/>
      <c r="E915" s="456"/>
      <c r="F915" s="456"/>
      <c r="G915" s="456"/>
      <c r="H915" s="456"/>
      <c r="I915" s="456"/>
      <c r="J915" s="456"/>
      <c r="K915" s="456"/>
      <c r="L915" s="456"/>
      <c r="M915" s="456"/>
      <c r="N915" s="456"/>
    </row>
    <row r="916" spans="1:14" ht="19.5" customHeight="1">
      <c r="A916" s="456"/>
      <c r="B916" s="456"/>
      <c r="C916" s="456"/>
      <c r="D916" s="456"/>
      <c r="E916" s="456"/>
      <c r="F916" s="456"/>
      <c r="G916" s="456"/>
      <c r="H916" s="456"/>
      <c r="I916" s="456"/>
      <c r="J916" s="456"/>
      <c r="K916" s="456"/>
      <c r="L916" s="456"/>
      <c r="M916" s="456"/>
      <c r="N916" s="456"/>
    </row>
    <row r="917" spans="1:14" ht="19.5" customHeight="1">
      <c r="A917" s="456"/>
      <c r="B917" s="456"/>
      <c r="C917" s="456"/>
      <c r="D917" s="456"/>
      <c r="E917" s="456"/>
      <c r="F917" s="456"/>
      <c r="G917" s="456"/>
      <c r="H917" s="456"/>
      <c r="I917" s="456"/>
      <c r="J917" s="456"/>
      <c r="K917" s="456"/>
      <c r="L917" s="456"/>
      <c r="M917" s="456"/>
      <c r="N917" s="456"/>
    </row>
    <row r="918" spans="1:14" ht="19.5" customHeight="1">
      <c r="A918" s="456"/>
      <c r="B918" s="456"/>
      <c r="C918" s="456"/>
      <c r="D918" s="456"/>
      <c r="E918" s="456"/>
      <c r="F918" s="456"/>
      <c r="G918" s="456"/>
      <c r="H918" s="456"/>
      <c r="I918" s="456"/>
      <c r="J918" s="456"/>
      <c r="K918" s="456"/>
      <c r="L918" s="456"/>
      <c r="M918" s="456"/>
      <c r="N918" s="456"/>
    </row>
    <row r="919" spans="1:14" ht="19.5" customHeight="1">
      <c r="A919" s="456"/>
      <c r="B919" s="456"/>
      <c r="C919" s="456"/>
      <c r="D919" s="456"/>
      <c r="E919" s="456"/>
      <c r="F919" s="456"/>
      <c r="G919" s="456"/>
      <c r="H919" s="456"/>
      <c r="I919" s="456"/>
      <c r="J919" s="456"/>
      <c r="K919" s="456"/>
      <c r="L919" s="456"/>
      <c r="M919" s="456"/>
      <c r="N919" s="456"/>
    </row>
    <row r="920" spans="1:14" ht="19.5" customHeight="1">
      <c r="A920" s="456"/>
      <c r="B920" s="456"/>
      <c r="C920" s="456"/>
      <c r="D920" s="456"/>
      <c r="E920" s="456"/>
      <c r="F920" s="456"/>
      <c r="G920" s="456"/>
      <c r="H920" s="456"/>
      <c r="I920" s="456"/>
      <c r="J920" s="456"/>
      <c r="K920" s="456"/>
      <c r="L920" s="456"/>
      <c r="M920" s="456"/>
      <c r="N920" s="456"/>
    </row>
    <row r="921" spans="1:14" ht="19.5" customHeight="1">
      <c r="A921" s="456"/>
      <c r="B921" s="456"/>
      <c r="C921" s="456"/>
      <c r="D921" s="456"/>
      <c r="E921" s="456"/>
      <c r="F921" s="456"/>
      <c r="G921" s="456"/>
      <c r="H921" s="456"/>
      <c r="I921" s="456"/>
      <c r="J921" s="456"/>
      <c r="K921" s="456"/>
      <c r="L921" s="456"/>
      <c r="M921" s="456"/>
      <c r="N921" s="456"/>
    </row>
    <row r="922" spans="1:14" ht="19.5" customHeight="1">
      <c r="A922" s="456"/>
      <c r="B922" s="456"/>
      <c r="C922" s="456"/>
      <c r="D922" s="456"/>
      <c r="E922" s="456"/>
      <c r="F922" s="456"/>
      <c r="G922" s="456"/>
      <c r="H922" s="456"/>
      <c r="I922" s="456"/>
      <c r="J922" s="456"/>
      <c r="K922" s="456"/>
      <c r="L922" s="456"/>
      <c r="M922" s="456"/>
      <c r="N922" s="456"/>
    </row>
    <row r="923" spans="1:14" ht="19.5" customHeight="1">
      <c r="A923" s="456"/>
      <c r="B923" s="456"/>
      <c r="C923" s="456"/>
      <c r="D923" s="456"/>
      <c r="E923" s="456"/>
      <c r="F923" s="456"/>
      <c r="G923" s="456"/>
      <c r="H923" s="456"/>
      <c r="I923" s="456"/>
      <c r="J923" s="456"/>
      <c r="K923" s="456"/>
      <c r="L923" s="456"/>
      <c r="M923" s="456"/>
      <c r="N923" s="456"/>
    </row>
    <row r="924" spans="1:14" ht="19.5" customHeight="1">
      <c r="A924" s="456"/>
      <c r="B924" s="456"/>
      <c r="C924" s="456"/>
      <c r="D924" s="456"/>
      <c r="E924" s="456"/>
      <c r="F924" s="456"/>
      <c r="G924" s="456"/>
      <c r="H924" s="456"/>
      <c r="I924" s="456"/>
      <c r="J924" s="456"/>
      <c r="K924" s="456"/>
      <c r="L924" s="456"/>
      <c r="M924" s="456"/>
      <c r="N924" s="456"/>
    </row>
    <row r="925" spans="1:14" ht="19.5" customHeight="1">
      <c r="A925" s="456"/>
      <c r="B925" s="456"/>
      <c r="C925" s="456"/>
      <c r="D925" s="456"/>
      <c r="E925" s="456"/>
      <c r="F925" s="456"/>
      <c r="G925" s="456"/>
      <c r="H925" s="456"/>
      <c r="I925" s="456"/>
      <c r="J925" s="456"/>
      <c r="K925" s="456"/>
      <c r="L925" s="456"/>
      <c r="M925" s="456"/>
      <c r="N925" s="456"/>
    </row>
    <row r="926" spans="1:14" ht="19.5" customHeight="1">
      <c r="A926" s="456"/>
      <c r="B926" s="456"/>
      <c r="C926" s="456"/>
      <c r="D926" s="456"/>
      <c r="E926" s="456"/>
      <c r="F926" s="456"/>
      <c r="G926" s="456"/>
      <c r="H926" s="456"/>
      <c r="I926" s="456"/>
      <c r="J926" s="456"/>
      <c r="K926" s="456"/>
      <c r="L926" s="456"/>
      <c r="M926" s="456"/>
      <c r="N926" s="456"/>
    </row>
    <row r="927" spans="1:14" ht="19.5" customHeight="1">
      <c r="A927" s="456"/>
      <c r="B927" s="456"/>
      <c r="C927" s="456"/>
      <c r="D927" s="456"/>
      <c r="E927" s="456"/>
      <c r="F927" s="456"/>
      <c r="G927" s="456"/>
      <c r="H927" s="456"/>
      <c r="I927" s="456"/>
      <c r="J927" s="456"/>
      <c r="K927" s="456"/>
      <c r="L927" s="456"/>
      <c r="M927" s="456"/>
      <c r="N927" s="456"/>
    </row>
    <row r="928" spans="1:14" ht="19.5" customHeight="1">
      <c r="A928" s="456"/>
      <c r="B928" s="456"/>
      <c r="C928" s="456"/>
      <c r="D928" s="456"/>
      <c r="E928" s="456"/>
      <c r="F928" s="456"/>
      <c r="G928" s="456"/>
      <c r="H928" s="456"/>
      <c r="I928" s="456"/>
      <c r="J928" s="456"/>
      <c r="K928" s="456"/>
      <c r="L928" s="456"/>
      <c r="M928" s="456"/>
      <c r="N928" s="456"/>
    </row>
    <row r="929" spans="1:14" ht="19.5" customHeight="1">
      <c r="A929" s="456"/>
      <c r="B929" s="456"/>
      <c r="C929" s="456"/>
      <c r="D929" s="456"/>
      <c r="E929" s="456"/>
      <c r="F929" s="456"/>
      <c r="G929" s="456"/>
      <c r="H929" s="456"/>
      <c r="I929" s="456"/>
      <c r="J929" s="456"/>
      <c r="K929" s="456"/>
      <c r="L929" s="456"/>
      <c r="M929" s="456"/>
      <c r="N929" s="456"/>
    </row>
    <row r="930" spans="1:14" ht="19.5" customHeight="1">
      <c r="A930" s="456"/>
      <c r="B930" s="456"/>
      <c r="C930" s="456"/>
      <c r="D930" s="456"/>
      <c r="E930" s="456"/>
      <c r="F930" s="456"/>
      <c r="G930" s="456"/>
      <c r="H930" s="456"/>
      <c r="I930" s="456"/>
      <c r="J930" s="456"/>
      <c r="K930" s="456"/>
      <c r="L930" s="456"/>
      <c r="M930" s="456"/>
      <c r="N930" s="456"/>
    </row>
    <row r="931" spans="1:14" ht="19.5" customHeight="1">
      <c r="A931" s="456"/>
      <c r="B931" s="456"/>
      <c r="C931" s="456"/>
      <c r="D931" s="456"/>
      <c r="E931" s="456"/>
      <c r="F931" s="456"/>
      <c r="G931" s="456"/>
      <c r="H931" s="456"/>
      <c r="I931" s="456"/>
      <c r="J931" s="456"/>
      <c r="K931" s="456"/>
      <c r="L931" s="456"/>
      <c r="M931" s="456"/>
      <c r="N931" s="456"/>
    </row>
    <row r="932" spans="1:14" ht="19.5" customHeight="1">
      <c r="A932" s="456"/>
      <c r="B932" s="456"/>
      <c r="C932" s="456"/>
      <c r="D932" s="456"/>
      <c r="E932" s="456"/>
      <c r="F932" s="456"/>
      <c r="G932" s="456"/>
      <c r="H932" s="456"/>
      <c r="I932" s="456"/>
      <c r="J932" s="456"/>
      <c r="K932" s="456"/>
      <c r="L932" s="456"/>
      <c r="M932" s="456"/>
      <c r="N932" s="456"/>
    </row>
    <row r="933" spans="1:14" ht="19.5" customHeight="1">
      <c r="A933" s="456"/>
      <c r="B933" s="456"/>
      <c r="C933" s="456"/>
      <c r="D933" s="456"/>
      <c r="E933" s="456"/>
      <c r="F933" s="456"/>
      <c r="G933" s="456"/>
      <c r="H933" s="456"/>
      <c r="I933" s="456"/>
      <c r="J933" s="456"/>
      <c r="K933" s="456"/>
      <c r="L933" s="456"/>
      <c r="M933" s="456"/>
      <c r="N933" s="456"/>
    </row>
    <row r="934" spans="1:14" ht="19.5" customHeight="1">
      <c r="A934" s="456"/>
      <c r="B934" s="456"/>
      <c r="C934" s="456"/>
      <c r="D934" s="456"/>
      <c r="E934" s="456"/>
      <c r="F934" s="456"/>
      <c r="G934" s="456"/>
      <c r="H934" s="456"/>
      <c r="I934" s="456"/>
      <c r="J934" s="456"/>
      <c r="K934" s="456"/>
      <c r="L934" s="456"/>
      <c r="M934" s="456"/>
      <c r="N934" s="456"/>
    </row>
    <row r="935" spans="1:14" ht="19.5" customHeight="1">
      <c r="A935" s="456"/>
      <c r="B935" s="456"/>
      <c r="C935" s="456"/>
      <c r="D935" s="456"/>
      <c r="E935" s="456"/>
      <c r="F935" s="456"/>
      <c r="G935" s="456"/>
      <c r="H935" s="456"/>
      <c r="I935" s="456"/>
      <c r="J935" s="456"/>
      <c r="K935" s="456"/>
      <c r="L935" s="456"/>
      <c r="M935" s="456"/>
      <c r="N935" s="456"/>
    </row>
    <row r="936" spans="1:14" ht="19.5" customHeight="1">
      <c r="A936" s="456"/>
      <c r="B936" s="456"/>
      <c r="C936" s="456"/>
      <c r="D936" s="456"/>
      <c r="E936" s="456"/>
      <c r="F936" s="456"/>
      <c r="G936" s="456"/>
      <c r="H936" s="456"/>
      <c r="I936" s="456"/>
      <c r="J936" s="456"/>
      <c r="K936" s="456"/>
      <c r="L936" s="456"/>
      <c r="M936" s="456"/>
      <c r="N936" s="456"/>
    </row>
    <row r="937" spans="1:14" ht="19.5" customHeight="1">
      <c r="A937" s="456"/>
      <c r="B937" s="456"/>
      <c r="C937" s="456"/>
      <c r="D937" s="456"/>
      <c r="E937" s="456"/>
      <c r="F937" s="456"/>
      <c r="G937" s="456"/>
      <c r="H937" s="456"/>
      <c r="I937" s="456"/>
      <c r="J937" s="456"/>
      <c r="K937" s="456"/>
      <c r="L937" s="456"/>
      <c r="M937" s="456"/>
      <c r="N937" s="456"/>
    </row>
    <row r="938" spans="1:14" ht="19.5" customHeight="1">
      <c r="A938" s="456"/>
      <c r="B938" s="456"/>
      <c r="C938" s="456"/>
      <c r="D938" s="456"/>
      <c r="E938" s="456"/>
      <c r="F938" s="456"/>
      <c r="G938" s="456"/>
      <c r="H938" s="456"/>
      <c r="I938" s="456"/>
      <c r="J938" s="456"/>
      <c r="K938" s="456"/>
      <c r="L938" s="456"/>
      <c r="M938" s="456"/>
      <c r="N938" s="456"/>
    </row>
    <row r="939" spans="1:14" ht="19.5" customHeight="1">
      <c r="A939" s="456"/>
      <c r="B939" s="456"/>
      <c r="C939" s="456"/>
      <c r="D939" s="456"/>
      <c r="E939" s="456"/>
      <c r="F939" s="456"/>
      <c r="G939" s="456"/>
      <c r="H939" s="456"/>
      <c r="I939" s="456"/>
      <c r="J939" s="456"/>
      <c r="K939" s="456"/>
      <c r="L939" s="456"/>
      <c r="M939" s="456"/>
      <c r="N939" s="456"/>
    </row>
    <row r="940" spans="1:14" ht="19.5" customHeight="1">
      <c r="A940" s="456"/>
      <c r="B940" s="456"/>
      <c r="C940" s="456"/>
      <c r="D940" s="456"/>
      <c r="E940" s="456"/>
      <c r="F940" s="456"/>
      <c r="G940" s="456"/>
      <c r="H940" s="456"/>
      <c r="I940" s="456"/>
      <c r="J940" s="456"/>
      <c r="K940" s="456"/>
      <c r="L940" s="456"/>
      <c r="M940" s="456"/>
      <c r="N940" s="456"/>
    </row>
    <row r="941" spans="1:14" ht="19.5" customHeight="1">
      <c r="A941" s="456"/>
      <c r="B941" s="456"/>
      <c r="C941" s="456"/>
      <c r="D941" s="456"/>
      <c r="E941" s="456"/>
      <c r="F941" s="456"/>
      <c r="G941" s="456"/>
      <c r="H941" s="456"/>
      <c r="I941" s="456"/>
      <c r="J941" s="456"/>
      <c r="K941" s="456"/>
      <c r="L941" s="456"/>
      <c r="M941" s="456"/>
      <c r="N941" s="456"/>
    </row>
    <row r="942" spans="1:14" ht="19.5" customHeight="1">
      <c r="A942" s="456"/>
      <c r="B942" s="456"/>
      <c r="C942" s="456"/>
      <c r="D942" s="456"/>
      <c r="E942" s="456"/>
      <c r="F942" s="456"/>
      <c r="G942" s="456"/>
      <c r="H942" s="456"/>
      <c r="I942" s="456"/>
      <c r="J942" s="456"/>
      <c r="K942" s="456"/>
      <c r="L942" s="456"/>
      <c r="M942" s="456"/>
      <c r="N942" s="456"/>
    </row>
    <row r="943" spans="1:14" ht="19.5" customHeight="1">
      <c r="A943" s="456"/>
      <c r="B943" s="456"/>
      <c r="C943" s="456"/>
      <c r="D943" s="456"/>
      <c r="E943" s="456"/>
      <c r="F943" s="456"/>
      <c r="G943" s="456"/>
      <c r="H943" s="456"/>
      <c r="I943" s="456"/>
      <c r="J943" s="456"/>
      <c r="K943" s="456"/>
      <c r="L943" s="456"/>
      <c r="M943" s="456"/>
      <c r="N943" s="456"/>
    </row>
    <row r="944" spans="1:14" ht="19.5" customHeight="1">
      <c r="A944" s="456"/>
      <c r="B944" s="456"/>
      <c r="C944" s="456"/>
      <c r="D944" s="456"/>
      <c r="E944" s="456"/>
      <c r="F944" s="456"/>
      <c r="G944" s="456"/>
      <c r="H944" s="456"/>
      <c r="I944" s="456"/>
      <c r="J944" s="456"/>
      <c r="K944" s="456"/>
      <c r="L944" s="456"/>
      <c r="M944" s="456"/>
      <c r="N944" s="456"/>
    </row>
    <row r="945" spans="1:14" ht="19.5" customHeight="1">
      <c r="A945" s="456"/>
      <c r="B945" s="456"/>
      <c r="C945" s="456"/>
      <c r="D945" s="456"/>
      <c r="E945" s="456"/>
      <c r="F945" s="456"/>
      <c r="G945" s="456"/>
      <c r="H945" s="456"/>
      <c r="I945" s="456"/>
      <c r="J945" s="456"/>
      <c r="K945" s="456"/>
      <c r="L945" s="456"/>
      <c r="M945" s="456"/>
      <c r="N945" s="456"/>
    </row>
    <row r="946" spans="1:14" ht="19.5" customHeight="1">
      <c r="A946" s="456"/>
      <c r="B946" s="456"/>
      <c r="C946" s="456"/>
      <c r="D946" s="456"/>
      <c r="E946" s="456"/>
      <c r="F946" s="456"/>
      <c r="G946" s="456"/>
      <c r="H946" s="456"/>
      <c r="I946" s="456"/>
      <c r="J946" s="456"/>
      <c r="K946" s="456"/>
      <c r="L946" s="456"/>
      <c r="M946" s="456"/>
      <c r="N946" s="456"/>
    </row>
    <row r="947" spans="1:14" ht="19.5" customHeight="1">
      <c r="A947" s="456"/>
      <c r="B947" s="456"/>
      <c r="C947" s="456"/>
      <c r="D947" s="456"/>
      <c r="E947" s="456"/>
      <c r="F947" s="456"/>
      <c r="G947" s="456"/>
      <c r="H947" s="456"/>
      <c r="I947" s="456"/>
      <c r="J947" s="456"/>
      <c r="K947" s="456"/>
      <c r="L947" s="456"/>
      <c r="M947" s="456"/>
      <c r="N947" s="456"/>
    </row>
    <row r="948" spans="1:14" ht="19.5" customHeight="1">
      <c r="A948" s="456"/>
      <c r="B948" s="456"/>
      <c r="C948" s="456"/>
      <c r="D948" s="456"/>
      <c r="E948" s="456"/>
      <c r="F948" s="456"/>
      <c r="G948" s="456"/>
      <c r="H948" s="456"/>
      <c r="I948" s="456"/>
      <c r="J948" s="456"/>
      <c r="K948" s="456"/>
      <c r="L948" s="456"/>
      <c r="M948" s="456"/>
      <c r="N948" s="456"/>
    </row>
    <row r="949" spans="1:14" ht="19.5" customHeight="1">
      <c r="A949" s="456"/>
      <c r="B949" s="456"/>
      <c r="C949" s="456"/>
      <c r="D949" s="456"/>
      <c r="E949" s="456"/>
      <c r="F949" s="456"/>
      <c r="G949" s="456"/>
      <c r="H949" s="456"/>
      <c r="I949" s="456"/>
      <c r="J949" s="456"/>
      <c r="K949" s="456"/>
      <c r="L949" s="456"/>
      <c r="M949" s="456"/>
      <c r="N949" s="456"/>
    </row>
    <row r="950" spans="1:14" ht="19.5" customHeight="1">
      <c r="A950" s="456"/>
      <c r="B950" s="456"/>
      <c r="C950" s="456"/>
      <c r="D950" s="456"/>
      <c r="E950" s="456"/>
      <c r="F950" s="456"/>
      <c r="G950" s="456"/>
      <c r="H950" s="456"/>
      <c r="I950" s="456"/>
      <c r="J950" s="456"/>
      <c r="K950" s="456"/>
      <c r="L950" s="456"/>
      <c r="M950" s="456"/>
      <c r="N950" s="456"/>
    </row>
    <row r="951" spans="1:14" ht="19.5" customHeight="1">
      <c r="A951" s="456"/>
      <c r="B951" s="456"/>
      <c r="C951" s="456"/>
      <c r="D951" s="456"/>
      <c r="E951" s="456"/>
      <c r="F951" s="456"/>
      <c r="G951" s="456"/>
      <c r="H951" s="456"/>
      <c r="I951" s="456"/>
      <c r="J951" s="456"/>
      <c r="K951" s="456"/>
      <c r="L951" s="456"/>
      <c r="M951" s="456"/>
      <c r="N951" s="456"/>
    </row>
    <row r="952" spans="1:14" ht="19.5" customHeight="1">
      <c r="A952" s="456"/>
      <c r="B952" s="456"/>
      <c r="C952" s="456"/>
      <c r="D952" s="456"/>
      <c r="E952" s="456"/>
      <c r="F952" s="456"/>
      <c r="G952" s="456"/>
      <c r="H952" s="456"/>
      <c r="I952" s="456"/>
      <c r="J952" s="456"/>
      <c r="K952" s="456"/>
      <c r="L952" s="456"/>
      <c r="M952" s="456"/>
      <c r="N952" s="456"/>
    </row>
    <row r="953" spans="1:14" ht="19.5" customHeight="1">
      <c r="A953" s="456"/>
      <c r="B953" s="456"/>
      <c r="C953" s="456"/>
      <c r="D953" s="456"/>
      <c r="E953" s="456"/>
      <c r="F953" s="456"/>
      <c r="G953" s="456"/>
      <c r="H953" s="456"/>
      <c r="I953" s="456"/>
      <c r="J953" s="456"/>
      <c r="K953" s="456"/>
      <c r="L953" s="456"/>
      <c r="M953" s="456"/>
      <c r="N953" s="456"/>
    </row>
    <row r="954" spans="1:14" ht="19.5" customHeight="1">
      <c r="A954" s="456"/>
      <c r="B954" s="456"/>
      <c r="C954" s="456"/>
      <c r="D954" s="456"/>
      <c r="E954" s="456"/>
      <c r="F954" s="456"/>
      <c r="G954" s="456"/>
      <c r="H954" s="456"/>
      <c r="I954" s="456"/>
      <c r="J954" s="456"/>
      <c r="K954" s="456"/>
      <c r="L954" s="456"/>
      <c r="M954" s="456"/>
      <c r="N954" s="456"/>
    </row>
    <row r="955" spans="1:14" ht="19.5" customHeight="1">
      <c r="A955" s="456"/>
      <c r="B955" s="456"/>
      <c r="C955" s="456"/>
      <c r="D955" s="456"/>
      <c r="E955" s="456"/>
      <c r="F955" s="456"/>
      <c r="G955" s="456"/>
      <c r="H955" s="456"/>
      <c r="I955" s="456"/>
      <c r="J955" s="456"/>
      <c r="K955" s="456"/>
      <c r="L955" s="456"/>
      <c r="M955" s="456"/>
      <c r="N955" s="456"/>
    </row>
    <row r="956" spans="1:14" ht="19.5" customHeight="1">
      <c r="A956" s="456"/>
      <c r="B956" s="456"/>
      <c r="C956" s="456"/>
      <c r="D956" s="456"/>
      <c r="E956" s="456"/>
      <c r="F956" s="456"/>
      <c r="G956" s="456"/>
      <c r="H956" s="456"/>
      <c r="I956" s="456"/>
      <c r="J956" s="456"/>
      <c r="K956" s="456"/>
      <c r="L956" s="456"/>
      <c r="M956" s="456"/>
      <c r="N956" s="456"/>
    </row>
    <row r="957" spans="1:14" ht="19.5" customHeight="1">
      <c r="A957" s="456"/>
      <c r="B957" s="456"/>
      <c r="C957" s="456"/>
      <c r="D957" s="456"/>
      <c r="E957" s="456"/>
      <c r="F957" s="456"/>
      <c r="G957" s="456"/>
      <c r="H957" s="456"/>
      <c r="I957" s="456"/>
      <c r="J957" s="456"/>
      <c r="K957" s="456"/>
      <c r="L957" s="456"/>
      <c r="M957" s="456"/>
      <c r="N957" s="456"/>
    </row>
    <row r="958" spans="1:14" ht="19.5" customHeight="1">
      <c r="A958" s="456"/>
      <c r="B958" s="456"/>
      <c r="C958" s="456"/>
      <c r="D958" s="456"/>
      <c r="E958" s="456"/>
      <c r="F958" s="456"/>
      <c r="G958" s="456"/>
      <c r="H958" s="456"/>
      <c r="I958" s="456"/>
      <c r="J958" s="456"/>
      <c r="K958" s="456"/>
      <c r="L958" s="456"/>
      <c r="M958" s="456"/>
      <c r="N958" s="456"/>
    </row>
    <row r="959" spans="1:14" ht="19.5" customHeight="1">
      <c r="A959" s="456"/>
      <c r="B959" s="456"/>
      <c r="C959" s="456"/>
      <c r="D959" s="456"/>
      <c r="E959" s="456"/>
      <c r="F959" s="456"/>
      <c r="G959" s="456"/>
      <c r="H959" s="456"/>
      <c r="I959" s="456"/>
      <c r="J959" s="456"/>
      <c r="K959" s="456"/>
      <c r="L959" s="456"/>
      <c r="M959" s="456"/>
      <c r="N959" s="456"/>
    </row>
    <row r="960" spans="1:14" ht="19.5" customHeight="1">
      <c r="A960" s="456"/>
      <c r="B960" s="456"/>
      <c r="C960" s="456"/>
      <c r="D960" s="456"/>
      <c r="E960" s="456"/>
      <c r="F960" s="456"/>
      <c r="G960" s="456"/>
      <c r="H960" s="456"/>
      <c r="I960" s="456"/>
      <c r="J960" s="456"/>
      <c r="K960" s="456"/>
      <c r="L960" s="456"/>
      <c r="M960" s="456"/>
      <c r="N960" s="456"/>
    </row>
    <row r="961" spans="1:14" ht="19.5" customHeight="1">
      <c r="A961" s="456"/>
      <c r="B961" s="456"/>
      <c r="C961" s="456"/>
      <c r="D961" s="456"/>
      <c r="E961" s="456"/>
      <c r="F961" s="456"/>
      <c r="G961" s="456"/>
      <c r="H961" s="456"/>
      <c r="I961" s="456"/>
      <c r="J961" s="456"/>
      <c r="K961" s="456"/>
      <c r="L961" s="456"/>
      <c r="M961" s="456"/>
      <c r="N961" s="456"/>
    </row>
    <row r="962" spans="1:14" ht="19.5" customHeight="1">
      <c r="A962" s="456"/>
      <c r="B962" s="456"/>
      <c r="C962" s="456"/>
      <c r="D962" s="456"/>
      <c r="E962" s="456"/>
      <c r="F962" s="456"/>
      <c r="G962" s="456"/>
      <c r="H962" s="456"/>
      <c r="I962" s="456"/>
      <c r="J962" s="456"/>
      <c r="K962" s="456"/>
      <c r="L962" s="456"/>
      <c r="M962" s="456"/>
      <c r="N962" s="456"/>
    </row>
    <row r="963" spans="1:14" ht="19.5" customHeight="1">
      <c r="A963" s="456"/>
      <c r="B963" s="456"/>
      <c r="C963" s="456"/>
      <c r="D963" s="456"/>
      <c r="E963" s="456"/>
      <c r="F963" s="456"/>
      <c r="G963" s="456"/>
      <c r="H963" s="456"/>
      <c r="I963" s="456"/>
      <c r="J963" s="456"/>
      <c r="K963" s="456"/>
      <c r="L963" s="456"/>
      <c r="M963" s="456"/>
      <c r="N963" s="456"/>
    </row>
    <row r="964" spans="1:14" ht="19.5" customHeight="1">
      <c r="A964" s="456"/>
      <c r="B964" s="456"/>
      <c r="C964" s="456"/>
      <c r="D964" s="456"/>
      <c r="E964" s="456"/>
      <c r="F964" s="456"/>
      <c r="G964" s="456"/>
      <c r="H964" s="456"/>
      <c r="I964" s="456"/>
      <c r="J964" s="456"/>
      <c r="K964" s="456"/>
      <c r="L964" s="456"/>
      <c r="M964" s="456"/>
      <c r="N964" s="456"/>
    </row>
    <row r="965" spans="1:14" ht="19.5" customHeight="1">
      <c r="A965" s="456"/>
      <c r="B965" s="456"/>
      <c r="C965" s="456"/>
      <c r="D965" s="456"/>
      <c r="E965" s="456"/>
      <c r="F965" s="456"/>
      <c r="G965" s="456"/>
      <c r="H965" s="456"/>
      <c r="I965" s="456"/>
      <c r="J965" s="456"/>
      <c r="K965" s="456"/>
      <c r="L965" s="456"/>
      <c r="M965" s="456"/>
      <c r="N965" s="456"/>
    </row>
    <row r="966" spans="1:14" ht="19.5" customHeight="1">
      <c r="A966" s="456"/>
      <c r="B966" s="456"/>
      <c r="C966" s="456"/>
      <c r="D966" s="456"/>
      <c r="E966" s="456"/>
      <c r="F966" s="456"/>
      <c r="G966" s="456"/>
      <c r="H966" s="456"/>
      <c r="I966" s="456"/>
      <c r="J966" s="456"/>
      <c r="K966" s="456"/>
      <c r="L966" s="456"/>
      <c r="M966" s="456"/>
      <c r="N966" s="456"/>
    </row>
    <row r="967" spans="1:14" ht="19.5" customHeight="1">
      <c r="A967" s="456"/>
      <c r="B967" s="456"/>
      <c r="C967" s="456"/>
      <c r="D967" s="456"/>
      <c r="E967" s="456"/>
      <c r="F967" s="456"/>
      <c r="G967" s="456"/>
      <c r="H967" s="456"/>
      <c r="I967" s="456"/>
      <c r="J967" s="456"/>
      <c r="K967" s="456"/>
      <c r="L967" s="456"/>
      <c r="M967" s="456"/>
      <c r="N967" s="456"/>
    </row>
    <row r="968" spans="1:14" ht="19.5" customHeight="1">
      <c r="A968" s="456"/>
      <c r="B968" s="456"/>
      <c r="C968" s="456"/>
      <c r="D968" s="456"/>
      <c r="E968" s="456"/>
      <c r="F968" s="456"/>
      <c r="G968" s="456"/>
      <c r="H968" s="456"/>
      <c r="I968" s="456"/>
      <c r="J968" s="456"/>
      <c r="K968" s="456"/>
      <c r="L968" s="456"/>
      <c r="M968" s="456"/>
      <c r="N968" s="456"/>
    </row>
    <row r="969" spans="1:14" ht="19.5" customHeight="1">
      <c r="A969" s="456"/>
      <c r="B969" s="456"/>
      <c r="C969" s="456"/>
      <c r="D969" s="456"/>
      <c r="E969" s="456"/>
      <c r="F969" s="456"/>
      <c r="G969" s="456"/>
      <c r="H969" s="456"/>
      <c r="I969" s="456"/>
      <c r="J969" s="456"/>
      <c r="K969" s="456"/>
      <c r="L969" s="456"/>
      <c r="M969" s="456"/>
      <c r="N969" s="456"/>
    </row>
    <row r="970" spans="1:14" ht="19.5" customHeight="1">
      <c r="A970" s="456"/>
      <c r="B970" s="456"/>
      <c r="C970" s="456"/>
      <c r="D970" s="456"/>
      <c r="E970" s="456"/>
      <c r="F970" s="456"/>
      <c r="G970" s="456"/>
      <c r="H970" s="456"/>
      <c r="I970" s="456"/>
      <c r="J970" s="456"/>
      <c r="K970" s="456"/>
      <c r="L970" s="456"/>
      <c r="M970" s="456"/>
      <c r="N970" s="456"/>
    </row>
    <row r="971" spans="1:14" ht="19.5" customHeight="1">
      <c r="A971" s="456"/>
      <c r="B971" s="456"/>
      <c r="C971" s="456"/>
      <c r="D971" s="456"/>
      <c r="E971" s="456"/>
      <c r="F971" s="456"/>
      <c r="G971" s="456"/>
      <c r="H971" s="456"/>
      <c r="I971" s="456"/>
      <c r="J971" s="456"/>
      <c r="K971" s="456"/>
      <c r="L971" s="456"/>
      <c r="M971" s="456"/>
      <c r="N971" s="456"/>
    </row>
    <row r="972" spans="1:14" ht="19.5" customHeight="1">
      <c r="A972" s="456"/>
      <c r="B972" s="456"/>
      <c r="C972" s="456"/>
      <c r="D972" s="456"/>
      <c r="E972" s="456"/>
      <c r="F972" s="456"/>
      <c r="G972" s="456"/>
      <c r="H972" s="456"/>
      <c r="I972" s="456"/>
      <c r="J972" s="456"/>
      <c r="K972" s="456"/>
      <c r="L972" s="456"/>
      <c r="M972" s="456"/>
      <c r="N972" s="456"/>
    </row>
    <row r="973" spans="1:14" ht="19.5" customHeight="1">
      <c r="A973" s="456"/>
      <c r="B973" s="456"/>
      <c r="C973" s="456"/>
      <c r="D973" s="456"/>
      <c r="E973" s="456"/>
      <c r="F973" s="456"/>
      <c r="G973" s="456"/>
      <c r="H973" s="456"/>
      <c r="I973" s="456"/>
      <c r="J973" s="456"/>
      <c r="K973" s="456"/>
      <c r="L973" s="456"/>
      <c r="M973" s="456"/>
      <c r="N973" s="456"/>
    </row>
    <row r="974" spans="1:14" ht="19.5" customHeight="1">
      <c r="A974" s="456"/>
      <c r="B974" s="456"/>
      <c r="C974" s="456"/>
      <c r="D974" s="456"/>
      <c r="E974" s="456"/>
      <c r="F974" s="456"/>
      <c r="G974" s="456"/>
      <c r="H974" s="456"/>
      <c r="I974" s="456"/>
      <c r="J974" s="456"/>
      <c r="K974" s="456"/>
      <c r="L974" s="456"/>
      <c r="M974" s="456"/>
      <c r="N974" s="456"/>
    </row>
    <row r="975" spans="1:14" ht="19.5" customHeight="1">
      <c r="A975" s="456"/>
      <c r="B975" s="456"/>
      <c r="C975" s="456"/>
      <c r="D975" s="456"/>
      <c r="E975" s="456"/>
      <c r="F975" s="456"/>
      <c r="G975" s="456"/>
      <c r="H975" s="456"/>
      <c r="I975" s="456"/>
      <c r="J975" s="456"/>
      <c r="K975" s="456"/>
      <c r="L975" s="456"/>
      <c r="M975" s="456"/>
      <c r="N975" s="456"/>
    </row>
    <row r="976" spans="1:14" ht="19.5" customHeight="1">
      <c r="A976" s="456"/>
      <c r="B976" s="456"/>
      <c r="C976" s="456"/>
      <c r="D976" s="456"/>
      <c r="E976" s="456"/>
      <c r="F976" s="456"/>
      <c r="G976" s="456"/>
      <c r="H976" s="456"/>
      <c r="I976" s="456"/>
      <c r="J976" s="456"/>
      <c r="K976" s="456"/>
      <c r="L976" s="456"/>
      <c r="M976" s="456"/>
      <c r="N976" s="456"/>
    </row>
    <row r="977" spans="1:14" ht="19.5" customHeight="1">
      <c r="A977" s="456"/>
      <c r="B977" s="456"/>
      <c r="C977" s="456"/>
      <c r="D977" s="456"/>
      <c r="E977" s="456"/>
      <c r="F977" s="456"/>
      <c r="G977" s="456"/>
      <c r="H977" s="456"/>
      <c r="I977" s="456"/>
      <c r="J977" s="456"/>
      <c r="K977" s="456"/>
      <c r="L977" s="456"/>
      <c r="M977" s="456"/>
      <c r="N977" s="456"/>
    </row>
    <row r="978" spans="1:14" ht="19.5" customHeight="1">
      <c r="A978" s="456"/>
      <c r="B978" s="456"/>
      <c r="C978" s="456"/>
      <c r="D978" s="456"/>
      <c r="E978" s="456"/>
      <c r="F978" s="456"/>
      <c r="G978" s="456"/>
      <c r="H978" s="456"/>
      <c r="I978" s="456"/>
      <c r="J978" s="456"/>
      <c r="K978" s="456"/>
      <c r="L978" s="456"/>
      <c r="M978" s="456"/>
      <c r="N978" s="456"/>
    </row>
    <row r="979" spans="1:14" ht="19.5" customHeight="1">
      <c r="A979" s="456"/>
      <c r="B979" s="456"/>
      <c r="C979" s="456"/>
      <c r="D979" s="456"/>
      <c r="E979" s="456"/>
      <c r="F979" s="456"/>
      <c r="G979" s="456"/>
      <c r="H979" s="456"/>
      <c r="I979" s="456"/>
      <c r="J979" s="456"/>
      <c r="K979" s="456"/>
      <c r="L979" s="456"/>
      <c r="M979" s="456"/>
      <c r="N979" s="456"/>
    </row>
    <row r="980" spans="1:14" ht="19.5" customHeight="1">
      <c r="A980" s="456"/>
      <c r="B980" s="456"/>
      <c r="C980" s="456"/>
      <c r="D980" s="456"/>
      <c r="E980" s="456"/>
      <c r="F980" s="456"/>
      <c r="G980" s="456"/>
      <c r="H980" s="456"/>
      <c r="I980" s="456"/>
      <c r="J980" s="456"/>
      <c r="K980" s="456"/>
      <c r="L980" s="456"/>
      <c r="M980" s="456"/>
      <c r="N980" s="456"/>
    </row>
    <row r="981" spans="1:14" ht="19.5" customHeight="1">
      <c r="A981" s="456"/>
      <c r="B981" s="456"/>
      <c r="C981" s="456"/>
      <c r="D981" s="456"/>
      <c r="E981" s="456"/>
      <c r="F981" s="456"/>
      <c r="G981" s="456"/>
      <c r="H981" s="456"/>
      <c r="I981" s="456"/>
      <c r="J981" s="456"/>
      <c r="K981" s="456"/>
      <c r="L981" s="456"/>
      <c r="M981" s="456"/>
      <c r="N981" s="456"/>
    </row>
    <row r="982" spans="1:14" ht="19.5" customHeight="1">
      <c r="A982" s="456"/>
      <c r="B982" s="456"/>
      <c r="C982" s="456"/>
      <c r="D982" s="456"/>
      <c r="E982" s="456"/>
      <c r="F982" s="456"/>
      <c r="G982" s="456"/>
      <c r="H982" s="456"/>
      <c r="I982" s="456"/>
      <c r="J982" s="456"/>
      <c r="K982" s="456"/>
      <c r="L982" s="456"/>
      <c r="M982" s="456"/>
      <c r="N982" s="456"/>
    </row>
    <row r="983" spans="1:14" ht="19.5" customHeight="1">
      <c r="A983" s="456"/>
      <c r="B983" s="456"/>
      <c r="C983" s="456"/>
      <c r="D983" s="456"/>
      <c r="E983" s="456"/>
      <c r="F983" s="456"/>
      <c r="G983" s="456"/>
      <c r="H983" s="456"/>
      <c r="I983" s="456"/>
      <c r="J983" s="456"/>
      <c r="K983" s="456"/>
      <c r="L983" s="456"/>
      <c r="M983" s="456"/>
      <c r="N983" s="456"/>
    </row>
    <row r="984" spans="1:14" ht="19.5" customHeight="1">
      <c r="A984" s="456"/>
      <c r="B984" s="456"/>
      <c r="C984" s="456"/>
      <c r="D984" s="456"/>
      <c r="E984" s="456"/>
      <c r="F984" s="456"/>
      <c r="G984" s="456"/>
      <c r="H984" s="456"/>
      <c r="I984" s="456"/>
      <c r="J984" s="456"/>
      <c r="K984" s="456"/>
      <c r="L984" s="456"/>
      <c r="M984" s="456"/>
      <c r="N984" s="456"/>
    </row>
    <row r="985" spans="1:14" ht="19.5" customHeight="1">
      <c r="A985" s="456"/>
      <c r="B985" s="456"/>
      <c r="C985" s="456"/>
      <c r="D985" s="456"/>
      <c r="E985" s="456"/>
      <c r="F985" s="456"/>
      <c r="G985" s="456"/>
      <c r="H985" s="456"/>
      <c r="I985" s="456"/>
      <c r="J985" s="456"/>
      <c r="K985" s="456"/>
      <c r="L985" s="456"/>
      <c r="M985" s="456"/>
      <c r="N985" s="456"/>
    </row>
    <row r="986" spans="1:14" ht="19.5" customHeight="1">
      <c r="A986" s="456"/>
      <c r="B986" s="456"/>
      <c r="C986" s="456"/>
      <c r="D986" s="456"/>
      <c r="E986" s="456"/>
      <c r="F986" s="456"/>
      <c r="G986" s="456"/>
      <c r="H986" s="456"/>
      <c r="I986" s="456"/>
      <c r="J986" s="456"/>
      <c r="K986" s="456"/>
      <c r="L986" s="456"/>
      <c r="M986" s="456"/>
      <c r="N986" s="456"/>
    </row>
    <row r="987" spans="1:14" ht="19.5" customHeight="1">
      <c r="A987" s="456"/>
      <c r="B987" s="456"/>
      <c r="C987" s="456"/>
      <c r="D987" s="456"/>
      <c r="E987" s="456"/>
      <c r="F987" s="456"/>
      <c r="G987" s="456"/>
      <c r="H987" s="456"/>
      <c r="I987" s="456"/>
      <c r="J987" s="456"/>
      <c r="K987" s="456"/>
      <c r="L987" s="456"/>
      <c r="M987" s="456"/>
      <c r="N987" s="456"/>
    </row>
    <row r="988" spans="1:14" ht="19.5" customHeight="1">
      <c r="A988" s="456"/>
      <c r="B988" s="456"/>
      <c r="C988" s="456"/>
      <c r="D988" s="456"/>
      <c r="E988" s="456"/>
      <c r="F988" s="456"/>
      <c r="G988" s="456"/>
      <c r="H988" s="456"/>
      <c r="I988" s="456"/>
      <c r="J988" s="456"/>
      <c r="K988" s="456"/>
      <c r="L988" s="456"/>
      <c r="M988" s="456"/>
      <c r="N988" s="456"/>
    </row>
    <row r="989" spans="1:14" ht="19.5" customHeight="1">
      <c r="A989" s="456"/>
      <c r="B989" s="456"/>
      <c r="C989" s="456"/>
      <c r="D989" s="456"/>
      <c r="E989" s="456"/>
      <c r="F989" s="456"/>
      <c r="G989" s="456"/>
      <c r="H989" s="456"/>
      <c r="I989" s="456"/>
      <c r="J989" s="456"/>
      <c r="K989" s="456"/>
      <c r="L989" s="456"/>
      <c r="M989" s="456"/>
      <c r="N989" s="456"/>
    </row>
    <row r="990" spans="1:14" ht="19.5" customHeight="1">
      <c r="A990" s="456"/>
      <c r="B990" s="456"/>
      <c r="C990" s="456"/>
      <c r="D990" s="456"/>
      <c r="E990" s="456"/>
      <c r="F990" s="456"/>
      <c r="G990" s="456"/>
      <c r="H990" s="456"/>
      <c r="I990" s="456"/>
      <c r="J990" s="456"/>
      <c r="K990" s="456"/>
      <c r="L990" s="456"/>
      <c r="M990" s="456"/>
      <c r="N990" s="456"/>
    </row>
    <row r="991" spans="1:14" ht="19.5" customHeight="1">
      <c r="A991" s="456"/>
      <c r="B991" s="456"/>
      <c r="C991" s="456"/>
      <c r="D991" s="456"/>
      <c r="E991" s="456"/>
      <c r="F991" s="456"/>
      <c r="G991" s="456"/>
      <c r="H991" s="456"/>
      <c r="I991" s="456"/>
      <c r="J991" s="456"/>
      <c r="K991" s="456"/>
      <c r="L991" s="456"/>
      <c r="M991" s="456"/>
      <c r="N991" s="456"/>
    </row>
    <row r="992" spans="1:14" ht="19.5" customHeight="1">
      <c r="A992" s="456"/>
      <c r="B992" s="456"/>
      <c r="C992" s="456"/>
      <c r="D992" s="456"/>
      <c r="E992" s="456"/>
      <c r="F992" s="456"/>
      <c r="G992" s="456"/>
      <c r="H992" s="456"/>
      <c r="I992" s="456"/>
      <c r="J992" s="456"/>
      <c r="K992" s="456"/>
      <c r="L992" s="456"/>
      <c r="M992" s="456"/>
      <c r="N992" s="456"/>
    </row>
    <row r="993" spans="1:14" ht="19.5" customHeight="1">
      <c r="A993" s="456"/>
      <c r="B993" s="456"/>
      <c r="C993" s="456"/>
      <c r="D993" s="456"/>
      <c r="E993" s="456"/>
      <c r="F993" s="456"/>
      <c r="G993" s="456"/>
      <c r="H993" s="456"/>
      <c r="I993" s="456"/>
      <c r="J993" s="456"/>
      <c r="K993" s="456"/>
      <c r="L993" s="456"/>
      <c r="M993" s="456"/>
      <c r="N993" s="456"/>
    </row>
    <row r="994" spans="1:14" ht="19.5" customHeight="1">
      <c r="A994" s="456"/>
      <c r="B994" s="456"/>
      <c r="C994" s="456"/>
      <c r="D994" s="456"/>
      <c r="E994" s="456"/>
      <c r="F994" s="456"/>
      <c r="G994" s="456"/>
      <c r="H994" s="456"/>
      <c r="I994" s="456"/>
      <c r="J994" s="456"/>
      <c r="K994" s="456"/>
      <c r="L994" s="456"/>
      <c r="M994" s="456"/>
      <c r="N994" s="456"/>
    </row>
    <row r="995" spans="1:14" ht="19.5" customHeight="1">
      <c r="A995" s="456"/>
      <c r="B995" s="456"/>
      <c r="C995" s="456"/>
      <c r="D995" s="456"/>
      <c r="E995" s="456"/>
      <c r="F995" s="456"/>
      <c r="G995" s="456"/>
      <c r="H995" s="456"/>
      <c r="I995" s="456"/>
      <c r="J995" s="456"/>
      <c r="K995" s="456"/>
      <c r="L995" s="456"/>
      <c r="M995" s="456"/>
      <c r="N995" s="456"/>
    </row>
    <row r="996" spans="1:14" ht="19.5" customHeight="1">
      <c r="A996" s="456"/>
      <c r="B996" s="456"/>
      <c r="C996" s="456"/>
      <c r="D996" s="456"/>
      <c r="E996" s="456"/>
      <c r="F996" s="456"/>
      <c r="G996" s="456"/>
      <c r="H996" s="456"/>
      <c r="I996" s="456"/>
      <c r="J996" s="456"/>
      <c r="K996" s="456"/>
      <c r="L996" s="456"/>
      <c r="M996" s="456"/>
      <c r="N996" s="456"/>
    </row>
    <row r="997" spans="1:14" ht="19.5" customHeight="1">
      <c r="A997" s="456"/>
      <c r="B997" s="456"/>
      <c r="C997" s="456"/>
      <c r="D997" s="456"/>
      <c r="E997" s="456"/>
      <c r="F997" s="456"/>
      <c r="G997" s="456"/>
      <c r="H997" s="456"/>
      <c r="I997" s="456"/>
      <c r="J997" s="456"/>
      <c r="K997" s="456"/>
      <c r="L997" s="456"/>
      <c r="M997" s="456"/>
      <c r="N997" s="456"/>
    </row>
    <row r="998" spans="1:14" ht="19.5" customHeight="1">
      <c r="A998" s="456"/>
      <c r="B998" s="456"/>
      <c r="C998" s="456"/>
      <c r="D998" s="456"/>
      <c r="E998" s="456"/>
      <c r="F998" s="456"/>
      <c r="G998" s="456"/>
      <c r="H998" s="456"/>
      <c r="I998" s="456"/>
      <c r="J998" s="456"/>
      <c r="K998" s="456"/>
      <c r="L998" s="456"/>
      <c r="M998" s="456"/>
      <c r="N998" s="456"/>
    </row>
    <row r="999" spans="1:14" ht="19.5" customHeight="1">
      <c r="A999" s="456"/>
      <c r="B999" s="456"/>
      <c r="C999" s="456"/>
      <c r="D999" s="456"/>
      <c r="E999" s="456"/>
      <c r="F999" s="456"/>
      <c r="G999" s="456"/>
      <c r="H999" s="456"/>
      <c r="I999" s="456"/>
      <c r="J999" s="456"/>
      <c r="K999" s="456"/>
      <c r="L999" s="456"/>
      <c r="M999" s="456"/>
      <c r="N999" s="456"/>
    </row>
    <row r="1000" spans="1:14" ht="19.5" customHeight="1">
      <c r="A1000" s="456"/>
      <c r="B1000" s="456"/>
      <c r="C1000" s="456"/>
      <c r="D1000" s="456"/>
      <c r="E1000" s="456"/>
      <c r="F1000" s="456"/>
      <c r="G1000" s="456"/>
      <c r="H1000" s="456"/>
      <c r="I1000" s="456"/>
      <c r="J1000" s="456"/>
      <c r="K1000" s="456"/>
      <c r="L1000" s="456"/>
      <c r="M1000" s="456"/>
      <c r="N1000" s="456"/>
    </row>
  </sheetData>
  <pageMargins left="0.7" right="0.7" top="0.75" bottom="0.75" header="0" footer="0"/>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1"/>
  </sheetPr>
  <dimension ref="A1:Z1028"/>
  <sheetViews>
    <sheetView topLeftCell="A19" zoomScale="120" zoomScaleNormal="120" workbookViewId="0">
      <selection activeCell="E32" sqref="E32"/>
    </sheetView>
  </sheetViews>
  <sheetFormatPr baseColWidth="10" defaultColWidth="14.42578125" defaultRowHeight="15" customHeight="1"/>
  <cols>
    <col min="1" max="1" width="3.7109375" customWidth="1"/>
    <col min="2" max="3" width="11.42578125" customWidth="1"/>
    <col min="4" max="4" width="16.42578125" customWidth="1"/>
    <col min="5" max="5" width="16" customWidth="1"/>
    <col min="6" max="6" width="15.5703125" customWidth="1"/>
    <col min="7" max="7" width="13.5703125" customWidth="1"/>
    <col min="8" max="8" width="29.5703125" customWidth="1"/>
    <col min="9" max="9" width="13.7109375" customWidth="1"/>
    <col min="10" max="10" width="14" customWidth="1"/>
    <col min="11" max="11" width="13.85546875" customWidth="1"/>
    <col min="12" max="12" width="11.42578125" customWidth="1"/>
    <col min="13" max="13" width="11.7109375" customWidth="1"/>
    <col min="14" max="14" width="6.5703125" customWidth="1"/>
    <col min="15" max="15" width="10.140625" customWidth="1"/>
    <col min="16" max="26" width="10.7109375" customWidth="1"/>
  </cols>
  <sheetData>
    <row r="1" spans="1:26" ht="19.5" customHeight="1">
      <c r="A1" s="356" t="s">
        <v>577</v>
      </c>
      <c r="B1" s="356" t="s">
        <v>578</v>
      </c>
      <c r="C1" s="356"/>
      <c r="D1" s="356"/>
      <c r="E1" s="356"/>
      <c r="F1" s="356"/>
      <c r="G1" s="356"/>
      <c r="H1" s="356"/>
      <c r="I1" s="356"/>
      <c r="J1" s="356"/>
      <c r="K1" s="356"/>
      <c r="L1" s="356"/>
      <c r="M1" s="356"/>
      <c r="N1" s="356"/>
      <c r="O1" s="1"/>
      <c r="P1" s="1"/>
      <c r="Q1" s="1"/>
      <c r="R1" s="1"/>
      <c r="S1" s="1"/>
      <c r="T1" s="1"/>
      <c r="U1" s="1"/>
      <c r="V1" s="1"/>
      <c r="W1" s="1"/>
      <c r="X1" s="1"/>
      <c r="Y1" s="1"/>
      <c r="Z1" s="1"/>
    </row>
    <row r="2" spans="1:26" ht="19.5" customHeight="1">
      <c r="A2" s="358"/>
      <c r="B2" s="516" t="s">
        <v>579</v>
      </c>
      <c r="C2" s="380"/>
      <c r="D2" s="380"/>
      <c r="E2" s="380"/>
      <c r="F2" s="380"/>
      <c r="G2" s="380"/>
      <c r="H2" s="380"/>
      <c r="I2" s="380"/>
      <c r="J2" s="380"/>
      <c r="K2" s="380"/>
      <c r="L2" s="359"/>
      <c r="M2" s="359"/>
      <c r="N2" s="386"/>
    </row>
    <row r="3" spans="1:26" ht="19.5" customHeight="1">
      <c r="A3" s="358"/>
      <c r="B3" s="1958" t="s">
        <v>580</v>
      </c>
      <c r="C3" s="1959"/>
      <c r="D3" s="1959"/>
      <c r="E3" s="1959"/>
      <c r="F3" s="1959"/>
      <c r="G3" s="1960"/>
      <c r="H3" s="1643" t="s">
        <v>581</v>
      </c>
      <c r="I3" s="1644"/>
      <c r="J3" s="1644"/>
      <c r="K3" s="1644"/>
      <c r="L3" s="1645"/>
      <c r="M3" s="1646"/>
      <c r="N3" s="386"/>
    </row>
    <row r="4" spans="1:26" ht="19.5" customHeight="1">
      <c r="A4" s="358"/>
      <c r="B4" s="1961" t="s">
        <v>582</v>
      </c>
      <c r="C4" s="1962"/>
      <c r="D4" s="1962"/>
      <c r="E4" s="1962"/>
      <c r="F4" s="1962"/>
      <c r="G4" s="1963"/>
      <c r="H4" s="1647" t="s">
        <v>583</v>
      </c>
      <c r="I4" s="1641"/>
      <c r="J4" s="1641"/>
      <c r="K4" s="1641"/>
      <c r="L4" s="1642"/>
      <c r="M4" s="1648"/>
      <c r="N4" s="386"/>
    </row>
    <row r="5" spans="1:26" ht="19.5" customHeight="1">
      <c r="A5" s="358"/>
      <c r="B5" s="1964" t="s">
        <v>584</v>
      </c>
      <c r="C5" s="1965"/>
      <c r="D5" s="1965"/>
      <c r="E5" s="1965"/>
      <c r="F5" s="1965"/>
      <c r="G5" s="1966"/>
      <c r="H5" s="1649"/>
      <c r="I5" s="1650"/>
      <c r="J5" s="1650"/>
      <c r="K5" s="1650"/>
      <c r="L5" s="1651"/>
      <c r="M5" s="1652"/>
      <c r="N5" s="386"/>
    </row>
    <row r="6" spans="1:26" ht="19.5" customHeight="1">
      <c r="A6" s="358"/>
      <c r="B6" s="516" t="s">
        <v>585</v>
      </c>
      <c r="C6" s="380"/>
      <c r="D6" s="380"/>
      <c r="E6" s="380"/>
      <c r="F6" s="380"/>
      <c r="G6" s="380"/>
      <c r="H6" s="380"/>
      <c r="I6" s="380"/>
      <c r="J6" s="380"/>
      <c r="K6" s="380"/>
      <c r="L6" s="359"/>
      <c r="M6" s="359"/>
      <c r="N6" s="386"/>
    </row>
    <row r="7" spans="1:26" ht="19.5" customHeight="1" thickBot="1">
      <c r="A7" s="358"/>
      <c r="B7" s="1958" t="s">
        <v>1820</v>
      </c>
      <c r="C7" s="1959"/>
      <c r="D7" s="1959"/>
      <c r="E7" s="1959"/>
      <c r="F7" s="1959"/>
      <c r="G7" s="1960"/>
      <c r="H7" s="1654" t="s">
        <v>0</v>
      </c>
      <c r="I7" s="1655"/>
      <c r="J7" s="1967" t="s">
        <v>586</v>
      </c>
      <c r="K7" s="1968"/>
      <c r="L7" s="1969"/>
      <c r="M7" s="388"/>
      <c r="N7" s="386"/>
    </row>
    <row r="8" spans="1:26" ht="19.5" customHeight="1" thickBot="1">
      <c r="A8" s="358"/>
      <c r="B8" s="1961" t="s">
        <v>1825</v>
      </c>
      <c r="C8" s="1962"/>
      <c r="D8" s="1962"/>
      <c r="E8" s="1962"/>
      <c r="F8" s="1962"/>
      <c r="G8" s="1963"/>
      <c r="H8" s="1656" t="s">
        <v>587</v>
      </c>
      <c r="I8" s="1657"/>
      <c r="J8" s="1970" t="s">
        <v>588</v>
      </c>
      <c r="K8" s="1972">
        <v>90000</v>
      </c>
      <c r="L8" s="1971" t="s">
        <v>589</v>
      </c>
      <c r="M8" s="388"/>
      <c r="N8" s="386"/>
    </row>
    <row r="9" spans="1:26" ht="19.5" customHeight="1">
      <c r="A9" s="358"/>
      <c r="B9" s="1964" t="s">
        <v>1824</v>
      </c>
      <c r="C9" s="1965"/>
      <c r="D9" s="1965"/>
      <c r="E9" s="1965"/>
      <c r="F9" s="1965"/>
      <c r="G9" s="1966"/>
      <c r="H9" s="2401" t="s">
        <v>49</v>
      </c>
      <c r="I9" s="2402">
        <v>100000</v>
      </c>
      <c r="J9" s="388"/>
      <c r="K9" s="388"/>
      <c r="L9" s="388"/>
      <c r="M9" s="388"/>
      <c r="N9" s="386"/>
    </row>
    <row r="10" spans="1:26" ht="19.5" customHeight="1" thickBot="1">
      <c r="A10" s="358"/>
      <c r="B10" s="518" t="s">
        <v>590</v>
      </c>
      <c r="C10" s="388"/>
      <c r="D10" s="388"/>
      <c r="E10" s="388"/>
      <c r="F10" s="388"/>
      <c r="G10" s="388"/>
      <c r="H10" s="2401" t="s">
        <v>591</v>
      </c>
      <c r="I10" s="2402">
        <v>-40000</v>
      </c>
      <c r="J10" s="388"/>
      <c r="K10" s="388"/>
      <c r="L10" s="388"/>
      <c r="M10" s="388"/>
      <c r="N10" s="386"/>
    </row>
    <row r="11" spans="1:26" ht="19.5" customHeight="1" thickBot="1">
      <c r="A11" s="358"/>
      <c r="B11" s="1958" t="s">
        <v>1821</v>
      </c>
      <c r="C11" s="1959"/>
      <c r="D11" s="1959"/>
      <c r="E11" s="1959"/>
      <c r="F11" s="1959"/>
      <c r="G11" s="1960"/>
      <c r="H11" s="1658" t="s">
        <v>592</v>
      </c>
      <c r="I11" s="1973">
        <f>+I9+I10</f>
        <v>60000</v>
      </c>
      <c r="J11" s="388"/>
      <c r="K11" s="388"/>
      <c r="L11" s="388"/>
      <c r="M11" s="388"/>
      <c r="N11" s="386"/>
    </row>
    <row r="12" spans="1:26" ht="19.5" customHeight="1">
      <c r="A12" s="124"/>
      <c r="B12" s="1961" t="s">
        <v>1822</v>
      </c>
      <c r="C12" s="1962"/>
      <c r="D12" s="1962"/>
      <c r="E12" s="1962"/>
      <c r="F12" s="1962"/>
      <c r="G12" s="1963"/>
      <c r="H12" s="388"/>
      <c r="I12" s="388"/>
      <c r="J12" s="388"/>
      <c r="K12" s="388"/>
      <c r="L12" s="388"/>
      <c r="M12" s="388"/>
      <c r="N12" s="386"/>
    </row>
    <row r="13" spans="1:26" ht="19.5" customHeight="1">
      <c r="A13" s="124"/>
      <c r="B13" s="1964" t="s">
        <v>1823</v>
      </c>
      <c r="C13" s="1965"/>
      <c r="D13" s="1965"/>
      <c r="E13" s="1965"/>
      <c r="F13" s="1965"/>
      <c r="G13" s="1966"/>
      <c r="H13" s="1653"/>
      <c r="I13" s="1253" t="s">
        <v>244</v>
      </c>
      <c r="J13" s="1254" t="s">
        <v>245</v>
      </c>
      <c r="K13" s="388"/>
      <c r="L13" s="388"/>
      <c r="M13" s="388"/>
      <c r="N13" s="386"/>
    </row>
    <row r="14" spans="1:26" ht="19.5" customHeight="1">
      <c r="A14" s="124"/>
      <c r="B14" s="359"/>
      <c r="C14" s="380"/>
      <c r="D14" s="380"/>
      <c r="E14" s="380"/>
      <c r="F14" s="380"/>
      <c r="G14" s="359"/>
      <c r="H14" s="1980" t="s">
        <v>0</v>
      </c>
      <c r="I14" s="1981">
        <f>+K8-I11</f>
        <v>30000</v>
      </c>
      <c r="J14" s="1982"/>
      <c r="K14" s="388" t="s">
        <v>589</v>
      </c>
      <c r="L14" s="388"/>
      <c r="M14" s="388"/>
      <c r="N14" s="386"/>
    </row>
    <row r="15" spans="1:26" ht="19.5" customHeight="1">
      <c r="A15" s="124"/>
      <c r="B15" s="359"/>
      <c r="C15" s="380"/>
      <c r="D15" s="380"/>
      <c r="E15" s="380"/>
      <c r="F15" s="380"/>
      <c r="G15" s="359"/>
      <c r="H15" s="1983" t="s">
        <v>593</v>
      </c>
      <c r="I15" s="1984"/>
      <c r="J15" s="1985">
        <f>+I14</f>
        <v>30000</v>
      </c>
      <c r="K15" s="388" t="s">
        <v>2049</v>
      </c>
      <c r="L15" s="388"/>
      <c r="M15" s="388"/>
      <c r="N15" s="386"/>
    </row>
    <row r="16" spans="1:26" ht="19.5" customHeight="1">
      <c r="A16" s="124"/>
      <c r="B16" s="359"/>
      <c r="C16" s="380"/>
      <c r="D16" s="380"/>
      <c r="E16" s="380"/>
      <c r="F16" s="380"/>
      <c r="G16" s="359"/>
      <c r="H16" s="388"/>
      <c r="I16" s="388"/>
      <c r="J16" s="388"/>
      <c r="K16" s="388"/>
      <c r="L16" s="388"/>
      <c r="M16" s="388"/>
      <c r="N16" s="386"/>
    </row>
    <row r="17" spans="1:15" ht="19.5" customHeight="1">
      <c r="A17" s="124"/>
      <c r="B17" s="359"/>
      <c r="C17" s="380"/>
      <c r="D17" s="380"/>
      <c r="E17" s="380"/>
      <c r="F17" s="380"/>
      <c r="G17" s="359"/>
      <c r="H17" s="1653"/>
      <c r="I17" s="1253" t="s">
        <v>244</v>
      </c>
      <c r="J17" s="1254" t="s">
        <v>245</v>
      </c>
      <c r="K17" s="388"/>
      <c r="L17" s="388"/>
      <c r="M17" s="388"/>
      <c r="N17" s="386"/>
    </row>
    <row r="18" spans="1:15" ht="19.5" customHeight="1">
      <c r="A18" s="124"/>
      <c r="B18" s="359"/>
      <c r="C18" s="380"/>
      <c r="D18" s="380"/>
      <c r="E18" s="380"/>
      <c r="F18" s="380"/>
      <c r="G18" s="359"/>
      <c r="H18" s="1980" t="s">
        <v>2050</v>
      </c>
      <c r="I18" s="1981">
        <f>+M23-L23</f>
        <v>50000</v>
      </c>
      <c r="J18" s="1982"/>
      <c r="K18" s="388" t="s">
        <v>589</v>
      </c>
      <c r="L18" s="388"/>
      <c r="M18" s="388"/>
      <c r="N18" s="386"/>
    </row>
    <row r="19" spans="1:15" ht="19.5" customHeight="1">
      <c r="A19" s="124"/>
      <c r="B19" s="359"/>
      <c r="C19" s="380"/>
      <c r="D19" s="380"/>
      <c r="E19" s="380"/>
      <c r="F19" s="380"/>
      <c r="G19" s="359"/>
      <c r="H19" s="1980" t="s">
        <v>2051</v>
      </c>
      <c r="I19" s="1981"/>
      <c r="J19" s="2403">
        <f>-M24+L24</f>
        <v>20000</v>
      </c>
      <c r="K19" s="388" t="s">
        <v>589</v>
      </c>
      <c r="L19" s="388"/>
      <c r="M19" s="388"/>
      <c r="N19" s="386"/>
    </row>
    <row r="20" spans="1:15" ht="19.5" customHeight="1">
      <c r="A20" s="124"/>
      <c r="B20" s="359"/>
      <c r="C20" s="380"/>
      <c r="D20" s="380"/>
      <c r="E20" s="380"/>
      <c r="F20" s="380"/>
      <c r="G20" s="359"/>
      <c r="H20" s="1983" t="s">
        <v>593</v>
      </c>
      <c r="I20" s="1984"/>
      <c r="J20" s="1985">
        <f>+J15</f>
        <v>30000</v>
      </c>
      <c r="K20" s="388" t="s">
        <v>2049</v>
      </c>
      <c r="L20" s="388"/>
      <c r="M20" s="388"/>
      <c r="N20" s="386"/>
    </row>
    <row r="21" spans="1:15" ht="19.5" customHeight="1" thickBot="1">
      <c r="A21" s="124"/>
      <c r="B21" s="359"/>
      <c r="C21" s="380"/>
      <c r="D21" s="380"/>
      <c r="E21" s="380"/>
      <c r="F21" s="380"/>
      <c r="G21" s="359"/>
      <c r="H21" s="388"/>
      <c r="I21" s="388"/>
      <c r="J21" s="388"/>
      <c r="K21" s="388"/>
      <c r="L21" s="388"/>
      <c r="M21" s="388"/>
      <c r="N21" s="386"/>
    </row>
    <row r="22" spans="1:15" ht="19.5" customHeight="1" thickBot="1">
      <c r="A22" s="358"/>
      <c r="B22" s="359"/>
      <c r="C22" s="380"/>
      <c r="D22" s="380"/>
      <c r="E22" s="380"/>
      <c r="F22" s="380"/>
      <c r="G22" s="359"/>
      <c r="H22" s="921" t="s">
        <v>587</v>
      </c>
      <c r="I22" s="922"/>
      <c r="J22" s="923" t="s">
        <v>594</v>
      </c>
      <c r="K22" s="924"/>
      <c r="L22" s="925" t="s">
        <v>87</v>
      </c>
      <c r="M22" s="388"/>
      <c r="N22" s="386"/>
    </row>
    <row r="23" spans="1:15" ht="19.5" customHeight="1">
      <c r="A23" s="358"/>
      <c r="B23" s="359"/>
      <c r="C23" s="380"/>
      <c r="D23" s="380"/>
      <c r="E23" s="380"/>
      <c r="F23" s="380"/>
      <c r="G23" s="359"/>
      <c r="H23" s="1659" t="s">
        <v>595</v>
      </c>
      <c r="I23" s="1642"/>
      <c r="J23" s="1974" t="s">
        <v>49</v>
      </c>
      <c r="K23" s="1975"/>
      <c r="L23" s="1976">
        <f>+I9</f>
        <v>100000</v>
      </c>
      <c r="M23" s="1979">
        <v>150000</v>
      </c>
      <c r="N23" s="1978">
        <v>1</v>
      </c>
    </row>
    <row r="24" spans="1:15" ht="19.5" customHeight="1">
      <c r="A24" s="358"/>
      <c r="B24" s="359"/>
      <c r="C24" s="380"/>
      <c r="D24" s="380"/>
      <c r="E24" s="380"/>
      <c r="F24" s="380"/>
      <c r="G24" s="359"/>
      <c r="H24" s="1659" t="s">
        <v>596</v>
      </c>
      <c r="I24" s="1642"/>
      <c r="J24" s="1974" t="s">
        <v>597</v>
      </c>
      <c r="K24" s="1975"/>
      <c r="L24" s="1977">
        <f>+I10</f>
        <v>-40000</v>
      </c>
      <c r="M24" s="1979">
        <v>-60000</v>
      </c>
      <c r="N24" s="1978">
        <v>0.4</v>
      </c>
    </row>
    <row r="25" spans="1:15" ht="19.5" customHeight="1">
      <c r="A25" s="358"/>
      <c r="B25" s="359"/>
      <c r="C25" s="380"/>
      <c r="D25" s="380"/>
      <c r="E25" s="380"/>
      <c r="F25" s="380"/>
      <c r="G25" s="359"/>
      <c r="H25" s="1986" t="s">
        <v>1650</v>
      </c>
      <c r="I25" s="1987"/>
      <c r="J25" s="1974" t="s">
        <v>598</v>
      </c>
      <c r="K25" s="1975"/>
      <c r="L25" s="1976">
        <f>+I14</f>
        <v>30000</v>
      </c>
      <c r="M25" s="388"/>
      <c r="N25" s="386"/>
    </row>
    <row r="26" spans="1:15" ht="19.5" customHeight="1" thickBot="1">
      <c r="A26" s="358"/>
      <c r="B26" s="359"/>
      <c r="C26" s="380"/>
      <c r="D26" s="380"/>
      <c r="E26" s="380"/>
      <c r="F26" s="380"/>
      <c r="G26" s="359"/>
      <c r="H26" s="1988" t="s">
        <v>1651</v>
      </c>
      <c r="I26" s="1989"/>
      <c r="J26" s="932" t="s">
        <v>599</v>
      </c>
      <c r="K26" s="933"/>
      <c r="L26" s="934">
        <f>SUM(L23:L25)</f>
        <v>90000</v>
      </c>
      <c r="M26" s="1979">
        <f>+M23+M24+M25</f>
        <v>90000</v>
      </c>
      <c r="N26" s="1978">
        <v>0.6</v>
      </c>
    </row>
    <row r="27" spans="1:15" ht="19.5" customHeight="1" thickBot="1">
      <c r="A27" s="358"/>
      <c r="B27" s="359"/>
      <c r="C27" s="380"/>
      <c r="D27" s="380"/>
      <c r="E27" s="380"/>
      <c r="F27" s="380"/>
      <c r="G27" s="359"/>
      <c r="H27" s="388"/>
      <c r="I27" s="388"/>
      <c r="J27" s="388"/>
      <c r="K27" s="388"/>
      <c r="L27" s="388"/>
      <c r="M27" s="388"/>
      <c r="N27" s="386"/>
    </row>
    <row r="28" spans="1:15" ht="19.5" customHeight="1">
      <c r="A28" s="358"/>
      <c r="B28" s="359"/>
      <c r="C28" s="380"/>
      <c r="D28" s="380"/>
      <c r="E28" s="380"/>
      <c r="F28" s="380"/>
      <c r="G28" s="359"/>
      <c r="H28" s="938"/>
      <c r="I28" s="940" t="s">
        <v>244</v>
      </c>
      <c r="J28" s="941" t="s">
        <v>245</v>
      </c>
      <c r="K28" s="1255"/>
      <c r="L28" s="1256"/>
      <c r="M28" s="388"/>
      <c r="N28" s="386"/>
      <c r="O28" s="1990"/>
    </row>
    <row r="29" spans="1:15" ht="19.5" customHeight="1">
      <c r="A29" s="358"/>
      <c r="B29" s="359"/>
      <c r="C29" s="380"/>
      <c r="D29" s="380"/>
      <c r="E29" s="380"/>
      <c r="F29" s="380"/>
      <c r="G29" s="359"/>
      <c r="H29" s="2447" t="s">
        <v>1654</v>
      </c>
      <c r="I29" s="2448">
        <f>+L26/10</f>
        <v>9000</v>
      </c>
      <c r="J29" s="2449"/>
      <c r="K29" s="1659" t="s">
        <v>1652</v>
      </c>
      <c r="L29" s="1661">
        <f>(L23+L24)/10</f>
        <v>6000</v>
      </c>
      <c r="M29" s="388"/>
      <c r="N29" s="386"/>
      <c r="O29" s="1991"/>
    </row>
    <row r="30" spans="1:15" ht="19.5" customHeight="1" thickBot="1">
      <c r="A30" s="358"/>
      <c r="B30" s="359"/>
      <c r="C30" s="380"/>
      <c r="D30" s="380"/>
      <c r="E30" s="380"/>
      <c r="F30" s="380"/>
      <c r="G30" s="359"/>
      <c r="H30" s="2450" t="s">
        <v>1565</v>
      </c>
      <c r="I30" s="2451"/>
      <c r="J30" s="2452">
        <f>+I29</f>
        <v>9000</v>
      </c>
      <c r="K30" s="1660" t="s">
        <v>1653</v>
      </c>
      <c r="L30" s="2453">
        <f>+L25/10</f>
        <v>3000</v>
      </c>
      <c r="M30" s="388"/>
      <c r="N30" s="386"/>
    </row>
    <row r="31" spans="1:15" ht="19.5" customHeight="1" thickBot="1">
      <c r="A31" s="358"/>
      <c r="B31" s="359"/>
      <c r="C31" s="380"/>
      <c r="D31" s="380"/>
      <c r="E31" s="380"/>
      <c r="F31" s="380"/>
      <c r="G31" s="359"/>
      <c r="H31" s="388"/>
      <c r="I31" s="388"/>
      <c r="J31" s="388"/>
      <c r="K31" s="388"/>
      <c r="L31" s="1251">
        <f>+L29+L30</f>
        <v>9000</v>
      </c>
      <c r="M31" s="388"/>
      <c r="N31" s="386"/>
    </row>
    <row r="32" spans="1:15" ht="19.5" customHeight="1">
      <c r="A32" s="358"/>
      <c r="B32" s="359"/>
      <c r="C32" s="380"/>
      <c r="D32" s="380"/>
      <c r="E32" s="1663" t="s">
        <v>1668</v>
      </c>
      <c r="F32" s="1664"/>
      <c r="G32" s="1665"/>
      <c r="H32" s="1252"/>
      <c r="I32" s="1253" t="s">
        <v>244</v>
      </c>
      <c r="J32" s="1254" t="s">
        <v>245</v>
      </c>
      <c r="K32" s="388"/>
      <c r="L32" s="388"/>
      <c r="M32" s="388"/>
      <c r="N32" s="386"/>
    </row>
    <row r="33" spans="1:14" ht="19.5" customHeight="1">
      <c r="A33" s="358"/>
      <c r="B33" s="359"/>
      <c r="C33" s="380"/>
      <c r="D33" s="380"/>
      <c r="E33" s="1666" t="s">
        <v>1669</v>
      </c>
      <c r="F33" s="1662"/>
      <c r="G33" s="1667"/>
      <c r="H33" s="2454" t="s">
        <v>593</v>
      </c>
      <c r="I33" s="2455">
        <f>+L30</f>
        <v>3000</v>
      </c>
      <c r="J33" s="2456"/>
      <c r="K33" s="388" t="s">
        <v>589</v>
      </c>
      <c r="L33" s="388"/>
      <c r="M33" s="388"/>
      <c r="N33" s="386"/>
    </row>
    <row r="34" spans="1:14" ht="19.5" customHeight="1">
      <c r="A34" s="358"/>
      <c r="B34" s="359"/>
      <c r="C34" s="380"/>
      <c r="D34" s="380"/>
      <c r="E34" s="1668" t="s">
        <v>1670</v>
      </c>
      <c r="F34" s="1669"/>
      <c r="G34" s="1670"/>
      <c r="H34" s="2457" t="s">
        <v>1655</v>
      </c>
      <c r="I34" s="2458"/>
      <c r="J34" s="2459">
        <f>+I33</f>
        <v>3000</v>
      </c>
      <c r="K34" s="388" t="s">
        <v>589</v>
      </c>
      <c r="L34" s="388"/>
      <c r="M34" s="388"/>
      <c r="N34" s="386"/>
    </row>
    <row r="35" spans="1:14" ht="19.5" customHeight="1">
      <c r="A35" s="358"/>
      <c r="B35" s="359"/>
      <c r="C35" s="380"/>
      <c r="D35" s="380"/>
      <c r="F35" s="380"/>
      <c r="G35" s="359"/>
      <c r="H35" s="359"/>
      <c r="I35" s="359"/>
      <c r="J35" s="359"/>
      <c r="K35" s="359"/>
      <c r="L35" s="359"/>
      <c r="M35" s="359"/>
      <c r="N35" s="386"/>
    </row>
    <row r="36" spans="1:14" ht="19.5" customHeight="1" thickBot="1">
      <c r="A36" s="358"/>
      <c r="B36" s="359"/>
      <c r="C36" s="380"/>
      <c r="D36" s="380"/>
      <c r="E36" s="380"/>
      <c r="F36" s="380"/>
      <c r="G36" s="359"/>
      <c r="H36" s="359"/>
      <c r="I36" s="359"/>
      <c r="J36" s="359"/>
      <c r="K36" s="359"/>
      <c r="L36" s="359"/>
      <c r="M36" s="359"/>
      <c r="N36" s="386"/>
    </row>
    <row r="37" spans="1:14" ht="19.5" customHeight="1" thickBot="1">
      <c r="A37" s="358"/>
      <c r="B37" s="518" t="s">
        <v>600</v>
      </c>
      <c r="C37" s="388"/>
      <c r="D37" s="388"/>
      <c r="E37" s="388"/>
      <c r="F37" s="388"/>
      <c r="G37" s="388"/>
      <c r="H37" s="921" t="s">
        <v>1826</v>
      </c>
      <c r="I37" s="1258"/>
      <c r="J37" s="923" t="s">
        <v>594</v>
      </c>
      <c r="K37" s="924"/>
      <c r="L37" s="925" t="s">
        <v>87</v>
      </c>
      <c r="M37" s="359"/>
      <c r="N37" s="386"/>
    </row>
    <row r="38" spans="1:14" ht="19.5" customHeight="1">
      <c r="A38" s="358"/>
      <c r="B38" s="1671" t="s">
        <v>1656</v>
      </c>
      <c r="C38" s="1672"/>
      <c r="D38" s="1672"/>
      <c r="E38" s="1672"/>
      <c r="F38" s="1672"/>
      <c r="G38" s="1673"/>
      <c r="H38" s="1247" t="s">
        <v>595</v>
      </c>
      <c r="I38" s="1246"/>
      <c r="J38" s="927" t="s">
        <v>49</v>
      </c>
      <c r="K38" s="359"/>
      <c r="L38" s="928">
        <f>+L23</f>
        <v>100000</v>
      </c>
      <c r="M38" s="359"/>
      <c r="N38" s="386"/>
    </row>
    <row r="39" spans="1:14" ht="19.5" customHeight="1">
      <c r="A39" s="358"/>
      <c r="B39" s="1674" t="s">
        <v>1657</v>
      </c>
      <c r="C39" s="1245"/>
      <c r="D39" s="1245"/>
      <c r="E39" s="1245"/>
      <c r="F39" s="1245"/>
      <c r="G39" s="1675"/>
      <c r="H39" s="1247" t="s">
        <v>596</v>
      </c>
      <c r="I39" s="1246"/>
      <c r="J39" s="927" t="s">
        <v>597</v>
      </c>
      <c r="K39" s="359"/>
      <c r="L39" s="929">
        <f>+L24-L29</f>
        <v>-46000</v>
      </c>
      <c r="M39" s="359"/>
      <c r="N39" s="386"/>
    </row>
    <row r="40" spans="1:14" ht="19.5" customHeight="1" thickBot="1">
      <c r="A40" s="358"/>
      <c r="B40" s="1674" t="s">
        <v>1658</v>
      </c>
      <c r="C40" s="1245"/>
      <c r="D40" s="1245"/>
      <c r="E40" s="1245"/>
      <c r="F40" s="1245"/>
      <c r="G40" s="1675"/>
      <c r="H40" s="1246"/>
      <c r="I40" s="1246"/>
      <c r="J40" s="927" t="s">
        <v>1661</v>
      </c>
      <c r="K40" s="359"/>
      <c r="L40" s="928">
        <f>+L25-L30</f>
        <v>27000</v>
      </c>
      <c r="M40" s="359"/>
      <c r="N40" s="386"/>
    </row>
    <row r="41" spans="1:14" ht="19.5" customHeight="1" thickBot="1">
      <c r="A41" s="358"/>
      <c r="B41" s="1676" t="s">
        <v>1659</v>
      </c>
      <c r="C41" s="1677"/>
      <c r="D41" s="1677"/>
      <c r="E41" s="1677"/>
      <c r="F41" s="1677"/>
      <c r="G41" s="1678"/>
      <c r="H41" s="1257"/>
      <c r="I41" s="1257"/>
      <c r="J41" s="1679" t="s">
        <v>592</v>
      </c>
      <c r="K41" s="1680"/>
      <c r="L41" s="1681">
        <f>SUM(L38:L40)</f>
        <v>81000</v>
      </c>
      <c r="M41" s="359"/>
      <c r="N41" s="386"/>
    </row>
    <row r="42" spans="1:14" ht="19.5" customHeight="1" thickBot="1">
      <c r="A42" s="358"/>
      <c r="B42" s="359"/>
      <c r="C42" s="359"/>
      <c r="D42" s="359"/>
      <c r="E42" s="359"/>
      <c r="F42" s="359"/>
      <c r="G42" s="359"/>
      <c r="H42" s="359"/>
      <c r="I42" s="359"/>
      <c r="J42" s="935" t="s">
        <v>601</v>
      </c>
      <c r="K42" s="936"/>
      <c r="L42" s="937">
        <v>82000</v>
      </c>
      <c r="M42" s="359"/>
      <c r="N42" s="386"/>
    </row>
    <row r="43" spans="1:14" ht="19.5" customHeight="1" thickBot="1">
      <c r="A43" s="358"/>
      <c r="B43" s="518" t="s">
        <v>603</v>
      </c>
      <c r="C43" s="388"/>
      <c r="D43" s="388"/>
      <c r="E43" s="388"/>
      <c r="F43" s="388"/>
      <c r="G43" s="388"/>
      <c r="H43" s="359"/>
      <c r="I43" s="359"/>
      <c r="J43" s="380"/>
      <c r="K43" s="380"/>
      <c r="L43" s="519">
        <f>+L42-L41</f>
        <v>1000</v>
      </c>
      <c r="M43" s="359"/>
      <c r="N43" s="386"/>
    </row>
    <row r="44" spans="1:14" ht="19.5" customHeight="1" thickBot="1">
      <c r="A44" s="358"/>
      <c r="B44" s="1259" t="s">
        <v>604</v>
      </c>
      <c r="C44" s="1248"/>
      <c r="D44" s="1248"/>
      <c r="E44" s="1248"/>
      <c r="F44" s="1248"/>
      <c r="G44" s="1260"/>
      <c r="H44" s="359"/>
      <c r="I44" s="359"/>
      <c r="J44" s="942" t="s">
        <v>602</v>
      </c>
      <c r="K44" s="943"/>
      <c r="L44" s="2405">
        <f>+L43/L41</f>
        <v>1.2345679012345678E-2</v>
      </c>
      <c r="N44" s="386"/>
    </row>
    <row r="45" spans="1:14" ht="19.5" customHeight="1" thickBot="1">
      <c r="A45" s="358"/>
      <c r="B45" s="1261" t="s">
        <v>605</v>
      </c>
      <c r="C45" s="1245"/>
      <c r="D45" s="1245"/>
      <c r="E45" s="1245"/>
      <c r="F45" s="1245"/>
      <c r="G45" s="1262"/>
      <c r="H45" s="359"/>
      <c r="I45" s="359"/>
      <c r="J45" s="942" t="s">
        <v>1827</v>
      </c>
      <c r="K45" s="943"/>
      <c r="L45" s="2404">
        <v>0.1</v>
      </c>
      <c r="M45" s="359"/>
      <c r="N45" s="386"/>
    </row>
    <row r="46" spans="1:14" ht="19.5" customHeight="1" thickBot="1">
      <c r="A46" s="358"/>
      <c r="B46" s="1263" t="s">
        <v>606</v>
      </c>
      <c r="C46" s="1249"/>
      <c r="D46" s="1249"/>
      <c r="E46" s="1249"/>
      <c r="F46" s="1249"/>
      <c r="G46" s="1250"/>
      <c r="H46" s="359"/>
      <c r="I46" s="359"/>
      <c r="J46" s="380" t="s">
        <v>1662</v>
      </c>
      <c r="K46" s="359"/>
      <c r="L46" s="359"/>
      <c r="M46" s="359"/>
      <c r="N46" s="386"/>
    </row>
    <row r="47" spans="1:14" ht="19.5" customHeight="1">
      <c r="A47" s="358"/>
      <c r="B47" s="2406" t="s">
        <v>607</v>
      </c>
      <c r="C47" s="2407"/>
      <c r="D47" s="2407"/>
      <c r="E47" s="2407"/>
      <c r="F47" s="2407"/>
      <c r="G47" s="2408"/>
      <c r="H47" s="359"/>
      <c r="I47" s="359"/>
      <c r="J47" s="1682" t="s">
        <v>1663</v>
      </c>
      <c r="K47" s="1683"/>
      <c r="L47" s="1684"/>
      <c r="M47" s="359"/>
      <c r="N47" s="386"/>
    </row>
    <row r="48" spans="1:14" ht="19.5" customHeight="1" thickBot="1">
      <c r="A48" s="358"/>
      <c r="B48" s="2409" t="s">
        <v>608</v>
      </c>
      <c r="C48" s="2410"/>
      <c r="D48" s="2410"/>
      <c r="E48" s="2410"/>
      <c r="F48" s="2410"/>
      <c r="G48" s="2411"/>
      <c r="H48" s="359"/>
      <c r="I48" s="359"/>
      <c r="J48" s="1685" t="s">
        <v>1664</v>
      </c>
      <c r="K48" s="1686"/>
      <c r="L48" s="1687"/>
      <c r="M48" s="359"/>
      <c r="N48" s="386"/>
    </row>
    <row r="49" spans="1:14" ht="19.5" customHeight="1">
      <c r="A49" s="358"/>
      <c r="B49" s="2406" t="s">
        <v>609</v>
      </c>
      <c r="C49" s="2407"/>
      <c r="D49" s="2407"/>
      <c r="E49" s="2407"/>
      <c r="F49" s="2407"/>
      <c r="G49" s="2408"/>
      <c r="H49" s="359"/>
      <c r="I49" s="359"/>
      <c r="J49" s="359"/>
      <c r="K49" s="359"/>
      <c r="L49" s="359"/>
      <c r="M49" s="359"/>
      <c r="N49" s="386"/>
    </row>
    <row r="50" spans="1:14" ht="19.5" customHeight="1">
      <c r="A50" s="124"/>
      <c r="B50" s="2412" t="s">
        <v>610</v>
      </c>
      <c r="C50" s="1404"/>
      <c r="D50" s="1404"/>
      <c r="E50" s="1404"/>
      <c r="F50" s="1404"/>
      <c r="G50" s="2413"/>
      <c r="H50" s="380"/>
      <c r="I50" s="380"/>
      <c r="J50" s="380"/>
      <c r="K50" s="380"/>
      <c r="L50" s="359"/>
      <c r="M50" s="359"/>
      <c r="N50" s="386"/>
    </row>
    <row r="51" spans="1:14" ht="19.5" customHeight="1">
      <c r="A51" s="124"/>
      <c r="B51" s="2409" t="s">
        <v>1660</v>
      </c>
      <c r="C51" s="2410"/>
      <c r="D51" s="2410"/>
      <c r="E51" s="2410"/>
      <c r="F51" s="2410"/>
      <c r="G51" s="2411"/>
      <c r="H51" s="380"/>
      <c r="I51" s="380"/>
      <c r="J51" s="380"/>
      <c r="K51" s="380"/>
      <c r="L51" s="359"/>
      <c r="M51" s="359"/>
      <c r="N51" s="386"/>
    </row>
    <row r="52" spans="1:14" ht="19.5" customHeight="1" thickBot="1">
      <c r="A52" s="124"/>
      <c r="B52" s="380"/>
      <c r="C52" s="380"/>
      <c r="D52" s="380"/>
      <c r="E52" s="380"/>
      <c r="F52" s="380"/>
      <c r="G52" s="380"/>
      <c r="H52" s="380"/>
      <c r="I52" s="380"/>
      <c r="J52" s="380"/>
      <c r="K52" s="380"/>
      <c r="L52" s="359"/>
      <c r="M52" s="359"/>
      <c r="N52" s="386"/>
    </row>
    <row r="53" spans="1:14" ht="19.5" customHeight="1">
      <c r="A53" s="358"/>
      <c r="B53" s="1182" t="s">
        <v>611</v>
      </c>
      <c r="C53" s="1183"/>
      <c r="D53" s="1183"/>
      <c r="E53" s="1183"/>
      <c r="F53" s="1183"/>
      <c r="G53" s="1183"/>
      <c r="H53" s="1183"/>
      <c r="I53" s="1183"/>
      <c r="J53" s="1183"/>
      <c r="K53" s="1183"/>
      <c r="L53" s="922"/>
      <c r="M53" s="1184"/>
      <c r="N53" s="386"/>
    </row>
    <row r="54" spans="1:14" ht="19.5" customHeight="1">
      <c r="A54" s="358"/>
      <c r="B54" s="1264" t="s">
        <v>612</v>
      </c>
      <c r="C54" s="96"/>
      <c r="D54" s="96"/>
      <c r="E54" s="96"/>
      <c r="F54" s="96"/>
      <c r="G54" s="96"/>
      <c r="H54" s="380"/>
      <c r="I54" s="380"/>
      <c r="J54" s="380"/>
      <c r="K54" s="380"/>
      <c r="L54" s="359"/>
      <c r="M54" s="939"/>
      <c r="N54" s="386"/>
    </row>
    <row r="55" spans="1:14" ht="19.5" customHeight="1">
      <c r="A55" s="358"/>
      <c r="B55" s="1264" t="s">
        <v>613</v>
      </c>
      <c r="C55" s="96"/>
      <c r="D55" s="96"/>
      <c r="E55" s="96"/>
      <c r="F55" s="96"/>
      <c r="G55" s="96"/>
      <c r="H55" s="380"/>
      <c r="I55" s="380"/>
      <c r="J55" s="380"/>
      <c r="K55" s="380"/>
      <c r="L55" s="359"/>
      <c r="M55" s="939"/>
      <c r="N55" s="386"/>
    </row>
    <row r="56" spans="1:14" ht="19.5" customHeight="1">
      <c r="A56" s="358"/>
      <c r="B56" s="926"/>
      <c r="C56" s="380"/>
      <c r="D56" s="380"/>
      <c r="E56" s="380"/>
      <c r="F56" s="380"/>
      <c r="G56" s="380"/>
      <c r="H56" s="380"/>
      <c r="I56" s="380"/>
      <c r="J56" s="380"/>
      <c r="K56" s="380"/>
      <c r="L56" s="359"/>
      <c r="M56" s="939"/>
      <c r="N56" s="386"/>
    </row>
    <row r="57" spans="1:14" ht="19.5" customHeight="1">
      <c r="A57" s="386"/>
      <c r="B57" s="926"/>
      <c r="C57" s="380"/>
      <c r="D57" s="380"/>
      <c r="E57" s="380"/>
      <c r="F57" s="380"/>
      <c r="G57" s="380"/>
      <c r="H57" s="380"/>
      <c r="I57" s="380"/>
      <c r="J57" s="380"/>
      <c r="K57" s="380"/>
      <c r="L57" s="359"/>
      <c r="M57" s="939"/>
      <c r="N57" s="386"/>
    </row>
    <row r="58" spans="1:14" ht="19.5" customHeight="1">
      <c r="A58" s="386"/>
      <c r="B58" s="926"/>
      <c r="C58" s="380"/>
      <c r="D58" s="380"/>
      <c r="E58" s="380"/>
      <c r="F58" s="380"/>
      <c r="G58" s="380"/>
      <c r="H58" s="380"/>
      <c r="I58" s="380"/>
      <c r="J58" s="380"/>
      <c r="K58" s="380"/>
      <c r="L58" s="359"/>
      <c r="M58" s="939"/>
      <c r="N58" s="386"/>
    </row>
    <row r="59" spans="1:14" ht="19.5" customHeight="1">
      <c r="A59" s="386"/>
      <c r="B59" s="926"/>
      <c r="C59" s="380"/>
      <c r="D59" s="380"/>
      <c r="E59" s="380"/>
      <c r="F59" s="380"/>
      <c r="G59" s="380"/>
      <c r="H59" s="380"/>
      <c r="I59" s="380"/>
      <c r="J59" s="380"/>
      <c r="K59" s="380"/>
      <c r="L59" s="359"/>
      <c r="M59" s="939"/>
      <c r="N59" s="386"/>
    </row>
    <row r="60" spans="1:14" ht="19.5" customHeight="1">
      <c r="A60" s="386"/>
      <c r="B60" s="926"/>
      <c r="C60" s="380"/>
      <c r="D60" s="380"/>
      <c r="E60" s="380"/>
      <c r="F60" s="380"/>
      <c r="G60" s="380"/>
      <c r="H60" s="380"/>
      <c r="I60" s="380"/>
      <c r="J60" s="380"/>
      <c r="K60" s="380"/>
      <c r="L60" s="359"/>
      <c r="M60" s="939"/>
      <c r="N60" s="386"/>
    </row>
    <row r="61" spans="1:14" ht="19.5" customHeight="1">
      <c r="A61" s="386"/>
      <c r="B61" s="926"/>
      <c r="C61" s="380"/>
      <c r="D61" s="380"/>
      <c r="E61" s="380"/>
      <c r="F61" s="380"/>
      <c r="G61" s="380"/>
      <c r="H61" s="380"/>
      <c r="I61" s="380"/>
      <c r="J61" s="380"/>
      <c r="K61" s="380"/>
      <c r="L61" s="359"/>
      <c r="M61" s="939"/>
      <c r="N61" s="386"/>
    </row>
    <row r="62" spans="1:14" ht="19.5" customHeight="1" thickBot="1">
      <c r="A62" s="386"/>
      <c r="B62" s="930"/>
      <c r="C62" s="1185"/>
      <c r="D62" s="1185"/>
      <c r="E62" s="1185"/>
      <c r="F62" s="1185"/>
      <c r="G62" s="1185"/>
      <c r="H62" s="1185"/>
      <c r="I62" s="1185"/>
      <c r="J62" s="1185"/>
      <c r="K62" s="1185"/>
      <c r="L62" s="931"/>
      <c r="M62" s="1186"/>
      <c r="N62" s="386"/>
    </row>
    <row r="63" spans="1:14" ht="19.5" customHeight="1">
      <c r="A63" s="386"/>
      <c r="B63" s="359"/>
      <c r="C63" s="380"/>
      <c r="D63" s="380"/>
      <c r="E63" s="380"/>
      <c r="F63" s="380"/>
      <c r="G63" s="380"/>
      <c r="H63" s="380"/>
      <c r="I63" s="380"/>
      <c r="J63" s="380"/>
      <c r="K63" s="380"/>
      <c r="L63" s="359"/>
      <c r="M63" s="359"/>
      <c r="N63" s="386"/>
    </row>
    <row r="64" spans="1:14" ht="19.5" customHeight="1">
      <c r="A64" s="386"/>
      <c r="B64" s="1246" t="s">
        <v>1665</v>
      </c>
      <c r="C64" s="1246"/>
      <c r="D64" s="1246"/>
      <c r="E64" s="1246"/>
      <c r="F64" s="1246"/>
      <c r="G64" s="1246"/>
      <c r="H64" s="1246"/>
      <c r="I64" s="1246"/>
      <c r="J64" s="1246"/>
      <c r="K64" s="1246"/>
      <c r="L64" s="1247"/>
      <c r="M64" s="1247"/>
      <c r="N64" s="386"/>
    </row>
    <row r="65" spans="1:14" ht="19.5" customHeight="1">
      <c r="A65" s="386"/>
      <c r="B65" s="380"/>
      <c r="C65" s="380"/>
      <c r="D65" s="380"/>
      <c r="E65" s="380"/>
      <c r="F65" s="380"/>
      <c r="G65" s="380"/>
      <c r="H65" s="380"/>
      <c r="I65" s="380"/>
      <c r="J65" s="380"/>
      <c r="K65" s="380"/>
      <c r="L65" s="359"/>
      <c r="M65" s="359"/>
      <c r="N65" s="386"/>
    </row>
    <row r="66" spans="1:14" ht="19.5" customHeight="1" thickBot="1">
      <c r="A66" s="386"/>
      <c r="B66" s="359"/>
      <c r="C66" s="380"/>
      <c r="D66" s="380"/>
      <c r="E66" s="380"/>
      <c r="F66" s="380"/>
      <c r="G66" s="380"/>
      <c r="H66" s="380"/>
      <c r="I66" s="380"/>
      <c r="J66" s="380"/>
      <c r="K66" s="380"/>
      <c r="L66" s="359"/>
      <c r="M66" s="359"/>
      <c r="N66" s="386"/>
    </row>
    <row r="67" spans="1:14" ht="19.5" customHeight="1" thickBot="1">
      <c r="A67" s="386"/>
      <c r="B67" s="359"/>
      <c r="C67" s="380"/>
      <c r="D67" s="380"/>
      <c r="E67" s="380"/>
      <c r="F67" s="380"/>
      <c r="G67" s="380"/>
      <c r="H67" s="380"/>
      <c r="I67" s="1265" t="s">
        <v>50</v>
      </c>
      <c r="J67" s="1246"/>
      <c r="K67" s="1246"/>
      <c r="L67" s="1688"/>
      <c r="M67" s="359"/>
      <c r="N67" s="386"/>
    </row>
    <row r="68" spans="1:14" ht="19.5" customHeight="1" thickBot="1">
      <c r="A68" s="386"/>
      <c r="B68" s="359"/>
      <c r="C68" s="380"/>
      <c r="D68" s="380"/>
      <c r="E68" s="380"/>
      <c r="F68" s="380"/>
      <c r="G68" s="380"/>
      <c r="H68" s="380"/>
      <c r="I68" s="1266" t="s">
        <v>19</v>
      </c>
      <c r="J68" s="1267" t="s">
        <v>49</v>
      </c>
      <c r="K68" s="1267" t="s">
        <v>614</v>
      </c>
      <c r="L68" s="1689" t="s">
        <v>615</v>
      </c>
      <c r="M68" s="359"/>
      <c r="N68" s="386"/>
    </row>
    <row r="69" spans="1:14" ht="19.5" customHeight="1">
      <c r="A69" s="386"/>
      <c r="B69" s="359"/>
      <c r="C69" s="380"/>
      <c r="D69" s="380"/>
      <c r="E69" s="380"/>
      <c r="F69" s="380"/>
      <c r="G69" s="380"/>
      <c r="H69" s="380"/>
      <c r="I69" s="2421" t="s">
        <v>616</v>
      </c>
      <c r="J69" s="2422">
        <v>100000</v>
      </c>
      <c r="K69" s="2422">
        <v>150000</v>
      </c>
      <c r="L69" s="2423">
        <f t="shared" ref="L69:L72" si="0">+K69-J69</f>
        <v>50000</v>
      </c>
      <c r="M69" s="359"/>
      <c r="N69" s="386"/>
    </row>
    <row r="70" spans="1:14" ht="19.5" customHeight="1">
      <c r="A70" s="386"/>
      <c r="B70" s="359"/>
      <c r="C70" s="380"/>
      <c r="D70" s="380"/>
      <c r="E70" s="380"/>
      <c r="F70" s="380"/>
      <c r="G70" s="380"/>
      <c r="H70" s="380"/>
      <c r="I70" s="2421" t="s">
        <v>617</v>
      </c>
      <c r="J70" s="2422">
        <v>100000</v>
      </c>
      <c r="K70" s="2422">
        <v>180000</v>
      </c>
      <c r="L70" s="2423">
        <f t="shared" si="0"/>
        <v>80000</v>
      </c>
      <c r="M70" s="359"/>
      <c r="N70" s="386"/>
    </row>
    <row r="71" spans="1:14" ht="19.5" customHeight="1">
      <c r="A71" s="386"/>
      <c r="B71" s="359"/>
      <c r="C71" s="380"/>
      <c r="D71" s="380"/>
      <c r="E71" s="380"/>
      <c r="F71" s="380"/>
      <c r="G71" s="380"/>
      <c r="H71" s="380"/>
      <c r="I71" s="2421" t="s">
        <v>618</v>
      </c>
      <c r="J71" s="2422">
        <v>100000</v>
      </c>
      <c r="K71" s="2422">
        <v>130000</v>
      </c>
      <c r="L71" s="2423">
        <f t="shared" si="0"/>
        <v>30000</v>
      </c>
      <c r="M71" s="359"/>
      <c r="N71" s="386"/>
    </row>
    <row r="72" spans="1:14" ht="19.5" customHeight="1">
      <c r="A72" s="386"/>
      <c r="B72" s="359"/>
      <c r="C72" s="380"/>
      <c r="D72" s="380"/>
      <c r="E72" s="380"/>
      <c r="F72" s="380"/>
      <c r="G72" s="380"/>
      <c r="H72" s="380"/>
      <c r="I72" s="2424" t="s">
        <v>619</v>
      </c>
      <c r="J72" s="2425">
        <v>100000</v>
      </c>
      <c r="K72" s="2425">
        <v>60000</v>
      </c>
      <c r="L72" s="2426">
        <f t="shared" si="0"/>
        <v>-40000</v>
      </c>
      <c r="M72" s="359"/>
      <c r="N72" s="386"/>
    </row>
    <row r="73" spans="1:14" ht="19.5" customHeight="1" thickBot="1">
      <c r="A73" s="386"/>
      <c r="B73" s="359"/>
      <c r="C73" s="380"/>
      <c r="D73" s="380"/>
      <c r="E73" s="380"/>
      <c r="F73" s="380"/>
      <c r="G73" s="380"/>
      <c r="H73" s="380"/>
      <c r="I73" s="380"/>
      <c r="J73" s="528">
        <f t="shared" ref="J73:K73" si="1">SUM(J69:J72)</f>
        <v>400000</v>
      </c>
      <c r="K73" s="528">
        <f t="shared" si="1"/>
        <v>520000</v>
      </c>
      <c r="L73" s="1690">
        <f>SUM(L69:L72)</f>
        <v>120000</v>
      </c>
      <c r="M73" s="359"/>
      <c r="N73" s="386"/>
    </row>
    <row r="74" spans="1:14" ht="19.5" customHeight="1" thickBot="1">
      <c r="A74" s="386"/>
      <c r="B74" s="359"/>
      <c r="C74" s="380"/>
      <c r="D74" s="1268" t="s">
        <v>620</v>
      </c>
      <c r="E74" s="1269"/>
      <c r="F74" s="1269"/>
      <c r="G74" s="1270"/>
      <c r="H74" s="380"/>
      <c r="I74" s="380"/>
      <c r="J74" s="380"/>
      <c r="K74" s="380"/>
      <c r="L74" s="359"/>
      <c r="M74" s="359"/>
      <c r="N74" s="386"/>
    </row>
    <row r="75" spans="1:14" ht="19.5" customHeight="1">
      <c r="A75" s="386"/>
      <c r="B75" s="359"/>
      <c r="C75" s="380"/>
      <c r="D75" s="948" t="s">
        <v>621</v>
      </c>
      <c r="E75" s="1271"/>
      <c r="F75" s="1272" t="s">
        <v>244</v>
      </c>
      <c r="G75" s="1273" t="s">
        <v>245</v>
      </c>
      <c r="H75" s="380"/>
      <c r="I75" s="96" t="s">
        <v>622</v>
      </c>
      <c r="J75" s="95"/>
      <c r="K75" s="529" t="s">
        <v>244</v>
      </c>
      <c r="L75" s="529" t="s">
        <v>245</v>
      </c>
      <c r="M75" s="359"/>
      <c r="N75" s="386"/>
    </row>
    <row r="76" spans="1:14" ht="19.5" customHeight="1">
      <c r="A76" s="386"/>
      <c r="B76" s="359"/>
      <c r="C76" s="380"/>
      <c r="D76" s="2414" t="s">
        <v>19</v>
      </c>
      <c r="E76" s="2415"/>
      <c r="F76" s="2416">
        <f>+L73</f>
        <v>120000</v>
      </c>
      <c r="G76" s="2417"/>
      <c r="H76" s="380"/>
      <c r="I76" s="532" t="s">
        <v>19</v>
      </c>
      <c r="J76" s="532"/>
      <c r="K76" s="533">
        <f>+L69+L70+L71</f>
        <v>160000</v>
      </c>
      <c r="L76" s="532"/>
      <c r="M76" s="359"/>
      <c r="N76" s="386"/>
    </row>
    <row r="77" spans="1:14" ht="19.5" customHeight="1" thickBot="1">
      <c r="A77" s="386"/>
      <c r="B77" s="359"/>
      <c r="C77" s="380"/>
      <c r="D77" s="2418" t="s">
        <v>623</v>
      </c>
      <c r="E77" s="2419"/>
      <c r="F77" s="2419"/>
      <c r="G77" s="2420">
        <f>+F76</f>
        <v>120000</v>
      </c>
      <c r="H77" s="534" t="s">
        <v>624</v>
      </c>
      <c r="I77" s="532" t="s">
        <v>623</v>
      </c>
      <c r="J77" s="532"/>
      <c r="K77" s="532"/>
      <c r="L77" s="533">
        <f>+K76</f>
        <v>160000</v>
      </c>
      <c r="M77" s="535" t="s">
        <v>1666</v>
      </c>
      <c r="N77" s="386"/>
    </row>
    <row r="78" spans="1:14" ht="19.5" customHeight="1">
      <c r="A78" s="386"/>
      <c r="B78" s="359"/>
      <c r="C78" s="380"/>
      <c r="D78" s="380"/>
      <c r="E78" s="380"/>
      <c r="F78" s="380"/>
      <c r="G78" s="380"/>
      <c r="H78" s="534"/>
      <c r="I78" s="96" t="s">
        <v>622</v>
      </c>
      <c r="J78" s="95"/>
      <c r="K78" s="529" t="s">
        <v>244</v>
      </c>
      <c r="L78" s="529" t="s">
        <v>245</v>
      </c>
      <c r="M78" s="359"/>
      <c r="N78" s="386"/>
    </row>
    <row r="79" spans="1:14" ht="19.5" customHeight="1">
      <c r="A79" s="386"/>
      <c r="B79" s="359"/>
      <c r="C79" s="380"/>
      <c r="D79" s="380"/>
      <c r="E79" s="380"/>
      <c r="F79" s="380"/>
      <c r="G79" s="380"/>
      <c r="H79" s="534" t="s">
        <v>615</v>
      </c>
      <c r="I79" s="532" t="s">
        <v>625</v>
      </c>
      <c r="J79" s="532"/>
      <c r="K79" s="533">
        <f>-L72</f>
        <v>40000</v>
      </c>
      <c r="L79" s="532"/>
      <c r="M79" s="535" t="s">
        <v>1667</v>
      </c>
      <c r="N79" s="386"/>
    </row>
    <row r="80" spans="1:14" ht="19.5" customHeight="1">
      <c r="A80" s="386"/>
      <c r="B80" s="359"/>
      <c r="C80" s="380"/>
      <c r="D80" s="380"/>
      <c r="E80" s="380"/>
      <c r="F80" s="380"/>
      <c r="G80" s="380"/>
      <c r="H80" s="380"/>
      <c r="I80" s="532" t="s">
        <v>19</v>
      </c>
      <c r="J80" s="532"/>
      <c r="K80" s="532"/>
      <c r="L80" s="533">
        <f>+K79</f>
        <v>40000</v>
      </c>
      <c r="M80" s="359"/>
      <c r="N80" s="386"/>
    </row>
    <row r="81" spans="1:14" ht="19.5" customHeight="1">
      <c r="A81" s="386"/>
      <c r="B81" s="359"/>
      <c r="C81" s="380"/>
      <c r="D81" s="380"/>
      <c r="E81" s="380"/>
      <c r="F81" s="380"/>
      <c r="G81" s="380"/>
      <c r="H81" s="380"/>
      <c r="I81" s="380"/>
      <c r="J81" s="380"/>
      <c r="K81" s="380"/>
      <c r="L81" s="380"/>
      <c r="M81" s="359"/>
      <c r="N81" s="386"/>
    </row>
    <row r="82" spans="1:14" ht="19.5" customHeight="1">
      <c r="A82" s="386"/>
      <c r="B82" s="359"/>
      <c r="C82" s="380"/>
      <c r="D82" s="380"/>
      <c r="E82" s="380"/>
      <c r="F82" s="380"/>
      <c r="G82" s="380"/>
      <c r="H82" s="380"/>
      <c r="I82" s="1274" t="s">
        <v>52</v>
      </c>
      <c r="J82" s="1275"/>
      <c r="K82" s="1275"/>
      <c r="L82" s="1276"/>
      <c r="M82" s="359"/>
      <c r="N82" s="386"/>
    </row>
    <row r="83" spans="1:14" ht="19.5" customHeight="1">
      <c r="A83" s="386"/>
      <c r="B83" s="359"/>
      <c r="C83" s="380"/>
      <c r="D83" s="380"/>
      <c r="E83" s="380"/>
      <c r="F83" s="380"/>
      <c r="G83" s="380"/>
      <c r="H83" s="380"/>
      <c r="I83" s="1277" t="s">
        <v>19</v>
      </c>
      <c r="J83" s="1277" t="s">
        <v>626</v>
      </c>
      <c r="K83" s="1277" t="s">
        <v>614</v>
      </c>
      <c r="L83" s="1277" t="s">
        <v>615</v>
      </c>
      <c r="M83" s="359"/>
      <c r="N83" s="386"/>
    </row>
    <row r="84" spans="1:14" ht="19.5" customHeight="1">
      <c r="A84" s="386"/>
      <c r="B84" s="359"/>
      <c r="C84" s="380"/>
      <c r="D84" s="380"/>
      <c r="E84" s="380"/>
      <c r="F84" s="380"/>
      <c r="G84" s="380"/>
      <c r="H84" s="380"/>
      <c r="I84" s="1247" t="s">
        <v>616</v>
      </c>
      <c r="J84" s="1278">
        <f t="shared" ref="J84:J87" si="2">+K69</f>
        <v>150000</v>
      </c>
      <c r="K84" s="1278">
        <v>190000</v>
      </c>
      <c r="L84" s="1279">
        <f>+K84-J84</f>
        <v>40000</v>
      </c>
      <c r="M84" s="359"/>
      <c r="N84" s="386"/>
    </row>
    <row r="85" spans="1:14" ht="19.5" customHeight="1">
      <c r="A85" s="386"/>
      <c r="B85" s="359"/>
      <c r="C85" s="380"/>
      <c r="D85" s="380"/>
      <c r="E85" s="380"/>
      <c r="F85" s="380"/>
      <c r="G85" s="380"/>
      <c r="H85" s="380"/>
      <c r="I85" s="1247" t="s">
        <v>617</v>
      </c>
      <c r="J85" s="1278">
        <f t="shared" si="2"/>
        <v>180000</v>
      </c>
      <c r="K85" s="1278">
        <v>210000</v>
      </c>
      <c r="L85" s="1279">
        <f>+K85-J85</f>
        <v>30000</v>
      </c>
      <c r="M85" s="525">
        <f>+L85+L84</f>
        <v>70000</v>
      </c>
      <c r="N85" s="386"/>
    </row>
    <row r="86" spans="1:14" ht="19.5" customHeight="1">
      <c r="A86" s="386"/>
      <c r="B86" s="359"/>
      <c r="C86" s="380"/>
      <c r="D86" s="380"/>
      <c r="E86" s="380"/>
      <c r="F86" s="380"/>
      <c r="G86" s="380"/>
      <c r="H86" s="380"/>
      <c r="I86" s="1247" t="s">
        <v>618</v>
      </c>
      <c r="J86" s="1278">
        <f t="shared" si="2"/>
        <v>130000</v>
      </c>
      <c r="K86" s="1278">
        <v>90000</v>
      </c>
      <c r="L86" s="1279">
        <f>+K86-J86</f>
        <v>-40000</v>
      </c>
      <c r="M86" s="359"/>
      <c r="N86" s="386"/>
    </row>
    <row r="87" spans="1:14" ht="19.5" customHeight="1">
      <c r="A87" s="386"/>
      <c r="B87" s="359"/>
      <c r="C87" s="380"/>
      <c r="D87" s="380"/>
      <c r="E87" s="380"/>
      <c r="F87" s="380"/>
      <c r="G87" s="380"/>
      <c r="H87" s="380"/>
      <c r="I87" s="1247" t="s">
        <v>619</v>
      </c>
      <c r="J87" s="1278">
        <f t="shared" si="2"/>
        <v>60000</v>
      </c>
      <c r="K87" s="1278">
        <v>60000</v>
      </c>
      <c r="L87" s="1279">
        <f>+K87-J87</f>
        <v>0</v>
      </c>
      <c r="M87" s="359"/>
      <c r="N87" s="386"/>
    </row>
    <row r="88" spans="1:14" ht="19.5" customHeight="1">
      <c r="A88" s="386"/>
      <c r="B88" s="359"/>
      <c r="C88" s="380"/>
      <c r="D88" s="380"/>
      <c r="E88" s="380"/>
      <c r="F88" s="380"/>
      <c r="G88" s="380"/>
      <c r="H88" s="380"/>
      <c r="I88" s="380"/>
      <c r="J88" s="528">
        <f t="shared" ref="J88:L88" si="3">SUM(J84:J87)</f>
        <v>520000</v>
      </c>
      <c r="K88" s="528">
        <f t="shared" si="3"/>
        <v>550000</v>
      </c>
      <c r="L88" s="528">
        <f t="shared" si="3"/>
        <v>30000</v>
      </c>
      <c r="M88" s="359"/>
      <c r="N88" s="386"/>
    </row>
    <row r="89" spans="1:14" ht="19.5" customHeight="1">
      <c r="A89" s="386"/>
      <c r="B89" s="359"/>
      <c r="C89" s="380"/>
      <c r="D89" s="380"/>
      <c r="E89" s="380"/>
      <c r="F89" s="380"/>
      <c r="G89" s="380"/>
      <c r="H89" s="380"/>
      <c r="I89" s="96" t="s">
        <v>627</v>
      </c>
      <c r="J89" s="95"/>
      <c r="K89" s="529" t="s">
        <v>244</v>
      </c>
      <c r="L89" s="529" t="s">
        <v>245</v>
      </c>
      <c r="M89" s="359"/>
      <c r="N89" s="386"/>
    </row>
    <row r="90" spans="1:14" ht="19.5" customHeight="1">
      <c r="A90" s="386"/>
      <c r="B90" s="359"/>
      <c r="C90" s="380"/>
      <c r="D90" s="380"/>
      <c r="E90" s="380"/>
      <c r="F90" s="380"/>
      <c r="G90" s="380"/>
      <c r="H90" s="380"/>
      <c r="I90" s="530" t="s">
        <v>19</v>
      </c>
      <c r="J90" s="530"/>
      <c r="K90" s="531">
        <f>+L84+L85</f>
        <v>70000</v>
      </c>
      <c r="L90" s="530"/>
      <c r="M90" s="359"/>
      <c r="N90" s="386"/>
    </row>
    <row r="91" spans="1:14" ht="19.5" customHeight="1">
      <c r="A91" s="386"/>
      <c r="B91" s="359"/>
      <c r="C91" s="380"/>
      <c r="D91" s="380"/>
      <c r="E91" s="380"/>
      <c r="F91" s="380"/>
      <c r="G91" s="380"/>
      <c r="H91" s="380"/>
      <c r="I91" s="530" t="s">
        <v>623</v>
      </c>
      <c r="J91" s="530"/>
      <c r="K91" s="530"/>
      <c r="L91" s="531">
        <f>+K90</f>
        <v>70000</v>
      </c>
      <c r="M91" s="359"/>
      <c r="N91" s="386"/>
    </row>
    <row r="92" spans="1:14" ht="19.5" customHeight="1">
      <c r="A92" s="386"/>
      <c r="B92" s="359"/>
      <c r="C92" s="380"/>
      <c r="D92" s="380"/>
      <c r="E92" s="380"/>
      <c r="F92" s="380"/>
      <c r="G92" s="380"/>
      <c r="H92" s="380"/>
      <c r="I92" s="535"/>
      <c r="J92" s="380"/>
      <c r="K92" s="380"/>
      <c r="L92" s="380"/>
      <c r="M92" s="359"/>
      <c r="N92" s="386"/>
    </row>
    <row r="93" spans="1:14" ht="19.5" customHeight="1">
      <c r="A93" s="386"/>
      <c r="B93" s="359"/>
      <c r="C93" s="380"/>
      <c r="D93" s="380"/>
      <c r="E93" s="380"/>
      <c r="F93" s="380"/>
      <c r="G93" s="380"/>
      <c r="H93" s="380"/>
      <c r="I93" s="96" t="s">
        <v>618</v>
      </c>
      <c r="J93" s="95"/>
      <c r="K93" s="529" t="s">
        <v>244</v>
      </c>
      <c r="L93" s="529" t="s">
        <v>245</v>
      </c>
      <c r="M93" s="359"/>
      <c r="N93" s="386"/>
    </row>
    <row r="94" spans="1:14" ht="19.5" customHeight="1">
      <c r="A94" s="386"/>
      <c r="B94" s="359"/>
      <c r="C94" s="380"/>
      <c r="D94" s="380"/>
      <c r="E94" s="380"/>
      <c r="F94" s="380"/>
      <c r="G94" s="380"/>
      <c r="H94" s="380"/>
      <c r="I94" s="2429" t="s">
        <v>625</v>
      </c>
      <c r="J94" s="2429"/>
      <c r="K94" s="2430">
        <f>+L96-K95</f>
        <v>10000</v>
      </c>
      <c r="L94" s="2431"/>
      <c r="M94" s="359"/>
      <c r="N94" s="386"/>
    </row>
    <row r="95" spans="1:14" ht="19.5" customHeight="1">
      <c r="A95" s="386"/>
      <c r="B95" s="359"/>
      <c r="C95" s="380"/>
      <c r="D95" s="380"/>
      <c r="E95" s="380"/>
      <c r="F95" s="380"/>
      <c r="G95" s="380"/>
      <c r="H95" s="380"/>
      <c r="I95" s="2429" t="s">
        <v>628</v>
      </c>
      <c r="J95" s="2429"/>
      <c r="K95" s="2430">
        <f>+L71</f>
        <v>30000</v>
      </c>
      <c r="L95" s="2429"/>
      <c r="M95" s="359"/>
      <c r="N95" s="386"/>
    </row>
    <row r="96" spans="1:14" ht="19.5" customHeight="1">
      <c r="A96" s="386"/>
      <c r="B96" s="359"/>
      <c r="C96" s="380"/>
      <c r="D96" s="380"/>
      <c r="E96" s="380"/>
      <c r="F96" s="380"/>
      <c r="G96" s="380"/>
      <c r="H96" s="380"/>
      <c r="I96" s="2427" t="s">
        <v>19</v>
      </c>
      <c r="J96" s="2427"/>
      <c r="K96" s="2427"/>
      <c r="L96" s="2428">
        <f>-L86</f>
        <v>40000</v>
      </c>
      <c r="M96" s="359"/>
      <c r="N96" s="386"/>
    </row>
    <row r="97" spans="1:15" ht="19.5" customHeight="1">
      <c r="A97" s="386"/>
      <c r="B97" s="359"/>
      <c r="C97" s="380"/>
      <c r="D97" s="380"/>
      <c r="E97" s="380"/>
      <c r="F97" s="380"/>
      <c r="G97" s="380"/>
      <c r="H97" s="380"/>
      <c r="I97" s="536"/>
      <c r="J97" s="380"/>
      <c r="K97" s="380"/>
      <c r="L97" s="380"/>
      <c r="M97" s="359"/>
      <c r="N97" s="386"/>
    </row>
    <row r="98" spans="1:15" ht="19.5" customHeight="1">
      <c r="A98" s="386"/>
      <c r="B98" s="359"/>
      <c r="C98" s="380"/>
      <c r="D98" s="380"/>
      <c r="E98" s="380"/>
      <c r="F98" s="380"/>
      <c r="G98" s="380"/>
      <c r="H98" s="380"/>
      <c r="I98" s="380"/>
      <c r="J98" s="380"/>
      <c r="K98" s="380"/>
      <c r="L98" s="359"/>
      <c r="M98" s="359"/>
      <c r="N98" s="386"/>
    </row>
    <row r="99" spans="1:15" ht="19.5" customHeight="1">
      <c r="A99" s="386"/>
      <c r="B99" s="537" t="s">
        <v>629</v>
      </c>
      <c r="C99" s="538"/>
      <c r="D99" s="538"/>
      <c r="E99" s="538"/>
      <c r="F99" s="538"/>
      <c r="G99" s="538"/>
      <c r="H99" s="1280" t="s">
        <v>630</v>
      </c>
      <c r="I99" s="1280"/>
      <c r="J99" s="1280"/>
      <c r="K99" s="1280"/>
      <c r="L99" s="1281"/>
      <c r="M99" s="1282"/>
      <c r="N99" s="386"/>
    </row>
    <row r="100" spans="1:15" ht="19.5" customHeight="1">
      <c r="A100" s="386"/>
      <c r="B100" s="541" t="s">
        <v>631</v>
      </c>
      <c r="C100" s="388"/>
      <c r="D100" s="388"/>
      <c r="E100" s="388"/>
      <c r="F100" s="388"/>
      <c r="G100" s="388"/>
      <c r="H100" s="1283" t="s">
        <v>632</v>
      </c>
      <c r="I100" s="1283"/>
      <c r="J100" s="1283"/>
      <c r="K100" s="1283"/>
      <c r="L100" s="1284"/>
      <c r="M100" s="1285"/>
      <c r="N100" s="386"/>
    </row>
    <row r="101" spans="1:15" ht="19.5" customHeight="1">
      <c r="A101" s="386"/>
      <c r="B101" s="541" t="s">
        <v>1566</v>
      </c>
      <c r="C101" s="388"/>
      <c r="D101" s="388"/>
      <c r="E101" s="388"/>
      <c r="F101" s="388"/>
      <c r="G101" s="388"/>
      <c r="H101" s="1286" t="s">
        <v>633</v>
      </c>
      <c r="I101" s="1286"/>
      <c r="J101" s="1287">
        <v>900000</v>
      </c>
      <c r="K101" s="1283"/>
      <c r="L101" s="1284"/>
      <c r="M101" s="1285"/>
      <c r="N101" s="386"/>
    </row>
    <row r="102" spans="1:15" ht="19.5" customHeight="1">
      <c r="A102" s="386"/>
      <c r="B102" s="541" t="s">
        <v>1567</v>
      </c>
      <c r="C102" s="388"/>
      <c r="D102" s="388"/>
      <c r="E102" s="388"/>
      <c r="F102" s="388"/>
      <c r="G102" s="388"/>
      <c r="H102" s="1286" t="s">
        <v>634</v>
      </c>
      <c r="I102" s="1286"/>
      <c r="J102" s="1287">
        <v>1200000</v>
      </c>
      <c r="K102" s="1283"/>
      <c r="L102" s="1284"/>
      <c r="M102" s="1285"/>
      <c r="N102" s="386"/>
    </row>
    <row r="103" spans="1:15" ht="19.5" customHeight="1">
      <c r="A103" s="386"/>
      <c r="B103" s="541" t="s">
        <v>1568</v>
      </c>
      <c r="C103" s="388"/>
      <c r="D103" s="388"/>
      <c r="E103" s="388"/>
      <c r="F103" s="388"/>
      <c r="G103" s="388"/>
      <c r="H103" s="1283" t="s">
        <v>635</v>
      </c>
      <c r="I103" s="1283"/>
      <c r="J103" s="1288">
        <f>+J102-J101</f>
        <v>300000</v>
      </c>
      <c r="K103" s="1283"/>
      <c r="L103" s="1284"/>
      <c r="M103" s="1285"/>
      <c r="N103" s="386"/>
    </row>
    <row r="104" spans="1:15" ht="19.5" customHeight="1">
      <c r="A104" s="386"/>
      <c r="B104" s="541"/>
      <c r="C104" s="388"/>
      <c r="D104" s="388"/>
      <c r="E104" s="388"/>
      <c r="F104" s="388"/>
      <c r="G104" s="388"/>
      <c r="H104" s="1283"/>
      <c r="I104" s="1283"/>
      <c r="J104" s="1289" t="s">
        <v>244</v>
      </c>
      <c r="K104" s="1290" t="s">
        <v>245</v>
      </c>
      <c r="L104" s="1284"/>
      <c r="M104" s="1285"/>
      <c r="N104" s="386"/>
    </row>
    <row r="105" spans="1:15" ht="19.5" customHeight="1">
      <c r="A105" s="386"/>
      <c r="B105" s="541"/>
      <c r="C105" s="388"/>
      <c r="D105" s="388"/>
      <c r="E105" s="388"/>
      <c r="F105" s="388"/>
      <c r="G105" s="388"/>
      <c r="H105" s="2432" t="s">
        <v>636</v>
      </c>
      <c r="I105" s="2432"/>
      <c r="J105" s="2433">
        <f>+J103</f>
        <v>300000</v>
      </c>
      <c r="K105" s="2432"/>
      <c r="L105" s="1284"/>
      <c r="M105" s="1285"/>
      <c r="N105" s="386"/>
    </row>
    <row r="106" spans="1:15" ht="19.5" customHeight="1">
      <c r="A106" s="386"/>
      <c r="B106" s="547"/>
      <c r="C106" s="548"/>
      <c r="D106" s="548"/>
      <c r="E106" s="548"/>
      <c r="F106" s="548"/>
      <c r="G106" s="548"/>
      <c r="H106" s="2434" t="s">
        <v>1828</v>
      </c>
      <c r="I106" s="2434"/>
      <c r="J106" s="2435"/>
      <c r="K106" s="2435">
        <f>+J105</f>
        <v>300000</v>
      </c>
      <c r="L106" s="1291"/>
      <c r="M106" s="1292"/>
      <c r="N106" s="386"/>
    </row>
    <row r="107" spans="1:15" ht="19.5" customHeight="1">
      <c r="A107" s="515"/>
      <c r="B107" s="359"/>
      <c r="C107" s="380"/>
      <c r="D107" s="380"/>
      <c r="E107" s="380"/>
      <c r="F107" s="380"/>
      <c r="G107" s="380"/>
      <c r="H107" s="380"/>
      <c r="I107" s="380"/>
      <c r="J107" s="380"/>
      <c r="K107" s="380"/>
      <c r="L107" s="359"/>
      <c r="M107" s="359"/>
      <c r="N107" s="386"/>
    </row>
    <row r="108" spans="1:15" ht="19.5" customHeight="1" thickBot="1">
      <c r="A108" s="515"/>
      <c r="B108" s="537" t="s">
        <v>637</v>
      </c>
      <c r="C108" s="538"/>
      <c r="D108" s="538"/>
      <c r="E108" s="538"/>
      <c r="F108" s="538"/>
      <c r="G108" s="538"/>
      <c r="H108" s="539" t="s">
        <v>638</v>
      </c>
      <c r="I108" s="539"/>
      <c r="J108" s="539"/>
      <c r="K108" s="539"/>
      <c r="L108" s="1295" t="s">
        <v>634</v>
      </c>
      <c r="M108" s="1296"/>
      <c r="N108" s="386"/>
    </row>
    <row r="109" spans="1:15" ht="19.5" customHeight="1">
      <c r="A109" s="515"/>
      <c r="B109" s="551" t="s">
        <v>639</v>
      </c>
      <c r="C109" s="544"/>
      <c r="D109" s="544"/>
      <c r="E109" s="544"/>
      <c r="F109" s="544"/>
      <c r="G109" s="544"/>
      <c r="H109" s="1693" t="s">
        <v>640</v>
      </c>
      <c r="I109" s="1694"/>
      <c r="J109" s="1695">
        <v>900000</v>
      </c>
      <c r="K109" s="1698">
        <f>+J109/$J$109</f>
        <v>1</v>
      </c>
      <c r="L109" s="1691"/>
      <c r="M109" s="1297">
        <v>700000</v>
      </c>
      <c r="N109" s="386"/>
      <c r="O109" s="552">
        <v>1</v>
      </c>
    </row>
    <row r="110" spans="1:15" ht="19.5" customHeight="1">
      <c r="A110" s="515"/>
      <c r="B110" s="541" t="s">
        <v>641</v>
      </c>
      <c r="C110" s="388"/>
      <c r="D110" s="388"/>
      <c r="E110" s="388"/>
      <c r="F110" s="388"/>
      <c r="G110" s="388"/>
      <c r="H110" s="1696" t="s">
        <v>374</v>
      </c>
      <c r="I110" s="1293"/>
      <c r="J110" s="1294">
        <v>-400000</v>
      </c>
      <c r="K110" s="1699">
        <f>+J110/$J$109</f>
        <v>-0.44444444444444442</v>
      </c>
      <c r="L110" s="86"/>
      <c r="M110" s="543"/>
      <c r="N110" s="386"/>
      <c r="O110" s="552">
        <f>-J110/J109</f>
        <v>0.44444444444444442</v>
      </c>
    </row>
    <row r="111" spans="1:15" ht="19.5" customHeight="1" thickBot="1">
      <c r="A111" s="386"/>
      <c r="B111" s="541" t="s">
        <v>642</v>
      </c>
      <c r="C111" s="388"/>
      <c r="D111" s="388"/>
      <c r="E111" s="388"/>
      <c r="F111" s="388"/>
      <c r="G111" s="388"/>
      <c r="H111" s="945" t="s">
        <v>592</v>
      </c>
      <c r="I111" s="946"/>
      <c r="J111" s="1697">
        <f>+J109+J110</f>
        <v>500000</v>
      </c>
      <c r="K111" s="1700">
        <f>+J111/$J$109</f>
        <v>0.55555555555555558</v>
      </c>
      <c r="L111" s="1692" t="s">
        <v>643</v>
      </c>
      <c r="M111" s="944">
        <f>+M109-J111</f>
        <v>200000</v>
      </c>
      <c r="N111" s="386"/>
      <c r="O111" s="552">
        <f>+O109-O110</f>
        <v>0.55555555555555558</v>
      </c>
    </row>
    <row r="112" spans="1:15" ht="19.5" customHeight="1">
      <c r="A112" s="386"/>
      <c r="B112" s="541" t="s">
        <v>644</v>
      </c>
      <c r="C112" s="388"/>
      <c r="D112" s="388"/>
      <c r="E112" s="388"/>
      <c r="F112" s="388"/>
      <c r="G112" s="388"/>
      <c r="H112" s="542"/>
      <c r="I112" s="542"/>
      <c r="J112" s="545"/>
      <c r="K112" s="542"/>
      <c r="L112" s="86"/>
      <c r="M112" s="543"/>
      <c r="N112" s="386"/>
    </row>
    <row r="113" spans="1:15" ht="19.5" customHeight="1" thickBot="1">
      <c r="A113" s="386"/>
      <c r="B113" s="541" t="s">
        <v>645</v>
      </c>
      <c r="C113" s="388"/>
      <c r="D113" s="388"/>
      <c r="E113" s="388"/>
      <c r="F113" s="388"/>
      <c r="G113" s="388"/>
      <c r="H113" s="96" t="s">
        <v>646</v>
      </c>
      <c r="I113" s="96"/>
      <c r="J113" s="526"/>
      <c r="K113" s="542"/>
      <c r="L113" s="552">
        <f>J110/J111</f>
        <v>-0.8</v>
      </c>
      <c r="M113" s="543"/>
      <c r="N113" s="386"/>
    </row>
    <row r="114" spans="1:15" ht="19.5" customHeight="1">
      <c r="A114" s="386"/>
      <c r="B114" s="541" t="s">
        <v>647</v>
      </c>
      <c r="C114" s="388"/>
      <c r="D114" s="388"/>
      <c r="E114" s="388"/>
      <c r="F114" s="388"/>
      <c r="G114" s="388"/>
      <c r="H114" s="1298" t="s">
        <v>640</v>
      </c>
      <c r="I114" s="1298"/>
      <c r="J114" s="1299">
        <f>+J116-J115</f>
        <v>1260000</v>
      </c>
      <c r="K114" s="1698">
        <f>+J114/$J$114</f>
        <v>1</v>
      </c>
      <c r="L114" s="86"/>
      <c r="M114" s="543"/>
      <c r="N114" s="386"/>
      <c r="O114" s="552">
        <v>1</v>
      </c>
    </row>
    <row r="115" spans="1:15" ht="19.5" customHeight="1">
      <c r="A115" s="386"/>
      <c r="B115" s="541"/>
      <c r="C115" s="388"/>
      <c r="D115" s="388"/>
      <c r="E115" s="388"/>
      <c r="F115" s="388"/>
      <c r="G115" s="388"/>
      <c r="H115" s="1298" t="s">
        <v>374</v>
      </c>
      <c r="I115" s="1298"/>
      <c r="J115" s="1299">
        <f>J116*L113</f>
        <v>-560000</v>
      </c>
      <c r="K115" s="1699">
        <f>+J115/$J$114</f>
        <v>-0.44444444444444442</v>
      </c>
      <c r="L115" s="86"/>
      <c r="M115" s="543"/>
      <c r="N115" s="386"/>
      <c r="O115" s="552">
        <f>-J115/J114</f>
        <v>0.44444444444444442</v>
      </c>
    </row>
    <row r="116" spans="1:15" ht="19.5" customHeight="1" thickBot="1">
      <c r="A116" s="386"/>
      <c r="B116" s="541"/>
      <c r="C116" s="388"/>
      <c r="D116" s="388"/>
      <c r="E116" s="388"/>
      <c r="F116" s="388"/>
      <c r="G116" s="388"/>
      <c r="H116" s="116" t="s">
        <v>592</v>
      </c>
      <c r="I116" s="553"/>
      <c r="J116" s="553">
        <f>+M109</f>
        <v>700000</v>
      </c>
      <c r="K116" s="1700">
        <f>+J116/$J$114</f>
        <v>0.55555555555555558</v>
      </c>
      <c r="L116" s="86"/>
      <c r="M116" s="543"/>
      <c r="N116" s="386"/>
      <c r="O116" s="552">
        <f>+O114-O115</f>
        <v>0.55555555555555558</v>
      </c>
    </row>
    <row r="117" spans="1:15" ht="19.5" customHeight="1" thickBot="1">
      <c r="A117" s="386"/>
      <c r="B117" s="541"/>
      <c r="C117" s="388"/>
      <c r="D117" s="388"/>
      <c r="E117" s="388"/>
      <c r="F117" s="388"/>
      <c r="G117" s="388"/>
      <c r="H117" s="118"/>
      <c r="I117" s="554" t="s">
        <v>244</v>
      </c>
      <c r="J117" s="373" t="s">
        <v>245</v>
      </c>
      <c r="K117" s="86"/>
      <c r="L117" s="86"/>
      <c r="M117" s="543"/>
      <c r="N117" s="386"/>
    </row>
    <row r="118" spans="1:15" ht="19.5" customHeight="1">
      <c r="A118" s="386"/>
      <c r="B118" s="541"/>
      <c r="C118" s="388"/>
      <c r="D118" s="388"/>
      <c r="E118" s="388"/>
      <c r="F118" s="388"/>
      <c r="G118" s="388"/>
      <c r="H118" s="1701" t="s">
        <v>648</v>
      </c>
      <c r="I118" s="1702">
        <f>+J114-J109</f>
        <v>360000</v>
      </c>
      <c r="J118" s="1703"/>
      <c r="K118" s="86"/>
      <c r="L118" s="86"/>
      <c r="M118" s="543"/>
      <c r="N118" s="386"/>
    </row>
    <row r="119" spans="1:15" ht="19.5" customHeight="1">
      <c r="A119" s="386"/>
      <c r="B119" s="541"/>
      <c r="C119" s="388"/>
      <c r="D119" s="388"/>
      <c r="E119" s="388"/>
      <c r="F119" s="388"/>
      <c r="G119" s="388"/>
      <c r="H119" s="1704" t="s">
        <v>374</v>
      </c>
      <c r="I119" s="1301"/>
      <c r="J119" s="1705">
        <f>-J115+J110</f>
        <v>160000</v>
      </c>
      <c r="K119" s="86"/>
      <c r="L119" s="86"/>
      <c r="M119" s="543"/>
      <c r="N119" s="386"/>
    </row>
    <row r="120" spans="1:15" ht="19.5" customHeight="1" thickBot="1">
      <c r="A120" s="386"/>
      <c r="B120" s="547"/>
      <c r="C120" s="548"/>
      <c r="D120" s="548"/>
      <c r="E120" s="548"/>
      <c r="F120" s="548"/>
      <c r="G120" s="548"/>
      <c r="H120" s="1706" t="s">
        <v>623</v>
      </c>
      <c r="I120" s="1707"/>
      <c r="J120" s="1708">
        <f>+I118-J119</f>
        <v>200000</v>
      </c>
      <c r="K120" s="549"/>
      <c r="L120" s="549"/>
      <c r="M120" s="550"/>
      <c r="N120" s="386"/>
    </row>
    <row r="121" spans="1:15" ht="19.5" customHeight="1" thickBot="1">
      <c r="A121" s="386"/>
      <c r="B121" s="359"/>
      <c r="C121" s="380"/>
      <c r="D121" s="380"/>
      <c r="E121" s="380"/>
      <c r="F121" s="380"/>
      <c r="G121" s="380"/>
      <c r="H121" s="380"/>
      <c r="I121" s="380"/>
      <c r="J121" s="380"/>
      <c r="K121" s="380"/>
      <c r="L121" s="359"/>
      <c r="M121" s="359"/>
      <c r="N121" s="386"/>
    </row>
    <row r="122" spans="1:15" ht="19.5" customHeight="1" thickBot="1">
      <c r="A122" s="386"/>
      <c r="B122" s="537" t="s">
        <v>637</v>
      </c>
      <c r="C122" s="538"/>
      <c r="D122" s="538"/>
      <c r="E122" s="538"/>
      <c r="F122" s="538"/>
      <c r="G122" s="538"/>
      <c r="H122" s="539" t="s">
        <v>638</v>
      </c>
      <c r="I122" s="539"/>
      <c r="J122" s="539"/>
      <c r="K122" s="539"/>
      <c r="L122" s="555" t="s">
        <v>634</v>
      </c>
      <c r="M122" s="540"/>
      <c r="N122" s="386"/>
    </row>
    <row r="123" spans="1:15" ht="19.5" customHeight="1">
      <c r="A123" s="386"/>
      <c r="B123" s="551" t="s">
        <v>649</v>
      </c>
      <c r="C123" s="544"/>
      <c r="D123" s="544"/>
      <c r="E123" s="544"/>
      <c r="F123" s="544"/>
      <c r="G123" s="544"/>
      <c r="H123" s="1304" t="s">
        <v>640</v>
      </c>
      <c r="I123" s="1305"/>
      <c r="J123" s="1306">
        <v>900000</v>
      </c>
      <c r="K123" s="542"/>
      <c r="L123" s="1309"/>
      <c r="M123" s="1310">
        <v>700000</v>
      </c>
      <c r="N123" s="386"/>
    </row>
    <row r="124" spans="1:15" ht="19.5" customHeight="1">
      <c r="A124" s="386"/>
      <c r="B124" s="541" t="s">
        <v>650</v>
      </c>
      <c r="C124" s="388"/>
      <c r="D124" s="388"/>
      <c r="E124" s="388"/>
      <c r="F124" s="388"/>
      <c r="G124" s="388"/>
      <c r="H124" s="1307" t="s">
        <v>374</v>
      </c>
      <c r="I124" s="1298"/>
      <c r="J124" s="1308">
        <v>-400000</v>
      </c>
      <c r="K124" s="542"/>
      <c r="L124" s="86"/>
      <c r="M124" s="543"/>
      <c r="N124" s="386"/>
    </row>
    <row r="125" spans="1:15" ht="19.5" customHeight="1" thickBot="1">
      <c r="A125" s="386"/>
      <c r="B125" s="541" t="s">
        <v>651</v>
      </c>
      <c r="C125" s="388"/>
      <c r="D125" s="388"/>
      <c r="E125" s="388"/>
      <c r="F125" s="388"/>
      <c r="G125" s="388"/>
      <c r="H125" s="945" t="s">
        <v>592</v>
      </c>
      <c r="I125" s="946"/>
      <c r="J125" s="947">
        <f>+J123+J124</f>
        <v>500000</v>
      </c>
      <c r="K125" s="542"/>
      <c r="L125" s="1311" t="s">
        <v>643</v>
      </c>
      <c r="M125" s="1310">
        <f>+M123-J125</f>
        <v>200000</v>
      </c>
      <c r="N125" s="386"/>
    </row>
    <row r="126" spans="1:15" ht="19.5" customHeight="1" thickBot="1">
      <c r="A126" s="386"/>
      <c r="B126" s="541" t="s">
        <v>652</v>
      </c>
      <c r="C126" s="388"/>
      <c r="D126" s="388"/>
      <c r="E126" s="388"/>
      <c r="F126" s="388"/>
      <c r="G126" s="388"/>
      <c r="H126" s="542"/>
      <c r="I126" s="542"/>
      <c r="J126" s="545"/>
      <c r="K126" s="542"/>
      <c r="L126" s="86"/>
      <c r="M126" s="543"/>
      <c r="N126" s="386"/>
    </row>
    <row r="127" spans="1:15" ht="19.5" customHeight="1">
      <c r="A127" s="386"/>
      <c r="B127" s="541"/>
      <c r="C127" s="388"/>
      <c r="D127" s="388"/>
      <c r="E127" s="388"/>
      <c r="F127" s="388"/>
      <c r="G127" s="388"/>
      <c r="H127" s="948" t="s">
        <v>646</v>
      </c>
      <c r="I127" s="949"/>
      <c r="J127" s="950"/>
      <c r="K127" s="542"/>
      <c r="L127" s="86"/>
      <c r="M127" s="543"/>
      <c r="N127" s="386"/>
    </row>
    <row r="128" spans="1:15" ht="19.5" customHeight="1">
      <c r="A128" s="386"/>
      <c r="B128" s="2436" t="s">
        <v>653</v>
      </c>
      <c r="C128" s="544"/>
      <c r="D128" s="544"/>
      <c r="E128" s="544"/>
      <c r="F128" s="544"/>
      <c r="G128" s="544"/>
      <c r="H128" s="1312" t="s">
        <v>640</v>
      </c>
      <c r="I128" s="1313"/>
      <c r="J128" s="1314">
        <f>+J130-J129</f>
        <v>700000</v>
      </c>
      <c r="K128" s="542"/>
      <c r="L128" s="86"/>
      <c r="M128" s="543"/>
      <c r="N128" s="386"/>
    </row>
    <row r="129" spans="1:14" ht="19.5" customHeight="1">
      <c r="A129" s="386"/>
      <c r="B129" s="541"/>
      <c r="C129" s="388"/>
      <c r="D129" s="388"/>
      <c r="E129" s="388"/>
      <c r="F129" s="388"/>
      <c r="G129" s="388"/>
      <c r="H129" s="1312" t="s">
        <v>374</v>
      </c>
      <c r="I129" s="1313"/>
      <c r="J129" s="1314">
        <v>0</v>
      </c>
      <c r="K129" s="542"/>
      <c r="L129" s="86"/>
      <c r="M129" s="543"/>
      <c r="N129" s="386"/>
    </row>
    <row r="130" spans="1:14" ht="19.5" customHeight="1" thickBot="1">
      <c r="A130" s="386"/>
      <c r="B130" s="541" t="s">
        <v>654</v>
      </c>
      <c r="C130" s="388"/>
      <c r="D130" s="388"/>
      <c r="E130" s="388"/>
      <c r="F130" s="388"/>
      <c r="G130" s="388"/>
      <c r="H130" s="951" t="s">
        <v>592</v>
      </c>
      <c r="I130" s="952"/>
      <c r="J130" s="953">
        <f>+M123</f>
        <v>700000</v>
      </c>
      <c r="K130" s="542"/>
      <c r="L130" s="86"/>
      <c r="M130" s="543"/>
      <c r="N130" s="386"/>
    </row>
    <row r="131" spans="1:14" ht="19.5" customHeight="1">
      <c r="A131" s="386"/>
      <c r="B131" s="541" t="s">
        <v>655</v>
      </c>
      <c r="C131" s="388"/>
      <c r="D131" s="388"/>
      <c r="E131" s="388"/>
      <c r="F131" s="388"/>
      <c r="G131" s="388"/>
      <c r="H131" s="118"/>
      <c r="I131" s="554" t="s">
        <v>244</v>
      </c>
      <c r="J131" s="373" t="s">
        <v>245</v>
      </c>
      <c r="K131" s="86"/>
      <c r="L131" s="86"/>
      <c r="M131" s="543"/>
      <c r="N131" s="386"/>
    </row>
    <row r="132" spans="1:14" ht="19.5" customHeight="1">
      <c r="A132" s="386"/>
      <c r="B132" s="541" t="s">
        <v>656</v>
      </c>
      <c r="C132" s="388"/>
      <c r="D132" s="388"/>
      <c r="E132" s="388"/>
      <c r="F132" s="388"/>
      <c r="G132" s="388"/>
      <c r="H132" s="1300" t="s">
        <v>648</v>
      </c>
      <c r="I132" s="1315"/>
      <c r="J132" s="1315">
        <f>+J123-J128</f>
        <v>200000</v>
      </c>
      <c r="K132" s="86"/>
      <c r="L132" s="86"/>
      <c r="M132" s="543"/>
      <c r="N132" s="386"/>
    </row>
    <row r="133" spans="1:14" ht="19.5" customHeight="1">
      <c r="A133" s="386"/>
      <c r="B133" s="541" t="s">
        <v>657</v>
      </c>
      <c r="C133" s="388"/>
      <c r="D133" s="388"/>
      <c r="E133" s="388"/>
      <c r="F133" s="388"/>
      <c r="G133" s="388"/>
      <c r="H133" s="1300" t="s">
        <v>374</v>
      </c>
      <c r="I133" s="1315">
        <f>-J124</f>
        <v>400000</v>
      </c>
      <c r="J133" s="1315"/>
      <c r="K133" s="86"/>
      <c r="L133" s="86"/>
      <c r="M133" s="543"/>
      <c r="N133" s="386"/>
    </row>
    <row r="134" spans="1:14" ht="19.5" customHeight="1" thickBot="1">
      <c r="A134" s="386"/>
      <c r="B134" s="547"/>
      <c r="C134" s="548"/>
      <c r="D134" s="548"/>
      <c r="E134" s="548"/>
      <c r="F134" s="548"/>
      <c r="G134" s="548"/>
      <c r="H134" s="1302" t="s">
        <v>623</v>
      </c>
      <c r="I134" s="1303"/>
      <c r="J134" s="1303">
        <f>+I133-J132</f>
        <v>200000</v>
      </c>
      <c r="K134" s="549"/>
      <c r="L134" s="549"/>
      <c r="M134" s="550"/>
      <c r="N134" s="386"/>
    </row>
    <row r="135" spans="1:14" ht="19.5" customHeight="1" thickBot="1">
      <c r="A135" s="386"/>
      <c r="B135" s="359"/>
      <c r="C135" s="380"/>
      <c r="D135" s="380"/>
      <c r="E135" s="380"/>
      <c r="F135" s="380"/>
      <c r="G135" s="380"/>
      <c r="H135" s="380"/>
      <c r="I135" s="380"/>
      <c r="J135" s="380"/>
      <c r="K135" s="380"/>
      <c r="L135" s="359"/>
      <c r="M135" s="359"/>
      <c r="N135" s="386"/>
    </row>
    <row r="136" spans="1:14" ht="19.5" customHeight="1">
      <c r="A136" s="386"/>
      <c r="B136" s="954" t="s">
        <v>658</v>
      </c>
      <c r="C136" s="955"/>
      <c r="D136" s="955"/>
      <c r="E136" s="955"/>
      <c r="F136" s="955"/>
      <c r="G136" s="955"/>
      <c r="H136" s="1319" t="s">
        <v>659</v>
      </c>
      <c r="I136" s="956"/>
      <c r="J136" s="956"/>
      <c r="K136" s="957"/>
      <c r="L136" s="955"/>
      <c r="M136" s="1316"/>
      <c r="N136" s="386"/>
    </row>
    <row r="137" spans="1:14" ht="19.5" customHeight="1">
      <c r="A137" s="386"/>
      <c r="B137" s="958" t="s">
        <v>660</v>
      </c>
      <c r="C137" s="388"/>
      <c r="D137" s="388"/>
      <c r="E137" s="388"/>
      <c r="F137" s="388"/>
      <c r="G137" s="388"/>
      <c r="H137" s="1320" t="s">
        <v>661</v>
      </c>
      <c r="I137" s="556"/>
      <c r="J137" s="556"/>
      <c r="K137" s="959"/>
      <c r="L137" s="388"/>
      <c r="M137" s="1317"/>
      <c r="N137" s="386"/>
    </row>
    <row r="138" spans="1:14" ht="19.5" customHeight="1">
      <c r="A138" s="386"/>
      <c r="B138" s="958" t="s">
        <v>662</v>
      </c>
      <c r="C138" s="388"/>
      <c r="D138" s="388"/>
      <c r="E138" s="388"/>
      <c r="F138" s="388"/>
      <c r="G138" s="388"/>
      <c r="H138" s="1321"/>
      <c r="I138" s="96"/>
      <c r="J138" s="557" t="s">
        <v>244</v>
      </c>
      <c r="K138" s="960" t="s">
        <v>245</v>
      </c>
      <c r="L138" s="388"/>
      <c r="M138" s="1317"/>
      <c r="N138" s="386"/>
    </row>
    <row r="139" spans="1:14" ht="19.5" customHeight="1">
      <c r="A139" s="386"/>
      <c r="B139" s="958" t="s">
        <v>663</v>
      </c>
      <c r="C139" s="388"/>
      <c r="D139" s="388"/>
      <c r="E139" s="388"/>
      <c r="F139" s="388"/>
      <c r="G139" s="388"/>
      <c r="H139" s="1322" t="s">
        <v>623</v>
      </c>
      <c r="I139" s="542"/>
      <c r="J139" s="545">
        <f>+K106</f>
        <v>300000</v>
      </c>
      <c r="K139" s="961"/>
      <c r="L139" s="388"/>
      <c r="M139" s="1317"/>
      <c r="N139" s="386"/>
    </row>
    <row r="140" spans="1:14" ht="19.5" customHeight="1">
      <c r="A140" s="386"/>
      <c r="B140" s="962" t="s">
        <v>665</v>
      </c>
      <c r="C140" s="388"/>
      <c r="D140" s="388"/>
      <c r="E140" s="388"/>
      <c r="F140" s="388"/>
      <c r="G140" s="388"/>
      <c r="H140" s="1322" t="s">
        <v>664</v>
      </c>
      <c r="I140" s="542"/>
      <c r="J140" s="545"/>
      <c r="K140" s="963">
        <f>+J139</f>
        <v>300000</v>
      </c>
      <c r="L140" s="388"/>
      <c r="M140" s="1317"/>
      <c r="N140" s="386"/>
    </row>
    <row r="141" spans="1:14" ht="19.5" customHeight="1" thickBot="1">
      <c r="A141" s="386"/>
      <c r="B141" s="964" t="s">
        <v>666</v>
      </c>
      <c r="C141" s="965"/>
      <c r="D141" s="965"/>
      <c r="E141" s="965"/>
      <c r="F141" s="965"/>
      <c r="G141" s="965"/>
      <c r="H141" s="1323"/>
      <c r="I141" s="966"/>
      <c r="J141" s="967"/>
      <c r="K141" s="968"/>
      <c r="L141" s="965"/>
      <c r="M141" s="1318"/>
      <c r="N141" s="386"/>
    </row>
    <row r="142" spans="1:14" ht="19.5" customHeight="1" thickBot="1">
      <c r="A142" s="386"/>
      <c r="B142" s="380"/>
      <c r="C142" s="380"/>
      <c r="D142" s="380"/>
      <c r="E142" s="380"/>
      <c r="F142" s="380"/>
      <c r="G142" s="380"/>
      <c r="H142" s="380"/>
      <c r="I142" s="380"/>
      <c r="J142" s="380"/>
      <c r="K142" s="380"/>
      <c r="L142" s="359"/>
      <c r="M142" s="359"/>
      <c r="N142" s="386"/>
    </row>
    <row r="143" spans="1:14" ht="19.5" customHeight="1" thickBot="1">
      <c r="A143" s="386"/>
      <c r="B143" s="561" t="s">
        <v>667</v>
      </c>
      <c r="C143" s="538"/>
      <c r="D143" s="538"/>
      <c r="E143" s="538"/>
      <c r="F143" s="538"/>
      <c r="G143" s="538"/>
      <c r="H143" s="562" t="s">
        <v>668</v>
      </c>
      <c r="I143" s="562"/>
      <c r="J143" s="562"/>
      <c r="K143" s="563"/>
      <c r="L143" s="359"/>
      <c r="M143" s="359"/>
      <c r="N143" s="386"/>
    </row>
    <row r="144" spans="1:14" ht="19.5" customHeight="1">
      <c r="A144" s="386"/>
      <c r="B144" s="541" t="s">
        <v>669</v>
      </c>
      <c r="C144" s="388"/>
      <c r="D144" s="388"/>
      <c r="E144" s="388"/>
      <c r="F144" s="388"/>
      <c r="G144" s="388"/>
      <c r="H144" s="96"/>
      <c r="I144" s="1715" t="s">
        <v>670</v>
      </c>
      <c r="J144" s="1711" t="s">
        <v>671</v>
      </c>
      <c r="K144" s="564" t="s">
        <v>672</v>
      </c>
      <c r="L144" s="359"/>
      <c r="M144" s="359"/>
      <c r="N144" s="386"/>
    </row>
    <row r="145" spans="1:14" ht="19.5" customHeight="1">
      <c r="A145" s="386"/>
      <c r="B145" s="541" t="s">
        <v>673</v>
      </c>
      <c r="C145" s="388"/>
      <c r="D145" s="388"/>
      <c r="E145" s="388"/>
      <c r="F145" s="388"/>
      <c r="G145" s="388"/>
      <c r="H145" s="96"/>
      <c r="I145" s="1716" t="s">
        <v>674</v>
      </c>
      <c r="J145" s="1712" t="s">
        <v>675</v>
      </c>
      <c r="K145" s="564" t="s">
        <v>624</v>
      </c>
      <c r="L145" s="359"/>
      <c r="M145" s="359"/>
      <c r="N145" s="386"/>
    </row>
    <row r="146" spans="1:14" ht="19.5" customHeight="1">
      <c r="A146" s="386"/>
      <c r="B146" s="541" t="s">
        <v>676</v>
      </c>
      <c r="C146" s="388"/>
      <c r="D146" s="388"/>
      <c r="E146" s="388"/>
      <c r="F146" s="388"/>
      <c r="G146" s="388"/>
      <c r="H146" s="544" t="s">
        <v>49</v>
      </c>
      <c r="I146" s="1717">
        <f>+J109</f>
        <v>900000</v>
      </c>
      <c r="J146" s="1713">
        <f>+J114</f>
        <v>1260000</v>
      </c>
      <c r="K146" s="565"/>
      <c r="L146" s="359"/>
      <c r="M146" s="359"/>
      <c r="N146" s="386"/>
    </row>
    <row r="147" spans="1:14" ht="19.5" customHeight="1">
      <c r="A147" s="386"/>
      <c r="B147" s="541" t="s">
        <v>677</v>
      </c>
      <c r="C147" s="388"/>
      <c r="D147" s="388"/>
      <c r="E147" s="388"/>
      <c r="F147" s="388"/>
      <c r="G147" s="388"/>
      <c r="H147" s="544" t="s">
        <v>678</v>
      </c>
      <c r="I147" s="1717">
        <f>+J110</f>
        <v>-400000</v>
      </c>
      <c r="J147" s="1713">
        <f>+J115</f>
        <v>-560000</v>
      </c>
      <c r="K147" s="565"/>
      <c r="L147" s="359"/>
      <c r="M147" s="359"/>
      <c r="N147" s="386"/>
    </row>
    <row r="148" spans="1:14" ht="19.5" customHeight="1" thickBot="1">
      <c r="A148" s="386"/>
      <c r="B148" s="541" t="s">
        <v>679</v>
      </c>
      <c r="C148" s="388"/>
      <c r="D148" s="388"/>
      <c r="E148" s="388"/>
      <c r="F148" s="388"/>
      <c r="G148" s="388"/>
      <c r="H148" s="96"/>
      <c r="I148" s="1718">
        <f t="shared" ref="I148:J148" si="4">+I146+I147</f>
        <v>500000</v>
      </c>
      <c r="J148" s="1714">
        <f t="shared" si="4"/>
        <v>700000</v>
      </c>
      <c r="K148" s="566">
        <f>+J148-I148</f>
        <v>200000</v>
      </c>
      <c r="L148" s="359"/>
      <c r="M148" s="359"/>
      <c r="N148" s="386"/>
    </row>
    <row r="149" spans="1:14" ht="19.5" customHeight="1">
      <c r="A149" s="386"/>
      <c r="B149" s="541" t="s">
        <v>680</v>
      </c>
      <c r="C149" s="388"/>
      <c r="D149" s="388"/>
      <c r="E149" s="388"/>
      <c r="F149" s="388"/>
      <c r="G149" s="388"/>
      <c r="H149" s="380" t="s">
        <v>681</v>
      </c>
      <c r="I149" s="380"/>
      <c r="J149" s="380"/>
      <c r="K149" s="560"/>
      <c r="L149" s="359"/>
      <c r="M149" s="359"/>
      <c r="N149" s="386"/>
    </row>
    <row r="150" spans="1:14" ht="19.5" customHeight="1">
      <c r="A150" s="386"/>
      <c r="B150" s="541"/>
      <c r="C150" s="388"/>
      <c r="D150" s="388"/>
      <c r="E150" s="388"/>
      <c r="F150" s="388"/>
      <c r="G150" s="388"/>
      <c r="H150" s="544" t="s">
        <v>682</v>
      </c>
      <c r="I150" s="544"/>
      <c r="J150" s="544"/>
      <c r="K150" s="567"/>
      <c r="L150" s="359"/>
      <c r="M150" s="359"/>
      <c r="N150" s="386"/>
    </row>
    <row r="151" spans="1:14" ht="19.5" customHeight="1">
      <c r="A151" s="386"/>
      <c r="B151" s="969"/>
      <c r="C151" s="388"/>
      <c r="D151" s="388"/>
      <c r="E151" s="388"/>
      <c r="F151" s="388"/>
      <c r="G151" s="388"/>
      <c r="H151" s="96"/>
      <c r="I151" s="96"/>
      <c r="J151" s="557" t="s">
        <v>244</v>
      </c>
      <c r="K151" s="558" t="s">
        <v>245</v>
      </c>
      <c r="L151" s="359"/>
      <c r="M151" s="359"/>
      <c r="N151" s="386"/>
    </row>
    <row r="152" spans="1:14" ht="19.5" customHeight="1">
      <c r="A152" s="386"/>
      <c r="B152" s="969"/>
      <c r="C152" s="388"/>
      <c r="D152" s="388"/>
      <c r="E152" s="388"/>
      <c r="F152" s="388"/>
      <c r="G152" s="388"/>
      <c r="H152" s="542" t="s">
        <v>0</v>
      </c>
      <c r="I152" s="542"/>
      <c r="J152" s="545">
        <f>+J146-I146</f>
        <v>360000</v>
      </c>
      <c r="K152" s="1709"/>
      <c r="L152" s="359"/>
      <c r="M152" s="359"/>
      <c r="N152" s="386"/>
    </row>
    <row r="153" spans="1:14" ht="19.5" customHeight="1">
      <c r="A153" s="386"/>
      <c r="B153" s="969"/>
      <c r="C153" s="388"/>
      <c r="D153" s="388"/>
      <c r="E153" s="388"/>
      <c r="F153" s="388"/>
      <c r="G153" s="388"/>
      <c r="H153" s="542" t="s">
        <v>1829</v>
      </c>
      <c r="I153" s="542"/>
      <c r="J153" s="545"/>
      <c r="K153" s="970">
        <f>-J147+I147</f>
        <v>160000</v>
      </c>
      <c r="L153" s="359"/>
      <c r="M153" s="359"/>
      <c r="N153" s="386"/>
    </row>
    <row r="154" spans="1:14" ht="19.5" customHeight="1">
      <c r="A154" s="386"/>
      <c r="B154" s="969"/>
      <c r="C154" s="388"/>
      <c r="D154" s="388"/>
      <c r="E154" s="388"/>
      <c r="F154" s="388"/>
      <c r="G154" s="388"/>
      <c r="H154" s="542" t="s">
        <v>623</v>
      </c>
      <c r="I154" s="542"/>
      <c r="J154" s="545"/>
      <c r="K154" s="970">
        <f>+J152-K153</f>
        <v>200000</v>
      </c>
      <c r="L154" s="359"/>
      <c r="M154" s="359"/>
      <c r="N154" s="386"/>
    </row>
    <row r="155" spans="1:14" ht="19.5" customHeight="1">
      <c r="A155" s="386"/>
      <c r="B155" s="969"/>
      <c r="C155" s="388"/>
      <c r="D155" s="388"/>
      <c r="E155" s="388"/>
      <c r="F155" s="388"/>
      <c r="G155" s="388"/>
      <c r="H155" s="535" t="s">
        <v>1676</v>
      </c>
      <c r="I155" s="380"/>
      <c r="J155" s="380"/>
      <c r="K155" s="1335"/>
      <c r="L155" s="359"/>
      <c r="M155" s="359"/>
      <c r="N155" s="386"/>
    </row>
    <row r="156" spans="1:14" ht="19.5" customHeight="1">
      <c r="A156" s="386"/>
      <c r="B156" s="969"/>
      <c r="C156" s="388"/>
      <c r="D156" s="388"/>
      <c r="E156" s="388"/>
      <c r="F156" s="388"/>
      <c r="G156" s="388"/>
      <c r="H156" s="380"/>
      <c r="I156" s="380"/>
      <c r="J156" s="380"/>
      <c r="K156" s="1335"/>
      <c r="L156" s="359"/>
      <c r="M156" s="359"/>
      <c r="N156" s="386"/>
    </row>
    <row r="157" spans="1:14" ht="19.5" customHeight="1">
      <c r="A157" s="386"/>
      <c r="B157" s="969"/>
      <c r="C157" s="388"/>
      <c r="D157" s="388"/>
      <c r="E157" s="388"/>
      <c r="F157" s="388"/>
      <c r="G157" s="388"/>
      <c r="H157" s="96"/>
      <c r="I157" s="96"/>
      <c r="J157" s="557" t="s">
        <v>244</v>
      </c>
      <c r="K157" s="558" t="s">
        <v>245</v>
      </c>
      <c r="L157" s="359"/>
      <c r="M157" s="359"/>
      <c r="N157" s="386"/>
    </row>
    <row r="158" spans="1:14" ht="19.5" customHeight="1">
      <c r="A158" s="386"/>
      <c r="B158" s="969"/>
      <c r="C158" s="388"/>
      <c r="D158" s="388"/>
      <c r="E158" s="388"/>
      <c r="F158" s="388"/>
      <c r="G158" s="388"/>
      <c r="H158" s="542" t="s">
        <v>1672</v>
      </c>
      <c r="I158" s="542"/>
      <c r="J158" s="545">
        <f>+J148/10</f>
        <v>70000</v>
      </c>
      <c r="K158" s="559"/>
      <c r="L158" s="359"/>
      <c r="M158" s="359"/>
      <c r="N158" s="386"/>
    </row>
    <row r="159" spans="1:14" ht="19.5" customHeight="1">
      <c r="A159" s="386"/>
      <c r="B159" s="969"/>
      <c r="C159" s="388"/>
      <c r="D159" s="388"/>
      <c r="E159" s="388"/>
      <c r="F159" s="388"/>
      <c r="G159" s="388"/>
      <c r="H159" s="542" t="s">
        <v>1671</v>
      </c>
      <c r="I159" s="542"/>
      <c r="J159" s="545"/>
      <c r="K159" s="970">
        <f>+J158</f>
        <v>70000</v>
      </c>
      <c r="L159" s="359"/>
      <c r="M159" s="359"/>
      <c r="N159" s="386"/>
    </row>
    <row r="160" spans="1:14" ht="19.5" customHeight="1" thickBot="1">
      <c r="A160" s="386"/>
      <c r="B160" s="969"/>
      <c r="C160" s="388"/>
      <c r="D160" s="388"/>
      <c r="E160" s="388"/>
      <c r="F160" s="388"/>
      <c r="G160" s="388"/>
      <c r="H160" s="535" t="s">
        <v>1677</v>
      </c>
      <c r="I160" s="380"/>
      <c r="J160" s="380"/>
      <c r="K160" s="1335"/>
      <c r="L160" s="359"/>
      <c r="M160" s="359"/>
      <c r="N160" s="386"/>
    </row>
    <row r="161" spans="1:14" ht="19.5" customHeight="1">
      <c r="A161" s="386"/>
      <c r="B161" s="969"/>
      <c r="C161" s="1326" t="s">
        <v>1668</v>
      </c>
      <c r="D161" s="1329"/>
      <c r="E161" s="1330"/>
      <c r="F161" s="388"/>
      <c r="G161" s="388"/>
      <c r="J161" s="380"/>
      <c r="K161" s="1335"/>
      <c r="L161" s="359"/>
      <c r="M161" s="359"/>
      <c r="N161" s="386"/>
    </row>
    <row r="162" spans="1:14" ht="19.5" customHeight="1">
      <c r="A162" s="386"/>
      <c r="B162" s="969"/>
      <c r="C162" s="1327" t="s">
        <v>1669</v>
      </c>
      <c r="D162" s="1331"/>
      <c r="E162" s="1332"/>
      <c r="F162" s="388"/>
      <c r="G162" s="388"/>
      <c r="H162" s="380" t="s">
        <v>1673</v>
      </c>
      <c r="I162" s="519">
        <f>+I146*J162</f>
        <v>50000.4</v>
      </c>
      <c r="J162" s="1710">
        <v>5.5556000000000001E-2</v>
      </c>
      <c r="K162" s="1335"/>
      <c r="L162" s="359"/>
      <c r="M162" s="359"/>
      <c r="N162" s="386"/>
    </row>
    <row r="163" spans="1:14" ht="19.5" customHeight="1" thickBot="1">
      <c r="A163" s="386"/>
      <c r="B163" s="969"/>
      <c r="C163" s="1328" t="s">
        <v>1670</v>
      </c>
      <c r="D163" s="1333"/>
      <c r="E163" s="1334"/>
      <c r="F163" s="388"/>
      <c r="G163" s="388"/>
      <c r="H163" s="380" t="s">
        <v>1674</v>
      </c>
      <c r="I163" s="519">
        <f>+J146*J163</f>
        <v>70000.56</v>
      </c>
      <c r="J163" s="1710">
        <f>+J162</f>
        <v>5.5556000000000001E-2</v>
      </c>
      <c r="K163" s="1335"/>
      <c r="L163" s="359"/>
      <c r="M163" s="359"/>
      <c r="N163" s="386"/>
    </row>
    <row r="164" spans="1:14" ht="19.5" customHeight="1">
      <c r="A164" s="386"/>
      <c r="B164" s="969"/>
      <c r="C164" s="388"/>
      <c r="D164" s="388"/>
      <c r="E164" s="388"/>
      <c r="F164" s="388"/>
      <c r="G164" s="388"/>
      <c r="H164" s="1324" t="s">
        <v>1675</v>
      </c>
      <c r="I164" s="1325">
        <f>+I163-I162</f>
        <v>20000.159999999996</v>
      </c>
      <c r="J164" s="380"/>
      <c r="K164" s="1335"/>
      <c r="L164" s="359"/>
      <c r="M164" s="359"/>
      <c r="N164" s="386"/>
    </row>
    <row r="165" spans="1:14" ht="19.5" customHeight="1">
      <c r="A165" s="386"/>
      <c r="B165" s="541"/>
      <c r="C165" s="388"/>
      <c r="D165" s="388"/>
      <c r="E165" s="388"/>
      <c r="F165" s="388"/>
      <c r="G165" s="388"/>
      <c r="H165" s="380" t="s">
        <v>683</v>
      </c>
      <c r="I165" s="380"/>
      <c r="J165" s="380"/>
      <c r="K165" s="560"/>
      <c r="L165" s="359"/>
      <c r="M165" s="359"/>
      <c r="N165" s="386"/>
    </row>
    <row r="166" spans="1:14" ht="19.5" customHeight="1">
      <c r="A166" s="386"/>
      <c r="B166" s="541"/>
      <c r="C166" s="388"/>
      <c r="D166" s="388"/>
      <c r="E166" s="388"/>
      <c r="F166" s="388"/>
      <c r="G166" s="388"/>
      <c r="H166" s="96"/>
      <c r="I166" s="96"/>
      <c r="J166" s="557" t="s">
        <v>244</v>
      </c>
      <c r="K166" s="558" t="s">
        <v>245</v>
      </c>
      <c r="L166" s="359"/>
      <c r="M166" s="359"/>
      <c r="N166" s="386"/>
    </row>
    <row r="167" spans="1:14" ht="19.5" customHeight="1">
      <c r="A167" s="386"/>
      <c r="B167" s="541"/>
      <c r="C167" s="388"/>
      <c r="D167" s="388"/>
      <c r="E167" s="388"/>
      <c r="F167" s="388"/>
      <c r="G167" s="388"/>
      <c r="H167" s="542" t="s">
        <v>623</v>
      </c>
      <c r="I167" s="542"/>
      <c r="J167" s="545">
        <f>+I164</f>
        <v>20000.159999999996</v>
      </c>
      <c r="K167" s="559"/>
      <c r="L167" s="359"/>
      <c r="M167" s="359"/>
      <c r="N167" s="386"/>
    </row>
    <row r="168" spans="1:14" ht="19.5" customHeight="1">
      <c r="A168" s="386"/>
      <c r="B168" s="547"/>
      <c r="C168" s="548"/>
      <c r="D168" s="548"/>
      <c r="E168" s="548"/>
      <c r="F168" s="548"/>
      <c r="G168" s="548"/>
      <c r="H168" s="88" t="s">
        <v>664</v>
      </c>
      <c r="I168" s="88"/>
      <c r="J168" s="568"/>
      <c r="K168" s="569">
        <f>+J167</f>
        <v>20000.159999999996</v>
      </c>
      <c r="L168" s="359"/>
      <c r="M168" s="359"/>
      <c r="N168" s="386"/>
    </row>
    <row r="169" spans="1:14" ht="19.5" customHeight="1">
      <c r="A169" s="386"/>
      <c r="B169" s="386"/>
      <c r="C169" s="386"/>
      <c r="D169" s="386"/>
      <c r="E169" s="386"/>
      <c r="F169" s="386"/>
      <c r="G169" s="386"/>
      <c r="H169" s="386"/>
      <c r="I169" s="386"/>
      <c r="J169" s="386"/>
      <c r="K169" s="386"/>
      <c r="L169" s="386"/>
      <c r="M169" s="386"/>
      <c r="N169" s="386"/>
    </row>
    <row r="170" spans="1:14" ht="19.5" customHeight="1">
      <c r="A170" s="456"/>
      <c r="B170" s="456"/>
      <c r="C170" s="456"/>
      <c r="D170" s="456"/>
      <c r="E170" s="456"/>
      <c r="F170" s="456"/>
      <c r="G170" s="456"/>
      <c r="H170" s="456"/>
      <c r="I170" s="456"/>
      <c r="J170" s="456"/>
      <c r="K170" s="456"/>
      <c r="L170" s="456"/>
      <c r="M170" s="456"/>
      <c r="N170" s="456"/>
    </row>
    <row r="171" spans="1:14" ht="19.5" customHeight="1">
      <c r="A171" s="456"/>
      <c r="B171" s="456"/>
      <c r="C171" s="456"/>
      <c r="D171" s="456"/>
      <c r="E171" s="456"/>
      <c r="F171" s="456"/>
      <c r="G171" s="456"/>
      <c r="H171" s="456"/>
      <c r="I171" s="456"/>
      <c r="J171" s="456"/>
      <c r="K171" s="456"/>
      <c r="L171" s="456"/>
      <c r="M171" s="456"/>
      <c r="N171" s="456"/>
    </row>
    <row r="172" spans="1:14" ht="19.5" customHeight="1">
      <c r="A172" s="456"/>
      <c r="B172" s="456"/>
      <c r="C172" s="456"/>
      <c r="D172" s="456"/>
      <c r="E172" s="456"/>
      <c r="F172" s="456"/>
      <c r="G172" s="456"/>
      <c r="H172" s="456"/>
      <c r="I172" s="456"/>
      <c r="J172" s="456"/>
      <c r="K172" s="456"/>
      <c r="L172" s="456"/>
      <c r="M172" s="456"/>
      <c r="N172" s="456"/>
    </row>
    <row r="173" spans="1:14" ht="19.5" customHeight="1">
      <c r="A173" s="456"/>
      <c r="B173" s="456"/>
      <c r="C173" s="456"/>
      <c r="D173" s="456"/>
      <c r="E173" s="456"/>
      <c r="F173" s="456"/>
      <c r="G173" s="456"/>
      <c r="H173" s="456"/>
      <c r="I173" s="456"/>
      <c r="J173" s="456"/>
      <c r="K173" s="456"/>
      <c r="L173" s="456"/>
      <c r="M173" s="456"/>
      <c r="N173" s="456"/>
    </row>
    <row r="174" spans="1:14" ht="19.5" customHeight="1">
      <c r="A174" s="456"/>
      <c r="B174" s="456"/>
      <c r="C174" s="456"/>
      <c r="D174" s="456"/>
      <c r="E174" s="456"/>
      <c r="F174" s="456"/>
      <c r="G174" s="456"/>
      <c r="H174" s="456"/>
      <c r="I174" s="456"/>
      <c r="J174" s="456"/>
      <c r="K174" s="456"/>
      <c r="L174" s="456"/>
      <c r="M174" s="456"/>
      <c r="N174" s="456"/>
    </row>
    <row r="175" spans="1:14" ht="19.5" customHeight="1">
      <c r="A175" s="456"/>
      <c r="B175" s="456"/>
      <c r="C175" s="456"/>
      <c r="D175" s="456"/>
      <c r="E175" s="456"/>
      <c r="F175" s="456"/>
      <c r="G175" s="456"/>
      <c r="H175" s="456"/>
      <c r="I175" s="456"/>
      <c r="J175" s="456"/>
      <c r="K175" s="456"/>
      <c r="L175" s="456"/>
      <c r="M175" s="456"/>
      <c r="N175" s="456"/>
    </row>
    <row r="176" spans="1:14" ht="19.5" customHeight="1">
      <c r="A176" s="456"/>
      <c r="B176" s="456"/>
      <c r="C176" s="456"/>
      <c r="D176" s="456"/>
      <c r="E176" s="456"/>
      <c r="F176" s="456"/>
      <c r="G176" s="456"/>
      <c r="H176" s="456"/>
      <c r="I176" s="456"/>
      <c r="J176" s="456"/>
      <c r="K176" s="456"/>
      <c r="L176" s="456"/>
      <c r="M176" s="456"/>
      <c r="N176" s="456"/>
    </row>
    <row r="177" spans="1:14" ht="19.5" customHeight="1">
      <c r="A177" s="456"/>
      <c r="B177" s="456"/>
      <c r="C177" s="456"/>
      <c r="D177" s="456"/>
      <c r="E177" s="456"/>
      <c r="F177" s="456"/>
      <c r="G177" s="456"/>
      <c r="H177" s="456"/>
      <c r="I177" s="456"/>
      <c r="J177" s="456"/>
      <c r="K177" s="456"/>
      <c r="L177" s="456"/>
      <c r="M177" s="456"/>
      <c r="N177" s="456"/>
    </row>
    <row r="178" spans="1:14" ht="19.5" customHeight="1">
      <c r="A178" s="456"/>
      <c r="B178" s="456"/>
      <c r="C178" s="456"/>
      <c r="D178" s="456"/>
      <c r="E178" s="456"/>
      <c r="F178" s="456"/>
      <c r="G178" s="456"/>
      <c r="H178" s="456"/>
      <c r="I178" s="456"/>
      <c r="J178" s="456"/>
      <c r="K178" s="456"/>
      <c r="L178" s="456"/>
      <c r="M178" s="456"/>
      <c r="N178" s="456"/>
    </row>
    <row r="179" spans="1:14" ht="19.5" customHeight="1">
      <c r="A179" s="456"/>
      <c r="B179" s="456"/>
      <c r="C179" s="456"/>
      <c r="D179" s="456"/>
      <c r="E179" s="456"/>
      <c r="F179" s="456"/>
      <c r="G179" s="456"/>
      <c r="H179" s="456"/>
      <c r="I179" s="456"/>
      <c r="J179" s="456"/>
      <c r="K179" s="456"/>
      <c r="L179" s="456"/>
      <c r="M179" s="456"/>
      <c r="N179" s="456"/>
    </row>
    <row r="180" spans="1:14" ht="19.5" customHeight="1">
      <c r="A180" s="456"/>
      <c r="B180" s="456"/>
      <c r="C180" s="456"/>
      <c r="D180" s="456"/>
      <c r="E180" s="456"/>
      <c r="F180" s="456"/>
      <c r="G180" s="456"/>
      <c r="H180" s="456"/>
      <c r="I180" s="456"/>
      <c r="J180" s="456"/>
      <c r="K180" s="456"/>
      <c r="L180" s="456"/>
      <c r="M180" s="456"/>
      <c r="N180" s="456"/>
    </row>
    <row r="181" spans="1:14" ht="19.5" customHeight="1">
      <c r="A181" s="456"/>
      <c r="B181" s="456"/>
      <c r="C181" s="456"/>
      <c r="D181" s="456"/>
      <c r="E181" s="456"/>
      <c r="F181" s="456"/>
      <c r="G181" s="456"/>
      <c r="H181" s="456"/>
      <c r="I181" s="456"/>
      <c r="J181" s="456"/>
      <c r="K181" s="456"/>
      <c r="L181" s="456"/>
      <c r="M181" s="456"/>
      <c r="N181" s="456"/>
    </row>
    <row r="182" spans="1:14" ht="19.5" customHeight="1">
      <c r="A182" s="455"/>
      <c r="B182" s="456"/>
      <c r="C182" s="456"/>
      <c r="D182" s="456"/>
      <c r="E182" s="456"/>
      <c r="F182" s="456"/>
      <c r="G182" s="456"/>
      <c r="H182" s="455"/>
      <c r="I182" s="455"/>
      <c r="J182" s="455"/>
      <c r="K182" s="455"/>
      <c r="L182" s="455"/>
      <c r="M182" s="455"/>
      <c r="N182" s="455"/>
    </row>
    <row r="183" spans="1:14" ht="19.5" customHeight="1">
      <c r="A183" s="455"/>
      <c r="B183" s="456"/>
      <c r="C183" s="456"/>
      <c r="D183" s="456"/>
      <c r="E183" s="456"/>
      <c r="F183" s="456"/>
      <c r="G183" s="456"/>
      <c r="H183" s="455"/>
      <c r="I183" s="455"/>
      <c r="J183" s="455"/>
      <c r="K183" s="455"/>
      <c r="L183" s="455"/>
      <c r="M183" s="455"/>
      <c r="N183" s="455"/>
    </row>
    <row r="184" spans="1:14" ht="19.5" customHeight="1">
      <c r="A184" s="456"/>
      <c r="B184" s="456"/>
      <c r="C184" s="456"/>
      <c r="D184" s="456"/>
      <c r="E184" s="456"/>
      <c r="F184" s="456"/>
      <c r="G184" s="456"/>
      <c r="H184" s="456"/>
      <c r="I184" s="456"/>
      <c r="J184" s="456"/>
      <c r="K184" s="456"/>
      <c r="L184" s="456"/>
      <c r="M184" s="456"/>
      <c r="N184" s="456"/>
    </row>
    <row r="185" spans="1:14" ht="19.5" customHeight="1">
      <c r="A185" s="456"/>
      <c r="B185" s="456"/>
      <c r="C185" s="456"/>
      <c r="D185" s="456"/>
      <c r="E185" s="456"/>
      <c r="F185" s="456"/>
      <c r="G185" s="456"/>
      <c r="H185" s="456"/>
      <c r="I185" s="456"/>
      <c r="J185" s="456"/>
      <c r="K185" s="456"/>
      <c r="L185" s="456"/>
      <c r="M185" s="456"/>
      <c r="N185" s="456"/>
    </row>
    <row r="186" spans="1:14" ht="19.5" customHeight="1">
      <c r="A186" s="456"/>
      <c r="B186" s="456"/>
      <c r="C186" s="456"/>
      <c r="D186" s="456"/>
      <c r="E186" s="456"/>
      <c r="F186" s="456"/>
      <c r="G186" s="456"/>
      <c r="H186" s="456"/>
      <c r="I186" s="456"/>
      <c r="J186" s="456"/>
      <c r="K186" s="456"/>
      <c r="L186" s="456"/>
      <c r="M186" s="456"/>
      <c r="N186" s="456"/>
    </row>
    <row r="187" spans="1:14" ht="19.5" customHeight="1">
      <c r="A187" s="456"/>
      <c r="B187" s="456"/>
      <c r="C187" s="456"/>
      <c r="D187" s="456"/>
      <c r="E187" s="456"/>
      <c r="F187" s="456"/>
      <c r="G187" s="456"/>
      <c r="H187" s="456"/>
      <c r="I187" s="456"/>
      <c r="J187" s="456"/>
      <c r="K187" s="456"/>
      <c r="L187" s="456"/>
      <c r="M187" s="456"/>
      <c r="N187" s="456"/>
    </row>
    <row r="188" spans="1:14" ht="19.5" customHeight="1">
      <c r="A188" s="456"/>
      <c r="B188" s="456"/>
      <c r="C188" s="456"/>
      <c r="D188" s="456"/>
      <c r="E188" s="456"/>
      <c r="F188" s="456"/>
      <c r="G188" s="456"/>
      <c r="H188" s="456"/>
      <c r="I188" s="456"/>
      <c r="J188" s="456"/>
      <c r="K188" s="456"/>
      <c r="L188" s="456"/>
      <c r="M188" s="456"/>
      <c r="N188" s="456"/>
    </row>
    <row r="189" spans="1:14" ht="19.5" customHeight="1">
      <c r="A189" s="456"/>
      <c r="B189" s="456"/>
      <c r="C189" s="456"/>
      <c r="D189" s="456"/>
      <c r="E189" s="456"/>
      <c r="F189" s="456"/>
      <c r="G189" s="456"/>
      <c r="H189" s="456"/>
      <c r="I189" s="456"/>
      <c r="J189" s="456"/>
      <c r="K189" s="456"/>
      <c r="L189" s="456"/>
      <c r="M189" s="456"/>
      <c r="N189" s="456"/>
    </row>
    <row r="190" spans="1:14" ht="19.5" customHeight="1">
      <c r="A190" s="456"/>
      <c r="B190" s="456"/>
      <c r="C190" s="456"/>
      <c r="D190" s="456"/>
      <c r="E190" s="456"/>
      <c r="F190" s="456"/>
      <c r="G190" s="456"/>
      <c r="H190" s="456"/>
      <c r="I190" s="456"/>
      <c r="J190" s="456"/>
      <c r="K190" s="456"/>
      <c r="L190" s="456"/>
      <c r="M190" s="456"/>
      <c r="N190" s="456"/>
    </row>
    <row r="191" spans="1:14" ht="19.5" customHeight="1">
      <c r="A191" s="456"/>
      <c r="B191" s="456"/>
      <c r="C191" s="456"/>
      <c r="D191" s="456"/>
      <c r="E191" s="456"/>
      <c r="F191" s="456"/>
      <c r="G191" s="456"/>
      <c r="H191" s="456"/>
      <c r="I191" s="456"/>
      <c r="J191" s="456"/>
      <c r="K191" s="456"/>
      <c r="L191" s="456"/>
      <c r="M191" s="456"/>
      <c r="N191" s="456"/>
    </row>
    <row r="192" spans="1:14" ht="19.5" customHeight="1">
      <c r="A192" s="456"/>
      <c r="B192" s="456"/>
      <c r="C192" s="456"/>
      <c r="D192" s="456"/>
      <c r="E192" s="456"/>
      <c r="F192" s="456"/>
      <c r="G192" s="456"/>
      <c r="H192" s="456"/>
      <c r="I192" s="456"/>
      <c r="J192" s="456"/>
      <c r="K192" s="456"/>
      <c r="L192" s="456"/>
      <c r="M192" s="456"/>
      <c r="N192" s="456"/>
    </row>
    <row r="193" spans="1:14" ht="19.5" customHeight="1">
      <c r="A193" s="456"/>
      <c r="B193" s="456"/>
      <c r="C193" s="456"/>
      <c r="D193" s="456"/>
      <c r="E193" s="456"/>
      <c r="F193" s="456"/>
      <c r="G193" s="456"/>
      <c r="H193" s="456"/>
      <c r="I193" s="456"/>
      <c r="J193" s="456"/>
      <c r="K193" s="456"/>
      <c r="L193" s="456"/>
      <c r="M193" s="456"/>
      <c r="N193" s="456"/>
    </row>
    <row r="194" spans="1:14" ht="19.5" customHeight="1">
      <c r="A194" s="456"/>
      <c r="B194" s="456"/>
      <c r="C194" s="456"/>
      <c r="D194" s="456"/>
      <c r="E194" s="456"/>
      <c r="F194" s="456"/>
      <c r="G194" s="456"/>
      <c r="H194" s="456"/>
      <c r="I194" s="456"/>
      <c r="J194" s="456"/>
      <c r="K194" s="456"/>
      <c r="L194" s="456"/>
      <c r="M194" s="456"/>
      <c r="N194" s="456"/>
    </row>
    <row r="195" spans="1:14" ht="19.5" customHeight="1">
      <c r="A195" s="456"/>
      <c r="B195" s="456"/>
      <c r="C195" s="456"/>
      <c r="D195" s="456"/>
      <c r="E195" s="456"/>
      <c r="F195" s="456"/>
      <c r="G195" s="456"/>
      <c r="H195" s="456"/>
      <c r="I195" s="456"/>
      <c r="J195" s="456"/>
      <c r="K195" s="456"/>
      <c r="L195" s="456"/>
      <c r="M195" s="456"/>
      <c r="N195" s="456"/>
    </row>
    <row r="196" spans="1:14" ht="19.5" customHeight="1">
      <c r="A196" s="456"/>
      <c r="B196" s="456"/>
      <c r="C196" s="456"/>
      <c r="D196" s="456"/>
      <c r="E196" s="456"/>
      <c r="F196" s="456"/>
      <c r="G196" s="456"/>
      <c r="H196" s="456"/>
      <c r="I196" s="456"/>
      <c r="J196" s="456"/>
      <c r="K196" s="456"/>
      <c r="L196" s="456"/>
      <c r="M196" s="456"/>
      <c r="N196" s="456"/>
    </row>
    <row r="197" spans="1:14" ht="19.5" customHeight="1">
      <c r="A197" s="456"/>
      <c r="B197" s="456"/>
      <c r="C197" s="456"/>
      <c r="D197" s="456"/>
      <c r="E197" s="456"/>
      <c r="F197" s="456"/>
      <c r="G197" s="456"/>
      <c r="H197" s="456"/>
      <c r="I197" s="456"/>
      <c r="J197" s="456"/>
      <c r="K197" s="456"/>
      <c r="L197" s="456"/>
      <c r="M197" s="456"/>
      <c r="N197" s="456"/>
    </row>
    <row r="198" spans="1:14" ht="19.5" customHeight="1">
      <c r="A198" s="456"/>
      <c r="B198" s="456"/>
      <c r="C198" s="456"/>
      <c r="D198" s="456"/>
      <c r="E198" s="456"/>
      <c r="F198" s="456"/>
      <c r="G198" s="456"/>
      <c r="H198" s="456"/>
      <c r="I198" s="456"/>
      <c r="J198" s="456"/>
      <c r="K198" s="456"/>
      <c r="L198" s="456"/>
      <c r="M198" s="456"/>
      <c r="N198" s="456"/>
    </row>
    <row r="199" spans="1:14" ht="19.5" customHeight="1">
      <c r="A199" s="456"/>
      <c r="B199" s="456"/>
      <c r="C199" s="456"/>
      <c r="D199" s="456"/>
      <c r="E199" s="456"/>
      <c r="F199" s="456"/>
      <c r="G199" s="456"/>
      <c r="H199" s="456"/>
      <c r="I199" s="456"/>
      <c r="J199" s="456"/>
      <c r="K199" s="456"/>
      <c r="L199" s="456"/>
      <c r="M199" s="456"/>
      <c r="N199" s="456"/>
    </row>
    <row r="200" spans="1:14" ht="19.5" customHeight="1">
      <c r="A200" s="456"/>
      <c r="B200" s="456"/>
      <c r="C200" s="456"/>
      <c r="D200" s="456"/>
      <c r="E200" s="456"/>
      <c r="F200" s="456"/>
      <c r="G200" s="456"/>
      <c r="H200" s="456"/>
      <c r="I200" s="456"/>
      <c r="J200" s="456"/>
      <c r="K200" s="456"/>
      <c r="L200" s="456"/>
      <c r="M200" s="456"/>
      <c r="N200" s="456"/>
    </row>
    <row r="201" spans="1:14" ht="19.5" customHeight="1">
      <c r="A201" s="456"/>
      <c r="B201" s="456"/>
      <c r="C201" s="456"/>
      <c r="D201" s="456"/>
      <c r="E201" s="456"/>
      <c r="F201" s="456"/>
      <c r="G201" s="456"/>
      <c r="H201" s="456"/>
      <c r="I201" s="456"/>
      <c r="J201" s="456"/>
      <c r="K201" s="456"/>
      <c r="L201" s="456"/>
      <c r="M201" s="456"/>
      <c r="N201" s="456"/>
    </row>
    <row r="202" spans="1:14" ht="19.5" customHeight="1">
      <c r="A202" s="456"/>
      <c r="B202" s="456"/>
      <c r="C202" s="456"/>
      <c r="D202" s="456"/>
      <c r="E202" s="456"/>
      <c r="F202" s="456"/>
      <c r="G202" s="456"/>
      <c r="H202" s="456"/>
      <c r="I202" s="456"/>
      <c r="J202" s="456"/>
      <c r="K202" s="456"/>
      <c r="L202" s="456"/>
      <c r="M202" s="456"/>
      <c r="N202" s="456"/>
    </row>
    <row r="203" spans="1:14" ht="19.5" customHeight="1">
      <c r="A203" s="456"/>
      <c r="B203" s="456"/>
      <c r="C203" s="456"/>
      <c r="D203" s="456"/>
      <c r="E203" s="456"/>
      <c r="F203" s="456"/>
      <c r="G203" s="456"/>
      <c r="H203" s="456"/>
      <c r="I203" s="456"/>
      <c r="J203" s="456"/>
      <c r="K203" s="456"/>
      <c r="L203" s="456"/>
      <c r="M203" s="456"/>
      <c r="N203" s="456"/>
    </row>
    <row r="204" spans="1:14" ht="19.5" customHeight="1">
      <c r="A204" s="456"/>
      <c r="B204" s="456"/>
      <c r="C204" s="456"/>
      <c r="D204" s="456"/>
      <c r="E204" s="456"/>
      <c r="F204" s="456"/>
      <c r="G204" s="456"/>
      <c r="H204" s="456"/>
      <c r="I204" s="456"/>
      <c r="J204" s="456"/>
      <c r="K204" s="456"/>
      <c r="L204" s="456"/>
      <c r="M204" s="456"/>
      <c r="N204" s="456"/>
    </row>
    <row r="205" spans="1:14" ht="19.5" customHeight="1">
      <c r="A205" s="456"/>
      <c r="B205" s="456"/>
      <c r="C205" s="456"/>
      <c r="D205" s="456"/>
      <c r="E205" s="456"/>
      <c r="F205" s="456"/>
      <c r="G205" s="456"/>
      <c r="H205" s="456"/>
      <c r="I205" s="456"/>
      <c r="J205" s="456"/>
      <c r="K205" s="456"/>
      <c r="L205" s="456"/>
      <c r="M205" s="456"/>
      <c r="N205" s="456"/>
    </row>
    <row r="206" spans="1:14" ht="19.5" customHeight="1">
      <c r="A206" s="456"/>
      <c r="B206" s="456"/>
      <c r="C206" s="456"/>
      <c r="D206" s="456"/>
      <c r="E206" s="456"/>
      <c r="F206" s="456"/>
      <c r="G206" s="456"/>
      <c r="H206" s="456"/>
      <c r="I206" s="456"/>
      <c r="J206" s="456"/>
      <c r="K206" s="456"/>
      <c r="L206" s="456"/>
      <c r="M206" s="456"/>
      <c r="N206" s="456"/>
    </row>
    <row r="207" spans="1:14" ht="19.5" customHeight="1">
      <c r="A207" s="456"/>
      <c r="B207" s="456"/>
      <c r="C207" s="456"/>
      <c r="D207" s="456"/>
      <c r="E207" s="456"/>
      <c r="F207" s="456"/>
      <c r="G207" s="456"/>
      <c r="H207" s="456"/>
      <c r="I207" s="456"/>
      <c r="J207" s="456"/>
      <c r="K207" s="456"/>
      <c r="L207" s="456"/>
      <c r="M207" s="456"/>
      <c r="N207" s="456"/>
    </row>
    <row r="208" spans="1:14" ht="19.5" customHeight="1">
      <c r="A208" s="456"/>
      <c r="B208" s="456"/>
      <c r="C208" s="456"/>
      <c r="D208" s="456"/>
      <c r="E208" s="456"/>
      <c r="F208" s="456"/>
      <c r="G208" s="456"/>
      <c r="H208" s="456"/>
      <c r="I208" s="456"/>
      <c r="J208" s="456"/>
      <c r="K208" s="456"/>
      <c r="L208" s="456"/>
      <c r="M208" s="456"/>
      <c r="N208" s="456"/>
    </row>
    <row r="209" spans="1:14" ht="19.5" customHeight="1">
      <c r="A209" s="456"/>
      <c r="B209" s="456"/>
      <c r="C209" s="456"/>
      <c r="D209" s="456"/>
      <c r="E209" s="456"/>
      <c r="F209" s="456"/>
      <c r="G209" s="456"/>
      <c r="H209" s="456"/>
      <c r="I209" s="456"/>
      <c r="J209" s="456"/>
      <c r="K209" s="456"/>
      <c r="L209" s="456"/>
      <c r="M209" s="456"/>
      <c r="N209" s="456"/>
    </row>
    <row r="210" spans="1:14" ht="19.5" customHeight="1">
      <c r="A210" s="456"/>
      <c r="B210" s="456"/>
      <c r="C210" s="456"/>
      <c r="D210" s="456"/>
      <c r="E210" s="456"/>
      <c r="F210" s="456"/>
      <c r="G210" s="456"/>
      <c r="H210" s="456"/>
      <c r="I210" s="456"/>
      <c r="J210" s="456"/>
      <c r="K210" s="456"/>
      <c r="L210" s="456"/>
      <c r="M210" s="456"/>
      <c r="N210" s="456"/>
    </row>
    <row r="211" spans="1:14" ht="19.5" customHeight="1">
      <c r="A211" s="456"/>
      <c r="B211" s="456"/>
      <c r="C211" s="456"/>
      <c r="D211" s="456"/>
      <c r="E211" s="456"/>
      <c r="F211" s="456"/>
      <c r="G211" s="456"/>
      <c r="H211" s="456"/>
      <c r="I211" s="456"/>
      <c r="J211" s="456"/>
      <c r="K211" s="456"/>
      <c r="L211" s="456"/>
      <c r="M211" s="456"/>
      <c r="N211" s="456"/>
    </row>
    <row r="212" spans="1:14" ht="19.5" customHeight="1">
      <c r="A212" s="456"/>
      <c r="B212" s="456"/>
      <c r="C212" s="456"/>
      <c r="D212" s="456"/>
      <c r="E212" s="456"/>
      <c r="F212" s="456"/>
      <c r="G212" s="456"/>
      <c r="H212" s="456"/>
      <c r="I212" s="456"/>
      <c r="J212" s="456"/>
      <c r="K212" s="456"/>
      <c r="L212" s="456"/>
      <c r="M212" s="456"/>
      <c r="N212" s="456"/>
    </row>
    <row r="213" spans="1:14" ht="19.5" customHeight="1">
      <c r="A213" s="455"/>
      <c r="B213" s="456"/>
      <c r="C213" s="456"/>
      <c r="D213" s="456"/>
      <c r="E213" s="455"/>
      <c r="F213" s="455"/>
      <c r="G213" s="455"/>
      <c r="H213" s="455"/>
      <c r="I213" s="455"/>
      <c r="J213" s="455"/>
      <c r="K213" s="455"/>
      <c r="L213" s="455"/>
      <c r="M213" s="455"/>
      <c r="N213" s="455"/>
    </row>
    <row r="214" spans="1:14" ht="19.5" customHeight="1">
      <c r="A214" s="456"/>
      <c r="B214" s="456"/>
      <c r="C214" s="456"/>
      <c r="D214" s="456"/>
      <c r="E214" s="456"/>
      <c r="F214" s="456"/>
      <c r="G214" s="456"/>
      <c r="H214" s="456"/>
      <c r="I214" s="456"/>
      <c r="J214" s="456"/>
      <c r="K214" s="456"/>
      <c r="L214" s="456"/>
      <c r="M214" s="456"/>
      <c r="N214" s="456"/>
    </row>
    <row r="215" spans="1:14" ht="19.5" customHeight="1">
      <c r="A215" s="456"/>
      <c r="B215" s="456"/>
      <c r="C215" s="456"/>
      <c r="D215" s="456"/>
      <c r="E215" s="456"/>
      <c r="F215" s="456"/>
      <c r="G215" s="456"/>
      <c r="H215" s="456"/>
      <c r="I215" s="456"/>
      <c r="J215" s="456"/>
      <c r="K215" s="456"/>
      <c r="L215" s="456"/>
      <c r="M215" s="456"/>
      <c r="N215" s="456"/>
    </row>
    <row r="216" spans="1:14" ht="19.5" customHeight="1">
      <c r="A216" s="456"/>
      <c r="B216" s="456"/>
      <c r="C216" s="456"/>
      <c r="D216" s="456"/>
      <c r="E216" s="456"/>
      <c r="F216" s="456"/>
      <c r="G216" s="456"/>
      <c r="H216" s="456"/>
      <c r="I216" s="456"/>
      <c r="J216" s="456"/>
      <c r="K216" s="456"/>
      <c r="L216" s="456"/>
      <c r="M216" s="456"/>
      <c r="N216" s="456"/>
    </row>
    <row r="217" spans="1:14" ht="19.5" customHeight="1">
      <c r="A217" s="456"/>
      <c r="B217" s="456"/>
      <c r="C217" s="456"/>
      <c r="D217" s="456"/>
      <c r="E217" s="456"/>
      <c r="F217" s="456"/>
      <c r="G217" s="456"/>
      <c r="H217" s="456"/>
      <c r="I217" s="456"/>
      <c r="J217" s="456"/>
      <c r="K217" s="456"/>
      <c r="L217" s="456"/>
      <c r="M217" s="456"/>
      <c r="N217" s="456"/>
    </row>
    <row r="218" spans="1:14" ht="19.5" customHeight="1">
      <c r="A218" s="456"/>
      <c r="B218" s="456"/>
      <c r="C218" s="456"/>
      <c r="D218" s="456"/>
      <c r="E218" s="456"/>
      <c r="F218" s="456"/>
      <c r="G218" s="456"/>
      <c r="H218" s="456"/>
      <c r="I218" s="456"/>
      <c r="J218" s="456"/>
      <c r="K218" s="456"/>
      <c r="L218" s="456"/>
      <c r="M218" s="456"/>
      <c r="N218" s="456"/>
    </row>
    <row r="219" spans="1:14" ht="19.5" customHeight="1">
      <c r="A219" s="456"/>
      <c r="B219" s="456"/>
      <c r="C219" s="456"/>
      <c r="D219" s="456"/>
      <c r="E219" s="456"/>
      <c r="F219" s="456"/>
      <c r="G219" s="456"/>
      <c r="H219" s="456"/>
      <c r="I219" s="456"/>
      <c r="J219" s="456"/>
      <c r="K219" s="456"/>
      <c r="L219" s="456"/>
      <c r="M219" s="456"/>
      <c r="N219" s="456"/>
    </row>
    <row r="220" spans="1:14" ht="19.5" customHeight="1">
      <c r="A220" s="456"/>
      <c r="B220" s="456"/>
      <c r="C220" s="456"/>
      <c r="D220" s="456"/>
      <c r="E220" s="456"/>
      <c r="F220" s="456"/>
      <c r="G220" s="456"/>
      <c r="H220" s="456"/>
      <c r="I220" s="456"/>
      <c r="J220" s="456"/>
      <c r="K220" s="456"/>
      <c r="L220" s="456"/>
      <c r="M220" s="456"/>
      <c r="N220" s="456"/>
    </row>
    <row r="221" spans="1:14" ht="19.5" customHeight="1">
      <c r="A221" s="456"/>
      <c r="B221" s="456"/>
      <c r="C221" s="456"/>
      <c r="D221" s="456"/>
      <c r="E221" s="456"/>
      <c r="F221" s="456"/>
      <c r="G221" s="456"/>
      <c r="H221" s="456"/>
      <c r="I221" s="456"/>
      <c r="J221" s="456"/>
      <c r="K221" s="456"/>
      <c r="L221" s="456"/>
      <c r="M221" s="456"/>
      <c r="N221" s="456"/>
    </row>
    <row r="222" spans="1:14" ht="19.5" customHeight="1">
      <c r="A222" s="456"/>
      <c r="B222" s="456"/>
      <c r="C222" s="456"/>
      <c r="D222" s="456"/>
      <c r="E222" s="456"/>
      <c r="F222" s="456"/>
      <c r="G222" s="456"/>
      <c r="H222" s="456"/>
      <c r="I222" s="456"/>
      <c r="J222" s="456"/>
      <c r="K222" s="456"/>
      <c r="L222" s="456"/>
      <c r="M222" s="456"/>
      <c r="N222" s="456"/>
    </row>
    <row r="223" spans="1:14" ht="19.5" customHeight="1">
      <c r="A223" s="456"/>
      <c r="B223" s="456"/>
      <c r="C223" s="456"/>
      <c r="D223" s="456"/>
      <c r="E223" s="456"/>
      <c r="F223" s="456"/>
      <c r="G223" s="456"/>
      <c r="H223" s="456"/>
      <c r="I223" s="456"/>
      <c r="J223" s="456"/>
      <c r="K223" s="456"/>
      <c r="L223" s="456"/>
      <c r="M223" s="456"/>
      <c r="N223" s="456"/>
    </row>
    <row r="224" spans="1:14" ht="19.5" customHeight="1">
      <c r="A224" s="456"/>
      <c r="B224" s="456"/>
      <c r="C224" s="456"/>
      <c r="D224" s="456"/>
      <c r="E224" s="456"/>
      <c r="F224" s="456"/>
      <c r="G224" s="456"/>
      <c r="H224" s="456"/>
      <c r="I224" s="456"/>
      <c r="J224" s="456"/>
      <c r="K224" s="456"/>
      <c r="L224" s="456"/>
      <c r="M224" s="456"/>
      <c r="N224" s="456"/>
    </row>
    <row r="225" spans="1:14" ht="19.5" customHeight="1">
      <c r="A225" s="456"/>
      <c r="B225" s="456"/>
      <c r="C225" s="456"/>
      <c r="D225" s="456"/>
      <c r="E225" s="456"/>
      <c r="F225" s="456"/>
      <c r="G225" s="456"/>
      <c r="H225" s="456"/>
      <c r="I225" s="456"/>
      <c r="J225" s="456"/>
      <c r="K225" s="456"/>
      <c r="L225" s="456"/>
      <c r="M225" s="456"/>
      <c r="N225" s="456"/>
    </row>
    <row r="226" spans="1:14" ht="19.5" customHeight="1">
      <c r="A226" s="456"/>
      <c r="B226" s="456"/>
      <c r="C226" s="456"/>
      <c r="D226" s="456"/>
      <c r="E226" s="456"/>
      <c r="F226" s="456"/>
      <c r="G226" s="456"/>
      <c r="H226" s="456"/>
      <c r="I226" s="456"/>
      <c r="J226" s="456"/>
      <c r="K226" s="456"/>
      <c r="L226" s="456"/>
      <c r="M226" s="456"/>
      <c r="N226" s="456"/>
    </row>
    <row r="227" spans="1:14" ht="19.5" customHeight="1">
      <c r="A227" s="456"/>
      <c r="B227" s="456"/>
      <c r="C227" s="456"/>
      <c r="D227" s="456"/>
      <c r="E227" s="456"/>
      <c r="F227" s="456"/>
      <c r="G227" s="456"/>
      <c r="H227" s="456"/>
      <c r="I227" s="456"/>
      <c r="J227" s="456"/>
      <c r="K227" s="456"/>
      <c r="L227" s="456"/>
      <c r="M227" s="456"/>
      <c r="N227" s="456"/>
    </row>
    <row r="228" spans="1:14" ht="19.5" customHeight="1">
      <c r="A228" s="456"/>
      <c r="B228" s="456"/>
      <c r="C228" s="456"/>
      <c r="D228" s="456"/>
      <c r="E228" s="456"/>
      <c r="F228" s="456"/>
      <c r="G228" s="456"/>
      <c r="H228" s="456"/>
      <c r="I228" s="456"/>
      <c r="J228" s="456"/>
      <c r="K228" s="456"/>
      <c r="L228" s="456"/>
      <c r="M228" s="456"/>
      <c r="N228" s="456"/>
    </row>
    <row r="229" spans="1:14" ht="19.5" customHeight="1">
      <c r="A229" s="456"/>
      <c r="B229" s="456"/>
      <c r="C229" s="456"/>
      <c r="D229" s="456"/>
      <c r="E229" s="456"/>
      <c r="F229" s="456"/>
      <c r="G229" s="456"/>
      <c r="H229" s="456"/>
      <c r="I229" s="456"/>
      <c r="J229" s="456"/>
      <c r="K229" s="456"/>
      <c r="L229" s="456"/>
      <c r="M229" s="456"/>
      <c r="N229" s="456"/>
    </row>
    <row r="230" spans="1:14" ht="19.5" customHeight="1">
      <c r="A230" s="456"/>
      <c r="B230" s="456"/>
      <c r="C230" s="456"/>
      <c r="D230" s="456"/>
      <c r="E230" s="456"/>
      <c r="F230" s="456"/>
      <c r="G230" s="456"/>
      <c r="H230" s="456"/>
      <c r="I230" s="456"/>
      <c r="J230" s="456"/>
      <c r="K230" s="456"/>
      <c r="L230" s="456"/>
      <c r="M230" s="456"/>
      <c r="N230" s="456"/>
    </row>
    <row r="231" spans="1:14" ht="19.5" customHeight="1">
      <c r="A231" s="456"/>
      <c r="B231" s="456"/>
      <c r="C231" s="456"/>
      <c r="D231" s="456"/>
      <c r="E231" s="456"/>
      <c r="F231" s="456"/>
      <c r="G231" s="456"/>
      <c r="H231" s="456"/>
      <c r="I231" s="456"/>
      <c r="J231" s="456"/>
      <c r="K231" s="456"/>
      <c r="L231" s="456"/>
      <c r="M231" s="456"/>
      <c r="N231" s="456"/>
    </row>
    <row r="232" spans="1:14" ht="19.5" customHeight="1">
      <c r="A232" s="456"/>
      <c r="B232" s="456"/>
      <c r="C232" s="456"/>
      <c r="D232" s="456"/>
      <c r="E232" s="456"/>
      <c r="F232" s="456"/>
      <c r="G232" s="456"/>
      <c r="H232" s="456"/>
      <c r="I232" s="456"/>
      <c r="J232" s="456"/>
      <c r="K232" s="456"/>
      <c r="L232" s="456"/>
      <c r="M232" s="456"/>
      <c r="N232" s="456"/>
    </row>
    <row r="233" spans="1:14" ht="19.5" customHeight="1">
      <c r="A233" s="456"/>
      <c r="B233" s="456"/>
      <c r="C233" s="456"/>
      <c r="D233" s="456"/>
      <c r="E233" s="456"/>
      <c r="F233" s="456"/>
      <c r="G233" s="456"/>
      <c r="H233" s="456"/>
      <c r="I233" s="456"/>
      <c r="J233" s="456"/>
      <c r="K233" s="456"/>
      <c r="L233" s="456"/>
      <c r="M233" s="456"/>
      <c r="N233" s="456"/>
    </row>
    <row r="234" spans="1:14" ht="19.5" customHeight="1">
      <c r="A234" s="456"/>
      <c r="B234" s="456"/>
      <c r="C234" s="456"/>
      <c r="D234" s="456"/>
      <c r="E234" s="456"/>
      <c r="F234" s="456"/>
      <c r="G234" s="456"/>
      <c r="H234" s="456"/>
      <c r="I234" s="456"/>
      <c r="J234" s="456"/>
      <c r="K234" s="456"/>
      <c r="L234" s="456"/>
      <c r="M234" s="456"/>
      <c r="N234" s="456"/>
    </row>
    <row r="235" spans="1:14" ht="19.5" customHeight="1">
      <c r="A235" s="456"/>
      <c r="B235" s="456"/>
      <c r="C235" s="456"/>
      <c r="D235" s="456"/>
      <c r="E235" s="456"/>
      <c r="F235" s="456"/>
      <c r="G235" s="456"/>
      <c r="H235" s="456"/>
      <c r="I235" s="456"/>
      <c r="J235" s="456"/>
      <c r="K235" s="456"/>
      <c r="L235" s="456"/>
      <c r="M235" s="456"/>
      <c r="N235" s="456"/>
    </row>
    <row r="236" spans="1:14" ht="19.5" customHeight="1">
      <c r="A236" s="456"/>
      <c r="B236" s="456"/>
      <c r="C236" s="456"/>
      <c r="D236" s="456"/>
      <c r="E236" s="456"/>
      <c r="F236" s="456"/>
      <c r="G236" s="456"/>
      <c r="H236" s="456"/>
      <c r="I236" s="456"/>
      <c r="J236" s="456"/>
      <c r="K236" s="456"/>
      <c r="L236" s="456"/>
      <c r="M236" s="456"/>
      <c r="N236" s="456"/>
    </row>
    <row r="237" spans="1:14" ht="19.5" customHeight="1">
      <c r="A237" s="456"/>
      <c r="B237" s="456"/>
      <c r="C237" s="456"/>
      <c r="D237" s="456"/>
      <c r="E237" s="456"/>
      <c r="F237" s="456"/>
      <c r="G237" s="456"/>
      <c r="H237" s="456"/>
      <c r="I237" s="456"/>
      <c r="J237" s="456"/>
      <c r="K237" s="456"/>
      <c r="L237" s="456"/>
      <c r="M237" s="456"/>
      <c r="N237" s="456"/>
    </row>
    <row r="238" spans="1:14" ht="19.5" customHeight="1">
      <c r="A238" s="456"/>
      <c r="B238" s="456"/>
      <c r="C238" s="456"/>
      <c r="D238" s="456"/>
      <c r="E238" s="456"/>
      <c r="F238" s="456"/>
      <c r="G238" s="456"/>
      <c r="H238" s="456"/>
      <c r="I238" s="456"/>
      <c r="J238" s="456"/>
      <c r="K238" s="456"/>
      <c r="L238" s="456"/>
      <c r="M238" s="456"/>
      <c r="N238" s="456"/>
    </row>
    <row r="239" spans="1:14" ht="19.5" customHeight="1">
      <c r="A239" s="456"/>
      <c r="B239" s="456"/>
      <c r="C239" s="456"/>
      <c r="D239" s="456"/>
      <c r="E239" s="456"/>
      <c r="F239" s="456"/>
      <c r="G239" s="456"/>
      <c r="H239" s="456"/>
      <c r="I239" s="456"/>
      <c r="J239" s="456"/>
      <c r="K239" s="456"/>
      <c r="L239" s="456"/>
      <c r="M239" s="456"/>
      <c r="N239" s="456"/>
    </row>
    <row r="240" spans="1:14" ht="19.5" customHeight="1">
      <c r="A240" s="456"/>
      <c r="B240" s="456"/>
      <c r="C240" s="456"/>
      <c r="D240" s="456"/>
      <c r="E240" s="456"/>
      <c r="F240" s="456"/>
      <c r="G240" s="456"/>
      <c r="H240" s="456"/>
      <c r="I240" s="456"/>
      <c r="J240" s="456"/>
      <c r="K240" s="456"/>
      <c r="L240" s="456"/>
      <c r="M240" s="456"/>
      <c r="N240" s="456"/>
    </row>
    <row r="241" spans="1:14" ht="19.5" customHeight="1">
      <c r="A241" s="456"/>
      <c r="B241" s="456"/>
      <c r="C241" s="456"/>
      <c r="D241" s="456"/>
      <c r="E241" s="456"/>
      <c r="F241" s="456"/>
      <c r="G241" s="456"/>
      <c r="H241" s="456"/>
      <c r="I241" s="456"/>
      <c r="J241" s="456"/>
      <c r="K241" s="456"/>
      <c r="L241" s="456"/>
      <c r="M241" s="456"/>
      <c r="N241" s="456"/>
    </row>
    <row r="242" spans="1:14" ht="19.5" customHeight="1">
      <c r="A242" s="456"/>
      <c r="B242" s="456"/>
      <c r="C242" s="456"/>
      <c r="D242" s="456"/>
      <c r="E242" s="456"/>
      <c r="F242" s="456"/>
      <c r="G242" s="456"/>
      <c r="H242" s="456"/>
      <c r="I242" s="456"/>
      <c r="J242" s="456"/>
      <c r="K242" s="456"/>
      <c r="L242" s="456"/>
      <c r="M242" s="456"/>
      <c r="N242" s="456"/>
    </row>
    <row r="243" spans="1:14" ht="19.5" customHeight="1">
      <c r="A243" s="456"/>
      <c r="B243" s="456"/>
      <c r="C243" s="456"/>
      <c r="D243" s="456"/>
      <c r="E243" s="456"/>
      <c r="F243" s="456"/>
      <c r="G243" s="456"/>
      <c r="H243" s="456"/>
      <c r="I243" s="456"/>
      <c r="J243" s="456"/>
      <c r="K243" s="456"/>
      <c r="L243" s="456"/>
      <c r="M243" s="456"/>
      <c r="N243" s="456"/>
    </row>
    <row r="244" spans="1:14" ht="19.5" customHeight="1">
      <c r="A244" s="456"/>
      <c r="B244" s="456"/>
      <c r="C244" s="456"/>
      <c r="D244" s="456"/>
      <c r="E244" s="456"/>
      <c r="F244" s="456"/>
      <c r="G244" s="456"/>
      <c r="H244" s="456"/>
      <c r="I244" s="456"/>
      <c r="J244" s="456"/>
      <c r="K244" s="456"/>
      <c r="L244" s="456"/>
      <c r="M244" s="456"/>
      <c r="N244" s="456"/>
    </row>
    <row r="245" spans="1:14" ht="19.5" customHeight="1">
      <c r="A245" s="456"/>
      <c r="B245" s="456"/>
      <c r="C245" s="456"/>
      <c r="D245" s="456"/>
      <c r="E245" s="456"/>
      <c r="F245" s="456"/>
      <c r="G245" s="456"/>
      <c r="H245" s="456"/>
      <c r="I245" s="456"/>
      <c r="J245" s="456"/>
      <c r="K245" s="456"/>
      <c r="L245" s="456"/>
      <c r="M245" s="456"/>
      <c r="N245" s="456"/>
    </row>
    <row r="246" spans="1:14" ht="19.5" customHeight="1">
      <c r="A246" s="456"/>
      <c r="B246" s="456"/>
      <c r="C246" s="456"/>
      <c r="D246" s="456"/>
      <c r="E246" s="456"/>
      <c r="F246" s="456"/>
      <c r="G246" s="456"/>
      <c r="H246" s="456"/>
      <c r="I246" s="456"/>
      <c r="J246" s="456"/>
      <c r="K246" s="456"/>
      <c r="L246" s="456"/>
      <c r="M246" s="456"/>
      <c r="N246" s="456"/>
    </row>
    <row r="247" spans="1:14" ht="19.5" customHeight="1">
      <c r="A247" s="456"/>
      <c r="B247" s="456"/>
      <c r="C247" s="456"/>
      <c r="D247" s="456"/>
      <c r="E247" s="456"/>
      <c r="F247" s="456"/>
      <c r="G247" s="456"/>
      <c r="H247" s="456"/>
      <c r="I247" s="456"/>
      <c r="J247" s="456"/>
      <c r="K247" s="456"/>
      <c r="L247" s="456"/>
      <c r="M247" s="456"/>
      <c r="N247" s="456"/>
    </row>
    <row r="248" spans="1:14" ht="19.5" customHeight="1">
      <c r="A248" s="456"/>
      <c r="B248" s="456"/>
      <c r="C248" s="456"/>
      <c r="D248" s="456"/>
      <c r="E248" s="456"/>
      <c r="F248" s="456"/>
      <c r="G248" s="456"/>
      <c r="H248" s="456"/>
      <c r="I248" s="456"/>
      <c r="J248" s="456"/>
      <c r="K248" s="456"/>
      <c r="L248" s="456"/>
      <c r="M248" s="456"/>
      <c r="N248" s="456"/>
    </row>
    <row r="249" spans="1:14" ht="19.5" customHeight="1">
      <c r="A249" s="456"/>
      <c r="B249" s="456"/>
      <c r="C249" s="456"/>
      <c r="D249" s="456"/>
      <c r="E249" s="456"/>
      <c r="F249" s="456"/>
      <c r="G249" s="456"/>
      <c r="H249" s="456"/>
      <c r="I249" s="456"/>
      <c r="J249" s="456"/>
      <c r="K249" s="456"/>
      <c r="L249" s="456"/>
      <c r="M249" s="456"/>
      <c r="N249" s="456"/>
    </row>
    <row r="250" spans="1:14" ht="19.5" customHeight="1">
      <c r="A250" s="456"/>
      <c r="B250" s="456"/>
      <c r="C250" s="456"/>
      <c r="D250" s="456"/>
      <c r="E250" s="456"/>
      <c r="F250" s="456"/>
      <c r="G250" s="456"/>
      <c r="H250" s="456"/>
      <c r="I250" s="456"/>
      <c r="J250" s="456"/>
      <c r="K250" s="456"/>
      <c r="L250" s="456"/>
      <c r="M250" s="456"/>
      <c r="N250" s="456"/>
    </row>
    <row r="251" spans="1:14" ht="19.5" customHeight="1">
      <c r="A251" s="456"/>
      <c r="B251" s="456"/>
      <c r="C251" s="456"/>
      <c r="D251" s="456"/>
      <c r="E251" s="456"/>
      <c r="F251" s="456"/>
      <c r="G251" s="456"/>
      <c r="H251" s="456"/>
      <c r="I251" s="456"/>
      <c r="J251" s="456"/>
      <c r="K251" s="456"/>
      <c r="L251" s="456"/>
      <c r="M251" s="456"/>
      <c r="N251" s="456"/>
    </row>
    <row r="252" spans="1:14" ht="19.5" customHeight="1">
      <c r="A252" s="456"/>
      <c r="B252" s="456"/>
      <c r="C252" s="456"/>
      <c r="D252" s="456"/>
      <c r="E252" s="456"/>
      <c r="F252" s="456"/>
      <c r="G252" s="456"/>
      <c r="H252" s="456"/>
      <c r="I252" s="456"/>
      <c r="J252" s="456"/>
      <c r="K252" s="456"/>
      <c r="L252" s="456"/>
      <c r="M252" s="456"/>
      <c r="N252" s="456"/>
    </row>
    <row r="253" spans="1:14" ht="19.5" customHeight="1">
      <c r="A253" s="456"/>
      <c r="B253" s="456"/>
      <c r="C253" s="456"/>
      <c r="D253" s="456"/>
      <c r="E253" s="456"/>
      <c r="F253" s="456"/>
      <c r="G253" s="456"/>
      <c r="H253" s="456"/>
      <c r="I253" s="456"/>
      <c r="J253" s="456"/>
      <c r="K253" s="456"/>
      <c r="L253" s="456"/>
      <c r="M253" s="456"/>
      <c r="N253" s="456"/>
    </row>
    <row r="254" spans="1:14" ht="19.5" customHeight="1">
      <c r="A254" s="456"/>
      <c r="B254" s="456"/>
      <c r="C254" s="456"/>
      <c r="D254" s="456"/>
      <c r="E254" s="456"/>
      <c r="F254" s="456"/>
      <c r="G254" s="456"/>
      <c r="H254" s="456"/>
      <c r="I254" s="456"/>
      <c r="J254" s="456"/>
      <c r="K254" s="456"/>
      <c r="L254" s="456"/>
      <c r="M254" s="456"/>
      <c r="N254" s="456"/>
    </row>
    <row r="255" spans="1:14" ht="19.5" customHeight="1">
      <c r="A255" s="456"/>
      <c r="B255" s="456"/>
      <c r="C255" s="456"/>
      <c r="D255" s="456"/>
      <c r="E255" s="456"/>
      <c r="F255" s="456"/>
      <c r="G255" s="456"/>
      <c r="H255" s="456"/>
      <c r="I255" s="456"/>
      <c r="J255" s="456"/>
      <c r="K255" s="456"/>
      <c r="L255" s="456"/>
      <c r="M255" s="456"/>
      <c r="N255" s="456"/>
    </row>
    <row r="256" spans="1:14" ht="19.5" customHeight="1">
      <c r="A256" s="456"/>
      <c r="B256" s="456"/>
      <c r="C256" s="456"/>
      <c r="D256" s="456"/>
      <c r="E256" s="456"/>
      <c r="F256" s="456"/>
      <c r="G256" s="456"/>
      <c r="H256" s="456"/>
      <c r="I256" s="456"/>
      <c r="J256" s="456"/>
      <c r="K256" s="456"/>
      <c r="L256" s="456"/>
      <c r="M256" s="456"/>
      <c r="N256" s="456"/>
    </row>
    <row r="257" spans="1:14" ht="19.5" customHeight="1">
      <c r="A257" s="456"/>
      <c r="B257" s="456"/>
      <c r="C257" s="456"/>
      <c r="D257" s="456"/>
      <c r="E257" s="456"/>
      <c r="F257" s="456"/>
      <c r="G257" s="456"/>
      <c r="H257" s="456"/>
      <c r="I257" s="456"/>
      <c r="J257" s="456"/>
      <c r="K257" s="456"/>
      <c r="L257" s="456"/>
      <c r="M257" s="456"/>
      <c r="N257" s="456"/>
    </row>
    <row r="258" spans="1:14" ht="19.5" customHeight="1">
      <c r="A258" s="456"/>
      <c r="B258" s="456"/>
      <c r="C258" s="456"/>
      <c r="D258" s="456"/>
      <c r="E258" s="456"/>
      <c r="F258" s="456"/>
      <c r="G258" s="456"/>
      <c r="H258" s="456"/>
      <c r="I258" s="456"/>
      <c r="J258" s="456"/>
      <c r="K258" s="456"/>
      <c r="L258" s="456"/>
      <c r="M258" s="456"/>
      <c r="N258" s="456"/>
    </row>
    <row r="259" spans="1:14" ht="19.5" customHeight="1">
      <c r="A259" s="456"/>
      <c r="B259" s="456"/>
      <c r="C259" s="456"/>
      <c r="D259" s="456"/>
      <c r="E259" s="456"/>
      <c r="F259" s="456"/>
      <c r="G259" s="456"/>
      <c r="H259" s="456"/>
      <c r="I259" s="456"/>
      <c r="J259" s="456"/>
      <c r="K259" s="456"/>
      <c r="L259" s="456"/>
      <c r="M259" s="456"/>
      <c r="N259" s="456"/>
    </row>
    <row r="260" spans="1:14" ht="19.5" customHeight="1">
      <c r="A260" s="456"/>
      <c r="B260" s="456"/>
      <c r="C260" s="456"/>
      <c r="D260" s="456"/>
      <c r="E260" s="456"/>
      <c r="F260" s="456"/>
      <c r="G260" s="456"/>
      <c r="H260" s="456"/>
      <c r="I260" s="456"/>
      <c r="J260" s="456"/>
      <c r="K260" s="456"/>
      <c r="L260" s="456"/>
      <c r="M260" s="456"/>
      <c r="N260" s="456"/>
    </row>
    <row r="261" spans="1:14" ht="19.5" customHeight="1">
      <c r="A261" s="456"/>
      <c r="B261" s="456"/>
      <c r="C261" s="456"/>
      <c r="D261" s="456"/>
      <c r="E261" s="456"/>
      <c r="F261" s="456"/>
      <c r="G261" s="456"/>
      <c r="H261" s="456"/>
      <c r="I261" s="456"/>
      <c r="J261" s="456"/>
      <c r="K261" s="456"/>
      <c r="L261" s="456"/>
      <c r="M261" s="456"/>
      <c r="N261" s="456"/>
    </row>
    <row r="262" spans="1:14" ht="19.5" customHeight="1">
      <c r="A262" s="456"/>
      <c r="B262" s="456"/>
      <c r="C262" s="456"/>
      <c r="D262" s="456"/>
      <c r="E262" s="456"/>
      <c r="F262" s="456"/>
      <c r="G262" s="456"/>
      <c r="H262" s="456"/>
      <c r="I262" s="456"/>
      <c r="J262" s="456"/>
      <c r="K262" s="456"/>
      <c r="L262" s="456"/>
      <c r="M262" s="456"/>
      <c r="N262" s="456"/>
    </row>
    <row r="263" spans="1:14" ht="19.5" customHeight="1">
      <c r="A263" s="456"/>
      <c r="B263" s="456"/>
      <c r="C263" s="456"/>
      <c r="D263" s="456"/>
      <c r="E263" s="456"/>
      <c r="F263" s="456"/>
      <c r="G263" s="456"/>
      <c r="H263" s="456"/>
      <c r="I263" s="456"/>
      <c r="J263" s="456"/>
      <c r="K263" s="456"/>
      <c r="L263" s="456"/>
      <c r="M263" s="456"/>
      <c r="N263" s="456"/>
    </row>
    <row r="264" spans="1:14" ht="19.5" customHeight="1">
      <c r="A264" s="456"/>
      <c r="B264" s="456"/>
      <c r="C264" s="456"/>
      <c r="D264" s="456"/>
      <c r="E264" s="456"/>
      <c r="F264" s="456"/>
      <c r="G264" s="456"/>
      <c r="H264" s="456"/>
      <c r="I264" s="456"/>
      <c r="J264" s="456"/>
      <c r="K264" s="456"/>
      <c r="L264" s="456"/>
      <c r="M264" s="456"/>
      <c r="N264" s="456"/>
    </row>
    <row r="265" spans="1:14" ht="19.5" customHeight="1">
      <c r="A265" s="456"/>
      <c r="B265" s="456"/>
      <c r="C265" s="456"/>
      <c r="D265" s="456"/>
      <c r="E265" s="456"/>
      <c r="F265" s="456"/>
      <c r="G265" s="456"/>
      <c r="H265" s="456"/>
      <c r="I265" s="456"/>
      <c r="J265" s="456"/>
      <c r="K265" s="456"/>
      <c r="L265" s="456"/>
      <c r="M265" s="456"/>
      <c r="N265" s="456"/>
    </row>
    <row r="266" spans="1:14" ht="19.5" customHeight="1">
      <c r="A266" s="456"/>
      <c r="B266" s="456"/>
      <c r="C266" s="456"/>
      <c r="D266" s="456"/>
      <c r="E266" s="456"/>
      <c r="F266" s="456"/>
      <c r="G266" s="456"/>
      <c r="H266" s="456"/>
      <c r="I266" s="456"/>
      <c r="J266" s="456"/>
      <c r="K266" s="456"/>
      <c r="L266" s="456"/>
      <c r="M266" s="456"/>
      <c r="N266" s="456"/>
    </row>
    <row r="267" spans="1:14" ht="19.5" customHeight="1">
      <c r="A267" s="456"/>
      <c r="B267" s="456"/>
      <c r="C267" s="456"/>
      <c r="D267" s="456"/>
      <c r="E267" s="456"/>
      <c r="F267" s="456"/>
      <c r="G267" s="456"/>
      <c r="H267" s="456"/>
      <c r="I267" s="456"/>
      <c r="J267" s="456"/>
      <c r="K267" s="456"/>
      <c r="L267" s="456"/>
      <c r="M267" s="456"/>
      <c r="N267" s="456"/>
    </row>
    <row r="268" spans="1:14" ht="19.5" customHeight="1">
      <c r="A268" s="456"/>
      <c r="B268" s="456"/>
      <c r="C268" s="456"/>
      <c r="D268" s="456"/>
      <c r="E268" s="456"/>
      <c r="F268" s="456"/>
      <c r="G268" s="456"/>
      <c r="H268" s="456"/>
      <c r="I268" s="456"/>
      <c r="J268" s="456"/>
      <c r="K268" s="456"/>
      <c r="L268" s="456"/>
      <c r="M268" s="456"/>
      <c r="N268" s="456"/>
    </row>
    <row r="269" spans="1:14" ht="19.5" customHeight="1">
      <c r="A269" s="456"/>
      <c r="B269" s="456"/>
      <c r="C269" s="456"/>
      <c r="D269" s="456"/>
      <c r="E269" s="456"/>
      <c r="F269" s="456"/>
      <c r="G269" s="456"/>
      <c r="H269" s="456"/>
      <c r="I269" s="456"/>
      <c r="J269" s="456"/>
      <c r="K269" s="456"/>
      <c r="L269" s="456"/>
      <c r="M269" s="456"/>
      <c r="N269" s="456"/>
    </row>
    <row r="270" spans="1:14" ht="19.5" customHeight="1">
      <c r="A270" s="456"/>
      <c r="B270" s="456"/>
      <c r="C270" s="456"/>
      <c r="D270" s="456"/>
      <c r="E270" s="456"/>
      <c r="F270" s="456"/>
      <c r="G270" s="456"/>
      <c r="H270" s="456"/>
      <c r="I270" s="456"/>
      <c r="J270" s="456"/>
      <c r="K270" s="456"/>
      <c r="L270" s="456"/>
      <c r="M270" s="456"/>
      <c r="N270" s="456"/>
    </row>
    <row r="271" spans="1:14" ht="19.5" customHeight="1">
      <c r="A271" s="456"/>
      <c r="B271" s="456"/>
      <c r="C271" s="456"/>
      <c r="D271" s="456"/>
      <c r="E271" s="456"/>
      <c r="F271" s="456"/>
      <c r="G271" s="456"/>
      <c r="H271" s="456"/>
      <c r="I271" s="456"/>
      <c r="J271" s="456"/>
      <c r="K271" s="456"/>
      <c r="L271" s="456"/>
      <c r="M271" s="456"/>
      <c r="N271" s="456"/>
    </row>
    <row r="272" spans="1:14" ht="19.5" customHeight="1">
      <c r="A272" s="456"/>
      <c r="B272" s="456"/>
      <c r="C272" s="456"/>
      <c r="D272" s="456"/>
      <c r="E272" s="456"/>
      <c r="F272" s="456"/>
      <c r="G272" s="456"/>
      <c r="H272" s="456"/>
      <c r="I272" s="456"/>
      <c r="J272" s="456"/>
      <c r="K272" s="456"/>
      <c r="L272" s="456"/>
      <c r="M272" s="456"/>
      <c r="N272" s="456"/>
    </row>
    <row r="273" spans="1:14" ht="19.5" customHeight="1">
      <c r="A273" s="456"/>
      <c r="B273" s="456"/>
      <c r="C273" s="456"/>
      <c r="D273" s="456"/>
      <c r="E273" s="456"/>
      <c r="F273" s="456"/>
      <c r="G273" s="456"/>
      <c r="H273" s="456"/>
      <c r="I273" s="456"/>
      <c r="J273" s="456"/>
      <c r="K273" s="456"/>
      <c r="L273" s="456"/>
      <c r="M273" s="456"/>
      <c r="N273" s="456"/>
    </row>
    <row r="274" spans="1:14" ht="19.5" customHeight="1">
      <c r="A274" s="456"/>
      <c r="B274" s="456"/>
      <c r="C274" s="456"/>
      <c r="D274" s="456"/>
      <c r="E274" s="456"/>
      <c r="F274" s="456"/>
      <c r="G274" s="456"/>
      <c r="H274" s="456"/>
      <c r="I274" s="456"/>
      <c r="J274" s="456"/>
      <c r="K274" s="456"/>
      <c r="L274" s="456"/>
      <c r="M274" s="456"/>
      <c r="N274" s="456"/>
    </row>
    <row r="275" spans="1:14" ht="19.5" customHeight="1">
      <c r="A275" s="456"/>
      <c r="B275" s="456"/>
      <c r="C275" s="456"/>
      <c r="D275" s="456"/>
      <c r="E275" s="456"/>
      <c r="F275" s="456"/>
      <c r="G275" s="456"/>
      <c r="H275" s="456"/>
      <c r="I275" s="456"/>
      <c r="J275" s="456"/>
      <c r="K275" s="456"/>
      <c r="L275" s="456"/>
      <c r="M275" s="456"/>
      <c r="N275" s="456"/>
    </row>
    <row r="276" spans="1:14" ht="19.5" customHeight="1">
      <c r="A276" s="456"/>
      <c r="B276" s="456"/>
      <c r="C276" s="456"/>
      <c r="D276" s="456"/>
      <c r="E276" s="456"/>
      <c r="F276" s="456"/>
      <c r="G276" s="456"/>
      <c r="H276" s="456"/>
      <c r="I276" s="456"/>
      <c r="J276" s="456"/>
      <c r="K276" s="456"/>
      <c r="L276" s="456"/>
      <c r="M276" s="456"/>
      <c r="N276" s="456"/>
    </row>
    <row r="277" spans="1:14" ht="19.5" customHeight="1">
      <c r="A277" s="456"/>
      <c r="B277" s="456"/>
      <c r="C277" s="456"/>
      <c r="D277" s="456"/>
      <c r="E277" s="456"/>
      <c r="F277" s="456"/>
      <c r="G277" s="456"/>
      <c r="H277" s="456"/>
      <c r="I277" s="456"/>
      <c r="J277" s="456"/>
      <c r="K277" s="456"/>
      <c r="L277" s="456"/>
      <c r="M277" s="456"/>
      <c r="N277" s="456"/>
    </row>
    <row r="278" spans="1:14" ht="19.5" customHeight="1">
      <c r="A278" s="456"/>
      <c r="B278" s="456"/>
      <c r="C278" s="456"/>
      <c r="D278" s="456"/>
      <c r="E278" s="456"/>
      <c r="F278" s="456"/>
      <c r="G278" s="456"/>
      <c r="H278" s="456"/>
      <c r="I278" s="456"/>
      <c r="J278" s="456"/>
      <c r="K278" s="456"/>
      <c r="L278" s="456"/>
      <c r="M278" s="456"/>
      <c r="N278" s="456"/>
    </row>
    <row r="279" spans="1:14" ht="19.5" customHeight="1">
      <c r="A279" s="456"/>
      <c r="B279" s="456"/>
      <c r="C279" s="456"/>
      <c r="D279" s="456"/>
      <c r="E279" s="456"/>
      <c r="F279" s="456"/>
      <c r="G279" s="456"/>
      <c r="H279" s="456"/>
      <c r="I279" s="456"/>
      <c r="J279" s="456"/>
      <c r="K279" s="456"/>
      <c r="L279" s="456"/>
      <c r="M279" s="456"/>
      <c r="N279" s="456"/>
    </row>
    <row r="280" spans="1:14" ht="19.5" customHeight="1">
      <c r="A280" s="456"/>
      <c r="B280" s="456"/>
      <c r="C280" s="456"/>
      <c r="D280" s="456"/>
      <c r="E280" s="456"/>
      <c r="F280" s="456"/>
      <c r="G280" s="456"/>
      <c r="H280" s="456"/>
      <c r="I280" s="456"/>
      <c r="J280" s="456"/>
      <c r="K280" s="456"/>
      <c r="L280" s="456"/>
      <c r="M280" s="456"/>
      <c r="N280" s="456"/>
    </row>
    <row r="281" spans="1:14" ht="19.5" customHeight="1">
      <c r="A281" s="456"/>
      <c r="B281" s="456"/>
      <c r="C281" s="456"/>
      <c r="D281" s="456"/>
      <c r="E281" s="456"/>
      <c r="F281" s="456"/>
      <c r="G281" s="456"/>
      <c r="H281" s="456"/>
      <c r="I281" s="456"/>
      <c r="J281" s="456"/>
      <c r="K281" s="456"/>
      <c r="L281" s="456"/>
      <c r="M281" s="456"/>
      <c r="N281" s="456"/>
    </row>
    <row r="282" spans="1:14" ht="19.5" customHeight="1">
      <c r="A282" s="456"/>
      <c r="B282" s="456"/>
      <c r="C282" s="456"/>
      <c r="D282" s="456"/>
      <c r="E282" s="456"/>
      <c r="F282" s="456"/>
      <c r="G282" s="456"/>
      <c r="H282" s="456"/>
      <c r="I282" s="456"/>
      <c r="J282" s="456"/>
      <c r="K282" s="456"/>
      <c r="L282" s="456"/>
      <c r="M282" s="456"/>
      <c r="N282" s="456"/>
    </row>
    <row r="283" spans="1:14" ht="19.5" customHeight="1">
      <c r="A283" s="456"/>
      <c r="B283" s="456"/>
      <c r="C283" s="456"/>
      <c r="D283" s="456"/>
      <c r="E283" s="456"/>
      <c r="F283" s="456"/>
      <c r="G283" s="456"/>
      <c r="H283" s="456"/>
      <c r="I283" s="456"/>
      <c r="J283" s="456"/>
      <c r="K283" s="456"/>
      <c r="L283" s="456"/>
      <c r="M283" s="456"/>
      <c r="N283" s="456"/>
    </row>
    <row r="284" spans="1:14" ht="19.5" customHeight="1">
      <c r="A284" s="456"/>
      <c r="B284" s="456"/>
      <c r="C284" s="456"/>
      <c r="D284" s="456"/>
      <c r="E284" s="456"/>
      <c r="F284" s="456"/>
      <c r="G284" s="456"/>
      <c r="H284" s="456"/>
      <c r="I284" s="456"/>
      <c r="J284" s="456"/>
      <c r="K284" s="456"/>
      <c r="L284" s="456"/>
      <c r="M284" s="456"/>
      <c r="N284" s="456"/>
    </row>
    <row r="285" spans="1:14" ht="19.5" customHeight="1">
      <c r="A285" s="456"/>
      <c r="B285" s="456"/>
      <c r="C285" s="456"/>
      <c r="D285" s="456"/>
      <c r="E285" s="456"/>
      <c r="F285" s="456"/>
      <c r="G285" s="456"/>
      <c r="H285" s="456"/>
      <c r="I285" s="456"/>
      <c r="J285" s="456"/>
      <c r="K285" s="456"/>
      <c r="L285" s="456"/>
      <c r="M285" s="456"/>
      <c r="N285" s="456"/>
    </row>
    <row r="286" spans="1:14" ht="19.5" customHeight="1">
      <c r="A286" s="456"/>
      <c r="B286" s="456"/>
      <c r="C286" s="456"/>
      <c r="D286" s="456"/>
      <c r="E286" s="456"/>
      <c r="F286" s="456"/>
      <c r="G286" s="456"/>
      <c r="H286" s="456"/>
      <c r="I286" s="456"/>
      <c r="J286" s="456"/>
      <c r="K286" s="456"/>
      <c r="L286" s="456"/>
      <c r="M286" s="456"/>
      <c r="N286" s="456"/>
    </row>
    <row r="287" spans="1:14" ht="19.5" customHeight="1">
      <c r="A287" s="456"/>
      <c r="B287" s="456"/>
      <c r="C287" s="456"/>
      <c r="D287" s="456"/>
      <c r="E287" s="456"/>
      <c r="F287" s="456"/>
      <c r="G287" s="456"/>
      <c r="H287" s="456"/>
      <c r="I287" s="456"/>
      <c r="J287" s="456"/>
      <c r="K287" s="456"/>
      <c r="L287" s="456"/>
      <c r="M287" s="456"/>
      <c r="N287" s="456"/>
    </row>
    <row r="288" spans="1:14" ht="19.5" customHeight="1">
      <c r="A288" s="456"/>
      <c r="B288" s="456"/>
      <c r="C288" s="456"/>
      <c r="D288" s="456"/>
      <c r="E288" s="456"/>
      <c r="F288" s="456"/>
      <c r="G288" s="456"/>
      <c r="H288" s="456"/>
      <c r="I288" s="456"/>
      <c r="J288" s="456"/>
      <c r="K288" s="456"/>
      <c r="L288" s="456"/>
      <c r="M288" s="456"/>
      <c r="N288" s="456"/>
    </row>
    <row r="289" spans="1:14" ht="19.5" customHeight="1">
      <c r="A289" s="456"/>
      <c r="B289" s="456"/>
      <c r="C289" s="456"/>
      <c r="D289" s="456"/>
      <c r="E289" s="456"/>
      <c r="F289" s="456"/>
      <c r="G289" s="456"/>
      <c r="H289" s="456"/>
      <c r="I289" s="456"/>
      <c r="J289" s="456"/>
      <c r="K289" s="456"/>
      <c r="L289" s="456"/>
      <c r="M289" s="456"/>
      <c r="N289" s="456"/>
    </row>
    <row r="290" spans="1:14" ht="19.5" customHeight="1">
      <c r="A290" s="456"/>
      <c r="B290" s="456"/>
      <c r="C290" s="456"/>
      <c r="D290" s="456"/>
      <c r="E290" s="456"/>
      <c r="F290" s="456"/>
      <c r="G290" s="456"/>
      <c r="H290" s="456"/>
      <c r="I290" s="456"/>
      <c r="J290" s="456"/>
      <c r="K290" s="456"/>
      <c r="L290" s="456"/>
      <c r="M290" s="456"/>
      <c r="N290" s="456"/>
    </row>
    <row r="291" spans="1:14" ht="19.5" customHeight="1">
      <c r="A291" s="456"/>
      <c r="B291" s="456"/>
      <c r="C291" s="456"/>
      <c r="D291" s="456"/>
      <c r="E291" s="456"/>
      <c r="F291" s="456"/>
      <c r="G291" s="456"/>
      <c r="H291" s="456"/>
      <c r="I291" s="456"/>
      <c r="J291" s="456"/>
      <c r="K291" s="456"/>
      <c r="L291" s="456"/>
      <c r="M291" s="456"/>
      <c r="N291" s="456"/>
    </row>
    <row r="292" spans="1:14" ht="19.5" customHeight="1">
      <c r="A292" s="456"/>
      <c r="B292" s="456"/>
      <c r="C292" s="456"/>
      <c r="D292" s="456"/>
      <c r="E292" s="456"/>
      <c r="F292" s="456"/>
      <c r="G292" s="456"/>
      <c r="H292" s="456"/>
      <c r="I292" s="456"/>
      <c r="J292" s="456"/>
      <c r="K292" s="456"/>
      <c r="L292" s="456"/>
      <c r="M292" s="456"/>
      <c r="N292" s="456"/>
    </row>
    <row r="293" spans="1:14" ht="19.5" customHeight="1">
      <c r="A293" s="456"/>
      <c r="B293" s="456"/>
      <c r="C293" s="456"/>
      <c r="D293" s="456"/>
      <c r="E293" s="456"/>
      <c r="F293" s="456"/>
      <c r="G293" s="456"/>
      <c r="H293" s="456"/>
      <c r="I293" s="456"/>
      <c r="J293" s="456"/>
      <c r="K293" s="456"/>
      <c r="L293" s="456"/>
      <c r="M293" s="456"/>
      <c r="N293" s="456"/>
    </row>
    <row r="294" spans="1:14" ht="19.5" customHeight="1">
      <c r="A294" s="456"/>
      <c r="B294" s="456"/>
      <c r="C294" s="456"/>
      <c r="D294" s="456"/>
      <c r="E294" s="456"/>
      <c r="F294" s="456"/>
      <c r="G294" s="456"/>
      <c r="H294" s="456"/>
      <c r="I294" s="456"/>
      <c r="J294" s="456"/>
      <c r="K294" s="456"/>
      <c r="L294" s="456"/>
      <c r="M294" s="456"/>
      <c r="N294" s="456"/>
    </row>
    <row r="295" spans="1:14" ht="19.5" customHeight="1">
      <c r="A295" s="456"/>
      <c r="B295" s="456"/>
      <c r="C295" s="456"/>
      <c r="D295" s="456"/>
      <c r="E295" s="456"/>
      <c r="F295" s="456"/>
      <c r="G295" s="456"/>
      <c r="H295" s="456"/>
      <c r="I295" s="456"/>
      <c r="J295" s="456"/>
      <c r="K295" s="456"/>
      <c r="L295" s="456"/>
      <c r="M295" s="456"/>
      <c r="N295" s="456"/>
    </row>
    <row r="296" spans="1:14" ht="19.5" customHeight="1">
      <c r="A296" s="456"/>
      <c r="B296" s="456"/>
      <c r="C296" s="456"/>
      <c r="D296" s="456"/>
      <c r="E296" s="456"/>
      <c r="F296" s="456"/>
      <c r="G296" s="456"/>
      <c r="H296" s="456"/>
      <c r="I296" s="456"/>
      <c r="J296" s="456"/>
      <c r="K296" s="456"/>
      <c r="L296" s="456"/>
      <c r="M296" s="456"/>
      <c r="N296" s="456"/>
    </row>
    <row r="297" spans="1:14" ht="19.5" customHeight="1">
      <c r="A297" s="456"/>
      <c r="B297" s="456"/>
      <c r="C297" s="456"/>
      <c r="D297" s="456"/>
      <c r="E297" s="456"/>
      <c r="F297" s="456"/>
      <c r="G297" s="456"/>
      <c r="H297" s="456"/>
      <c r="I297" s="456"/>
      <c r="J297" s="456"/>
      <c r="K297" s="456"/>
      <c r="L297" s="456"/>
      <c r="M297" s="456"/>
      <c r="N297" s="456"/>
    </row>
    <row r="298" spans="1:14" ht="19.5" customHeight="1">
      <c r="A298" s="456"/>
      <c r="B298" s="456"/>
      <c r="C298" s="456"/>
      <c r="D298" s="456"/>
      <c r="E298" s="456"/>
      <c r="F298" s="456"/>
      <c r="G298" s="456"/>
      <c r="H298" s="456"/>
      <c r="I298" s="456"/>
      <c r="J298" s="456"/>
      <c r="K298" s="456"/>
      <c r="L298" s="456"/>
      <c r="M298" s="456"/>
      <c r="N298" s="456"/>
    </row>
    <row r="299" spans="1:14" ht="19.5" customHeight="1">
      <c r="A299" s="456"/>
      <c r="B299" s="456"/>
      <c r="C299" s="456"/>
      <c r="D299" s="456"/>
      <c r="E299" s="456"/>
      <c r="F299" s="456"/>
      <c r="G299" s="456"/>
      <c r="H299" s="456"/>
      <c r="I299" s="456"/>
      <c r="J299" s="456"/>
      <c r="K299" s="456"/>
      <c r="L299" s="456"/>
      <c r="M299" s="456"/>
      <c r="N299" s="456"/>
    </row>
    <row r="300" spans="1:14" ht="19.5" customHeight="1">
      <c r="A300" s="456"/>
      <c r="B300" s="456"/>
      <c r="C300" s="456"/>
      <c r="D300" s="456"/>
      <c r="E300" s="456"/>
      <c r="F300" s="456"/>
      <c r="G300" s="456"/>
      <c r="H300" s="456"/>
      <c r="I300" s="456"/>
      <c r="J300" s="456"/>
      <c r="K300" s="456"/>
      <c r="L300" s="456"/>
      <c r="M300" s="456"/>
      <c r="N300" s="456"/>
    </row>
    <row r="301" spans="1:14" ht="19.5" customHeight="1">
      <c r="A301" s="456"/>
      <c r="B301" s="456"/>
      <c r="C301" s="456"/>
      <c r="D301" s="456"/>
      <c r="E301" s="456"/>
      <c r="F301" s="456"/>
      <c r="G301" s="456"/>
      <c r="H301" s="456"/>
      <c r="I301" s="456"/>
      <c r="J301" s="456"/>
      <c r="K301" s="456"/>
      <c r="L301" s="456"/>
      <c r="M301" s="456"/>
      <c r="N301" s="456"/>
    </row>
    <row r="302" spans="1:14" ht="19.5" customHeight="1">
      <c r="A302" s="456"/>
      <c r="B302" s="456"/>
      <c r="C302" s="456"/>
      <c r="D302" s="456"/>
      <c r="E302" s="456"/>
      <c r="F302" s="456"/>
      <c r="G302" s="456"/>
      <c r="H302" s="456"/>
      <c r="I302" s="456"/>
      <c r="J302" s="456"/>
      <c r="K302" s="456"/>
      <c r="L302" s="456"/>
      <c r="M302" s="456"/>
      <c r="N302" s="456"/>
    </row>
    <row r="303" spans="1:14" ht="19.5" customHeight="1">
      <c r="A303" s="456"/>
      <c r="B303" s="456"/>
      <c r="C303" s="456"/>
      <c r="D303" s="456"/>
      <c r="E303" s="456"/>
      <c r="F303" s="456"/>
      <c r="G303" s="456"/>
      <c r="H303" s="456"/>
      <c r="I303" s="456"/>
      <c r="J303" s="456"/>
      <c r="K303" s="456"/>
      <c r="L303" s="456"/>
      <c r="M303" s="456"/>
      <c r="N303" s="456"/>
    </row>
    <row r="304" spans="1:14" ht="19.5" customHeight="1">
      <c r="A304" s="456"/>
      <c r="B304" s="456"/>
      <c r="C304" s="456"/>
      <c r="D304" s="456"/>
      <c r="E304" s="456"/>
      <c r="F304" s="456"/>
      <c r="G304" s="456"/>
      <c r="H304" s="456"/>
      <c r="I304" s="456"/>
      <c r="J304" s="456"/>
      <c r="K304" s="456"/>
      <c r="L304" s="456"/>
      <c r="M304" s="456"/>
      <c r="N304" s="456"/>
    </row>
    <row r="305" spans="1:14" ht="19.5" customHeight="1">
      <c r="A305" s="456"/>
      <c r="B305" s="456"/>
      <c r="C305" s="456"/>
      <c r="D305" s="456"/>
      <c r="E305" s="456"/>
      <c r="F305" s="456"/>
      <c r="G305" s="456"/>
      <c r="H305" s="456"/>
      <c r="I305" s="456"/>
      <c r="J305" s="456"/>
      <c r="K305" s="456"/>
      <c r="L305" s="456"/>
      <c r="M305" s="456"/>
      <c r="N305" s="456"/>
    </row>
    <row r="306" spans="1:14" ht="19.5" customHeight="1">
      <c r="A306" s="456"/>
      <c r="B306" s="456"/>
      <c r="C306" s="456"/>
      <c r="D306" s="456"/>
      <c r="E306" s="456"/>
      <c r="F306" s="456"/>
      <c r="G306" s="456"/>
      <c r="H306" s="456"/>
      <c r="I306" s="456"/>
      <c r="J306" s="456"/>
      <c r="K306" s="456"/>
      <c r="L306" s="456"/>
      <c r="M306" s="456"/>
      <c r="N306" s="456"/>
    </row>
    <row r="307" spans="1:14" ht="19.5" customHeight="1">
      <c r="A307" s="456"/>
      <c r="B307" s="456"/>
      <c r="C307" s="456"/>
      <c r="D307" s="456"/>
      <c r="E307" s="456"/>
      <c r="F307" s="456"/>
      <c r="G307" s="456"/>
      <c r="H307" s="456"/>
      <c r="I307" s="456"/>
      <c r="J307" s="456"/>
      <c r="K307" s="456"/>
      <c r="L307" s="456"/>
      <c r="M307" s="456"/>
      <c r="N307" s="456"/>
    </row>
    <row r="308" spans="1:14" ht="19.5" customHeight="1">
      <c r="A308" s="456"/>
      <c r="B308" s="456"/>
      <c r="C308" s="456"/>
      <c r="D308" s="456"/>
      <c r="E308" s="456"/>
      <c r="F308" s="456"/>
      <c r="G308" s="456"/>
      <c r="H308" s="456"/>
      <c r="I308" s="456"/>
      <c r="J308" s="456"/>
      <c r="K308" s="456"/>
      <c r="L308" s="456"/>
      <c r="M308" s="456"/>
      <c r="N308" s="456"/>
    </row>
    <row r="309" spans="1:14" ht="19.5" customHeight="1">
      <c r="A309" s="456"/>
      <c r="B309" s="456"/>
      <c r="C309" s="456"/>
      <c r="D309" s="456"/>
      <c r="E309" s="456"/>
      <c r="F309" s="456"/>
      <c r="G309" s="456"/>
      <c r="H309" s="456"/>
      <c r="I309" s="456"/>
      <c r="J309" s="456"/>
      <c r="K309" s="456"/>
      <c r="L309" s="456"/>
      <c r="M309" s="456"/>
      <c r="N309" s="456"/>
    </row>
    <row r="310" spans="1:14" ht="19.5" customHeight="1">
      <c r="A310" s="456"/>
      <c r="B310" s="456"/>
      <c r="C310" s="456"/>
      <c r="D310" s="456"/>
      <c r="E310" s="456"/>
      <c r="F310" s="456"/>
      <c r="G310" s="456"/>
      <c r="H310" s="456"/>
      <c r="I310" s="456"/>
      <c r="J310" s="456"/>
      <c r="K310" s="456"/>
      <c r="L310" s="456"/>
      <c r="M310" s="456"/>
      <c r="N310" s="456"/>
    </row>
    <row r="311" spans="1:14" ht="19.5" customHeight="1">
      <c r="A311" s="456"/>
      <c r="B311" s="456"/>
      <c r="C311" s="456"/>
      <c r="D311" s="456"/>
      <c r="E311" s="456"/>
      <c r="F311" s="456"/>
      <c r="G311" s="456"/>
      <c r="H311" s="456"/>
      <c r="I311" s="456"/>
      <c r="J311" s="456"/>
      <c r="K311" s="456"/>
      <c r="L311" s="456"/>
      <c r="M311" s="456"/>
      <c r="N311" s="456"/>
    </row>
    <row r="312" spans="1:14" ht="19.5" customHeight="1">
      <c r="A312" s="456"/>
      <c r="B312" s="456"/>
      <c r="C312" s="456"/>
      <c r="D312" s="456"/>
      <c r="E312" s="456"/>
      <c r="F312" s="456"/>
      <c r="G312" s="456"/>
      <c r="H312" s="456"/>
      <c r="I312" s="456"/>
      <c r="J312" s="456"/>
      <c r="K312" s="456"/>
      <c r="L312" s="456"/>
      <c r="M312" s="456"/>
      <c r="N312" s="456"/>
    </row>
    <row r="313" spans="1:14" ht="19.5" customHeight="1">
      <c r="A313" s="456"/>
      <c r="B313" s="456"/>
      <c r="C313" s="456"/>
      <c r="D313" s="456"/>
      <c r="E313" s="456"/>
      <c r="F313" s="456"/>
      <c r="G313" s="456"/>
      <c r="H313" s="456"/>
      <c r="I313" s="456"/>
      <c r="J313" s="456"/>
      <c r="K313" s="456"/>
      <c r="L313" s="456"/>
      <c r="M313" s="456"/>
      <c r="N313" s="456"/>
    </row>
    <row r="314" spans="1:14" ht="19.5" customHeight="1">
      <c r="A314" s="456"/>
      <c r="B314" s="456"/>
      <c r="C314" s="456"/>
      <c r="D314" s="456"/>
      <c r="E314" s="456"/>
      <c r="F314" s="456"/>
      <c r="G314" s="456"/>
      <c r="H314" s="456"/>
      <c r="I314" s="456"/>
      <c r="J314" s="456"/>
      <c r="K314" s="456"/>
      <c r="L314" s="456"/>
      <c r="M314" s="456"/>
      <c r="N314" s="456"/>
    </row>
    <row r="315" spans="1:14" ht="19.5" customHeight="1">
      <c r="A315" s="456"/>
      <c r="B315" s="456"/>
      <c r="C315" s="456"/>
      <c r="D315" s="456"/>
      <c r="E315" s="456"/>
      <c r="F315" s="456"/>
      <c r="G315" s="456"/>
      <c r="H315" s="456"/>
      <c r="I315" s="456"/>
      <c r="J315" s="456"/>
      <c r="K315" s="456"/>
      <c r="L315" s="456"/>
      <c r="M315" s="456"/>
      <c r="N315" s="456"/>
    </row>
    <row r="316" spans="1:14" ht="19.5" customHeight="1">
      <c r="A316" s="456"/>
      <c r="B316" s="456"/>
      <c r="C316" s="456"/>
      <c r="D316" s="456"/>
      <c r="E316" s="456"/>
      <c r="F316" s="456"/>
      <c r="G316" s="456"/>
      <c r="H316" s="456"/>
      <c r="I316" s="456"/>
      <c r="J316" s="456"/>
      <c r="K316" s="456"/>
      <c r="L316" s="456"/>
      <c r="M316" s="456"/>
      <c r="N316" s="456"/>
    </row>
    <row r="317" spans="1:14" ht="19.5" customHeight="1">
      <c r="A317" s="456"/>
      <c r="B317" s="456"/>
      <c r="C317" s="456"/>
      <c r="D317" s="456"/>
      <c r="E317" s="456"/>
      <c r="F317" s="456"/>
      <c r="G317" s="456"/>
      <c r="H317" s="456"/>
      <c r="I317" s="456"/>
      <c r="J317" s="456"/>
      <c r="K317" s="456"/>
      <c r="L317" s="456"/>
      <c r="M317" s="456"/>
      <c r="N317" s="456"/>
    </row>
    <row r="318" spans="1:14" ht="19.5" customHeight="1">
      <c r="A318" s="456"/>
      <c r="B318" s="456"/>
      <c r="C318" s="456"/>
      <c r="D318" s="456"/>
      <c r="E318" s="456"/>
      <c r="F318" s="456"/>
      <c r="G318" s="456"/>
      <c r="H318" s="456"/>
      <c r="I318" s="456"/>
      <c r="J318" s="456"/>
      <c r="K318" s="456"/>
      <c r="L318" s="456"/>
      <c r="M318" s="456"/>
      <c r="N318" s="456"/>
    </row>
    <row r="319" spans="1:14" ht="19.5" customHeight="1">
      <c r="A319" s="456"/>
      <c r="B319" s="456"/>
      <c r="C319" s="456"/>
      <c r="D319" s="456"/>
      <c r="E319" s="456"/>
      <c r="F319" s="456"/>
      <c r="G319" s="456"/>
      <c r="H319" s="456"/>
      <c r="I319" s="456"/>
      <c r="J319" s="456"/>
      <c r="K319" s="456"/>
      <c r="L319" s="456"/>
      <c r="M319" s="456"/>
      <c r="N319" s="456"/>
    </row>
    <row r="320" spans="1:14" ht="19.5" customHeight="1">
      <c r="A320" s="456"/>
      <c r="B320" s="456"/>
      <c r="C320" s="456"/>
      <c r="D320" s="456"/>
      <c r="E320" s="456"/>
      <c r="F320" s="456"/>
      <c r="G320" s="456"/>
      <c r="H320" s="456"/>
      <c r="I320" s="456"/>
      <c r="J320" s="456"/>
      <c r="K320" s="456"/>
      <c r="L320" s="456"/>
      <c r="M320" s="456"/>
      <c r="N320" s="456"/>
    </row>
    <row r="321" spans="1:14" ht="19.5" customHeight="1">
      <c r="A321" s="456"/>
      <c r="B321" s="456"/>
      <c r="C321" s="456"/>
      <c r="D321" s="456"/>
      <c r="E321" s="456"/>
      <c r="F321" s="456"/>
      <c r="G321" s="456"/>
      <c r="H321" s="456"/>
      <c r="I321" s="456"/>
      <c r="J321" s="456"/>
      <c r="K321" s="456"/>
      <c r="L321" s="456"/>
      <c r="M321" s="456"/>
      <c r="N321" s="456"/>
    </row>
    <row r="322" spans="1:14" ht="19.5" customHeight="1">
      <c r="A322" s="456"/>
      <c r="B322" s="456"/>
      <c r="C322" s="456"/>
      <c r="D322" s="456"/>
      <c r="E322" s="456"/>
      <c r="F322" s="456"/>
      <c r="G322" s="456"/>
      <c r="H322" s="456"/>
      <c r="I322" s="456"/>
      <c r="J322" s="456"/>
      <c r="K322" s="456"/>
      <c r="L322" s="456"/>
      <c r="M322" s="456"/>
      <c r="N322" s="456"/>
    </row>
    <row r="323" spans="1:14" ht="19.5" customHeight="1">
      <c r="A323" s="455"/>
      <c r="B323" s="455"/>
      <c r="C323" s="455"/>
      <c r="D323" s="455"/>
      <c r="E323" s="455"/>
      <c r="F323" s="455"/>
      <c r="G323" s="455"/>
      <c r="H323" s="455"/>
      <c r="I323" s="455"/>
      <c r="J323" s="455"/>
      <c r="K323" s="455"/>
      <c r="L323" s="455"/>
      <c r="M323" s="455"/>
      <c r="N323" s="455"/>
    </row>
    <row r="324" spans="1:14" ht="19.5" customHeight="1">
      <c r="A324" s="456"/>
      <c r="B324" s="456"/>
      <c r="C324" s="456"/>
      <c r="D324" s="456"/>
      <c r="E324" s="456"/>
      <c r="F324" s="456"/>
      <c r="G324" s="456"/>
      <c r="H324" s="456"/>
      <c r="I324" s="456"/>
      <c r="J324" s="456"/>
      <c r="K324" s="456"/>
      <c r="L324" s="456"/>
      <c r="M324" s="456"/>
      <c r="N324" s="456"/>
    </row>
    <row r="325" spans="1:14" ht="19.5" customHeight="1">
      <c r="A325" s="456"/>
      <c r="B325" s="456"/>
      <c r="C325" s="456"/>
      <c r="D325" s="456"/>
      <c r="E325" s="456"/>
      <c r="F325" s="456"/>
      <c r="G325" s="456"/>
      <c r="H325" s="456"/>
      <c r="I325" s="456"/>
      <c r="J325" s="456"/>
      <c r="K325" s="456"/>
      <c r="L325" s="456"/>
      <c r="M325" s="456"/>
      <c r="N325" s="456"/>
    </row>
    <row r="326" spans="1:14" ht="19.5" customHeight="1">
      <c r="A326" s="456"/>
      <c r="B326" s="456"/>
      <c r="C326" s="456"/>
      <c r="D326" s="456"/>
      <c r="E326" s="456"/>
      <c r="F326" s="456"/>
      <c r="G326" s="456"/>
      <c r="H326" s="456"/>
      <c r="I326" s="456"/>
      <c r="J326" s="456"/>
      <c r="K326" s="456"/>
      <c r="L326" s="456"/>
      <c r="M326" s="456"/>
      <c r="N326" s="456"/>
    </row>
    <row r="327" spans="1:14" ht="19.5" customHeight="1">
      <c r="A327" s="456"/>
      <c r="B327" s="456"/>
      <c r="C327" s="456"/>
      <c r="D327" s="456"/>
      <c r="E327" s="456"/>
      <c r="F327" s="456"/>
      <c r="G327" s="456"/>
      <c r="H327" s="456"/>
      <c r="I327" s="456"/>
      <c r="J327" s="456"/>
      <c r="K327" s="456"/>
      <c r="L327" s="456"/>
      <c r="M327" s="456"/>
      <c r="N327" s="456"/>
    </row>
    <row r="328" spans="1:14" ht="19.5" customHeight="1">
      <c r="A328" s="456"/>
      <c r="B328" s="456"/>
      <c r="C328" s="456"/>
      <c r="D328" s="456"/>
      <c r="E328" s="456"/>
      <c r="F328" s="456"/>
      <c r="G328" s="456"/>
      <c r="H328" s="456"/>
      <c r="I328" s="456"/>
      <c r="J328" s="456"/>
      <c r="K328" s="456"/>
      <c r="L328" s="456"/>
      <c r="M328" s="456"/>
      <c r="N328" s="456"/>
    </row>
    <row r="329" spans="1:14" ht="19.5" customHeight="1">
      <c r="A329" s="456"/>
      <c r="B329" s="456"/>
      <c r="C329" s="456"/>
      <c r="D329" s="456"/>
      <c r="E329" s="456"/>
      <c r="F329" s="456"/>
      <c r="G329" s="456"/>
      <c r="H329" s="456"/>
      <c r="I329" s="456"/>
      <c r="J329" s="456"/>
      <c r="K329" s="456"/>
      <c r="L329" s="456"/>
      <c r="M329" s="456"/>
      <c r="N329" s="456"/>
    </row>
    <row r="330" spans="1:14" ht="19.5" customHeight="1">
      <c r="A330" s="456"/>
      <c r="B330" s="456"/>
      <c r="C330" s="456"/>
      <c r="D330" s="456"/>
      <c r="E330" s="456"/>
      <c r="F330" s="456"/>
      <c r="G330" s="456"/>
      <c r="H330" s="456"/>
      <c r="I330" s="456"/>
      <c r="J330" s="456"/>
      <c r="K330" s="456"/>
      <c r="L330" s="456"/>
      <c r="M330" s="456"/>
      <c r="N330" s="456"/>
    </row>
    <row r="331" spans="1:14" ht="19.5" customHeight="1">
      <c r="A331" s="456"/>
      <c r="B331" s="456"/>
      <c r="C331" s="456"/>
      <c r="D331" s="456"/>
      <c r="E331" s="456"/>
      <c r="F331" s="456"/>
      <c r="G331" s="456"/>
      <c r="H331" s="456"/>
      <c r="I331" s="456"/>
      <c r="J331" s="456"/>
      <c r="K331" s="456"/>
      <c r="L331" s="456"/>
      <c r="M331" s="456"/>
      <c r="N331" s="456"/>
    </row>
    <row r="332" spans="1:14" ht="19.5" customHeight="1">
      <c r="A332" s="456"/>
      <c r="B332" s="456"/>
      <c r="C332" s="456"/>
      <c r="D332" s="456"/>
      <c r="E332" s="456"/>
      <c r="F332" s="456"/>
      <c r="G332" s="456"/>
      <c r="H332" s="456"/>
      <c r="I332" s="456"/>
      <c r="J332" s="456"/>
      <c r="K332" s="456"/>
      <c r="L332" s="456"/>
      <c r="M332" s="456"/>
      <c r="N332" s="456"/>
    </row>
    <row r="333" spans="1:14" ht="19.5" customHeight="1">
      <c r="A333" s="456"/>
      <c r="B333" s="456"/>
      <c r="C333" s="456"/>
      <c r="D333" s="456"/>
      <c r="E333" s="456"/>
      <c r="F333" s="456"/>
      <c r="G333" s="456"/>
      <c r="H333" s="456"/>
      <c r="I333" s="456"/>
      <c r="J333" s="456"/>
      <c r="K333" s="456"/>
      <c r="L333" s="456"/>
      <c r="M333" s="456"/>
      <c r="N333" s="456"/>
    </row>
    <row r="334" spans="1:14" ht="19.5" customHeight="1">
      <c r="A334" s="456"/>
      <c r="B334" s="456"/>
      <c r="C334" s="456"/>
      <c r="D334" s="456"/>
      <c r="E334" s="456"/>
      <c r="F334" s="456"/>
      <c r="G334" s="456"/>
      <c r="H334" s="456"/>
      <c r="I334" s="456"/>
      <c r="J334" s="456"/>
      <c r="K334" s="456"/>
      <c r="L334" s="456"/>
      <c r="M334" s="456"/>
      <c r="N334" s="456"/>
    </row>
    <row r="335" spans="1:14" ht="19.5" customHeight="1">
      <c r="A335" s="456"/>
      <c r="B335" s="456"/>
      <c r="C335" s="456"/>
      <c r="D335" s="456"/>
      <c r="E335" s="456"/>
      <c r="F335" s="456"/>
      <c r="G335" s="456"/>
      <c r="H335" s="456"/>
      <c r="I335" s="456"/>
      <c r="J335" s="456"/>
      <c r="K335" s="456"/>
      <c r="L335" s="456"/>
      <c r="M335" s="456"/>
      <c r="N335" s="456"/>
    </row>
    <row r="336" spans="1:14" ht="19.5" customHeight="1">
      <c r="A336" s="456"/>
      <c r="B336" s="456"/>
      <c r="C336" s="456"/>
      <c r="D336" s="456"/>
      <c r="E336" s="456"/>
      <c r="F336" s="456"/>
      <c r="G336" s="456"/>
      <c r="H336" s="456"/>
      <c r="I336" s="456"/>
      <c r="J336" s="456"/>
      <c r="K336" s="456"/>
      <c r="L336" s="456"/>
      <c r="M336" s="456"/>
      <c r="N336" s="456"/>
    </row>
    <row r="337" spans="1:14" ht="19.5" customHeight="1">
      <c r="A337" s="456"/>
      <c r="B337" s="456"/>
      <c r="C337" s="456"/>
      <c r="D337" s="456"/>
      <c r="E337" s="456"/>
      <c r="F337" s="456"/>
      <c r="G337" s="456"/>
      <c r="H337" s="456"/>
      <c r="I337" s="456"/>
      <c r="J337" s="456"/>
      <c r="K337" s="456"/>
      <c r="L337" s="456"/>
      <c r="M337" s="456"/>
      <c r="N337" s="456"/>
    </row>
    <row r="338" spans="1:14" ht="19.5" customHeight="1">
      <c r="A338" s="456"/>
      <c r="B338" s="456"/>
      <c r="C338" s="456"/>
      <c r="D338" s="456"/>
      <c r="E338" s="456"/>
      <c r="F338" s="456"/>
      <c r="G338" s="456"/>
      <c r="H338" s="456"/>
      <c r="I338" s="456"/>
      <c r="J338" s="456"/>
      <c r="K338" s="456"/>
      <c r="L338" s="456"/>
      <c r="M338" s="456"/>
      <c r="N338" s="456"/>
    </row>
    <row r="339" spans="1:14" ht="19.5" customHeight="1">
      <c r="A339" s="456"/>
      <c r="B339" s="456"/>
      <c r="C339" s="456"/>
      <c r="D339" s="456"/>
      <c r="E339" s="456"/>
      <c r="F339" s="456"/>
      <c r="G339" s="456"/>
      <c r="H339" s="456"/>
      <c r="I339" s="456"/>
      <c r="J339" s="456"/>
      <c r="K339" s="456"/>
      <c r="L339" s="456"/>
      <c r="M339" s="456"/>
      <c r="N339" s="456"/>
    </row>
    <row r="340" spans="1:14" ht="19.5" customHeight="1">
      <c r="A340" s="456"/>
      <c r="B340" s="456"/>
      <c r="C340" s="456"/>
      <c r="D340" s="456"/>
      <c r="E340" s="456"/>
      <c r="F340" s="456"/>
      <c r="G340" s="456"/>
      <c r="H340" s="456"/>
      <c r="I340" s="456"/>
      <c r="J340" s="456"/>
      <c r="K340" s="456"/>
      <c r="L340" s="456"/>
      <c r="M340" s="456"/>
      <c r="N340" s="456"/>
    </row>
    <row r="341" spans="1:14" ht="19.5" customHeight="1">
      <c r="A341" s="456"/>
      <c r="B341" s="456"/>
      <c r="C341" s="456"/>
      <c r="D341" s="456"/>
      <c r="E341" s="456"/>
      <c r="F341" s="456"/>
      <c r="G341" s="456"/>
      <c r="H341" s="456"/>
      <c r="I341" s="456"/>
      <c r="J341" s="456"/>
      <c r="K341" s="456"/>
      <c r="L341" s="456"/>
      <c r="M341" s="456"/>
      <c r="N341" s="456"/>
    </row>
    <row r="342" spans="1:14" ht="19.5" customHeight="1">
      <c r="A342" s="456"/>
      <c r="B342" s="456"/>
      <c r="C342" s="456"/>
      <c r="D342" s="456"/>
      <c r="E342" s="456"/>
      <c r="F342" s="456"/>
      <c r="G342" s="456"/>
      <c r="H342" s="456"/>
      <c r="I342" s="456"/>
      <c r="J342" s="456"/>
      <c r="K342" s="456"/>
      <c r="L342" s="456"/>
      <c r="M342" s="456"/>
      <c r="N342" s="456"/>
    </row>
    <row r="343" spans="1:14" ht="19.5" customHeight="1">
      <c r="A343" s="456"/>
      <c r="B343" s="456"/>
      <c r="C343" s="456"/>
      <c r="D343" s="456"/>
      <c r="E343" s="456"/>
      <c r="F343" s="456"/>
      <c r="G343" s="456"/>
      <c r="H343" s="456"/>
      <c r="I343" s="456"/>
      <c r="J343" s="456"/>
      <c r="K343" s="456"/>
      <c r="L343" s="456"/>
      <c r="M343" s="456"/>
      <c r="N343" s="456"/>
    </row>
    <row r="344" spans="1:14" ht="19.5" customHeight="1">
      <c r="A344" s="456"/>
      <c r="B344" s="456"/>
      <c r="C344" s="456"/>
      <c r="D344" s="456"/>
      <c r="E344" s="456"/>
      <c r="F344" s="456"/>
      <c r="G344" s="456"/>
      <c r="H344" s="456"/>
      <c r="I344" s="456"/>
      <c r="J344" s="456"/>
      <c r="K344" s="456"/>
      <c r="L344" s="456"/>
      <c r="M344" s="456"/>
      <c r="N344" s="456"/>
    </row>
    <row r="345" spans="1:14" ht="19.5" customHeight="1">
      <c r="A345" s="456"/>
      <c r="B345" s="456"/>
      <c r="C345" s="456"/>
      <c r="D345" s="456"/>
      <c r="E345" s="456"/>
      <c r="F345" s="456"/>
      <c r="G345" s="456"/>
      <c r="H345" s="456"/>
      <c r="I345" s="456"/>
      <c r="J345" s="456"/>
      <c r="K345" s="456"/>
      <c r="L345" s="456"/>
      <c r="M345" s="456"/>
      <c r="N345" s="456"/>
    </row>
    <row r="346" spans="1:14" ht="19.5" customHeight="1">
      <c r="A346" s="456"/>
      <c r="B346" s="456"/>
      <c r="C346" s="456"/>
      <c r="D346" s="456"/>
      <c r="E346" s="456"/>
      <c r="F346" s="456"/>
      <c r="G346" s="456"/>
      <c r="H346" s="456"/>
      <c r="I346" s="456"/>
      <c r="J346" s="456"/>
      <c r="K346" s="456"/>
      <c r="L346" s="456"/>
      <c r="M346" s="456"/>
      <c r="N346" s="456"/>
    </row>
    <row r="347" spans="1:14" ht="19.5" customHeight="1">
      <c r="A347" s="456"/>
      <c r="B347" s="456"/>
      <c r="C347" s="456"/>
      <c r="D347" s="456"/>
      <c r="E347" s="456"/>
      <c r="F347" s="456"/>
      <c r="G347" s="456"/>
      <c r="H347" s="456"/>
      <c r="I347" s="456"/>
      <c r="J347" s="456"/>
      <c r="K347" s="456"/>
      <c r="L347" s="456"/>
      <c r="M347" s="456"/>
      <c r="N347" s="456"/>
    </row>
    <row r="348" spans="1:14" ht="19.5" customHeight="1">
      <c r="A348" s="456"/>
      <c r="B348" s="456"/>
      <c r="C348" s="456"/>
      <c r="D348" s="456"/>
      <c r="E348" s="456"/>
      <c r="F348" s="456"/>
      <c r="G348" s="456"/>
      <c r="H348" s="456"/>
      <c r="I348" s="456"/>
      <c r="J348" s="456"/>
      <c r="K348" s="456"/>
      <c r="L348" s="456"/>
      <c r="M348" s="456"/>
      <c r="N348" s="456"/>
    </row>
    <row r="349" spans="1:14" ht="19.5" customHeight="1">
      <c r="A349" s="456"/>
      <c r="B349" s="456"/>
      <c r="C349" s="456"/>
      <c r="D349" s="456"/>
      <c r="E349" s="456"/>
      <c r="F349" s="456"/>
      <c r="G349" s="456"/>
      <c r="H349" s="456"/>
      <c r="I349" s="456"/>
      <c r="J349" s="456"/>
      <c r="K349" s="456"/>
      <c r="L349" s="456"/>
      <c r="M349" s="456"/>
      <c r="N349" s="456"/>
    </row>
    <row r="350" spans="1:14" ht="19.5" customHeight="1">
      <c r="A350" s="456"/>
      <c r="B350" s="456"/>
      <c r="C350" s="456"/>
      <c r="D350" s="456"/>
      <c r="E350" s="456"/>
      <c r="F350" s="456"/>
      <c r="G350" s="456"/>
      <c r="H350" s="456"/>
      <c r="I350" s="456"/>
      <c r="J350" s="456"/>
      <c r="K350" s="456"/>
      <c r="L350" s="456"/>
      <c r="M350" s="456"/>
      <c r="N350" s="456"/>
    </row>
    <row r="351" spans="1:14" ht="19.5" customHeight="1">
      <c r="A351" s="456"/>
      <c r="B351" s="456"/>
      <c r="C351" s="456"/>
      <c r="D351" s="456"/>
      <c r="E351" s="456"/>
      <c r="F351" s="456"/>
      <c r="G351" s="456"/>
      <c r="H351" s="456"/>
      <c r="I351" s="456"/>
      <c r="J351" s="456"/>
      <c r="K351" s="456"/>
      <c r="L351" s="456"/>
      <c r="M351" s="456"/>
      <c r="N351" s="456"/>
    </row>
    <row r="352" spans="1:14" ht="19.5" customHeight="1">
      <c r="A352" s="456"/>
      <c r="B352" s="456"/>
      <c r="C352" s="456"/>
      <c r="D352" s="456"/>
      <c r="E352" s="456"/>
      <c r="F352" s="456"/>
      <c r="G352" s="456"/>
      <c r="H352" s="456"/>
      <c r="I352" s="456"/>
      <c r="J352" s="456"/>
      <c r="K352" s="456"/>
      <c r="L352" s="456"/>
      <c r="M352" s="456"/>
      <c r="N352" s="456"/>
    </row>
    <row r="353" spans="1:14" ht="19.5" customHeight="1">
      <c r="A353" s="456"/>
      <c r="B353" s="456"/>
      <c r="C353" s="456"/>
      <c r="D353" s="456"/>
      <c r="E353" s="456"/>
      <c r="F353" s="456"/>
      <c r="G353" s="456"/>
      <c r="H353" s="456"/>
      <c r="I353" s="456"/>
      <c r="J353" s="456"/>
      <c r="K353" s="456"/>
      <c r="L353" s="456"/>
      <c r="M353" s="456"/>
      <c r="N353" s="456"/>
    </row>
    <row r="354" spans="1:14" ht="19.5" customHeight="1">
      <c r="A354" s="456"/>
      <c r="B354" s="456"/>
      <c r="C354" s="456"/>
      <c r="D354" s="456"/>
      <c r="E354" s="456"/>
      <c r="F354" s="456"/>
      <c r="G354" s="456"/>
      <c r="H354" s="456"/>
      <c r="I354" s="456"/>
      <c r="J354" s="456"/>
      <c r="K354" s="456"/>
      <c r="L354" s="456"/>
      <c r="M354" s="456"/>
      <c r="N354" s="456"/>
    </row>
    <row r="355" spans="1:14" ht="19.5" customHeight="1">
      <c r="A355" s="456"/>
      <c r="B355" s="456"/>
      <c r="C355" s="456"/>
      <c r="D355" s="456"/>
      <c r="E355" s="456"/>
      <c r="F355" s="456"/>
      <c r="G355" s="456"/>
      <c r="H355" s="456"/>
      <c r="I355" s="456"/>
      <c r="J355" s="456"/>
      <c r="K355" s="456"/>
      <c r="L355" s="456"/>
      <c r="M355" s="456"/>
      <c r="N355" s="456"/>
    </row>
    <row r="356" spans="1:14" ht="19.5" customHeight="1">
      <c r="A356" s="456"/>
      <c r="B356" s="456"/>
      <c r="C356" s="456"/>
      <c r="D356" s="456"/>
      <c r="E356" s="456"/>
      <c r="F356" s="456"/>
      <c r="G356" s="456"/>
      <c r="H356" s="456"/>
      <c r="I356" s="456"/>
      <c r="J356" s="456"/>
      <c r="K356" s="456"/>
      <c r="L356" s="456"/>
      <c r="M356" s="456"/>
      <c r="N356" s="456"/>
    </row>
    <row r="357" spans="1:14" ht="19.5" customHeight="1">
      <c r="A357" s="456"/>
      <c r="B357" s="456"/>
      <c r="C357" s="456"/>
      <c r="D357" s="456"/>
      <c r="E357" s="456"/>
      <c r="F357" s="456"/>
      <c r="G357" s="456"/>
      <c r="H357" s="456"/>
      <c r="I357" s="456"/>
      <c r="J357" s="456"/>
      <c r="K357" s="456"/>
      <c r="L357" s="456"/>
      <c r="M357" s="456"/>
      <c r="N357" s="456"/>
    </row>
    <row r="358" spans="1:14" ht="19.5" customHeight="1">
      <c r="A358" s="456"/>
      <c r="B358" s="456"/>
      <c r="C358" s="456"/>
      <c r="D358" s="456"/>
      <c r="E358" s="456"/>
      <c r="F358" s="456"/>
      <c r="G358" s="456"/>
      <c r="H358" s="456"/>
      <c r="I358" s="456"/>
      <c r="J358" s="456"/>
      <c r="K358" s="456"/>
      <c r="L358" s="456"/>
      <c r="M358" s="456"/>
      <c r="N358" s="456"/>
    </row>
    <row r="359" spans="1:14" ht="19.5" customHeight="1">
      <c r="A359" s="456"/>
      <c r="B359" s="456"/>
      <c r="C359" s="456"/>
      <c r="D359" s="456"/>
      <c r="E359" s="456"/>
      <c r="F359" s="456"/>
      <c r="G359" s="456"/>
      <c r="H359" s="456"/>
      <c r="I359" s="456"/>
      <c r="J359" s="456"/>
      <c r="K359" s="456"/>
      <c r="L359" s="456"/>
      <c r="M359" s="456"/>
      <c r="N359" s="456"/>
    </row>
    <row r="360" spans="1:14" ht="19.5" customHeight="1">
      <c r="A360" s="456"/>
      <c r="B360" s="456"/>
      <c r="C360" s="456"/>
      <c r="D360" s="456"/>
      <c r="E360" s="456"/>
      <c r="F360" s="456"/>
      <c r="G360" s="456"/>
      <c r="H360" s="456"/>
      <c r="I360" s="456"/>
      <c r="J360" s="456"/>
      <c r="K360" s="456"/>
      <c r="L360" s="456"/>
      <c r="M360" s="456"/>
      <c r="N360" s="456"/>
    </row>
    <row r="361" spans="1:14" ht="19.5" customHeight="1">
      <c r="A361" s="456"/>
      <c r="B361" s="456"/>
      <c r="C361" s="456"/>
      <c r="D361" s="456"/>
      <c r="E361" s="456"/>
      <c r="F361" s="456"/>
      <c r="G361" s="456"/>
      <c r="H361" s="456"/>
      <c r="I361" s="456"/>
      <c r="J361" s="456"/>
      <c r="K361" s="456"/>
      <c r="L361" s="456"/>
      <c r="M361" s="456"/>
      <c r="N361" s="456"/>
    </row>
    <row r="362" spans="1:14" ht="19.5" customHeight="1">
      <c r="A362" s="456"/>
      <c r="B362" s="456"/>
      <c r="C362" s="456"/>
      <c r="D362" s="456"/>
      <c r="E362" s="456"/>
      <c r="F362" s="456"/>
      <c r="G362" s="456"/>
      <c r="H362" s="456"/>
      <c r="I362" s="456"/>
      <c r="J362" s="456"/>
      <c r="K362" s="456"/>
      <c r="L362" s="456"/>
      <c r="M362" s="456"/>
      <c r="N362" s="456"/>
    </row>
    <row r="363" spans="1:14" ht="19.5" customHeight="1">
      <c r="A363" s="456"/>
      <c r="B363" s="456"/>
      <c r="C363" s="456"/>
      <c r="D363" s="456"/>
      <c r="E363" s="456"/>
      <c r="F363" s="456"/>
      <c r="G363" s="456"/>
      <c r="H363" s="456"/>
      <c r="I363" s="456"/>
      <c r="J363" s="456"/>
      <c r="K363" s="456"/>
      <c r="L363" s="456"/>
      <c r="M363" s="456"/>
      <c r="N363" s="456"/>
    </row>
    <row r="364" spans="1:14" ht="19.5" customHeight="1">
      <c r="A364" s="456"/>
      <c r="B364" s="456"/>
      <c r="C364" s="456"/>
      <c r="D364" s="456"/>
      <c r="E364" s="456"/>
      <c r="F364" s="456"/>
      <c r="G364" s="456"/>
      <c r="H364" s="456"/>
      <c r="I364" s="456"/>
      <c r="J364" s="456"/>
      <c r="K364" s="456"/>
      <c r="L364" s="456"/>
      <c r="M364" s="456"/>
      <c r="N364" s="456"/>
    </row>
    <row r="365" spans="1:14" ht="19.5" customHeight="1">
      <c r="A365" s="456"/>
      <c r="B365" s="456"/>
      <c r="C365" s="456"/>
      <c r="D365" s="456"/>
      <c r="E365" s="456"/>
      <c r="F365" s="456"/>
      <c r="G365" s="456"/>
      <c r="H365" s="456"/>
      <c r="I365" s="456"/>
      <c r="J365" s="456"/>
      <c r="K365" s="456"/>
      <c r="L365" s="456"/>
      <c r="M365" s="456"/>
      <c r="N365" s="456"/>
    </row>
    <row r="366" spans="1:14" ht="19.5" customHeight="1">
      <c r="A366" s="456"/>
      <c r="B366" s="456"/>
      <c r="C366" s="456"/>
      <c r="D366" s="456"/>
      <c r="E366" s="456"/>
      <c r="F366" s="456"/>
      <c r="G366" s="456"/>
      <c r="H366" s="456"/>
      <c r="I366" s="456"/>
      <c r="J366" s="456"/>
      <c r="K366" s="456"/>
      <c r="L366" s="456"/>
      <c r="M366" s="456"/>
      <c r="N366" s="456"/>
    </row>
    <row r="367" spans="1:14" ht="19.5" customHeight="1">
      <c r="A367" s="456"/>
      <c r="B367" s="456"/>
      <c r="C367" s="456"/>
      <c r="D367" s="456"/>
      <c r="E367" s="456"/>
      <c r="F367" s="456"/>
      <c r="G367" s="456"/>
      <c r="H367" s="456"/>
      <c r="I367" s="456"/>
      <c r="J367" s="456"/>
      <c r="K367" s="456"/>
      <c r="L367" s="456"/>
      <c r="M367" s="456"/>
      <c r="N367" s="456"/>
    </row>
    <row r="368" spans="1:14" ht="19.5" customHeight="1">
      <c r="A368" s="456"/>
      <c r="B368" s="456"/>
      <c r="C368" s="456"/>
      <c r="D368" s="456"/>
      <c r="E368" s="456"/>
      <c r="F368" s="456"/>
      <c r="G368" s="456"/>
      <c r="H368" s="456"/>
      <c r="I368" s="456"/>
      <c r="J368" s="456"/>
      <c r="K368" s="456"/>
      <c r="L368" s="456"/>
      <c r="M368" s="456"/>
      <c r="N368" s="456"/>
    </row>
    <row r="369" spans="1:14" ht="19.5" customHeight="1">
      <c r="A369" s="456"/>
      <c r="B369" s="456"/>
      <c r="C369" s="456"/>
      <c r="D369" s="456"/>
      <c r="E369" s="456"/>
      <c r="F369" s="456"/>
      <c r="G369" s="456"/>
      <c r="H369" s="456"/>
      <c r="I369" s="456"/>
      <c r="J369" s="456"/>
      <c r="K369" s="456"/>
      <c r="L369" s="456"/>
      <c r="M369" s="456"/>
      <c r="N369" s="456"/>
    </row>
    <row r="370" spans="1:14" ht="19.5" customHeight="1">
      <c r="A370" s="456"/>
      <c r="B370" s="456"/>
      <c r="C370" s="456"/>
      <c r="D370" s="456"/>
      <c r="E370" s="456"/>
      <c r="F370" s="456"/>
      <c r="G370" s="456"/>
      <c r="H370" s="456"/>
      <c r="I370" s="456"/>
      <c r="J370" s="456"/>
      <c r="K370" s="456"/>
      <c r="L370" s="456"/>
      <c r="M370" s="456"/>
      <c r="N370" s="456"/>
    </row>
    <row r="371" spans="1:14" ht="19.5" customHeight="1">
      <c r="A371" s="456"/>
      <c r="B371" s="456"/>
      <c r="C371" s="456"/>
      <c r="D371" s="456"/>
      <c r="E371" s="456"/>
      <c r="F371" s="456"/>
      <c r="G371" s="456"/>
      <c r="H371" s="456"/>
      <c r="I371" s="456"/>
      <c r="J371" s="456"/>
      <c r="K371" s="456"/>
      <c r="L371" s="456"/>
      <c r="M371" s="456"/>
      <c r="N371" s="456"/>
    </row>
    <row r="372" spans="1:14" ht="19.5" customHeight="1">
      <c r="A372" s="456"/>
      <c r="B372" s="456"/>
      <c r="C372" s="456"/>
      <c r="D372" s="456"/>
      <c r="E372" s="456"/>
      <c r="F372" s="456"/>
      <c r="G372" s="456"/>
      <c r="H372" s="456"/>
      <c r="I372" s="456"/>
      <c r="J372" s="456"/>
      <c r="K372" s="456"/>
      <c r="L372" s="456"/>
      <c r="M372" s="456"/>
      <c r="N372" s="456"/>
    </row>
    <row r="373" spans="1:14" ht="19.5" customHeight="1">
      <c r="A373" s="456"/>
      <c r="B373" s="456"/>
      <c r="C373" s="456"/>
      <c r="D373" s="456"/>
      <c r="E373" s="456"/>
      <c r="F373" s="456"/>
      <c r="G373" s="456"/>
      <c r="H373" s="456"/>
      <c r="I373" s="456"/>
      <c r="J373" s="456"/>
      <c r="K373" s="456"/>
      <c r="L373" s="456"/>
      <c r="M373" s="456"/>
      <c r="N373" s="456"/>
    </row>
    <row r="374" spans="1:14" ht="19.5" customHeight="1">
      <c r="A374" s="456"/>
      <c r="B374" s="456"/>
      <c r="C374" s="456"/>
      <c r="D374" s="456"/>
      <c r="E374" s="456"/>
      <c r="F374" s="456"/>
      <c r="G374" s="456"/>
      <c r="H374" s="456"/>
      <c r="I374" s="456"/>
      <c r="J374" s="456"/>
      <c r="K374" s="456"/>
      <c r="L374" s="456"/>
      <c r="M374" s="456"/>
      <c r="N374" s="456"/>
    </row>
    <row r="375" spans="1:14" ht="19.5" customHeight="1">
      <c r="A375" s="456"/>
      <c r="B375" s="456"/>
      <c r="C375" s="456"/>
      <c r="D375" s="456"/>
      <c r="E375" s="456"/>
      <c r="F375" s="456"/>
      <c r="G375" s="456"/>
      <c r="H375" s="456"/>
      <c r="I375" s="456"/>
      <c r="J375" s="456"/>
      <c r="K375" s="456"/>
      <c r="L375" s="456"/>
      <c r="M375" s="456"/>
      <c r="N375" s="456"/>
    </row>
    <row r="376" spans="1:14" ht="19.5" customHeight="1">
      <c r="A376" s="456"/>
      <c r="B376" s="456"/>
      <c r="C376" s="456"/>
      <c r="D376" s="456"/>
      <c r="E376" s="456"/>
      <c r="F376" s="456"/>
      <c r="G376" s="456"/>
      <c r="H376" s="456"/>
      <c r="I376" s="456"/>
      <c r="J376" s="456"/>
      <c r="K376" s="456"/>
      <c r="L376" s="456"/>
      <c r="M376" s="456"/>
      <c r="N376" s="456"/>
    </row>
    <row r="377" spans="1:14" ht="19.5" customHeight="1">
      <c r="A377" s="456"/>
      <c r="B377" s="456"/>
      <c r="C377" s="456"/>
      <c r="D377" s="456"/>
      <c r="E377" s="456"/>
      <c r="F377" s="456"/>
      <c r="G377" s="456"/>
      <c r="H377" s="456"/>
      <c r="I377" s="456"/>
      <c r="J377" s="456"/>
      <c r="K377" s="456"/>
      <c r="L377" s="456"/>
      <c r="M377" s="456"/>
      <c r="N377" s="456"/>
    </row>
    <row r="378" spans="1:14" ht="19.5" customHeight="1">
      <c r="A378" s="456"/>
      <c r="B378" s="456"/>
      <c r="C378" s="456"/>
      <c r="D378" s="456"/>
      <c r="E378" s="456"/>
      <c r="F378" s="456"/>
      <c r="G378" s="456"/>
      <c r="H378" s="456"/>
      <c r="I378" s="456"/>
      <c r="J378" s="456"/>
      <c r="K378" s="456"/>
      <c r="L378" s="456"/>
      <c r="M378" s="456"/>
      <c r="N378" s="456"/>
    </row>
    <row r="379" spans="1:14" ht="19.5" customHeight="1">
      <c r="A379" s="456"/>
      <c r="B379" s="456"/>
      <c r="C379" s="456"/>
      <c r="D379" s="456"/>
      <c r="E379" s="456"/>
      <c r="F379" s="456"/>
      <c r="G379" s="456"/>
      <c r="H379" s="456"/>
      <c r="I379" s="456"/>
      <c r="J379" s="456"/>
      <c r="K379" s="456"/>
      <c r="L379" s="456"/>
      <c r="M379" s="456"/>
      <c r="N379" s="456"/>
    </row>
    <row r="380" spans="1:14" ht="19.5" customHeight="1">
      <c r="A380" s="456"/>
      <c r="B380" s="456"/>
      <c r="C380" s="456"/>
      <c r="D380" s="456"/>
      <c r="E380" s="456"/>
      <c r="F380" s="456"/>
      <c r="G380" s="456"/>
      <c r="H380" s="456"/>
      <c r="I380" s="456"/>
      <c r="J380" s="456"/>
      <c r="K380" s="456"/>
      <c r="L380" s="456"/>
      <c r="M380" s="456"/>
      <c r="N380" s="456"/>
    </row>
    <row r="381" spans="1:14" ht="19.5" customHeight="1">
      <c r="A381" s="456"/>
      <c r="B381" s="456"/>
      <c r="C381" s="456"/>
      <c r="D381" s="456"/>
      <c r="E381" s="456"/>
      <c r="F381" s="456"/>
      <c r="G381" s="456"/>
      <c r="H381" s="456"/>
      <c r="I381" s="456"/>
      <c r="J381" s="456"/>
      <c r="K381" s="456"/>
      <c r="L381" s="456"/>
      <c r="M381" s="456"/>
      <c r="N381" s="456"/>
    </row>
    <row r="382" spans="1:14" ht="19.5" customHeight="1">
      <c r="A382" s="456"/>
      <c r="B382" s="456"/>
      <c r="C382" s="456"/>
      <c r="D382" s="456"/>
      <c r="E382" s="456"/>
      <c r="F382" s="456"/>
      <c r="G382" s="456"/>
      <c r="H382" s="456"/>
      <c r="I382" s="456"/>
      <c r="J382" s="456"/>
      <c r="K382" s="456"/>
      <c r="L382" s="456"/>
      <c r="M382" s="456"/>
      <c r="N382" s="456"/>
    </row>
    <row r="383" spans="1:14" ht="19.5" customHeight="1">
      <c r="A383" s="456"/>
      <c r="B383" s="456"/>
      <c r="C383" s="456"/>
      <c r="D383" s="456"/>
      <c r="E383" s="456"/>
      <c r="F383" s="456"/>
      <c r="G383" s="456"/>
      <c r="H383" s="456"/>
      <c r="I383" s="456"/>
      <c r="J383" s="456"/>
      <c r="K383" s="456"/>
      <c r="L383" s="456"/>
      <c r="M383" s="456"/>
      <c r="N383" s="456"/>
    </row>
    <row r="384" spans="1:14" ht="19.5" customHeight="1">
      <c r="A384" s="456"/>
      <c r="B384" s="456"/>
      <c r="C384" s="456"/>
      <c r="D384" s="456"/>
      <c r="E384" s="456"/>
      <c r="F384" s="456"/>
      <c r="G384" s="456"/>
      <c r="H384" s="456"/>
      <c r="I384" s="456"/>
      <c r="J384" s="456"/>
      <c r="K384" s="456"/>
      <c r="L384" s="456"/>
      <c r="M384" s="456"/>
      <c r="N384" s="456"/>
    </row>
    <row r="385" spans="1:14" ht="19.5" customHeight="1">
      <c r="A385" s="456"/>
      <c r="B385" s="456"/>
      <c r="C385" s="456"/>
      <c r="D385" s="456"/>
      <c r="E385" s="456"/>
      <c r="F385" s="456"/>
      <c r="G385" s="456"/>
      <c r="H385" s="456"/>
      <c r="I385" s="456"/>
      <c r="J385" s="456"/>
      <c r="K385" s="456"/>
      <c r="L385" s="456"/>
      <c r="M385" s="456"/>
      <c r="N385" s="456"/>
    </row>
    <row r="386" spans="1:14" ht="19.5" customHeight="1">
      <c r="A386" s="456"/>
      <c r="B386" s="456"/>
      <c r="C386" s="456"/>
      <c r="D386" s="456"/>
      <c r="E386" s="456"/>
      <c r="F386" s="456"/>
      <c r="G386" s="456"/>
      <c r="H386" s="456"/>
      <c r="I386" s="456"/>
      <c r="J386" s="456"/>
      <c r="K386" s="456"/>
      <c r="L386" s="456"/>
      <c r="M386" s="456"/>
      <c r="N386" s="456"/>
    </row>
    <row r="387" spans="1:14" ht="19.5" customHeight="1">
      <c r="A387" s="456"/>
      <c r="B387" s="456"/>
      <c r="C387" s="456"/>
      <c r="D387" s="456"/>
      <c r="E387" s="456"/>
      <c r="F387" s="456"/>
      <c r="G387" s="456"/>
      <c r="H387" s="456"/>
      <c r="I387" s="456"/>
      <c r="J387" s="456"/>
      <c r="K387" s="456"/>
      <c r="L387" s="456"/>
      <c r="M387" s="456"/>
      <c r="N387" s="456"/>
    </row>
    <row r="388" spans="1:14" ht="19.5" customHeight="1">
      <c r="A388" s="456"/>
      <c r="B388" s="456"/>
      <c r="C388" s="456"/>
      <c r="D388" s="456"/>
      <c r="E388" s="456"/>
      <c r="F388" s="456"/>
      <c r="G388" s="456"/>
      <c r="H388" s="456"/>
      <c r="I388" s="456"/>
      <c r="J388" s="456"/>
      <c r="K388" s="456"/>
      <c r="L388" s="456"/>
      <c r="M388" s="456"/>
      <c r="N388" s="456"/>
    </row>
    <row r="389" spans="1:14" ht="19.5" customHeight="1">
      <c r="A389" s="456"/>
      <c r="B389" s="456"/>
      <c r="C389" s="456"/>
      <c r="D389" s="456"/>
      <c r="E389" s="456"/>
      <c r="F389" s="456"/>
      <c r="G389" s="456"/>
      <c r="H389" s="456"/>
      <c r="I389" s="456"/>
      <c r="J389" s="456"/>
      <c r="K389" s="456"/>
      <c r="L389" s="456"/>
      <c r="M389" s="456"/>
      <c r="N389" s="456"/>
    </row>
    <row r="390" spans="1:14" ht="19.5" customHeight="1">
      <c r="A390" s="456"/>
      <c r="B390" s="456"/>
      <c r="C390" s="456"/>
      <c r="D390" s="456"/>
      <c r="E390" s="456"/>
      <c r="F390" s="456"/>
      <c r="G390" s="456"/>
      <c r="H390" s="456"/>
      <c r="I390" s="456"/>
      <c r="J390" s="456"/>
      <c r="K390" s="456"/>
      <c r="L390" s="456"/>
      <c r="M390" s="456"/>
      <c r="N390" s="456"/>
    </row>
    <row r="391" spans="1:14" ht="19.5" customHeight="1">
      <c r="A391" s="456"/>
      <c r="B391" s="456"/>
      <c r="C391" s="456"/>
      <c r="D391" s="456"/>
      <c r="E391" s="456"/>
      <c r="F391" s="456"/>
      <c r="G391" s="456"/>
      <c r="H391" s="456"/>
      <c r="I391" s="456"/>
      <c r="J391" s="456"/>
      <c r="K391" s="456"/>
      <c r="L391" s="456"/>
      <c r="M391" s="456"/>
      <c r="N391" s="456"/>
    </row>
    <row r="392" spans="1:14" ht="19.5" customHeight="1">
      <c r="A392" s="456"/>
      <c r="B392" s="456"/>
      <c r="C392" s="456"/>
      <c r="D392" s="456"/>
      <c r="E392" s="456"/>
      <c r="F392" s="456"/>
      <c r="G392" s="456"/>
      <c r="H392" s="456"/>
      <c r="I392" s="456"/>
      <c r="J392" s="456"/>
      <c r="K392" s="456"/>
      <c r="L392" s="456"/>
      <c r="M392" s="456"/>
      <c r="N392" s="456"/>
    </row>
    <row r="393" spans="1:14" ht="19.5" customHeight="1">
      <c r="A393" s="456"/>
      <c r="B393" s="456"/>
      <c r="C393" s="456"/>
      <c r="D393" s="456"/>
      <c r="E393" s="456"/>
      <c r="F393" s="456"/>
      <c r="G393" s="456"/>
      <c r="H393" s="456"/>
      <c r="I393" s="456"/>
      <c r="J393" s="456"/>
      <c r="K393" s="456"/>
      <c r="L393" s="456"/>
      <c r="M393" s="456"/>
      <c r="N393" s="456"/>
    </row>
    <row r="394" spans="1:14" ht="19.5" customHeight="1">
      <c r="A394" s="456"/>
      <c r="B394" s="456"/>
      <c r="C394" s="456"/>
      <c r="D394" s="456"/>
      <c r="E394" s="456"/>
      <c r="F394" s="456"/>
      <c r="G394" s="456"/>
      <c r="H394" s="456"/>
      <c r="I394" s="456"/>
      <c r="J394" s="456"/>
      <c r="K394" s="456"/>
      <c r="L394" s="456"/>
      <c r="M394" s="456"/>
      <c r="N394" s="456"/>
    </row>
    <row r="395" spans="1:14" ht="19.5" customHeight="1">
      <c r="A395" s="456"/>
      <c r="B395" s="456"/>
      <c r="C395" s="456"/>
      <c r="D395" s="456"/>
      <c r="E395" s="456"/>
      <c r="F395" s="456"/>
      <c r="G395" s="456"/>
      <c r="H395" s="456"/>
      <c r="I395" s="456"/>
      <c r="J395" s="456"/>
      <c r="K395" s="456"/>
      <c r="L395" s="456"/>
      <c r="M395" s="456"/>
      <c r="N395" s="456"/>
    </row>
    <row r="396" spans="1:14" ht="19.5" customHeight="1">
      <c r="A396" s="456"/>
      <c r="B396" s="456"/>
      <c r="C396" s="456"/>
      <c r="D396" s="456"/>
      <c r="E396" s="456"/>
      <c r="F396" s="456"/>
      <c r="G396" s="456"/>
      <c r="H396" s="456"/>
      <c r="I396" s="456"/>
      <c r="J396" s="456"/>
      <c r="K396" s="456"/>
      <c r="L396" s="456"/>
      <c r="M396" s="456"/>
      <c r="N396" s="456"/>
    </row>
    <row r="397" spans="1:14" ht="19.5" customHeight="1">
      <c r="A397" s="456"/>
      <c r="B397" s="456"/>
      <c r="C397" s="456"/>
      <c r="D397" s="456"/>
      <c r="E397" s="456"/>
      <c r="F397" s="456"/>
      <c r="G397" s="456"/>
      <c r="H397" s="456"/>
      <c r="I397" s="456"/>
      <c r="J397" s="456"/>
      <c r="K397" s="456"/>
      <c r="L397" s="456"/>
      <c r="M397" s="456"/>
      <c r="N397" s="456"/>
    </row>
    <row r="398" spans="1:14" ht="19.5" customHeight="1">
      <c r="A398" s="456"/>
      <c r="B398" s="456"/>
      <c r="C398" s="456"/>
      <c r="D398" s="456"/>
      <c r="E398" s="456"/>
      <c r="F398" s="456"/>
      <c r="G398" s="456"/>
      <c r="H398" s="456"/>
      <c r="I398" s="456"/>
      <c r="J398" s="456"/>
      <c r="K398" s="456"/>
      <c r="L398" s="456"/>
      <c r="M398" s="456"/>
      <c r="N398" s="456"/>
    </row>
    <row r="399" spans="1:14" ht="19.5" customHeight="1">
      <c r="A399" s="456"/>
      <c r="B399" s="456"/>
      <c r="C399" s="456"/>
      <c r="D399" s="456"/>
      <c r="E399" s="456"/>
      <c r="F399" s="456"/>
      <c r="G399" s="456"/>
      <c r="H399" s="456"/>
      <c r="I399" s="456"/>
      <c r="J399" s="456"/>
      <c r="K399" s="456"/>
      <c r="L399" s="456"/>
      <c r="M399" s="456"/>
      <c r="N399" s="456"/>
    </row>
    <row r="400" spans="1:14" ht="19.5" customHeight="1">
      <c r="A400" s="456"/>
      <c r="B400" s="456"/>
      <c r="C400" s="456"/>
      <c r="D400" s="456"/>
      <c r="E400" s="456"/>
      <c r="F400" s="456"/>
      <c r="G400" s="456"/>
      <c r="H400" s="456"/>
      <c r="I400" s="456"/>
      <c r="J400" s="456"/>
      <c r="K400" s="456"/>
      <c r="L400" s="456"/>
      <c r="M400" s="456"/>
      <c r="N400" s="456"/>
    </row>
    <row r="401" spans="1:14" ht="19.5" customHeight="1">
      <c r="A401" s="456"/>
      <c r="B401" s="456"/>
      <c r="C401" s="456"/>
      <c r="D401" s="456"/>
      <c r="E401" s="456"/>
      <c r="F401" s="456"/>
      <c r="G401" s="456"/>
      <c r="H401" s="456"/>
      <c r="I401" s="456"/>
      <c r="J401" s="456"/>
      <c r="K401" s="456"/>
      <c r="L401" s="456"/>
      <c r="M401" s="456"/>
      <c r="N401" s="456"/>
    </row>
    <row r="402" spans="1:14" ht="19.5" customHeight="1">
      <c r="A402" s="456"/>
      <c r="B402" s="456"/>
      <c r="C402" s="456"/>
      <c r="D402" s="456"/>
      <c r="E402" s="456"/>
      <c r="F402" s="456"/>
      <c r="G402" s="456"/>
      <c r="H402" s="456"/>
      <c r="I402" s="456"/>
      <c r="J402" s="456"/>
      <c r="K402" s="456"/>
      <c r="L402" s="456"/>
      <c r="M402" s="456"/>
      <c r="N402" s="456"/>
    </row>
    <row r="403" spans="1:14" ht="19.5" customHeight="1">
      <c r="A403" s="456"/>
      <c r="B403" s="456"/>
      <c r="C403" s="456"/>
      <c r="D403" s="456"/>
      <c r="E403" s="456"/>
      <c r="F403" s="456"/>
      <c r="G403" s="456"/>
      <c r="H403" s="456"/>
      <c r="I403" s="456"/>
      <c r="J403" s="456"/>
      <c r="K403" s="456"/>
      <c r="L403" s="456"/>
      <c r="M403" s="456"/>
      <c r="N403" s="456"/>
    </row>
    <row r="404" spans="1:14" ht="19.5" customHeight="1">
      <c r="A404" s="456"/>
      <c r="B404" s="456"/>
      <c r="C404" s="456"/>
      <c r="D404" s="456"/>
      <c r="E404" s="456"/>
      <c r="F404" s="456"/>
      <c r="G404" s="456"/>
      <c r="H404" s="456"/>
      <c r="I404" s="456"/>
      <c r="J404" s="456"/>
      <c r="K404" s="456"/>
      <c r="L404" s="456"/>
      <c r="M404" s="456"/>
      <c r="N404" s="456"/>
    </row>
    <row r="405" spans="1:14" ht="19.5" customHeight="1">
      <c r="A405" s="456"/>
      <c r="B405" s="456"/>
      <c r="C405" s="456"/>
      <c r="D405" s="456"/>
      <c r="E405" s="456"/>
      <c r="F405" s="456"/>
      <c r="G405" s="456"/>
      <c r="H405" s="456"/>
      <c r="I405" s="456"/>
      <c r="J405" s="456"/>
      <c r="K405" s="456"/>
      <c r="L405" s="456"/>
      <c r="M405" s="456"/>
      <c r="N405" s="456"/>
    </row>
    <row r="406" spans="1:14" ht="19.5" customHeight="1">
      <c r="A406" s="456"/>
      <c r="B406" s="456"/>
      <c r="C406" s="456"/>
      <c r="D406" s="456"/>
      <c r="E406" s="456"/>
      <c r="F406" s="456"/>
      <c r="G406" s="456"/>
      <c r="H406" s="456"/>
      <c r="I406" s="456"/>
      <c r="J406" s="456"/>
      <c r="K406" s="456"/>
      <c r="L406" s="456"/>
      <c r="M406" s="456"/>
      <c r="N406" s="456"/>
    </row>
    <row r="407" spans="1:14" ht="19.5" customHeight="1">
      <c r="A407" s="456"/>
      <c r="B407" s="456"/>
      <c r="C407" s="456"/>
      <c r="D407" s="456"/>
      <c r="E407" s="456"/>
      <c r="F407" s="456"/>
      <c r="G407" s="456"/>
      <c r="H407" s="456"/>
      <c r="I407" s="456"/>
      <c r="J407" s="456"/>
      <c r="K407" s="456"/>
      <c r="L407" s="456"/>
      <c r="M407" s="456"/>
      <c r="N407" s="456"/>
    </row>
    <row r="408" spans="1:14" ht="19.5" customHeight="1">
      <c r="A408" s="456"/>
      <c r="B408" s="456"/>
      <c r="C408" s="456"/>
      <c r="D408" s="456"/>
      <c r="E408" s="456"/>
      <c r="F408" s="456"/>
      <c r="G408" s="456"/>
      <c r="H408" s="456"/>
      <c r="I408" s="456"/>
      <c r="J408" s="456"/>
      <c r="K408" s="456"/>
      <c r="L408" s="456"/>
      <c r="M408" s="456"/>
      <c r="N408" s="456"/>
    </row>
    <row r="409" spans="1:14" ht="19.5" customHeight="1">
      <c r="A409" s="456"/>
      <c r="B409" s="456"/>
      <c r="C409" s="456"/>
      <c r="D409" s="456"/>
      <c r="E409" s="456"/>
      <c r="F409" s="456"/>
      <c r="G409" s="456"/>
      <c r="H409" s="456"/>
      <c r="I409" s="456"/>
      <c r="J409" s="456"/>
      <c r="K409" s="456"/>
      <c r="L409" s="456"/>
      <c r="M409" s="456"/>
      <c r="N409" s="456"/>
    </row>
    <row r="410" spans="1:14" ht="19.5" customHeight="1">
      <c r="A410" s="456"/>
      <c r="B410" s="456"/>
      <c r="C410" s="456"/>
      <c r="D410" s="456"/>
      <c r="E410" s="456"/>
      <c r="F410" s="456"/>
      <c r="G410" s="456"/>
      <c r="H410" s="456"/>
      <c r="I410" s="456"/>
      <c r="J410" s="456"/>
      <c r="K410" s="456"/>
      <c r="L410" s="456"/>
      <c r="M410" s="456"/>
      <c r="N410" s="456"/>
    </row>
    <row r="411" spans="1:14" ht="19.5" customHeight="1">
      <c r="A411" s="456"/>
      <c r="B411" s="456"/>
      <c r="C411" s="456"/>
      <c r="D411" s="456"/>
      <c r="E411" s="456"/>
      <c r="F411" s="456"/>
      <c r="G411" s="456"/>
      <c r="H411" s="456"/>
      <c r="I411" s="456"/>
      <c r="J411" s="456"/>
      <c r="K411" s="456"/>
      <c r="L411" s="456"/>
      <c r="M411" s="456"/>
      <c r="N411" s="456"/>
    </row>
    <row r="412" spans="1:14" ht="19.5" customHeight="1">
      <c r="A412" s="456"/>
      <c r="B412" s="456"/>
      <c r="C412" s="456"/>
      <c r="D412" s="456"/>
      <c r="E412" s="456"/>
      <c r="F412" s="456"/>
      <c r="G412" s="456"/>
      <c r="H412" s="456"/>
      <c r="I412" s="456"/>
      <c r="J412" s="456"/>
      <c r="K412" s="456"/>
      <c r="L412" s="456"/>
      <c r="M412" s="456"/>
      <c r="N412" s="456"/>
    </row>
    <row r="413" spans="1:14" ht="19.5" customHeight="1">
      <c r="A413" s="456"/>
      <c r="B413" s="456"/>
      <c r="C413" s="456"/>
      <c r="D413" s="456"/>
      <c r="E413" s="456"/>
      <c r="F413" s="456"/>
      <c r="G413" s="456"/>
      <c r="H413" s="456"/>
      <c r="I413" s="456"/>
      <c r="J413" s="456"/>
      <c r="K413" s="456"/>
      <c r="L413" s="456"/>
      <c r="M413" s="456"/>
      <c r="N413" s="456"/>
    </row>
    <row r="414" spans="1:14" ht="19.5" customHeight="1">
      <c r="A414" s="456"/>
      <c r="B414" s="456"/>
      <c r="C414" s="456"/>
      <c r="D414" s="456"/>
      <c r="E414" s="456"/>
      <c r="F414" s="456"/>
      <c r="G414" s="456"/>
      <c r="H414" s="456"/>
      <c r="I414" s="456"/>
      <c r="J414" s="456"/>
      <c r="K414" s="456"/>
      <c r="L414" s="456"/>
      <c r="M414" s="456"/>
      <c r="N414" s="456"/>
    </row>
    <row r="415" spans="1:14" ht="19.5" customHeight="1">
      <c r="A415" s="456"/>
      <c r="B415" s="456"/>
      <c r="C415" s="456"/>
      <c r="D415" s="456"/>
      <c r="E415" s="456"/>
      <c r="F415" s="456"/>
      <c r="G415" s="456"/>
      <c r="H415" s="456"/>
      <c r="I415" s="456"/>
      <c r="J415" s="456"/>
      <c r="K415" s="456"/>
      <c r="L415" s="456"/>
      <c r="M415" s="456"/>
      <c r="N415" s="456"/>
    </row>
    <row r="416" spans="1:14" ht="19.5" customHeight="1">
      <c r="A416" s="456"/>
      <c r="B416" s="456"/>
      <c r="C416" s="456"/>
      <c r="D416" s="456"/>
      <c r="E416" s="456"/>
      <c r="F416" s="456"/>
      <c r="G416" s="456"/>
      <c r="H416" s="456"/>
      <c r="I416" s="456"/>
      <c r="J416" s="456"/>
      <c r="K416" s="456"/>
      <c r="L416" s="456"/>
      <c r="M416" s="456"/>
      <c r="N416" s="456"/>
    </row>
    <row r="417" spans="1:14" ht="19.5" customHeight="1">
      <c r="A417" s="456"/>
      <c r="B417" s="456"/>
      <c r="C417" s="456"/>
      <c r="D417" s="456"/>
      <c r="E417" s="456"/>
      <c r="F417" s="456"/>
      <c r="G417" s="456"/>
      <c r="H417" s="456"/>
      <c r="I417" s="456"/>
      <c r="J417" s="456"/>
      <c r="K417" s="456"/>
      <c r="L417" s="456"/>
      <c r="M417" s="456"/>
      <c r="N417" s="456"/>
    </row>
    <row r="418" spans="1:14" ht="19.5" customHeight="1">
      <c r="A418" s="456"/>
      <c r="B418" s="456"/>
      <c r="C418" s="456"/>
      <c r="D418" s="456"/>
      <c r="E418" s="456"/>
      <c r="F418" s="456"/>
      <c r="G418" s="456"/>
      <c r="H418" s="456"/>
      <c r="I418" s="456"/>
      <c r="J418" s="456"/>
      <c r="K418" s="456"/>
      <c r="L418" s="456"/>
      <c r="M418" s="456"/>
      <c r="N418" s="456"/>
    </row>
    <row r="419" spans="1:14" ht="19.5" customHeight="1">
      <c r="A419" s="456"/>
      <c r="B419" s="456"/>
      <c r="C419" s="456"/>
      <c r="D419" s="456"/>
      <c r="E419" s="456"/>
      <c r="F419" s="456"/>
      <c r="G419" s="456"/>
      <c r="H419" s="456"/>
      <c r="I419" s="456"/>
      <c r="J419" s="456"/>
      <c r="K419" s="456"/>
      <c r="L419" s="456"/>
      <c r="M419" s="456"/>
      <c r="N419" s="456"/>
    </row>
    <row r="420" spans="1:14" ht="19.5" customHeight="1">
      <c r="A420" s="456"/>
      <c r="B420" s="456"/>
      <c r="C420" s="456"/>
      <c r="D420" s="456"/>
      <c r="E420" s="456"/>
      <c r="F420" s="456"/>
      <c r="G420" s="456"/>
      <c r="H420" s="456"/>
      <c r="I420" s="456"/>
      <c r="J420" s="456"/>
      <c r="K420" s="456"/>
      <c r="L420" s="456"/>
      <c r="M420" s="456"/>
      <c r="N420" s="456"/>
    </row>
    <row r="421" spans="1:14" ht="19.5" customHeight="1">
      <c r="A421" s="456"/>
      <c r="B421" s="456"/>
      <c r="C421" s="456"/>
      <c r="D421" s="456"/>
      <c r="E421" s="456"/>
      <c r="F421" s="456"/>
      <c r="G421" s="456"/>
      <c r="H421" s="456"/>
      <c r="I421" s="456"/>
      <c r="J421" s="456"/>
      <c r="K421" s="456"/>
      <c r="L421" s="456"/>
      <c r="M421" s="456"/>
      <c r="N421" s="456"/>
    </row>
    <row r="422" spans="1:14" ht="19.5" customHeight="1">
      <c r="A422" s="456"/>
      <c r="B422" s="456"/>
      <c r="C422" s="456"/>
      <c r="D422" s="456"/>
      <c r="E422" s="456"/>
      <c r="F422" s="456"/>
      <c r="G422" s="456"/>
      <c r="H422" s="456"/>
      <c r="I422" s="456"/>
      <c r="J422" s="456"/>
      <c r="K422" s="456"/>
      <c r="L422" s="456"/>
      <c r="M422" s="456"/>
      <c r="N422" s="456"/>
    </row>
    <row r="423" spans="1:14" ht="19.5" customHeight="1">
      <c r="A423" s="456"/>
      <c r="B423" s="456"/>
      <c r="C423" s="456"/>
      <c r="D423" s="456"/>
      <c r="E423" s="456"/>
      <c r="F423" s="456"/>
      <c r="G423" s="456"/>
      <c r="H423" s="456"/>
      <c r="I423" s="456"/>
      <c r="J423" s="456"/>
      <c r="K423" s="456"/>
      <c r="L423" s="456"/>
      <c r="M423" s="456"/>
      <c r="N423" s="456"/>
    </row>
    <row r="424" spans="1:14" ht="19.5" customHeight="1">
      <c r="A424" s="456"/>
      <c r="B424" s="456"/>
      <c r="C424" s="456"/>
      <c r="D424" s="456"/>
      <c r="E424" s="456"/>
      <c r="F424" s="456"/>
      <c r="G424" s="456"/>
      <c r="H424" s="456"/>
      <c r="I424" s="456"/>
      <c r="J424" s="456"/>
      <c r="K424" s="456"/>
      <c r="L424" s="456"/>
      <c r="M424" s="456"/>
      <c r="N424" s="456"/>
    </row>
    <row r="425" spans="1:14" ht="19.5" customHeight="1">
      <c r="A425" s="456"/>
      <c r="B425" s="456"/>
      <c r="C425" s="456"/>
      <c r="D425" s="456"/>
      <c r="E425" s="456"/>
      <c r="F425" s="456"/>
      <c r="G425" s="456"/>
      <c r="H425" s="456"/>
      <c r="I425" s="456"/>
      <c r="J425" s="456"/>
      <c r="K425" s="456"/>
      <c r="L425" s="456"/>
      <c r="M425" s="456"/>
      <c r="N425" s="456"/>
    </row>
    <row r="426" spans="1:14" ht="19.5" customHeight="1">
      <c r="A426" s="456"/>
      <c r="B426" s="456"/>
      <c r="C426" s="456"/>
      <c r="D426" s="456"/>
      <c r="E426" s="456"/>
      <c r="F426" s="456"/>
      <c r="G426" s="456"/>
      <c r="H426" s="456"/>
      <c r="I426" s="456"/>
      <c r="J426" s="456"/>
      <c r="K426" s="456"/>
      <c r="L426" s="456"/>
      <c r="M426" s="456"/>
      <c r="N426" s="456"/>
    </row>
    <row r="427" spans="1:14" ht="19.5" customHeight="1">
      <c r="A427" s="456"/>
      <c r="B427" s="456"/>
      <c r="C427" s="456"/>
      <c r="D427" s="456"/>
      <c r="E427" s="456"/>
      <c r="F427" s="456"/>
      <c r="G427" s="456"/>
      <c r="H427" s="456"/>
      <c r="I427" s="456"/>
      <c r="J427" s="456"/>
      <c r="K427" s="456"/>
      <c r="L427" s="456"/>
      <c r="M427" s="456"/>
      <c r="N427" s="456"/>
    </row>
    <row r="428" spans="1:14" ht="19.5" customHeight="1">
      <c r="A428" s="456"/>
      <c r="B428" s="456"/>
      <c r="C428" s="456"/>
      <c r="D428" s="456"/>
      <c r="E428" s="456"/>
      <c r="F428" s="456"/>
      <c r="G428" s="456"/>
      <c r="H428" s="456"/>
      <c r="I428" s="456"/>
      <c r="J428" s="456"/>
      <c r="K428" s="456"/>
      <c r="L428" s="456"/>
      <c r="M428" s="456"/>
      <c r="N428" s="456"/>
    </row>
    <row r="429" spans="1:14" ht="19.5" customHeight="1">
      <c r="A429" s="456"/>
      <c r="B429" s="456"/>
      <c r="C429" s="456"/>
      <c r="D429" s="456"/>
      <c r="E429" s="456"/>
      <c r="F429" s="456"/>
      <c r="G429" s="456"/>
      <c r="H429" s="456"/>
      <c r="I429" s="456"/>
      <c r="J429" s="456"/>
      <c r="K429" s="456"/>
      <c r="L429" s="456"/>
      <c r="M429" s="456"/>
      <c r="N429" s="456"/>
    </row>
    <row r="430" spans="1:14" ht="19.5" customHeight="1">
      <c r="A430" s="456"/>
      <c r="B430" s="456"/>
      <c r="C430" s="456"/>
      <c r="D430" s="456"/>
      <c r="E430" s="456"/>
      <c r="F430" s="456"/>
      <c r="G430" s="456"/>
      <c r="H430" s="456"/>
      <c r="I430" s="456"/>
      <c r="J430" s="456"/>
      <c r="K430" s="456"/>
      <c r="L430" s="456"/>
      <c r="M430" s="456"/>
      <c r="N430" s="456"/>
    </row>
    <row r="431" spans="1:14" ht="19.5" customHeight="1">
      <c r="A431" s="456"/>
      <c r="B431" s="456"/>
      <c r="C431" s="456"/>
      <c r="D431" s="456"/>
      <c r="E431" s="456"/>
      <c r="F431" s="456"/>
      <c r="G431" s="456"/>
      <c r="H431" s="456"/>
      <c r="I431" s="456"/>
      <c r="J431" s="456"/>
      <c r="K431" s="456"/>
      <c r="L431" s="456"/>
      <c r="M431" s="456"/>
      <c r="N431" s="456"/>
    </row>
    <row r="432" spans="1:14" ht="19.5" customHeight="1">
      <c r="A432" s="456"/>
      <c r="B432" s="456"/>
      <c r="C432" s="456"/>
      <c r="D432" s="456"/>
      <c r="E432" s="456"/>
      <c r="F432" s="456"/>
      <c r="G432" s="456"/>
      <c r="H432" s="456"/>
      <c r="I432" s="456"/>
      <c r="J432" s="456"/>
      <c r="K432" s="456"/>
      <c r="L432" s="456"/>
      <c r="M432" s="456"/>
      <c r="N432" s="456"/>
    </row>
    <row r="433" spans="1:14" ht="19.5" customHeight="1">
      <c r="A433" s="456"/>
      <c r="B433" s="456"/>
      <c r="C433" s="456"/>
      <c r="D433" s="456"/>
      <c r="E433" s="456"/>
      <c r="F433" s="456"/>
      <c r="G433" s="456"/>
      <c r="H433" s="456"/>
      <c r="I433" s="456"/>
      <c r="J433" s="456"/>
      <c r="K433" s="456"/>
      <c r="L433" s="456"/>
      <c r="M433" s="456"/>
      <c r="N433" s="456"/>
    </row>
    <row r="434" spans="1:14" ht="19.5" customHeight="1">
      <c r="A434" s="456"/>
      <c r="B434" s="456"/>
      <c r="C434" s="456"/>
      <c r="D434" s="456"/>
      <c r="E434" s="456"/>
      <c r="F434" s="456"/>
      <c r="G434" s="456"/>
      <c r="H434" s="456"/>
      <c r="I434" s="456"/>
      <c r="J434" s="456"/>
      <c r="K434" s="456"/>
      <c r="L434" s="456"/>
      <c r="M434" s="456"/>
      <c r="N434" s="456"/>
    </row>
    <row r="435" spans="1:14" ht="19.5" customHeight="1">
      <c r="A435" s="456"/>
      <c r="B435" s="456"/>
      <c r="C435" s="456"/>
      <c r="D435" s="456"/>
      <c r="E435" s="456"/>
      <c r="F435" s="456"/>
      <c r="G435" s="456"/>
      <c r="H435" s="456"/>
      <c r="I435" s="456"/>
      <c r="J435" s="456"/>
      <c r="K435" s="456"/>
      <c r="L435" s="456"/>
      <c r="M435" s="456"/>
      <c r="N435" s="456"/>
    </row>
    <row r="436" spans="1:14" ht="19.5" customHeight="1">
      <c r="A436" s="456"/>
      <c r="B436" s="456"/>
      <c r="C436" s="456"/>
      <c r="D436" s="456"/>
      <c r="E436" s="456"/>
      <c r="F436" s="456"/>
      <c r="G436" s="456"/>
      <c r="H436" s="456"/>
      <c r="I436" s="456"/>
      <c r="J436" s="456"/>
      <c r="K436" s="456"/>
      <c r="L436" s="456"/>
      <c r="M436" s="456"/>
      <c r="N436" s="456"/>
    </row>
    <row r="437" spans="1:14" ht="19.5" customHeight="1">
      <c r="A437" s="456"/>
      <c r="B437" s="456"/>
      <c r="C437" s="456"/>
      <c r="D437" s="456"/>
      <c r="E437" s="456"/>
      <c r="F437" s="456"/>
      <c r="G437" s="456"/>
      <c r="H437" s="456"/>
      <c r="I437" s="456"/>
      <c r="J437" s="456"/>
      <c r="K437" s="456"/>
      <c r="L437" s="456"/>
      <c r="M437" s="456"/>
      <c r="N437" s="456"/>
    </row>
    <row r="438" spans="1:14" ht="19.5" customHeight="1">
      <c r="A438" s="456"/>
      <c r="B438" s="456"/>
      <c r="C438" s="456"/>
      <c r="D438" s="456"/>
      <c r="E438" s="456"/>
      <c r="F438" s="456"/>
      <c r="G438" s="456"/>
      <c r="H438" s="456"/>
      <c r="I438" s="456"/>
      <c r="J438" s="456"/>
      <c r="K438" s="456"/>
      <c r="L438" s="456"/>
      <c r="M438" s="456"/>
      <c r="N438" s="456"/>
    </row>
    <row r="439" spans="1:14" ht="19.5" customHeight="1">
      <c r="A439" s="456"/>
      <c r="B439" s="456"/>
      <c r="C439" s="456"/>
      <c r="D439" s="456"/>
      <c r="E439" s="456"/>
      <c r="F439" s="456"/>
      <c r="G439" s="456"/>
      <c r="H439" s="456"/>
      <c r="I439" s="456"/>
      <c r="J439" s="456"/>
      <c r="K439" s="456"/>
      <c r="L439" s="456"/>
      <c r="M439" s="456"/>
      <c r="N439" s="456"/>
    </row>
    <row r="440" spans="1:14" ht="19.5" customHeight="1">
      <c r="A440" s="456"/>
      <c r="B440" s="456"/>
      <c r="C440" s="456"/>
      <c r="D440" s="456"/>
      <c r="E440" s="456"/>
      <c r="F440" s="456"/>
      <c r="G440" s="456"/>
      <c r="H440" s="456"/>
      <c r="I440" s="456"/>
      <c r="J440" s="456"/>
      <c r="K440" s="456"/>
      <c r="L440" s="456"/>
      <c r="M440" s="456"/>
      <c r="N440" s="456"/>
    </row>
    <row r="441" spans="1:14" ht="19.5" customHeight="1">
      <c r="A441" s="456"/>
      <c r="B441" s="456"/>
      <c r="C441" s="456"/>
      <c r="D441" s="456"/>
      <c r="E441" s="456"/>
      <c r="F441" s="456"/>
      <c r="G441" s="456"/>
      <c r="H441" s="456"/>
      <c r="I441" s="456"/>
      <c r="J441" s="456"/>
      <c r="K441" s="456"/>
      <c r="L441" s="456"/>
      <c r="M441" s="456"/>
      <c r="N441" s="456"/>
    </row>
    <row r="442" spans="1:14" ht="19.5" customHeight="1">
      <c r="A442" s="456"/>
      <c r="B442" s="456"/>
      <c r="C442" s="456"/>
      <c r="D442" s="456"/>
      <c r="E442" s="456"/>
      <c r="F442" s="456"/>
      <c r="G442" s="456"/>
      <c r="H442" s="456"/>
      <c r="I442" s="456"/>
      <c r="J442" s="456"/>
      <c r="K442" s="456"/>
      <c r="L442" s="456"/>
      <c r="M442" s="456"/>
      <c r="N442" s="456"/>
    </row>
    <row r="443" spans="1:14" ht="19.5" customHeight="1">
      <c r="A443" s="456"/>
      <c r="B443" s="456"/>
      <c r="C443" s="456"/>
      <c r="D443" s="456"/>
      <c r="E443" s="456"/>
      <c r="F443" s="456"/>
      <c r="G443" s="456"/>
      <c r="H443" s="456"/>
      <c r="I443" s="456"/>
      <c r="J443" s="456"/>
      <c r="K443" s="456"/>
      <c r="L443" s="456"/>
      <c r="M443" s="456"/>
      <c r="N443" s="456"/>
    </row>
    <row r="444" spans="1:14" ht="19.5" customHeight="1">
      <c r="A444" s="456"/>
      <c r="B444" s="456"/>
      <c r="C444" s="456"/>
      <c r="D444" s="456"/>
      <c r="E444" s="456"/>
      <c r="F444" s="456"/>
      <c r="G444" s="456"/>
      <c r="H444" s="456"/>
      <c r="I444" s="456"/>
      <c r="J444" s="456"/>
      <c r="K444" s="456"/>
      <c r="L444" s="456"/>
      <c r="M444" s="456"/>
      <c r="N444" s="456"/>
    </row>
    <row r="445" spans="1:14" ht="19.5" customHeight="1">
      <c r="A445" s="456"/>
      <c r="B445" s="456"/>
      <c r="C445" s="456"/>
      <c r="D445" s="456"/>
      <c r="E445" s="456"/>
      <c r="F445" s="456"/>
      <c r="G445" s="456"/>
      <c r="H445" s="456"/>
      <c r="I445" s="456"/>
      <c r="J445" s="456"/>
      <c r="K445" s="456"/>
      <c r="L445" s="456"/>
      <c r="M445" s="456"/>
      <c r="N445" s="456"/>
    </row>
    <row r="446" spans="1:14" ht="19.5" customHeight="1">
      <c r="A446" s="456"/>
      <c r="B446" s="456"/>
      <c r="C446" s="456"/>
      <c r="D446" s="456"/>
      <c r="E446" s="456"/>
      <c r="F446" s="456"/>
      <c r="G446" s="456"/>
      <c r="H446" s="456"/>
      <c r="I446" s="456"/>
      <c r="J446" s="456"/>
      <c r="K446" s="456"/>
      <c r="L446" s="456"/>
      <c r="M446" s="456"/>
      <c r="N446" s="456"/>
    </row>
    <row r="447" spans="1:14" ht="19.5" customHeight="1">
      <c r="A447" s="456"/>
      <c r="B447" s="456"/>
      <c r="C447" s="456"/>
      <c r="D447" s="456"/>
      <c r="E447" s="456"/>
      <c r="F447" s="456"/>
      <c r="G447" s="456"/>
      <c r="H447" s="456"/>
      <c r="I447" s="456"/>
      <c r="J447" s="456"/>
      <c r="K447" s="456"/>
      <c r="L447" s="456"/>
      <c r="M447" s="456"/>
      <c r="N447" s="456"/>
    </row>
    <row r="448" spans="1:14" ht="19.5" customHeight="1">
      <c r="A448" s="456"/>
      <c r="B448" s="456"/>
      <c r="C448" s="456"/>
      <c r="D448" s="456"/>
      <c r="E448" s="456"/>
      <c r="F448" s="456"/>
      <c r="G448" s="456"/>
      <c r="H448" s="456"/>
      <c r="I448" s="456"/>
      <c r="J448" s="456"/>
      <c r="K448" s="456"/>
      <c r="L448" s="456"/>
      <c r="M448" s="456"/>
      <c r="N448" s="456"/>
    </row>
    <row r="449" spans="1:14" ht="19.5" customHeight="1">
      <c r="A449" s="456"/>
      <c r="B449" s="456"/>
      <c r="C449" s="456"/>
      <c r="D449" s="456"/>
      <c r="E449" s="456"/>
      <c r="F449" s="456"/>
      <c r="G449" s="456"/>
      <c r="H449" s="456"/>
      <c r="I449" s="456"/>
      <c r="J449" s="456"/>
      <c r="K449" s="456"/>
      <c r="L449" s="456"/>
      <c r="M449" s="456"/>
      <c r="N449" s="456"/>
    </row>
    <row r="450" spans="1:14" ht="19.5" customHeight="1">
      <c r="A450" s="456"/>
      <c r="B450" s="456"/>
      <c r="C450" s="456"/>
      <c r="D450" s="456"/>
      <c r="E450" s="456"/>
      <c r="F450" s="456"/>
      <c r="G450" s="456"/>
      <c r="H450" s="456"/>
      <c r="I450" s="456"/>
      <c r="J450" s="456"/>
      <c r="K450" s="456"/>
      <c r="L450" s="456"/>
      <c r="M450" s="456"/>
      <c r="N450" s="456"/>
    </row>
    <row r="451" spans="1:14" ht="19.5" customHeight="1">
      <c r="A451" s="456"/>
      <c r="B451" s="456"/>
      <c r="C451" s="456"/>
      <c r="D451" s="456"/>
      <c r="E451" s="456"/>
      <c r="F451" s="456"/>
      <c r="G451" s="456"/>
      <c r="H451" s="456"/>
      <c r="I451" s="456"/>
      <c r="J451" s="456"/>
      <c r="K451" s="456"/>
      <c r="L451" s="456"/>
      <c r="M451" s="456"/>
      <c r="N451" s="456"/>
    </row>
    <row r="452" spans="1:14" ht="19.5" customHeight="1">
      <c r="A452" s="456"/>
      <c r="B452" s="456"/>
      <c r="C452" s="456"/>
      <c r="D452" s="456"/>
      <c r="E452" s="456"/>
      <c r="F452" s="456"/>
      <c r="G452" s="456"/>
      <c r="H452" s="456"/>
      <c r="I452" s="456"/>
      <c r="J452" s="456"/>
      <c r="K452" s="456"/>
      <c r="L452" s="456"/>
      <c r="M452" s="456"/>
      <c r="N452" s="456"/>
    </row>
    <row r="453" spans="1:14" ht="19.5" customHeight="1">
      <c r="A453" s="456"/>
      <c r="B453" s="456"/>
      <c r="C453" s="456"/>
      <c r="D453" s="456"/>
      <c r="E453" s="456"/>
      <c r="F453" s="456"/>
      <c r="G453" s="456"/>
      <c r="H453" s="456"/>
      <c r="I453" s="456"/>
      <c r="J453" s="456"/>
      <c r="K453" s="456"/>
      <c r="L453" s="456"/>
      <c r="M453" s="456"/>
      <c r="N453" s="456"/>
    </row>
    <row r="454" spans="1:14" ht="19.5" customHeight="1">
      <c r="A454" s="456"/>
      <c r="B454" s="456"/>
      <c r="C454" s="456"/>
      <c r="D454" s="456"/>
      <c r="E454" s="456"/>
      <c r="F454" s="456"/>
      <c r="G454" s="456"/>
      <c r="H454" s="456"/>
      <c r="I454" s="456"/>
      <c r="J454" s="456"/>
      <c r="K454" s="456"/>
      <c r="L454" s="456"/>
      <c r="M454" s="456"/>
      <c r="N454" s="456"/>
    </row>
    <row r="455" spans="1:14" ht="19.5" customHeight="1">
      <c r="A455" s="456"/>
      <c r="B455" s="456"/>
      <c r="C455" s="456"/>
      <c r="D455" s="456"/>
      <c r="E455" s="456"/>
      <c r="F455" s="456"/>
      <c r="G455" s="456"/>
      <c r="H455" s="456"/>
      <c r="I455" s="456"/>
      <c r="J455" s="456"/>
      <c r="K455" s="456"/>
      <c r="L455" s="456"/>
      <c r="M455" s="456"/>
      <c r="N455" s="456"/>
    </row>
    <row r="456" spans="1:14" ht="19.5" customHeight="1">
      <c r="A456" s="456"/>
      <c r="B456" s="456"/>
      <c r="C456" s="456"/>
      <c r="D456" s="456"/>
      <c r="E456" s="456"/>
      <c r="F456" s="456"/>
      <c r="G456" s="456"/>
      <c r="H456" s="456"/>
      <c r="I456" s="456"/>
      <c r="J456" s="456"/>
      <c r="K456" s="456"/>
      <c r="L456" s="456"/>
      <c r="M456" s="456"/>
      <c r="N456" s="456"/>
    </row>
    <row r="457" spans="1:14" ht="19.5" customHeight="1">
      <c r="A457" s="456"/>
      <c r="B457" s="456"/>
      <c r="C457" s="456"/>
      <c r="D457" s="456"/>
      <c r="E457" s="456"/>
      <c r="F457" s="456"/>
      <c r="G457" s="456"/>
      <c r="H457" s="456"/>
      <c r="I457" s="456"/>
      <c r="J457" s="456"/>
      <c r="K457" s="456"/>
      <c r="L457" s="456"/>
      <c r="M457" s="456"/>
      <c r="N457" s="456"/>
    </row>
    <row r="458" spans="1:14" ht="19.5" customHeight="1">
      <c r="A458" s="456"/>
      <c r="B458" s="456"/>
      <c r="C458" s="456"/>
      <c r="D458" s="456"/>
      <c r="E458" s="456"/>
      <c r="F458" s="456"/>
      <c r="G458" s="456"/>
      <c r="H458" s="456"/>
      <c r="I458" s="456"/>
      <c r="J458" s="456"/>
      <c r="K458" s="456"/>
      <c r="L458" s="456"/>
      <c r="M458" s="456"/>
      <c r="N458" s="456"/>
    </row>
    <row r="459" spans="1:14" ht="19.5" customHeight="1">
      <c r="A459" s="456"/>
      <c r="B459" s="456"/>
      <c r="C459" s="456"/>
      <c r="D459" s="456"/>
      <c r="E459" s="456"/>
      <c r="F459" s="456"/>
      <c r="G459" s="456"/>
      <c r="H459" s="456"/>
      <c r="I459" s="456"/>
      <c r="J459" s="456"/>
      <c r="K459" s="456"/>
      <c r="L459" s="456"/>
      <c r="M459" s="456"/>
      <c r="N459" s="456"/>
    </row>
    <row r="460" spans="1:14" ht="19.5" customHeight="1">
      <c r="A460" s="456"/>
      <c r="B460" s="456"/>
      <c r="C460" s="456"/>
      <c r="D460" s="456"/>
      <c r="E460" s="456"/>
      <c r="F460" s="456"/>
      <c r="G460" s="456"/>
      <c r="H460" s="456"/>
      <c r="I460" s="456"/>
      <c r="J460" s="456"/>
      <c r="K460" s="456"/>
      <c r="L460" s="456"/>
      <c r="M460" s="456"/>
      <c r="N460" s="456"/>
    </row>
    <row r="461" spans="1:14" ht="19.5" customHeight="1">
      <c r="A461" s="456"/>
      <c r="B461" s="456"/>
      <c r="C461" s="456"/>
      <c r="D461" s="456"/>
      <c r="E461" s="456"/>
      <c r="F461" s="456"/>
      <c r="G461" s="456"/>
      <c r="H461" s="456"/>
      <c r="I461" s="456"/>
      <c r="J461" s="456"/>
      <c r="K461" s="456"/>
      <c r="L461" s="456"/>
      <c r="M461" s="456"/>
      <c r="N461" s="456"/>
    </row>
    <row r="462" spans="1:14" ht="19.5" customHeight="1">
      <c r="A462" s="456"/>
      <c r="B462" s="456"/>
      <c r="C462" s="456"/>
      <c r="D462" s="456"/>
      <c r="E462" s="456"/>
      <c r="F462" s="456"/>
      <c r="G462" s="456"/>
      <c r="H462" s="456"/>
      <c r="I462" s="456"/>
      <c r="J462" s="456"/>
      <c r="K462" s="456"/>
      <c r="L462" s="456"/>
      <c r="M462" s="456"/>
      <c r="N462" s="456"/>
    </row>
    <row r="463" spans="1:14" ht="19.5" customHeight="1">
      <c r="A463" s="456"/>
      <c r="B463" s="456"/>
      <c r="C463" s="456"/>
      <c r="D463" s="456"/>
      <c r="E463" s="456"/>
      <c r="F463" s="456"/>
      <c r="G463" s="456"/>
      <c r="H463" s="456"/>
      <c r="I463" s="456"/>
      <c r="J463" s="456"/>
      <c r="K463" s="456"/>
      <c r="L463" s="456"/>
      <c r="M463" s="456"/>
      <c r="N463" s="456"/>
    </row>
    <row r="464" spans="1:14" ht="19.5" customHeight="1">
      <c r="A464" s="456"/>
      <c r="B464" s="456"/>
      <c r="C464" s="456"/>
      <c r="D464" s="456"/>
      <c r="E464" s="456"/>
      <c r="F464" s="456"/>
      <c r="G464" s="456"/>
      <c r="H464" s="456"/>
      <c r="I464" s="456"/>
      <c r="J464" s="456"/>
      <c r="K464" s="456"/>
      <c r="L464" s="456"/>
      <c r="M464" s="456"/>
      <c r="N464" s="456"/>
    </row>
    <row r="465" spans="1:14" ht="19.5" customHeight="1">
      <c r="A465" s="456"/>
      <c r="B465" s="456"/>
      <c r="C465" s="456"/>
      <c r="D465" s="456"/>
      <c r="E465" s="456"/>
      <c r="F465" s="456"/>
      <c r="G465" s="456"/>
      <c r="H465" s="456"/>
      <c r="I465" s="456"/>
      <c r="J465" s="456"/>
      <c r="K465" s="456"/>
      <c r="L465" s="456"/>
      <c r="M465" s="456"/>
      <c r="N465" s="456"/>
    </row>
    <row r="466" spans="1:14" ht="19.5" customHeight="1">
      <c r="A466" s="456"/>
      <c r="B466" s="456"/>
      <c r="C466" s="456"/>
      <c r="D466" s="456"/>
      <c r="E466" s="456"/>
      <c r="F466" s="456"/>
      <c r="G466" s="456"/>
      <c r="H466" s="456"/>
      <c r="I466" s="456"/>
      <c r="J466" s="456"/>
      <c r="K466" s="456"/>
      <c r="L466" s="456"/>
      <c r="M466" s="456"/>
      <c r="N466" s="456"/>
    </row>
    <row r="467" spans="1:14" ht="19.5" customHeight="1">
      <c r="A467" s="456"/>
      <c r="B467" s="456"/>
      <c r="C467" s="456"/>
      <c r="D467" s="456"/>
      <c r="E467" s="456"/>
      <c r="F467" s="456"/>
      <c r="G467" s="456"/>
      <c r="H467" s="456"/>
      <c r="I467" s="456"/>
      <c r="J467" s="456"/>
      <c r="K467" s="456"/>
      <c r="L467" s="456"/>
      <c r="M467" s="456"/>
      <c r="N467" s="456"/>
    </row>
    <row r="468" spans="1:14" ht="19.5" customHeight="1">
      <c r="A468" s="456"/>
      <c r="B468" s="456"/>
      <c r="C468" s="456"/>
      <c r="D468" s="456"/>
      <c r="E468" s="456"/>
      <c r="F468" s="456"/>
      <c r="G468" s="456"/>
      <c r="H468" s="456"/>
      <c r="I468" s="456"/>
      <c r="J468" s="456"/>
      <c r="K468" s="456"/>
      <c r="L468" s="456"/>
      <c r="M468" s="456"/>
      <c r="N468" s="456"/>
    </row>
    <row r="469" spans="1:14" ht="19.5" customHeight="1">
      <c r="A469" s="456"/>
      <c r="B469" s="456"/>
      <c r="C469" s="456"/>
      <c r="D469" s="456"/>
      <c r="E469" s="456"/>
      <c r="F469" s="456"/>
      <c r="G469" s="456"/>
      <c r="H469" s="456"/>
      <c r="I469" s="456"/>
      <c r="J469" s="456"/>
      <c r="K469" s="456"/>
      <c r="L469" s="456"/>
      <c r="M469" s="456"/>
      <c r="N469" s="456"/>
    </row>
    <row r="470" spans="1:14" ht="19.5" customHeight="1">
      <c r="A470" s="456"/>
      <c r="B470" s="456"/>
      <c r="C470" s="456"/>
      <c r="D470" s="456"/>
      <c r="E470" s="456"/>
      <c r="F470" s="456"/>
      <c r="G470" s="456"/>
      <c r="H470" s="456"/>
      <c r="I470" s="456"/>
      <c r="J470" s="456"/>
      <c r="K470" s="456"/>
      <c r="L470" s="456"/>
      <c r="M470" s="456"/>
      <c r="N470" s="456"/>
    </row>
    <row r="471" spans="1:14" ht="19.5" customHeight="1">
      <c r="A471" s="456"/>
      <c r="B471" s="456"/>
      <c r="C471" s="456"/>
      <c r="D471" s="456"/>
      <c r="E471" s="456"/>
      <c r="F471" s="456"/>
      <c r="G471" s="456"/>
      <c r="H471" s="456"/>
      <c r="I471" s="456"/>
      <c r="J471" s="456"/>
      <c r="K471" s="456"/>
      <c r="L471" s="456"/>
      <c r="M471" s="456"/>
      <c r="N471" s="456"/>
    </row>
    <row r="472" spans="1:14" ht="19.5" customHeight="1">
      <c r="A472" s="456"/>
      <c r="B472" s="456"/>
      <c r="C472" s="456"/>
      <c r="D472" s="456"/>
      <c r="E472" s="456"/>
      <c r="F472" s="456"/>
      <c r="G472" s="456"/>
      <c r="H472" s="456"/>
      <c r="I472" s="456"/>
      <c r="J472" s="456"/>
      <c r="K472" s="456"/>
      <c r="L472" s="456"/>
      <c r="M472" s="456"/>
      <c r="N472" s="456"/>
    </row>
    <row r="473" spans="1:14" ht="19.5" customHeight="1">
      <c r="A473" s="456"/>
      <c r="B473" s="456"/>
      <c r="C473" s="456"/>
      <c r="D473" s="456"/>
      <c r="E473" s="456"/>
      <c r="F473" s="456"/>
      <c r="G473" s="456"/>
      <c r="H473" s="456"/>
      <c r="I473" s="456"/>
      <c r="J473" s="456"/>
      <c r="K473" s="456"/>
      <c r="L473" s="456"/>
      <c r="M473" s="456"/>
      <c r="N473" s="456"/>
    </row>
    <row r="474" spans="1:14" ht="19.5" customHeight="1">
      <c r="A474" s="456"/>
      <c r="B474" s="456"/>
      <c r="C474" s="456"/>
      <c r="D474" s="456"/>
      <c r="E474" s="456"/>
      <c r="F474" s="456"/>
      <c r="G474" s="456"/>
      <c r="H474" s="456"/>
      <c r="I474" s="456"/>
      <c r="J474" s="456"/>
      <c r="K474" s="456"/>
      <c r="L474" s="456"/>
      <c r="M474" s="456"/>
      <c r="N474" s="456"/>
    </row>
    <row r="475" spans="1:14" ht="19.5" customHeight="1">
      <c r="A475" s="456"/>
      <c r="B475" s="456"/>
      <c r="C475" s="456"/>
      <c r="D475" s="456"/>
      <c r="E475" s="456"/>
      <c r="F475" s="456"/>
      <c r="G475" s="456"/>
      <c r="H475" s="456"/>
      <c r="I475" s="456"/>
      <c r="J475" s="456"/>
      <c r="K475" s="456"/>
      <c r="L475" s="456"/>
      <c r="M475" s="456"/>
      <c r="N475" s="456"/>
    </row>
    <row r="476" spans="1:14" ht="19.5" customHeight="1">
      <c r="A476" s="456"/>
      <c r="B476" s="456"/>
      <c r="C476" s="456"/>
      <c r="D476" s="456"/>
      <c r="E476" s="456"/>
      <c r="F476" s="456"/>
      <c r="G476" s="456"/>
      <c r="H476" s="456"/>
      <c r="I476" s="456"/>
      <c r="J476" s="456"/>
      <c r="K476" s="456"/>
      <c r="L476" s="456"/>
      <c r="M476" s="456"/>
      <c r="N476" s="456"/>
    </row>
    <row r="477" spans="1:14" ht="19.5" customHeight="1">
      <c r="A477" s="456"/>
      <c r="B477" s="456"/>
      <c r="C477" s="456"/>
      <c r="D477" s="456"/>
      <c r="E477" s="456"/>
      <c r="F477" s="456"/>
      <c r="G477" s="456"/>
      <c r="H477" s="456"/>
      <c r="I477" s="456"/>
      <c r="J477" s="456"/>
      <c r="K477" s="456"/>
      <c r="L477" s="456"/>
      <c r="M477" s="456"/>
      <c r="N477" s="456"/>
    </row>
    <row r="478" spans="1:14" ht="19.5" customHeight="1">
      <c r="A478" s="456"/>
      <c r="B478" s="456"/>
      <c r="C478" s="456"/>
      <c r="D478" s="456"/>
      <c r="E478" s="456"/>
      <c r="F478" s="456"/>
      <c r="G478" s="456"/>
      <c r="H478" s="456"/>
      <c r="I478" s="456"/>
      <c r="J478" s="456"/>
      <c r="K478" s="456"/>
      <c r="L478" s="456"/>
      <c r="M478" s="456"/>
      <c r="N478" s="456"/>
    </row>
    <row r="479" spans="1:14" ht="19.5" customHeight="1">
      <c r="A479" s="456"/>
      <c r="B479" s="456"/>
      <c r="C479" s="456"/>
      <c r="D479" s="456"/>
      <c r="E479" s="456"/>
      <c r="F479" s="456"/>
      <c r="G479" s="456"/>
      <c r="H479" s="456"/>
      <c r="I479" s="456"/>
      <c r="J479" s="456"/>
      <c r="K479" s="456"/>
      <c r="L479" s="456"/>
      <c r="M479" s="456"/>
      <c r="N479" s="456"/>
    </row>
    <row r="480" spans="1:14" ht="19.5" customHeight="1">
      <c r="A480" s="456"/>
      <c r="B480" s="456"/>
      <c r="C480" s="456"/>
      <c r="D480" s="456"/>
      <c r="E480" s="456"/>
      <c r="F480" s="456"/>
      <c r="G480" s="456"/>
      <c r="H480" s="456"/>
      <c r="I480" s="456"/>
      <c r="J480" s="456"/>
      <c r="K480" s="456"/>
      <c r="L480" s="456"/>
      <c r="M480" s="456"/>
      <c r="N480" s="456"/>
    </row>
    <row r="481" spans="1:14" ht="19.5" customHeight="1">
      <c r="A481" s="456"/>
      <c r="B481" s="456"/>
      <c r="C481" s="456"/>
      <c r="D481" s="456"/>
      <c r="E481" s="456"/>
      <c r="F481" s="456"/>
      <c r="G481" s="456"/>
      <c r="H481" s="456"/>
      <c r="I481" s="456"/>
      <c r="J481" s="456"/>
      <c r="K481" s="456"/>
      <c r="L481" s="456"/>
      <c r="M481" s="456"/>
      <c r="N481" s="456"/>
    </row>
    <row r="482" spans="1:14" ht="19.5" customHeight="1">
      <c r="A482" s="456"/>
      <c r="B482" s="456"/>
      <c r="C482" s="456"/>
      <c r="D482" s="456"/>
      <c r="E482" s="456"/>
      <c r="F482" s="456"/>
      <c r="G482" s="456"/>
      <c r="H482" s="456"/>
      <c r="I482" s="456"/>
      <c r="J482" s="456"/>
      <c r="K482" s="456"/>
      <c r="L482" s="456"/>
      <c r="M482" s="456"/>
      <c r="N482" s="456"/>
    </row>
    <row r="483" spans="1:14" ht="19.5" customHeight="1">
      <c r="A483" s="456"/>
      <c r="B483" s="456"/>
      <c r="C483" s="456"/>
      <c r="D483" s="456"/>
      <c r="E483" s="456"/>
      <c r="F483" s="456"/>
      <c r="G483" s="456"/>
      <c r="H483" s="456"/>
      <c r="I483" s="456"/>
      <c r="J483" s="456"/>
      <c r="K483" s="456"/>
      <c r="L483" s="456"/>
      <c r="M483" s="456"/>
      <c r="N483" s="456"/>
    </row>
    <row r="484" spans="1:14" ht="19.5" customHeight="1">
      <c r="A484" s="456"/>
      <c r="B484" s="456"/>
      <c r="C484" s="456"/>
      <c r="D484" s="456"/>
      <c r="E484" s="456"/>
      <c r="F484" s="456"/>
      <c r="G484" s="456"/>
      <c r="H484" s="456"/>
      <c r="I484" s="456"/>
      <c r="J484" s="456"/>
      <c r="K484" s="456"/>
      <c r="L484" s="456"/>
      <c r="M484" s="456"/>
      <c r="N484" s="456"/>
    </row>
    <row r="485" spans="1:14" ht="19.5" customHeight="1">
      <c r="A485" s="456"/>
      <c r="B485" s="456"/>
      <c r="C485" s="456"/>
      <c r="D485" s="456"/>
      <c r="E485" s="456"/>
      <c r="F485" s="456"/>
      <c r="G485" s="456"/>
      <c r="H485" s="456"/>
      <c r="I485" s="456"/>
      <c r="J485" s="456"/>
      <c r="K485" s="456"/>
      <c r="L485" s="456"/>
      <c r="M485" s="456"/>
      <c r="N485" s="456"/>
    </row>
    <row r="486" spans="1:14" ht="19.5" customHeight="1">
      <c r="A486" s="456"/>
      <c r="B486" s="456"/>
      <c r="C486" s="456"/>
      <c r="D486" s="456"/>
      <c r="E486" s="456"/>
      <c r="F486" s="456"/>
      <c r="G486" s="456"/>
      <c r="H486" s="456"/>
      <c r="I486" s="456"/>
      <c r="J486" s="456"/>
      <c r="K486" s="456"/>
      <c r="L486" s="456"/>
      <c r="M486" s="456"/>
      <c r="N486" s="456"/>
    </row>
    <row r="487" spans="1:14" ht="19.5" customHeight="1">
      <c r="A487" s="456"/>
      <c r="B487" s="456"/>
      <c r="C487" s="456"/>
      <c r="D487" s="456"/>
      <c r="E487" s="456"/>
      <c r="F487" s="456"/>
      <c r="G487" s="456"/>
      <c r="H487" s="456"/>
      <c r="I487" s="456"/>
      <c r="J487" s="456"/>
      <c r="K487" s="456"/>
      <c r="L487" s="456"/>
      <c r="M487" s="456"/>
      <c r="N487" s="456"/>
    </row>
    <row r="488" spans="1:14" ht="19.5" customHeight="1">
      <c r="A488" s="456"/>
      <c r="B488" s="456"/>
      <c r="C488" s="456"/>
      <c r="D488" s="456"/>
      <c r="E488" s="456"/>
      <c r="F488" s="456"/>
      <c r="G488" s="456"/>
      <c r="H488" s="456"/>
      <c r="I488" s="456"/>
      <c r="J488" s="456"/>
      <c r="K488" s="456"/>
      <c r="L488" s="456"/>
      <c r="M488" s="456"/>
      <c r="N488" s="456"/>
    </row>
    <row r="489" spans="1:14" ht="19.5" customHeight="1">
      <c r="A489" s="456"/>
      <c r="B489" s="456"/>
      <c r="C489" s="456"/>
      <c r="D489" s="456"/>
      <c r="E489" s="456"/>
      <c r="F489" s="456"/>
      <c r="G489" s="456"/>
      <c r="H489" s="456"/>
      <c r="I489" s="456"/>
      <c r="J489" s="456"/>
      <c r="K489" s="456"/>
      <c r="L489" s="456"/>
      <c r="M489" s="456"/>
      <c r="N489" s="456"/>
    </row>
    <row r="490" spans="1:14" ht="19.5" customHeight="1">
      <c r="A490" s="456"/>
      <c r="B490" s="456"/>
      <c r="C490" s="456"/>
      <c r="D490" s="456"/>
      <c r="E490" s="456"/>
      <c r="F490" s="456"/>
      <c r="G490" s="456"/>
      <c r="H490" s="456"/>
      <c r="I490" s="456"/>
      <c r="J490" s="456"/>
      <c r="K490" s="456"/>
      <c r="L490" s="456"/>
      <c r="M490" s="456"/>
      <c r="N490" s="456"/>
    </row>
    <row r="491" spans="1:14" ht="19.5" customHeight="1">
      <c r="A491" s="456"/>
      <c r="B491" s="456"/>
      <c r="C491" s="456"/>
      <c r="D491" s="456"/>
      <c r="E491" s="456"/>
      <c r="F491" s="456"/>
      <c r="G491" s="456"/>
      <c r="H491" s="456"/>
      <c r="I491" s="456"/>
      <c r="J491" s="456"/>
      <c r="K491" s="456"/>
      <c r="L491" s="456"/>
      <c r="M491" s="456"/>
      <c r="N491" s="456"/>
    </row>
    <row r="492" spans="1:14" ht="19.5" customHeight="1">
      <c r="A492" s="456"/>
      <c r="B492" s="456"/>
      <c r="C492" s="456"/>
      <c r="D492" s="456"/>
      <c r="E492" s="456"/>
      <c r="F492" s="456"/>
      <c r="G492" s="456"/>
      <c r="H492" s="456"/>
      <c r="I492" s="456"/>
      <c r="J492" s="456"/>
      <c r="K492" s="456"/>
      <c r="L492" s="456"/>
      <c r="M492" s="456"/>
      <c r="N492" s="456"/>
    </row>
    <row r="493" spans="1:14" ht="19.5" customHeight="1">
      <c r="A493" s="456"/>
      <c r="B493" s="456"/>
      <c r="C493" s="456"/>
      <c r="D493" s="456"/>
      <c r="E493" s="456"/>
      <c r="F493" s="456"/>
      <c r="G493" s="456"/>
      <c r="H493" s="456"/>
      <c r="I493" s="456"/>
      <c r="J493" s="456"/>
      <c r="K493" s="456"/>
      <c r="L493" s="456"/>
      <c r="M493" s="456"/>
      <c r="N493" s="456"/>
    </row>
    <row r="494" spans="1:14" ht="19.5" customHeight="1">
      <c r="A494" s="456"/>
      <c r="B494" s="456"/>
      <c r="C494" s="456"/>
      <c r="D494" s="456"/>
      <c r="E494" s="456"/>
      <c r="F494" s="456"/>
      <c r="G494" s="456"/>
      <c r="H494" s="456"/>
      <c r="I494" s="456"/>
      <c r="J494" s="456"/>
      <c r="K494" s="456"/>
      <c r="L494" s="456"/>
      <c r="M494" s="456"/>
      <c r="N494" s="456"/>
    </row>
    <row r="495" spans="1:14" ht="19.5" customHeight="1">
      <c r="A495" s="456"/>
      <c r="B495" s="456"/>
      <c r="C495" s="456"/>
      <c r="D495" s="456"/>
      <c r="E495" s="456"/>
      <c r="F495" s="456"/>
      <c r="G495" s="456"/>
      <c r="H495" s="456"/>
      <c r="I495" s="456"/>
      <c r="J495" s="456"/>
      <c r="K495" s="456"/>
      <c r="L495" s="456"/>
      <c r="M495" s="456"/>
      <c r="N495" s="456"/>
    </row>
    <row r="496" spans="1:14" ht="19.5" customHeight="1">
      <c r="A496" s="456"/>
      <c r="B496" s="456"/>
      <c r="C496" s="456"/>
      <c r="D496" s="456"/>
      <c r="E496" s="456"/>
      <c r="F496" s="456"/>
      <c r="G496" s="456"/>
      <c r="H496" s="456"/>
      <c r="I496" s="456"/>
      <c r="J496" s="456"/>
      <c r="K496" s="456"/>
      <c r="L496" s="456"/>
      <c r="M496" s="456"/>
      <c r="N496" s="456"/>
    </row>
    <row r="497" spans="1:14" ht="19.5" customHeight="1">
      <c r="A497" s="456"/>
      <c r="B497" s="456"/>
      <c r="C497" s="456"/>
      <c r="D497" s="456"/>
      <c r="E497" s="456"/>
      <c r="F497" s="456"/>
      <c r="G497" s="456"/>
      <c r="H497" s="456"/>
      <c r="I497" s="456"/>
      <c r="J497" s="456"/>
      <c r="K497" s="456"/>
      <c r="L497" s="456"/>
      <c r="M497" s="456"/>
      <c r="N497" s="456"/>
    </row>
    <row r="498" spans="1:14" ht="19.5" customHeight="1">
      <c r="A498" s="456"/>
      <c r="B498" s="456"/>
      <c r="C498" s="456"/>
      <c r="D498" s="456"/>
      <c r="E498" s="456"/>
      <c r="F498" s="456"/>
      <c r="G498" s="456"/>
      <c r="H498" s="456"/>
      <c r="I498" s="456"/>
      <c r="J498" s="456"/>
      <c r="K498" s="456"/>
      <c r="L498" s="456"/>
      <c r="M498" s="456"/>
      <c r="N498" s="456"/>
    </row>
    <row r="499" spans="1:14" ht="19.5" customHeight="1">
      <c r="A499" s="456"/>
      <c r="B499" s="456"/>
      <c r="C499" s="456"/>
      <c r="D499" s="456"/>
      <c r="E499" s="456"/>
      <c r="F499" s="456"/>
      <c r="G499" s="456"/>
      <c r="H499" s="456"/>
      <c r="I499" s="456"/>
      <c r="J499" s="456"/>
      <c r="K499" s="456"/>
      <c r="L499" s="456"/>
      <c r="M499" s="456"/>
      <c r="N499" s="456"/>
    </row>
    <row r="500" spans="1:14" ht="19.5" customHeight="1">
      <c r="A500" s="456"/>
      <c r="B500" s="456"/>
      <c r="C500" s="456"/>
      <c r="D500" s="456"/>
      <c r="E500" s="456"/>
      <c r="F500" s="456"/>
      <c r="G500" s="456"/>
      <c r="H500" s="456"/>
      <c r="I500" s="456"/>
      <c r="J500" s="456"/>
      <c r="K500" s="456"/>
      <c r="L500" s="456"/>
      <c r="M500" s="456"/>
      <c r="N500" s="456"/>
    </row>
    <row r="501" spans="1:14" ht="19.5" customHeight="1">
      <c r="A501" s="456"/>
      <c r="B501" s="456"/>
      <c r="C501" s="456"/>
      <c r="D501" s="456"/>
      <c r="E501" s="456"/>
      <c r="F501" s="456"/>
      <c r="G501" s="456"/>
      <c r="H501" s="456"/>
      <c r="I501" s="456"/>
      <c r="J501" s="456"/>
      <c r="K501" s="456"/>
      <c r="L501" s="456"/>
      <c r="M501" s="456"/>
      <c r="N501" s="456"/>
    </row>
    <row r="502" spans="1:14" ht="19.5" customHeight="1">
      <c r="A502" s="456"/>
      <c r="B502" s="456"/>
      <c r="C502" s="456"/>
      <c r="D502" s="456"/>
      <c r="E502" s="456"/>
      <c r="F502" s="456"/>
      <c r="G502" s="456"/>
      <c r="H502" s="456"/>
      <c r="I502" s="456"/>
      <c r="J502" s="456"/>
      <c r="K502" s="456"/>
      <c r="L502" s="456"/>
      <c r="M502" s="456"/>
      <c r="N502" s="456"/>
    </row>
    <row r="503" spans="1:14" ht="19.5" customHeight="1">
      <c r="A503" s="456"/>
      <c r="B503" s="456"/>
      <c r="C503" s="456"/>
      <c r="D503" s="456"/>
      <c r="E503" s="456"/>
      <c r="F503" s="456"/>
      <c r="G503" s="456"/>
      <c r="H503" s="456"/>
      <c r="I503" s="456"/>
      <c r="J503" s="456"/>
      <c r="K503" s="456"/>
      <c r="L503" s="456"/>
      <c r="M503" s="456"/>
      <c r="N503" s="456"/>
    </row>
    <row r="504" spans="1:14" ht="19.5" customHeight="1">
      <c r="A504" s="456"/>
      <c r="B504" s="456"/>
      <c r="C504" s="456"/>
      <c r="D504" s="456"/>
      <c r="E504" s="456"/>
      <c r="F504" s="456"/>
      <c r="G504" s="456"/>
      <c r="H504" s="456"/>
      <c r="I504" s="456"/>
      <c r="J504" s="456"/>
      <c r="K504" s="456"/>
      <c r="L504" s="456"/>
      <c r="M504" s="456"/>
      <c r="N504" s="456"/>
    </row>
    <row r="505" spans="1:14" ht="19.5" customHeight="1">
      <c r="A505" s="456"/>
      <c r="B505" s="456"/>
      <c r="C505" s="456"/>
      <c r="D505" s="456"/>
      <c r="E505" s="456"/>
      <c r="F505" s="456"/>
      <c r="G505" s="456"/>
      <c r="H505" s="456"/>
      <c r="I505" s="456"/>
      <c r="J505" s="456"/>
      <c r="K505" s="456"/>
      <c r="L505" s="456"/>
      <c r="M505" s="456"/>
      <c r="N505" s="456"/>
    </row>
    <row r="506" spans="1:14" ht="19.5" customHeight="1">
      <c r="A506" s="456"/>
      <c r="B506" s="456"/>
      <c r="C506" s="456"/>
      <c r="D506" s="456"/>
      <c r="E506" s="456"/>
      <c r="F506" s="456"/>
      <c r="G506" s="456"/>
      <c r="H506" s="456"/>
      <c r="I506" s="456"/>
      <c r="J506" s="456"/>
      <c r="K506" s="456"/>
      <c r="L506" s="456"/>
      <c r="M506" s="456"/>
      <c r="N506" s="456"/>
    </row>
    <row r="507" spans="1:14" ht="19.5" customHeight="1">
      <c r="A507" s="456"/>
      <c r="B507" s="456"/>
      <c r="C507" s="456"/>
      <c r="D507" s="456"/>
      <c r="E507" s="456"/>
      <c r="F507" s="456"/>
      <c r="G507" s="456"/>
      <c r="H507" s="456"/>
      <c r="I507" s="456"/>
      <c r="J507" s="456"/>
      <c r="K507" s="456"/>
      <c r="L507" s="456"/>
      <c r="M507" s="456"/>
      <c r="N507" s="456"/>
    </row>
    <row r="508" spans="1:14" ht="19.5" customHeight="1">
      <c r="A508" s="456"/>
      <c r="B508" s="456"/>
      <c r="C508" s="456"/>
      <c r="D508" s="456"/>
      <c r="E508" s="456"/>
      <c r="F508" s="456"/>
      <c r="G508" s="456"/>
      <c r="H508" s="456"/>
      <c r="I508" s="456"/>
      <c r="J508" s="456"/>
      <c r="K508" s="456"/>
      <c r="L508" s="456"/>
      <c r="M508" s="456"/>
      <c r="N508" s="456"/>
    </row>
    <row r="509" spans="1:14" ht="19.5" customHeight="1">
      <c r="A509" s="456"/>
      <c r="B509" s="456"/>
      <c r="C509" s="456"/>
      <c r="D509" s="456"/>
      <c r="E509" s="456"/>
      <c r="F509" s="456"/>
      <c r="G509" s="456"/>
      <c r="H509" s="456"/>
      <c r="I509" s="456"/>
      <c r="J509" s="456"/>
      <c r="K509" s="456"/>
      <c r="L509" s="456"/>
      <c r="M509" s="456"/>
      <c r="N509" s="456"/>
    </row>
    <row r="510" spans="1:14" ht="19.5" customHeight="1">
      <c r="A510" s="456"/>
      <c r="B510" s="456"/>
      <c r="C510" s="456"/>
      <c r="D510" s="456"/>
      <c r="E510" s="456"/>
      <c r="F510" s="456"/>
      <c r="G510" s="456"/>
      <c r="H510" s="456"/>
      <c r="I510" s="456"/>
      <c r="J510" s="456"/>
      <c r="K510" s="456"/>
      <c r="L510" s="456"/>
      <c r="M510" s="456"/>
      <c r="N510" s="456"/>
    </row>
    <row r="511" spans="1:14" ht="19.5" customHeight="1">
      <c r="A511" s="456"/>
      <c r="B511" s="456"/>
      <c r="C511" s="456"/>
      <c r="D511" s="456"/>
      <c r="E511" s="456"/>
      <c r="F511" s="456"/>
      <c r="G511" s="456"/>
      <c r="H511" s="456"/>
      <c r="I511" s="456"/>
      <c r="J511" s="456"/>
      <c r="K511" s="456"/>
      <c r="L511" s="456"/>
      <c r="M511" s="456"/>
      <c r="N511" s="456"/>
    </row>
    <row r="512" spans="1:14" ht="19.5" customHeight="1">
      <c r="A512" s="456"/>
      <c r="B512" s="456"/>
      <c r="C512" s="456"/>
      <c r="D512" s="456"/>
      <c r="E512" s="456"/>
      <c r="F512" s="456"/>
      <c r="G512" s="456"/>
      <c r="H512" s="456"/>
      <c r="I512" s="456"/>
      <c r="J512" s="456"/>
      <c r="K512" s="456"/>
      <c r="L512" s="456"/>
      <c r="M512" s="456"/>
      <c r="N512" s="456"/>
    </row>
    <row r="513" spans="1:14" ht="19.5" customHeight="1">
      <c r="A513" s="456"/>
      <c r="B513" s="456"/>
      <c r="C513" s="456"/>
      <c r="D513" s="456"/>
      <c r="E513" s="456"/>
      <c r="F513" s="456"/>
      <c r="G513" s="456"/>
      <c r="H513" s="456"/>
      <c r="I513" s="456"/>
      <c r="J513" s="456"/>
      <c r="K513" s="456"/>
      <c r="L513" s="456"/>
      <c r="M513" s="456"/>
      <c r="N513" s="456"/>
    </row>
    <row r="514" spans="1:14" ht="19.5" customHeight="1">
      <c r="A514" s="456"/>
      <c r="B514" s="456"/>
      <c r="C514" s="456"/>
      <c r="D514" s="456"/>
      <c r="E514" s="456"/>
      <c r="F514" s="456"/>
      <c r="G514" s="456"/>
      <c r="H514" s="456"/>
      <c r="I514" s="456"/>
      <c r="J514" s="456"/>
      <c r="K514" s="456"/>
      <c r="L514" s="456"/>
      <c r="M514" s="456"/>
      <c r="N514" s="456"/>
    </row>
    <row r="515" spans="1:14" ht="19.5" customHeight="1">
      <c r="A515" s="456"/>
      <c r="B515" s="456"/>
      <c r="C515" s="456"/>
      <c r="D515" s="456"/>
      <c r="E515" s="456"/>
      <c r="F515" s="456"/>
      <c r="G515" s="456"/>
      <c r="H515" s="456"/>
      <c r="I515" s="456"/>
      <c r="J515" s="456"/>
      <c r="K515" s="456"/>
      <c r="L515" s="456"/>
      <c r="M515" s="456"/>
      <c r="N515" s="456"/>
    </row>
    <row r="516" spans="1:14" ht="19.5" customHeight="1">
      <c r="A516" s="456"/>
      <c r="B516" s="456"/>
      <c r="C516" s="456"/>
      <c r="D516" s="456"/>
      <c r="E516" s="456"/>
      <c r="F516" s="456"/>
      <c r="G516" s="456"/>
      <c r="H516" s="456"/>
      <c r="I516" s="456"/>
      <c r="J516" s="456"/>
      <c r="K516" s="456"/>
      <c r="L516" s="456"/>
      <c r="M516" s="456"/>
      <c r="N516" s="456"/>
    </row>
    <row r="517" spans="1:14" ht="19.5" customHeight="1">
      <c r="A517" s="456"/>
      <c r="B517" s="456"/>
      <c r="C517" s="456"/>
      <c r="D517" s="456"/>
      <c r="E517" s="456"/>
      <c r="F517" s="456"/>
      <c r="G517" s="456"/>
      <c r="H517" s="456"/>
      <c r="I517" s="456"/>
      <c r="J517" s="456"/>
      <c r="K517" s="456"/>
      <c r="L517" s="456"/>
      <c r="M517" s="456"/>
      <c r="N517" s="456"/>
    </row>
    <row r="518" spans="1:14" ht="19.5" customHeight="1">
      <c r="A518" s="456"/>
      <c r="B518" s="456"/>
      <c r="C518" s="456"/>
      <c r="D518" s="456"/>
      <c r="E518" s="456"/>
      <c r="F518" s="456"/>
      <c r="G518" s="456"/>
      <c r="H518" s="456"/>
      <c r="I518" s="456"/>
      <c r="J518" s="456"/>
      <c r="K518" s="456"/>
      <c r="L518" s="456"/>
      <c r="M518" s="456"/>
      <c r="N518" s="456"/>
    </row>
    <row r="519" spans="1:14" ht="19.5" customHeight="1">
      <c r="A519" s="456"/>
      <c r="B519" s="456"/>
      <c r="C519" s="456"/>
      <c r="D519" s="456"/>
      <c r="E519" s="456"/>
      <c r="F519" s="456"/>
      <c r="G519" s="456"/>
      <c r="H519" s="456"/>
      <c r="I519" s="456"/>
      <c r="J519" s="456"/>
      <c r="K519" s="456"/>
      <c r="L519" s="456"/>
      <c r="M519" s="456"/>
      <c r="N519" s="456"/>
    </row>
    <row r="520" spans="1:14" ht="19.5" customHeight="1">
      <c r="A520" s="456"/>
      <c r="B520" s="456"/>
      <c r="C520" s="456"/>
      <c r="D520" s="456"/>
      <c r="E520" s="456"/>
      <c r="F520" s="456"/>
      <c r="G520" s="456"/>
      <c r="H520" s="456"/>
      <c r="I520" s="456"/>
      <c r="J520" s="456"/>
      <c r="K520" s="456"/>
      <c r="L520" s="456"/>
      <c r="M520" s="456"/>
      <c r="N520" s="456"/>
    </row>
    <row r="521" spans="1:14" ht="19.5" customHeight="1">
      <c r="A521" s="456"/>
      <c r="B521" s="456"/>
      <c r="C521" s="456"/>
      <c r="D521" s="456"/>
      <c r="E521" s="456"/>
      <c r="F521" s="456"/>
      <c r="G521" s="456"/>
      <c r="H521" s="456"/>
      <c r="I521" s="456"/>
      <c r="J521" s="456"/>
      <c r="K521" s="456"/>
      <c r="L521" s="456"/>
      <c r="M521" s="456"/>
      <c r="N521" s="456"/>
    </row>
    <row r="522" spans="1:14" ht="19.5" customHeight="1">
      <c r="A522" s="456"/>
      <c r="B522" s="456"/>
      <c r="C522" s="456"/>
      <c r="D522" s="456"/>
      <c r="E522" s="456"/>
      <c r="F522" s="456"/>
      <c r="G522" s="456"/>
      <c r="H522" s="456"/>
      <c r="I522" s="456"/>
      <c r="J522" s="456"/>
      <c r="K522" s="456"/>
      <c r="L522" s="456"/>
      <c r="M522" s="456"/>
      <c r="N522" s="456"/>
    </row>
    <row r="523" spans="1:14" ht="19.5" customHeight="1">
      <c r="A523" s="456"/>
      <c r="B523" s="456"/>
      <c r="C523" s="456"/>
      <c r="D523" s="456"/>
      <c r="E523" s="456"/>
      <c r="F523" s="456"/>
      <c r="G523" s="456"/>
      <c r="H523" s="456"/>
      <c r="I523" s="456"/>
      <c r="J523" s="456"/>
      <c r="K523" s="456"/>
      <c r="L523" s="456"/>
      <c r="M523" s="456"/>
      <c r="N523" s="456"/>
    </row>
    <row r="524" spans="1:14" ht="19.5" customHeight="1">
      <c r="A524" s="456"/>
      <c r="B524" s="456"/>
      <c r="C524" s="456"/>
      <c r="D524" s="456"/>
      <c r="E524" s="456"/>
      <c r="F524" s="456"/>
      <c r="G524" s="456"/>
      <c r="H524" s="456"/>
      <c r="I524" s="456"/>
      <c r="J524" s="456"/>
      <c r="K524" s="456"/>
      <c r="L524" s="456"/>
      <c r="M524" s="456"/>
      <c r="N524" s="456"/>
    </row>
    <row r="525" spans="1:14" ht="19.5" customHeight="1">
      <c r="A525" s="456"/>
      <c r="B525" s="456"/>
      <c r="C525" s="456"/>
      <c r="D525" s="456"/>
      <c r="E525" s="456"/>
      <c r="F525" s="456"/>
      <c r="G525" s="456"/>
      <c r="H525" s="456"/>
      <c r="I525" s="456"/>
      <c r="J525" s="456"/>
      <c r="K525" s="456"/>
      <c r="L525" s="456"/>
      <c r="M525" s="456"/>
      <c r="N525" s="456"/>
    </row>
    <row r="526" spans="1:14" ht="19.5" customHeight="1">
      <c r="A526" s="456"/>
      <c r="B526" s="456"/>
      <c r="C526" s="456"/>
      <c r="D526" s="456"/>
      <c r="E526" s="456"/>
      <c r="F526" s="456"/>
      <c r="G526" s="456"/>
      <c r="H526" s="456"/>
      <c r="I526" s="456"/>
      <c r="J526" s="456"/>
      <c r="K526" s="456"/>
      <c r="L526" s="456"/>
      <c r="M526" s="456"/>
      <c r="N526" s="456"/>
    </row>
    <row r="527" spans="1:14" ht="19.5" customHeight="1">
      <c r="A527" s="456"/>
      <c r="B527" s="456"/>
      <c r="C527" s="456"/>
      <c r="D527" s="456"/>
      <c r="E527" s="456"/>
      <c r="F527" s="456"/>
      <c r="G527" s="456"/>
      <c r="H527" s="456"/>
      <c r="I527" s="456"/>
      <c r="J527" s="456"/>
      <c r="K527" s="456"/>
      <c r="L527" s="456"/>
      <c r="M527" s="456"/>
      <c r="N527" s="456"/>
    </row>
    <row r="528" spans="1:14" ht="19.5" customHeight="1">
      <c r="A528" s="456"/>
      <c r="B528" s="456"/>
      <c r="C528" s="456"/>
      <c r="D528" s="456"/>
      <c r="E528" s="456"/>
      <c r="F528" s="456"/>
      <c r="G528" s="456"/>
      <c r="H528" s="456"/>
      <c r="I528" s="456"/>
      <c r="J528" s="456"/>
      <c r="K528" s="456"/>
      <c r="L528" s="456"/>
      <c r="M528" s="456"/>
      <c r="N528" s="456"/>
    </row>
    <row r="529" spans="1:14" ht="19.5" customHeight="1">
      <c r="A529" s="456"/>
      <c r="B529" s="456"/>
      <c r="C529" s="456"/>
      <c r="D529" s="456"/>
      <c r="E529" s="456"/>
      <c r="F529" s="456"/>
      <c r="G529" s="456"/>
      <c r="H529" s="456"/>
      <c r="I529" s="456"/>
      <c r="J529" s="456"/>
      <c r="K529" s="456"/>
      <c r="L529" s="456"/>
      <c r="M529" s="456"/>
      <c r="N529" s="456"/>
    </row>
    <row r="530" spans="1:14" ht="19.5" customHeight="1">
      <c r="A530" s="456"/>
      <c r="B530" s="456"/>
      <c r="C530" s="456"/>
      <c r="D530" s="456"/>
      <c r="E530" s="456"/>
      <c r="F530" s="456"/>
      <c r="G530" s="456"/>
      <c r="H530" s="456"/>
      <c r="I530" s="456"/>
      <c r="J530" s="456"/>
      <c r="K530" s="456"/>
      <c r="L530" s="456"/>
      <c r="M530" s="456"/>
      <c r="N530" s="456"/>
    </row>
    <row r="531" spans="1:14" ht="19.5" customHeight="1">
      <c r="A531" s="456"/>
      <c r="B531" s="456"/>
      <c r="C531" s="456"/>
      <c r="D531" s="456"/>
      <c r="E531" s="456"/>
      <c r="F531" s="456"/>
      <c r="G531" s="456"/>
      <c r="H531" s="456"/>
      <c r="I531" s="456"/>
      <c r="J531" s="456"/>
      <c r="K531" s="456"/>
      <c r="L531" s="456"/>
      <c r="M531" s="456"/>
      <c r="N531" s="456"/>
    </row>
    <row r="532" spans="1:14" ht="19.5" customHeight="1">
      <c r="A532" s="456"/>
      <c r="B532" s="456"/>
      <c r="C532" s="456"/>
      <c r="D532" s="456"/>
      <c r="E532" s="456"/>
      <c r="F532" s="456"/>
      <c r="G532" s="456"/>
      <c r="H532" s="456"/>
      <c r="I532" s="456"/>
      <c r="J532" s="456"/>
      <c r="K532" s="456"/>
      <c r="L532" s="456"/>
      <c r="M532" s="456"/>
      <c r="N532" s="456"/>
    </row>
    <row r="533" spans="1:14" ht="19.5" customHeight="1">
      <c r="A533" s="456"/>
      <c r="B533" s="456"/>
      <c r="C533" s="456"/>
      <c r="D533" s="456"/>
      <c r="E533" s="456"/>
      <c r="F533" s="456"/>
      <c r="G533" s="456"/>
      <c r="H533" s="456"/>
      <c r="I533" s="456"/>
      <c r="J533" s="456"/>
      <c r="K533" s="456"/>
      <c r="L533" s="456"/>
      <c r="M533" s="456"/>
      <c r="N533" s="456"/>
    </row>
    <row r="534" spans="1:14" ht="19.5" customHeight="1">
      <c r="A534" s="456"/>
      <c r="B534" s="456"/>
      <c r="C534" s="456"/>
      <c r="D534" s="456"/>
      <c r="E534" s="456"/>
      <c r="F534" s="456"/>
      <c r="G534" s="456"/>
      <c r="H534" s="456"/>
      <c r="I534" s="456"/>
      <c r="J534" s="456"/>
      <c r="K534" s="456"/>
      <c r="L534" s="456"/>
      <c r="M534" s="456"/>
      <c r="N534" s="456"/>
    </row>
    <row r="535" spans="1:14" ht="19.5" customHeight="1">
      <c r="A535" s="456"/>
      <c r="B535" s="456"/>
      <c r="C535" s="456"/>
      <c r="D535" s="456"/>
      <c r="E535" s="456"/>
      <c r="F535" s="456"/>
      <c r="G535" s="456"/>
      <c r="H535" s="456"/>
      <c r="I535" s="456"/>
      <c r="J535" s="456"/>
      <c r="K535" s="456"/>
      <c r="L535" s="456"/>
      <c r="M535" s="456"/>
      <c r="N535" s="456"/>
    </row>
    <row r="536" spans="1:14" ht="19.5" customHeight="1">
      <c r="A536" s="456"/>
      <c r="B536" s="456"/>
      <c r="C536" s="456"/>
      <c r="D536" s="456"/>
      <c r="E536" s="456"/>
      <c r="F536" s="456"/>
      <c r="G536" s="456"/>
      <c r="H536" s="456"/>
      <c r="I536" s="456"/>
      <c r="J536" s="456"/>
      <c r="K536" s="456"/>
      <c r="L536" s="456"/>
      <c r="M536" s="456"/>
      <c r="N536" s="456"/>
    </row>
    <row r="537" spans="1:14" ht="19.5" customHeight="1">
      <c r="A537" s="456"/>
      <c r="B537" s="456"/>
      <c r="C537" s="456"/>
      <c r="D537" s="456"/>
      <c r="E537" s="456"/>
      <c r="F537" s="456"/>
      <c r="G537" s="456"/>
      <c r="H537" s="456"/>
      <c r="I537" s="456"/>
      <c r="J537" s="456"/>
      <c r="K537" s="456"/>
      <c r="L537" s="456"/>
      <c r="M537" s="456"/>
      <c r="N537" s="456"/>
    </row>
    <row r="538" spans="1:14" ht="19.5" customHeight="1">
      <c r="A538" s="456"/>
      <c r="B538" s="456"/>
      <c r="C538" s="456"/>
      <c r="D538" s="456"/>
      <c r="E538" s="456"/>
      <c r="F538" s="456"/>
      <c r="G538" s="456"/>
      <c r="H538" s="456"/>
      <c r="I538" s="456"/>
      <c r="J538" s="456"/>
      <c r="K538" s="456"/>
      <c r="L538" s="456"/>
      <c r="M538" s="456"/>
      <c r="N538" s="456"/>
    </row>
    <row r="539" spans="1:14" ht="19.5" customHeight="1">
      <c r="A539" s="456"/>
      <c r="B539" s="456"/>
      <c r="C539" s="456"/>
      <c r="D539" s="456"/>
      <c r="E539" s="456"/>
      <c r="F539" s="456"/>
      <c r="G539" s="456"/>
      <c r="H539" s="456"/>
      <c r="I539" s="456"/>
      <c r="J539" s="456"/>
      <c r="K539" s="456"/>
      <c r="L539" s="456"/>
      <c r="M539" s="456"/>
      <c r="N539" s="456"/>
    </row>
    <row r="540" spans="1:14" ht="19.5" customHeight="1">
      <c r="A540" s="456"/>
      <c r="B540" s="456"/>
      <c r="C540" s="456"/>
      <c r="D540" s="456"/>
      <c r="E540" s="456"/>
      <c r="F540" s="456"/>
      <c r="G540" s="456"/>
      <c r="H540" s="456"/>
      <c r="I540" s="456"/>
      <c r="J540" s="456"/>
      <c r="K540" s="456"/>
      <c r="L540" s="456"/>
      <c r="M540" s="456"/>
      <c r="N540" s="456"/>
    </row>
    <row r="541" spans="1:14" ht="19.5" customHeight="1">
      <c r="A541" s="456"/>
      <c r="B541" s="456"/>
      <c r="C541" s="456"/>
      <c r="D541" s="456"/>
      <c r="E541" s="456"/>
      <c r="F541" s="456"/>
      <c r="G541" s="456"/>
      <c r="H541" s="456"/>
      <c r="I541" s="456"/>
      <c r="J541" s="456"/>
      <c r="K541" s="456"/>
      <c r="L541" s="456"/>
      <c r="M541" s="456"/>
      <c r="N541" s="456"/>
    </row>
    <row r="542" spans="1:14" ht="19.5" customHeight="1">
      <c r="A542" s="456"/>
      <c r="B542" s="456"/>
      <c r="C542" s="456"/>
      <c r="D542" s="456"/>
      <c r="E542" s="456"/>
      <c r="F542" s="456"/>
      <c r="G542" s="456"/>
      <c r="H542" s="456"/>
      <c r="I542" s="456"/>
      <c r="J542" s="456"/>
      <c r="K542" s="456"/>
      <c r="L542" s="456"/>
      <c r="M542" s="456"/>
      <c r="N542" s="456"/>
    </row>
    <row r="543" spans="1:14" ht="19.5" customHeight="1">
      <c r="A543" s="456"/>
      <c r="B543" s="456"/>
      <c r="C543" s="456"/>
      <c r="D543" s="456"/>
      <c r="E543" s="456"/>
      <c r="F543" s="456"/>
      <c r="G543" s="456"/>
      <c r="H543" s="456"/>
      <c r="I543" s="456"/>
      <c r="J543" s="456"/>
      <c r="K543" s="456"/>
      <c r="L543" s="456"/>
      <c r="M543" s="456"/>
      <c r="N543" s="456"/>
    </row>
    <row r="544" spans="1:14" ht="19.5" customHeight="1">
      <c r="A544" s="456"/>
      <c r="B544" s="456"/>
      <c r="C544" s="456"/>
      <c r="D544" s="456"/>
      <c r="E544" s="456"/>
      <c r="F544" s="456"/>
      <c r="G544" s="456"/>
      <c r="H544" s="456"/>
      <c r="I544" s="456"/>
      <c r="J544" s="456"/>
      <c r="K544" s="456"/>
      <c r="L544" s="456"/>
      <c r="M544" s="456"/>
      <c r="N544" s="456"/>
    </row>
    <row r="545" spans="1:14" ht="19.5" customHeight="1">
      <c r="A545" s="456"/>
      <c r="B545" s="456"/>
      <c r="C545" s="456"/>
      <c r="D545" s="456"/>
      <c r="E545" s="456"/>
      <c r="F545" s="456"/>
      <c r="G545" s="456"/>
      <c r="H545" s="456"/>
      <c r="I545" s="456"/>
      <c r="J545" s="456"/>
      <c r="K545" s="456"/>
      <c r="L545" s="456"/>
      <c r="M545" s="456"/>
      <c r="N545" s="456"/>
    </row>
    <row r="546" spans="1:14" ht="19.5" customHeight="1">
      <c r="A546" s="456"/>
      <c r="B546" s="456"/>
      <c r="C546" s="456"/>
      <c r="D546" s="456"/>
      <c r="E546" s="456"/>
      <c r="F546" s="456"/>
      <c r="G546" s="456"/>
      <c r="H546" s="456"/>
      <c r="I546" s="456"/>
      <c r="J546" s="456"/>
      <c r="K546" s="456"/>
      <c r="L546" s="456"/>
      <c r="M546" s="456"/>
      <c r="N546" s="456"/>
    </row>
    <row r="547" spans="1:14" ht="19.5" customHeight="1">
      <c r="A547" s="456"/>
      <c r="B547" s="456"/>
      <c r="C547" s="456"/>
      <c r="D547" s="456"/>
      <c r="E547" s="456"/>
      <c r="F547" s="456"/>
      <c r="G547" s="456"/>
      <c r="H547" s="456"/>
      <c r="I547" s="456"/>
      <c r="J547" s="456"/>
      <c r="K547" s="456"/>
      <c r="L547" s="456"/>
      <c r="M547" s="456"/>
      <c r="N547" s="456"/>
    </row>
    <row r="548" spans="1:14" ht="19.5" customHeight="1">
      <c r="A548" s="456"/>
      <c r="B548" s="456"/>
      <c r="C548" s="456"/>
      <c r="D548" s="456"/>
      <c r="E548" s="456"/>
      <c r="F548" s="456"/>
      <c r="G548" s="456"/>
      <c r="H548" s="456"/>
      <c r="I548" s="456"/>
      <c r="J548" s="456"/>
      <c r="K548" s="456"/>
      <c r="L548" s="456"/>
      <c r="M548" s="456"/>
      <c r="N548" s="456"/>
    </row>
    <row r="549" spans="1:14" ht="19.5" customHeight="1">
      <c r="A549" s="456"/>
      <c r="B549" s="456"/>
      <c r="C549" s="456"/>
      <c r="D549" s="456"/>
      <c r="E549" s="456"/>
      <c r="F549" s="456"/>
      <c r="G549" s="456"/>
      <c r="H549" s="456"/>
      <c r="I549" s="456"/>
      <c r="J549" s="456"/>
      <c r="K549" s="456"/>
      <c r="L549" s="456"/>
      <c r="M549" s="456"/>
      <c r="N549" s="456"/>
    </row>
    <row r="550" spans="1:14" ht="19.5" customHeight="1">
      <c r="A550" s="456"/>
      <c r="B550" s="456"/>
      <c r="C550" s="456"/>
      <c r="D550" s="456"/>
      <c r="E550" s="456"/>
      <c r="F550" s="456"/>
      <c r="G550" s="456"/>
      <c r="H550" s="456"/>
      <c r="I550" s="456"/>
      <c r="J550" s="456"/>
      <c r="K550" s="456"/>
      <c r="L550" s="456"/>
      <c r="M550" s="456"/>
      <c r="N550" s="456"/>
    </row>
    <row r="551" spans="1:14" ht="19.5" customHeight="1">
      <c r="A551" s="456"/>
      <c r="B551" s="456"/>
      <c r="C551" s="456"/>
      <c r="D551" s="456"/>
      <c r="E551" s="456"/>
      <c r="F551" s="456"/>
      <c r="G551" s="456"/>
      <c r="H551" s="456"/>
      <c r="I551" s="456"/>
      <c r="J551" s="456"/>
      <c r="K551" s="456"/>
      <c r="L551" s="456"/>
      <c r="M551" s="456"/>
      <c r="N551" s="456"/>
    </row>
    <row r="552" spans="1:14" ht="19.5" customHeight="1">
      <c r="A552" s="456"/>
      <c r="B552" s="456"/>
      <c r="C552" s="456"/>
      <c r="D552" s="456"/>
      <c r="E552" s="456"/>
      <c r="F552" s="456"/>
      <c r="G552" s="456"/>
      <c r="H552" s="456"/>
      <c r="I552" s="456"/>
      <c r="J552" s="456"/>
      <c r="K552" s="456"/>
      <c r="L552" s="456"/>
      <c r="M552" s="456"/>
      <c r="N552" s="456"/>
    </row>
    <row r="553" spans="1:14" ht="19.5" customHeight="1">
      <c r="A553" s="456"/>
      <c r="B553" s="456"/>
      <c r="C553" s="456"/>
      <c r="D553" s="456"/>
      <c r="E553" s="456"/>
      <c r="F553" s="456"/>
      <c r="G553" s="456"/>
      <c r="H553" s="456"/>
      <c r="I553" s="456"/>
      <c r="J553" s="456"/>
      <c r="K553" s="456"/>
      <c r="L553" s="456"/>
      <c r="M553" s="456"/>
      <c r="N553" s="456"/>
    </row>
    <row r="554" spans="1:14" ht="19.5" customHeight="1">
      <c r="A554" s="456"/>
      <c r="B554" s="456"/>
      <c r="C554" s="456"/>
      <c r="D554" s="456"/>
      <c r="E554" s="456"/>
      <c r="F554" s="456"/>
      <c r="G554" s="456"/>
      <c r="H554" s="456"/>
      <c r="I554" s="456"/>
      <c r="J554" s="456"/>
      <c r="K554" s="456"/>
      <c r="L554" s="456"/>
      <c r="M554" s="456"/>
      <c r="N554" s="456"/>
    </row>
    <row r="555" spans="1:14" ht="19.5" customHeight="1">
      <c r="A555" s="456"/>
      <c r="B555" s="456"/>
      <c r="C555" s="456"/>
      <c r="D555" s="456"/>
      <c r="E555" s="456"/>
      <c r="F555" s="456"/>
      <c r="G555" s="456"/>
      <c r="H555" s="456"/>
      <c r="I555" s="456"/>
      <c r="J555" s="456"/>
      <c r="K555" s="456"/>
      <c r="L555" s="456"/>
      <c r="M555" s="456"/>
      <c r="N555" s="456"/>
    </row>
    <row r="556" spans="1:14" ht="19.5" customHeight="1">
      <c r="A556" s="456"/>
      <c r="B556" s="456"/>
      <c r="C556" s="456"/>
      <c r="D556" s="456"/>
      <c r="E556" s="456"/>
      <c r="F556" s="456"/>
      <c r="G556" s="456"/>
      <c r="H556" s="456"/>
      <c r="I556" s="456"/>
      <c r="J556" s="456"/>
      <c r="K556" s="456"/>
      <c r="L556" s="456"/>
      <c r="M556" s="456"/>
      <c r="N556" s="456"/>
    </row>
    <row r="557" spans="1:14" ht="19.5" customHeight="1">
      <c r="A557" s="456"/>
      <c r="B557" s="456"/>
      <c r="C557" s="456"/>
      <c r="D557" s="456"/>
      <c r="E557" s="456"/>
      <c r="F557" s="456"/>
      <c r="G557" s="456"/>
      <c r="H557" s="456"/>
      <c r="I557" s="456"/>
      <c r="J557" s="456"/>
      <c r="K557" s="456"/>
      <c r="L557" s="456"/>
      <c r="M557" s="456"/>
      <c r="N557" s="456"/>
    </row>
    <row r="558" spans="1:14" ht="19.5" customHeight="1">
      <c r="A558" s="456"/>
      <c r="B558" s="456"/>
      <c r="C558" s="456"/>
      <c r="D558" s="456"/>
      <c r="E558" s="456"/>
      <c r="F558" s="456"/>
      <c r="G558" s="456"/>
      <c r="H558" s="456"/>
      <c r="I558" s="456"/>
      <c r="J558" s="456"/>
      <c r="K558" s="456"/>
      <c r="L558" s="456"/>
      <c r="M558" s="456"/>
      <c r="N558" s="456"/>
    </row>
    <row r="559" spans="1:14" ht="19.5" customHeight="1">
      <c r="A559" s="456"/>
      <c r="B559" s="456"/>
      <c r="C559" s="456"/>
      <c r="D559" s="456"/>
      <c r="E559" s="456"/>
      <c r="F559" s="456"/>
      <c r="G559" s="456"/>
      <c r="H559" s="456"/>
      <c r="I559" s="456"/>
      <c r="J559" s="456"/>
      <c r="K559" s="456"/>
      <c r="L559" s="456"/>
      <c r="M559" s="456"/>
      <c r="N559" s="456"/>
    </row>
    <row r="560" spans="1:14" ht="19.5" customHeight="1">
      <c r="A560" s="456"/>
      <c r="B560" s="456"/>
      <c r="C560" s="456"/>
      <c r="D560" s="456"/>
      <c r="E560" s="456"/>
      <c r="F560" s="456"/>
      <c r="G560" s="456"/>
      <c r="H560" s="456"/>
      <c r="I560" s="456"/>
      <c r="J560" s="456"/>
      <c r="K560" s="456"/>
      <c r="L560" s="456"/>
      <c r="M560" s="456"/>
      <c r="N560" s="456"/>
    </row>
    <row r="561" spans="1:14" ht="19.5" customHeight="1">
      <c r="A561" s="456"/>
      <c r="B561" s="456"/>
      <c r="C561" s="456"/>
      <c r="D561" s="456"/>
      <c r="E561" s="456"/>
      <c r="F561" s="456"/>
      <c r="G561" s="456"/>
      <c r="H561" s="456"/>
      <c r="I561" s="456"/>
      <c r="J561" s="456"/>
      <c r="K561" s="456"/>
      <c r="L561" s="456"/>
      <c r="M561" s="456"/>
      <c r="N561" s="456"/>
    </row>
    <row r="562" spans="1:14" ht="19.5" customHeight="1">
      <c r="A562" s="456"/>
      <c r="B562" s="456"/>
      <c r="C562" s="456"/>
      <c r="D562" s="456"/>
      <c r="E562" s="456"/>
      <c r="F562" s="456"/>
      <c r="G562" s="456"/>
      <c r="H562" s="456"/>
      <c r="I562" s="456"/>
      <c r="J562" s="456"/>
      <c r="K562" s="456"/>
      <c r="L562" s="456"/>
      <c r="M562" s="456"/>
      <c r="N562" s="456"/>
    </row>
    <row r="563" spans="1:14" ht="19.5" customHeight="1">
      <c r="A563" s="456"/>
      <c r="B563" s="456"/>
      <c r="C563" s="456"/>
      <c r="D563" s="456"/>
      <c r="E563" s="456"/>
      <c r="F563" s="456"/>
      <c r="G563" s="456"/>
      <c r="H563" s="456"/>
      <c r="I563" s="456"/>
      <c r="J563" s="456"/>
      <c r="K563" s="456"/>
      <c r="L563" s="456"/>
      <c r="M563" s="456"/>
      <c r="N563" s="456"/>
    </row>
    <row r="564" spans="1:14" ht="19.5" customHeight="1">
      <c r="A564" s="456"/>
      <c r="B564" s="456"/>
      <c r="C564" s="456"/>
      <c r="D564" s="456"/>
      <c r="E564" s="456"/>
      <c r="F564" s="456"/>
      <c r="G564" s="456"/>
      <c r="H564" s="456"/>
      <c r="I564" s="456"/>
      <c r="J564" s="456"/>
      <c r="K564" s="456"/>
      <c r="L564" s="456"/>
      <c r="M564" s="456"/>
      <c r="N564" s="456"/>
    </row>
    <row r="565" spans="1:14" ht="19.5" customHeight="1">
      <c r="A565" s="456"/>
      <c r="B565" s="456"/>
      <c r="C565" s="456"/>
      <c r="D565" s="456"/>
      <c r="E565" s="456"/>
      <c r="F565" s="456"/>
      <c r="G565" s="456"/>
      <c r="H565" s="456"/>
      <c r="I565" s="456"/>
      <c r="J565" s="456"/>
      <c r="K565" s="456"/>
      <c r="L565" s="456"/>
      <c r="M565" s="456"/>
      <c r="N565" s="456"/>
    </row>
    <row r="566" spans="1:14" ht="19.5" customHeight="1">
      <c r="A566" s="456"/>
      <c r="B566" s="456"/>
      <c r="C566" s="456"/>
      <c r="D566" s="456"/>
      <c r="E566" s="456"/>
      <c r="F566" s="456"/>
      <c r="G566" s="456"/>
      <c r="H566" s="456"/>
      <c r="I566" s="456"/>
      <c r="J566" s="456"/>
      <c r="K566" s="456"/>
      <c r="L566" s="456"/>
      <c r="M566" s="456"/>
      <c r="N566" s="456"/>
    </row>
    <row r="567" spans="1:14" ht="19.5" customHeight="1">
      <c r="A567" s="456"/>
      <c r="B567" s="456"/>
      <c r="C567" s="456"/>
      <c r="D567" s="456"/>
      <c r="E567" s="456"/>
      <c r="F567" s="456"/>
      <c r="G567" s="456"/>
      <c r="H567" s="456"/>
      <c r="I567" s="456"/>
      <c r="J567" s="456"/>
      <c r="K567" s="456"/>
      <c r="L567" s="456"/>
      <c r="M567" s="456"/>
      <c r="N567" s="456"/>
    </row>
    <row r="568" spans="1:14" ht="19.5" customHeight="1">
      <c r="A568" s="456"/>
      <c r="B568" s="456"/>
      <c r="C568" s="456"/>
      <c r="D568" s="456"/>
      <c r="E568" s="456"/>
      <c r="F568" s="456"/>
      <c r="G568" s="456"/>
      <c r="H568" s="456"/>
      <c r="I568" s="456"/>
      <c r="J568" s="456"/>
      <c r="K568" s="456"/>
      <c r="L568" s="456"/>
      <c r="M568" s="456"/>
      <c r="N568" s="456"/>
    </row>
    <row r="569" spans="1:14" ht="19.5" customHeight="1">
      <c r="A569" s="456"/>
      <c r="B569" s="456"/>
      <c r="C569" s="456"/>
      <c r="D569" s="456"/>
      <c r="E569" s="456"/>
      <c r="F569" s="456"/>
      <c r="G569" s="456"/>
      <c r="H569" s="456"/>
      <c r="I569" s="456"/>
      <c r="J569" s="456"/>
      <c r="K569" s="456"/>
      <c r="L569" s="456"/>
      <c r="M569" s="456"/>
      <c r="N569" s="456"/>
    </row>
    <row r="570" spans="1:14" ht="19.5" customHeight="1">
      <c r="A570" s="456"/>
      <c r="B570" s="456"/>
      <c r="C570" s="456"/>
      <c r="D570" s="456"/>
      <c r="E570" s="456"/>
      <c r="F570" s="456"/>
      <c r="G570" s="456"/>
      <c r="H570" s="456"/>
      <c r="I570" s="456"/>
      <c r="J570" s="456"/>
      <c r="K570" s="456"/>
      <c r="L570" s="456"/>
      <c r="M570" s="456"/>
      <c r="N570" s="456"/>
    </row>
    <row r="571" spans="1:14" ht="19.5" customHeight="1">
      <c r="A571" s="456"/>
      <c r="B571" s="456"/>
      <c r="C571" s="456"/>
      <c r="D571" s="456"/>
      <c r="E571" s="456"/>
      <c r="F571" s="456"/>
      <c r="G571" s="456"/>
      <c r="H571" s="456"/>
      <c r="I571" s="456"/>
      <c r="J571" s="456"/>
      <c r="K571" s="456"/>
      <c r="L571" s="456"/>
      <c r="M571" s="456"/>
      <c r="N571" s="456"/>
    </row>
    <row r="572" spans="1:14" ht="19.5" customHeight="1">
      <c r="A572" s="456"/>
      <c r="B572" s="456"/>
      <c r="C572" s="456"/>
      <c r="D572" s="456"/>
      <c r="E572" s="456"/>
      <c r="F572" s="456"/>
      <c r="G572" s="456"/>
      <c r="H572" s="456"/>
      <c r="I572" s="456"/>
      <c r="J572" s="456"/>
      <c r="K572" s="456"/>
      <c r="L572" s="456"/>
      <c r="M572" s="456"/>
      <c r="N572" s="456"/>
    </row>
    <row r="573" spans="1:14" ht="19.5" customHeight="1">
      <c r="A573" s="456"/>
      <c r="B573" s="456"/>
      <c r="C573" s="456"/>
      <c r="D573" s="456"/>
      <c r="E573" s="456"/>
      <c r="F573" s="456"/>
      <c r="G573" s="456"/>
      <c r="H573" s="456"/>
      <c r="I573" s="456"/>
      <c r="J573" s="456"/>
      <c r="K573" s="456"/>
      <c r="L573" s="456"/>
      <c r="M573" s="456"/>
      <c r="N573" s="456"/>
    </row>
    <row r="574" spans="1:14" ht="19.5" customHeight="1">
      <c r="A574" s="456"/>
      <c r="B574" s="456"/>
      <c r="C574" s="456"/>
      <c r="D574" s="456"/>
      <c r="E574" s="456"/>
      <c r="F574" s="456"/>
      <c r="G574" s="456"/>
      <c r="H574" s="456"/>
      <c r="I574" s="456"/>
      <c r="J574" s="456"/>
      <c r="K574" s="456"/>
      <c r="L574" s="456"/>
      <c r="M574" s="456"/>
      <c r="N574" s="456"/>
    </row>
    <row r="575" spans="1:14" ht="19.5" customHeight="1">
      <c r="A575" s="456"/>
      <c r="B575" s="456"/>
      <c r="C575" s="456"/>
      <c r="D575" s="456"/>
      <c r="E575" s="456"/>
      <c r="F575" s="456"/>
      <c r="G575" s="456"/>
      <c r="H575" s="456"/>
      <c r="I575" s="456"/>
      <c r="J575" s="456"/>
      <c r="K575" s="456"/>
      <c r="L575" s="456"/>
      <c r="M575" s="456"/>
      <c r="N575" s="456"/>
    </row>
    <row r="576" spans="1:14" ht="19.5" customHeight="1">
      <c r="A576" s="456"/>
      <c r="B576" s="456"/>
      <c r="C576" s="456"/>
      <c r="D576" s="456"/>
      <c r="E576" s="456"/>
      <c r="F576" s="456"/>
      <c r="G576" s="456"/>
      <c r="H576" s="456"/>
      <c r="I576" s="456"/>
      <c r="J576" s="456"/>
      <c r="K576" s="456"/>
      <c r="L576" s="456"/>
      <c r="M576" s="456"/>
      <c r="N576" s="456"/>
    </row>
    <row r="577" spans="1:14" ht="19.5" customHeight="1">
      <c r="A577" s="456"/>
      <c r="B577" s="456"/>
      <c r="C577" s="456"/>
      <c r="D577" s="456"/>
      <c r="E577" s="456"/>
      <c r="F577" s="456"/>
      <c r="G577" s="456"/>
      <c r="H577" s="456"/>
      <c r="I577" s="456"/>
      <c r="J577" s="456"/>
      <c r="K577" s="456"/>
      <c r="L577" s="456"/>
      <c r="M577" s="456"/>
      <c r="N577" s="456"/>
    </row>
    <row r="578" spans="1:14" ht="19.5" customHeight="1">
      <c r="A578" s="456"/>
      <c r="B578" s="456"/>
      <c r="C578" s="456"/>
      <c r="D578" s="456"/>
      <c r="E578" s="456"/>
      <c r="F578" s="456"/>
      <c r="G578" s="456"/>
      <c r="H578" s="456"/>
      <c r="I578" s="456"/>
      <c r="J578" s="456"/>
      <c r="K578" s="456"/>
      <c r="L578" s="456"/>
      <c r="M578" s="456"/>
      <c r="N578" s="456"/>
    </row>
    <row r="579" spans="1:14" ht="19.5" customHeight="1">
      <c r="A579" s="456"/>
      <c r="B579" s="456"/>
      <c r="C579" s="456"/>
      <c r="D579" s="456"/>
      <c r="E579" s="456"/>
      <c r="F579" s="456"/>
      <c r="G579" s="456"/>
      <c r="H579" s="456"/>
      <c r="I579" s="456"/>
      <c r="J579" s="456"/>
      <c r="K579" s="456"/>
      <c r="L579" s="456"/>
      <c r="M579" s="456"/>
      <c r="N579" s="456"/>
    </row>
    <row r="580" spans="1:14" ht="19.5" customHeight="1">
      <c r="A580" s="456"/>
      <c r="B580" s="456"/>
      <c r="C580" s="456"/>
      <c r="D580" s="456"/>
      <c r="E580" s="456"/>
      <c r="F580" s="456"/>
      <c r="G580" s="456"/>
      <c r="H580" s="456"/>
      <c r="I580" s="456"/>
      <c r="J580" s="456"/>
      <c r="K580" s="456"/>
      <c r="L580" s="456"/>
      <c r="M580" s="456"/>
      <c r="N580" s="456"/>
    </row>
    <row r="581" spans="1:14" ht="19.5" customHeight="1">
      <c r="A581" s="456"/>
      <c r="B581" s="456"/>
      <c r="C581" s="456"/>
      <c r="D581" s="456"/>
      <c r="E581" s="456"/>
      <c r="F581" s="456"/>
      <c r="G581" s="456"/>
      <c r="H581" s="456"/>
      <c r="I581" s="456"/>
      <c r="J581" s="456"/>
      <c r="K581" s="456"/>
      <c r="L581" s="456"/>
      <c r="M581" s="456"/>
      <c r="N581" s="456"/>
    </row>
    <row r="582" spans="1:14" ht="19.5" customHeight="1">
      <c r="A582" s="456"/>
      <c r="B582" s="456"/>
      <c r="C582" s="456"/>
      <c r="D582" s="456"/>
      <c r="E582" s="456"/>
      <c r="F582" s="456"/>
      <c r="G582" s="456"/>
      <c r="H582" s="456"/>
      <c r="I582" s="456"/>
      <c r="J582" s="456"/>
      <c r="K582" s="456"/>
      <c r="L582" s="456"/>
      <c r="M582" s="456"/>
      <c r="N582" s="456"/>
    </row>
    <row r="583" spans="1:14" ht="19.5" customHeight="1">
      <c r="A583" s="456"/>
      <c r="B583" s="456"/>
      <c r="C583" s="456"/>
      <c r="D583" s="456"/>
      <c r="E583" s="456"/>
      <c r="F583" s="456"/>
      <c r="G583" s="456"/>
      <c r="H583" s="456"/>
      <c r="I583" s="456"/>
      <c r="J583" s="456"/>
      <c r="K583" s="456"/>
      <c r="L583" s="456"/>
      <c r="M583" s="456"/>
      <c r="N583" s="456"/>
    </row>
    <row r="584" spans="1:14" ht="19.5" customHeight="1">
      <c r="A584" s="456"/>
      <c r="B584" s="456"/>
      <c r="C584" s="456"/>
      <c r="D584" s="456"/>
      <c r="E584" s="456"/>
      <c r="F584" s="456"/>
      <c r="G584" s="456"/>
      <c r="H584" s="456"/>
      <c r="I584" s="456"/>
      <c r="J584" s="456"/>
      <c r="K584" s="456"/>
      <c r="L584" s="456"/>
      <c r="M584" s="456"/>
      <c r="N584" s="456"/>
    </row>
    <row r="585" spans="1:14" ht="19.5" customHeight="1">
      <c r="A585" s="456"/>
      <c r="B585" s="456"/>
      <c r="C585" s="456"/>
      <c r="D585" s="456"/>
      <c r="E585" s="456"/>
      <c r="F585" s="456"/>
      <c r="G585" s="456"/>
      <c r="H585" s="456"/>
      <c r="I585" s="456"/>
      <c r="J585" s="456"/>
      <c r="K585" s="456"/>
      <c r="L585" s="456"/>
      <c r="M585" s="456"/>
      <c r="N585" s="456"/>
    </row>
    <row r="586" spans="1:14" ht="19.5" customHeight="1">
      <c r="A586" s="456"/>
      <c r="B586" s="456"/>
      <c r="C586" s="456"/>
      <c r="D586" s="456"/>
      <c r="E586" s="456"/>
      <c r="F586" s="456"/>
      <c r="G586" s="456"/>
      <c r="H586" s="456"/>
      <c r="I586" s="456"/>
      <c r="J586" s="456"/>
      <c r="K586" s="456"/>
      <c r="L586" s="456"/>
      <c r="M586" s="456"/>
      <c r="N586" s="456"/>
    </row>
    <row r="587" spans="1:14" ht="19.5" customHeight="1">
      <c r="A587" s="456"/>
      <c r="B587" s="456"/>
      <c r="C587" s="456"/>
      <c r="D587" s="456"/>
      <c r="E587" s="456"/>
      <c r="F587" s="456"/>
      <c r="G587" s="456"/>
      <c r="H587" s="456"/>
      <c r="I587" s="456"/>
      <c r="J587" s="456"/>
      <c r="K587" s="456"/>
      <c r="L587" s="456"/>
      <c r="M587" s="456"/>
      <c r="N587" s="456"/>
    </row>
    <row r="588" spans="1:14" ht="19.5" customHeight="1">
      <c r="A588" s="456"/>
      <c r="B588" s="456"/>
      <c r="C588" s="456"/>
      <c r="D588" s="456"/>
      <c r="E588" s="456"/>
      <c r="F588" s="456"/>
      <c r="G588" s="456"/>
      <c r="H588" s="456"/>
      <c r="I588" s="456"/>
      <c r="J588" s="456"/>
      <c r="K588" s="456"/>
      <c r="L588" s="456"/>
      <c r="M588" s="456"/>
      <c r="N588" s="456"/>
    </row>
    <row r="589" spans="1:14" ht="19.5" customHeight="1">
      <c r="A589" s="456"/>
      <c r="B589" s="456"/>
      <c r="C589" s="456"/>
      <c r="D589" s="456"/>
      <c r="E589" s="456"/>
      <c r="F589" s="456"/>
      <c r="G589" s="456"/>
      <c r="H589" s="456"/>
      <c r="I589" s="456"/>
      <c r="J589" s="456"/>
      <c r="K589" s="456"/>
      <c r="L589" s="456"/>
      <c r="M589" s="456"/>
      <c r="N589" s="456"/>
    </row>
    <row r="590" spans="1:14" ht="19.5" customHeight="1">
      <c r="A590" s="456"/>
      <c r="B590" s="456"/>
      <c r="C590" s="456"/>
      <c r="D590" s="456"/>
      <c r="E590" s="456"/>
      <c r="F590" s="456"/>
      <c r="G590" s="456"/>
      <c r="H590" s="456"/>
      <c r="I590" s="456"/>
      <c r="J590" s="456"/>
      <c r="K590" s="456"/>
      <c r="L590" s="456"/>
      <c r="M590" s="456"/>
      <c r="N590" s="456"/>
    </row>
    <row r="591" spans="1:14" ht="19.5" customHeight="1">
      <c r="A591" s="456"/>
      <c r="B591" s="456"/>
      <c r="C591" s="456"/>
      <c r="D591" s="456"/>
      <c r="E591" s="456"/>
      <c r="F591" s="456"/>
      <c r="G591" s="456"/>
      <c r="H591" s="456"/>
      <c r="I591" s="456"/>
      <c r="J591" s="456"/>
      <c r="K591" s="456"/>
      <c r="L591" s="456"/>
      <c r="M591" s="456"/>
      <c r="N591" s="456"/>
    </row>
    <row r="592" spans="1:14" ht="19.5" customHeight="1">
      <c r="A592" s="456"/>
      <c r="B592" s="456"/>
      <c r="C592" s="456"/>
      <c r="D592" s="456"/>
      <c r="E592" s="456"/>
      <c r="F592" s="456"/>
      <c r="G592" s="456"/>
      <c r="H592" s="456"/>
      <c r="I592" s="456"/>
      <c r="J592" s="456"/>
      <c r="K592" s="456"/>
      <c r="L592" s="456"/>
      <c r="M592" s="456"/>
      <c r="N592" s="456"/>
    </row>
    <row r="593" spans="1:14" ht="19.5" customHeight="1">
      <c r="A593" s="456"/>
      <c r="B593" s="456"/>
      <c r="C593" s="456"/>
      <c r="D593" s="456"/>
      <c r="E593" s="456"/>
      <c r="F593" s="456"/>
      <c r="G593" s="456"/>
      <c r="H593" s="456"/>
      <c r="I593" s="456"/>
      <c r="J593" s="456"/>
      <c r="K593" s="456"/>
      <c r="L593" s="456"/>
      <c r="M593" s="456"/>
      <c r="N593" s="456"/>
    </row>
    <row r="594" spans="1:14" ht="19.5" customHeight="1">
      <c r="A594" s="456"/>
      <c r="B594" s="456"/>
      <c r="C594" s="456"/>
      <c r="D594" s="456"/>
      <c r="E594" s="456"/>
      <c r="F594" s="456"/>
      <c r="G594" s="456"/>
      <c r="H594" s="456"/>
      <c r="I594" s="456"/>
      <c r="J594" s="456"/>
      <c r="K594" s="456"/>
      <c r="L594" s="456"/>
      <c r="M594" s="456"/>
      <c r="N594" s="456"/>
    </row>
    <row r="595" spans="1:14" ht="19.5" customHeight="1">
      <c r="A595" s="456"/>
      <c r="B595" s="456"/>
      <c r="C595" s="456"/>
      <c r="D595" s="456"/>
      <c r="E595" s="456"/>
      <c r="F595" s="456"/>
      <c r="G595" s="456"/>
      <c r="H595" s="456"/>
      <c r="I595" s="456"/>
      <c r="J595" s="456"/>
      <c r="K595" s="456"/>
      <c r="L595" s="456"/>
      <c r="M595" s="456"/>
      <c r="N595" s="456"/>
    </row>
    <row r="596" spans="1:14" ht="19.5" customHeight="1">
      <c r="A596" s="456"/>
      <c r="B596" s="456"/>
      <c r="C596" s="456"/>
      <c r="D596" s="456"/>
      <c r="E596" s="456"/>
      <c r="F596" s="456"/>
      <c r="G596" s="456"/>
      <c r="H596" s="456"/>
      <c r="I596" s="456"/>
      <c r="J596" s="456"/>
      <c r="K596" s="456"/>
      <c r="L596" s="456"/>
      <c r="M596" s="456"/>
      <c r="N596" s="456"/>
    </row>
    <row r="597" spans="1:14" ht="19.5" customHeight="1">
      <c r="A597" s="456"/>
      <c r="B597" s="456"/>
      <c r="C597" s="456"/>
      <c r="D597" s="456"/>
      <c r="E597" s="456"/>
      <c r="F597" s="456"/>
      <c r="G597" s="456"/>
      <c r="H597" s="456"/>
      <c r="I597" s="456"/>
      <c r="J597" s="456"/>
      <c r="K597" s="456"/>
      <c r="L597" s="456"/>
      <c r="M597" s="456"/>
      <c r="N597" s="456"/>
    </row>
    <row r="598" spans="1:14" ht="19.5" customHeight="1">
      <c r="A598" s="456"/>
      <c r="B598" s="456"/>
      <c r="C598" s="456"/>
      <c r="D598" s="456"/>
      <c r="E598" s="456"/>
      <c r="F598" s="456"/>
      <c r="G598" s="456"/>
      <c r="H598" s="456"/>
      <c r="I598" s="456"/>
      <c r="J598" s="456"/>
      <c r="K598" s="456"/>
      <c r="L598" s="456"/>
      <c r="M598" s="456"/>
      <c r="N598" s="456"/>
    </row>
    <row r="599" spans="1:14" ht="19.5" customHeight="1">
      <c r="A599" s="456"/>
      <c r="B599" s="456"/>
      <c r="C599" s="456"/>
      <c r="D599" s="456"/>
      <c r="E599" s="456"/>
      <c r="F599" s="456"/>
      <c r="G599" s="456"/>
      <c r="H599" s="456"/>
      <c r="I599" s="456"/>
      <c r="J599" s="456"/>
      <c r="K599" s="456"/>
      <c r="L599" s="456"/>
      <c r="M599" s="456"/>
      <c r="N599" s="456"/>
    </row>
    <row r="600" spans="1:14" ht="19.5" customHeight="1">
      <c r="A600" s="456"/>
      <c r="B600" s="456"/>
      <c r="C600" s="456"/>
      <c r="D600" s="456"/>
      <c r="E600" s="456"/>
      <c r="F600" s="456"/>
      <c r="G600" s="456"/>
      <c r="H600" s="456"/>
      <c r="I600" s="456"/>
      <c r="J600" s="456"/>
      <c r="K600" s="456"/>
      <c r="L600" s="456"/>
      <c r="M600" s="456"/>
      <c r="N600" s="456"/>
    </row>
    <row r="601" spans="1:14" ht="19.5" customHeight="1">
      <c r="A601" s="456"/>
      <c r="B601" s="456"/>
      <c r="C601" s="456"/>
      <c r="D601" s="456"/>
      <c r="E601" s="456"/>
      <c r="F601" s="456"/>
      <c r="G601" s="456"/>
      <c r="H601" s="456"/>
      <c r="I601" s="456"/>
      <c r="J601" s="456"/>
      <c r="K601" s="456"/>
      <c r="L601" s="456"/>
      <c r="M601" s="456"/>
      <c r="N601" s="456"/>
    </row>
    <row r="602" spans="1:14" ht="19.5" customHeight="1">
      <c r="A602" s="456"/>
      <c r="B602" s="456"/>
      <c r="C602" s="456"/>
      <c r="D602" s="456"/>
      <c r="E602" s="456"/>
      <c r="F602" s="456"/>
      <c r="G602" s="456"/>
      <c r="H602" s="456"/>
      <c r="I602" s="456"/>
      <c r="J602" s="456"/>
      <c r="K602" s="456"/>
      <c r="L602" s="456"/>
      <c r="M602" s="456"/>
      <c r="N602" s="456"/>
    </row>
    <row r="603" spans="1:14" ht="19.5" customHeight="1">
      <c r="A603" s="456"/>
      <c r="B603" s="456"/>
      <c r="C603" s="456"/>
      <c r="D603" s="456"/>
      <c r="E603" s="456"/>
      <c r="F603" s="456"/>
      <c r="G603" s="456"/>
      <c r="H603" s="456"/>
      <c r="I603" s="456"/>
      <c r="J603" s="456"/>
      <c r="K603" s="456"/>
      <c r="L603" s="456"/>
      <c r="M603" s="456"/>
      <c r="N603" s="456"/>
    </row>
    <row r="604" spans="1:14" ht="19.5" customHeight="1">
      <c r="A604" s="456"/>
      <c r="B604" s="456"/>
      <c r="C604" s="456"/>
      <c r="D604" s="456"/>
      <c r="E604" s="456"/>
      <c r="F604" s="456"/>
      <c r="G604" s="456"/>
      <c r="H604" s="456"/>
      <c r="I604" s="456"/>
      <c r="J604" s="456"/>
      <c r="K604" s="456"/>
      <c r="L604" s="456"/>
      <c r="M604" s="456"/>
      <c r="N604" s="456"/>
    </row>
    <row r="605" spans="1:14" ht="19.5" customHeight="1">
      <c r="A605" s="456"/>
      <c r="B605" s="456"/>
      <c r="C605" s="456"/>
      <c r="D605" s="456"/>
      <c r="E605" s="456"/>
      <c r="F605" s="456"/>
      <c r="G605" s="456"/>
      <c r="H605" s="456"/>
      <c r="I605" s="456"/>
      <c r="J605" s="456"/>
      <c r="K605" s="456"/>
      <c r="L605" s="456"/>
      <c r="M605" s="456"/>
      <c r="N605" s="456"/>
    </row>
    <row r="606" spans="1:14" ht="19.5" customHeight="1">
      <c r="A606" s="456"/>
      <c r="B606" s="456"/>
      <c r="C606" s="456"/>
      <c r="D606" s="456"/>
      <c r="E606" s="456"/>
      <c r="F606" s="456"/>
      <c r="G606" s="456"/>
      <c r="H606" s="456"/>
      <c r="I606" s="456"/>
      <c r="J606" s="456"/>
      <c r="K606" s="456"/>
      <c r="L606" s="456"/>
      <c r="M606" s="456"/>
      <c r="N606" s="456"/>
    </row>
    <row r="607" spans="1:14" ht="19.5" customHeight="1">
      <c r="A607" s="456"/>
      <c r="B607" s="456"/>
      <c r="C607" s="456"/>
      <c r="D607" s="456"/>
      <c r="E607" s="456"/>
      <c r="F607" s="456"/>
      <c r="G607" s="456"/>
      <c r="H607" s="456"/>
      <c r="I607" s="456"/>
      <c r="J607" s="456"/>
      <c r="K607" s="456"/>
      <c r="L607" s="456"/>
      <c r="M607" s="456"/>
      <c r="N607" s="456"/>
    </row>
    <row r="608" spans="1:14" ht="19.5" customHeight="1">
      <c r="A608" s="456"/>
      <c r="B608" s="456"/>
      <c r="C608" s="456"/>
      <c r="D608" s="456"/>
      <c r="E608" s="456"/>
      <c r="F608" s="456"/>
      <c r="G608" s="456"/>
      <c r="H608" s="456"/>
      <c r="I608" s="456"/>
      <c r="J608" s="456"/>
      <c r="K608" s="456"/>
      <c r="L608" s="456"/>
      <c r="M608" s="456"/>
      <c r="N608" s="456"/>
    </row>
    <row r="609" spans="1:14" ht="19.5" customHeight="1">
      <c r="A609" s="456"/>
      <c r="B609" s="456"/>
      <c r="C609" s="456"/>
      <c r="D609" s="456"/>
      <c r="E609" s="456"/>
      <c r="F609" s="456"/>
      <c r="G609" s="456"/>
      <c r="H609" s="456"/>
      <c r="I609" s="456"/>
      <c r="J609" s="456"/>
      <c r="K609" s="456"/>
      <c r="L609" s="456"/>
      <c r="M609" s="456"/>
      <c r="N609" s="456"/>
    </row>
    <row r="610" spans="1:14" ht="19.5" customHeight="1">
      <c r="A610" s="456"/>
      <c r="B610" s="456"/>
      <c r="C610" s="456"/>
      <c r="D610" s="456"/>
      <c r="E610" s="456"/>
      <c r="F610" s="456"/>
      <c r="G610" s="456"/>
      <c r="H610" s="456"/>
      <c r="I610" s="456"/>
      <c r="J610" s="456"/>
      <c r="K610" s="456"/>
      <c r="L610" s="456"/>
      <c r="M610" s="456"/>
      <c r="N610" s="456"/>
    </row>
    <row r="611" spans="1:14" ht="19.5" customHeight="1">
      <c r="A611" s="456"/>
      <c r="B611" s="456"/>
      <c r="C611" s="456"/>
      <c r="D611" s="456"/>
      <c r="E611" s="456"/>
      <c r="F611" s="456"/>
      <c r="G611" s="456"/>
      <c r="H611" s="456"/>
      <c r="I611" s="456"/>
      <c r="J611" s="456"/>
      <c r="K611" s="456"/>
      <c r="L611" s="456"/>
      <c r="M611" s="456"/>
      <c r="N611" s="456"/>
    </row>
    <row r="612" spans="1:14" ht="19.5" customHeight="1">
      <c r="A612" s="456"/>
      <c r="B612" s="456"/>
      <c r="C612" s="456"/>
      <c r="D612" s="456"/>
      <c r="E612" s="456"/>
      <c r="F612" s="456"/>
      <c r="G612" s="456"/>
      <c r="H612" s="456"/>
      <c r="I612" s="456"/>
      <c r="J612" s="456"/>
      <c r="K612" s="456"/>
      <c r="L612" s="456"/>
      <c r="M612" s="456"/>
      <c r="N612" s="456"/>
    </row>
    <row r="613" spans="1:14" ht="19.5" customHeight="1">
      <c r="A613" s="456"/>
      <c r="B613" s="456"/>
      <c r="C613" s="456"/>
      <c r="D613" s="456"/>
      <c r="E613" s="456"/>
      <c r="F613" s="456"/>
      <c r="G613" s="456"/>
      <c r="H613" s="456"/>
      <c r="I613" s="456"/>
      <c r="J613" s="456"/>
      <c r="K613" s="456"/>
      <c r="L613" s="456"/>
      <c r="M613" s="456"/>
      <c r="N613" s="456"/>
    </row>
    <row r="614" spans="1:14" ht="19.5" customHeight="1">
      <c r="A614" s="456"/>
      <c r="B614" s="456"/>
      <c r="C614" s="456"/>
      <c r="D614" s="456"/>
      <c r="E614" s="456"/>
      <c r="F614" s="456"/>
      <c r="G614" s="456"/>
      <c r="H614" s="456"/>
      <c r="I614" s="456"/>
      <c r="J614" s="456"/>
      <c r="K614" s="456"/>
      <c r="L614" s="456"/>
      <c r="M614" s="456"/>
      <c r="N614" s="456"/>
    </row>
    <row r="615" spans="1:14" ht="19.5" customHeight="1">
      <c r="A615" s="456"/>
      <c r="B615" s="456"/>
      <c r="C615" s="456"/>
      <c r="D615" s="456"/>
      <c r="E615" s="456"/>
      <c r="F615" s="456"/>
      <c r="G615" s="456"/>
      <c r="H615" s="456"/>
      <c r="I615" s="456"/>
      <c r="J615" s="456"/>
      <c r="K615" s="456"/>
      <c r="L615" s="456"/>
      <c r="M615" s="456"/>
      <c r="N615" s="456"/>
    </row>
    <row r="616" spans="1:14" ht="19.5" customHeight="1">
      <c r="A616" s="456"/>
      <c r="B616" s="456"/>
      <c r="C616" s="456"/>
      <c r="D616" s="456"/>
      <c r="E616" s="456"/>
      <c r="F616" s="456"/>
      <c r="G616" s="456"/>
      <c r="H616" s="456"/>
      <c r="I616" s="456"/>
      <c r="J616" s="456"/>
      <c r="K616" s="456"/>
      <c r="L616" s="456"/>
      <c r="M616" s="456"/>
      <c r="N616" s="456"/>
    </row>
    <row r="617" spans="1:14" ht="19.5" customHeight="1">
      <c r="A617" s="456"/>
      <c r="B617" s="456"/>
      <c r="C617" s="456"/>
      <c r="D617" s="456"/>
      <c r="E617" s="456"/>
      <c r="F617" s="456"/>
      <c r="G617" s="456"/>
      <c r="H617" s="456"/>
      <c r="I617" s="456"/>
      <c r="J617" s="456"/>
      <c r="K617" s="456"/>
      <c r="L617" s="456"/>
      <c r="M617" s="456"/>
      <c r="N617" s="456"/>
    </row>
    <row r="618" spans="1:14" ht="19.5" customHeight="1">
      <c r="A618" s="456"/>
      <c r="B618" s="456"/>
      <c r="C618" s="456"/>
      <c r="D618" s="456"/>
      <c r="E618" s="456"/>
      <c r="F618" s="456"/>
      <c r="G618" s="456"/>
      <c r="H618" s="456"/>
      <c r="I618" s="456"/>
      <c r="J618" s="456"/>
      <c r="K618" s="456"/>
      <c r="L618" s="456"/>
      <c r="M618" s="456"/>
      <c r="N618" s="456"/>
    </row>
    <row r="619" spans="1:14" ht="19.5" customHeight="1">
      <c r="A619" s="456"/>
      <c r="B619" s="456"/>
      <c r="C619" s="456"/>
      <c r="D619" s="456"/>
      <c r="E619" s="456"/>
      <c r="F619" s="456"/>
      <c r="G619" s="456"/>
      <c r="H619" s="456"/>
      <c r="I619" s="456"/>
      <c r="J619" s="456"/>
      <c r="K619" s="456"/>
      <c r="L619" s="456"/>
      <c r="M619" s="456"/>
      <c r="N619" s="456"/>
    </row>
    <row r="620" spans="1:14" ht="19.5" customHeight="1">
      <c r="A620" s="456"/>
      <c r="B620" s="456"/>
      <c r="C620" s="456"/>
      <c r="D620" s="456"/>
      <c r="E620" s="456"/>
      <c r="F620" s="456"/>
      <c r="G620" s="456"/>
      <c r="H620" s="456"/>
      <c r="I620" s="456"/>
      <c r="J620" s="456"/>
      <c r="K620" s="456"/>
      <c r="L620" s="456"/>
      <c r="M620" s="456"/>
      <c r="N620" s="456"/>
    </row>
    <row r="621" spans="1:14" ht="19.5" customHeight="1">
      <c r="A621" s="456"/>
      <c r="B621" s="456"/>
      <c r="C621" s="456"/>
      <c r="D621" s="456"/>
      <c r="E621" s="456"/>
      <c r="F621" s="456"/>
      <c r="G621" s="456"/>
      <c r="H621" s="456"/>
      <c r="I621" s="456"/>
      <c r="J621" s="456"/>
      <c r="K621" s="456"/>
      <c r="L621" s="456"/>
      <c r="M621" s="456"/>
      <c r="N621" s="456"/>
    </row>
    <row r="622" spans="1:14" ht="19.5" customHeight="1">
      <c r="A622" s="456"/>
      <c r="B622" s="456"/>
      <c r="C622" s="456"/>
      <c r="D622" s="456"/>
      <c r="E622" s="456"/>
      <c r="F622" s="456"/>
      <c r="G622" s="456"/>
      <c r="H622" s="456"/>
      <c r="I622" s="456"/>
      <c r="J622" s="456"/>
      <c r="K622" s="456"/>
      <c r="L622" s="456"/>
      <c r="M622" s="456"/>
      <c r="N622" s="456"/>
    </row>
    <row r="623" spans="1:14" ht="19.5" customHeight="1">
      <c r="A623" s="456"/>
      <c r="B623" s="456"/>
      <c r="C623" s="456"/>
      <c r="D623" s="456"/>
      <c r="E623" s="456"/>
      <c r="F623" s="456"/>
      <c r="G623" s="456"/>
      <c r="H623" s="456"/>
      <c r="I623" s="456"/>
      <c r="J623" s="456"/>
      <c r="K623" s="456"/>
      <c r="L623" s="456"/>
      <c r="M623" s="456"/>
      <c r="N623" s="456"/>
    </row>
    <row r="624" spans="1:14" ht="19.5" customHeight="1">
      <c r="A624" s="456"/>
      <c r="B624" s="456"/>
      <c r="C624" s="456"/>
      <c r="D624" s="456"/>
      <c r="E624" s="456"/>
      <c r="F624" s="456"/>
      <c r="G624" s="456"/>
      <c r="H624" s="456"/>
      <c r="I624" s="456"/>
      <c r="J624" s="456"/>
      <c r="K624" s="456"/>
      <c r="L624" s="456"/>
      <c r="M624" s="456"/>
      <c r="N624" s="456"/>
    </row>
    <row r="625" spans="1:14" ht="19.5" customHeight="1">
      <c r="A625" s="456"/>
      <c r="B625" s="456"/>
      <c r="C625" s="456"/>
      <c r="D625" s="456"/>
      <c r="E625" s="456"/>
      <c r="F625" s="456"/>
      <c r="G625" s="456"/>
      <c r="H625" s="456"/>
      <c r="I625" s="456"/>
      <c r="J625" s="456"/>
      <c r="K625" s="456"/>
      <c r="L625" s="456"/>
      <c r="M625" s="456"/>
      <c r="N625" s="456"/>
    </row>
    <row r="626" spans="1:14" ht="19.5" customHeight="1">
      <c r="A626" s="456"/>
      <c r="B626" s="456"/>
      <c r="C626" s="456"/>
      <c r="D626" s="456"/>
      <c r="E626" s="456"/>
      <c r="F626" s="456"/>
      <c r="G626" s="456"/>
      <c r="H626" s="456"/>
      <c r="I626" s="456"/>
      <c r="J626" s="456"/>
      <c r="K626" s="456"/>
      <c r="L626" s="456"/>
      <c r="M626" s="456"/>
      <c r="N626" s="456"/>
    </row>
    <row r="627" spans="1:14" ht="19.5" customHeight="1">
      <c r="A627" s="456"/>
      <c r="B627" s="456"/>
      <c r="C627" s="456"/>
      <c r="D627" s="456"/>
      <c r="E627" s="456"/>
      <c r="F627" s="456"/>
      <c r="G627" s="456"/>
      <c r="H627" s="456"/>
      <c r="I627" s="456"/>
      <c r="J627" s="456"/>
      <c r="K627" s="456"/>
      <c r="L627" s="456"/>
      <c r="M627" s="456"/>
      <c r="N627" s="456"/>
    </row>
    <row r="628" spans="1:14" ht="19.5" customHeight="1">
      <c r="A628" s="456"/>
      <c r="B628" s="456"/>
      <c r="C628" s="456"/>
      <c r="D628" s="456"/>
      <c r="E628" s="456"/>
      <c r="F628" s="456"/>
      <c r="G628" s="456"/>
      <c r="H628" s="456"/>
      <c r="I628" s="456"/>
      <c r="J628" s="456"/>
      <c r="K628" s="456"/>
      <c r="L628" s="456"/>
      <c r="M628" s="456"/>
      <c r="N628" s="456"/>
    </row>
    <row r="629" spans="1:14" ht="19.5" customHeight="1">
      <c r="A629" s="456"/>
      <c r="B629" s="456"/>
      <c r="C629" s="456"/>
      <c r="D629" s="456"/>
      <c r="E629" s="456"/>
      <c r="F629" s="456"/>
      <c r="G629" s="456"/>
      <c r="H629" s="456"/>
      <c r="I629" s="456"/>
      <c r="J629" s="456"/>
      <c r="K629" s="456"/>
      <c r="L629" s="456"/>
      <c r="M629" s="456"/>
      <c r="N629" s="456"/>
    </row>
    <row r="630" spans="1:14" ht="19.5" customHeight="1">
      <c r="A630" s="456"/>
      <c r="B630" s="456"/>
      <c r="C630" s="456"/>
      <c r="D630" s="456"/>
      <c r="E630" s="456"/>
      <c r="F630" s="456"/>
      <c r="G630" s="456"/>
      <c r="H630" s="456"/>
      <c r="I630" s="456"/>
      <c r="J630" s="456"/>
      <c r="K630" s="456"/>
      <c r="L630" s="456"/>
      <c r="M630" s="456"/>
      <c r="N630" s="456"/>
    </row>
    <row r="631" spans="1:14" ht="19.5" customHeight="1">
      <c r="A631" s="456"/>
      <c r="B631" s="456"/>
      <c r="C631" s="456"/>
      <c r="D631" s="456"/>
      <c r="E631" s="456"/>
      <c r="F631" s="456"/>
      <c r="G631" s="456"/>
      <c r="H631" s="456"/>
      <c r="I631" s="456"/>
      <c r="J631" s="456"/>
      <c r="K631" s="456"/>
      <c r="L631" s="456"/>
      <c r="M631" s="456"/>
      <c r="N631" s="456"/>
    </row>
    <row r="632" spans="1:14" ht="19.5" customHeight="1">
      <c r="A632" s="456"/>
      <c r="B632" s="456"/>
      <c r="C632" s="456"/>
      <c r="D632" s="456"/>
      <c r="E632" s="456"/>
      <c r="F632" s="456"/>
      <c r="G632" s="456"/>
      <c r="H632" s="456"/>
      <c r="I632" s="456"/>
      <c r="J632" s="456"/>
      <c r="K632" s="456"/>
      <c r="L632" s="456"/>
      <c r="M632" s="456"/>
      <c r="N632" s="456"/>
    </row>
    <row r="633" spans="1:14" ht="19.5" customHeight="1">
      <c r="A633" s="456"/>
      <c r="B633" s="456"/>
      <c r="C633" s="456"/>
      <c r="D633" s="456"/>
      <c r="E633" s="456"/>
      <c r="F633" s="456"/>
      <c r="G633" s="456"/>
      <c r="H633" s="456"/>
      <c r="I633" s="456"/>
      <c r="J633" s="456"/>
      <c r="K633" s="456"/>
      <c r="L633" s="456"/>
      <c r="M633" s="456"/>
      <c r="N633" s="456"/>
    </row>
    <row r="634" spans="1:14" ht="19.5" customHeight="1">
      <c r="A634" s="456"/>
      <c r="B634" s="456"/>
      <c r="C634" s="456"/>
      <c r="D634" s="456"/>
      <c r="E634" s="456"/>
      <c r="F634" s="456"/>
      <c r="G634" s="456"/>
      <c r="H634" s="456"/>
      <c r="I634" s="456"/>
      <c r="J634" s="456"/>
      <c r="K634" s="456"/>
      <c r="L634" s="456"/>
      <c r="M634" s="456"/>
      <c r="N634" s="456"/>
    </row>
    <row r="635" spans="1:14" ht="19.5" customHeight="1">
      <c r="A635" s="456"/>
      <c r="B635" s="456"/>
      <c r="C635" s="456"/>
      <c r="D635" s="456"/>
      <c r="E635" s="456"/>
      <c r="F635" s="456"/>
      <c r="G635" s="456"/>
      <c r="H635" s="456"/>
      <c r="I635" s="456"/>
      <c r="J635" s="456"/>
      <c r="K635" s="456"/>
      <c r="L635" s="456"/>
      <c r="M635" s="456"/>
      <c r="N635" s="456"/>
    </row>
    <row r="636" spans="1:14" ht="19.5" customHeight="1">
      <c r="A636" s="456"/>
      <c r="B636" s="456"/>
      <c r="C636" s="456"/>
      <c r="D636" s="456"/>
      <c r="E636" s="456"/>
      <c r="F636" s="456"/>
      <c r="G636" s="456"/>
      <c r="H636" s="456"/>
      <c r="I636" s="456"/>
      <c r="J636" s="456"/>
      <c r="K636" s="456"/>
      <c r="L636" s="456"/>
      <c r="M636" s="456"/>
      <c r="N636" s="456"/>
    </row>
    <row r="637" spans="1:14" ht="19.5" customHeight="1">
      <c r="A637" s="456"/>
      <c r="B637" s="456"/>
      <c r="C637" s="456"/>
      <c r="D637" s="456"/>
      <c r="E637" s="456"/>
      <c r="F637" s="456"/>
      <c r="G637" s="456"/>
      <c r="H637" s="456"/>
      <c r="I637" s="456"/>
      <c r="J637" s="456"/>
      <c r="K637" s="456"/>
      <c r="L637" s="456"/>
      <c r="M637" s="456"/>
      <c r="N637" s="456"/>
    </row>
    <row r="638" spans="1:14" ht="19.5" customHeight="1">
      <c r="A638" s="456"/>
      <c r="B638" s="456"/>
      <c r="C638" s="456"/>
      <c r="D638" s="456"/>
      <c r="E638" s="456"/>
      <c r="F638" s="456"/>
      <c r="G638" s="456"/>
      <c r="H638" s="456"/>
      <c r="I638" s="456"/>
      <c r="J638" s="456"/>
      <c r="K638" s="456"/>
      <c r="L638" s="456"/>
      <c r="M638" s="456"/>
      <c r="N638" s="456"/>
    </row>
    <row r="639" spans="1:14" ht="19.5" customHeight="1">
      <c r="A639" s="456"/>
      <c r="B639" s="456"/>
      <c r="C639" s="456"/>
      <c r="D639" s="456"/>
      <c r="E639" s="456"/>
      <c r="F639" s="456"/>
      <c r="G639" s="456"/>
      <c r="H639" s="456"/>
      <c r="I639" s="456"/>
      <c r="J639" s="456"/>
      <c r="K639" s="456"/>
      <c r="L639" s="456"/>
      <c r="M639" s="456"/>
      <c r="N639" s="456"/>
    </row>
    <row r="640" spans="1:14" ht="19.5" customHeight="1">
      <c r="A640" s="456"/>
      <c r="B640" s="456"/>
      <c r="C640" s="456"/>
      <c r="D640" s="456"/>
      <c r="E640" s="456"/>
      <c r="F640" s="456"/>
      <c r="G640" s="456"/>
      <c r="H640" s="456"/>
      <c r="I640" s="456"/>
      <c r="J640" s="456"/>
      <c r="K640" s="456"/>
      <c r="L640" s="456"/>
      <c r="M640" s="456"/>
      <c r="N640" s="456"/>
    </row>
    <row r="641" spans="1:14" ht="19.5" customHeight="1">
      <c r="A641" s="456"/>
      <c r="B641" s="456"/>
      <c r="C641" s="456"/>
      <c r="D641" s="456"/>
      <c r="E641" s="456"/>
      <c r="F641" s="456"/>
      <c r="G641" s="456"/>
      <c r="H641" s="456"/>
      <c r="I641" s="456"/>
      <c r="J641" s="456"/>
      <c r="K641" s="456"/>
      <c r="L641" s="456"/>
      <c r="M641" s="456"/>
      <c r="N641" s="456"/>
    </row>
    <row r="642" spans="1:14" ht="19.5" customHeight="1">
      <c r="A642" s="456"/>
      <c r="B642" s="456"/>
      <c r="C642" s="456"/>
      <c r="D642" s="456"/>
      <c r="E642" s="456"/>
      <c r="F642" s="456"/>
      <c r="G642" s="456"/>
      <c r="H642" s="456"/>
      <c r="I642" s="456"/>
      <c r="J642" s="456"/>
      <c r="K642" s="456"/>
      <c r="L642" s="456"/>
      <c r="M642" s="456"/>
      <c r="N642" s="456"/>
    </row>
    <row r="643" spans="1:14" ht="19.5" customHeight="1">
      <c r="A643" s="456"/>
      <c r="B643" s="456"/>
      <c r="C643" s="456"/>
      <c r="D643" s="456"/>
      <c r="E643" s="456"/>
      <c r="F643" s="456"/>
      <c r="G643" s="456"/>
      <c r="H643" s="456"/>
      <c r="I643" s="456"/>
      <c r="J643" s="456"/>
      <c r="K643" s="456"/>
      <c r="L643" s="456"/>
      <c r="M643" s="456"/>
      <c r="N643" s="456"/>
    </row>
    <row r="644" spans="1:14" ht="19.5" customHeight="1">
      <c r="A644" s="456"/>
      <c r="B644" s="456"/>
      <c r="C644" s="456"/>
      <c r="D644" s="456"/>
      <c r="E644" s="456"/>
      <c r="F644" s="456"/>
      <c r="G644" s="456"/>
      <c r="H644" s="456"/>
      <c r="I644" s="456"/>
      <c r="J644" s="456"/>
      <c r="K644" s="456"/>
      <c r="L644" s="456"/>
      <c r="M644" s="456"/>
      <c r="N644" s="456"/>
    </row>
    <row r="645" spans="1:14" ht="19.5" customHeight="1">
      <c r="A645" s="456"/>
      <c r="B645" s="456"/>
      <c r="C645" s="456"/>
      <c r="D645" s="456"/>
      <c r="E645" s="456"/>
      <c r="F645" s="456"/>
      <c r="G645" s="456"/>
      <c r="H645" s="456"/>
      <c r="I645" s="456"/>
      <c r="J645" s="456"/>
      <c r="K645" s="456"/>
      <c r="L645" s="456"/>
      <c r="M645" s="456"/>
      <c r="N645" s="456"/>
    </row>
    <row r="646" spans="1:14" ht="19.5" customHeight="1">
      <c r="A646" s="456"/>
      <c r="B646" s="456"/>
      <c r="C646" s="456"/>
      <c r="D646" s="456"/>
      <c r="E646" s="456"/>
      <c r="F646" s="456"/>
      <c r="G646" s="456"/>
      <c r="H646" s="456"/>
      <c r="I646" s="456"/>
      <c r="J646" s="456"/>
      <c r="K646" s="456"/>
      <c r="L646" s="456"/>
      <c r="M646" s="456"/>
      <c r="N646" s="456"/>
    </row>
    <row r="647" spans="1:14" ht="19.5" customHeight="1">
      <c r="A647" s="456"/>
      <c r="B647" s="456"/>
      <c r="C647" s="456"/>
      <c r="D647" s="456"/>
      <c r="E647" s="456"/>
      <c r="F647" s="456"/>
      <c r="G647" s="456"/>
      <c r="H647" s="456"/>
      <c r="I647" s="456"/>
      <c r="J647" s="456"/>
      <c r="K647" s="456"/>
      <c r="L647" s="456"/>
      <c r="M647" s="456"/>
      <c r="N647" s="456"/>
    </row>
    <row r="648" spans="1:14" ht="19.5" customHeight="1">
      <c r="A648" s="456"/>
      <c r="B648" s="456"/>
      <c r="C648" s="456"/>
      <c r="D648" s="456"/>
      <c r="E648" s="456"/>
      <c r="F648" s="456"/>
      <c r="G648" s="456"/>
      <c r="H648" s="456"/>
      <c r="I648" s="456"/>
      <c r="J648" s="456"/>
      <c r="K648" s="456"/>
      <c r="L648" s="456"/>
      <c r="M648" s="456"/>
      <c r="N648" s="456"/>
    </row>
    <row r="649" spans="1:14" ht="19.5" customHeight="1">
      <c r="A649" s="456"/>
      <c r="B649" s="456"/>
      <c r="C649" s="456"/>
      <c r="D649" s="456"/>
      <c r="E649" s="456"/>
      <c r="F649" s="456"/>
      <c r="G649" s="456"/>
      <c r="H649" s="456"/>
      <c r="I649" s="456"/>
      <c r="J649" s="456"/>
      <c r="K649" s="456"/>
      <c r="L649" s="456"/>
      <c r="M649" s="456"/>
      <c r="N649" s="456"/>
    </row>
    <row r="650" spans="1:14" ht="19.5" customHeight="1">
      <c r="A650" s="456"/>
      <c r="B650" s="456"/>
      <c r="C650" s="456"/>
      <c r="D650" s="456"/>
      <c r="E650" s="456"/>
      <c r="F650" s="456"/>
      <c r="G650" s="456"/>
      <c r="H650" s="456"/>
      <c r="I650" s="456"/>
      <c r="J650" s="456"/>
      <c r="K650" s="456"/>
      <c r="L650" s="456"/>
      <c r="M650" s="456"/>
      <c r="N650" s="456"/>
    </row>
    <row r="651" spans="1:14" ht="19.5" customHeight="1">
      <c r="A651" s="456"/>
      <c r="B651" s="456"/>
      <c r="C651" s="456"/>
      <c r="D651" s="456"/>
      <c r="E651" s="456"/>
      <c r="F651" s="456"/>
      <c r="G651" s="456"/>
      <c r="H651" s="456"/>
      <c r="I651" s="456"/>
      <c r="J651" s="456"/>
      <c r="K651" s="456"/>
      <c r="L651" s="456"/>
      <c r="M651" s="456"/>
      <c r="N651" s="456"/>
    </row>
    <row r="652" spans="1:14" ht="19.5" customHeight="1">
      <c r="A652" s="456"/>
      <c r="B652" s="456"/>
      <c r="C652" s="456"/>
      <c r="D652" s="456"/>
      <c r="E652" s="456"/>
      <c r="F652" s="456"/>
      <c r="G652" s="456"/>
      <c r="H652" s="456"/>
      <c r="I652" s="456"/>
      <c r="J652" s="456"/>
      <c r="K652" s="456"/>
      <c r="L652" s="456"/>
      <c r="M652" s="456"/>
      <c r="N652" s="456"/>
    </row>
    <row r="653" spans="1:14" ht="19.5" customHeight="1">
      <c r="A653" s="456"/>
      <c r="B653" s="456"/>
      <c r="C653" s="456"/>
      <c r="D653" s="456"/>
      <c r="E653" s="456"/>
      <c r="F653" s="456"/>
      <c r="G653" s="456"/>
      <c r="H653" s="456"/>
      <c r="I653" s="456"/>
      <c r="J653" s="456"/>
      <c r="K653" s="456"/>
      <c r="L653" s="456"/>
      <c r="M653" s="456"/>
      <c r="N653" s="456"/>
    </row>
    <row r="654" spans="1:14" ht="19.5" customHeight="1">
      <c r="A654" s="456"/>
      <c r="B654" s="456"/>
      <c r="C654" s="456"/>
      <c r="D654" s="456"/>
      <c r="E654" s="456"/>
      <c r="F654" s="456"/>
      <c r="G654" s="456"/>
      <c r="H654" s="456"/>
      <c r="I654" s="456"/>
      <c r="J654" s="456"/>
      <c r="K654" s="456"/>
      <c r="L654" s="456"/>
      <c r="M654" s="456"/>
      <c r="N654" s="456"/>
    </row>
    <row r="655" spans="1:14" ht="19.5" customHeight="1">
      <c r="A655" s="456"/>
      <c r="B655" s="456"/>
      <c r="C655" s="456"/>
      <c r="D655" s="456"/>
      <c r="E655" s="456"/>
      <c r="F655" s="456"/>
      <c r="G655" s="456"/>
      <c r="H655" s="456"/>
      <c r="I655" s="456"/>
      <c r="J655" s="456"/>
      <c r="K655" s="456"/>
      <c r="L655" s="456"/>
      <c r="M655" s="456"/>
      <c r="N655" s="456"/>
    </row>
    <row r="656" spans="1:14" ht="19.5" customHeight="1">
      <c r="A656" s="456"/>
      <c r="B656" s="456"/>
      <c r="C656" s="456"/>
      <c r="D656" s="456"/>
      <c r="E656" s="456"/>
      <c r="F656" s="456"/>
      <c r="G656" s="456"/>
      <c r="H656" s="456"/>
      <c r="I656" s="456"/>
      <c r="J656" s="456"/>
      <c r="K656" s="456"/>
      <c r="L656" s="456"/>
      <c r="M656" s="456"/>
      <c r="N656" s="456"/>
    </row>
    <row r="657" spans="1:14" ht="19.5" customHeight="1">
      <c r="A657" s="456"/>
      <c r="B657" s="456"/>
      <c r="C657" s="456"/>
      <c r="D657" s="456"/>
      <c r="E657" s="456"/>
      <c r="F657" s="456"/>
      <c r="G657" s="456"/>
      <c r="H657" s="456"/>
      <c r="I657" s="456"/>
      <c r="J657" s="456"/>
      <c r="K657" s="456"/>
      <c r="L657" s="456"/>
      <c r="M657" s="456"/>
      <c r="N657" s="456"/>
    </row>
    <row r="658" spans="1:14" ht="19.5" customHeight="1">
      <c r="A658" s="456"/>
      <c r="B658" s="456"/>
      <c r="C658" s="456"/>
      <c r="D658" s="456"/>
      <c r="E658" s="456"/>
      <c r="F658" s="456"/>
      <c r="G658" s="456"/>
      <c r="H658" s="456"/>
      <c r="I658" s="456"/>
      <c r="J658" s="456"/>
      <c r="K658" s="456"/>
      <c r="L658" s="456"/>
      <c r="M658" s="456"/>
      <c r="N658" s="456"/>
    </row>
    <row r="659" spans="1:14" ht="19.5" customHeight="1">
      <c r="A659" s="456"/>
      <c r="B659" s="456"/>
      <c r="C659" s="456"/>
      <c r="D659" s="456"/>
      <c r="E659" s="456"/>
      <c r="F659" s="456"/>
      <c r="G659" s="456"/>
      <c r="H659" s="456"/>
      <c r="I659" s="456"/>
      <c r="J659" s="456"/>
      <c r="K659" s="456"/>
      <c r="L659" s="456"/>
      <c r="M659" s="456"/>
      <c r="N659" s="456"/>
    </row>
    <row r="660" spans="1:14" ht="19.5" customHeight="1">
      <c r="A660" s="456"/>
      <c r="B660" s="456"/>
      <c r="C660" s="456"/>
      <c r="D660" s="456"/>
      <c r="E660" s="456"/>
      <c r="F660" s="456"/>
      <c r="G660" s="456"/>
      <c r="H660" s="456"/>
      <c r="I660" s="456"/>
      <c r="J660" s="456"/>
      <c r="K660" s="456"/>
      <c r="L660" s="456"/>
      <c r="M660" s="456"/>
      <c r="N660" s="456"/>
    </row>
    <row r="661" spans="1:14" ht="19.5" customHeight="1">
      <c r="A661" s="456"/>
      <c r="B661" s="456"/>
      <c r="C661" s="456"/>
      <c r="D661" s="456"/>
      <c r="E661" s="456"/>
      <c r="F661" s="456"/>
      <c r="G661" s="456"/>
      <c r="H661" s="456"/>
      <c r="I661" s="456"/>
      <c r="J661" s="456"/>
      <c r="K661" s="456"/>
      <c r="L661" s="456"/>
      <c r="M661" s="456"/>
      <c r="N661" s="456"/>
    </row>
    <row r="662" spans="1:14" ht="19.5" customHeight="1">
      <c r="A662" s="456"/>
      <c r="B662" s="456"/>
      <c r="C662" s="456"/>
      <c r="D662" s="456"/>
      <c r="E662" s="456"/>
      <c r="F662" s="456"/>
      <c r="G662" s="456"/>
      <c r="H662" s="456"/>
      <c r="I662" s="456"/>
      <c r="J662" s="456"/>
      <c r="K662" s="456"/>
      <c r="L662" s="456"/>
      <c r="M662" s="456"/>
      <c r="N662" s="456"/>
    </row>
    <row r="663" spans="1:14" ht="19.5" customHeight="1">
      <c r="A663" s="456"/>
      <c r="B663" s="456"/>
      <c r="C663" s="456"/>
      <c r="D663" s="456"/>
      <c r="E663" s="456"/>
      <c r="F663" s="456"/>
      <c r="G663" s="456"/>
      <c r="H663" s="456"/>
      <c r="I663" s="456"/>
      <c r="J663" s="456"/>
      <c r="K663" s="456"/>
      <c r="L663" s="456"/>
      <c r="M663" s="456"/>
      <c r="N663" s="456"/>
    </row>
    <row r="664" spans="1:14" ht="19.5" customHeight="1">
      <c r="A664" s="456"/>
      <c r="B664" s="456"/>
      <c r="C664" s="456"/>
      <c r="D664" s="456"/>
      <c r="E664" s="456"/>
      <c r="F664" s="456"/>
      <c r="G664" s="456"/>
      <c r="H664" s="456"/>
      <c r="I664" s="456"/>
      <c r="J664" s="456"/>
      <c r="K664" s="456"/>
      <c r="L664" s="456"/>
      <c r="M664" s="456"/>
      <c r="N664" s="456"/>
    </row>
    <row r="665" spans="1:14" ht="19.5" customHeight="1">
      <c r="A665" s="456"/>
      <c r="B665" s="456"/>
      <c r="C665" s="456"/>
      <c r="D665" s="456"/>
      <c r="E665" s="456"/>
      <c r="F665" s="456"/>
      <c r="G665" s="456"/>
      <c r="H665" s="456"/>
      <c r="I665" s="456"/>
      <c r="J665" s="456"/>
      <c r="K665" s="456"/>
      <c r="L665" s="456"/>
      <c r="M665" s="456"/>
      <c r="N665" s="456"/>
    </row>
    <row r="666" spans="1:14" ht="19.5" customHeight="1">
      <c r="A666" s="456"/>
      <c r="B666" s="456"/>
      <c r="C666" s="456"/>
      <c r="D666" s="456"/>
      <c r="E666" s="456"/>
      <c r="F666" s="456"/>
      <c r="G666" s="456"/>
      <c r="H666" s="456"/>
      <c r="I666" s="456"/>
      <c r="J666" s="456"/>
      <c r="K666" s="456"/>
      <c r="L666" s="456"/>
      <c r="M666" s="456"/>
      <c r="N666" s="456"/>
    </row>
    <row r="667" spans="1:14" ht="19.5" customHeight="1">
      <c r="A667" s="456"/>
      <c r="B667" s="456"/>
      <c r="C667" s="456"/>
      <c r="D667" s="456"/>
      <c r="E667" s="456"/>
      <c r="F667" s="456"/>
      <c r="G667" s="456"/>
      <c r="H667" s="456"/>
      <c r="I667" s="456"/>
      <c r="J667" s="456"/>
      <c r="K667" s="456"/>
      <c r="L667" s="456"/>
      <c r="M667" s="456"/>
      <c r="N667" s="456"/>
    </row>
    <row r="668" spans="1:14" ht="19.5" customHeight="1">
      <c r="A668" s="456"/>
      <c r="B668" s="456"/>
      <c r="C668" s="456"/>
      <c r="D668" s="456"/>
      <c r="E668" s="456"/>
      <c r="F668" s="456"/>
      <c r="G668" s="456"/>
      <c r="H668" s="456"/>
      <c r="I668" s="456"/>
      <c r="J668" s="456"/>
      <c r="K668" s="456"/>
      <c r="L668" s="456"/>
      <c r="M668" s="456"/>
      <c r="N668" s="456"/>
    </row>
    <row r="669" spans="1:14" ht="19.5" customHeight="1">
      <c r="A669" s="456"/>
      <c r="B669" s="456"/>
      <c r="C669" s="456"/>
      <c r="D669" s="456"/>
      <c r="E669" s="456"/>
      <c r="F669" s="456"/>
      <c r="G669" s="456"/>
      <c r="H669" s="456"/>
      <c r="I669" s="456"/>
      <c r="J669" s="456"/>
      <c r="K669" s="456"/>
      <c r="L669" s="456"/>
      <c r="M669" s="456"/>
      <c r="N669" s="456"/>
    </row>
    <row r="670" spans="1:14" ht="19.5" customHeight="1">
      <c r="A670" s="456"/>
      <c r="B670" s="456"/>
      <c r="C670" s="456"/>
      <c r="D670" s="456"/>
      <c r="E670" s="456"/>
      <c r="F670" s="456"/>
      <c r="G670" s="456"/>
      <c r="H670" s="456"/>
      <c r="I670" s="456"/>
      <c r="J670" s="456"/>
      <c r="K670" s="456"/>
      <c r="L670" s="456"/>
      <c r="M670" s="456"/>
      <c r="N670" s="456"/>
    </row>
    <row r="671" spans="1:14" ht="19.5" customHeight="1">
      <c r="A671" s="456"/>
      <c r="B671" s="456"/>
      <c r="C671" s="456"/>
      <c r="D671" s="456"/>
      <c r="E671" s="456"/>
      <c r="F671" s="456"/>
      <c r="G671" s="456"/>
      <c r="H671" s="456"/>
      <c r="I671" s="456"/>
      <c r="J671" s="456"/>
      <c r="K671" s="456"/>
      <c r="L671" s="456"/>
      <c r="M671" s="456"/>
      <c r="N671" s="456"/>
    </row>
    <row r="672" spans="1:14" ht="19.5" customHeight="1">
      <c r="A672" s="456"/>
      <c r="B672" s="456"/>
      <c r="C672" s="456"/>
      <c r="D672" s="456"/>
      <c r="E672" s="456"/>
      <c r="F672" s="456"/>
      <c r="G672" s="456"/>
      <c r="H672" s="456"/>
      <c r="I672" s="456"/>
      <c r="J672" s="456"/>
      <c r="K672" s="456"/>
      <c r="L672" s="456"/>
      <c r="M672" s="456"/>
      <c r="N672" s="456"/>
    </row>
    <row r="673" spans="1:14" ht="19.5" customHeight="1">
      <c r="A673" s="456"/>
      <c r="B673" s="456"/>
      <c r="C673" s="456"/>
      <c r="D673" s="456"/>
      <c r="E673" s="456"/>
      <c r="F673" s="456"/>
      <c r="G673" s="456"/>
      <c r="H673" s="456"/>
      <c r="I673" s="456"/>
      <c r="J673" s="456"/>
      <c r="K673" s="456"/>
      <c r="L673" s="456"/>
      <c r="M673" s="456"/>
      <c r="N673" s="456"/>
    </row>
    <row r="674" spans="1:14" ht="19.5" customHeight="1">
      <c r="A674" s="456"/>
      <c r="B674" s="456"/>
      <c r="C674" s="456"/>
      <c r="D674" s="456"/>
      <c r="E674" s="456"/>
      <c r="F674" s="456"/>
      <c r="G674" s="456"/>
      <c r="H674" s="456"/>
      <c r="I674" s="456"/>
      <c r="J674" s="456"/>
      <c r="K674" s="456"/>
      <c r="L674" s="456"/>
      <c r="M674" s="456"/>
      <c r="N674" s="456"/>
    </row>
    <row r="675" spans="1:14" ht="19.5" customHeight="1">
      <c r="A675" s="456"/>
      <c r="B675" s="456"/>
      <c r="C675" s="456"/>
      <c r="D675" s="456"/>
      <c r="E675" s="456"/>
      <c r="F675" s="456"/>
      <c r="G675" s="456"/>
      <c r="H675" s="456"/>
      <c r="I675" s="456"/>
      <c r="J675" s="456"/>
      <c r="K675" s="456"/>
      <c r="L675" s="456"/>
      <c r="M675" s="456"/>
      <c r="N675" s="456"/>
    </row>
    <row r="676" spans="1:14" ht="19.5" customHeight="1">
      <c r="A676" s="456"/>
      <c r="B676" s="456"/>
      <c r="C676" s="456"/>
      <c r="D676" s="456"/>
      <c r="E676" s="456"/>
      <c r="F676" s="456"/>
      <c r="G676" s="456"/>
      <c r="H676" s="456"/>
      <c r="I676" s="456"/>
      <c r="J676" s="456"/>
      <c r="K676" s="456"/>
      <c r="L676" s="456"/>
      <c r="M676" s="456"/>
      <c r="N676" s="456"/>
    </row>
    <row r="677" spans="1:14" ht="19.5" customHeight="1">
      <c r="A677" s="456"/>
      <c r="B677" s="456"/>
      <c r="C677" s="456"/>
      <c r="D677" s="456"/>
      <c r="E677" s="456"/>
      <c r="F677" s="456"/>
      <c r="G677" s="456"/>
      <c r="H677" s="456"/>
      <c r="I677" s="456"/>
      <c r="J677" s="456"/>
      <c r="K677" s="456"/>
      <c r="L677" s="456"/>
      <c r="M677" s="456"/>
      <c r="N677" s="456"/>
    </row>
    <row r="678" spans="1:14" ht="19.5" customHeight="1">
      <c r="A678" s="456"/>
      <c r="B678" s="456"/>
      <c r="C678" s="456"/>
      <c r="D678" s="456"/>
      <c r="E678" s="456"/>
      <c r="F678" s="456"/>
      <c r="G678" s="456"/>
      <c r="H678" s="456"/>
      <c r="I678" s="456"/>
      <c r="J678" s="456"/>
      <c r="K678" s="456"/>
      <c r="L678" s="456"/>
      <c r="M678" s="456"/>
      <c r="N678" s="456"/>
    </row>
    <row r="679" spans="1:14" ht="19.5" customHeight="1">
      <c r="A679" s="456"/>
      <c r="B679" s="456"/>
      <c r="C679" s="456"/>
      <c r="D679" s="456"/>
      <c r="E679" s="456"/>
      <c r="F679" s="456"/>
      <c r="G679" s="456"/>
      <c r="H679" s="456"/>
      <c r="I679" s="456"/>
      <c r="J679" s="456"/>
      <c r="K679" s="456"/>
      <c r="L679" s="456"/>
      <c r="M679" s="456"/>
      <c r="N679" s="456"/>
    </row>
    <row r="680" spans="1:14" ht="19.5" customHeight="1">
      <c r="A680" s="456"/>
      <c r="B680" s="456"/>
      <c r="C680" s="456"/>
      <c r="D680" s="456"/>
      <c r="E680" s="456"/>
      <c r="F680" s="456"/>
      <c r="G680" s="456"/>
      <c r="H680" s="456"/>
      <c r="I680" s="456"/>
      <c r="J680" s="456"/>
      <c r="K680" s="456"/>
      <c r="L680" s="456"/>
      <c r="M680" s="456"/>
      <c r="N680" s="456"/>
    </row>
    <row r="681" spans="1:14" ht="19.5" customHeight="1">
      <c r="A681" s="456"/>
      <c r="B681" s="456"/>
      <c r="C681" s="456"/>
      <c r="D681" s="456"/>
      <c r="E681" s="456"/>
      <c r="F681" s="456"/>
      <c r="G681" s="456"/>
      <c r="H681" s="456"/>
      <c r="I681" s="456"/>
      <c r="J681" s="456"/>
      <c r="K681" s="456"/>
      <c r="L681" s="456"/>
      <c r="M681" s="456"/>
      <c r="N681" s="456"/>
    </row>
    <row r="682" spans="1:14" ht="19.5" customHeight="1">
      <c r="A682" s="456"/>
      <c r="B682" s="456"/>
      <c r="C682" s="456"/>
      <c r="D682" s="456"/>
      <c r="E682" s="456"/>
      <c r="F682" s="456"/>
      <c r="G682" s="456"/>
      <c r="H682" s="456"/>
      <c r="I682" s="456"/>
      <c r="J682" s="456"/>
      <c r="K682" s="456"/>
      <c r="L682" s="456"/>
      <c r="M682" s="456"/>
      <c r="N682" s="456"/>
    </row>
    <row r="683" spans="1:14" ht="19.5" customHeight="1">
      <c r="A683" s="456"/>
      <c r="B683" s="456"/>
      <c r="C683" s="456"/>
      <c r="D683" s="456"/>
      <c r="E683" s="456"/>
      <c r="F683" s="456"/>
      <c r="G683" s="456"/>
      <c r="H683" s="456"/>
      <c r="I683" s="456"/>
      <c r="J683" s="456"/>
      <c r="K683" s="456"/>
      <c r="L683" s="456"/>
      <c r="M683" s="456"/>
      <c r="N683" s="456"/>
    </row>
    <row r="684" spans="1:14" ht="19.5" customHeight="1">
      <c r="A684" s="456"/>
      <c r="B684" s="456"/>
      <c r="C684" s="456"/>
      <c r="D684" s="456"/>
      <c r="E684" s="456"/>
      <c r="F684" s="456"/>
      <c r="G684" s="456"/>
      <c r="H684" s="456"/>
      <c r="I684" s="456"/>
      <c r="J684" s="456"/>
      <c r="K684" s="456"/>
      <c r="L684" s="456"/>
      <c r="M684" s="456"/>
      <c r="N684" s="456"/>
    </row>
    <row r="685" spans="1:14" ht="19.5" customHeight="1">
      <c r="A685" s="456"/>
      <c r="B685" s="456"/>
      <c r="C685" s="456"/>
      <c r="D685" s="456"/>
      <c r="E685" s="456"/>
      <c r="F685" s="456"/>
      <c r="G685" s="456"/>
      <c r="H685" s="456"/>
      <c r="I685" s="456"/>
      <c r="J685" s="456"/>
      <c r="K685" s="456"/>
      <c r="L685" s="456"/>
      <c r="M685" s="456"/>
      <c r="N685" s="456"/>
    </row>
    <row r="686" spans="1:14" ht="19.5" customHeight="1">
      <c r="A686" s="456"/>
      <c r="B686" s="456"/>
      <c r="C686" s="456"/>
      <c r="D686" s="456"/>
      <c r="E686" s="456"/>
      <c r="F686" s="456"/>
      <c r="G686" s="456"/>
      <c r="H686" s="456"/>
      <c r="I686" s="456"/>
      <c r="J686" s="456"/>
      <c r="K686" s="456"/>
      <c r="L686" s="456"/>
      <c r="M686" s="456"/>
      <c r="N686" s="456"/>
    </row>
    <row r="687" spans="1:14" ht="19.5" customHeight="1">
      <c r="A687" s="456"/>
      <c r="B687" s="456"/>
      <c r="C687" s="456"/>
      <c r="D687" s="456"/>
      <c r="E687" s="456"/>
      <c r="F687" s="456"/>
      <c r="G687" s="456"/>
      <c r="H687" s="456"/>
      <c r="I687" s="456"/>
      <c r="J687" s="456"/>
      <c r="K687" s="456"/>
      <c r="L687" s="456"/>
      <c r="M687" s="456"/>
      <c r="N687" s="456"/>
    </row>
    <row r="688" spans="1:14" ht="19.5" customHeight="1">
      <c r="A688" s="456"/>
      <c r="B688" s="456"/>
      <c r="C688" s="456"/>
      <c r="D688" s="456"/>
      <c r="E688" s="456"/>
      <c r="F688" s="456"/>
      <c r="G688" s="456"/>
      <c r="H688" s="456"/>
      <c r="I688" s="456"/>
      <c r="J688" s="456"/>
      <c r="K688" s="456"/>
      <c r="L688" s="456"/>
      <c r="M688" s="456"/>
      <c r="N688" s="456"/>
    </row>
    <row r="689" spans="1:14" ht="19.5" customHeight="1">
      <c r="A689" s="456"/>
      <c r="B689" s="456"/>
      <c r="C689" s="456"/>
      <c r="D689" s="456"/>
      <c r="E689" s="456"/>
      <c r="F689" s="456"/>
      <c r="G689" s="456"/>
      <c r="H689" s="456"/>
      <c r="I689" s="456"/>
      <c r="J689" s="456"/>
      <c r="K689" s="456"/>
      <c r="L689" s="456"/>
      <c r="M689" s="456"/>
      <c r="N689" s="456"/>
    </row>
    <row r="690" spans="1:14" ht="19.5" customHeight="1">
      <c r="A690" s="456"/>
      <c r="B690" s="456"/>
      <c r="C690" s="456"/>
      <c r="D690" s="456"/>
      <c r="E690" s="456"/>
      <c r="F690" s="456"/>
      <c r="G690" s="456"/>
      <c r="H690" s="456"/>
      <c r="I690" s="456"/>
      <c r="J690" s="456"/>
      <c r="K690" s="456"/>
      <c r="L690" s="456"/>
      <c r="M690" s="456"/>
      <c r="N690" s="456"/>
    </row>
    <row r="691" spans="1:14" ht="19.5" customHeight="1">
      <c r="A691" s="456"/>
      <c r="B691" s="456"/>
      <c r="C691" s="456"/>
      <c r="D691" s="456"/>
      <c r="E691" s="456"/>
      <c r="F691" s="456"/>
      <c r="G691" s="456"/>
      <c r="H691" s="456"/>
      <c r="I691" s="456"/>
      <c r="J691" s="456"/>
      <c r="K691" s="456"/>
      <c r="L691" s="456"/>
      <c r="M691" s="456"/>
      <c r="N691" s="456"/>
    </row>
    <row r="692" spans="1:14" ht="19.5" customHeight="1">
      <c r="A692" s="456"/>
      <c r="B692" s="456"/>
      <c r="C692" s="456"/>
      <c r="D692" s="456"/>
      <c r="E692" s="456"/>
      <c r="F692" s="456"/>
      <c r="G692" s="456"/>
      <c r="H692" s="456"/>
      <c r="I692" s="456"/>
      <c r="J692" s="456"/>
      <c r="K692" s="456"/>
      <c r="L692" s="456"/>
      <c r="M692" s="456"/>
      <c r="N692" s="456"/>
    </row>
    <row r="693" spans="1:14" ht="19.5" customHeight="1">
      <c r="A693" s="456"/>
      <c r="B693" s="456"/>
      <c r="C693" s="456"/>
      <c r="D693" s="456"/>
      <c r="E693" s="456"/>
      <c r="F693" s="456"/>
      <c r="G693" s="456"/>
      <c r="H693" s="456"/>
      <c r="I693" s="456"/>
      <c r="J693" s="456"/>
      <c r="K693" s="456"/>
      <c r="L693" s="456"/>
      <c r="M693" s="456"/>
      <c r="N693" s="456"/>
    </row>
    <row r="694" spans="1:14" ht="19.5" customHeight="1">
      <c r="A694" s="456"/>
      <c r="B694" s="456"/>
      <c r="C694" s="456"/>
      <c r="D694" s="456"/>
      <c r="E694" s="456"/>
      <c r="F694" s="456"/>
      <c r="G694" s="456"/>
      <c r="H694" s="456"/>
      <c r="I694" s="456"/>
      <c r="J694" s="456"/>
      <c r="K694" s="456"/>
      <c r="L694" s="456"/>
      <c r="M694" s="456"/>
      <c r="N694" s="456"/>
    </row>
    <row r="695" spans="1:14" ht="19.5" customHeight="1">
      <c r="A695" s="456"/>
      <c r="B695" s="456"/>
      <c r="C695" s="456"/>
      <c r="D695" s="456"/>
      <c r="E695" s="456"/>
      <c r="F695" s="456"/>
      <c r="G695" s="456"/>
      <c r="H695" s="456"/>
      <c r="I695" s="456"/>
      <c r="J695" s="456"/>
      <c r="K695" s="456"/>
      <c r="L695" s="456"/>
      <c r="M695" s="456"/>
      <c r="N695" s="456"/>
    </row>
    <row r="696" spans="1:14" ht="19.5" customHeight="1">
      <c r="A696" s="456"/>
      <c r="B696" s="456"/>
      <c r="C696" s="456"/>
      <c r="D696" s="456"/>
      <c r="E696" s="456"/>
      <c r="F696" s="456"/>
      <c r="G696" s="456"/>
      <c r="H696" s="456"/>
      <c r="I696" s="456"/>
      <c r="J696" s="456"/>
      <c r="K696" s="456"/>
      <c r="L696" s="456"/>
      <c r="M696" s="456"/>
      <c r="N696" s="456"/>
    </row>
    <row r="697" spans="1:14" ht="19.5" customHeight="1">
      <c r="A697" s="456"/>
      <c r="B697" s="456"/>
      <c r="C697" s="456"/>
      <c r="D697" s="456"/>
      <c r="E697" s="456"/>
      <c r="F697" s="456"/>
      <c r="G697" s="456"/>
      <c r="H697" s="456"/>
      <c r="I697" s="456"/>
      <c r="J697" s="456"/>
      <c r="K697" s="456"/>
      <c r="L697" s="456"/>
      <c r="M697" s="456"/>
      <c r="N697" s="456"/>
    </row>
    <row r="698" spans="1:14" ht="19.5" customHeight="1">
      <c r="A698" s="456"/>
      <c r="B698" s="456"/>
      <c r="C698" s="456"/>
      <c r="D698" s="456"/>
      <c r="E698" s="456"/>
      <c r="F698" s="456"/>
      <c r="G698" s="456"/>
      <c r="H698" s="456"/>
      <c r="I698" s="456"/>
      <c r="J698" s="456"/>
      <c r="K698" s="456"/>
      <c r="L698" s="456"/>
      <c r="M698" s="456"/>
      <c r="N698" s="456"/>
    </row>
    <row r="699" spans="1:14" ht="19.5" customHeight="1">
      <c r="A699" s="456"/>
      <c r="B699" s="456"/>
      <c r="C699" s="456"/>
      <c r="D699" s="456"/>
      <c r="E699" s="456"/>
      <c r="F699" s="456"/>
      <c r="G699" s="456"/>
      <c r="H699" s="456"/>
      <c r="I699" s="456"/>
      <c r="J699" s="456"/>
      <c r="K699" s="456"/>
      <c r="L699" s="456"/>
      <c r="M699" s="456"/>
      <c r="N699" s="456"/>
    </row>
    <row r="700" spans="1:14" ht="19.5" customHeight="1">
      <c r="A700" s="456"/>
      <c r="B700" s="456"/>
      <c r="C700" s="456"/>
      <c r="D700" s="456"/>
      <c r="E700" s="456"/>
      <c r="F700" s="456"/>
      <c r="G700" s="456"/>
      <c r="H700" s="456"/>
      <c r="I700" s="456"/>
      <c r="J700" s="456"/>
      <c r="K700" s="456"/>
      <c r="L700" s="456"/>
      <c r="M700" s="456"/>
      <c r="N700" s="456"/>
    </row>
    <row r="701" spans="1:14" ht="19.5" customHeight="1">
      <c r="A701" s="456"/>
      <c r="B701" s="456"/>
      <c r="C701" s="456"/>
      <c r="D701" s="456"/>
      <c r="E701" s="456"/>
      <c r="F701" s="456"/>
      <c r="G701" s="456"/>
      <c r="H701" s="456"/>
      <c r="I701" s="456"/>
      <c r="J701" s="456"/>
      <c r="K701" s="456"/>
      <c r="L701" s="456"/>
      <c r="M701" s="456"/>
      <c r="N701" s="456"/>
    </row>
    <row r="702" spans="1:14" ht="19.5" customHeight="1">
      <c r="A702" s="456"/>
      <c r="B702" s="456"/>
      <c r="C702" s="456"/>
      <c r="D702" s="456"/>
      <c r="E702" s="456"/>
      <c r="F702" s="456"/>
      <c r="G702" s="456"/>
      <c r="H702" s="456"/>
      <c r="I702" s="456"/>
      <c r="J702" s="456"/>
      <c r="K702" s="456"/>
      <c r="L702" s="456"/>
      <c r="M702" s="456"/>
      <c r="N702" s="456"/>
    </row>
    <row r="703" spans="1:14" ht="19.5" customHeight="1">
      <c r="A703" s="456"/>
      <c r="B703" s="456"/>
      <c r="C703" s="456"/>
      <c r="D703" s="456"/>
      <c r="E703" s="456"/>
      <c r="F703" s="456"/>
      <c r="G703" s="456"/>
      <c r="H703" s="456"/>
      <c r="I703" s="456"/>
      <c r="J703" s="456"/>
      <c r="K703" s="456"/>
      <c r="L703" s="456"/>
      <c r="M703" s="456"/>
      <c r="N703" s="456"/>
    </row>
    <row r="704" spans="1:14" ht="19.5" customHeight="1">
      <c r="A704" s="456"/>
      <c r="B704" s="456"/>
      <c r="C704" s="456"/>
      <c r="D704" s="456"/>
      <c r="E704" s="456"/>
      <c r="F704" s="456"/>
      <c r="G704" s="456"/>
      <c r="H704" s="456"/>
      <c r="I704" s="456"/>
      <c r="J704" s="456"/>
      <c r="K704" s="456"/>
      <c r="L704" s="456"/>
      <c r="M704" s="456"/>
      <c r="N704" s="456"/>
    </row>
    <row r="705" spans="1:14" ht="19.5" customHeight="1">
      <c r="A705" s="456"/>
      <c r="B705" s="456"/>
      <c r="C705" s="456"/>
      <c r="D705" s="456"/>
      <c r="E705" s="456"/>
      <c r="F705" s="456"/>
      <c r="G705" s="456"/>
      <c r="H705" s="456"/>
      <c r="I705" s="456"/>
      <c r="J705" s="456"/>
      <c r="K705" s="456"/>
      <c r="L705" s="456"/>
      <c r="M705" s="456"/>
      <c r="N705" s="456"/>
    </row>
    <row r="706" spans="1:14" ht="19.5" customHeight="1">
      <c r="A706" s="456"/>
      <c r="B706" s="456"/>
      <c r="C706" s="456"/>
      <c r="D706" s="456"/>
      <c r="E706" s="456"/>
      <c r="F706" s="456"/>
      <c r="G706" s="456"/>
      <c r="H706" s="456"/>
      <c r="I706" s="456"/>
      <c r="J706" s="456"/>
      <c r="K706" s="456"/>
      <c r="L706" s="456"/>
      <c r="M706" s="456"/>
      <c r="N706" s="456"/>
    </row>
    <row r="707" spans="1:14" ht="19.5" customHeight="1">
      <c r="A707" s="456"/>
      <c r="B707" s="456"/>
      <c r="C707" s="456"/>
      <c r="D707" s="456"/>
      <c r="E707" s="456"/>
      <c r="F707" s="456"/>
      <c r="G707" s="456"/>
      <c r="H707" s="456"/>
      <c r="I707" s="456"/>
      <c r="J707" s="456"/>
      <c r="K707" s="456"/>
      <c r="L707" s="456"/>
      <c r="M707" s="456"/>
      <c r="N707" s="456"/>
    </row>
    <row r="708" spans="1:14" ht="19.5" customHeight="1">
      <c r="A708" s="456"/>
      <c r="B708" s="456"/>
      <c r="C708" s="456"/>
      <c r="D708" s="456"/>
      <c r="E708" s="456"/>
      <c r="F708" s="456"/>
      <c r="G708" s="456"/>
      <c r="H708" s="456"/>
      <c r="I708" s="456"/>
      <c r="J708" s="456"/>
      <c r="K708" s="456"/>
      <c r="L708" s="456"/>
      <c r="M708" s="456"/>
      <c r="N708" s="456"/>
    </row>
    <row r="709" spans="1:14" ht="19.5" customHeight="1">
      <c r="A709" s="456"/>
      <c r="B709" s="456"/>
      <c r="C709" s="456"/>
      <c r="D709" s="456"/>
      <c r="E709" s="456"/>
      <c r="F709" s="456"/>
      <c r="G709" s="456"/>
      <c r="H709" s="456"/>
      <c r="I709" s="456"/>
      <c r="J709" s="456"/>
      <c r="K709" s="456"/>
      <c r="L709" s="456"/>
      <c r="M709" s="456"/>
      <c r="N709" s="456"/>
    </row>
    <row r="710" spans="1:14" ht="19.5" customHeight="1">
      <c r="A710" s="456"/>
      <c r="B710" s="456"/>
      <c r="C710" s="456"/>
      <c r="D710" s="456"/>
      <c r="E710" s="456"/>
      <c r="F710" s="456"/>
      <c r="G710" s="456"/>
      <c r="H710" s="456"/>
      <c r="I710" s="456"/>
      <c r="J710" s="456"/>
      <c r="K710" s="456"/>
      <c r="L710" s="456"/>
      <c r="M710" s="456"/>
      <c r="N710" s="456"/>
    </row>
    <row r="711" spans="1:14" ht="19.5" customHeight="1">
      <c r="A711" s="456"/>
      <c r="B711" s="456"/>
      <c r="C711" s="456"/>
      <c r="D711" s="456"/>
      <c r="E711" s="456"/>
      <c r="F711" s="456"/>
      <c r="G711" s="456"/>
      <c r="H711" s="456"/>
      <c r="I711" s="456"/>
      <c r="J711" s="456"/>
      <c r="K711" s="456"/>
      <c r="L711" s="456"/>
      <c r="M711" s="456"/>
      <c r="N711" s="456"/>
    </row>
    <row r="712" spans="1:14" ht="19.5" customHeight="1">
      <c r="A712" s="456"/>
      <c r="B712" s="456"/>
      <c r="C712" s="456"/>
      <c r="D712" s="456"/>
      <c r="E712" s="456"/>
      <c r="F712" s="456"/>
      <c r="G712" s="456"/>
      <c r="H712" s="456"/>
      <c r="I712" s="456"/>
      <c r="J712" s="456"/>
      <c r="K712" s="456"/>
      <c r="L712" s="456"/>
      <c r="M712" s="456"/>
      <c r="N712" s="456"/>
    </row>
    <row r="713" spans="1:14" ht="19.5" customHeight="1">
      <c r="A713" s="456"/>
      <c r="B713" s="456"/>
      <c r="C713" s="456"/>
      <c r="D713" s="456"/>
      <c r="E713" s="456"/>
      <c r="F713" s="456"/>
      <c r="G713" s="456"/>
      <c r="H713" s="456"/>
      <c r="I713" s="456"/>
      <c r="J713" s="456"/>
      <c r="K713" s="456"/>
      <c r="L713" s="456"/>
      <c r="M713" s="456"/>
      <c r="N713" s="456"/>
    </row>
    <row r="714" spans="1:14" ht="19.5" customHeight="1">
      <c r="A714" s="456"/>
      <c r="B714" s="456"/>
      <c r="C714" s="456"/>
      <c r="D714" s="456"/>
      <c r="E714" s="456"/>
      <c r="F714" s="456"/>
      <c r="G714" s="456"/>
      <c r="H714" s="456"/>
      <c r="I714" s="456"/>
      <c r="J714" s="456"/>
      <c r="K714" s="456"/>
      <c r="L714" s="456"/>
      <c r="M714" s="456"/>
      <c r="N714" s="456"/>
    </row>
    <row r="715" spans="1:14" ht="19.5" customHeight="1">
      <c r="A715" s="456"/>
      <c r="B715" s="456"/>
      <c r="C715" s="456"/>
      <c r="D715" s="456"/>
      <c r="E715" s="456"/>
      <c r="F715" s="456"/>
      <c r="G715" s="456"/>
      <c r="H715" s="456"/>
      <c r="I715" s="456"/>
      <c r="J715" s="456"/>
      <c r="K715" s="456"/>
      <c r="L715" s="456"/>
      <c r="M715" s="456"/>
      <c r="N715" s="456"/>
    </row>
    <row r="716" spans="1:14" ht="19.5" customHeight="1">
      <c r="A716" s="456"/>
      <c r="B716" s="456"/>
      <c r="C716" s="456"/>
      <c r="D716" s="456"/>
      <c r="E716" s="456"/>
      <c r="F716" s="456"/>
      <c r="G716" s="456"/>
      <c r="H716" s="456"/>
      <c r="I716" s="456"/>
      <c r="J716" s="456"/>
      <c r="K716" s="456"/>
      <c r="L716" s="456"/>
      <c r="M716" s="456"/>
      <c r="N716" s="456"/>
    </row>
    <row r="717" spans="1:14" ht="19.5" customHeight="1">
      <c r="A717" s="456"/>
      <c r="B717" s="456"/>
      <c r="C717" s="456"/>
      <c r="D717" s="456"/>
      <c r="E717" s="456"/>
      <c r="F717" s="456"/>
      <c r="G717" s="456"/>
      <c r="H717" s="456"/>
      <c r="I717" s="456"/>
      <c r="J717" s="456"/>
      <c r="K717" s="456"/>
      <c r="L717" s="456"/>
      <c r="M717" s="456"/>
      <c r="N717" s="456"/>
    </row>
    <row r="718" spans="1:14" ht="19.5" customHeight="1">
      <c r="A718" s="456"/>
      <c r="B718" s="456"/>
      <c r="C718" s="456"/>
      <c r="D718" s="456"/>
      <c r="E718" s="456"/>
      <c r="F718" s="456"/>
      <c r="G718" s="456"/>
      <c r="H718" s="456"/>
      <c r="I718" s="456"/>
      <c r="J718" s="456"/>
      <c r="K718" s="456"/>
      <c r="L718" s="456"/>
      <c r="M718" s="456"/>
      <c r="N718" s="456"/>
    </row>
    <row r="719" spans="1:14" ht="19.5" customHeight="1">
      <c r="A719" s="456"/>
      <c r="B719" s="456"/>
      <c r="C719" s="456"/>
      <c r="D719" s="456"/>
      <c r="E719" s="456"/>
      <c r="F719" s="456"/>
      <c r="G719" s="456"/>
      <c r="H719" s="456"/>
      <c r="I719" s="456"/>
      <c r="J719" s="456"/>
      <c r="K719" s="456"/>
      <c r="L719" s="456"/>
      <c r="M719" s="456"/>
      <c r="N719" s="456"/>
    </row>
    <row r="720" spans="1:14" ht="19.5" customHeight="1">
      <c r="A720" s="456"/>
      <c r="B720" s="456"/>
      <c r="C720" s="456"/>
      <c r="D720" s="456"/>
      <c r="E720" s="456"/>
      <c r="F720" s="456"/>
      <c r="G720" s="456"/>
      <c r="H720" s="456"/>
      <c r="I720" s="456"/>
      <c r="J720" s="456"/>
      <c r="K720" s="456"/>
      <c r="L720" s="456"/>
      <c r="M720" s="456"/>
      <c r="N720" s="456"/>
    </row>
    <row r="721" spans="1:14" ht="19.5" customHeight="1">
      <c r="A721" s="456"/>
      <c r="B721" s="456"/>
      <c r="C721" s="456"/>
      <c r="D721" s="456"/>
      <c r="E721" s="456"/>
      <c r="F721" s="456"/>
      <c r="G721" s="456"/>
      <c r="H721" s="456"/>
      <c r="I721" s="456"/>
      <c r="J721" s="456"/>
      <c r="K721" s="456"/>
      <c r="L721" s="456"/>
      <c r="M721" s="456"/>
      <c r="N721" s="456"/>
    </row>
    <row r="722" spans="1:14" ht="19.5" customHeight="1">
      <c r="A722" s="456"/>
      <c r="B722" s="456"/>
      <c r="C722" s="456"/>
      <c r="D722" s="456"/>
      <c r="E722" s="456"/>
      <c r="F722" s="456"/>
      <c r="G722" s="456"/>
      <c r="H722" s="456"/>
      <c r="I722" s="456"/>
      <c r="J722" s="456"/>
      <c r="K722" s="456"/>
      <c r="L722" s="456"/>
      <c r="M722" s="456"/>
      <c r="N722" s="456"/>
    </row>
    <row r="723" spans="1:14" ht="19.5" customHeight="1">
      <c r="A723" s="456"/>
      <c r="B723" s="456"/>
      <c r="C723" s="456"/>
      <c r="D723" s="456"/>
      <c r="E723" s="456"/>
      <c r="F723" s="456"/>
      <c r="G723" s="456"/>
      <c r="H723" s="456"/>
      <c r="I723" s="456"/>
      <c r="J723" s="456"/>
      <c r="K723" s="456"/>
      <c r="L723" s="456"/>
      <c r="M723" s="456"/>
      <c r="N723" s="456"/>
    </row>
    <row r="724" spans="1:14" ht="19.5" customHeight="1">
      <c r="A724" s="456"/>
      <c r="B724" s="456"/>
      <c r="C724" s="456"/>
      <c r="D724" s="456"/>
      <c r="E724" s="456"/>
      <c r="F724" s="456"/>
      <c r="G724" s="456"/>
      <c r="H724" s="456"/>
      <c r="I724" s="456"/>
      <c r="J724" s="456"/>
      <c r="K724" s="456"/>
      <c r="L724" s="456"/>
      <c r="M724" s="456"/>
      <c r="N724" s="456"/>
    </row>
    <row r="725" spans="1:14" ht="19.5" customHeight="1">
      <c r="A725" s="456"/>
      <c r="B725" s="456"/>
      <c r="C725" s="456"/>
      <c r="D725" s="456"/>
      <c r="E725" s="456"/>
      <c r="F725" s="456"/>
      <c r="G725" s="456"/>
      <c r="H725" s="456"/>
      <c r="I725" s="456"/>
      <c r="J725" s="456"/>
      <c r="K725" s="456"/>
      <c r="L725" s="456"/>
      <c r="M725" s="456"/>
      <c r="N725" s="456"/>
    </row>
    <row r="726" spans="1:14" ht="19.5" customHeight="1">
      <c r="A726" s="456"/>
      <c r="B726" s="456"/>
      <c r="C726" s="456"/>
      <c r="D726" s="456"/>
      <c r="E726" s="456"/>
      <c r="F726" s="456"/>
      <c r="G726" s="456"/>
      <c r="H726" s="456"/>
      <c r="I726" s="456"/>
      <c r="J726" s="456"/>
      <c r="K726" s="456"/>
      <c r="L726" s="456"/>
      <c r="M726" s="456"/>
      <c r="N726" s="456"/>
    </row>
    <row r="727" spans="1:14" ht="19.5" customHeight="1">
      <c r="A727" s="456"/>
      <c r="B727" s="456"/>
      <c r="C727" s="456"/>
      <c r="D727" s="456"/>
      <c r="E727" s="456"/>
      <c r="F727" s="456"/>
      <c r="G727" s="456"/>
      <c r="H727" s="456"/>
      <c r="I727" s="456"/>
      <c r="J727" s="456"/>
      <c r="K727" s="456"/>
      <c r="L727" s="456"/>
      <c r="M727" s="456"/>
      <c r="N727" s="456"/>
    </row>
    <row r="728" spans="1:14" ht="19.5" customHeight="1">
      <c r="A728" s="456"/>
      <c r="B728" s="456"/>
      <c r="C728" s="456"/>
      <c r="D728" s="456"/>
      <c r="E728" s="456"/>
      <c r="F728" s="456"/>
      <c r="G728" s="456"/>
      <c r="H728" s="456"/>
      <c r="I728" s="456"/>
      <c r="J728" s="456"/>
      <c r="K728" s="456"/>
      <c r="L728" s="456"/>
      <c r="M728" s="456"/>
      <c r="N728" s="456"/>
    </row>
    <row r="729" spans="1:14" ht="19.5" customHeight="1">
      <c r="A729" s="456"/>
      <c r="B729" s="456"/>
      <c r="C729" s="456"/>
      <c r="D729" s="456"/>
      <c r="E729" s="456"/>
      <c r="F729" s="456"/>
      <c r="G729" s="456"/>
      <c r="H729" s="456"/>
      <c r="I729" s="456"/>
      <c r="J729" s="456"/>
      <c r="K729" s="456"/>
      <c r="L729" s="456"/>
      <c r="M729" s="456"/>
      <c r="N729" s="456"/>
    </row>
    <row r="730" spans="1:14" ht="19.5" customHeight="1">
      <c r="A730" s="456"/>
      <c r="B730" s="456"/>
      <c r="C730" s="456"/>
      <c r="D730" s="456"/>
      <c r="E730" s="456"/>
      <c r="F730" s="456"/>
      <c r="G730" s="456"/>
      <c r="H730" s="456"/>
      <c r="I730" s="456"/>
      <c r="J730" s="456"/>
      <c r="K730" s="456"/>
      <c r="L730" s="456"/>
      <c r="M730" s="456"/>
      <c r="N730" s="456"/>
    </row>
    <row r="731" spans="1:14" ht="19.5" customHeight="1">
      <c r="A731" s="456"/>
      <c r="B731" s="456"/>
      <c r="C731" s="456"/>
      <c r="D731" s="456"/>
      <c r="E731" s="456"/>
      <c r="F731" s="456"/>
      <c r="G731" s="456"/>
      <c r="H731" s="456"/>
      <c r="I731" s="456"/>
      <c r="J731" s="456"/>
      <c r="K731" s="456"/>
      <c r="L731" s="456"/>
      <c r="M731" s="456"/>
      <c r="N731" s="456"/>
    </row>
    <row r="732" spans="1:14" ht="19.5" customHeight="1">
      <c r="A732" s="456"/>
      <c r="B732" s="456"/>
      <c r="C732" s="456"/>
      <c r="D732" s="456"/>
      <c r="E732" s="456"/>
      <c r="F732" s="456"/>
      <c r="G732" s="456"/>
      <c r="H732" s="456"/>
      <c r="I732" s="456"/>
      <c r="J732" s="456"/>
      <c r="K732" s="456"/>
      <c r="L732" s="456"/>
      <c r="M732" s="456"/>
      <c r="N732" s="456"/>
    </row>
    <row r="733" spans="1:14" ht="19.5" customHeight="1">
      <c r="A733" s="456"/>
      <c r="B733" s="456"/>
      <c r="C733" s="456"/>
      <c r="D733" s="456"/>
      <c r="E733" s="456"/>
      <c r="F733" s="456"/>
      <c r="G733" s="456"/>
      <c r="H733" s="456"/>
      <c r="I733" s="456"/>
      <c r="J733" s="456"/>
      <c r="K733" s="456"/>
      <c r="L733" s="456"/>
      <c r="M733" s="456"/>
      <c r="N733" s="456"/>
    </row>
    <row r="734" spans="1:14" ht="19.5" customHeight="1">
      <c r="A734" s="456"/>
      <c r="B734" s="456"/>
      <c r="C734" s="456"/>
      <c r="D734" s="456"/>
      <c r="E734" s="456"/>
      <c r="F734" s="456"/>
      <c r="G734" s="456"/>
      <c r="H734" s="456"/>
      <c r="I734" s="456"/>
      <c r="J734" s="456"/>
      <c r="K734" s="456"/>
      <c r="L734" s="456"/>
      <c r="M734" s="456"/>
      <c r="N734" s="456"/>
    </row>
    <row r="735" spans="1:14" ht="19.5" customHeight="1">
      <c r="A735" s="456"/>
      <c r="B735" s="456"/>
      <c r="C735" s="456"/>
      <c r="D735" s="456"/>
      <c r="E735" s="456"/>
      <c r="F735" s="456"/>
      <c r="G735" s="456"/>
      <c r="H735" s="456"/>
      <c r="I735" s="456"/>
      <c r="J735" s="456"/>
      <c r="K735" s="456"/>
      <c r="L735" s="456"/>
      <c r="M735" s="456"/>
      <c r="N735" s="456"/>
    </row>
    <row r="736" spans="1:14" ht="19.5" customHeight="1">
      <c r="A736" s="456"/>
      <c r="B736" s="456"/>
      <c r="C736" s="456"/>
      <c r="D736" s="456"/>
      <c r="E736" s="456"/>
      <c r="F736" s="456"/>
      <c r="G736" s="456"/>
      <c r="H736" s="456"/>
      <c r="I736" s="456"/>
      <c r="J736" s="456"/>
      <c r="K736" s="456"/>
      <c r="L736" s="456"/>
      <c r="M736" s="456"/>
      <c r="N736" s="456"/>
    </row>
    <row r="737" spans="1:14" ht="19.5" customHeight="1">
      <c r="A737" s="456"/>
      <c r="B737" s="456"/>
      <c r="C737" s="456"/>
      <c r="D737" s="456"/>
      <c r="E737" s="456"/>
      <c r="F737" s="456"/>
      <c r="G737" s="456"/>
      <c r="H737" s="456"/>
      <c r="I737" s="456"/>
      <c r="J737" s="456"/>
      <c r="K737" s="456"/>
      <c r="L737" s="456"/>
      <c r="M737" s="456"/>
      <c r="N737" s="456"/>
    </row>
    <row r="738" spans="1:14" ht="19.5" customHeight="1">
      <c r="A738" s="456"/>
      <c r="B738" s="456"/>
      <c r="C738" s="456"/>
      <c r="D738" s="456"/>
      <c r="E738" s="456"/>
      <c r="F738" s="456"/>
      <c r="G738" s="456"/>
      <c r="H738" s="456"/>
      <c r="I738" s="456"/>
      <c r="J738" s="456"/>
      <c r="K738" s="456"/>
      <c r="L738" s="456"/>
      <c r="M738" s="456"/>
      <c r="N738" s="456"/>
    </row>
    <row r="739" spans="1:14" ht="19.5" customHeight="1">
      <c r="A739" s="456"/>
      <c r="B739" s="456"/>
      <c r="C739" s="456"/>
      <c r="D739" s="456"/>
      <c r="E739" s="456"/>
      <c r="F739" s="456"/>
      <c r="G739" s="456"/>
      <c r="H739" s="456"/>
      <c r="I739" s="456"/>
      <c r="J739" s="456"/>
      <c r="K739" s="456"/>
      <c r="L739" s="456"/>
      <c r="M739" s="456"/>
      <c r="N739" s="456"/>
    </row>
    <row r="740" spans="1:14" ht="19.5" customHeight="1">
      <c r="A740" s="456"/>
      <c r="B740" s="456"/>
      <c r="C740" s="456"/>
      <c r="D740" s="456"/>
      <c r="E740" s="456"/>
      <c r="F740" s="456"/>
      <c r="G740" s="456"/>
      <c r="H740" s="456"/>
      <c r="I740" s="456"/>
      <c r="J740" s="456"/>
      <c r="K740" s="456"/>
      <c r="L740" s="456"/>
      <c r="M740" s="456"/>
      <c r="N740" s="456"/>
    </row>
    <row r="741" spans="1:14" ht="19.5" customHeight="1">
      <c r="A741" s="456"/>
      <c r="B741" s="456"/>
      <c r="C741" s="456"/>
      <c r="D741" s="456"/>
      <c r="E741" s="456"/>
      <c r="F741" s="456"/>
      <c r="G741" s="456"/>
      <c r="H741" s="456"/>
      <c r="I741" s="456"/>
      <c r="J741" s="456"/>
      <c r="K741" s="456"/>
      <c r="L741" s="456"/>
      <c r="M741" s="456"/>
      <c r="N741" s="456"/>
    </row>
    <row r="742" spans="1:14" ht="19.5" customHeight="1">
      <c r="A742" s="456"/>
      <c r="B742" s="456"/>
      <c r="C742" s="456"/>
      <c r="D742" s="456"/>
      <c r="E742" s="456"/>
      <c r="F742" s="456"/>
      <c r="G742" s="456"/>
      <c r="H742" s="456"/>
      <c r="I742" s="456"/>
      <c r="J742" s="456"/>
      <c r="K742" s="456"/>
      <c r="L742" s="456"/>
      <c r="M742" s="456"/>
      <c r="N742" s="456"/>
    </row>
    <row r="743" spans="1:14" ht="19.5" customHeight="1">
      <c r="A743" s="456"/>
      <c r="B743" s="456"/>
      <c r="C743" s="456"/>
      <c r="D743" s="456"/>
      <c r="E743" s="456"/>
      <c r="F743" s="456"/>
      <c r="G743" s="456"/>
      <c r="H743" s="456"/>
      <c r="I743" s="456"/>
      <c r="J743" s="456"/>
      <c r="K743" s="456"/>
      <c r="L743" s="456"/>
      <c r="M743" s="456"/>
      <c r="N743" s="456"/>
    </row>
    <row r="744" spans="1:14" ht="19.5" customHeight="1">
      <c r="A744" s="456"/>
      <c r="B744" s="456"/>
      <c r="C744" s="456"/>
      <c r="D744" s="456"/>
      <c r="E744" s="456"/>
      <c r="F744" s="456"/>
      <c r="G744" s="456"/>
      <c r="H744" s="456"/>
      <c r="I744" s="456"/>
      <c r="J744" s="456"/>
      <c r="K744" s="456"/>
      <c r="L744" s="456"/>
      <c r="M744" s="456"/>
      <c r="N744" s="456"/>
    </row>
    <row r="745" spans="1:14" ht="19.5" customHeight="1">
      <c r="A745" s="456"/>
      <c r="B745" s="456"/>
      <c r="C745" s="456"/>
      <c r="D745" s="456"/>
      <c r="E745" s="456"/>
      <c r="F745" s="456"/>
      <c r="G745" s="456"/>
      <c r="H745" s="456"/>
      <c r="I745" s="456"/>
      <c r="J745" s="456"/>
      <c r="K745" s="456"/>
      <c r="L745" s="456"/>
      <c r="M745" s="456"/>
      <c r="N745" s="456"/>
    </row>
    <row r="746" spans="1:14" ht="19.5" customHeight="1">
      <c r="A746" s="456"/>
      <c r="B746" s="456"/>
      <c r="C746" s="456"/>
      <c r="D746" s="456"/>
      <c r="E746" s="456"/>
      <c r="F746" s="456"/>
      <c r="G746" s="456"/>
      <c r="H746" s="456"/>
      <c r="I746" s="456"/>
      <c r="J746" s="456"/>
      <c r="K746" s="456"/>
      <c r="L746" s="456"/>
      <c r="M746" s="456"/>
      <c r="N746" s="456"/>
    </row>
    <row r="747" spans="1:14" ht="19.5" customHeight="1">
      <c r="A747" s="456"/>
      <c r="B747" s="456"/>
      <c r="C747" s="456"/>
      <c r="D747" s="456"/>
      <c r="E747" s="456"/>
      <c r="F747" s="456"/>
      <c r="G747" s="456"/>
      <c r="H747" s="456"/>
      <c r="I747" s="456"/>
      <c r="J747" s="456"/>
      <c r="K747" s="456"/>
      <c r="L747" s="456"/>
      <c r="M747" s="456"/>
      <c r="N747" s="456"/>
    </row>
    <row r="748" spans="1:14" ht="19.5" customHeight="1">
      <c r="A748" s="456"/>
      <c r="B748" s="456"/>
      <c r="C748" s="456"/>
      <c r="D748" s="456"/>
      <c r="E748" s="456"/>
      <c r="F748" s="456"/>
      <c r="G748" s="456"/>
      <c r="H748" s="456"/>
      <c r="I748" s="456"/>
      <c r="J748" s="456"/>
      <c r="K748" s="456"/>
      <c r="L748" s="456"/>
      <c r="M748" s="456"/>
      <c r="N748" s="456"/>
    </row>
    <row r="749" spans="1:14" ht="19.5" customHeight="1">
      <c r="A749" s="456"/>
      <c r="B749" s="456"/>
      <c r="C749" s="456"/>
      <c r="D749" s="456"/>
      <c r="E749" s="456"/>
      <c r="F749" s="456"/>
      <c r="G749" s="456"/>
      <c r="H749" s="456"/>
      <c r="I749" s="456"/>
      <c r="J749" s="456"/>
      <c r="K749" s="456"/>
      <c r="L749" s="456"/>
      <c r="M749" s="456"/>
      <c r="N749" s="456"/>
    </row>
    <row r="750" spans="1:14" ht="19.5" customHeight="1">
      <c r="A750" s="456"/>
      <c r="B750" s="456"/>
      <c r="C750" s="456"/>
      <c r="D750" s="456"/>
      <c r="E750" s="456"/>
      <c r="F750" s="456"/>
      <c r="G750" s="456"/>
      <c r="H750" s="456"/>
      <c r="I750" s="456"/>
      <c r="J750" s="456"/>
      <c r="K750" s="456"/>
      <c r="L750" s="456"/>
      <c r="M750" s="456"/>
      <c r="N750" s="456"/>
    </row>
    <row r="751" spans="1:14" ht="19.5" customHeight="1">
      <c r="A751" s="456"/>
      <c r="B751" s="456"/>
      <c r="C751" s="456"/>
      <c r="D751" s="456"/>
      <c r="E751" s="456"/>
      <c r="F751" s="456"/>
      <c r="G751" s="456"/>
      <c r="H751" s="456"/>
      <c r="I751" s="456"/>
      <c r="J751" s="456"/>
      <c r="K751" s="456"/>
      <c r="L751" s="456"/>
      <c r="M751" s="456"/>
      <c r="N751" s="456"/>
    </row>
    <row r="752" spans="1:14" ht="19.5" customHeight="1">
      <c r="A752" s="456"/>
      <c r="B752" s="456"/>
      <c r="C752" s="456"/>
      <c r="D752" s="456"/>
      <c r="E752" s="456"/>
      <c r="F752" s="456"/>
      <c r="G752" s="456"/>
      <c r="H752" s="456"/>
      <c r="I752" s="456"/>
      <c r="J752" s="456"/>
      <c r="K752" s="456"/>
      <c r="L752" s="456"/>
      <c r="M752" s="456"/>
      <c r="N752" s="456"/>
    </row>
    <row r="753" spans="1:14" ht="19.5" customHeight="1">
      <c r="A753" s="456"/>
      <c r="B753" s="456"/>
      <c r="C753" s="456"/>
      <c r="D753" s="456"/>
      <c r="E753" s="456"/>
      <c r="F753" s="456"/>
      <c r="G753" s="456"/>
      <c r="H753" s="456"/>
      <c r="I753" s="456"/>
      <c r="J753" s="456"/>
      <c r="K753" s="456"/>
      <c r="L753" s="456"/>
      <c r="M753" s="456"/>
      <c r="N753" s="456"/>
    </row>
    <row r="754" spans="1:14" ht="19.5" customHeight="1">
      <c r="A754" s="456"/>
      <c r="B754" s="456"/>
      <c r="C754" s="456"/>
      <c r="D754" s="456"/>
      <c r="E754" s="456"/>
      <c r="F754" s="456"/>
      <c r="G754" s="456"/>
      <c r="H754" s="456"/>
      <c r="I754" s="456"/>
      <c r="J754" s="456"/>
      <c r="K754" s="456"/>
      <c r="L754" s="456"/>
      <c r="M754" s="456"/>
      <c r="N754" s="456"/>
    </row>
    <row r="755" spans="1:14" ht="19.5" customHeight="1">
      <c r="A755" s="456"/>
      <c r="B755" s="456"/>
      <c r="C755" s="456"/>
      <c r="D755" s="456"/>
      <c r="E755" s="456"/>
      <c r="F755" s="456"/>
      <c r="G755" s="456"/>
      <c r="H755" s="456"/>
      <c r="I755" s="456"/>
      <c r="J755" s="456"/>
      <c r="K755" s="456"/>
      <c r="L755" s="456"/>
      <c r="M755" s="456"/>
      <c r="N755" s="456"/>
    </row>
    <row r="756" spans="1:14" ht="19.5" customHeight="1">
      <c r="A756" s="456"/>
      <c r="B756" s="456"/>
      <c r="C756" s="456"/>
      <c r="D756" s="456"/>
      <c r="E756" s="456"/>
      <c r="F756" s="456"/>
      <c r="G756" s="456"/>
      <c r="H756" s="456"/>
      <c r="I756" s="456"/>
      <c r="J756" s="456"/>
      <c r="K756" s="456"/>
      <c r="L756" s="456"/>
      <c r="M756" s="456"/>
      <c r="N756" s="456"/>
    </row>
    <row r="757" spans="1:14" ht="19.5" customHeight="1">
      <c r="A757" s="456"/>
      <c r="B757" s="456"/>
      <c r="C757" s="456"/>
      <c r="D757" s="456"/>
      <c r="E757" s="456"/>
      <c r="F757" s="456"/>
      <c r="G757" s="456"/>
      <c r="H757" s="456"/>
      <c r="I757" s="456"/>
      <c r="J757" s="456"/>
      <c r="K757" s="456"/>
      <c r="L757" s="456"/>
      <c r="M757" s="456"/>
      <c r="N757" s="456"/>
    </row>
    <row r="758" spans="1:14" ht="19.5" customHeight="1">
      <c r="A758" s="456"/>
      <c r="B758" s="456"/>
      <c r="C758" s="456"/>
      <c r="D758" s="456"/>
      <c r="E758" s="456"/>
      <c r="F758" s="456"/>
      <c r="G758" s="456"/>
      <c r="H758" s="456"/>
      <c r="I758" s="456"/>
      <c r="J758" s="456"/>
      <c r="K758" s="456"/>
      <c r="L758" s="456"/>
      <c r="M758" s="456"/>
      <c r="N758" s="456"/>
    </row>
    <row r="759" spans="1:14" ht="19.5" customHeight="1">
      <c r="A759" s="456"/>
      <c r="B759" s="456"/>
      <c r="C759" s="456"/>
      <c r="D759" s="456"/>
      <c r="E759" s="456"/>
      <c r="F759" s="456"/>
      <c r="G759" s="456"/>
      <c r="H759" s="456"/>
      <c r="I759" s="456"/>
      <c r="J759" s="456"/>
      <c r="K759" s="456"/>
      <c r="L759" s="456"/>
      <c r="M759" s="456"/>
      <c r="N759" s="456"/>
    </row>
    <row r="760" spans="1:14" ht="19.5" customHeight="1">
      <c r="A760" s="456"/>
      <c r="B760" s="456"/>
      <c r="C760" s="456"/>
      <c r="D760" s="456"/>
      <c r="E760" s="456"/>
      <c r="F760" s="456"/>
      <c r="G760" s="456"/>
      <c r="H760" s="456"/>
      <c r="I760" s="456"/>
      <c r="J760" s="456"/>
      <c r="K760" s="456"/>
      <c r="L760" s="456"/>
      <c r="M760" s="456"/>
      <c r="N760" s="456"/>
    </row>
    <row r="761" spans="1:14" ht="19.5" customHeight="1">
      <c r="A761" s="456"/>
      <c r="B761" s="456"/>
      <c r="C761" s="456"/>
      <c r="D761" s="456"/>
      <c r="E761" s="456"/>
      <c r="F761" s="456"/>
      <c r="G761" s="456"/>
      <c r="H761" s="456"/>
      <c r="I761" s="456"/>
      <c r="J761" s="456"/>
      <c r="K761" s="456"/>
      <c r="L761" s="456"/>
      <c r="M761" s="456"/>
      <c r="N761" s="456"/>
    </row>
    <row r="762" spans="1:14" ht="19.5" customHeight="1">
      <c r="A762" s="456"/>
      <c r="B762" s="456"/>
      <c r="C762" s="456"/>
      <c r="D762" s="456"/>
      <c r="E762" s="456"/>
      <c r="F762" s="456"/>
      <c r="G762" s="456"/>
      <c r="H762" s="456"/>
      <c r="I762" s="456"/>
      <c r="J762" s="456"/>
      <c r="K762" s="456"/>
      <c r="L762" s="456"/>
      <c r="M762" s="456"/>
      <c r="N762" s="456"/>
    </row>
    <row r="763" spans="1:14" ht="19.5" customHeight="1">
      <c r="A763" s="456"/>
      <c r="B763" s="456"/>
      <c r="C763" s="456"/>
      <c r="D763" s="456"/>
      <c r="E763" s="456"/>
      <c r="F763" s="456"/>
      <c r="G763" s="456"/>
      <c r="H763" s="456"/>
      <c r="I763" s="456"/>
      <c r="J763" s="456"/>
      <c r="K763" s="456"/>
      <c r="L763" s="456"/>
      <c r="M763" s="456"/>
      <c r="N763" s="456"/>
    </row>
    <row r="764" spans="1:14" ht="19.5" customHeight="1">
      <c r="A764" s="456"/>
      <c r="B764" s="456"/>
      <c r="C764" s="456"/>
      <c r="D764" s="456"/>
      <c r="E764" s="456"/>
      <c r="F764" s="456"/>
      <c r="G764" s="456"/>
      <c r="H764" s="456"/>
      <c r="I764" s="456"/>
      <c r="J764" s="456"/>
      <c r="K764" s="456"/>
      <c r="L764" s="456"/>
      <c r="M764" s="456"/>
      <c r="N764" s="456"/>
    </row>
    <row r="765" spans="1:14" ht="19.5" customHeight="1">
      <c r="A765" s="456"/>
      <c r="B765" s="456"/>
      <c r="C765" s="456"/>
      <c r="D765" s="456"/>
      <c r="E765" s="456"/>
      <c r="F765" s="456"/>
      <c r="G765" s="456"/>
      <c r="H765" s="456"/>
      <c r="I765" s="456"/>
      <c r="J765" s="456"/>
      <c r="K765" s="456"/>
      <c r="L765" s="456"/>
      <c r="M765" s="456"/>
      <c r="N765" s="456"/>
    </row>
    <row r="766" spans="1:14" ht="19.5" customHeight="1">
      <c r="A766" s="456"/>
      <c r="B766" s="456"/>
      <c r="C766" s="456"/>
      <c r="D766" s="456"/>
      <c r="E766" s="456"/>
      <c r="F766" s="456"/>
      <c r="G766" s="456"/>
      <c r="H766" s="456"/>
      <c r="I766" s="456"/>
      <c r="J766" s="456"/>
      <c r="K766" s="456"/>
      <c r="L766" s="456"/>
      <c r="M766" s="456"/>
      <c r="N766" s="456"/>
    </row>
    <row r="767" spans="1:14" ht="19.5" customHeight="1">
      <c r="A767" s="456"/>
      <c r="B767" s="456"/>
      <c r="C767" s="456"/>
      <c r="D767" s="456"/>
      <c r="E767" s="456"/>
      <c r="F767" s="456"/>
      <c r="G767" s="456"/>
      <c r="H767" s="456"/>
      <c r="I767" s="456"/>
      <c r="J767" s="456"/>
      <c r="K767" s="456"/>
      <c r="L767" s="456"/>
      <c r="M767" s="456"/>
      <c r="N767" s="456"/>
    </row>
    <row r="768" spans="1:14" ht="19.5" customHeight="1">
      <c r="A768" s="456"/>
      <c r="B768" s="456"/>
      <c r="C768" s="456"/>
      <c r="D768" s="456"/>
      <c r="E768" s="456"/>
      <c r="F768" s="456"/>
      <c r="G768" s="456"/>
      <c r="H768" s="456"/>
      <c r="I768" s="456"/>
      <c r="J768" s="456"/>
      <c r="K768" s="456"/>
      <c r="L768" s="456"/>
      <c r="M768" s="456"/>
      <c r="N768" s="456"/>
    </row>
    <row r="769" spans="1:14" ht="19.5" customHeight="1">
      <c r="A769" s="456"/>
      <c r="B769" s="456"/>
      <c r="C769" s="456"/>
      <c r="D769" s="456"/>
      <c r="E769" s="456"/>
      <c r="F769" s="456"/>
      <c r="G769" s="456"/>
      <c r="H769" s="456"/>
      <c r="I769" s="456"/>
      <c r="J769" s="456"/>
      <c r="K769" s="456"/>
      <c r="L769" s="456"/>
      <c r="M769" s="456"/>
      <c r="N769" s="456"/>
    </row>
    <row r="770" spans="1:14" ht="19.5" customHeight="1">
      <c r="A770" s="456"/>
      <c r="B770" s="456"/>
      <c r="C770" s="456"/>
      <c r="D770" s="456"/>
      <c r="E770" s="456"/>
      <c r="F770" s="456"/>
      <c r="G770" s="456"/>
      <c r="H770" s="456"/>
      <c r="I770" s="456"/>
      <c r="J770" s="456"/>
      <c r="K770" s="456"/>
      <c r="L770" s="456"/>
      <c r="M770" s="456"/>
      <c r="N770" s="456"/>
    </row>
    <row r="771" spans="1:14" ht="19.5" customHeight="1">
      <c r="A771" s="456"/>
      <c r="B771" s="456"/>
      <c r="C771" s="456"/>
      <c r="D771" s="456"/>
      <c r="E771" s="456"/>
      <c r="F771" s="456"/>
      <c r="G771" s="456"/>
      <c r="H771" s="456"/>
      <c r="I771" s="456"/>
      <c r="J771" s="456"/>
      <c r="K771" s="456"/>
      <c r="L771" s="456"/>
      <c r="M771" s="456"/>
      <c r="N771" s="456"/>
    </row>
    <row r="772" spans="1:14" ht="19.5" customHeight="1">
      <c r="A772" s="456"/>
      <c r="B772" s="456"/>
      <c r="C772" s="456"/>
      <c r="D772" s="456"/>
      <c r="E772" s="456"/>
      <c r="F772" s="456"/>
      <c r="G772" s="456"/>
      <c r="H772" s="456"/>
      <c r="I772" s="456"/>
      <c r="J772" s="456"/>
      <c r="K772" s="456"/>
      <c r="L772" s="456"/>
      <c r="M772" s="456"/>
      <c r="N772" s="456"/>
    </row>
    <row r="773" spans="1:14" ht="19.5" customHeight="1">
      <c r="A773" s="456"/>
      <c r="B773" s="456"/>
      <c r="C773" s="456"/>
      <c r="D773" s="456"/>
      <c r="E773" s="456"/>
      <c r="F773" s="456"/>
      <c r="G773" s="456"/>
      <c r="H773" s="456"/>
      <c r="I773" s="456"/>
      <c r="J773" s="456"/>
      <c r="K773" s="456"/>
      <c r="L773" s="456"/>
      <c r="M773" s="456"/>
      <c r="N773" s="456"/>
    </row>
    <row r="774" spans="1:14" ht="19.5" customHeight="1">
      <c r="A774" s="456"/>
      <c r="B774" s="456"/>
      <c r="C774" s="456"/>
      <c r="D774" s="456"/>
      <c r="E774" s="456"/>
      <c r="F774" s="456"/>
      <c r="G774" s="456"/>
      <c r="H774" s="456"/>
      <c r="I774" s="456"/>
      <c r="J774" s="456"/>
      <c r="K774" s="456"/>
      <c r="L774" s="456"/>
      <c r="M774" s="456"/>
      <c r="N774" s="456"/>
    </row>
    <row r="775" spans="1:14" ht="19.5" customHeight="1">
      <c r="A775" s="456"/>
      <c r="B775" s="456"/>
      <c r="C775" s="456"/>
      <c r="D775" s="456"/>
      <c r="E775" s="456"/>
      <c r="F775" s="456"/>
      <c r="G775" s="456"/>
      <c r="H775" s="456"/>
      <c r="I775" s="456"/>
      <c r="J775" s="456"/>
      <c r="K775" s="456"/>
      <c r="L775" s="456"/>
      <c r="M775" s="456"/>
      <c r="N775" s="456"/>
    </row>
    <row r="776" spans="1:14" ht="19.5" customHeight="1">
      <c r="A776" s="456"/>
      <c r="B776" s="456"/>
      <c r="C776" s="456"/>
      <c r="D776" s="456"/>
      <c r="E776" s="456"/>
      <c r="F776" s="456"/>
      <c r="G776" s="456"/>
      <c r="H776" s="456"/>
      <c r="I776" s="456"/>
      <c r="J776" s="456"/>
      <c r="K776" s="456"/>
      <c r="L776" s="456"/>
      <c r="M776" s="456"/>
      <c r="N776" s="456"/>
    </row>
    <row r="777" spans="1:14" ht="19.5" customHeight="1">
      <c r="A777" s="456"/>
      <c r="B777" s="456"/>
      <c r="C777" s="456"/>
      <c r="D777" s="456"/>
      <c r="E777" s="456"/>
      <c r="F777" s="456"/>
      <c r="G777" s="456"/>
      <c r="H777" s="456"/>
      <c r="I777" s="456"/>
      <c r="J777" s="456"/>
      <c r="K777" s="456"/>
      <c r="L777" s="456"/>
      <c r="M777" s="456"/>
      <c r="N777" s="456"/>
    </row>
    <row r="778" spans="1:14" ht="19.5" customHeight="1">
      <c r="A778" s="456"/>
      <c r="B778" s="456"/>
      <c r="C778" s="456"/>
      <c r="D778" s="456"/>
      <c r="E778" s="456"/>
      <c r="F778" s="456"/>
      <c r="G778" s="456"/>
      <c r="H778" s="456"/>
      <c r="I778" s="456"/>
      <c r="J778" s="456"/>
      <c r="K778" s="456"/>
      <c r="L778" s="456"/>
      <c r="M778" s="456"/>
      <c r="N778" s="456"/>
    </row>
    <row r="779" spans="1:14" ht="19.5" customHeight="1">
      <c r="A779" s="456"/>
      <c r="B779" s="456"/>
      <c r="C779" s="456"/>
      <c r="D779" s="456"/>
      <c r="E779" s="456"/>
      <c r="F779" s="456"/>
      <c r="G779" s="456"/>
      <c r="H779" s="456"/>
      <c r="I779" s="456"/>
      <c r="J779" s="456"/>
      <c r="K779" s="456"/>
      <c r="L779" s="456"/>
      <c r="M779" s="456"/>
      <c r="N779" s="456"/>
    </row>
    <row r="780" spans="1:14" ht="19.5" customHeight="1">
      <c r="A780" s="456"/>
      <c r="B780" s="456"/>
      <c r="C780" s="456"/>
      <c r="D780" s="456"/>
      <c r="E780" s="456"/>
      <c r="F780" s="456"/>
      <c r="G780" s="456"/>
      <c r="H780" s="456"/>
      <c r="I780" s="456"/>
      <c r="J780" s="456"/>
      <c r="K780" s="456"/>
      <c r="L780" s="456"/>
      <c r="M780" s="456"/>
      <c r="N780" s="456"/>
    </row>
    <row r="781" spans="1:14" ht="19.5" customHeight="1">
      <c r="A781" s="456"/>
      <c r="B781" s="456"/>
      <c r="C781" s="456"/>
      <c r="D781" s="456"/>
      <c r="E781" s="456"/>
      <c r="F781" s="456"/>
      <c r="G781" s="456"/>
      <c r="H781" s="456"/>
      <c r="I781" s="456"/>
      <c r="J781" s="456"/>
      <c r="K781" s="456"/>
      <c r="L781" s="456"/>
      <c r="M781" s="456"/>
      <c r="N781" s="456"/>
    </row>
    <row r="782" spans="1:14" ht="19.5" customHeight="1">
      <c r="A782" s="456"/>
      <c r="B782" s="456"/>
      <c r="C782" s="456"/>
      <c r="D782" s="456"/>
      <c r="E782" s="456"/>
      <c r="F782" s="456"/>
      <c r="G782" s="456"/>
      <c r="H782" s="456"/>
      <c r="I782" s="456"/>
      <c r="J782" s="456"/>
      <c r="K782" s="456"/>
      <c r="L782" s="456"/>
      <c r="M782" s="456"/>
      <c r="N782" s="456"/>
    </row>
    <row r="783" spans="1:14" ht="19.5" customHeight="1">
      <c r="A783" s="456"/>
      <c r="B783" s="456"/>
      <c r="C783" s="456"/>
      <c r="D783" s="456"/>
      <c r="E783" s="456"/>
      <c r="F783" s="456"/>
      <c r="G783" s="456"/>
      <c r="H783" s="456"/>
      <c r="I783" s="456"/>
      <c r="J783" s="456"/>
      <c r="K783" s="456"/>
      <c r="L783" s="456"/>
      <c r="M783" s="456"/>
      <c r="N783" s="456"/>
    </row>
    <row r="784" spans="1:14" ht="19.5" customHeight="1">
      <c r="A784" s="456"/>
      <c r="B784" s="456"/>
      <c r="C784" s="456"/>
      <c r="D784" s="456"/>
      <c r="E784" s="456"/>
      <c r="F784" s="456"/>
      <c r="G784" s="456"/>
      <c r="H784" s="456"/>
      <c r="I784" s="456"/>
      <c r="J784" s="456"/>
      <c r="K784" s="456"/>
      <c r="L784" s="456"/>
      <c r="M784" s="456"/>
      <c r="N784" s="456"/>
    </row>
    <row r="785" spans="1:14" ht="19.5" customHeight="1">
      <c r="A785" s="456"/>
      <c r="B785" s="456"/>
      <c r="C785" s="456"/>
      <c r="D785" s="456"/>
      <c r="E785" s="456"/>
      <c r="F785" s="456"/>
      <c r="G785" s="456"/>
      <c r="H785" s="456"/>
      <c r="I785" s="456"/>
      <c r="J785" s="456"/>
      <c r="K785" s="456"/>
      <c r="L785" s="456"/>
      <c r="M785" s="456"/>
      <c r="N785" s="456"/>
    </row>
    <row r="786" spans="1:14" ht="19.5" customHeight="1">
      <c r="A786" s="456"/>
      <c r="B786" s="456"/>
      <c r="C786" s="456"/>
      <c r="D786" s="456"/>
      <c r="E786" s="456"/>
      <c r="F786" s="456"/>
      <c r="G786" s="456"/>
      <c r="H786" s="456"/>
      <c r="I786" s="456"/>
      <c r="J786" s="456"/>
      <c r="K786" s="456"/>
      <c r="L786" s="456"/>
      <c r="M786" s="456"/>
      <c r="N786" s="456"/>
    </row>
    <row r="787" spans="1:14" ht="19.5" customHeight="1">
      <c r="A787" s="456"/>
      <c r="B787" s="456"/>
      <c r="C787" s="456"/>
      <c r="D787" s="456"/>
      <c r="E787" s="456"/>
      <c r="F787" s="456"/>
      <c r="G787" s="456"/>
      <c r="H787" s="456"/>
      <c r="I787" s="456"/>
      <c r="J787" s="456"/>
      <c r="K787" s="456"/>
      <c r="L787" s="456"/>
      <c r="M787" s="456"/>
      <c r="N787" s="456"/>
    </row>
    <row r="788" spans="1:14" ht="19.5" customHeight="1">
      <c r="A788" s="456"/>
      <c r="B788" s="456"/>
      <c r="C788" s="456"/>
      <c r="D788" s="456"/>
      <c r="E788" s="456"/>
      <c r="F788" s="456"/>
      <c r="G788" s="456"/>
      <c r="H788" s="456"/>
      <c r="I788" s="456"/>
      <c r="J788" s="456"/>
      <c r="K788" s="456"/>
      <c r="L788" s="456"/>
      <c r="M788" s="456"/>
      <c r="N788" s="456"/>
    </row>
    <row r="789" spans="1:14" ht="19.5" customHeight="1">
      <c r="A789" s="456"/>
      <c r="B789" s="456"/>
      <c r="C789" s="456"/>
      <c r="D789" s="456"/>
      <c r="E789" s="456"/>
      <c r="F789" s="456"/>
      <c r="G789" s="456"/>
      <c r="H789" s="456"/>
      <c r="I789" s="456"/>
      <c r="J789" s="456"/>
      <c r="K789" s="456"/>
      <c r="L789" s="456"/>
      <c r="M789" s="456"/>
      <c r="N789" s="456"/>
    </row>
    <row r="790" spans="1:14" ht="19.5" customHeight="1">
      <c r="A790" s="456"/>
      <c r="B790" s="456"/>
      <c r="C790" s="456"/>
      <c r="D790" s="456"/>
      <c r="E790" s="456"/>
      <c r="F790" s="456"/>
      <c r="G790" s="456"/>
      <c r="H790" s="456"/>
      <c r="I790" s="456"/>
      <c r="J790" s="456"/>
      <c r="K790" s="456"/>
      <c r="L790" s="456"/>
      <c r="M790" s="456"/>
      <c r="N790" s="456"/>
    </row>
    <row r="791" spans="1:14" ht="19.5" customHeight="1">
      <c r="A791" s="456"/>
      <c r="B791" s="456"/>
      <c r="C791" s="456"/>
      <c r="D791" s="456"/>
      <c r="E791" s="456"/>
      <c r="F791" s="456"/>
      <c r="G791" s="456"/>
      <c r="H791" s="456"/>
      <c r="I791" s="456"/>
      <c r="J791" s="456"/>
      <c r="K791" s="456"/>
      <c r="L791" s="456"/>
      <c r="M791" s="456"/>
      <c r="N791" s="456"/>
    </row>
    <row r="792" spans="1:14" ht="19.5" customHeight="1">
      <c r="A792" s="456"/>
      <c r="B792" s="456"/>
      <c r="C792" s="456"/>
      <c r="D792" s="456"/>
      <c r="E792" s="456"/>
      <c r="F792" s="456"/>
      <c r="G792" s="456"/>
      <c r="H792" s="456"/>
      <c r="I792" s="456"/>
      <c r="J792" s="456"/>
      <c r="K792" s="456"/>
      <c r="L792" s="456"/>
      <c r="M792" s="456"/>
      <c r="N792" s="456"/>
    </row>
    <row r="793" spans="1:14" ht="19.5" customHeight="1">
      <c r="A793" s="456"/>
      <c r="B793" s="456"/>
      <c r="C793" s="456"/>
      <c r="D793" s="456"/>
      <c r="E793" s="456"/>
      <c r="F793" s="456"/>
      <c r="G793" s="456"/>
      <c r="H793" s="456"/>
      <c r="I793" s="456"/>
      <c r="J793" s="456"/>
      <c r="K793" s="456"/>
      <c r="L793" s="456"/>
      <c r="M793" s="456"/>
      <c r="N793" s="456"/>
    </row>
    <row r="794" spans="1:14" ht="19.5" customHeight="1">
      <c r="A794" s="456"/>
      <c r="B794" s="456"/>
      <c r="C794" s="456"/>
      <c r="D794" s="456"/>
      <c r="E794" s="456"/>
      <c r="F794" s="456"/>
      <c r="G794" s="456"/>
      <c r="H794" s="456"/>
      <c r="I794" s="456"/>
      <c r="J794" s="456"/>
      <c r="K794" s="456"/>
      <c r="L794" s="456"/>
      <c r="M794" s="456"/>
      <c r="N794" s="456"/>
    </row>
    <row r="795" spans="1:14" ht="19.5" customHeight="1">
      <c r="A795" s="456"/>
      <c r="B795" s="456"/>
      <c r="C795" s="456"/>
      <c r="D795" s="456"/>
      <c r="E795" s="456"/>
      <c r="F795" s="456"/>
      <c r="G795" s="456"/>
      <c r="H795" s="456"/>
      <c r="I795" s="456"/>
      <c r="J795" s="456"/>
      <c r="K795" s="456"/>
      <c r="L795" s="456"/>
      <c r="M795" s="456"/>
      <c r="N795" s="456"/>
    </row>
    <row r="796" spans="1:14" ht="19.5" customHeight="1">
      <c r="A796" s="456"/>
      <c r="B796" s="456"/>
      <c r="C796" s="456"/>
      <c r="D796" s="456"/>
      <c r="E796" s="456"/>
      <c r="F796" s="456"/>
      <c r="G796" s="456"/>
      <c r="H796" s="456"/>
      <c r="I796" s="456"/>
      <c r="J796" s="456"/>
      <c r="K796" s="456"/>
      <c r="L796" s="456"/>
      <c r="M796" s="456"/>
      <c r="N796" s="456"/>
    </row>
    <row r="797" spans="1:14" ht="19.5" customHeight="1">
      <c r="A797" s="456"/>
      <c r="B797" s="456"/>
      <c r="C797" s="456"/>
      <c r="D797" s="456"/>
      <c r="E797" s="456"/>
      <c r="F797" s="456"/>
      <c r="G797" s="456"/>
      <c r="H797" s="456"/>
      <c r="I797" s="456"/>
      <c r="J797" s="456"/>
      <c r="K797" s="456"/>
      <c r="L797" s="456"/>
      <c r="M797" s="456"/>
      <c r="N797" s="456"/>
    </row>
    <row r="798" spans="1:14" ht="19.5" customHeight="1">
      <c r="A798" s="456"/>
      <c r="B798" s="456"/>
      <c r="C798" s="456"/>
      <c r="D798" s="456"/>
      <c r="E798" s="456"/>
      <c r="F798" s="456"/>
      <c r="G798" s="456"/>
      <c r="H798" s="456"/>
      <c r="I798" s="456"/>
      <c r="J798" s="456"/>
      <c r="K798" s="456"/>
      <c r="L798" s="456"/>
      <c r="M798" s="456"/>
      <c r="N798" s="456"/>
    </row>
    <row r="799" spans="1:14" ht="19.5" customHeight="1">
      <c r="A799" s="456"/>
      <c r="B799" s="456"/>
      <c r="C799" s="456"/>
      <c r="D799" s="456"/>
      <c r="E799" s="456"/>
      <c r="F799" s="456"/>
      <c r="G799" s="456"/>
      <c r="H799" s="456"/>
      <c r="I799" s="456"/>
      <c r="J799" s="456"/>
      <c r="K799" s="456"/>
      <c r="L799" s="456"/>
      <c r="M799" s="456"/>
      <c r="N799" s="456"/>
    </row>
    <row r="800" spans="1:14" ht="19.5" customHeight="1">
      <c r="A800" s="456"/>
      <c r="B800" s="456"/>
      <c r="C800" s="456"/>
      <c r="D800" s="456"/>
      <c r="E800" s="456"/>
      <c r="F800" s="456"/>
      <c r="G800" s="456"/>
      <c r="H800" s="456"/>
      <c r="I800" s="456"/>
      <c r="J800" s="456"/>
      <c r="K800" s="456"/>
      <c r="L800" s="456"/>
      <c r="M800" s="456"/>
      <c r="N800" s="456"/>
    </row>
    <row r="801" spans="1:14" ht="19.5" customHeight="1">
      <c r="A801" s="456"/>
      <c r="B801" s="456"/>
      <c r="C801" s="456"/>
      <c r="D801" s="456"/>
      <c r="E801" s="456"/>
      <c r="F801" s="456"/>
      <c r="G801" s="456"/>
      <c r="H801" s="456"/>
      <c r="I801" s="456"/>
      <c r="J801" s="456"/>
      <c r="K801" s="456"/>
      <c r="L801" s="456"/>
      <c r="M801" s="456"/>
      <c r="N801" s="456"/>
    </row>
    <row r="802" spans="1:14" ht="19.5" customHeight="1">
      <c r="A802" s="456"/>
      <c r="B802" s="456"/>
      <c r="C802" s="456"/>
      <c r="D802" s="456"/>
      <c r="E802" s="456"/>
      <c r="F802" s="456"/>
      <c r="G802" s="456"/>
      <c r="H802" s="456"/>
      <c r="I802" s="456"/>
      <c r="J802" s="456"/>
      <c r="K802" s="456"/>
      <c r="L802" s="456"/>
      <c r="M802" s="456"/>
      <c r="N802" s="456"/>
    </row>
    <row r="803" spans="1:14" ht="19.5" customHeight="1">
      <c r="A803" s="456"/>
      <c r="B803" s="456"/>
      <c r="C803" s="456"/>
      <c r="D803" s="456"/>
      <c r="E803" s="456"/>
      <c r="F803" s="456"/>
      <c r="G803" s="456"/>
      <c r="H803" s="456"/>
      <c r="I803" s="456"/>
      <c r="J803" s="456"/>
      <c r="K803" s="456"/>
      <c r="L803" s="456"/>
      <c r="M803" s="456"/>
      <c r="N803" s="456"/>
    </row>
    <row r="804" spans="1:14" ht="19.5" customHeight="1">
      <c r="A804" s="456"/>
      <c r="B804" s="456"/>
      <c r="C804" s="456"/>
      <c r="D804" s="456"/>
      <c r="E804" s="456"/>
      <c r="F804" s="456"/>
      <c r="G804" s="456"/>
      <c r="H804" s="456"/>
      <c r="I804" s="456"/>
      <c r="J804" s="456"/>
      <c r="K804" s="456"/>
      <c r="L804" s="456"/>
      <c r="M804" s="456"/>
      <c r="N804" s="456"/>
    </row>
    <row r="805" spans="1:14" ht="19.5" customHeight="1">
      <c r="A805" s="456"/>
      <c r="B805" s="456"/>
      <c r="C805" s="456"/>
      <c r="D805" s="456"/>
      <c r="E805" s="456"/>
      <c r="F805" s="456"/>
      <c r="G805" s="456"/>
      <c r="H805" s="456"/>
      <c r="I805" s="456"/>
      <c r="J805" s="456"/>
      <c r="K805" s="456"/>
      <c r="L805" s="456"/>
      <c r="M805" s="456"/>
      <c r="N805" s="456"/>
    </row>
    <row r="806" spans="1:14" ht="19.5" customHeight="1">
      <c r="A806" s="456"/>
      <c r="B806" s="456"/>
      <c r="C806" s="456"/>
      <c r="D806" s="456"/>
      <c r="E806" s="456"/>
      <c r="F806" s="456"/>
      <c r="G806" s="456"/>
      <c r="H806" s="456"/>
      <c r="I806" s="456"/>
      <c r="J806" s="456"/>
      <c r="K806" s="456"/>
      <c r="L806" s="456"/>
      <c r="M806" s="456"/>
      <c r="N806" s="456"/>
    </row>
    <row r="807" spans="1:14" ht="19.5" customHeight="1">
      <c r="A807" s="456"/>
      <c r="B807" s="456"/>
      <c r="C807" s="456"/>
      <c r="D807" s="456"/>
      <c r="E807" s="456"/>
      <c r="F807" s="456"/>
      <c r="G807" s="456"/>
      <c r="H807" s="456"/>
      <c r="I807" s="456"/>
      <c r="J807" s="456"/>
      <c r="K807" s="456"/>
      <c r="L807" s="456"/>
      <c r="M807" s="456"/>
      <c r="N807" s="456"/>
    </row>
    <row r="808" spans="1:14" ht="19.5" customHeight="1">
      <c r="A808" s="456"/>
      <c r="B808" s="456"/>
      <c r="C808" s="456"/>
      <c r="D808" s="456"/>
      <c r="E808" s="456"/>
      <c r="F808" s="456"/>
      <c r="G808" s="456"/>
      <c r="H808" s="456"/>
      <c r="I808" s="456"/>
      <c r="J808" s="456"/>
      <c r="K808" s="456"/>
      <c r="L808" s="456"/>
      <c r="M808" s="456"/>
      <c r="N808" s="456"/>
    </row>
    <row r="809" spans="1:14" ht="19.5" customHeight="1">
      <c r="A809" s="456"/>
      <c r="B809" s="456"/>
      <c r="C809" s="456"/>
      <c r="D809" s="456"/>
      <c r="E809" s="456"/>
      <c r="F809" s="456"/>
      <c r="G809" s="456"/>
      <c r="H809" s="456"/>
      <c r="I809" s="456"/>
      <c r="J809" s="456"/>
      <c r="K809" s="456"/>
      <c r="L809" s="456"/>
      <c r="M809" s="456"/>
      <c r="N809" s="456"/>
    </row>
    <row r="810" spans="1:14" ht="19.5" customHeight="1">
      <c r="A810" s="456"/>
      <c r="B810" s="456"/>
      <c r="C810" s="456"/>
      <c r="D810" s="456"/>
      <c r="E810" s="456"/>
      <c r="F810" s="456"/>
      <c r="G810" s="456"/>
      <c r="H810" s="456"/>
      <c r="I810" s="456"/>
      <c r="J810" s="456"/>
      <c r="K810" s="456"/>
      <c r="L810" s="456"/>
      <c r="M810" s="456"/>
      <c r="N810" s="456"/>
    </row>
    <row r="811" spans="1:14" ht="19.5" customHeight="1">
      <c r="A811" s="456"/>
      <c r="B811" s="456"/>
      <c r="C811" s="456"/>
      <c r="D811" s="456"/>
      <c r="E811" s="456"/>
      <c r="F811" s="456"/>
      <c r="G811" s="456"/>
      <c r="H811" s="456"/>
      <c r="I811" s="456"/>
      <c r="J811" s="456"/>
      <c r="K811" s="456"/>
      <c r="L811" s="456"/>
      <c r="M811" s="456"/>
      <c r="N811" s="456"/>
    </row>
    <row r="812" spans="1:14" ht="19.5" customHeight="1">
      <c r="A812" s="456"/>
      <c r="B812" s="456"/>
      <c r="C812" s="456"/>
      <c r="D812" s="456"/>
      <c r="E812" s="456"/>
      <c r="F812" s="456"/>
      <c r="G812" s="456"/>
      <c r="H812" s="456"/>
      <c r="I812" s="456"/>
      <c r="J812" s="456"/>
      <c r="K812" s="456"/>
      <c r="L812" s="456"/>
      <c r="M812" s="456"/>
      <c r="N812" s="456"/>
    </row>
    <row r="813" spans="1:14" ht="19.5" customHeight="1">
      <c r="A813" s="456"/>
      <c r="B813" s="456"/>
      <c r="C813" s="456"/>
      <c r="D813" s="456"/>
      <c r="E813" s="456"/>
      <c r="F813" s="456"/>
      <c r="G813" s="456"/>
      <c r="H813" s="456"/>
      <c r="I813" s="456"/>
      <c r="J813" s="456"/>
      <c r="K813" s="456"/>
      <c r="L813" s="456"/>
      <c r="M813" s="456"/>
      <c r="N813" s="456"/>
    </row>
    <row r="814" spans="1:14" ht="19.5" customHeight="1">
      <c r="A814" s="456"/>
      <c r="B814" s="456"/>
      <c r="C814" s="456"/>
      <c r="D814" s="456"/>
      <c r="E814" s="456"/>
      <c r="F814" s="456"/>
      <c r="G814" s="456"/>
      <c r="H814" s="456"/>
      <c r="I814" s="456"/>
      <c r="J814" s="456"/>
      <c r="K814" s="456"/>
      <c r="L814" s="456"/>
      <c r="M814" s="456"/>
      <c r="N814" s="456"/>
    </row>
    <row r="815" spans="1:14" ht="19.5" customHeight="1">
      <c r="A815" s="456"/>
      <c r="B815" s="456"/>
      <c r="C815" s="456"/>
      <c r="D815" s="456"/>
      <c r="E815" s="456"/>
      <c r="F815" s="456"/>
      <c r="G815" s="456"/>
      <c r="H815" s="456"/>
      <c r="I815" s="456"/>
      <c r="J815" s="456"/>
      <c r="K815" s="456"/>
      <c r="L815" s="456"/>
      <c r="M815" s="456"/>
      <c r="N815" s="456"/>
    </row>
    <row r="816" spans="1:14" ht="19.5" customHeight="1">
      <c r="A816" s="456"/>
      <c r="B816" s="456"/>
      <c r="C816" s="456"/>
      <c r="D816" s="456"/>
      <c r="E816" s="456"/>
      <c r="F816" s="456"/>
      <c r="G816" s="456"/>
      <c r="H816" s="456"/>
      <c r="I816" s="456"/>
      <c r="J816" s="456"/>
      <c r="K816" s="456"/>
      <c r="L816" s="456"/>
      <c r="M816" s="456"/>
      <c r="N816" s="456"/>
    </row>
    <row r="817" spans="1:14" ht="19.5" customHeight="1">
      <c r="A817" s="456"/>
      <c r="B817" s="456"/>
      <c r="C817" s="456"/>
      <c r="D817" s="456"/>
      <c r="E817" s="456"/>
      <c r="F817" s="456"/>
      <c r="G817" s="456"/>
      <c r="H817" s="456"/>
      <c r="I817" s="456"/>
      <c r="J817" s="456"/>
      <c r="K817" s="456"/>
      <c r="L817" s="456"/>
      <c r="M817" s="456"/>
      <c r="N817" s="456"/>
    </row>
    <row r="818" spans="1:14" ht="19.5" customHeight="1">
      <c r="A818" s="456"/>
      <c r="B818" s="456"/>
      <c r="C818" s="456"/>
      <c r="D818" s="456"/>
      <c r="E818" s="456"/>
      <c r="F818" s="456"/>
      <c r="G818" s="456"/>
      <c r="H818" s="456"/>
      <c r="I818" s="456"/>
      <c r="J818" s="456"/>
      <c r="K818" s="456"/>
      <c r="L818" s="456"/>
      <c r="M818" s="456"/>
      <c r="N818" s="456"/>
    </row>
    <row r="819" spans="1:14" ht="19.5" customHeight="1">
      <c r="A819" s="456"/>
      <c r="B819" s="456"/>
      <c r="C819" s="456"/>
      <c r="D819" s="456"/>
      <c r="E819" s="456"/>
      <c r="F819" s="456"/>
      <c r="G819" s="456"/>
      <c r="H819" s="456"/>
      <c r="I819" s="456"/>
      <c r="J819" s="456"/>
      <c r="K819" s="456"/>
      <c r="L819" s="456"/>
      <c r="M819" s="456"/>
      <c r="N819" s="456"/>
    </row>
    <row r="820" spans="1:14" ht="19.5" customHeight="1">
      <c r="A820" s="456"/>
      <c r="B820" s="456"/>
      <c r="C820" s="456"/>
      <c r="D820" s="456"/>
      <c r="E820" s="456"/>
      <c r="F820" s="456"/>
      <c r="G820" s="456"/>
      <c r="H820" s="456"/>
      <c r="I820" s="456"/>
      <c r="J820" s="456"/>
      <c r="K820" s="456"/>
      <c r="L820" s="456"/>
      <c r="M820" s="456"/>
      <c r="N820" s="456"/>
    </row>
    <row r="821" spans="1:14" ht="19.5" customHeight="1">
      <c r="A821" s="456"/>
      <c r="B821" s="456"/>
      <c r="C821" s="456"/>
      <c r="D821" s="456"/>
      <c r="E821" s="456"/>
      <c r="F821" s="456"/>
      <c r="G821" s="456"/>
      <c r="H821" s="456"/>
      <c r="I821" s="456"/>
      <c r="J821" s="456"/>
      <c r="K821" s="456"/>
      <c r="L821" s="456"/>
      <c r="M821" s="456"/>
      <c r="N821" s="456"/>
    </row>
    <row r="822" spans="1:14" ht="19.5" customHeight="1">
      <c r="A822" s="456"/>
      <c r="B822" s="456"/>
      <c r="C822" s="456"/>
      <c r="D822" s="456"/>
      <c r="E822" s="456"/>
      <c r="F822" s="456"/>
      <c r="G822" s="456"/>
      <c r="H822" s="456"/>
      <c r="I822" s="456"/>
      <c r="J822" s="456"/>
      <c r="K822" s="456"/>
      <c r="L822" s="456"/>
      <c r="M822" s="456"/>
      <c r="N822" s="456"/>
    </row>
    <row r="823" spans="1:14" ht="19.5" customHeight="1">
      <c r="A823" s="456"/>
      <c r="B823" s="456"/>
      <c r="C823" s="456"/>
      <c r="D823" s="456"/>
      <c r="E823" s="456"/>
      <c r="F823" s="456"/>
      <c r="G823" s="456"/>
      <c r="H823" s="456"/>
      <c r="I823" s="456"/>
      <c r="J823" s="456"/>
      <c r="K823" s="456"/>
      <c r="L823" s="456"/>
      <c r="M823" s="456"/>
      <c r="N823" s="456"/>
    </row>
    <row r="824" spans="1:14" ht="19.5" customHeight="1">
      <c r="A824" s="456"/>
      <c r="B824" s="456"/>
      <c r="C824" s="456"/>
      <c r="D824" s="456"/>
      <c r="E824" s="456"/>
      <c r="F824" s="456"/>
      <c r="G824" s="456"/>
      <c r="H824" s="456"/>
      <c r="I824" s="456"/>
      <c r="J824" s="456"/>
      <c r="K824" s="456"/>
      <c r="L824" s="456"/>
      <c r="M824" s="456"/>
      <c r="N824" s="456"/>
    </row>
    <row r="825" spans="1:14" ht="19.5" customHeight="1">
      <c r="A825" s="456"/>
      <c r="B825" s="456"/>
      <c r="C825" s="456"/>
      <c r="D825" s="456"/>
      <c r="E825" s="456"/>
      <c r="F825" s="456"/>
      <c r="G825" s="456"/>
      <c r="H825" s="456"/>
      <c r="I825" s="456"/>
      <c r="J825" s="456"/>
      <c r="K825" s="456"/>
      <c r="L825" s="456"/>
      <c r="M825" s="456"/>
      <c r="N825" s="456"/>
    </row>
    <row r="826" spans="1:14" ht="19.5" customHeight="1">
      <c r="A826" s="456"/>
      <c r="B826" s="456"/>
      <c r="C826" s="456"/>
      <c r="D826" s="456"/>
      <c r="E826" s="456"/>
      <c r="F826" s="456"/>
      <c r="G826" s="456"/>
      <c r="H826" s="456"/>
      <c r="I826" s="456"/>
      <c r="J826" s="456"/>
      <c r="K826" s="456"/>
      <c r="L826" s="456"/>
      <c r="M826" s="456"/>
      <c r="N826" s="456"/>
    </row>
    <row r="827" spans="1:14" ht="19.5" customHeight="1">
      <c r="A827" s="456"/>
      <c r="B827" s="456"/>
      <c r="C827" s="456"/>
      <c r="D827" s="456"/>
      <c r="E827" s="456"/>
      <c r="F827" s="456"/>
      <c r="G827" s="456"/>
      <c r="H827" s="456"/>
      <c r="I827" s="456"/>
      <c r="J827" s="456"/>
      <c r="K827" s="456"/>
      <c r="L827" s="456"/>
      <c r="M827" s="456"/>
      <c r="N827" s="456"/>
    </row>
    <row r="828" spans="1:14" ht="19.5" customHeight="1">
      <c r="A828" s="456"/>
      <c r="B828" s="456"/>
      <c r="C828" s="456"/>
      <c r="D828" s="456"/>
      <c r="E828" s="456"/>
      <c r="F828" s="456"/>
      <c r="G828" s="456"/>
      <c r="H828" s="456"/>
      <c r="I828" s="456"/>
      <c r="J828" s="456"/>
      <c r="K828" s="456"/>
      <c r="L828" s="456"/>
      <c r="M828" s="456"/>
      <c r="N828" s="456"/>
    </row>
    <row r="829" spans="1:14" ht="19.5" customHeight="1">
      <c r="A829" s="456"/>
      <c r="B829" s="456"/>
      <c r="C829" s="456"/>
      <c r="D829" s="456"/>
      <c r="E829" s="456"/>
      <c r="F829" s="456"/>
      <c r="G829" s="456"/>
      <c r="H829" s="456"/>
      <c r="I829" s="456"/>
      <c r="J829" s="456"/>
      <c r="K829" s="456"/>
      <c r="L829" s="456"/>
      <c r="M829" s="456"/>
      <c r="N829" s="456"/>
    </row>
    <row r="830" spans="1:14" ht="19.5" customHeight="1">
      <c r="A830" s="456"/>
      <c r="B830" s="456"/>
      <c r="C830" s="456"/>
      <c r="D830" s="456"/>
      <c r="E830" s="456"/>
      <c r="F830" s="456"/>
      <c r="G830" s="456"/>
      <c r="H830" s="456"/>
      <c r="I830" s="456"/>
      <c r="J830" s="456"/>
      <c r="K830" s="456"/>
      <c r="L830" s="456"/>
      <c r="M830" s="456"/>
      <c r="N830" s="456"/>
    </row>
    <row r="831" spans="1:14" ht="19.5" customHeight="1">
      <c r="A831" s="456"/>
      <c r="B831" s="456"/>
      <c r="C831" s="456"/>
      <c r="D831" s="456"/>
      <c r="E831" s="456"/>
      <c r="F831" s="456"/>
      <c r="G831" s="456"/>
      <c r="H831" s="456"/>
      <c r="I831" s="456"/>
      <c r="J831" s="456"/>
      <c r="K831" s="456"/>
      <c r="L831" s="456"/>
      <c r="M831" s="456"/>
      <c r="N831" s="456"/>
    </row>
    <row r="832" spans="1:14" ht="19.5" customHeight="1">
      <c r="A832" s="456"/>
      <c r="B832" s="456"/>
      <c r="C832" s="456"/>
      <c r="D832" s="456"/>
      <c r="E832" s="456"/>
      <c r="F832" s="456"/>
      <c r="G832" s="456"/>
      <c r="H832" s="456"/>
      <c r="I832" s="456"/>
      <c r="J832" s="456"/>
      <c r="K832" s="456"/>
      <c r="L832" s="456"/>
      <c r="M832" s="456"/>
      <c r="N832" s="456"/>
    </row>
    <row r="833" spans="1:14" ht="19.5" customHeight="1">
      <c r="A833" s="456"/>
      <c r="B833" s="456"/>
      <c r="C833" s="456"/>
      <c r="D833" s="456"/>
      <c r="E833" s="456"/>
      <c r="F833" s="456"/>
      <c r="G833" s="456"/>
      <c r="H833" s="456"/>
      <c r="I833" s="456"/>
      <c r="J833" s="456"/>
      <c r="K833" s="456"/>
      <c r="L833" s="456"/>
      <c r="M833" s="456"/>
      <c r="N833" s="456"/>
    </row>
    <row r="834" spans="1:14" ht="19.5" customHeight="1">
      <c r="A834" s="456"/>
      <c r="B834" s="456"/>
      <c r="C834" s="456"/>
      <c r="D834" s="456"/>
      <c r="E834" s="456"/>
      <c r="F834" s="456"/>
      <c r="G834" s="456"/>
      <c r="H834" s="456"/>
      <c r="I834" s="456"/>
      <c r="J834" s="456"/>
      <c r="K834" s="456"/>
      <c r="L834" s="456"/>
      <c r="M834" s="456"/>
      <c r="N834" s="456"/>
    </row>
    <row r="835" spans="1:14" ht="19.5" customHeight="1">
      <c r="A835" s="456"/>
      <c r="B835" s="456"/>
      <c r="C835" s="456"/>
      <c r="D835" s="456"/>
      <c r="E835" s="456"/>
      <c r="F835" s="456"/>
      <c r="G835" s="456"/>
      <c r="H835" s="456"/>
      <c r="I835" s="456"/>
      <c r="J835" s="456"/>
      <c r="K835" s="456"/>
      <c r="L835" s="456"/>
      <c r="M835" s="456"/>
      <c r="N835" s="456"/>
    </row>
    <row r="836" spans="1:14" ht="19.5" customHeight="1">
      <c r="A836" s="456"/>
      <c r="B836" s="456"/>
      <c r="C836" s="456"/>
      <c r="D836" s="456"/>
      <c r="E836" s="456"/>
      <c r="F836" s="456"/>
      <c r="G836" s="456"/>
      <c r="H836" s="456"/>
      <c r="I836" s="456"/>
      <c r="J836" s="456"/>
      <c r="K836" s="456"/>
      <c r="L836" s="456"/>
      <c r="M836" s="456"/>
      <c r="N836" s="456"/>
    </row>
    <row r="837" spans="1:14" ht="19.5" customHeight="1">
      <c r="A837" s="456"/>
      <c r="B837" s="456"/>
      <c r="C837" s="456"/>
      <c r="D837" s="456"/>
      <c r="E837" s="456"/>
      <c r="F837" s="456"/>
      <c r="G837" s="456"/>
      <c r="H837" s="456"/>
      <c r="I837" s="456"/>
      <c r="J837" s="456"/>
      <c r="K837" s="456"/>
      <c r="L837" s="456"/>
      <c r="M837" s="456"/>
      <c r="N837" s="456"/>
    </row>
    <row r="838" spans="1:14" ht="19.5" customHeight="1">
      <c r="A838" s="456"/>
      <c r="B838" s="456"/>
      <c r="C838" s="456"/>
      <c r="D838" s="456"/>
      <c r="E838" s="456"/>
      <c r="F838" s="456"/>
      <c r="G838" s="456"/>
      <c r="H838" s="456"/>
      <c r="I838" s="456"/>
      <c r="J838" s="456"/>
      <c r="K838" s="456"/>
      <c r="L838" s="456"/>
      <c r="M838" s="456"/>
      <c r="N838" s="456"/>
    </row>
    <row r="839" spans="1:14" ht="19.5" customHeight="1">
      <c r="A839" s="456"/>
      <c r="B839" s="456"/>
      <c r="C839" s="456"/>
      <c r="D839" s="456"/>
      <c r="E839" s="456"/>
      <c r="F839" s="456"/>
      <c r="G839" s="456"/>
      <c r="H839" s="456"/>
      <c r="I839" s="456"/>
      <c r="J839" s="456"/>
      <c r="K839" s="456"/>
      <c r="L839" s="456"/>
      <c r="M839" s="456"/>
      <c r="N839" s="456"/>
    </row>
    <row r="840" spans="1:14" ht="19.5" customHeight="1">
      <c r="A840" s="456"/>
      <c r="B840" s="456"/>
      <c r="C840" s="456"/>
      <c r="D840" s="456"/>
      <c r="E840" s="456"/>
      <c r="F840" s="456"/>
      <c r="G840" s="456"/>
      <c r="H840" s="456"/>
      <c r="I840" s="456"/>
      <c r="J840" s="456"/>
      <c r="K840" s="456"/>
      <c r="L840" s="456"/>
      <c r="M840" s="456"/>
      <c r="N840" s="456"/>
    </row>
    <row r="841" spans="1:14" ht="19.5" customHeight="1">
      <c r="A841" s="456"/>
      <c r="B841" s="456"/>
      <c r="C841" s="456"/>
      <c r="D841" s="456"/>
      <c r="E841" s="456"/>
      <c r="F841" s="456"/>
      <c r="G841" s="456"/>
      <c r="H841" s="456"/>
      <c r="I841" s="456"/>
      <c r="J841" s="456"/>
      <c r="K841" s="456"/>
      <c r="L841" s="456"/>
      <c r="M841" s="456"/>
      <c r="N841" s="456"/>
    </row>
    <row r="842" spans="1:14" ht="19.5" customHeight="1">
      <c r="A842" s="456"/>
      <c r="B842" s="456"/>
      <c r="C842" s="456"/>
      <c r="D842" s="456"/>
      <c r="E842" s="456"/>
      <c r="F842" s="456"/>
      <c r="G842" s="456"/>
      <c r="H842" s="456"/>
      <c r="I842" s="456"/>
      <c r="J842" s="456"/>
      <c r="K842" s="456"/>
      <c r="L842" s="456"/>
      <c r="M842" s="456"/>
      <c r="N842" s="456"/>
    </row>
    <row r="843" spans="1:14" ht="19.5" customHeight="1">
      <c r="A843" s="456"/>
      <c r="B843" s="456"/>
      <c r="C843" s="456"/>
      <c r="D843" s="456"/>
      <c r="E843" s="456"/>
      <c r="F843" s="456"/>
      <c r="G843" s="456"/>
      <c r="H843" s="456"/>
      <c r="I843" s="456"/>
      <c r="J843" s="456"/>
      <c r="K843" s="456"/>
      <c r="L843" s="456"/>
      <c r="M843" s="456"/>
      <c r="N843" s="456"/>
    </row>
    <row r="844" spans="1:14" ht="19.5" customHeight="1">
      <c r="A844" s="456"/>
      <c r="B844" s="456"/>
      <c r="C844" s="456"/>
      <c r="D844" s="456"/>
      <c r="E844" s="456"/>
      <c r="F844" s="456"/>
      <c r="G844" s="456"/>
      <c r="H844" s="456"/>
      <c r="I844" s="456"/>
      <c r="J844" s="456"/>
      <c r="K844" s="456"/>
      <c r="L844" s="456"/>
      <c r="M844" s="456"/>
      <c r="N844" s="456"/>
    </row>
    <row r="845" spans="1:14" ht="19.5" customHeight="1">
      <c r="A845" s="456"/>
      <c r="B845" s="456"/>
      <c r="C845" s="456"/>
      <c r="D845" s="456"/>
      <c r="E845" s="456"/>
      <c r="F845" s="456"/>
      <c r="G845" s="456"/>
      <c r="H845" s="456"/>
      <c r="I845" s="456"/>
      <c r="J845" s="456"/>
      <c r="K845" s="456"/>
      <c r="L845" s="456"/>
      <c r="M845" s="456"/>
      <c r="N845" s="456"/>
    </row>
    <row r="846" spans="1:14" ht="19.5" customHeight="1">
      <c r="A846" s="456"/>
      <c r="B846" s="456"/>
      <c r="C846" s="456"/>
      <c r="D846" s="456"/>
      <c r="E846" s="456"/>
      <c r="F846" s="456"/>
      <c r="G846" s="456"/>
      <c r="H846" s="456"/>
      <c r="I846" s="456"/>
      <c r="J846" s="456"/>
      <c r="K846" s="456"/>
      <c r="L846" s="456"/>
      <c r="M846" s="456"/>
      <c r="N846" s="456"/>
    </row>
    <row r="847" spans="1:14" ht="19.5" customHeight="1">
      <c r="A847" s="456"/>
      <c r="B847" s="456"/>
      <c r="C847" s="456"/>
      <c r="D847" s="456"/>
      <c r="E847" s="456"/>
      <c r="F847" s="456"/>
      <c r="G847" s="456"/>
      <c r="H847" s="456"/>
      <c r="I847" s="456"/>
      <c r="J847" s="456"/>
      <c r="K847" s="456"/>
      <c r="L847" s="456"/>
      <c r="M847" s="456"/>
      <c r="N847" s="456"/>
    </row>
    <row r="848" spans="1:14" ht="19.5" customHeight="1">
      <c r="A848" s="456"/>
      <c r="B848" s="456"/>
      <c r="C848" s="456"/>
      <c r="D848" s="456"/>
      <c r="E848" s="456"/>
      <c r="F848" s="456"/>
      <c r="G848" s="456"/>
      <c r="H848" s="456"/>
      <c r="I848" s="456"/>
      <c r="J848" s="456"/>
      <c r="K848" s="456"/>
      <c r="L848" s="456"/>
      <c r="M848" s="456"/>
      <c r="N848" s="456"/>
    </row>
    <row r="849" spans="1:14" ht="19.5" customHeight="1">
      <c r="A849" s="456"/>
      <c r="B849" s="456"/>
      <c r="C849" s="456"/>
      <c r="D849" s="456"/>
      <c r="E849" s="456"/>
      <c r="F849" s="456"/>
      <c r="G849" s="456"/>
      <c r="H849" s="456"/>
      <c r="I849" s="456"/>
      <c r="J849" s="456"/>
      <c r="K849" s="456"/>
      <c r="L849" s="456"/>
      <c r="M849" s="456"/>
      <c r="N849" s="456"/>
    </row>
    <row r="850" spans="1:14" ht="19.5" customHeight="1">
      <c r="A850" s="456"/>
      <c r="B850" s="456"/>
      <c r="C850" s="456"/>
      <c r="D850" s="456"/>
      <c r="E850" s="456"/>
      <c r="F850" s="456"/>
      <c r="G850" s="456"/>
      <c r="H850" s="456"/>
      <c r="I850" s="456"/>
      <c r="J850" s="456"/>
      <c r="K850" s="456"/>
      <c r="L850" s="456"/>
      <c r="M850" s="456"/>
      <c r="N850" s="456"/>
    </row>
    <row r="851" spans="1:14" ht="19.5" customHeight="1">
      <c r="A851" s="456"/>
      <c r="B851" s="456"/>
      <c r="C851" s="456"/>
      <c r="D851" s="456"/>
      <c r="E851" s="456"/>
      <c r="F851" s="456"/>
      <c r="G851" s="456"/>
      <c r="H851" s="456"/>
      <c r="I851" s="456"/>
      <c r="J851" s="456"/>
      <c r="K851" s="456"/>
      <c r="L851" s="456"/>
      <c r="M851" s="456"/>
      <c r="N851" s="456"/>
    </row>
    <row r="852" spans="1:14" ht="19.5" customHeight="1">
      <c r="A852" s="456"/>
      <c r="B852" s="456"/>
      <c r="C852" s="456"/>
      <c r="D852" s="456"/>
      <c r="E852" s="456"/>
      <c r="F852" s="456"/>
      <c r="G852" s="456"/>
      <c r="H852" s="456"/>
      <c r="I852" s="456"/>
      <c r="J852" s="456"/>
      <c r="K852" s="456"/>
      <c r="L852" s="456"/>
      <c r="M852" s="456"/>
      <c r="N852" s="456"/>
    </row>
    <row r="853" spans="1:14" ht="19.5" customHeight="1">
      <c r="A853" s="456"/>
      <c r="B853" s="456"/>
      <c r="C853" s="456"/>
      <c r="D853" s="456"/>
      <c r="E853" s="456"/>
      <c r="F853" s="456"/>
      <c r="G853" s="456"/>
      <c r="H853" s="456"/>
      <c r="I853" s="456"/>
      <c r="J853" s="456"/>
      <c r="K853" s="456"/>
      <c r="L853" s="456"/>
      <c r="M853" s="456"/>
      <c r="N853" s="456"/>
    </row>
    <row r="854" spans="1:14" ht="19.5" customHeight="1">
      <c r="A854" s="456"/>
      <c r="B854" s="456"/>
      <c r="C854" s="456"/>
      <c r="D854" s="456"/>
      <c r="E854" s="456"/>
      <c r="F854" s="456"/>
      <c r="G854" s="456"/>
      <c r="H854" s="456"/>
      <c r="I854" s="456"/>
      <c r="J854" s="456"/>
      <c r="K854" s="456"/>
      <c r="L854" s="456"/>
      <c r="M854" s="456"/>
      <c r="N854" s="456"/>
    </row>
    <row r="855" spans="1:14" ht="19.5" customHeight="1">
      <c r="A855" s="456"/>
      <c r="B855" s="456"/>
      <c r="C855" s="456"/>
      <c r="D855" s="456"/>
      <c r="E855" s="456"/>
      <c r="F855" s="456"/>
      <c r="G855" s="456"/>
      <c r="H855" s="456"/>
      <c r="I855" s="456"/>
      <c r="J855" s="456"/>
      <c r="K855" s="456"/>
      <c r="L855" s="456"/>
      <c r="M855" s="456"/>
      <c r="N855" s="456"/>
    </row>
    <row r="856" spans="1:14" ht="19.5" customHeight="1">
      <c r="A856" s="456"/>
      <c r="B856" s="456"/>
      <c r="C856" s="456"/>
      <c r="D856" s="456"/>
      <c r="E856" s="456"/>
      <c r="F856" s="456"/>
      <c r="G856" s="456"/>
      <c r="H856" s="456"/>
      <c r="I856" s="456"/>
      <c r="J856" s="456"/>
      <c r="K856" s="456"/>
      <c r="L856" s="456"/>
      <c r="M856" s="456"/>
      <c r="N856" s="456"/>
    </row>
    <row r="857" spans="1:14" ht="19.5" customHeight="1">
      <c r="A857" s="456"/>
      <c r="B857" s="456"/>
      <c r="C857" s="456"/>
      <c r="D857" s="456"/>
      <c r="E857" s="456"/>
      <c r="F857" s="456"/>
      <c r="G857" s="456"/>
      <c r="H857" s="456"/>
      <c r="I857" s="456"/>
      <c r="J857" s="456"/>
      <c r="K857" s="456"/>
      <c r="L857" s="456"/>
      <c r="M857" s="456"/>
      <c r="N857" s="456"/>
    </row>
    <row r="858" spans="1:14" ht="19.5" customHeight="1">
      <c r="A858" s="456"/>
      <c r="B858" s="456"/>
      <c r="C858" s="456"/>
      <c r="D858" s="456"/>
      <c r="E858" s="456"/>
      <c r="F858" s="456"/>
      <c r="G858" s="456"/>
      <c r="H858" s="456"/>
      <c r="I858" s="456"/>
      <c r="J858" s="456"/>
      <c r="K858" s="456"/>
      <c r="L858" s="456"/>
      <c r="M858" s="456"/>
      <c r="N858" s="456"/>
    </row>
    <row r="859" spans="1:14" ht="19.5" customHeight="1">
      <c r="A859" s="456"/>
      <c r="B859" s="456"/>
      <c r="C859" s="456"/>
      <c r="D859" s="456"/>
      <c r="E859" s="456"/>
      <c r="F859" s="456"/>
      <c r="G859" s="456"/>
      <c r="H859" s="456"/>
      <c r="I859" s="456"/>
      <c r="J859" s="456"/>
      <c r="K859" s="456"/>
      <c r="L859" s="456"/>
      <c r="M859" s="456"/>
      <c r="N859" s="456"/>
    </row>
    <row r="860" spans="1:14" ht="19.5" customHeight="1">
      <c r="A860" s="456"/>
      <c r="B860" s="456"/>
      <c r="C860" s="456"/>
      <c r="D860" s="456"/>
      <c r="E860" s="456"/>
      <c r="F860" s="456"/>
      <c r="G860" s="456"/>
      <c r="H860" s="456"/>
      <c r="I860" s="456"/>
      <c r="J860" s="456"/>
      <c r="K860" s="456"/>
      <c r="L860" s="456"/>
      <c r="M860" s="456"/>
      <c r="N860" s="456"/>
    </row>
    <row r="861" spans="1:14" ht="19.5" customHeight="1">
      <c r="A861" s="456"/>
      <c r="B861" s="456"/>
      <c r="C861" s="456"/>
      <c r="D861" s="456"/>
      <c r="E861" s="456"/>
      <c r="F861" s="456"/>
      <c r="G861" s="456"/>
      <c r="H861" s="456"/>
      <c r="I861" s="456"/>
      <c r="J861" s="456"/>
      <c r="K861" s="456"/>
      <c r="L861" s="456"/>
      <c r="M861" s="456"/>
      <c r="N861" s="456"/>
    </row>
    <row r="862" spans="1:14" ht="19.5" customHeight="1">
      <c r="A862" s="456"/>
      <c r="B862" s="456"/>
      <c r="C862" s="456"/>
      <c r="D862" s="456"/>
      <c r="E862" s="456"/>
      <c r="F862" s="456"/>
      <c r="G862" s="456"/>
      <c r="H862" s="456"/>
      <c r="I862" s="456"/>
      <c r="J862" s="456"/>
      <c r="K862" s="456"/>
      <c r="L862" s="456"/>
      <c r="M862" s="456"/>
      <c r="N862" s="456"/>
    </row>
    <row r="863" spans="1:14" ht="19.5" customHeight="1">
      <c r="A863" s="456"/>
      <c r="B863" s="456"/>
      <c r="C863" s="456"/>
      <c r="D863" s="456"/>
      <c r="E863" s="456"/>
      <c r="F863" s="456"/>
      <c r="G863" s="456"/>
      <c r="H863" s="456"/>
      <c r="I863" s="456"/>
      <c r="J863" s="456"/>
      <c r="K863" s="456"/>
      <c r="L863" s="456"/>
      <c r="M863" s="456"/>
      <c r="N863" s="456"/>
    </row>
    <row r="864" spans="1:14" ht="19.5" customHeight="1">
      <c r="A864" s="456"/>
      <c r="B864" s="456"/>
      <c r="C864" s="456"/>
      <c r="D864" s="456"/>
      <c r="E864" s="456"/>
      <c r="F864" s="456"/>
      <c r="G864" s="456"/>
      <c r="H864" s="456"/>
      <c r="I864" s="456"/>
      <c r="J864" s="456"/>
      <c r="K864" s="456"/>
      <c r="L864" s="456"/>
      <c r="M864" s="456"/>
      <c r="N864" s="456"/>
    </row>
    <row r="865" spans="1:14" ht="19.5" customHeight="1">
      <c r="A865" s="456"/>
      <c r="B865" s="456"/>
      <c r="C865" s="456"/>
      <c r="D865" s="456"/>
      <c r="E865" s="456"/>
      <c r="F865" s="456"/>
      <c r="G865" s="456"/>
      <c r="H865" s="456"/>
      <c r="I865" s="456"/>
      <c r="J865" s="456"/>
      <c r="K865" s="456"/>
      <c r="L865" s="456"/>
      <c r="M865" s="456"/>
      <c r="N865" s="456"/>
    </row>
    <row r="866" spans="1:14" ht="19.5" customHeight="1">
      <c r="A866" s="456"/>
      <c r="B866" s="456"/>
      <c r="C866" s="456"/>
      <c r="D866" s="456"/>
      <c r="E866" s="456"/>
      <c r="F866" s="456"/>
      <c r="G866" s="456"/>
      <c r="H866" s="456"/>
      <c r="I866" s="456"/>
      <c r="J866" s="456"/>
      <c r="K866" s="456"/>
      <c r="L866" s="456"/>
      <c r="M866" s="456"/>
      <c r="N866" s="456"/>
    </row>
    <row r="867" spans="1:14" ht="19.5" customHeight="1">
      <c r="A867" s="456"/>
      <c r="B867" s="456"/>
      <c r="C867" s="456"/>
      <c r="D867" s="456"/>
      <c r="E867" s="456"/>
      <c r="F867" s="456"/>
      <c r="G867" s="456"/>
      <c r="H867" s="456"/>
      <c r="I867" s="456"/>
      <c r="J867" s="456"/>
      <c r="K867" s="456"/>
      <c r="L867" s="456"/>
      <c r="M867" s="456"/>
      <c r="N867" s="456"/>
    </row>
    <row r="868" spans="1:14" ht="19.5" customHeight="1">
      <c r="A868" s="456"/>
      <c r="B868" s="456"/>
      <c r="C868" s="456"/>
      <c r="D868" s="456"/>
      <c r="E868" s="456"/>
      <c r="F868" s="456"/>
      <c r="G868" s="456"/>
      <c r="H868" s="456"/>
      <c r="I868" s="456"/>
      <c r="J868" s="456"/>
      <c r="K868" s="456"/>
      <c r="L868" s="456"/>
      <c r="M868" s="456"/>
      <c r="N868" s="456"/>
    </row>
    <row r="869" spans="1:14" ht="19.5" customHeight="1">
      <c r="A869" s="456"/>
      <c r="B869" s="456"/>
      <c r="C869" s="456"/>
      <c r="D869" s="456"/>
      <c r="E869" s="456"/>
      <c r="F869" s="456"/>
      <c r="G869" s="456"/>
      <c r="H869" s="456"/>
      <c r="I869" s="456"/>
      <c r="J869" s="456"/>
      <c r="K869" s="456"/>
      <c r="L869" s="456"/>
      <c r="M869" s="456"/>
      <c r="N869" s="456"/>
    </row>
    <row r="870" spans="1:14" ht="19.5" customHeight="1">
      <c r="A870" s="456"/>
      <c r="B870" s="456"/>
      <c r="C870" s="456"/>
      <c r="D870" s="456"/>
      <c r="E870" s="456"/>
      <c r="F870" s="456"/>
      <c r="G870" s="456"/>
      <c r="H870" s="456"/>
      <c r="I870" s="456"/>
      <c r="J870" s="456"/>
      <c r="K870" s="456"/>
      <c r="L870" s="456"/>
      <c r="M870" s="456"/>
      <c r="N870" s="456"/>
    </row>
    <row r="871" spans="1:14" ht="19.5" customHeight="1">
      <c r="A871" s="456"/>
      <c r="B871" s="456"/>
      <c r="C871" s="456"/>
      <c r="D871" s="456"/>
      <c r="E871" s="456"/>
      <c r="F871" s="456"/>
      <c r="G871" s="456"/>
      <c r="H871" s="456"/>
      <c r="I871" s="456"/>
      <c r="J871" s="456"/>
      <c r="K871" s="456"/>
      <c r="L871" s="456"/>
      <c r="M871" s="456"/>
      <c r="N871" s="456"/>
    </row>
    <row r="872" spans="1:14" ht="19.5" customHeight="1">
      <c r="A872" s="456"/>
      <c r="B872" s="456"/>
      <c r="C872" s="456"/>
      <c r="D872" s="456"/>
      <c r="E872" s="456"/>
      <c r="F872" s="456"/>
      <c r="G872" s="456"/>
      <c r="H872" s="456"/>
      <c r="I872" s="456"/>
      <c r="J872" s="456"/>
      <c r="K872" s="456"/>
      <c r="L872" s="456"/>
      <c r="M872" s="456"/>
      <c r="N872" s="456"/>
    </row>
    <row r="873" spans="1:14" ht="19.5" customHeight="1">
      <c r="A873" s="456"/>
      <c r="B873" s="456"/>
      <c r="C873" s="456"/>
      <c r="D873" s="456"/>
      <c r="E873" s="456"/>
      <c r="F873" s="456"/>
      <c r="G873" s="456"/>
      <c r="H873" s="456"/>
      <c r="I873" s="456"/>
      <c r="J873" s="456"/>
      <c r="K873" s="456"/>
      <c r="L873" s="456"/>
      <c r="M873" s="456"/>
      <c r="N873" s="456"/>
    </row>
    <row r="874" spans="1:14" ht="19.5" customHeight="1">
      <c r="A874" s="456"/>
      <c r="B874" s="456"/>
      <c r="C874" s="456"/>
      <c r="D874" s="456"/>
      <c r="E874" s="456"/>
      <c r="F874" s="456"/>
      <c r="G874" s="456"/>
      <c r="H874" s="456"/>
      <c r="I874" s="456"/>
      <c r="J874" s="456"/>
      <c r="K874" s="456"/>
      <c r="L874" s="456"/>
      <c r="M874" s="456"/>
      <c r="N874" s="456"/>
    </row>
    <row r="875" spans="1:14" ht="19.5" customHeight="1">
      <c r="A875" s="456"/>
      <c r="B875" s="456"/>
      <c r="C875" s="456"/>
      <c r="D875" s="456"/>
      <c r="E875" s="456"/>
      <c r="F875" s="456"/>
      <c r="G875" s="456"/>
      <c r="H875" s="456"/>
      <c r="I875" s="456"/>
      <c r="J875" s="456"/>
      <c r="K875" s="456"/>
      <c r="L875" s="456"/>
      <c r="M875" s="456"/>
      <c r="N875" s="456"/>
    </row>
    <row r="876" spans="1:14" ht="19.5" customHeight="1">
      <c r="A876" s="456"/>
      <c r="B876" s="456"/>
      <c r="C876" s="456"/>
      <c r="D876" s="456"/>
      <c r="E876" s="456"/>
      <c r="F876" s="456"/>
      <c r="G876" s="456"/>
      <c r="H876" s="456"/>
      <c r="I876" s="456"/>
      <c r="J876" s="456"/>
      <c r="K876" s="456"/>
      <c r="L876" s="456"/>
      <c r="M876" s="456"/>
      <c r="N876" s="456"/>
    </row>
    <row r="877" spans="1:14" ht="19.5" customHeight="1">
      <c r="A877" s="456"/>
      <c r="B877" s="456"/>
      <c r="C877" s="456"/>
      <c r="D877" s="456"/>
      <c r="E877" s="456"/>
      <c r="F877" s="456"/>
      <c r="G877" s="456"/>
      <c r="H877" s="456"/>
      <c r="I877" s="456"/>
      <c r="J877" s="456"/>
      <c r="K877" s="456"/>
      <c r="L877" s="456"/>
      <c r="M877" s="456"/>
      <c r="N877" s="456"/>
    </row>
    <row r="878" spans="1:14" ht="19.5" customHeight="1">
      <c r="A878" s="456"/>
      <c r="B878" s="456"/>
      <c r="C878" s="456"/>
      <c r="D878" s="456"/>
      <c r="E878" s="456"/>
      <c r="F878" s="456"/>
      <c r="G878" s="456"/>
      <c r="H878" s="456"/>
      <c r="I878" s="456"/>
      <c r="J878" s="456"/>
      <c r="K878" s="456"/>
      <c r="L878" s="456"/>
      <c r="M878" s="456"/>
      <c r="N878" s="456"/>
    </row>
    <row r="879" spans="1:14" ht="19.5" customHeight="1">
      <c r="A879" s="456"/>
      <c r="B879" s="456"/>
      <c r="C879" s="456"/>
      <c r="D879" s="456"/>
      <c r="E879" s="456"/>
      <c r="F879" s="456"/>
      <c r="G879" s="456"/>
      <c r="H879" s="456"/>
      <c r="I879" s="456"/>
      <c r="J879" s="456"/>
      <c r="K879" s="456"/>
      <c r="L879" s="456"/>
      <c r="M879" s="456"/>
      <c r="N879" s="456"/>
    </row>
    <row r="880" spans="1:14" ht="19.5" customHeight="1">
      <c r="A880" s="456"/>
      <c r="B880" s="456"/>
      <c r="C880" s="456"/>
      <c r="D880" s="456"/>
      <c r="E880" s="456"/>
      <c r="F880" s="456"/>
      <c r="G880" s="456"/>
      <c r="H880" s="456"/>
      <c r="I880" s="456"/>
      <c r="J880" s="456"/>
      <c r="K880" s="456"/>
      <c r="L880" s="456"/>
      <c r="M880" s="456"/>
      <c r="N880" s="456"/>
    </row>
    <row r="881" spans="1:14" ht="19.5" customHeight="1">
      <c r="A881" s="456"/>
      <c r="B881" s="456"/>
      <c r="C881" s="456"/>
      <c r="D881" s="456"/>
      <c r="E881" s="456"/>
      <c r="F881" s="456"/>
      <c r="G881" s="456"/>
      <c r="H881" s="456"/>
      <c r="I881" s="456"/>
      <c r="J881" s="456"/>
      <c r="K881" s="456"/>
      <c r="L881" s="456"/>
      <c r="M881" s="456"/>
      <c r="N881" s="456"/>
    </row>
    <row r="882" spans="1:14" ht="19.5" customHeight="1">
      <c r="A882" s="456"/>
      <c r="B882" s="456"/>
      <c r="C882" s="456"/>
      <c r="D882" s="456"/>
      <c r="E882" s="456"/>
      <c r="F882" s="456"/>
      <c r="G882" s="456"/>
      <c r="H882" s="456"/>
      <c r="I882" s="456"/>
      <c r="J882" s="456"/>
      <c r="K882" s="456"/>
      <c r="L882" s="456"/>
      <c r="M882" s="456"/>
      <c r="N882" s="456"/>
    </row>
    <row r="883" spans="1:14" ht="19.5" customHeight="1">
      <c r="A883" s="456"/>
      <c r="B883" s="456"/>
      <c r="C883" s="456"/>
      <c r="D883" s="456"/>
      <c r="E883" s="456"/>
      <c r="F883" s="456"/>
      <c r="G883" s="456"/>
      <c r="H883" s="456"/>
      <c r="I883" s="456"/>
      <c r="J883" s="456"/>
      <c r="K883" s="456"/>
      <c r="L883" s="456"/>
      <c r="M883" s="456"/>
      <c r="N883" s="456"/>
    </row>
    <row r="884" spans="1:14" ht="19.5" customHeight="1">
      <c r="A884" s="456"/>
      <c r="B884" s="456"/>
      <c r="C884" s="456"/>
      <c r="D884" s="456"/>
      <c r="E884" s="456"/>
      <c r="F884" s="456"/>
      <c r="G884" s="456"/>
      <c r="H884" s="456"/>
      <c r="I884" s="456"/>
      <c r="J884" s="456"/>
      <c r="K884" s="456"/>
      <c r="L884" s="456"/>
      <c r="M884" s="456"/>
      <c r="N884" s="456"/>
    </row>
    <row r="885" spans="1:14" ht="19.5" customHeight="1">
      <c r="A885" s="456"/>
      <c r="B885" s="456"/>
      <c r="C885" s="456"/>
      <c r="D885" s="456"/>
      <c r="E885" s="456"/>
      <c r="F885" s="456"/>
      <c r="G885" s="456"/>
      <c r="H885" s="456"/>
      <c r="I885" s="456"/>
      <c r="J885" s="456"/>
      <c r="K885" s="456"/>
      <c r="L885" s="456"/>
      <c r="M885" s="456"/>
      <c r="N885" s="456"/>
    </row>
    <row r="886" spans="1:14" ht="19.5" customHeight="1">
      <c r="A886" s="456"/>
      <c r="B886" s="456"/>
      <c r="C886" s="456"/>
      <c r="D886" s="456"/>
      <c r="E886" s="456"/>
      <c r="F886" s="456"/>
      <c r="G886" s="456"/>
      <c r="H886" s="456"/>
      <c r="I886" s="456"/>
      <c r="J886" s="456"/>
      <c r="K886" s="456"/>
      <c r="L886" s="456"/>
      <c r="M886" s="456"/>
      <c r="N886" s="456"/>
    </row>
    <row r="887" spans="1:14" ht="19.5" customHeight="1">
      <c r="A887" s="456"/>
      <c r="B887" s="456"/>
      <c r="C887" s="456"/>
      <c r="D887" s="456"/>
      <c r="E887" s="456"/>
      <c r="F887" s="456"/>
      <c r="G887" s="456"/>
      <c r="H887" s="456"/>
      <c r="I887" s="456"/>
      <c r="J887" s="456"/>
      <c r="K887" s="456"/>
      <c r="L887" s="456"/>
      <c r="M887" s="456"/>
      <c r="N887" s="456"/>
    </row>
    <row r="888" spans="1:14" ht="19.5" customHeight="1">
      <c r="A888" s="456"/>
      <c r="B888" s="456"/>
      <c r="C888" s="456"/>
      <c r="D888" s="456"/>
      <c r="E888" s="456"/>
      <c r="F888" s="456"/>
      <c r="G888" s="456"/>
      <c r="H888" s="456"/>
      <c r="I888" s="456"/>
      <c r="J888" s="456"/>
      <c r="K888" s="456"/>
      <c r="L888" s="456"/>
      <c r="M888" s="456"/>
      <c r="N888" s="456"/>
    </row>
    <row r="889" spans="1:14" ht="19.5" customHeight="1">
      <c r="A889" s="456"/>
      <c r="B889" s="456"/>
      <c r="C889" s="456"/>
      <c r="D889" s="456"/>
      <c r="E889" s="456"/>
      <c r="F889" s="456"/>
      <c r="G889" s="456"/>
      <c r="H889" s="456"/>
      <c r="I889" s="456"/>
      <c r="J889" s="456"/>
      <c r="K889" s="456"/>
      <c r="L889" s="456"/>
      <c r="M889" s="456"/>
      <c r="N889" s="456"/>
    </row>
    <row r="890" spans="1:14" ht="19.5" customHeight="1">
      <c r="A890" s="456"/>
      <c r="B890" s="456"/>
      <c r="C890" s="456"/>
      <c r="D890" s="456"/>
      <c r="E890" s="456"/>
      <c r="F890" s="456"/>
      <c r="G890" s="456"/>
      <c r="H890" s="456"/>
      <c r="I890" s="456"/>
      <c r="J890" s="456"/>
      <c r="K890" s="456"/>
      <c r="L890" s="456"/>
      <c r="M890" s="456"/>
      <c r="N890" s="456"/>
    </row>
    <row r="891" spans="1:14" ht="19.5" customHeight="1">
      <c r="A891" s="456"/>
      <c r="B891" s="456"/>
      <c r="C891" s="456"/>
      <c r="D891" s="456"/>
      <c r="E891" s="456"/>
      <c r="F891" s="456"/>
      <c r="G891" s="456"/>
      <c r="H891" s="456"/>
      <c r="I891" s="456"/>
      <c r="J891" s="456"/>
      <c r="K891" s="456"/>
      <c r="L891" s="456"/>
      <c r="M891" s="456"/>
      <c r="N891" s="456"/>
    </row>
    <row r="892" spans="1:14" ht="19.5" customHeight="1">
      <c r="A892" s="456"/>
      <c r="B892" s="456"/>
      <c r="C892" s="456"/>
      <c r="D892" s="456"/>
      <c r="E892" s="456"/>
      <c r="F892" s="456"/>
      <c r="G892" s="456"/>
      <c r="H892" s="456"/>
      <c r="I892" s="456"/>
      <c r="J892" s="456"/>
      <c r="K892" s="456"/>
      <c r="L892" s="456"/>
      <c r="M892" s="456"/>
      <c r="N892" s="456"/>
    </row>
    <row r="893" spans="1:14" ht="19.5" customHeight="1">
      <c r="A893" s="456"/>
      <c r="B893" s="456"/>
      <c r="C893" s="456"/>
      <c r="D893" s="456"/>
      <c r="E893" s="456"/>
      <c r="F893" s="456"/>
      <c r="G893" s="456"/>
      <c r="H893" s="456"/>
      <c r="I893" s="456"/>
      <c r="J893" s="456"/>
      <c r="K893" s="456"/>
      <c r="L893" s="456"/>
      <c r="M893" s="456"/>
      <c r="N893" s="456"/>
    </row>
    <row r="894" spans="1:14" ht="19.5" customHeight="1">
      <c r="A894" s="456"/>
      <c r="B894" s="456"/>
      <c r="C894" s="456"/>
      <c r="D894" s="456"/>
      <c r="E894" s="456"/>
      <c r="F894" s="456"/>
      <c r="G894" s="456"/>
      <c r="H894" s="456"/>
      <c r="I894" s="456"/>
      <c r="J894" s="456"/>
      <c r="K894" s="456"/>
      <c r="L894" s="456"/>
      <c r="M894" s="456"/>
      <c r="N894" s="456"/>
    </row>
    <row r="895" spans="1:14" ht="19.5" customHeight="1">
      <c r="A895" s="456"/>
      <c r="B895" s="456"/>
      <c r="C895" s="456"/>
      <c r="D895" s="456"/>
      <c r="E895" s="456"/>
      <c r="F895" s="456"/>
      <c r="G895" s="456"/>
      <c r="H895" s="456"/>
      <c r="I895" s="456"/>
      <c r="J895" s="456"/>
      <c r="K895" s="456"/>
      <c r="L895" s="456"/>
      <c r="M895" s="456"/>
      <c r="N895" s="456"/>
    </row>
    <row r="896" spans="1:14" ht="19.5" customHeight="1">
      <c r="A896" s="456"/>
      <c r="B896" s="456"/>
      <c r="C896" s="456"/>
      <c r="D896" s="456"/>
      <c r="E896" s="456"/>
      <c r="F896" s="456"/>
      <c r="G896" s="456"/>
      <c r="H896" s="456"/>
      <c r="I896" s="456"/>
      <c r="J896" s="456"/>
      <c r="K896" s="456"/>
      <c r="L896" s="456"/>
      <c r="M896" s="456"/>
      <c r="N896" s="456"/>
    </row>
    <row r="897" spans="1:14" ht="19.5" customHeight="1">
      <c r="A897" s="456"/>
      <c r="B897" s="456"/>
      <c r="C897" s="456"/>
      <c r="D897" s="456"/>
      <c r="E897" s="456"/>
      <c r="F897" s="456"/>
      <c r="G897" s="456"/>
      <c r="H897" s="456"/>
      <c r="I897" s="456"/>
      <c r="J897" s="456"/>
      <c r="K897" s="456"/>
      <c r="L897" s="456"/>
      <c r="M897" s="456"/>
      <c r="N897" s="456"/>
    </row>
    <row r="898" spans="1:14" ht="19.5" customHeight="1">
      <c r="A898" s="456"/>
      <c r="B898" s="456"/>
      <c r="C898" s="456"/>
      <c r="D898" s="456"/>
      <c r="E898" s="456"/>
      <c r="F898" s="456"/>
      <c r="G898" s="456"/>
      <c r="H898" s="456"/>
      <c r="I898" s="456"/>
      <c r="J898" s="456"/>
      <c r="K898" s="456"/>
      <c r="L898" s="456"/>
      <c r="M898" s="456"/>
      <c r="N898" s="456"/>
    </row>
    <row r="899" spans="1:14" ht="19.5" customHeight="1">
      <c r="A899" s="456"/>
      <c r="B899" s="456"/>
      <c r="C899" s="456"/>
      <c r="D899" s="456"/>
      <c r="E899" s="456"/>
      <c r="F899" s="456"/>
      <c r="G899" s="456"/>
      <c r="H899" s="456"/>
      <c r="I899" s="456"/>
      <c r="J899" s="456"/>
      <c r="K899" s="456"/>
      <c r="L899" s="456"/>
      <c r="M899" s="456"/>
      <c r="N899" s="456"/>
    </row>
    <row r="900" spans="1:14" ht="19.5" customHeight="1">
      <c r="A900" s="456"/>
      <c r="B900" s="456"/>
      <c r="C900" s="456"/>
      <c r="D900" s="456"/>
      <c r="E900" s="456"/>
      <c r="F900" s="456"/>
      <c r="G900" s="456"/>
      <c r="H900" s="456"/>
      <c r="I900" s="456"/>
      <c r="J900" s="456"/>
      <c r="K900" s="456"/>
      <c r="L900" s="456"/>
      <c r="M900" s="456"/>
      <c r="N900" s="456"/>
    </row>
    <row r="901" spans="1:14" ht="19.5" customHeight="1">
      <c r="A901" s="456"/>
      <c r="B901" s="456"/>
      <c r="C901" s="456"/>
      <c r="D901" s="456"/>
      <c r="E901" s="456"/>
      <c r="F901" s="456"/>
      <c r="G901" s="456"/>
      <c r="H901" s="456"/>
      <c r="I901" s="456"/>
      <c r="J901" s="456"/>
      <c r="K901" s="456"/>
      <c r="L901" s="456"/>
      <c r="M901" s="456"/>
      <c r="N901" s="456"/>
    </row>
    <row r="902" spans="1:14" ht="19.5" customHeight="1">
      <c r="A902" s="456"/>
      <c r="B902" s="456"/>
      <c r="C902" s="456"/>
      <c r="D902" s="456"/>
      <c r="E902" s="456"/>
      <c r="F902" s="456"/>
      <c r="G902" s="456"/>
      <c r="H902" s="456"/>
      <c r="I902" s="456"/>
      <c r="J902" s="456"/>
      <c r="K902" s="456"/>
      <c r="L902" s="456"/>
      <c r="M902" s="456"/>
      <c r="N902" s="456"/>
    </row>
    <row r="903" spans="1:14" ht="19.5" customHeight="1">
      <c r="A903" s="456"/>
      <c r="B903" s="456"/>
      <c r="C903" s="456"/>
      <c r="D903" s="456"/>
      <c r="E903" s="456"/>
      <c r="F903" s="456"/>
      <c r="G903" s="456"/>
      <c r="H903" s="456"/>
      <c r="I903" s="456"/>
      <c r="J903" s="456"/>
      <c r="K903" s="456"/>
      <c r="L903" s="456"/>
      <c r="M903" s="456"/>
      <c r="N903" s="456"/>
    </row>
    <row r="904" spans="1:14" ht="19.5" customHeight="1">
      <c r="A904" s="456"/>
      <c r="B904" s="456"/>
      <c r="C904" s="456"/>
      <c r="D904" s="456"/>
      <c r="E904" s="456"/>
      <c r="F904" s="456"/>
      <c r="G904" s="456"/>
      <c r="H904" s="456"/>
      <c r="I904" s="456"/>
      <c r="J904" s="456"/>
      <c r="K904" s="456"/>
      <c r="L904" s="456"/>
      <c r="M904" s="456"/>
      <c r="N904" s="456"/>
    </row>
    <row r="905" spans="1:14" ht="19.5" customHeight="1">
      <c r="A905" s="456"/>
      <c r="B905" s="456"/>
      <c r="C905" s="456"/>
      <c r="D905" s="456"/>
      <c r="E905" s="456"/>
      <c r="F905" s="456"/>
      <c r="G905" s="456"/>
      <c r="H905" s="456"/>
      <c r="I905" s="456"/>
      <c r="J905" s="456"/>
      <c r="K905" s="456"/>
      <c r="L905" s="456"/>
      <c r="M905" s="456"/>
      <c r="N905" s="456"/>
    </row>
    <row r="906" spans="1:14" ht="19.5" customHeight="1">
      <c r="A906" s="456"/>
      <c r="B906" s="456"/>
      <c r="C906" s="456"/>
      <c r="D906" s="456"/>
      <c r="E906" s="456"/>
      <c r="F906" s="456"/>
      <c r="G906" s="456"/>
      <c r="H906" s="456"/>
      <c r="I906" s="456"/>
      <c r="J906" s="456"/>
      <c r="K906" s="456"/>
      <c r="L906" s="456"/>
      <c r="M906" s="456"/>
      <c r="N906" s="456"/>
    </row>
    <row r="907" spans="1:14" ht="19.5" customHeight="1">
      <c r="A907" s="456"/>
      <c r="B907" s="456"/>
      <c r="C907" s="456"/>
      <c r="D907" s="456"/>
      <c r="E907" s="456"/>
      <c r="F907" s="456"/>
      <c r="G907" s="456"/>
      <c r="H907" s="456"/>
      <c r="I907" s="456"/>
      <c r="J907" s="456"/>
      <c r="K907" s="456"/>
      <c r="L907" s="456"/>
      <c r="M907" s="456"/>
      <c r="N907" s="456"/>
    </row>
    <row r="908" spans="1:14" ht="19.5" customHeight="1">
      <c r="A908" s="456"/>
      <c r="B908" s="456"/>
      <c r="C908" s="456"/>
      <c r="D908" s="456"/>
      <c r="E908" s="456"/>
      <c r="F908" s="456"/>
      <c r="G908" s="456"/>
      <c r="H908" s="456"/>
      <c r="I908" s="456"/>
      <c r="J908" s="456"/>
      <c r="K908" s="456"/>
      <c r="L908" s="456"/>
      <c r="M908" s="456"/>
      <c r="N908" s="456"/>
    </row>
    <row r="909" spans="1:14" ht="19.5" customHeight="1">
      <c r="A909" s="456"/>
      <c r="B909" s="456"/>
      <c r="C909" s="456"/>
      <c r="D909" s="456"/>
      <c r="E909" s="456"/>
      <c r="F909" s="456"/>
      <c r="G909" s="456"/>
      <c r="H909" s="456"/>
      <c r="I909" s="456"/>
      <c r="J909" s="456"/>
      <c r="K909" s="456"/>
      <c r="L909" s="456"/>
      <c r="M909" s="456"/>
      <c r="N909" s="456"/>
    </row>
    <row r="910" spans="1:14" ht="19.5" customHeight="1">
      <c r="A910" s="456"/>
      <c r="B910" s="456"/>
      <c r="C910" s="456"/>
      <c r="D910" s="456"/>
      <c r="E910" s="456"/>
      <c r="F910" s="456"/>
      <c r="G910" s="456"/>
      <c r="H910" s="456"/>
      <c r="I910" s="456"/>
      <c r="J910" s="456"/>
      <c r="K910" s="456"/>
      <c r="L910" s="456"/>
      <c r="M910" s="456"/>
      <c r="N910" s="456"/>
    </row>
    <row r="911" spans="1:14" ht="19.5" customHeight="1">
      <c r="A911" s="456"/>
      <c r="B911" s="456"/>
      <c r="C911" s="456"/>
      <c r="D911" s="456"/>
      <c r="E911" s="456"/>
      <c r="F911" s="456"/>
      <c r="G911" s="456"/>
      <c r="H911" s="456"/>
      <c r="I911" s="456"/>
      <c r="J911" s="456"/>
      <c r="K911" s="456"/>
      <c r="L911" s="456"/>
      <c r="M911" s="456"/>
      <c r="N911" s="456"/>
    </row>
    <row r="912" spans="1:14" ht="19.5" customHeight="1">
      <c r="A912" s="456"/>
      <c r="B912" s="456"/>
      <c r="C912" s="456"/>
      <c r="D912" s="456"/>
      <c r="E912" s="456"/>
      <c r="F912" s="456"/>
      <c r="G912" s="456"/>
      <c r="H912" s="456"/>
      <c r="I912" s="456"/>
      <c r="J912" s="456"/>
      <c r="K912" s="456"/>
      <c r="L912" s="456"/>
      <c r="M912" s="456"/>
      <c r="N912" s="456"/>
    </row>
    <row r="913" spans="1:14" ht="19.5" customHeight="1">
      <c r="A913" s="456"/>
      <c r="B913" s="456"/>
      <c r="C913" s="456"/>
      <c r="D913" s="456"/>
      <c r="E913" s="456"/>
      <c r="F913" s="456"/>
      <c r="G913" s="456"/>
      <c r="H913" s="456"/>
      <c r="I913" s="456"/>
      <c r="J913" s="456"/>
      <c r="K913" s="456"/>
      <c r="L913" s="456"/>
      <c r="M913" s="456"/>
      <c r="N913" s="456"/>
    </row>
    <row r="914" spans="1:14" ht="19.5" customHeight="1">
      <c r="A914" s="456"/>
      <c r="B914" s="456"/>
      <c r="C914" s="456"/>
      <c r="D914" s="456"/>
      <c r="E914" s="456"/>
      <c r="F914" s="456"/>
      <c r="G914" s="456"/>
      <c r="H914" s="456"/>
      <c r="I914" s="456"/>
      <c r="J914" s="456"/>
      <c r="K914" s="456"/>
      <c r="L914" s="456"/>
      <c r="M914" s="456"/>
      <c r="N914" s="456"/>
    </row>
    <row r="915" spans="1:14" ht="19.5" customHeight="1">
      <c r="A915" s="456"/>
      <c r="B915" s="456"/>
      <c r="C915" s="456"/>
      <c r="D915" s="456"/>
      <c r="E915" s="456"/>
      <c r="F915" s="456"/>
      <c r="G915" s="456"/>
      <c r="H915" s="456"/>
      <c r="I915" s="456"/>
      <c r="J915" s="456"/>
      <c r="K915" s="456"/>
      <c r="L915" s="456"/>
      <c r="M915" s="456"/>
      <c r="N915" s="456"/>
    </row>
    <row r="916" spans="1:14" ht="19.5" customHeight="1">
      <c r="A916" s="456"/>
      <c r="B916" s="456"/>
      <c r="C916" s="456"/>
      <c r="D916" s="456"/>
      <c r="E916" s="456"/>
      <c r="F916" s="456"/>
      <c r="G916" s="456"/>
      <c r="H916" s="456"/>
      <c r="I916" s="456"/>
      <c r="J916" s="456"/>
      <c r="K916" s="456"/>
      <c r="L916" s="456"/>
      <c r="M916" s="456"/>
      <c r="N916" s="456"/>
    </row>
    <row r="917" spans="1:14" ht="19.5" customHeight="1">
      <c r="A917" s="456"/>
      <c r="B917" s="456"/>
      <c r="C917" s="456"/>
      <c r="D917" s="456"/>
      <c r="E917" s="456"/>
      <c r="F917" s="456"/>
      <c r="G917" s="456"/>
      <c r="H917" s="456"/>
      <c r="I917" s="456"/>
      <c r="J917" s="456"/>
      <c r="K917" s="456"/>
      <c r="L917" s="456"/>
      <c r="M917" s="456"/>
      <c r="N917" s="456"/>
    </row>
    <row r="918" spans="1:14" ht="19.5" customHeight="1">
      <c r="A918" s="456"/>
      <c r="B918" s="456"/>
      <c r="C918" s="456"/>
      <c r="D918" s="456"/>
      <c r="E918" s="456"/>
      <c r="F918" s="456"/>
      <c r="G918" s="456"/>
      <c r="H918" s="456"/>
      <c r="I918" s="456"/>
      <c r="J918" s="456"/>
      <c r="K918" s="456"/>
      <c r="L918" s="456"/>
      <c r="M918" s="456"/>
      <c r="N918" s="456"/>
    </row>
    <row r="919" spans="1:14" ht="19.5" customHeight="1">
      <c r="A919" s="456"/>
      <c r="B919" s="456"/>
      <c r="C919" s="456"/>
      <c r="D919" s="456"/>
      <c r="E919" s="456"/>
      <c r="F919" s="456"/>
      <c r="G919" s="456"/>
      <c r="H919" s="456"/>
      <c r="I919" s="456"/>
      <c r="J919" s="456"/>
      <c r="K919" s="456"/>
      <c r="L919" s="456"/>
      <c r="M919" s="456"/>
      <c r="N919" s="456"/>
    </row>
    <row r="920" spans="1:14" ht="19.5" customHeight="1">
      <c r="A920" s="456"/>
      <c r="B920" s="456"/>
      <c r="C920" s="456"/>
      <c r="D920" s="456"/>
      <c r="E920" s="456"/>
      <c r="F920" s="456"/>
      <c r="G920" s="456"/>
      <c r="H920" s="456"/>
      <c r="I920" s="456"/>
      <c r="J920" s="456"/>
      <c r="K920" s="456"/>
      <c r="L920" s="456"/>
      <c r="M920" s="456"/>
      <c r="N920" s="456"/>
    </row>
    <row r="921" spans="1:14" ht="19.5" customHeight="1">
      <c r="A921" s="456"/>
      <c r="B921" s="456"/>
      <c r="C921" s="456"/>
      <c r="D921" s="456"/>
      <c r="E921" s="456"/>
      <c r="F921" s="456"/>
      <c r="G921" s="456"/>
      <c r="H921" s="456"/>
      <c r="I921" s="456"/>
      <c r="J921" s="456"/>
      <c r="K921" s="456"/>
      <c r="L921" s="456"/>
      <c r="M921" s="456"/>
      <c r="N921" s="456"/>
    </row>
    <row r="922" spans="1:14" ht="19.5" customHeight="1">
      <c r="A922" s="456"/>
      <c r="B922" s="456"/>
      <c r="C922" s="456"/>
      <c r="D922" s="456"/>
      <c r="E922" s="456"/>
      <c r="F922" s="456"/>
      <c r="G922" s="456"/>
      <c r="H922" s="456"/>
      <c r="I922" s="456"/>
      <c r="J922" s="456"/>
      <c r="K922" s="456"/>
      <c r="L922" s="456"/>
      <c r="M922" s="456"/>
      <c r="N922" s="456"/>
    </row>
    <row r="923" spans="1:14" ht="19.5" customHeight="1">
      <c r="A923" s="456"/>
      <c r="B923" s="456"/>
      <c r="C923" s="456"/>
      <c r="D923" s="456"/>
      <c r="E923" s="456"/>
      <c r="F923" s="456"/>
      <c r="G923" s="456"/>
      <c r="H923" s="456"/>
      <c r="I923" s="456"/>
      <c r="J923" s="456"/>
      <c r="K923" s="456"/>
      <c r="L923" s="456"/>
      <c r="M923" s="456"/>
      <c r="N923" s="456"/>
    </row>
    <row r="924" spans="1:14" ht="19.5" customHeight="1">
      <c r="A924" s="456"/>
      <c r="B924" s="456"/>
      <c r="C924" s="456"/>
      <c r="D924" s="456"/>
      <c r="E924" s="456"/>
      <c r="F924" s="456"/>
      <c r="G924" s="456"/>
      <c r="H924" s="456"/>
      <c r="I924" s="456"/>
      <c r="J924" s="456"/>
      <c r="K924" s="456"/>
      <c r="L924" s="456"/>
      <c r="M924" s="456"/>
      <c r="N924" s="456"/>
    </row>
    <row r="925" spans="1:14" ht="19.5" customHeight="1">
      <c r="A925" s="456"/>
      <c r="B925" s="456"/>
      <c r="C925" s="456"/>
      <c r="D925" s="456"/>
      <c r="E925" s="456"/>
      <c r="F925" s="456"/>
      <c r="G925" s="456"/>
      <c r="H925" s="456"/>
      <c r="I925" s="456"/>
      <c r="J925" s="456"/>
      <c r="K925" s="456"/>
      <c r="L925" s="456"/>
      <c r="M925" s="456"/>
      <c r="N925" s="456"/>
    </row>
    <row r="926" spans="1:14" ht="19.5" customHeight="1">
      <c r="A926" s="456"/>
      <c r="B926" s="456"/>
      <c r="C926" s="456"/>
      <c r="D926" s="456"/>
      <c r="E926" s="456"/>
      <c r="F926" s="456"/>
      <c r="G926" s="456"/>
      <c r="H926" s="456"/>
      <c r="I926" s="456"/>
      <c r="J926" s="456"/>
      <c r="K926" s="456"/>
      <c r="L926" s="456"/>
      <c r="M926" s="456"/>
      <c r="N926" s="456"/>
    </row>
    <row r="927" spans="1:14" ht="19.5" customHeight="1">
      <c r="A927" s="456"/>
      <c r="B927" s="456"/>
      <c r="C927" s="456"/>
      <c r="D927" s="456"/>
      <c r="E927" s="456"/>
      <c r="F927" s="456"/>
      <c r="G927" s="456"/>
      <c r="H927" s="456"/>
      <c r="I927" s="456"/>
      <c r="J927" s="456"/>
      <c r="K927" s="456"/>
      <c r="L927" s="456"/>
      <c r="M927" s="456"/>
      <c r="N927" s="456"/>
    </row>
    <row r="928" spans="1:14" ht="19.5" customHeight="1">
      <c r="A928" s="456"/>
      <c r="B928" s="456"/>
      <c r="C928" s="456"/>
      <c r="D928" s="456"/>
      <c r="E928" s="456"/>
      <c r="F928" s="456"/>
      <c r="G928" s="456"/>
      <c r="H928" s="456"/>
      <c r="I928" s="456"/>
      <c r="J928" s="456"/>
      <c r="K928" s="456"/>
      <c r="L928" s="456"/>
      <c r="M928" s="456"/>
      <c r="N928" s="456"/>
    </row>
    <row r="929" spans="1:14" ht="19.5" customHeight="1">
      <c r="A929" s="456"/>
      <c r="B929" s="456"/>
      <c r="C929" s="456"/>
      <c r="D929" s="456"/>
      <c r="E929" s="456"/>
      <c r="F929" s="456"/>
      <c r="G929" s="456"/>
      <c r="H929" s="456"/>
      <c r="I929" s="456"/>
      <c r="J929" s="456"/>
      <c r="K929" s="456"/>
      <c r="L929" s="456"/>
      <c r="M929" s="456"/>
      <c r="N929" s="456"/>
    </row>
    <row r="930" spans="1:14" ht="19.5" customHeight="1">
      <c r="A930" s="456"/>
      <c r="B930" s="456"/>
      <c r="C930" s="456"/>
      <c r="D930" s="456"/>
      <c r="E930" s="456"/>
      <c r="F930" s="456"/>
      <c r="G930" s="456"/>
      <c r="H930" s="456"/>
      <c r="I930" s="456"/>
      <c r="J930" s="456"/>
      <c r="K930" s="456"/>
      <c r="L930" s="456"/>
      <c r="M930" s="456"/>
      <c r="N930" s="456"/>
    </row>
    <row r="931" spans="1:14" ht="19.5" customHeight="1">
      <c r="A931" s="456"/>
      <c r="B931" s="456"/>
      <c r="C931" s="456"/>
      <c r="D931" s="456"/>
      <c r="E931" s="456"/>
      <c r="F931" s="456"/>
      <c r="G931" s="456"/>
      <c r="H931" s="456"/>
      <c r="I931" s="456"/>
      <c r="J931" s="456"/>
      <c r="K931" s="456"/>
      <c r="L931" s="456"/>
      <c r="M931" s="456"/>
      <c r="N931" s="456"/>
    </row>
    <row r="932" spans="1:14" ht="19.5" customHeight="1">
      <c r="A932" s="456"/>
      <c r="B932" s="456"/>
      <c r="C932" s="456"/>
      <c r="D932" s="456"/>
      <c r="E932" s="456"/>
      <c r="F932" s="456"/>
      <c r="G932" s="456"/>
      <c r="H932" s="456"/>
      <c r="I932" s="456"/>
      <c r="J932" s="456"/>
      <c r="K932" s="456"/>
      <c r="L932" s="456"/>
      <c r="M932" s="456"/>
      <c r="N932" s="456"/>
    </row>
    <row r="933" spans="1:14" ht="19.5" customHeight="1">
      <c r="A933" s="456"/>
      <c r="B933" s="456"/>
      <c r="C933" s="456"/>
      <c r="D933" s="456"/>
      <c r="E933" s="456"/>
      <c r="F933" s="456"/>
      <c r="G933" s="456"/>
      <c r="H933" s="456"/>
      <c r="I933" s="456"/>
      <c r="J933" s="456"/>
      <c r="K933" s="456"/>
      <c r="L933" s="456"/>
      <c r="M933" s="456"/>
      <c r="N933" s="456"/>
    </row>
    <row r="934" spans="1:14" ht="19.5" customHeight="1">
      <c r="A934" s="456"/>
      <c r="B934" s="456"/>
      <c r="C934" s="456"/>
      <c r="D934" s="456"/>
      <c r="E934" s="456"/>
      <c r="F934" s="456"/>
      <c r="G934" s="456"/>
      <c r="H934" s="456"/>
      <c r="I934" s="456"/>
      <c r="J934" s="456"/>
      <c r="K934" s="456"/>
      <c r="L934" s="456"/>
      <c r="M934" s="456"/>
      <c r="N934" s="456"/>
    </row>
    <row r="935" spans="1:14" ht="19.5" customHeight="1">
      <c r="A935" s="456"/>
      <c r="B935" s="456"/>
      <c r="C935" s="456"/>
      <c r="D935" s="456"/>
      <c r="E935" s="456"/>
      <c r="F935" s="456"/>
      <c r="G935" s="456"/>
      <c r="H935" s="456"/>
      <c r="I935" s="456"/>
      <c r="J935" s="456"/>
      <c r="K935" s="456"/>
      <c r="L935" s="456"/>
      <c r="M935" s="456"/>
      <c r="N935" s="456"/>
    </row>
    <row r="936" spans="1:14" ht="19.5" customHeight="1">
      <c r="A936" s="456"/>
      <c r="B936" s="456"/>
      <c r="C936" s="456"/>
      <c r="D936" s="456"/>
      <c r="E936" s="456"/>
      <c r="F936" s="456"/>
      <c r="G936" s="456"/>
      <c r="H936" s="456"/>
      <c r="I936" s="456"/>
      <c r="J936" s="456"/>
      <c r="K936" s="456"/>
      <c r="L936" s="456"/>
      <c r="M936" s="456"/>
      <c r="N936" s="456"/>
    </row>
    <row r="937" spans="1:14" ht="19.5" customHeight="1">
      <c r="A937" s="456"/>
      <c r="B937" s="456"/>
      <c r="C937" s="456"/>
      <c r="D937" s="456"/>
      <c r="E937" s="456"/>
      <c r="F937" s="456"/>
      <c r="G937" s="456"/>
      <c r="H937" s="456"/>
      <c r="I937" s="456"/>
      <c r="J937" s="456"/>
      <c r="K937" s="456"/>
      <c r="L937" s="456"/>
      <c r="M937" s="456"/>
      <c r="N937" s="456"/>
    </row>
    <row r="938" spans="1:14" ht="19.5" customHeight="1">
      <c r="A938" s="456"/>
      <c r="B938" s="456"/>
      <c r="C938" s="456"/>
      <c r="D938" s="456"/>
      <c r="E938" s="456"/>
      <c r="F938" s="456"/>
      <c r="G938" s="456"/>
      <c r="H938" s="456"/>
      <c r="I938" s="456"/>
      <c r="J938" s="456"/>
      <c r="K938" s="456"/>
      <c r="L938" s="456"/>
      <c r="M938" s="456"/>
      <c r="N938" s="456"/>
    </row>
    <row r="939" spans="1:14" ht="19.5" customHeight="1">
      <c r="A939" s="456"/>
      <c r="B939" s="456"/>
      <c r="C939" s="456"/>
      <c r="D939" s="456"/>
      <c r="E939" s="456"/>
      <c r="F939" s="456"/>
      <c r="G939" s="456"/>
      <c r="H939" s="456"/>
      <c r="I939" s="456"/>
      <c r="J939" s="456"/>
      <c r="K939" s="456"/>
      <c r="L939" s="456"/>
      <c r="M939" s="456"/>
      <c r="N939" s="456"/>
    </row>
    <row r="940" spans="1:14" ht="19.5" customHeight="1">
      <c r="A940" s="456"/>
      <c r="B940" s="456"/>
      <c r="C940" s="456"/>
      <c r="D940" s="456"/>
      <c r="E940" s="456"/>
      <c r="F940" s="456"/>
      <c r="G940" s="456"/>
      <c r="H940" s="456"/>
      <c r="I940" s="456"/>
      <c r="J940" s="456"/>
      <c r="K940" s="456"/>
      <c r="L940" s="456"/>
      <c r="M940" s="456"/>
      <c r="N940" s="456"/>
    </row>
    <row r="941" spans="1:14" ht="19.5" customHeight="1">
      <c r="A941" s="456"/>
      <c r="B941" s="456"/>
      <c r="C941" s="456"/>
      <c r="D941" s="456"/>
      <c r="E941" s="456"/>
      <c r="F941" s="456"/>
      <c r="G941" s="456"/>
      <c r="H941" s="456"/>
      <c r="I941" s="456"/>
      <c r="J941" s="456"/>
      <c r="K941" s="456"/>
      <c r="L941" s="456"/>
      <c r="M941" s="456"/>
      <c r="N941" s="456"/>
    </row>
    <row r="942" spans="1:14" ht="19.5" customHeight="1">
      <c r="A942" s="456"/>
      <c r="B942" s="456"/>
      <c r="C942" s="456"/>
      <c r="D942" s="456"/>
      <c r="E942" s="456"/>
      <c r="F942" s="456"/>
      <c r="G942" s="456"/>
      <c r="H942" s="456"/>
      <c r="I942" s="456"/>
      <c r="J942" s="456"/>
      <c r="K942" s="456"/>
      <c r="L942" s="456"/>
      <c r="M942" s="456"/>
      <c r="N942" s="456"/>
    </row>
    <row r="943" spans="1:14" ht="19.5" customHeight="1">
      <c r="A943" s="456"/>
      <c r="B943" s="456"/>
      <c r="C943" s="456"/>
      <c r="D943" s="456"/>
      <c r="E943" s="456"/>
      <c r="F943" s="456"/>
      <c r="G943" s="456"/>
      <c r="H943" s="456"/>
      <c r="I943" s="456"/>
      <c r="J943" s="456"/>
      <c r="K943" s="456"/>
      <c r="L943" s="456"/>
      <c r="M943" s="456"/>
      <c r="N943" s="456"/>
    </row>
    <row r="944" spans="1:14" ht="19.5" customHeight="1">
      <c r="A944" s="456"/>
      <c r="B944" s="456"/>
      <c r="C944" s="456"/>
      <c r="D944" s="456"/>
      <c r="E944" s="456"/>
      <c r="F944" s="456"/>
      <c r="G944" s="456"/>
      <c r="H944" s="456"/>
      <c r="I944" s="456"/>
      <c r="J944" s="456"/>
      <c r="K944" s="456"/>
      <c r="L944" s="456"/>
      <c r="M944" s="456"/>
      <c r="N944" s="456"/>
    </row>
    <row r="945" spans="1:14" ht="19.5" customHeight="1">
      <c r="A945" s="456"/>
      <c r="B945" s="456"/>
      <c r="C945" s="456"/>
      <c r="D945" s="456"/>
      <c r="E945" s="456"/>
      <c r="F945" s="456"/>
      <c r="G945" s="456"/>
      <c r="H945" s="456"/>
      <c r="I945" s="456"/>
      <c r="J945" s="456"/>
      <c r="K945" s="456"/>
      <c r="L945" s="456"/>
      <c r="M945" s="456"/>
      <c r="N945" s="456"/>
    </row>
    <row r="946" spans="1:14" ht="19.5" customHeight="1">
      <c r="A946" s="456"/>
      <c r="B946" s="456"/>
      <c r="C946" s="456"/>
      <c r="D946" s="456"/>
      <c r="E946" s="456"/>
      <c r="F946" s="456"/>
      <c r="G946" s="456"/>
      <c r="H946" s="456"/>
      <c r="I946" s="456"/>
      <c r="J946" s="456"/>
      <c r="K946" s="456"/>
      <c r="L946" s="456"/>
      <c r="M946" s="456"/>
      <c r="N946" s="456"/>
    </row>
    <row r="947" spans="1:14" ht="19.5" customHeight="1">
      <c r="A947" s="456"/>
      <c r="B947" s="456"/>
      <c r="C947" s="456"/>
      <c r="D947" s="456"/>
      <c r="E947" s="456"/>
      <c r="F947" s="456"/>
      <c r="G947" s="456"/>
      <c r="H947" s="456"/>
      <c r="I947" s="456"/>
      <c r="J947" s="456"/>
      <c r="K947" s="456"/>
      <c r="L947" s="456"/>
      <c r="M947" s="456"/>
      <c r="N947" s="456"/>
    </row>
    <row r="948" spans="1:14" ht="19.5" customHeight="1">
      <c r="A948" s="456"/>
      <c r="B948" s="456"/>
      <c r="C948" s="456"/>
      <c r="D948" s="456"/>
      <c r="E948" s="456"/>
      <c r="F948" s="456"/>
      <c r="G948" s="456"/>
      <c r="H948" s="456"/>
      <c r="I948" s="456"/>
      <c r="J948" s="456"/>
      <c r="K948" s="456"/>
      <c r="L948" s="456"/>
      <c r="M948" s="456"/>
      <c r="N948" s="456"/>
    </row>
    <row r="949" spans="1:14" ht="19.5" customHeight="1">
      <c r="A949" s="456"/>
      <c r="B949" s="456"/>
      <c r="C949" s="456"/>
      <c r="D949" s="456"/>
      <c r="E949" s="456"/>
      <c r="F949" s="456"/>
      <c r="G949" s="456"/>
      <c r="H949" s="456"/>
      <c r="I949" s="456"/>
      <c r="J949" s="456"/>
      <c r="K949" s="456"/>
      <c r="L949" s="456"/>
      <c r="M949" s="456"/>
      <c r="N949" s="456"/>
    </row>
    <row r="950" spans="1:14" ht="19.5" customHeight="1">
      <c r="A950" s="456"/>
      <c r="B950" s="456"/>
      <c r="C950" s="456"/>
      <c r="D950" s="456"/>
      <c r="E950" s="456"/>
      <c r="F950" s="456"/>
      <c r="G950" s="456"/>
      <c r="H950" s="456"/>
      <c r="I950" s="456"/>
      <c r="J950" s="456"/>
      <c r="K950" s="456"/>
      <c r="L950" s="456"/>
      <c r="M950" s="456"/>
      <c r="N950" s="456"/>
    </row>
    <row r="951" spans="1:14" ht="19.5" customHeight="1">
      <c r="A951" s="456"/>
      <c r="B951" s="456"/>
      <c r="C951" s="456"/>
      <c r="D951" s="456"/>
      <c r="E951" s="456"/>
      <c r="F951" s="456"/>
      <c r="G951" s="456"/>
      <c r="H951" s="456"/>
      <c r="I951" s="456"/>
      <c r="J951" s="456"/>
      <c r="K951" s="456"/>
      <c r="L951" s="456"/>
      <c r="M951" s="456"/>
      <c r="N951" s="456"/>
    </row>
    <row r="952" spans="1:14" ht="19.5" customHeight="1">
      <c r="A952" s="456"/>
      <c r="B952" s="456"/>
      <c r="C952" s="456"/>
      <c r="D952" s="456"/>
      <c r="E952" s="456"/>
      <c r="F952" s="456"/>
      <c r="G952" s="456"/>
      <c r="H952" s="456"/>
      <c r="I952" s="456"/>
      <c r="J952" s="456"/>
      <c r="K952" s="456"/>
      <c r="L952" s="456"/>
      <c r="M952" s="456"/>
      <c r="N952" s="456"/>
    </row>
    <row r="953" spans="1:14" ht="19.5" customHeight="1">
      <c r="A953" s="456"/>
      <c r="B953" s="456"/>
      <c r="C953" s="456"/>
      <c r="D953" s="456"/>
      <c r="E953" s="456"/>
      <c r="F953" s="456"/>
      <c r="G953" s="456"/>
      <c r="H953" s="456"/>
      <c r="I953" s="456"/>
      <c r="J953" s="456"/>
      <c r="K953" s="456"/>
      <c r="L953" s="456"/>
      <c r="M953" s="456"/>
      <c r="N953" s="456"/>
    </row>
    <row r="954" spans="1:14" ht="19.5" customHeight="1">
      <c r="A954" s="456"/>
      <c r="B954" s="456"/>
      <c r="C954" s="456"/>
      <c r="D954" s="456"/>
      <c r="E954" s="456"/>
      <c r="F954" s="456"/>
      <c r="G954" s="456"/>
      <c r="H954" s="456"/>
      <c r="I954" s="456"/>
      <c r="J954" s="456"/>
      <c r="K954" s="456"/>
      <c r="L954" s="456"/>
      <c r="M954" s="456"/>
      <c r="N954" s="456"/>
    </row>
    <row r="955" spans="1:14" ht="19.5" customHeight="1">
      <c r="A955" s="456"/>
      <c r="B955" s="456"/>
      <c r="C955" s="456"/>
      <c r="D955" s="456"/>
      <c r="E955" s="456"/>
      <c r="F955" s="456"/>
      <c r="G955" s="456"/>
      <c r="H955" s="456"/>
      <c r="I955" s="456"/>
      <c r="J955" s="456"/>
      <c r="K955" s="456"/>
      <c r="L955" s="456"/>
      <c r="M955" s="456"/>
      <c r="N955" s="456"/>
    </row>
    <row r="956" spans="1:14" ht="19.5" customHeight="1">
      <c r="A956" s="456"/>
      <c r="B956" s="456"/>
      <c r="C956" s="456"/>
      <c r="D956" s="456"/>
      <c r="E956" s="456"/>
      <c r="F956" s="456"/>
      <c r="G956" s="456"/>
      <c r="H956" s="456"/>
      <c r="I956" s="456"/>
      <c r="J956" s="456"/>
      <c r="K956" s="456"/>
      <c r="L956" s="456"/>
      <c r="M956" s="456"/>
      <c r="N956" s="456"/>
    </row>
    <row r="957" spans="1:14" ht="19.5" customHeight="1">
      <c r="A957" s="456"/>
      <c r="B957" s="456"/>
      <c r="C957" s="456"/>
      <c r="D957" s="456"/>
      <c r="E957" s="456"/>
      <c r="F957" s="456"/>
      <c r="G957" s="456"/>
      <c r="H957" s="456"/>
      <c r="I957" s="456"/>
      <c r="J957" s="456"/>
      <c r="K957" s="456"/>
      <c r="L957" s="456"/>
      <c r="M957" s="456"/>
      <c r="N957" s="456"/>
    </row>
    <row r="958" spans="1:14" ht="19.5" customHeight="1">
      <c r="A958" s="456"/>
      <c r="B958" s="456"/>
      <c r="C958" s="456"/>
      <c r="D958" s="456"/>
      <c r="E958" s="456"/>
      <c r="F958" s="456"/>
      <c r="G958" s="456"/>
      <c r="H958" s="456"/>
      <c r="I958" s="456"/>
      <c r="J958" s="456"/>
      <c r="K958" s="456"/>
      <c r="L958" s="456"/>
      <c r="M958" s="456"/>
      <c r="N958" s="456"/>
    </row>
    <row r="959" spans="1:14" ht="19.5" customHeight="1">
      <c r="A959" s="456"/>
      <c r="B959" s="456"/>
      <c r="C959" s="456"/>
      <c r="D959" s="456"/>
      <c r="E959" s="456"/>
      <c r="F959" s="456"/>
      <c r="G959" s="456"/>
      <c r="H959" s="456"/>
      <c r="I959" s="456"/>
      <c r="J959" s="456"/>
      <c r="K959" s="456"/>
      <c r="L959" s="456"/>
      <c r="M959" s="456"/>
      <c r="N959" s="456"/>
    </row>
    <row r="960" spans="1:14" ht="19.5" customHeight="1">
      <c r="A960" s="456"/>
      <c r="B960" s="456"/>
      <c r="C960" s="456"/>
      <c r="D960" s="456"/>
      <c r="E960" s="456"/>
      <c r="F960" s="456"/>
      <c r="G960" s="456"/>
      <c r="H960" s="456"/>
      <c r="I960" s="456"/>
      <c r="J960" s="456"/>
      <c r="K960" s="456"/>
      <c r="L960" s="456"/>
      <c r="M960" s="456"/>
      <c r="N960" s="456"/>
    </row>
    <row r="961" spans="1:14" ht="19.5" customHeight="1">
      <c r="A961" s="456"/>
      <c r="B961" s="456"/>
      <c r="C961" s="456"/>
      <c r="D961" s="456"/>
      <c r="E961" s="456"/>
      <c r="F961" s="456"/>
      <c r="G961" s="456"/>
      <c r="H961" s="456"/>
      <c r="I961" s="456"/>
      <c r="J961" s="456"/>
      <c r="K961" s="456"/>
      <c r="L961" s="456"/>
      <c r="M961" s="456"/>
      <c r="N961" s="456"/>
    </row>
    <row r="962" spans="1:14" ht="19.5" customHeight="1">
      <c r="A962" s="456"/>
      <c r="B962" s="456"/>
      <c r="C962" s="456"/>
      <c r="D962" s="456"/>
      <c r="E962" s="456"/>
      <c r="F962" s="456"/>
      <c r="G962" s="456"/>
      <c r="H962" s="456"/>
      <c r="I962" s="456"/>
      <c r="J962" s="456"/>
      <c r="K962" s="456"/>
      <c r="L962" s="456"/>
      <c r="M962" s="456"/>
      <c r="N962" s="456"/>
    </row>
    <row r="963" spans="1:14" ht="19.5" customHeight="1">
      <c r="A963" s="456"/>
      <c r="B963" s="456"/>
      <c r="C963" s="456"/>
      <c r="D963" s="456"/>
      <c r="E963" s="456"/>
      <c r="F963" s="456"/>
      <c r="G963" s="456"/>
      <c r="H963" s="456"/>
      <c r="I963" s="456"/>
      <c r="J963" s="456"/>
      <c r="K963" s="456"/>
      <c r="L963" s="456"/>
      <c r="M963" s="456"/>
      <c r="N963" s="456"/>
    </row>
    <row r="964" spans="1:14" ht="19.5" customHeight="1">
      <c r="A964" s="456"/>
      <c r="B964" s="456"/>
      <c r="C964" s="456"/>
      <c r="D964" s="456"/>
      <c r="E964" s="456"/>
      <c r="F964" s="456"/>
      <c r="G964" s="456"/>
      <c r="H964" s="456"/>
      <c r="I964" s="456"/>
      <c r="J964" s="456"/>
      <c r="K964" s="456"/>
      <c r="L964" s="456"/>
      <c r="M964" s="456"/>
      <c r="N964" s="456"/>
    </row>
    <row r="965" spans="1:14" ht="19.5" customHeight="1">
      <c r="A965" s="456"/>
      <c r="B965" s="456"/>
      <c r="C965" s="456"/>
      <c r="D965" s="456"/>
      <c r="E965" s="456"/>
      <c r="F965" s="456"/>
      <c r="G965" s="456"/>
      <c r="H965" s="456"/>
      <c r="I965" s="456"/>
      <c r="J965" s="456"/>
      <c r="K965" s="456"/>
      <c r="L965" s="456"/>
      <c r="M965" s="456"/>
      <c r="N965" s="456"/>
    </row>
    <row r="966" spans="1:14" ht="19.5" customHeight="1">
      <c r="A966" s="456"/>
      <c r="B966" s="456"/>
      <c r="C966" s="456"/>
      <c r="D966" s="456"/>
      <c r="E966" s="456"/>
      <c r="F966" s="456"/>
      <c r="G966" s="456"/>
      <c r="H966" s="456"/>
      <c r="I966" s="456"/>
      <c r="J966" s="456"/>
      <c r="K966" s="456"/>
      <c r="L966" s="456"/>
      <c r="M966" s="456"/>
      <c r="N966" s="456"/>
    </row>
    <row r="967" spans="1:14" ht="19.5" customHeight="1">
      <c r="A967" s="456"/>
      <c r="B967" s="456"/>
      <c r="C967" s="456"/>
      <c r="D967" s="456"/>
      <c r="E967" s="456"/>
      <c r="F967" s="456"/>
      <c r="G967" s="456"/>
      <c r="H967" s="456"/>
      <c r="I967" s="456"/>
      <c r="J967" s="456"/>
      <c r="K967" s="456"/>
      <c r="L967" s="456"/>
      <c r="M967" s="456"/>
      <c r="N967" s="456"/>
    </row>
    <row r="968" spans="1:14" ht="19.5" customHeight="1">
      <c r="A968" s="456"/>
      <c r="B968" s="456"/>
      <c r="C968" s="456"/>
      <c r="D968" s="456"/>
      <c r="E968" s="456"/>
      <c r="F968" s="456"/>
      <c r="G968" s="456"/>
      <c r="H968" s="456"/>
      <c r="I968" s="456"/>
      <c r="J968" s="456"/>
      <c r="K968" s="456"/>
      <c r="L968" s="456"/>
      <c r="M968" s="456"/>
      <c r="N968" s="456"/>
    </row>
    <row r="969" spans="1:14" ht="19.5" customHeight="1">
      <c r="A969" s="456"/>
      <c r="B969" s="456"/>
      <c r="C969" s="456"/>
      <c r="D969" s="456"/>
      <c r="E969" s="456"/>
      <c r="F969" s="456"/>
      <c r="G969" s="456"/>
      <c r="H969" s="456"/>
      <c r="I969" s="456"/>
      <c r="J969" s="456"/>
      <c r="K969" s="456"/>
      <c r="L969" s="456"/>
      <c r="M969" s="456"/>
      <c r="N969" s="456"/>
    </row>
    <row r="970" spans="1:14" ht="19.5" customHeight="1">
      <c r="A970" s="456"/>
      <c r="B970" s="456"/>
      <c r="C970" s="456"/>
      <c r="D970" s="456"/>
      <c r="E970" s="456"/>
      <c r="F970" s="456"/>
      <c r="G970" s="456"/>
      <c r="H970" s="456"/>
      <c r="I970" s="456"/>
      <c r="J970" s="456"/>
      <c r="K970" s="456"/>
      <c r="L970" s="456"/>
      <c r="M970" s="456"/>
      <c r="N970" s="456"/>
    </row>
    <row r="971" spans="1:14" ht="19.5" customHeight="1">
      <c r="A971" s="456"/>
      <c r="B971" s="456"/>
      <c r="C971" s="456"/>
      <c r="D971" s="456"/>
      <c r="E971" s="456"/>
      <c r="F971" s="456"/>
      <c r="G971" s="456"/>
      <c r="H971" s="456"/>
      <c r="I971" s="456"/>
      <c r="J971" s="456"/>
      <c r="K971" s="456"/>
      <c r="L971" s="456"/>
      <c r="M971" s="456"/>
      <c r="N971" s="456"/>
    </row>
    <row r="972" spans="1:14" ht="19.5" customHeight="1">
      <c r="A972" s="456"/>
      <c r="B972" s="456"/>
      <c r="C972" s="456"/>
      <c r="D972" s="456"/>
      <c r="E972" s="456"/>
      <c r="F972" s="456"/>
      <c r="G972" s="456"/>
      <c r="H972" s="456"/>
      <c r="I972" s="456"/>
      <c r="J972" s="456"/>
      <c r="K972" s="456"/>
      <c r="L972" s="456"/>
      <c r="M972" s="456"/>
      <c r="N972" s="456"/>
    </row>
    <row r="973" spans="1:14" ht="19.5" customHeight="1">
      <c r="A973" s="456"/>
      <c r="B973" s="456"/>
      <c r="C973" s="456"/>
      <c r="D973" s="456"/>
      <c r="E973" s="456"/>
      <c r="F973" s="456"/>
      <c r="G973" s="456"/>
      <c r="H973" s="456"/>
      <c r="I973" s="456"/>
      <c r="J973" s="456"/>
      <c r="K973" s="456"/>
      <c r="L973" s="456"/>
      <c r="M973" s="456"/>
      <c r="N973" s="456"/>
    </row>
    <row r="974" spans="1:14" ht="19.5" customHeight="1">
      <c r="A974" s="456"/>
      <c r="B974" s="456"/>
      <c r="C974" s="456"/>
      <c r="D974" s="456"/>
      <c r="E974" s="456"/>
      <c r="F974" s="456"/>
      <c r="G974" s="456"/>
      <c r="H974" s="456"/>
      <c r="I974" s="456"/>
      <c r="J974" s="456"/>
      <c r="K974" s="456"/>
      <c r="L974" s="456"/>
      <c r="M974" s="456"/>
      <c r="N974" s="456"/>
    </row>
    <row r="975" spans="1:14" ht="19.5" customHeight="1">
      <c r="A975" s="456"/>
      <c r="B975" s="456"/>
      <c r="C975" s="456"/>
      <c r="D975" s="456"/>
      <c r="E975" s="456"/>
      <c r="F975" s="456"/>
      <c r="G975" s="456"/>
      <c r="H975" s="456"/>
      <c r="I975" s="456"/>
      <c r="J975" s="456"/>
      <c r="K975" s="456"/>
      <c r="L975" s="456"/>
      <c r="M975" s="456"/>
      <c r="N975" s="456"/>
    </row>
    <row r="976" spans="1:14" ht="19.5" customHeight="1">
      <c r="A976" s="456"/>
      <c r="B976" s="456"/>
      <c r="C976" s="456"/>
      <c r="D976" s="456"/>
      <c r="E976" s="456"/>
      <c r="F976" s="456"/>
      <c r="G976" s="456"/>
      <c r="H976" s="456"/>
      <c r="I976" s="456"/>
      <c r="J976" s="456"/>
      <c r="K976" s="456"/>
      <c r="L976" s="456"/>
      <c r="M976" s="456"/>
      <c r="N976" s="456"/>
    </row>
    <row r="977" spans="1:14" ht="19.5" customHeight="1">
      <c r="A977" s="456"/>
      <c r="B977" s="456"/>
      <c r="C977" s="456"/>
      <c r="D977" s="456"/>
      <c r="E977" s="456"/>
      <c r="F977" s="456"/>
      <c r="G977" s="456"/>
      <c r="H977" s="456"/>
      <c r="I977" s="456"/>
      <c r="J977" s="456"/>
      <c r="K977" s="456"/>
      <c r="L977" s="456"/>
      <c r="M977" s="456"/>
      <c r="N977" s="456"/>
    </row>
    <row r="978" spans="1:14" ht="19.5" customHeight="1">
      <c r="A978" s="456"/>
      <c r="B978" s="456"/>
      <c r="C978" s="456"/>
      <c r="D978" s="456"/>
      <c r="E978" s="456"/>
      <c r="F978" s="456"/>
      <c r="G978" s="456"/>
      <c r="H978" s="456"/>
      <c r="I978" s="456"/>
      <c r="J978" s="456"/>
      <c r="K978" s="456"/>
      <c r="L978" s="456"/>
      <c r="M978" s="456"/>
      <c r="N978" s="456"/>
    </row>
    <row r="979" spans="1:14" ht="19.5" customHeight="1">
      <c r="A979" s="456"/>
      <c r="B979" s="456"/>
      <c r="C979" s="456"/>
      <c r="D979" s="456"/>
      <c r="E979" s="456"/>
      <c r="F979" s="456"/>
      <c r="G979" s="456"/>
      <c r="H979" s="456"/>
      <c r="I979" s="456"/>
      <c r="J979" s="456"/>
      <c r="K979" s="456"/>
      <c r="L979" s="456"/>
      <c r="M979" s="456"/>
      <c r="N979" s="456"/>
    </row>
    <row r="980" spans="1:14" ht="19.5" customHeight="1">
      <c r="A980" s="456"/>
      <c r="B980" s="456"/>
      <c r="C980" s="456"/>
      <c r="D980" s="456"/>
      <c r="E980" s="456"/>
      <c r="F980" s="456"/>
      <c r="G980" s="456"/>
      <c r="H980" s="456"/>
      <c r="I980" s="456"/>
      <c r="J980" s="456"/>
      <c r="K980" s="456"/>
      <c r="L980" s="456"/>
      <c r="M980" s="456"/>
      <c r="N980" s="456"/>
    </row>
    <row r="981" spans="1:14" ht="19.5" customHeight="1">
      <c r="A981" s="456"/>
      <c r="B981" s="456"/>
      <c r="C981" s="456"/>
      <c r="D981" s="456"/>
      <c r="E981" s="456"/>
      <c r="F981" s="456"/>
      <c r="G981" s="456"/>
      <c r="H981" s="456"/>
      <c r="I981" s="456"/>
      <c r="J981" s="456"/>
      <c r="K981" s="456"/>
      <c r="L981" s="456"/>
      <c r="M981" s="456"/>
      <c r="N981" s="456"/>
    </row>
    <row r="982" spans="1:14" ht="19.5" customHeight="1">
      <c r="A982" s="456"/>
      <c r="B982" s="456"/>
      <c r="C982" s="456"/>
      <c r="D982" s="456"/>
      <c r="E982" s="456"/>
      <c r="F982" s="456"/>
      <c r="G982" s="456"/>
      <c r="H982" s="456"/>
      <c r="I982" s="456"/>
      <c r="J982" s="456"/>
      <c r="K982" s="456"/>
      <c r="L982" s="456"/>
      <c r="M982" s="456"/>
      <c r="N982" s="456"/>
    </row>
    <row r="983" spans="1:14" ht="19.5" customHeight="1">
      <c r="A983" s="456"/>
      <c r="B983" s="456"/>
      <c r="C983" s="456"/>
      <c r="D983" s="456"/>
      <c r="E983" s="456"/>
      <c r="F983" s="456"/>
      <c r="G983" s="456"/>
      <c r="H983" s="456"/>
      <c r="I983" s="456"/>
      <c r="J983" s="456"/>
      <c r="K983" s="456"/>
      <c r="L983" s="456"/>
      <c r="M983" s="456"/>
      <c r="N983" s="456"/>
    </row>
    <row r="984" spans="1:14" ht="19.5" customHeight="1">
      <c r="A984" s="456"/>
      <c r="B984" s="456"/>
      <c r="C984" s="456"/>
      <c r="D984" s="456"/>
      <c r="E984" s="456"/>
      <c r="F984" s="456"/>
      <c r="G984" s="456"/>
      <c r="H984" s="456"/>
      <c r="I984" s="456"/>
      <c r="J984" s="456"/>
      <c r="K984" s="456"/>
      <c r="L984" s="456"/>
      <c r="M984" s="456"/>
      <c r="N984" s="456"/>
    </row>
    <row r="985" spans="1:14" ht="19.5" customHeight="1">
      <c r="A985" s="456"/>
      <c r="B985" s="456"/>
      <c r="C985" s="456"/>
      <c r="D985" s="456"/>
      <c r="E985" s="456"/>
      <c r="F985" s="456"/>
      <c r="G985" s="456"/>
      <c r="H985" s="456"/>
      <c r="I985" s="456"/>
      <c r="J985" s="456"/>
      <c r="K985" s="456"/>
      <c r="L985" s="456"/>
      <c r="M985" s="456"/>
      <c r="N985" s="456"/>
    </row>
    <row r="986" spans="1:14" ht="19.5" customHeight="1">
      <c r="A986" s="456"/>
      <c r="B986" s="456"/>
      <c r="C986" s="456"/>
      <c r="D986" s="456"/>
      <c r="E986" s="456"/>
      <c r="F986" s="456"/>
      <c r="G986" s="456"/>
      <c r="H986" s="456"/>
      <c r="I986" s="456"/>
      <c r="J986" s="456"/>
      <c r="K986" s="456"/>
      <c r="L986" s="456"/>
      <c r="M986" s="456"/>
      <c r="N986" s="456"/>
    </row>
    <row r="987" spans="1:14" ht="19.5" customHeight="1">
      <c r="A987" s="456"/>
      <c r="B987" s="456"/>
      <c r="C987" s="456"/>
      <c r="D987" s="456"/>
      <c r="E987" s="456"/>
      <c r="F987" s="456"/>
      <c r="G987" s="456"/>
      <c r="H987" s="456"/>
      <c r="I987" s="456"/>
      <c r="J987" s="456"/>
      <c r="K987" s="456"/>
      <c r="L987" s="456"/>
      <c r="M987" s="456"/>
      <c r="N987" s="456"/>
    </row>
    <row r="988" spans="1:14" ht="19.5" customHeight="1">
      <c r="A988" s="456"/>
      <c r="B988" s="456"/>
      <c r="C988" s="456"/>
      <c r="D988" s="456"/>
      <c r="E988" s="456"/>
      <c r="F988" s="456"/>
      <c r="G988" s="456"/>
      <c r="H988" s="456"/>
      <c r="I988" s="456"/>
      <c r="J988" s="456"/>
      <c r="K988" s="456"/>
      <c r="L988" s="456"/>
      <c r="M988" s="456"/>
      <c r="N988" s="456"/>
    </row>
    <row r="989" spans="1:14" ht="19.5" customHeight="1">
      <c r="A989" s="456"/>
      <c r="B989" s="456"/>
      <c r="C989" s="456"/>
      <c r="D989" s="456"/>
      <c r="E989" s="456"/>
      <c r="F989" s="456"/>
      <c r="G989" s="456"/>
      <c r="H989" s="456"/>
      <c r="I989" s="456"/>
      <c r="J989" s="456"/>
      <c r="K989" s="456"/>
      <c r="L989" s="456"/>
      <c r="M989" s="456"/>
      <c r="N989" s="456"/>
    </row>
    <row r="990" spans="1:14" ht="19.5" customHeight="1">
      <c r="A990" s="456"/>
      <c r="B990" s="456"/>
      <c r="C990" s="456"/>
      <c r="D990" s="456"/>
      <c r="E990" s="456"/>
      <c r="F990" s="456"/>
      <c r="G990" s="456"/>
      <c r="H990" s="456"/>
      <c r="I990" s="456"/>
      <c r="J990" s="456"/>
      <c r="K990" s="456"/>
      <c r="L990" s="456"/>
      <c r="M990" s="456"/>
      <c r="N990" s="456"/>
    </row>
    <row r="991" spans="1:14" ht="19.5" customHeight="1">
      <c r="A991" s="456"/>
      <c r="B991" s="456"/>
      <c r="C991" s="456"/>
      <c r="D991" s="456"/>
      <c r="E991" s="456"/>
      <c r="F991" s="456"/>
      <c r="G991" s="456"/>
      <c r="H991" s="456"/>
      <c r="I991" s="456"/>
      <c r="J991" s="456"/>
      <c r="K991" s="456"/>
      <c r="L991" s="456"/>
      <c r="M991" s="456"/>
      <c r="N991" s="456"/>
    </row>
    <row r="992" spans="1:14" ht="19.5" customHeight="1">
      <c r="A992" s="456"/>
      <c r="B992" s="456"/>
      <c r="C992" s="456"/>
      <c r="D992" s="456"/>
      <c r="E992" s="456"/>
      <c r="F992" s="456"/>
      <c r="G992" s="456"/>
      <c r="H992" s="456"/>
      <c r="I992" s="456"/>
      <c r="J992" s="456"/>
      <c r="K992" s="456"/>
      <c r="L992" s="456"/>
      <c r="M992" s="456"/>
      <c r="N992" s="456"/>
    </row>
    <row r="993" spans="1:14" ht="19.5" customHeight="1">
      <c r="A993" s="456"/>
      <c r="B993" s="456"/>
      <c r="C993" s="456"/>
      <c r="D993" s="456"/>
      <c r="E993" s="456"/>
      <c r="F993" s="456"/>
      <c r="G993" s="456"/>
      <c r="H993" s="456"/>
      <c r="I993" s="456"/>
      <c r="J993" s="456"/>
      <c r="K993" s="456"/>
      <c r="L993" s="456"/>
      <c r="M993" s="456"/>
      <c r="N993" s="456"/>
    </row>
    <row r="994" spans="1:14" ht="19.5" customHeight="1">
      <c r="A994" s="456"/>
      <c r="B994" s="456"/>
      <c r="C994" s="456"/>
      <c r="D994" s="456"/>
      <c r="E994" s="456"/>
      <c r="F994" s="456"/>
      <c r="G994" s="456"/>
      <c r="H994" s="456"/>
      <c r="I994" s="456"/>
      <c r="J994" s="456"/>
      <c r="K994" s="456"/>
      <c r="L994" s="456"/>
      <c r="M994" s="456"/>
      <c r="N994" s="456"/>
    </row>
    <row r="995" spans="1:14" ht="19.5" customHeight="1">
      <c r="A995" s="456"/>
      <c r="B995" s="456"/>
      <c r="C995" s="456"/>
      <c r="D995" s="456"/>
      <c r="E995" s="456"/>
      <c r="F995" s="456"/>
      <c r="G995" s="456"/>
      <c r="H995" s="456"/>
      <c r="I995" s="456"/>
      <c r="J995" s="456"/>
      <c r="K995" s="456"/>
      <c r="L995" s="456"/>
      <c r="M995" s="456"/>
      <c r="N995" s="456"/>
    </row>
    <row r="996" spans="1:14" ht="19.5" customHeight="1">
      <c r="A996" s="456"/>
      <c r="B996" s="456"/>
      <c r="C996" s="456"/>
      <c r="D996" s="456"/>
      <c r="E996" s="456"/>
      <c r="F996" s="456"/>
      <c r="G996" s="456"/>
      <c r="H996" s="456"/>
      <c r="I996" s="456"/>
      <c r="J996" s="456"/>
      <c r="K996" s="456"/>
      <c r="L996" s="456"/>
      <c r="M996" s="456"/>
      <c r="N996" s="456"/>
    </row>
    <row r="997" spans="1:14" ht="19.5" customHeight="1">
      <c r="A997" s="456"/>
      <c r="B997" s="456"/>
      <c r="C997" s="456"/>
      <c r="D997" s="456"/>
      <c r="E997" s="456"/>
      <c r="F997" s="456"/>
      <c r="G997" s="456"/>
      <c r="H997" s="456"/>
      <c r="I997" s="456"/>
      <c r="J997" s="456"/>
      <c r="K997" s="456"/>
      <c r="L997" s="456"/>
      <c r="M997" s="456"/>
      <c r="N997" s="456"/>
    </row>
    <row r="998" spans="1:14" ht="19.5" customHeight="1">
      <c r="A998" s="456"/>
      <c r="B998" s="456"/>
      <c r="C998" s="456"/>
      <c r="D998" s="456"/>
      <c r="E998" s="456"/>
      <c r="F998" s="456"/>
      <c r="G998" s="456"/>
      <c r="H998" s="456"/>
      <c r="I998" s="456"/>
      <c r="J998" s="456"/>
      <c r="K998" s="456"/>
      <c r="L998" s="456"/>
      <c r="M998" s="456"/>
      <c r="N998" s="456"/>
    </row>
    <row r="999" spans="1:14" ht="19.5" customHeight="1">
      <c r="A999" s="456"/>
      <c r="B999" s="456"/>
      <c r="C999" s="456"/>
      <c r="D999" s="456"/>
      <c r="E999" s="456"/>
      <c r="F999" s="456"/>
      <c r="G999" s="456"/>
      <c r="H999" s="456"/>
      <c r="I999" s="456"/>
      <c r="J999" s="456"/>
      <c r="K999" s="456"/>
      <c r="L999" s="456"/>
      <c r="M999" s="456"/>
      <c r="N999" s="456"/>
    </row>
    <row r="1000" spans="1:14" ht="19.5" customHeight="1">
      <c r="A1000" s="456"/>
      <c r="B1000" s="456"/>
      <c r="C1000" s="456"/>
      <c r="D1000" s="456"/>
      <c r="E1000" s="456"/>
      <c r="F1000" s="456"/>
      <c r="G1000" s="456"/>
      <c r="H1000" s="456"/>
      <c r="I1000" s="456"/>
      <c r="J1000" s="456"/>
      <c r="K1000" s="456"/>
      <c r="L1000" s="456"/>
      <c r="M1000" s="456"/>
      <c r="N1000" s="456"/>
    </row>
    <row r="1001" spans="1:14" ht="19.5" customHeight="1">
      <c r="A1001" s="456"/>
      <c r="B1001" s="456"/>
      <c r="C1001" s="456"/>
      <c r="D1001" s="456"/>
      <c r="E1001" s="456"/>
      <c r="F1001" s="456"/>
      <c r="G1001" s="456"/>
      <c r="H1001" s="456"/>
      <c r="I1001" s="456"/>
      <c r="J1001" s="456"/>
      <c r="K1001" s="456"/>
      <c r="L1001" s="456"/>
      <c r="M1001" s="456"/>
      <c r="N1001" s="456"/>
    </row>
    <row r="1002" spans="1:14" ht="19.5" customHeight="1">
      <c r="A1002" s="456"/>
      <c r="B1002" s="456"/>
      <c r="C1002" s="456"/>
      <c r="D1002" s="456"/>
      <c r="E1002" s="456"/>
      <c r="F1002" s="456"/>
      <c r="G1002" s="456"/>
      <c r="H1002" s="456"/>
      <c r="I1002" s="456"/>
      <c r="J1002" s="456"/>
      <c r="K1002" s="456"/>
      <c r="L1002" s="456"/>
      <c r="M1002" s="456"/>
      <c r="N1002" s="456"/>
    </row>
    <row r="1003" spans="1:14" ht="19.5" customHeight="1">
      <c r="A1003" s="456"/>
      <c r="B1003" s="456"/>
      <c r="C1003" s="456"/>
      <c r="D1003" s="456"/>
      <c r="E1003" s="456"/>
      <c r="F1003" s="456"/>
      <c r="G1003" s="456"/>
      <c r="H1003" s="456"/>
      <c r="I1003" s="456"/>
      <c r="J1003" s="456"/>
      <c r="K1003" s="456"/>
      <c r="L1003" s="456"/>
      <c r="M1003" s="456"/>
      <c r="N1003" s="456"/>
    </row>
    <row r="1004" spans="1:14" ht="19.5" customHeight="1">
      <c r="A1004" s="456"/>
      <c r="B1004" s="456"/>
      <c r="C1004" s="456"/>
      <c r="D1004" s="456"/>
      <c r="E1004" s="456"/>
      <c r="F1004" s="456"/>
      <c r="G1004" s="456"/>
      <c r="H1004" s="456"/>
      <c r="I1004" s="456"/>
      <c r="J1004" s="456"/>
      <c r="K1004" s="456"/>
      <c r="L1004" s="456"/>
      <c r="M1004" s="456"/>
      <c r="N1004" s="456"/>
    </row>
    <row r="1005" spans="1:14" ht="19.5" customHeight="1">
      <c r="A1005" s="456"/>
      <c r="B1005" s="456"/>
      <c r="C1005" s="456"/>
      <c r="D1005" s="456"/>
      <c r="E1005" s="456"/>
      <c r="F1005" s="456"/>
      <c r="G1005" s="456"/>
      <c r="H1005" s="456"/>
      <c r="I1005" s="456"/>
      <c r="J1005" s="456"/>
      <c r="K1005" s="456"/>
      <c r="L1005" s="456"/>
      <c r="M1005" s="456"/>
      <c r="N1005" s="456"/>
    </row>
    <row r="1006" spans="1:14" ht="19.5" customHeight="1">
      <c r="A1006" s="456"/>
      <c r="B1006" s="456"/>
      <c r="C1006" s="456"/>
      <c r="D1006" s="456"/>
      <c r="E1006" s="456"/>
      <c r="F1006" s="456"/>
      <c r="G1006" s="456"/>
      <c r="H1006" s="456"/>
      <c r="I1006" s="456"/>
      <c r="J1006" s="456"/>
      <c r="K1006" s="456"/>
      <c r="L1006" s="456"/>
      <c r="M1006" s="456"/>
      <c r="N1006" s="456"/>
    </row>
    <row r="1007" spans="1:14" ht="19.5" customHeight="1">
      <c r="A1007" s="456"/>
      <c r="B1007" s="456"/>
      <c r="C1007" s="456"/>
      <c r="D1007" s="456"/>
      <c r="E1007" s="456"/>
      <c r="F1007" s="456"/>
      <c r="G1007" s="456"/>
      <c r="H1007" s="456"/>
      <c r="I1007" s="456"/>
      <c r="J1007" s="456"/>
      <c r="K1007" s="456"/>
      <c r="L1007" s="456"/>
      <c r="M1007" s="456"/>
      <c r="N1007" s="456"/>
    </row>
    <row r="1008" spans="1:14" ht="19.5" customHeight="1">
      <c r="A1008" s="456"/>
      <c r="B1008" s="456"/>
      <c r="C1008" s="456"/>
      <c r="D1008" s="456"/>
      <c r="E1008" s="456"/>
      <c r="F1008" s="456"/>
      <c r="G1008" s="456"/>
      <c r="H1008" s="456"/>
      <c r="I1008" s="456"/>
      <c r="J1008" s="456"/>
      <c r="K1008" s="456"/>
      <c r="L1008" s="456"/>
      <c r="M1008" s="456"/>
      <c r="N1008" s="456"/>
    </row>
    <row r="1009" spans="1:14" ht="19.5" customHeight="1">
      <c r="A1009" s="456"/>
      <c r="B1009" s="456"/>
      <c r="C1009" s="456"/>
      <c r="D1009" s="456"/>
      <c r="E1009" s="456"/>
      <c r="F1009" s="456"/>
      <c r="G1009" s="456"/>
      <c r="H1009" s="456"/>
      <c r="I1009" s="456"/>
      <c r="J1009" s="456"/>
      <c r="K1009" s="456"/>
      <c r="L1009" s="456"/>
      <c r="M1009" s="456"/>
      <c r="N1009" s="456"/>
    </row>
    <row r="1010" spans="1:14" ht="19.5" customHeight="1">
      <c r="A1010" s="456"/>
      <c r="B1010" s="456"/>
      <c r="C1010" s="456"/>
      <c r="D1010" s="456"/>
      <c r="E1010" s="456"/>
      <c r="F1010" s="456"/>
      <c r="G1010" s="456"/>
      <c r="H1010" s="456"/>
      <c r="I1010" s="456"/>
      <c r="J1010" s="456"/>
      <c r="K1010" s="456"/>
      <c r="L1010" s="456"/>
      <c r="M1010" s="456"/>
      <c r="N1010" s="456"/>
    </row>
    <row r="1011" spans="1:14" ht="19.5" customHeight="1">
      <c r="A1011" s="456"/>
      <c r="B1011" s="456"/>
      <c r="C1011" s="456"/>
      <c r="D1011" s="456"/>
      <c r="E1011" s="456"/>
      <c r="F1011" s="456"/>
      <c r="G1011" s="456"/>
      <c r="H1011" s="456"/>
      <c r="I1011" s="456"/>
      <c r="J1011" s="456"/>
      <c r="K1011" s="456"/>
      <c r="L1011" s="456"/>
      <c r="M1011" s="456"/>
      <c r="N1011" s="456"/>
    </row>
    <row r="1012" spans="1:14" ht="19.5" customHeight="1">
      <c r="A1012" s="456"/>
      <c r="B1012" s="456"/>
      <c r="C1012" s="456"/>
      <c r="D1012" s="456"/>
      <c r="E1012" s="456"/>
      <c r="F1012" s="456"/>
      <c r="G1012" s="456"/>
      <c r="H1012" s="456"/>
      <c r="I1012" s="456"/>
      <c r="J1012" s="456"/>
      <c r="K1012" s="456"/>
      <c r="L1012" s="456"/>
      <c r="M1012" s="456"/>
      <c r="N1012" s="456"/>
    </row>
    <row r="1013" spans="1:14" ht="19.5" customHeight="1">
      <c r="A1013" s="456"/>
      <c r="B1013" s="456"/>
      <c r="C1013" s="456"/>
      <c r="D1013" s="456"/>
      <c r="E1013" s="456"/>
      <c r="F1013" s="456"/>
      <c r="G1013" s="456"/>
      <c r="H1013" s="456"/>
      <c r="I1013" s="456"/>
      <c r="J1013" s="456"/>
      <c r="K1013" s="456"/>
      <c r="L1013" s="456"/>
      <c r="M1013" s="456"/>
      <c r="N1013" s="456"/>
    </row>
    <row r="1014" spans="1:14" ht="19.5" customHeight="1">
      <c r="A1014" s="456"/>
      <c r="B1014" s="456"/>
      <c r="C1014" s="456"/>
      <c r="D1014" s="456"/>
      <c r="E1014" s="456"/>
      <c r="F1014" s="456"/>
      <c r="G1014" s="456"/>
      <c r="H1014" s="456"/>
      <c r="I1014" s="456"/>
      <c r="J1014" s="456"/>
      <c r="K1014" s="456"/>
      <c r="L1014" s="456"/>
      <c r="M1014" s="456"/>
      <c r="N1014" s="456"/>
    </row>
    <row r="1015" spans="1:14" ht="19.5" customHeight="1">
      <c r="A1015" s="456"/>
      <c r="B1015" s="456"/>
      <c r="C1015" s="456"/>
      <c r="D1015" s="456"/>
      <c r="E1015" s="456"/>
      <c r="F1015" s="456"/>
      <c r="G1015" s="456"/>
      <c r="H1015" s="456"/>
      <c r="I1015" s="456"/>
      <c r="J1015" s="456"/>
      <c r="K1015" s="456"/>
      <c r="L1015" s="456"/>
      <c r="M1015" s="456"/>
      <c r="N1015" s="456"/>
    </row>
    <row r="1016" spans="1:14" ht="19.5" customHeight="1">
      <c r="A1016" s="456"/>
      <c r="B1016" s="456"/>
      <c r="C1016" s="456"/>
      <c r="D1016" s="456"/>
      <c r="E1016" s="456"/>
      <c r="F1016" s="456"/>
      <c r="G1016" s="456"/>
      <c r="H1016" s="456"/>
      <c r="I1016" s="456"/>
      <c r="J1016" s="456"/>
      <c r="K1016" s="456"/>
      <c r="L1016" s="456"/>
      <c r="M1016" s="456"/>
      <c r="N1016" s="456"/>
    </row>
    <row r="1017" spans="1:14" ht="19.5" customHeight="1">
      <c r="A1017" s="456"/>
      <c r="B1017" s="456"/>
      <c r="C1017" s="456"/>
      <c r="D1017" s="456"/>
      <c r="E1017" s="456"/>
      <c r="F1017" s="456"/>
      <c r="G1017" s="456"/>
      <c r="H1017" s="456"/>
      <c r="I1017" s="456"/>
      <c r="J1017" s="456"/>
      <c r="K1017" s="456"/>
      <c r="L1017" s="456"/>
      <c r="M1017" s="456"/>
      <c r="N1017" s="456"/>
    </row>
    <row r="1018" spans="1:14" ht="19.5" customHeight="1">
      <c r="A1018" s="456"/>
      <c r="B1018" s="456"/>
      <c r="C1018" s="456"/>
      <c r="D1018" s="456"/>
      <c r="E1018" s="456"/>
      <c r="F1018" s="456"/>
      <c r="G1018" s="456"/>
      <c r="H1018" s="456"/>
      <c r="I1018" s="456"/>
      <c r="J1018" s="456"/>
      <c r="K1018" s="456"/>
      <c r="L1018" s="456"/>
      <c r="M1018" s="456"/>
      <c r="N1018" s="456"/>
    </row>
    <row r="1019" spans="1:14" ht="19.5" customHeight="1">
      <c r="A1019" s="456"/>
      <c r="B1019" s="456"/>
      <c r="C1019" s="456"/>
      <c r="D1019" s="456"/>
      <c r="E1019" s="456"/>
      <c r="F1019" s="456"/>
      <c r="G1019" s="456"/>
      <c r="H1019" s="456"/>
      <c r="I1019" s="456"/>
      <c r="J1019" s="456"/>
      <c r="K1019" s="456"/>
      <c r="L1019" s="456"/>
      <c r="M1019" s="456"/>
      <c r="N1019" s="456"/>
    </row>
    <row r="1020" spans="1:14" ht="19.5" customHeight="1">
      <c r="A1020" s="456"/>
      <c r="B1020" s="456"/>
      <c r="C1020" s="456"/>
      <c r="D1020" s="456"/>
      <c r="E1020" s="456"/>
      <c r="F1020" s="456"/>
      <c r="G1020" s="456"/>
      <c r="H1020" s="456"/>
      <c r="I1020" s="456"/>
      <c r="J1020" s="456"/>
      <c r="K1020" s="456"/>
      <c r="L1020" s="456"/>
      <c r="M1020" s="456"/>
      <c r="N1020" s="456"/>
    </row>
    <row r="1021" spans="1:14" ht="19.5" customHeight="1">
      <c r="A1021" s="456"/>
      <c r="B1021" s="456"/>
      <c r="C1021" s="456"/>
      <c r="D1021" s="456"/>
      <c r="E1021" s="456"/>
      <c r="F1021" s="456"/>
      <c r="G1021" s="456"/>
      <c r="H1021" s="456"/>
      <c r="I1021" s="456"/>
      <c r="J1021" s="456"/>
      <c r="K1021" s="456"/>
      <c r="L1021" s="456"/>
      <c r="M1021" s="456"/>
      <c r="N1021" s="456"/>
    </row>
    <row r="1022" spans="1:14" ht="19.5" customHeight="1">
      <c r="A1022" s="456"/>
      <c r="B1022" s="456"/>
      <c r="C1022" s="456"/>
      <c r="D1022" s="456"/>
      <c r="E1022" s="456"/>
      <c r="F1022" s="456"/>
      <c r="G1022" s="456"/>
      <c r="H1022" s="456"/>
      <c r="I1022" s="456"/>
      <c r="J1022" s="456"/>
      <c r="K1022" s="456"/>
      <c r="L1022" s="456"/>
      <c r="M1022" s="456"/>
      <c r="N1022" s="456"/>
    </row>
    <row r="1023" spans="1:14" ht="19.5" customHeight="1">
      <c r="A1023" s="456"/>
      <c r="B1023" s="456"/>
      <c r="C1023" s="456"/>
      <c r="D1023" s="456"/>
      <c r="E1023" s="456"/>
      <c r="F1023" s="456"/>
      <c r="G1023" s="456"/>
      <c r="H1023" s="456"/>
      <c r="I1023" s="456"/>
      <c r="J1023" s="456"/>
      <c r="K1023" s="456"/>
      <c r="L1023" s="456"/>
      <c r="M1023" s="456"/>
      <c r="N1023" s="456"/>
    </row>
    <row r="1024" spans="1:14" ht="19.5" customHeight="1">
      <c r="A1024" s="456"/>
      <c r="B1024" s="456"/>
      <c r="C1024" s="456"/>
      <c r="D1024" s="456"/>
      <c r="E1024" s="456"/>
      <c r="F1024" s="456"/>
      <c r="G1024" s="456"/>
      <c r="H1024" s="456"/>
      <c r="I1024" s="456"/>
      <c r="J1024" s="456"/>
      <c r="K1024" s="456"/>
      <c r="L1024" s="456"/>
      <c r="M1024" s="456"/>
      <c r="N1024" s="456"/>
    </row>
    <row r="1025" spans="1:14" ht="19.5" customHeight="1">
      <c r="A1025" s="456"/>
      <c r="B1025" s="456"/>
      <c r="C1025" s="456"/>
      <c r="D1025" s="456"/>
      <c r="E1025" s="456"/>
      <c r="F1025" s="456"/>
      <c r="G1025" s="456"/>
      <c r="H1025" s="456"/>
      <c r="I1025" s="456"/>
      <c r="J1025" s="456"/>
      <c r="K1025" s="456"/>
      <c r="L1025" s="456"/>
      <c r="M1025" s="456"/>
      <c r="N1025" s="456"/>
    </row>
    <row r="1026" spans="1:14" ht="19.5" customHeight="1">
      <c r="A1026" s="456"/>
      <c r="B1026" s="456"/>
      <c r="C1026" s="456"/>
      <c r="D1026" s="456"/>
      <c r="E1026" s="456"/>
      <c r="F1026" s="456"/>
      <c r="G1026" s="456"/>
      <c r="H1026" s="456"/>
      <c r="I1026" s="456"/>
      <c r="J1026" s="456"/>
      <c r="K1026" s="456"/>
      <c r="L1026" s="456"/>
      <c r="M1026" s="456"/>
      <c r="N1026" s="456"/>
    </row>
    <row r="1027" spans="1:14" ht="19.5" customHeight="1">
      <c r="A1027" s="456"/>
      <c r="B1027" s="456"/>
      <c r="C1027" s="456"/>
      <c r="D1027" s="456"/>
      <c r="E1027" s="456"/>
      <c r="F1027" s="456"/>
      <c r="G1027" s="456"/>
      <c r="H1027" s="456"/>
      <c r="I1027" s="456"/>
      <c r="J1027" s="456"/>
      <c r="K1027" s="456"/>
      <c r="L1027" s="456"/>
      <c r="M1027" s="456"/>
      <c r="N1027" s="456"/>
    </row>
    <row r="1028" spans="1:14" ht="19.5" customHeight="1">
      <c r="A1028" s="456"/>
      <c r="B1028" s="456"/>
      <c r="C1028" s="456"/>
      <c r="D1028" s="456"/>
      <c r="E1028" s="456"/>
      <c r="F1028" s="456"/>
      <c r="G1028" s="456"/>
      <c r="H1028" s="456"/>
      <c r="I1028" s="456"/>
      <c r="J1028" s="456"/>
      <c r="K1028" s="456"/>
      <c r="L1028" s="456"/>
      <c r="M1028" s="456"/>
      <c r="N1028" s="456"/>
    </row>
  </sheetData>
  <pageMargins left="0.7" right="0.7" top="0.75" bottom="0.75" header="0" footer="0"/>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AB999"/>
  <sheetViews>
    <sheetView topLeftCell="A85" zoomScale="120" zoomScaleNormal="120" workbookViewId="0">
      <selection activeCell="H103" sqref="H103"/>
    </sheetView>
  </sheetViews>
  <sheetFormatPr baseColWidth="10" defaultColWidth="14.42578125" defaultRowHeight="15" customHeight="1"/>
  <cols>
    <col min="1" max="1" width="5.140625" customWidth="1"/>
    <col min="2" max="2" width="6.28515625" customWidth="1"/>
    <col min="3" max="7" width="11.42578125" customWidth="1"/>
    <col min="8" max="10" width="13" customWidth="1"/>
    <col min="11" max="11" width="10.85546875" customWidth="1"/>
    <col min="12" max="14" width="13" customWidth="1"/>
    <col min="15" max="15" width="6.7109375" customWidth="1"/>
    <col min="16" max="16" width="5.7109375" customWidth="1"/>
    <col min="17" max="17" width="11.42578125" customWidth="1"/>
    <col min="18" max="28" width="10.7109375" customWidth="1"/>
  </cols>
  <sheetData>
    <row r="1" spans="1:27" ht="19.5" customHeight="1">
      <c r="A1" s="456"/>
      <c r="B1" s="456"/>
      <c r="C1" s="456"/>
      <c r="D1" s="456"/>
      <c r="E1" s="456"/>
      <c r="F1" s="456"/>
      <c r="G1" s="456"/>
      <c r="H1" s="717"/>
      <c r="I1" s="717"/>
      <c r="J1" s="717"/>
      <c r="K1" s="717"/>
      <c r="L1" s="717"/>
      <c r="M1" s="717"/>
      <c r="N1" s="717"/>
      <c r="O1" s="456"/>
      <c r="P1" s="456"/>
      <c r="Q1" s="718"/>
    </row>
    <row r="2" spans="1:27" ht="19.5" customHeight="1">
      <c r="A2" s="357" t="s">
        <v>770</v>
      </c>
      <c r="B2" s="357"/>
      <c r="C2" s="356"/>
      <c r="D2" s="356"/>
      <c r="E2" s="356"/>
      <c r="F2" s="356"/>
      <c r="G2" s="356"/>
      <c r="H2" s="719"/>
      <c r="I2" s="719"/>
      <c r="J2" s="719"/>
      <c r="K2" s="719"/>
      <c r="L2" s="719"/>
      <c r="M2" s="719"/>
      <c r="N2" s="720"/>
      <c r="O2" s="357"/>
      <c r="P2" s="357"/>
      <c r="Q2" s="718"/>
      <c r="R2" s="385" t="s">
        <v>771</v>
      </c>
      <c r="S2" s="476"/>
      <c r="T2" s="476"/>
      <c r="U2" s="476"/>
      <c r="V2" s="476"/>
      <c r="W2" s="476"/>
      <c r="X2" s="476"/>
      <c r="Y2" s="476"/>
      <c r="Z2" s="476"/>
      <c r="AA2" s="476"/>
    </row>
    <row r="3" spans="1:27" ht="19.5" customHeight="1">
      <c r="A3" s="515"/>
      <c r="B3" s="456"/>
      <c r="C3" s="456"/>
      <c r="D3" s="456"/>
      <c r="E3" s="456"/>
      <c r="F3" s="456"/>
      <c r="G3" s="456"/>
      <c r="H3" s="717"/>
      <c r="I3" s="717"/>
      <c r="J3" s="717"/>
      <c r="K3" s="717"/>
      <c r="L3" s="717"/>
      <c r="M3" s="717"/>
      <c r="N3" s="717"/>
      <c r="O3" s="456"/>
      <c r="P3" s="386"/>
      <c r="Q3" s="718"/>
      <c r="AA3" s="721" t="s">
        <v>772</v>
      </c>
    </row>
    <row r="4" spans="1:27" ht="19.5" customHeight="1">
      <c r="A4" s="386"/>
      <c r="B4" s="455" t="s">
        <v>773</v>
      </c>
      <c r="C4" s="456"/>
      <c r="D4" s="456"/>
      <c r="E4" s="456"/>
      <c r="F4" s="456"/>
      <c r="G4" s="456"/>
      <c r="H4" s="717"/>
      <c r="I4" s="717"/>
      <c r="J4" s="717"/>
      <c r="K4" s="717"/>
      <c r="L4" s="717"/>
      <c r="M4" s="717"/>
      <c r="N4" s="717"/>
      <c r="O4" s="456"/>
      <c r="P4" s="386"/>
      <c r="Q4" s="718"/>
    </row>
    <row r="5" spans="1:27" ht="19.5" customHeight="1">
      <c r="A5" s="386"/>
      <c r="B5" s="456"/>
      <c r="C5" s="456"/>
      <c r="D5" s="456"/>
      <c r="E5" s="456"/>
      <c r="F5" s="456"/>
      <c r="G5" s="456"/>
      <c r="H5" s="717"/>
      <c r="I5" s="717"/>
      <c r="J5" s="717"/>
      <c r="K5" s="717"/>
      <c r="L5" s="717"/>
      <c r="M5" s="717"/>
      <c r="N5" s="717"/>
      <c r="O5" s="456"/>
      <c r="P5" s="386"/>
      <c r="Q5" s="718"/>
    </row>
    <row r="6" spans="1:27" ht="19.5" customHeight="1">
      <c r="A6" s="386"/>
      <c r="B6" s="456"/>
      <c r="C6" s="1719" t="s">
        <v>774</v>
      </c>
      <c r="D6" s="1719"/>
      <c r="E6" s="1719"/>
      <c r="F6" s="1719"/>
      <c r="G6" s="1719"/>
      <c r="H6" s="971"/>
      <c r="I6" s="971"/>
      <c r="J6" s="971"/>
      <c r="K6" s="971"/>
      <c r="L6" s="971"/>
      <c r="M6" s="971"/>
      <c r="N6" s="971"/>
      <c r="O6" s="456"/>
      <c r="P6" s="386"/>
      <c r="Q6" s="718"/>
    </row>
    <row r="7" spans="1:27" ht="19.5" customHeight="1">
      <c r="A7" s="386"/>
      <c r="B7" s="456"/>
      <c r="C7" s="1719" t="s">
        <v>775</v>
      </c>
      <c r="D7" s="1719"/>
      <c r="E7" s="1719"/>
      <c r="F7" s="1719"/>
      <c r="G7" s="1719"/>
      <c r="H7" s="971"/>
      <c r="I7" s="971"/>
      <c r="J7" s="971"/>
      <c r="K7" s="971"/>
      <c r="L7" s="971"/>
      <c r="M7" s="971"/>
      <c r="N7" s="971"/>
      <c r="O7" s="456"/>
      <c r="P7" s="386"/>
      <c r="Q7" s="718"/>
    </row>
    <row r="8" spans="1:27" ht="19.5" customHeight="1">
      <c r="A8" s="386"/>
      <c r="B8" s="456"/>
      <c r="C8" s="1719" t="s">
        <v>776</v>
      </c>
      <c r="D8" s="1719"/>
      <c r="E8" s="1719"/>
      <c r="F8" s="1719"/>
      <c r="G8" s="1719"/>
      <c r="H8" s="971"/>
      <c r="I8" s="971"/>
      <c r="J8" s="971"/>
      <c r="K8" s="971"/>
      <c r="L8" s="971"/>
      <c r="M8" s="971"/>
      <c r="N8" s="971"/>
      <c r="O8" s="456"/>
      <c r="P8" s="386"/>
      <c r="Q8" s="718"/>
    </row>
    <row r="9" spans="1:27" ht="19.5" customHeight="1">
      <c r="A9" s="386"/>
      <c r="B9" s="456"/>
      <c r="C9" s="1719" t="s">
        <v>777</v>
      </c>
      <c r="D9" s="1719"/>
      <c r="E9" s="1719"/>
      <c r="F9" s="1719"/>
      <c r="G9" s="1719"/>
      <c r="H9" s="971"/>
      <c r="I9" s="971"/>
      <c r="J9" s="971"/>
      <c r="K9" s="971"/>
      <c r="L9" s="971"/>
      <c r="M9" s="971"/>
      <c r="N9" s="971"/>
      <c r="O9" s="456"/>
      <c r="P9" s="386"/>
      <c r="Q9" s="718"/>
    </row>
    <row r="10" spans="1:27" ht="19.5" customHeight="1">
      <c r="A10" s="386"/>
      <c r="B10" s="456"/>
      <c r="C10" s="1719" t="s">
        <v>778</v>
      </c>
      <c r="D10" s="1719"/>
      <c r="E10" s="1719"/>
      <c r="F10" s="1719"/>
      <c r="G10" s="1719"/>
      <c r="H10" s="971"/>
      <c r="I10" s="971"/>
      <c r="J10" s="971"/>
      <c r="K10" s="971"/>
      <c r="L10" s="971"/>
      <c r="M10" s="971"/>
      <c r="N10" s="971"/>
      <c r="O10" s="456"/>
      <c r="P10" s="386"/>
      <c r="Q10" s="718"/>
    </row>
    <row r="11" spans="1:27" ht="19.5" customHeight="1">
      <c r="A11" s="386"/>
      <c r="B11" s="456"/>
      <c r="C11" s="456"/>
      <c r="D11" s="456"/>
      <c r="E11" s="456"/>
      <c r="F11" s="456"/>
      <c r="G11" s="456"/>
      <c r="H11" s="717"/>
      <c r="I11" s="717"/>
      <c r="J11" s="717"/>
      <c r="K11" s="717"/>
      <c r="L11" s="717"/>
      <c r="M11" s="717"/>
      <c r="N11" s="717"/>
      <c r="O11" s="456"/>
      <c r="P11" s="386"/>
      <c r="Q11" s="718"/>
    </row>
    <row r="12" spans="1:27" ht="19.5" customHeight="1">
      <c r="A12" s="386"/>
      <c r="B12" s="455" t="s">
        <v>779</v>
      </c>
      <c r="C12" s="455"/>
      <c r="D12" s="456"/>
      <c r="E12" s="456"/>
      <c r="F12" s="456"/>
      <c r="G12" s="456"/>
      <c r="H12" s="717"/>
      <c r="I12" s="717"/>
      <c r="J12" s="717"/>
      <c r="K12" s="717"/>
      <c r="L12" s="717"/>
      <c r="M12" s="717"/>
      <c r="N12" s="717"/>
      <c r="O12" s="456"/>
      <c r="P12" s="386"/>
      <c r="Q12" s="718"/>
    </row>
    <row r="13" spans="1:27" ht="19.5" customHeight="1">
      <c r="A13" s="386"/>
      <c r="B13" s="456"/>
      <c r="C13" s="456"/>
      <c r="D13" s="456"/>
      <c r="E13" s="456"/>
      <c r="F13" s="456"/>
      <c r="G13" s="456"/>
      <c r="H13" s="717"/>
      <c r="I13" s="717"/>
      <c r="J13" s="717"/>
      <c r="K13" s="717"/>
      <c r="L13" s="717"/>
      <c r="M13" s="717"/>
      <c r="N13" s="717"/>
      <c r="O13" s="456"/>
      <c r="P13" s="386"/>
      <c r="Q13" s="718"/>
    </row>
    <row r="14" spans="1:27" ht="19.5" customHeight="1">
      <c r="A14" s="386"/>
      <c r="B14" s="456"/>
      <c r="C14" s="722" t="s">
        <v>780</v>
      </c>
      <c r="D14" s="722"/>
      <c r="E14" s="722"/>
      <c r="F14" s="722"/>
      <c r="G14" s="722"/>
      <c r="H14" s="723"/>
      <c r="I14" s="723"/>
      <c r="J14" s="723"/>
      <c r="K14" s="723"/>
      <c r="L14" s="723"/>
      <c r="M14" s="723"/>
      <c r="N14" s="723"/>
      <c r="O14" s="456"/>
      <c r="P14" s="386"/>
      <c r="Q14" s="718"/>
    </row>
    <row r="15" spans="1:27" ht="19.5" customHeight="1">
      <c r="A15" s="386"/>
      <c r="B15" s="456"/>
      <c r="C15" s="722"/>
      <c r="D15" s="724" t="s">
        <v>781</v>
      </c>
      <c r="E15" s="724"/>
      <c r="F15" s="724"/>
      <c r="G15" s="724"/>
      <c r="H15" s="725"/>
      <c r="I15" s="725" t="s">
        <v>782</v>
      </c>
      <c r="J15" s="725"/>
      <c r="K15" s="725"/>
      <c r="L15" s="725"/>
      <c r="M15" s="725" t="s">
        <v>720</v>
      </c>
      <c r="N15" s="723"/>
      <c r="O15" s="456"/>
      <c r="P15" s="386"/>
      <c r="Q15" s="718"/>
    </row>
    <row r="16" spans="1:27" ht="19.5" customHeight="1">
      <c r="A16" s="386"/>
      <c r="B16" s="456"/>
      <c r="C16" s="722"/>
      <c r="D16" s="1719" t="s">
        <v>20</v>
      </c>
      <c r="E16" s="1719"/>
      <c r="F16" s="1719"/>
      <c r="G16" s="1719"/>
      <c r="H16" s="971"/>
      <c r="I16" s="971" t="s">
        <v>783</v>
      </c>
      <c r="J16" s="971"/>
      <c r="K16" s="971"/>
      <c r="L16" s="971"/>
      <c r="M16" s="1720" t="s">
        <v>784</v>
      </c>
      <c r="N16" s="723"/>
      <c r="O16" s="456"/>
      <c r="P16" s="386"/>
      <c r="Q16" s="718"/>
    </row>
    <row r="17" spans="1:17" ht="19.5" customHeight="1">
      <c r="A17" s="386"/>
      <c r="B17" s="456"/>
      <c r="C17" s="722"/>
      <c r="D17" s="1719" t="s">
        <v>21</v>
      </c>
      <c r="E17" s="1719"/>
      <c r="F17" s="1719"/>
      <c r="G17" s="1719"/>
      <c r="H17" s="971"/>
      <c r="I17" s="971" t="s">
        <v>785</v>
      </c>
      <c r="J17" s="971"/>
      <c r="K17" s="971"/>
      <c r="L17" s="971"/>
      <c r="M17" s="1720" t="s">
        <v>786</v>
      </c>
      <c r="N17" s="723"/>
      <c r="O17" s="456"/>
      <c r="P17" s="386"/>
      <c r="Q17" s="718"/>
    </row>
    <row r="18" spans="1:17" ht="19.5" customHeight="1">
      <c r="A18" s="386"/>
      <c r="B18" s="456"/>
      <c r="C18" s="722"/>
      <c r="D18" s="1719" t="s">
        <v>787</v>
      </c>
      <c r="E18" s="1719"/>
      <c r="F18" s="1719"/>
      <c r="G18" s="1719"/>
      <c r="H18" s="971"/>
      <c r="I18" s="971" t="s">
        <v>788</v>
      </c>
      <c r="J18" s="971"/>
      <c r="K18" s="971"/>
      <c r="L18" s="971"/>
      <c r="M18" s="1720" t="s">
        <v>789</v>
      </c>
      <c r="N18" s="723"/>
      <c r="O18" s="456"/>
      <c r="P18" s="386"/>
      <c r="Q18" s="718"/>
    </row>
    <row r="19" spans="1:17" ht="19.5" customHeight="1">
      <c r="A19" s="386"/>
      <c r="B19" s="456"/>
      <c r="C19" s="722"/>
      <c r="D19" s="1719" t="s">
        <v>790</v>
      </c>
      <c r="E19" s="1719"/>
      <c r="F19" s="1719"/>
      <c r="G19" s="1719"/>
      <c r="H19" s="971"/>
      <c r="I19" s="971" t="s">
        <v>783</v>
      </c>
      <c r="J19" s="971"/>
      <c r="K19" s="971"/>
      <c r="L19" s="971"/>
      <c r="M19" s="1720" t="s">
        <v>791</v>
      </c>
      <c r="N19" s="723"/>
      <c r="O19" s="456"/>
      <c r="P19" s="386"/>
      <c r="Q19" s="718"/>
    </row>
    <row r="20" spans="1:17" ht="19.5" customHeight="1">
      <c r="A20" s="386"/>
      <c r="B20" s="456"/>
      <c r="C20" s="722"/>
      <c r="D20" s="722"/>
      <c r="E20" s="722"/>
      <c r="F20" s="722"/>
      <c r="G20" s="722"/>
      <c r="H20" s="723"/>
      <c r="I20" s="723"/>
      <c r="J20" s="723"/>
      <c r="K20" s="723"/>
      <c r="L20" s="723"/>
      <c r="M20" s="723"/>
      <c r="N20" s="723"/>
      <c r="O20" s="456"/>
      <c r="P20" s="386"/>
      <c r="Q20" s="718"/>
    </row>
    <row r="21" spans="1:17" ht="19.5" customHeight="1">
      <c r="A21" s="386"/>
      <c r="B21" s="456"/>
      <c r="C21" s="456"/>
      <c r="D21" s="456"/>
      <c r="E21" s="456"/>
      <c r="F21" s="456"/>
      <c r="G21" s="456"/>
      <c r="H21" s="717"/>
      <c r="I21" s="717"/>
      <c r="J21" s="717"/>
      <c r="K21" s="717"/>
      <c r="L21" s="717"/>
      <c r="M21" s="717"/>
      <c r="N21" s="717"/>
      <c r="O21" s="456"/>
      <c r="P21" s="386"/>
      <c r="Q21" s="718"/>
    </row>
    <row r="22" spans="1:17" ht="19.5" customHeight="1">
      <c r="A22" s="386"/>
      <c r="B22" s="455" t="s">
        <v>792</v>
      </c>
      <c r="C22" s="455"/>
      <c r="D22" s="456"/>
      <c r="E22" s="456"/>
      <c r="F22" s="456"/>
      <c r="G22" s="456"/>
      <c r="H22" s="717"/>
      <c r="I22" s="717"/>
      <c r="J22" s="717"/>
      <c r="K22" s="717"/>
      <c r="L22" s="717"/>
      <c r="M22" s="717"/>
      <c r="N22" s="717"/>
      <c r="O22" s="456"/>
      <c r="P22" s="386"/>
      <c r="Q22" s="718"/>
    </row>
    <row r="23" spans="1:17" ht="19.5" customHeight="1">
      <c r="A23" s="386"/>
      <c r="B23" s="455"/>
      <c r="C23" s="455" t="s">
        <v>793</v>
      </c>
      <c r="D23" s="456"/>
      <c r="E23" s="456"/>
      <c r="F23" s="456"/>
      <c r="G23" s="456"/>
      <c r="H23" s="717"/>
      <c r="I23" s="717"/>
      <c r="J23" s="717"/>
      <c r="K23" s="717"/>
      <c r="L23" s="717"/>
      <c r="M23" s="717"/>
      <c r="N23" s="717"/>
      <c r="O23" s="456"/>
      <c r="P23" s="386"/>
      <c r="Q23" s="718"/>
    </row>
    <row r="24" spans="1:17" ht="19.5" customHeight="1">
      <c r="A24" s="386"/>
      <c r="B24" s="456"/>
      <c r="C24" s="456"/>
      <c r="D24" s="456"/>
      <c r="E24" s="456"/>
      <c r="F24" s="456"/>
      <c r="G24" s="456"/>
      <c r="H24" s="717"/>
      <c r="I24" s="717"/>
      <c r="J24" s="717"/>
      <c r="K24" s="717"/>
      <c r="L24" s="717"/>
      <c r="M24" s="717"/>
      <c r="N24" s="717"/>
      <c r="O24" s="456"/>
      <c r="P24" s="386"/>
      <c r="Q24" s="718"/>
    </row>
    <row r="25" spans="1:17" ht="19.5" customHeight="1">
      <c r="A25" s="386"/>
      <c r="B25" s="456"/>
      <c r="C25" s="722" t="s">
        <v>794</v>
      </c>
      <c r="D25" s="722"/>
      <c r="E25" s="722"/>
      <c r="F25" s="722"/>
      <c r="G25" s="722"/>
      <c r="H25" s="726"/>
      <c r="I25" s="726">
        <v>2024</v>
      </c>
      <c r="J25" s="726"/>
      <c r="K25" s="723"/>
      <c r="L25" s="726"/>
      <c r="M25" s="726">
        <v>2023</v>
      </c>
      <c r="N25" s="726"/>
      <c r="O25" s="456"/>
      <c r="P25" s="386"/>
      <c r="Q25" s="718"/>
    </row>
    <row r="26" spans="1:17" ht="19.5" customHeight="1">
      <c r="A26" s="386"/>
      <c r="B26" s="456"/>
      <c r="C26" s="722" t="s">
        <v>781</v>
      </c>
      <c r="D26" s="722"/>
      <c r="E26" s="722"/>
      <c r="F26" s="722"/>
      <c r="G26" s="722"/>
      <c r="H26" s="727" t="s">
        <v>49</v>
      </c>
      <c r="I26" s="727" t="s">
        <v>795</v>
      </c>
      <c r="J26" s="728" t="s">
        <v>796</v>
      </c>
      <c r="K26" s="723"/>
      <c r="L26" s="727" t="s">
        <v>49</v>
      </c>
      <c r="M26" s="727" t="s">
        <v>795</v>
      </c>
      <c r="N26" s="728" t="s">
        <v>796</v>
      </c>
      <c r="O26" s="456"/>
      <c r="P26" s="386"/>
      <c r="Q26" s="718"/>
    </row>
    <row r="27" spans="1:17" ht="19.5" customHeight="1">
      <c r="A27" s="386"/>
      <c r="B27" s="456"/>
      <c r="C27" s="2437" t="s">
        <v>19</v>
      </c>
      <c r="D27" s="2437"/>
      <c r="E27" s="722"/>
      <c r="F27" s="722"/>
      <c r="G27" s="722"/>
      <c r="H27" s="729">
        <v>1000</v>
      </c>
      <c r="I27" s="729">
        <v>0</v>
      </c>
      <c r="J27" s="730">
        <f t="shared" ref="J27:J32" si="0">+H27-I27</f>
        <v>1000</v>
      </c>
      <c r="K27" s="723"/>
      <c r="L27" s="729">
        <v>1000</v>
      </c>
      <c r="M27" s="729">
        <v>0</v>
      </c>
      <c r="N27" s="730">
        <f t="shared" ref="N27:N32" si="1">+L27-M27</f>
        <v>1000</v>
      </c>
      <c r="O27" s="456"/>
      <c r="P27" s="386"/>
      <c r="Q27" s="718"/>
    </row>
    <row r="28" spans="1:17" ht="19.5" customHeight="1">
      <c r="A28" s="386"/>
      <c r="B28" s="456"/>
      <c r="C28" s="2437" t="s">
        <v>20</v>
      </c>
      <c r="D28" s="2437"/>
      <c r="E28" s="722"/>
      <c r="F28" s="722"/>
      <c r="G28" s="722"/>
      <c r="H28" s="731">
        <f t="shared" ref="H28:H31" ca="1" si="2">RANDBETWEEN(80,120)*10</f>
        <v>1100</v>
      </c>
      <c r="I28" s="731">
        <f t="shared" ref="I28:I31" ca="1" si="3">H28*RANDBETWEEN(50,90)/100</f>
        <v>913</v>
      </c>
      <c r="J28" s="730">
        <f t="shared" ca="1" si="0"/>
        <v>187</v>
      </c>
      <c r="K28" s="723"/>
      <c r="L28" s="731">
        <f t="shared" ref="L28:L31" ca="1" si="4">RANDBETWEEN(80,120)*10</f>
        <v>1060</v>
      </c>
      <c r="M28" s="731">
        <f t="shared" ref="M28:M31" ca="1" si="5">L28*RANDBETWEEN(50,90)/100</f>
        <v>858.6</v>
      </c>
      <c r="N28" s="730">
        <f t="shared" ca="1" si="1"/>
        <v>201.39999999999998</v>
      </c>
      <c r="O28" s="456"/>
      <c r="P28" s="386"/>
      <c r="Q28" s="718"/>
    </row>
    <row r="29" spans="1:17" ht="19.5" customHeight="1">
      <c r="A29" s="386"/>
      <c r="B29" s="456"/>
      <c r="C29" s="2437" t="s">
        <v>21</v>
      </c>
      <c r="D29" s="2437"/>
      <c r="E29" s="722"/>
      <c r="F29" s="722"/>
      <c r="G29" s="722"/>
      <c r="H29" s="731">
        <f t="shared" ca="1" si="2"/>
        <v>1140</v>
      </c>
      <c r="I29" s="731">
        <f t="shared" ca="1" si="3"/>
        <v>706.8</v>
      </c>
      <c r="J29" s="730">
        <f t="shared" ca="1" si="0"/>
        <v>433.20000000000005</v>
      </c>
      <c r="K29" s="723"/>
      <c r="L29" s="731">
        <f t="shared" ca="1" si="4"/>
        <v>960</v>
      </c>
      <c r="M29" s="731">
        <f t="shared" ca="1" si="5"/>
        <v>787.2</v>
      </c>
      <c r="N29" s="730">
        <f t="shared" ca="1" si="1"/>
        <v>172.79999999999995</v>
      </c>
      <c r="O29" s="456"/>
      <c r="P29" s="386"/>
      <c r="Q29" s="718"/>
    </row>
    <row r="30" spans="1:17" ht="19.5" customHeight="1">
      <c r="A30" s="386"/>
      <c r="B30" s="456"/>
      <c r="C30" s="2437" t="s">
        <v>787</v>
      </c>
      <c r="D30" s="2437"/>
      <c r="E30" s="722"/>
      <c r="F30" s="722"/>
      <c r="G30" s="722"/>
      <c r="H30" s="731">
        <f t="shared" ca="1" si="2"/>
        <v>1170</v>
      </c>
      <c r="I30" s="731">
        <f t="shared" ca="1" si="3"/>
        <v>585</v>
      </c>
      <c r="J30" s="730">
        <f t="shared" ca="1" si="0"/>
        <v>585</v>
      </c>
      <c r="K30" s="723"/>
      <c r="L30" s="731">
        <f t="shared" ca="1" si="4"/>
        <v>940</v>
      </c>
      <c r="M30" s="731">
        <f t="shared" ca="1" si="5"/>
        <v>648.6</v>
      </c>
      <c r="N30" s="730">
        <f t="shared" ca="1" si="1"/>
        <v>291.39999999999998</v>
      </c>
      <c r="O30" s="456"/>
      <c r="P30" s="386"/>
      <c r="Q30" s="718"/>
    </row>
    <row r="31" spans="1:17" ht="19.5" customHeight="1">
      <c r="A31" s="386"/>
      <c r="B31" s="456"/>
      <c r="C31" s="2438" t="s">
        <v>790</v>
      </c>
      <c r="D31" s="2438"/>
      <c r="E31" s="732"/>
      <c r="F31" s="732"/>
      <c r="G31" s="732"/>
      <c r="H31" s="733">
        <f t="shared" ca="1" si="2"/>
        <v>1020</v>
      </c>
      <c r="I31" s="733">
        <f t="shared" ca="1" si="3"/>
        <v>836.4</v>
      </c>
      <c r="J31" s="734">
        <f t="shared" ca="1" si="0"/>
        <v>183.60000000000002</v>
      </c>
      <c r="K31" s="726"/>
      <c r="L31" s="733">
        <f t="shared" ca="1" si="4"/>
        <v>910</v>
      </c>
      <c r="M31" s="733">
        <f t="shared" ca="1" si="5"/>
        <v>755.3</v>
      </c>
      <c r="N31" s="734">
        <f t="shared" ca="1" si="1"/>
        <v>154.70000000000005</v>
      </c>
      <c r="O31" s="456"/>
      <c r="P31" s="386"/>
      <c r="Q31" s="718"/>
    </row>
    <row r="32" spans="1:17" ht="19.5" customHeight="1">
      <c r="A32" s="386"/>
      <c r="B32" s="456"/>
      <c r="C32" s="732"/>
      <c r="D32" s="732"/>
      <c r="E32" s="732"/>
      <c r="F32" s="732"/>
      <c r="G32" s="732"/>
      <c r="H32" s="733">
        <f t="shared" ref="H32:I32" ca="1" si="6">SUM(H27:H31)</f>
        <v>5430</v>
      </c>
      <c r="I32" s="733">
        <f t="shared" ca="1" si="6"/>
        <v>3041.2000000000003</v>
      </c>
      <c r="J32" s="734">
        <f t="shared" ca="1" si="0"/>
        <v>2388.7999999999997</v>
      </c>
      <c r="K32" s="735">
        <f t="shared" ref="K32:M32" si="7">SUM(K27:K31)</f>
        <v>0</v>
      </c>
      <c r="L32" s="733">
        <f t="shared" ca="1" si="7"/>
        <v>4870</v>
      </c>
      <c r="M32" s="733">
        <f t="shared" ca="1" si="7"/>
        <v>3049.7</v>
      </c>
      <c r="N32" s="734">
        <f t="shared" ca="1" si="1"/>
        <v>1820.3000000000002</v>
      </c>
      <c r="O32" s="456"/>
      <c r="P32" s="386"/>
      <c r="Q32" s="718"/>
    </row>
    <row r="33" spans="1:28" ht="19.5" customHeight="1">
      <c r="A33" s="386"/>
      <c r="B33" s="456"/>
      <c r="C33" s="456"/>
      <c r="D33" s="456"/>
      <c r="E33" s="456"/>
      <c r="F33" s="456"/>
      <c r="G33" s="456"/>
      <c r="H33" s="717"/>
      <c r="I33" s="717"/>
      <c r="J33" s="717"/>
      <c r="K33" s="717"/>
      <c r="L33" s="717"/>
      <c r="M33" s="717"/>
      <c r="N33" s="717"/>
      <c r="O33" s="456"/>
      <c r="P33" s="386"/>
      <c r="Q33" s="718"/>
    </row>
    <row r="34" spans="1:28" ht="19.5" customHeight="1">
      <c r="A34" s="386"/>
      <c r="B34" s="455" t="s">
        <v>797</v>
      </c>
      <c r="C34" s="455"/>
      <c r="D34" s="456"/>
      <c r="E34" s="456"/>
      <c r="F34" s="456"/>
      <c r="G34" s="456"/>
      <c r="H34" s="717"/>
      <c r="I34" s="717"/>
      <c r="J34" s="717"/>
      <c r="K34" s="717"/>
      <c r="L34" s="717"/>
      <c r="M34" s="717"/>
      <c r="N34" s="717"/>
      <c r="O34" s="456"/>
      <c r="P34" s="386"/>
      <c r="Q34" s="718"/>
    </row>
    <row r="35" spans="1:28" ht="19.5" customHeight="1">
      <c r="A35" s="386"/>
      <c r="B35" s="456"/>
      <c r="C35" s="456" t="s">
        <v>798</v>
      </c>
      <c r="D35" s="456"/>
      <c r="E35" s="456"/>
      <c r="F35" s="456"/>
      <c r="G35" s="456"/>
      <c r="H35" s="717"/>
      <c r="I35" s="717"/>
      <c r="J35" s="717"/>
      <c r="K35" s="717"/>
      <c r="L35" s="717"/>
      <c r="M35" s="717"/>
      <c r="N35" s="717"/>
      <c r="O35" s="456"/>
      <c r="P35" s="386"/>
      <c r="Q35" s="718"/>
    </row>
    <row r="36" spans="1:28" ht="19.5" customHeight="1">
      <c r="A36" s="386"/>
      <c r="B36" s="456"/>
      <c r="C36" s="456" t="s">
        <v>799</v>
      </c>
      <c r="D36" s="456"/>
      <c r="E36" s="456"/>
      <c r="F36" s="456"/>
      <c r="G36" s="456"/>
      <c r="H36" s="717"/>
      <c r="I36" s="717"/>
      <c r="J36" s="717"/>
      <c r="K36" s="717"/>
      <c r="L36" s="717"/>
      <c r="M36" s="717"/>
      <c r="N36" s="717"/>
      <c r="O36" s="456"/>
      <c r="P36" s="386"/>
      <c r="Q36" s="718"/>
    </row>
    <row r="37" spans="1:28" ht="19.5" customHeight="1">
      <c r="A37" s="386"/>
      <c r="B37" s="456"/>
      <c r="C37" s="456" t="s">
        <v>800</v>
      </c>
      <c r="D37" s="456"/>
      <c r="E37" s="456"/>
      <c r="F37" s="456"/>
      <c r="G37" s="456"/>
      <c r="H37" s="717"/>
      <c r="I37" s="717"/>
      <c r="J37" s="717"/>
      <c r="K37" s="717"/>
      <c r="L37" s="717"/>
      <c r="M37" s="717"/>
      <c r="N37" s="717"/>
      <c r="O37" s="456"/>
      <c r="P37" s="386"/>
      <c r="Q37" s="718"/>
    </row>
    <row r="38" spans="1:28" ht="19.5" customHeight="1">
      <c r="A38" s="386"/>
      <c r="B38" s="456"/>
      <c r="C38" s="456" t="s">
        <v>801</v>
      </c>
      <c r="D38" s="456"/>
      <c r="E38" s="456"/>
      <c r="F38" s="456"/>
      <c r="G38" s="456"/>
      <c r="H38" s="717"/>
      <c r="I38" s="717"/>
      <c r="J38" s="717"/>
      <c r="K38" s="717"/>
      <c r="L38" s="717"/>
      <c r="M38" s="717"/>
      <c r="N38" s="717"/>
      <c r="O38" s="456"/>
      <c r="P38" s="386"/>
      <c r="Q38" s="718"/>
    </row>
    <row r="39" spans="1:28" ht="19.5" customHeight="1">
      <c r="A39" s="386"/>
      <c r="B39" s="456"/>
      <c r="C39" s="456" t="s">
        <v>802</v>
      </c>
      <c r="D39" s="456"/>
      <c r="E39" s="456"/>
      <c r="F39" s="456"/>
      <c r="G39" s="456"/>
      <c r="H39" s="717"/>
      <c r="I39" s="717"/>
      <c r="J39" s="717"/>
      <c r="K39" s="717"/>
      <c r="L39" s="717"/>
      <c r="M39" s="717"/>
      <c r="N39" s="717"/>
      <c r="O39" s="456"/>
      <c r="P39" s="386"/>
      <c r="Q39" s="718"/>
    </row>
    <row r="40" spans="1:28" ht="19.5" customHeight="1">
      <c r="A40" s="386"/>
      <c r="B40" s="456"/>
      <c r="C40" s="456" t="s">
        <v>803</v>
      </c>
      <c r="D40" s="456"/>
      <c r="E40" s="456"/>
      <c r="F40" s="456"/>
      <c r="G40" s="456"/>
      <c r="H40" s="717"/>
      <c r="I40" s="717"/>
      <c r="J40" s="717"/>
      <c r="K40" s="717"/>
      <c r="L40" s="717"/>
      <c r="M40" s="717"/>
      <c r="N40" s="717"/>
      <c r="O40" s="456"/>
      <c r="P40" s="386"/>
      <c r="Q40" s="718"/>
    </row>
    <row r="41" spans="1:28" ht="19.5" customHeight="1">
      <c r="A41" s="386"/>
      <c r="B41" s="456"/>
      <c r="C41" s="456" t="s">
        <v>804</v>
      </c>
      <c r="D41" s="456"/>
      <c r="E41" s="456"/>
      <c r="F41" s="456"/>
      <c r="G41" s="456"/>
      <c r="H41" s="717"/>
      <c r="I41" s="717"/>
      <c r="J41" s="717"/>
      <c r="K41" s="717"/>
      <c r="L41" s="717"/>
      <c r="M41" s="717"/>
      <c r="N41" s="717"/>
      <c r="O41" s="456"/>
      <c r="P41" s="386"/>
      <c r="Q41" s="718"/>
    </row>
    <row r="42" spans="1:28" ht="19.5" customHeight="1">
      <c r="A42" s="515"/>
      <c r="B42" s="455"/>
      <c r="C42" s="736" t="s">
        <v>805</v>
      </c>
      <c r="D42" s="736"/>
      <c r="E42" s="736"/>
      <c r="F42" s="736"/>
      <c r="G42" s="736"/>
      <c r="H42" s="737"/>
      <c r="I42" s="738"/>
      <c r="J42" s="737"/>
      <c r="K42" s="737"/>
      <c r="L42" s="737"/>
      <c r="M42" s="737"/>
      <c r="N42" s="737"/>
      <c r="O42" s="736"/>
      <c r="P42" s="515"/>
      <c r="Q42" s="739"/>
      <c r="R42" s="1"/>
      <c r="S42" s="1"/>
      <c r="T42" s="1"/>
      <c r="U42" s="1"/>
      <c r="V42" s="1"/>
      <c r="W42" s="1"/>
      <c r="X42" s="1"/>
      <c r="Y42" s="1"/>
      <c r="Z42" s="1"/>
      <c r="AA42" s="1"/>
      <c r="AB42" s="1"/>
    </row>
    <row r="43" spans="1:28" ht="19.5" customHeight="1">
      <c r="A43" s="386"/>
      <c r="B43" s="456"/>
      <c r="C43" s="456" t="s">
        <v>806</v>
      </c>
      <c r="D43" s="456"/>
      <c r="E43" s="456"/>
      <c r="F43" s="456"/>
      <c r="G43" s="456"/>
      <c r="H43" s="717"/>
      <c r="I43" s="717"/>
      <c r="J43" s="717"/>
      <c r="K43" s="717"/>
      <c r="L43" s="717"/>
      <c r="M43" s="717"/>
      <c r="N43" s="717"/>
      <c r="O43" s="456"/>
      <c r="P43" s="386"/>
      <c r="Q43" s="718"/>
    </row>
    <row r="44" spans="1:28" ht="19.5" customHeight="1">
      <c r="A44" s="386"/>
      <c r="B44" s="456"/>
      <c r="C44" s="456" t="s">
        <v>807</v>
      </c>
      <c r="D44" s="456"/>
      <c r="E44" s="456"/>
      <c r="F44" s="456"/>
      <c r="G44" s="456"/>
      <c r="H44" s="717"/>
      <c r="I44" s="717"/>
      <c r="J44" s="717"/>
      <c r="K44" s="717"/>
      <c r="L44" s="717"/>
      <c r="M44" s="717"/>
      <c r="N44" s="717"/>
      <c r="O44" s="456"/>
      <c r="P44" s="386"/>
      <c r="Q44" s="718"/>
    </row>
    <row r="45" spans="1:28" ht="19.5" customHeight="1">
      <c r="A45" s="386"/>
      <c r="B45" s="456"/>
      <c r="C45" s="456"/>
      <c r="D45" s="456"/>
      <c r="E45" s="456"/>
      <c r="F45" s="456"/>
      <c r="G45" s="456"/>
      <c r="H45" s="717"/>
      <c r="I45" s="717"/>
      <c r="J45" s="717"/>
      <c r="K45" s="717"/>
      <c r="L45" s="717"/>
      <c r="M45" s="717"/>
      <c r="N45" s="717"/>
      <c r="O45" s="456"/>
      <c r="P45" s="386"/>
      <c r="Q45" s="718"/>
    </row>
    <row r="46" spans="1:28" ht="19.5" customHeight="1">
      <c r="A46" s="386"/>
      <c r="B46" s="456"/>
      <c r="C46" s="740" t="s">
        <v>49</v>
      </c>
      <c r="D46" s="741"/>
      <c r="E46" s="741"/>
      <c r="F46" s="741"/>
      <c r="G46" s="741"/>
      <c r="H46" s="741" t="s">
        <v>19</v>
      </c>
      <c r="I46" s="741" t="s">
        <v>808</v>
      </c>
      <c r="J46" s="741" t="s">
        <v>809</v>
      </c>
      <c r="K46" s="741" t="s">
        <v>810</v>
      </c>
      <c r="L46" s="741" t="s">
        <v>811</v>
      </c>
      <c r="M46" s="741" t="s">
        <v>790</v>
      </c>
      <c r="N46" s="741" t="s">
        <v>391</v>
      </c>
      <c r="O46" s="456"/>
      <c r="P46" s="386"/>
      <c r="Q46" s="718"/>
    </row>
    <row r="47" spans="1:28" ht="19.5" customHeight="1">
      <c r="A47" s="386"/>
      <c r="B47" s="456"/>
      <c r="C47" s="742" t="s">
        <v>812</v>
      </c>
      <c r="D47" s="743"/>
      <c r="E47" s="743"/>
      <c r="F47" s="743"/>
      <c r="G47" s="743"/>
      <c r="H47" s="743">
        <f>+L27</f>
        <v>1000</v>
      </c>
      <c r="I47" s="743">
        <f ca="1">+L28</f>
        <v>1060</v>
      </c>
      <c r="J47" s="743">
        <f ca="1">+L29</f>
        <v>960</v>
      </c>
      <c r="K47" s="743"/>
      <c r="L47" s="743">
        <f ca="1">+L30</f>
        <v>940</v>
      </c>
      <c r="M47" s="743">
        <f ca="1">+L31</f>
        <v>910</v>
      </c>
      <c r="N47" s="743">
        <f t="shared" ref="N47:N54" ca="1" si="8">SUM(H47:M47)</f>
        <v>4870</v>
      </c>
      <c r="O47" s="456"/>
      <c r="P47" s="386"/>
      <c r="Q47" s="718"/>
    </row>
    <row r="48" spans="1:28" ht="19.5" customHeight="1">
      <c r="A48" s="386"/>
      <c r="B48" s="456"/>
      <c r="C48" s="744" t="s">
        <v>813</v>
      </c>
      <c r="D48" s="745"/>
      <c r="E48" s="745"/>
      <c r="F48" s="745"/>
      <c r="G48" s="745"/>
      <c r="H48" s="731"/>
      <c r="I48" s="731"/>
      <c r="J48" s="731"/>
      <c r="K48" s="731"/>
      <c r="L48" s="731"/>
      <c r="M48" s="731"/>
      <c r="N48" s="745">
        <f t="shared" si="8"/>
        <v>0</v>
      </c>
      <c r="O48" s="456"/>
      <c r="P48" s="386"/>
      <c r="Q48" s="718"/>
    </row>
    <row r="49" spans="1:17" ht="19.5" customHeight="1">
      <c r="A49" s="386"/>
      <c r="B49" s="456"/>
      <c r="C49" s="744" t="s">
        <v>814</v>
      </c>
      <c r="D49" s="745"/>
      <c r="E49" s="745"/>
      <c r="F49" s="745"/>
      <c r="G49" s="745"/>
      <c r="H49" s="731"/>
      <c r="I49" s="731"/>
      <c r="J49" s="731"/>
      <c r="K49" s="731"/>
      <c r="L49" s="731"/>
      <c r="M49" s="731"/>
      <c r="N49" s="745">
        <f t="shared" si="8"/>
        <v>0</v>
      </c>
      <c r="O49" s="456"/>
      <c r="P49" s="386"/>
      <c r="Q49" s="718"/>
    </row>
    <row r="50" spans="1:17" ht="19.5" customHeight="1">
      <c r="A50" s="386"/>
      <c r="B50" s="456"/>
      <c r="C50" s="744" t="s">
        <v>815</v>
      </c>
      <c r="D50" s="745"/>
      <c r="E50" s="745"/>
      <c r="F50" s="745"/>
      <c r="G50" s="745"/>
      <c r="H50" s="731"/>
      <c r="I50" s="731"/>
      <c r="J50" s="731"/>
      <c r="K50" s="731"/>
      <c r="L50" s="731"/>
      <c r="M50" s="731"/>
      <c r="N50" s="745">
        <f t="shared" si="8"/>
        <v>0</v>
      </c>
      <c r="O50" s="456"/>
      <c r="P50" s="386"/>
      <c r="Q50" s="718"/>
    </row>
    <row r="51" spans="1:17" ht="19.5" customHeight="1">
      <c r="A51" s="386"/>
      <c r="B51" s="456"/>
      <c r="C51" s="744" t="s">
        <v>816</v>
      </c>
      <c r="D51" s="745"/>
      <c r="E51" s="745"/>
      <c r="F51" s="745"/>
      <c r="G51" s="745"/>
      <c r="H51" s="731"/>
      <c r="I51" s="731"/>
      <c r="J51" s="731"/>
      <c r="K51" s="731"/>
      <c r="L51" s="731"/>
      <c r="M51" s="731"/>
      <c r="N51" s="745">
        <f t="shared" si="8"/>
        <v>0</v>
      </c>
      <c r="O51" s="456"/>
      <c r="P51" s="386"/>
      <c r="Q51" s="718"/>
    </row>
    <row r="52" spans="1:17" ht="19.5" customHeight="1">
      <c r="A52" s="386"/>
      <c r="B52" s="456"/>
      <c r="C52" s="744" t="s">
        <v>817</v>
      </c>
      <c r="D52" s="745"/>
      <c r="E52" s="745"/>
      <c r="F52" s="745"/>
      <c r="G52" s="745"/>
      <c r="H52" s="731"/>
      <c r="I52" s="731"/>
      <c r="J52" s="731"/>
      <c r="K52" s="731"/>
      <c r="L52" s="731"/>
      <c r="M52" s="731"/>
      <c r="N52" s="745">
        <f t="shared" si="8"/>
        <v>0</v>
      </c>
      <c r="O52" s="456"/>
      <c r="P52" s="386"/>
      <c r="Q52" s="718"/>
    </row>
    <row r="53" spans="1:17" ht="19.5" customHeight="1">
      <c r="A53" s="386"/>
      <c r="B53" s="456"/>
      <c r="C53" s="746" t="s">
        <v>208</v>
      </c>
      <c r="D53" s="735"/>
      <c r="E53" s="735"/>
      <c r="F53" s="735"/>
      <c r="G53" s="735"/>
      <c r="H53" s="733"/>
      <c r="I53" s="733"/>
      <c r="J53" s="733"/>
      <c r="K53" s="733"/>
      <c r="L53" s="733"/>
      <c r="M53" s="733"/>
      <c r="N53" s="735">
        <f t="shared" si="8"/>
        <v>0</v>
      </c>
      <c r="O53" s="456"/>
      <c r="P53" s="386"/>
      <c r="Q53" s="718"/>
    </row>
    <row r="54" spans="1:17" ht="19.5" customHeight="1">
      <c r="A54" s="386"/>
      <c r="B54" s="456"/>
      <c r="C54" s="742" t="s">
        <v>818</v>
      </c>
      <c r="D54" s="743"/>
      <c r="E54" s="743"/>
      <c r="F54" s="743"/>
      <c r="G54" s="743"/>
      <c r="H54" s="743">
        <f>+H27</f>
        <v>1000</v>
      </c>
      <c r="I54" s="743">
        <f ca="1">+H28</f>
        <v>1100</v>
      </c>
      <c r="J54" s="743">
        <f ca="1">+H29</f>
        <v>1140</v>
      </c>
      <c r="K54" s="743">
        <f>SUM(K47:K53)</f>
        <v>0</v>
      </c>
      <c r="L54" s="743">
        <f ca="1">+H30</f>
        <v>1170</v>
      </c>
      <c r="M54" s="743">
        <f ca="1">+H31</f>
        <v>1020</v>
      </c>
      <c r="N54" s="743">
        <f t="shared" ca="1" si="8"/>
        <v>5430</v>
      </c>
      <c r="O54" s="456"/>
      <c r="P54" s="386"/>
      <c r="Q54" s="718"/>
    </row>
    <row r="55" spans="1:17" ht="19.5" customHeight="1">
      <c r="A55" s="386"/>
      <c r="B55" s="456"/>
      <c r="C55" s="740" t="s">
        <v>374</v>
      </c>
      <c r="D55" s="741"/>
      <c r="E55" s="741"/>
      <c r="F55" s="741"/>
      <c r="G55" s="741"/>
      <c r="H55" s="741"/>
      <c r="I55" s="741"/>
      <c r="J55" s="741"/>
      <c r="K55" s="741"/>
      <c r="L55" s="741"/>
      <c r="M55" s="741"/>
      <c r="N55" s="741"/>
      <c r="O55" s="456"/>
      <c r="P55" s="386"/>
      <c r="Q55" s="718"/>
    </row>
    <row r="56" spans="1:17" ht="19.5" customHeight="1">
      <c r="A56" s="386"/>
      <c r="B56" s="456"/>
      <c r="C56" s="742" t="s">
        <v>812</v>
      </c>
      <c r="D56" s="743"/>
      <c r="E56" s="743"/>
      <c r="F56" s="743"/>
      <c r="G56" s="743"/>
      <c r="H56" s="743">
        <f>+M27</f>
        <v>0</v>
      </c>
      <c r="I56" s="743">
        <f ca="1">+M28</f>
        <v>858.6</v>
      </c>
      <c r="J56" s="743">
        <f ca="1">+M29</f>
        <v>787.2</v>
      </c>
      <c r="K56" s="743"/>
      <c r="L56" s="743">
        <f ca="1">+M30</f>
        <v>648.6</v>
      </c>
      <c r="M56" s="743">
        <f ca="1">+M31</f>
        <v>755.3</v>
      </c>
      <c r="N56" s="743">
        <f t="shared" ref="N56:N63" ca="1" si="9">SUM(H56:M56)</f>
        <v>3049.7</v>
      </c>
      <c r="O56" s="456"/>
      <c r="P56" s="386"/>
      <c r="Q56" s="718"/>
    </row>
    <row r="57" spans="1:17" ht="19.5" customHeight="1">
      <c r="A57" s="386"/>
      <c r="B57" s="456"/>
      <c r="C57" s="744" t="s">
        <v>819</v>
      </c>
      <c r="D57" s="745"/>
      <c r="E57" s="745"/>
      <c r="F57" s="745"/>
      <c r="G57" s="745"/>
      <c r="H57" s="731"/>
      <c r="I57" s="731"/>
      <c r="J57" s="731"/>
      <c r="K57" s="731"/>
      <c r="L57" s="731"/>
      <c r="M57" s="731"/>
      <c r="N57" s="745">
        <f t="shared" si="9"/>
        <v>0</v>
      </c>
      <c r="O57" s="456"/>
      <c r="P57" s="386"/>
      <c r="Q57" s="718"/>
    </row>
    <row r="58" spans="1:17" ht="19.5" customHeight="1">
      <c r="A58" s="386"/>
      <c r="B58" s="456"/>
      <c r="C58" s="744" t="s">
        <v>814</v>
      </c>
      <c r="D58" s="745"/>
      <c r="E58" s="745"/>
      <c r="F58" s="745"/>
      <c r="G58" s="745"/>
      <c r="H58" s="731"/>
      <c r="I58" s="731"/>
      <c r="J58" s="731"/>
      <c r="K58" s="731"/>
      <c r="L58" s="731"/>
      <c r="M58" s="731"/>
      <c r="N58" s="745">
        <f t="shared" si="9"/>
        <v>0</v>
      </c>
      <c r="O58" s="456"/>
      <c r="P58" s="386"/>
      <c r="Q58" s="718"/>
    </row>
    <row r="59" spans="1:17" ht="19.5" customHeight="1">
      <c r="A59" s="386"/>
      <c r="B59" s="456"/>
      <c r="C59" s="744" t="s">
        <v>815</v>
      </c>
      <c r="D59" s="745"/>
      <c r="E59" s="745"/>
      <c r="F59" s="745"/>
      <c r="G59" s="745"/>
      <c r="H59" s="731"/>
      <c r="I59" s="731"/>
      <c r="J59" s="731"/>
      <c r="K59" s="731"/>
      <c r="L59" s="731"/>
      <c r="M59" s="731"/>
      <c r="N59" s="745">
        <f t="shared" si="9"/>
        <v>0</v>
      </c>
      <c r="O59" s="456"/>
      <c r="P59" s="386"/>
      <c r="Q59" s="718"/>
    </row>
    <row r="60" spans="1:17" ht="19.5" customHeight="1">
      <c r="A60" s="386"/>
      <c r="B60" s="456"/>
      <c r="C60" s="744" t="s">
        <v>816</v>
      </c>
      <c r="D60" s="745"/>
      <c r="E60" s="745"/>
      <c r="F60" s="745"/>
      <c r="G60" s="745"/>
      <c r="H60" s="731"/>
      <c r="I60" s="731"/>
      <c r="J60" s="731"/>
      <c r="K60" s="731"/>
      <c r="L60" s="731"/>
      <c r="M60" s="731"/>
      <c r="N60" s="745">
        <f t="shared" si="9"/>
        <v>0</v>
      </c>
      <c r="O60" s="456"/>
      <c r="P60" s="386"/>
      <c r="Q60" s="718"/>
    </row>
    <row r="61" spans="1:17" ht="19.5" customHeight="1">
      <c r="A61" s="386"/>
      <c r="B61" s="456"/>
      <c r="C61" s="744" t="s">
        <v>817</v>
      </c>
      <c r="D61" s="745"/>
      <c r="E61" s="745"/>
      <c r="F61" s="745"/>
      <c r="G61" s="745"/>
      <c r="H61" s="731"/>
      <c r="I61" s="731"/>
      <c r="J61" s="731"/>
      <c r="K61" s="731"/>
      <c r="L61" s="731"/>
      <c r="M61" s="731"/>
      <c r="N61" s="745">
        <f t="shared" si="9"/>
        <v>0</v>
      </c>
      <c r="O61" s="456"/>
      <c r="P61" s="386"/>
      <c r="Q61" s="718"/>
    </row>
    <row r="62" spans="1:17" ht="19.5" customHeight="1">
      <c r="A62" s="386"/>
      <c r="B62" s="456"/>
      <c r="C62" s="746" t="s">
        <v>208</v>
      </c>
      <c r="D62" s="735"/>
      <c r="E62" s="735"/>
      <c r="F62" s="735"/>
      <c r="G62" s="735"/>
      <c r="H62" s="733"/>
      <c r="I62" s="733"/>
      <c r="J62" s="733"/>
      <c r="K62" s="733"/>
      <c r="L62" s="733"/>
      <c r="M62" s="733"/>
      <c r="N62" s="735">
        <f t="shared" si="9"/>
        <v>0</v>
      </c>
      <c r="O62" s="456"/>
      <c r="P62" s="386"/>
      <c r="Q62" s="718"/>
    </row>
    <row r="63" spans="1:17" ht="19.5" customHeight="1">
      <c r="A63" s="386"/>
      <c r="B63" s="456"/>
      <c r="C63" s="742" t="s">
        <v>818</v>
      </c>
      <c r="D63" s="743"/>
      <c r="E63" s="743"/>
      <c r="F63" s="743"/>
      <c r="G63" s="743"/>
      <c r="H63" s="743">
        <f>+I27</f>
        <v>0</v>
      </c>
      <c r="I63" s="743">
        <f ca="1">+I28</f>
        <v>913</v>
      </c>
      <c r="J63" s="743">
        <f ca="1">+I29</f>
        <v>706.8</v>
      </c>
      <c r="K63" s="743">
        <f>SUM(K56:K62)</f>
        <v>0</v>
      </c>
      <c r="L63" s="743">
        <f ca="1">+I30</f>
        <v>585</v>
      </c>
      <c r="M63" s="743">
        <f ca="1">+I31</f>
        <v>836.4</v>
      </c>
      <c r="N63" s="743">
        <f t="shared" ca="1" si="9"/>
        <v>3041.2000000000003</v>
      </c>
      <c r="O63" s="456"/>
      <c r="P63" s="386"/>
      <c r="Q63" s="718"/>
    </row>
    <row r="64" spans="1:17" ht="19.5" customHeight="1">
      <c r="A64" s="386"/>
      <c r="B64" s="456"/>
      <c r="C64" s="747" t="s">
        <v>796</v>
      </c>
      <c r="D64" s="748"/>
      <c r="E64" s="748"/>
      <c r="F64" s="748"/>
      <c r="G64" s="748"/>
      <c r="H64" s="748">
        <f t="shared" ref="H64:N64" si="10">+H54-H63</f>
        <v>1000</v>
      </c>
      <c r="I64" s="748">
        <f t="shared" ca="1" si="10"/>
        <v>187</v>
      </c>
      <c r="J64" s="748">
        <f t="shared" ca="1" si="10"/>
        <v>433.20000000000005</v>
      </c>
      <c r="K64" s="748">
        <f t="shared" si="10"/>
        <v>0</v>
      </c>
      <c r="L64" s="748">
        <f t="shared" ca="1" si="10"/>
        <v>585</v>
      </c>
      <c r="M64" s="748">
        <f t="shared" ca="1" si="10"/>
        <v>183.60000000000002</v>
      </c>
      <c r="N64" s="748">
        <f t="shared" ca="1" si="10"/>
        <v>2388.7999999999997</v>
      </c>
      <c r="O64" s="456"/>
      <c r="P64" s="386"/>
      <c r="Q64" s="718"/>
    </row>
    <row r="65" spans="1:22" ht="19.5" customHeight="1">
      <c r="A65" s="386"/>
      <c r="B65" s="456"/>
      <c r="C65" s="456"/>
      <c r="D65" s="456"/>
      <c r="E65" s="456"/>
      <c r="F65" s="456"/>
      <c r="G65" s="456"/>
      <c r="H65" s="717"/>
      <c r="I65" s="717"/>
      <c r="J65" s="717"/>
      <c r="K65" s="717"/>
      <c r="L65" s="717"/>
      <c r="M65" s="717"/>
      <c r="N65" s="717"/>
      <c r="O65" s="456"/>
      <c r="P65" s="386"/>
      <c r="Q65" s="718"/>
    </row>
    <row r="66" spans="1:22" ht="19.5" customHeight="1">
      <c r="A66" s="386"/>
      <c r="B66" s="455" t="s">
        <v>820</v>
      </c>
      <c r="C66" s="749"/>
      <c r="D66" s="750"/>
      <c r="E66" s="750"/>
      <c r="F66" s="750"/>
      <c r="G66" s="750"/>
      <c r="H66" s="751"/>
      <c r="I66" s="751"/>
      <c r="J66" s="751"/>
      <c r="K66" s="751"/>
      <c r="L66" s="751"/>
      <c r="M66" s="751"/>
      <c r="N66" s="751"/>
      <c r="O66" s="456"/>
      <c r="P66" s="386"/>
      <c r="Q66" s="718"/>
    </row>
    <row r="67" spans="1:22" ht="19.5" customHeight="1">
      <c r="A67" s="386"/>
      <c r="B67" s="455"/>
      <c r="C67" s="749" t="s">
        <v>821</v>
      </c>
      <c r="D67" s="750"/>
      <c r="E67" s="750"/>
      <c r="F67" s="750"/>
      <c r="G67" s="750"/>
      <c r="H67" s="751"/>
      <c r="I67" s="751"/>
      <c r="J67" s="751"/>
      <c r="K67" s="751"/>
      <c r="L67" s="751"/>
      <c r="M67" s="751"/>
      <c r="N67" s="751"/>
      <c r="O67" s="456"/>
      <c r="P67" s="386"/>
      <c r="Q67" s="718"/>
    </row>
    <row r="68" spans="1:22" ht="19.5" customHeight="1">
      <c r="A68" s="386"/>
      <c r="B68" s="455"/>
      <c r="C68" s="455"/>
      <c r="D68" s="456"/>
      <c r="E68" s="456"/>
      <c r="F68" s="456"/>
      <c r="G68" s="456"/>
      <c r="H68" s="717"/>
      <c r="I68" s="717"/>
      <c r="J68" s="717"/>
      <c r="K68" s="717"/>
      <c r="L68" s="717"/>
      <c r="M68" s="717"/>
      <c r="N68" s="717"/>
      <c r="O68" s="456"/>
      <c r="P68" s="386"/>
      <c r="Q68" s="718"/>
    </row>
    <row r="69" spans="1:22" ht="19.5" customHeight="1">
      <c r="A69" s="386"/>
      <c r="B69" s="455"/>
      <c r="C69" s="455" t="s">
        <v>630</v>
      </c>
      <c r="D69" s="456"/>
      <c r="E69" s="456"/>
      <c r="F69" s="456"/>
      <c r="G69" s="456"/>
      <c r="H69" s="717"/>
      <c r="I69" s="717"/>
      <c r="J69" s="717"/>
      <c r="K69" s="717"/>
      <c r="L69" s="717"/>
      <c r="M69" s="717"/>
      <c r="N69" s="717"/>
      <c r="O69" s="456"/>
      <c r="P69" s="386"/>
      <c r="Q69" s="718"/>
    </row>
    <row r="70" spans="1:22" ht="19.5" customHeight="1">
      <c r="A70" s="386"/>
      <c r="B70" s="455"/>
      <c r="C70" s="2439" t="s">
        <v>822</v>
      </c>
      <c r="D70" s="2439"/>
      <c r="E70" s="2439"/>
      <c r="F70" s="2439"/>
      <c r="G70" s="2439"/>
      <c r="H70" s="2440"/>
      <c r="I70" s="2440"/>
      <c r="J70" s="2440"/>
      <c r="K70" s="2440"/>
      <c r="L70" s="2440"/>
      <c r="M70" s="2440"/>
      <c r="N70" s="2440"/>
      <c r="O70" s="456"/>
      <c r="P70" s="386"/>
      <c r="Q70" s="718"/>
    </row>
    <row r="71" spans="1:22" ht="19.5" customHeight="1">
      <c r="A71" s="386"/>
      <c r="B71" s="455"/>
      <c r="C71" s="2439" t="s">
        <v>823</v>
      </c>
      <c r="D71" s="2439"/>
      <c r="E71" s="2439"/>
      <c r="F71" s="2439"/>
      <c r="G71" s="2439"/>
      <c r="H71" s="2440"/>
      <c r="I71" s="2440"/>
      <c r="J71" s="2440"/>
      <c r="K71" s="2440"/>
      <c r="L71" s="2440"/>
      <c r="M71" s="2440"/>
      <c r="N71" s="2440"/>
      <c r="O71" s="456"/>
      <c r="P71" s="386"/>
      <c r="Q71" s="718"/>
    </row>
    <row r="72" spans="1:22" ht="19.5" customHeight="1">
      <c r="A72" s="386"/>
      <c r="B72" s="455"/>
      <c r="C72" s="455"/>
      <c r="D72" s="456"/>
      <c r="E72" s="456"/>
      <c r="F72" s="456"/>
      <c r="G72" s="456"/>
      <c r="H72" s="717"/>
      <c r="I72" s="717"/>
      <c r="J72" s="717"/>
      <c r="K72" s="717"/>
      <c r="L72" s="717"/>
      <c r="M72" s="717"/>
      <c r="N72" s="717"/>
      <c r="O72" s="456"/>
      <c r="P72" s="386"/>
      <c r="Q72" s="718"/>
    </row>
    <row r="73" spans="1:22" ht="19.5" customHeight="1">
      <c r="A73" s="386"/>
      <c r="B73" s="455" t="s">
        <v>824</v>
      </c>
      <c r="C73" s="456"/>
      <c r="D73" s="456"/>
      <c r="E73" s="456"/>
      <c r="F73" s="456"/>
      <c r="G73" s="456"/>
      <c r="H73" s="717"/>
      <c r="I73" s="717"/>
      <c r="J73" s="717"/>
      <c r="K73" s="717"/>
      <c r="L73" s="717"/>
      <c r="M73" s="717"/>
      <c r="N73" s="717"/>
      <c r="O73" s="456"/>
      <c r="P73" s="386"/>
      <c r="Q73" s="718"/>
    </row>
    <row r="74" spans="1:22" ht="19.5" customHeight="1">
      <c r="A74" s="386"/>
      <c r="B74" s="456"/>
      <c r="C74" s="2439"/>
      <c r="D74" s="2439"/>
      <c r="E74" s="2439"/>
      <c r="F74" s="2439"/>
      <c r="G74" s="2439"/>
      <c r="H74" s="2440"/>
      <c r="I74" s="2440"/>
      <c r="J74" s="2440"/>
      <c r="K74" s="2440"/>
      <c r="L74" s="2440"/>
      <c r="M74" s="2440"/>
      <c r="N74" s="2440"/>
      <c r="O74" s="456"/>
      <c r="P74" s="386"/>
      <c r="Q74" s="718"/>
    </row>
    <row r="75" spans="1:22" ht="19.5" customHeight="1">
      <c r="A75" s="386"/>
      <c r="B75" s="456"/>
      <c r="C75" s="2439"/>
      <c r="D75" s="2439"/>
      <c r="E75" s="2439"/>
      <c r="F75" s="2439"/>
      <c r="G75" s="2439"/>
      <c r="H75" s="2440"/>
      <c r="I75" s="2440"/>
      <c r="J75" s="2440"/>
      <c r="K75" s="2440"/>
      <c r="L75" s="2440"/>
      <c r="M75" s="2440"/>
      <c r="N75" s="2440"/>
      <c r="O75" s="456"/>
      <c r="P75" s="386"/>
      <c r="Q75" s="718"/>
    </row>
    <row r="76" spans="1:22" ht="19.5" customHeight="1">
      <c r="A76" s="386"/>
      <c r="B76" s="456"/>
      <c r="C76" s="2439"/>
      <c r="D76" s="2439"/>
      <c r="E76" s="2439"/>
      <c r="F76" s="2439"/>
      <c r="G76" s="2439"/>
      <c r="H76" s="2440"/>
      <c r="I76" s="2440"/>
      <c r="J76" s="2440"/>
      <c r="K76" s="2440"/>
      <c r="L76" s="2440"/>
      <c r="M76" s="2440"/>
      <c r="N76" s="2440"/>
      <c r="O76" s="456"/>
      <c r="P76" s="386"/>
      <c r="Q76" s="718"/>
    </row>
    <row r="77" spans="1:22" ht="19.5" customHeight="1">
      <c r="A77" s="386"/>
      <c r="B77" s="456"/>
      <c r="C77" s="2439"/>
      <c r="D77" s="2439"/>
      <c r="E77" s="2439"/>
      <c r="F77" s="2439"/>
      <c r="G77" s="2439"/>
      <c r="H77" s="2440"/>
      <c r="I77" s="2440"/>
      <c r="J77" s="2440"/>
      <c r="K77" s="2440"/>
      <c r="L77" s="2440"/>
      <c r="M77" s="2440"/>
      <c r="N77" s="2440"/>
      <c r="O77" s="456"/>
      <c r="P77" s="386"/>
      <c r="Q77" s="718"/>
    </row>
    <row r="78" spans="1:22" ht="19.5" customHeight="1">
      <c r="A78" s="386"/>
      <c r="B78" s="456"/>
      <c r="C78" s="2439"/>
      <c r="D78" s="2439"/>
      <c r="E78" s="2439"/>
      <c r="F78" s="2439"/>
      <c r="G78" s="2439"/>
      <c r="H78" s="2440"/>
      <c r="I78" s="2440"/>
      <c r="J78" s="2440"/>
      <c r="K78" s="2440"/>
      <c r="L78" s="2440"/>
      <c r="M78" s="2440"/>
      <c r="N78" s="2440"/>
      <c r="O78" s="456"/>
      <c r="P78" s="386"/>
      <c r="Q78" s="718"/>
    </row>
    <row r="79" spans="1:22" ht="19.5" customHeight="1">
      <c r="A79" s="386"/>
      <c r="B79" s="456"/>
      <c r="C79" s="456"/>
      <c r="D79" s="456"/>
      <c r="E79" s="456"/>
      <c r="F79" s="456"/>
      <c r="G79" s="456"/>
      <c r="H79" s="456"/>
      <c r="I79" s="456"/>
      <c r="J79" s="456"/>
      <c r="K79" s="456"/>
      <c r="L79" s="456"/>
      <c r="M79" s="456"/>
      <c r="N79" s="456"/>
      <c r="O79" s="456"/>
      <c r="P79" s="386"/>
      <c r="Q79" s="718"/>
    </row>
    <row r="80" spans="1:22" ht="19.5" customHeight="1">
      <c r="A80" s="386"/>
      <c r="B80" s="455" t="s">
        <v>825</v>
      </c>
      <c r="C80" s="455"/>
      <c r="D80" s="456"/>
      <c r="E80" s="456"/>
      <c r="F80" s="456"/>
      <c r="G80" s="456"/>
      <c r="H80" s="717"/>
      <c r="I80" s="717"/>
      <c r="J80" s="717"/>
      <c r="K80" s="717"/>
      <c r="L80" s="717"/>
      <c r="M80" s="752"/>
      <c r="N80" s="753" t="str">
        <f>IF(N51=0,"No Revelaciones", "Revelar")</f>
        <v>No Revelaciones</v>
      </c>
      <c r="O80" s="456"/>
      <c r="P80" s="386"/>
      <c r="Q80" s="718"/>
      <c r="T80" s="77"/>
      <c r="V80" s="77"/>
    </row>
    <row r="81" spans="1:22" ht="19.5" customHeight="1">
      <c r="A81" s="386"/>
      <c r="B81" s="456"/>
      <c r="C81" s="2439" t="s">
        <v>826</v>
      </c>
      <c r="D81" s="2439"/>
      <c r="E81" s="2439"/>
      <c r="F81" s="2439"/>
      <c r="G81" s="2439"/>
      <c r="H81" s="2440"/>
      <c r="I81" s="2440"/>
      <c r="J81" s="2440"/>
      <c r="K81" s="2440"/>
      <c r="L81" s="2440"/>
      <c r="M81" s="2440"/>
      <c r="N81" s="2440"/>
      <c r="O81" s="456"/>
      <c r="P81" s="386"/>
      <c r="Q81" s="718"/>
      <c r="T81" s="77"/>
      <c r="V81" s="77"/>
    </row>
    <row r="82" spans="1:22" ht="19.5" customHeight="1">
      <c r="A82" s="386"/>
      <c r="B82" s="456"/>
      <c r="C82" s="2441" t="s">
        <v>827</v>
      </c>
      <c r="D82" s="2439"/>
      <c r="E82" s="2439"/>
      <c r="F82" s="2439"/>
      <c r="G82" s="2439"/>
      <c r="H82" s="2440"/>
      <c r="I82" s="2440"/>
      <c r="J82" s="2440"/>
      <c r="K82" s="2440"/>
      <c r="L82" s="2440"/>
      <c r="M82" s="2440"/>
      <c r="N82" s="2440"/>
      <c r="O82" s="456"/>
      <c r="P82" s="386"/>
      <c r="Q82" s="718"/>
      <c r="T82" s="77"/>
      <c r="V82" s="77"/>
    </row>
    <row r="83" spans="1:22" ht="19.5" customHeight="1">
      <c r="A83" s="386"/>
      <c r="B83" s="456"/>
      <c r="C83" s="2439" t="s">
        <v>828</v>
      </c>
      <c r="D83" s="2439"/>
      <c r="E83" s="2439"/>
      <c r="F83" s="2439"/>
      <c r="G83" s="2439"/>
      <c r="H83" s="2440"/>
      <c r="I83" s="2440"/>
      <c r="J83" s="2440"/>
      <c r="K83" s="2440"/>
      <c r="L83" s="2440"/>
      <c r="M83" s="2440"/>
      <c r="N83" s="2440"/>
      <c r="O83" s="456"/>
      <c r="P83" s="386"/>
      <c r="Q83" s="718"/>
      <c r="T83" s="77"/>
      <c r="V83" s="77"/>
    </row>
    <row r="84" spans="1:22" ht="19.5" customHeight="1">
      <c r="A84" s="386"/>
      <c r="B84" s="456"/>
      <c r="C84" s="2439" t="s">
        <v>829</v>
      </c>
      <c r="D84" s="2439"/>
      <c r="E84" s="2439"/>
      <c r="F84" s="2439"/>
      <c r="G84" s="2439"/>
      <c r="H84" s="2440"/>
      <c r="I84" s="2440"/>
      <c r="J84" s="2440"/>
      <c r="K84" s="2440"/>
      <c r="L84" s="2440"/>
      <c r="M84" s="2440"/>
      <c r="N84" s="2440"/>
      <c r="O84" s="456"/>
      <c r="P84" s="386"/>
      <c r="Q84" s="718"/>
      <c r="T84" s="77"/>
      <c r="V84" s="77"/>
    </row>
    <row r="85" spans="1:22" ht="19.5" customHeight="1">
      <c r="A85" s="386"/>
      <c r="B85" s="456"/>
      <c r="C85" s="456"/>
      <c r="D85" s="456"/>
      <c r="E85" s="456"/>
      <c r="F85" s="456"/>
      <c r="G85" s="456"/>
      <c r="H85" s="717"/>
      <c r="I85" s="717"/>
      <c r="J85" s="717"/>
      <c r="K85" s="717"/>
      <c r="L85" s="717"/>
      <c r="M85" s="717"/>
      <c r="N85" s="717"/>
      <c r="O85" s="456"/>
      <c r="P85" s="386"/>
      <c r="Q85" s="718"/>
      <c r="T85" s="77"/>
      <c r="V85" s="77"/>
    </row>
    <row r="86" spans="1:22" ht="19.5" customHeight="1">
      <c r="A86" s="386"/>
      <c r="B86" s="455">
        <v>79</v>
      </c>
      <c r="C86" s="455" t="s">
        <v>830</v>
      </c>
      <c r="D86" s="456"/>
      <c r="E86" s="456"/>
      <c r="F86" s="456"/>
      <c r="G86" s="456"/>
      <c r="H86" s="717"/>
      <c r="I86" s="717"/>
      <c r="J86" s="717"/>
      <c r="K86" s="717"/>
      <c r="L86" s="717"/>
      <c r="M86" s="717"/>
      <c r="N86" s="717"/>
      <c r="O86" s="456"/>
      <c r="P86" s="386"/>
      <c r="Q86" s="718"/>
      <c r="T86" s="77"/>
      <c r="V86" s="77"/>
    </row>
    <row r="87" spans="1:22" ht="19.5" customHeight="1">
      <c r="A87" s="386"/>
      <c r="B87" s="455"/>
      <c r="C87" s="455" t="s">
        <v>831</v>
      </c>
      <c r="D87" s="456"/>
      <c r="E87" s="456"/>
      <c r="F87" s="456"/>
      <c r="G87" s="456"/>
      <c r="H87" s="717"/>
      <c r="I87" s="717"/>
      <c r="J87" s="717"/>
      <c r="K87" s="717"/>
      <c r="L87" s="717"/>
      <c r="M87" s="717"/>
      <c r="N87" s="717"/>
      <c r="O87" s="456"/>
      <c r="P87" s="386"/>
      <c r="Q87" s="718"/>
      <c r="T87" s="77"/>
      <c r="V87" s="77"/>
    </row>
    <row r="88" spans="1:22" ht="19.5" customHeight="1">
      <c r="A88" s="386"/>
      <c r="B88" s="456"/>
      <c r="C88" s="2441" t="s">
        <v>832</v>
      </c>
      <c r="D88" s="2441"/>
      <c r="E88" s="2441"/>
      <c r="F88" s="2441"/>
      <c r="G88" s="2441"/>
      <c r="H88" s="2442"/>
      <c r="I88" s="2442"/>
      <c r="J88" s="2442"/>
      <c r="K88" s="2442"/>
      <c r="L88" s="2442"/>
      <c r="M88" s="2442"/>
      <c r="N88" s="2442"/>
      <c r="O88" s="456"/>
      <c r="P88" s="386"/>
      <c r="Q88" s="718"/>
      <c r="T88" s="77"/>
      <c r="V88" s="77"/>
    </row>
    <row r="89" spans="1:22" ht="19.5" customHeight="1">
      <c r="A89" s="386"/>
      <c r="B89" s="456"/>
      <c r="C89" s="2441" t="s">
        <v>833</v>
      </c>
      <c r="D89" s="2441"/>
      <c r="E89" s="2441"/>
      <c r="F89" s="2441"/>
      <c r="G89" s="2441"/>
      <c r="H89" s="2442"/>
      <c r="I89" s="2442"/>
      <c r="J89" s="2442"/>
      <c r="K89" s="2442"/>
      <c r="L89" s="2442"/>
      <c r="M89" s="2442"/>
      <c r="N89" s="2443">
        <v>12000</v>
      </c>
      <c r="O89" s="456"/>
      <c r="P89" s="386"/>
      <c r="Q89" s="718"/>
      <c r="T89" s="77"/>
      <c r="V89" s="77"/>
    </row>
    <row r="90" spans="1:22" ht="19.5" customHeight="1">
      <c r="A90" s="386"/>
      <c r="B90" s="456"/>
      <c r="C90" s="2444" t="s">
        <v>834</v>
      </c>
      <c r="D90" s="2444"/>
      <c r="E90" s="2444"/>
      <c r="F90" s="2444"/>
      <c r="G90" s="2444"/>
      <c r="H90" s="2445"/>
      <c r="I90" s="2445"/>
      <c r="J90" s="2445"/>
      <c r="K90" s="2445"/>
      <c r="L90" s="2445"/>
      <c r="M90" s="2445"/>
      <c r="N90" s="2445"/>
      <c r="O90" s="456"/>
      <c r="P90" s="386"/>
      <c r="Q90" s="718"/>
      <c r="T90" s="77"/>
      <c r="V90" s="77"/>
    </row>
    <row r="91" spans="1:22" ht="19.5" customHeight="1">
      <c r="A91" s="386"/>
      <c r="B91" s="456"/>
      <c r="C91" s="2444" t="s">
        <v>835</v>
      </c>
      <c r="D91" s="2444"/>
      <c r="E91" s="2444"/>
      <c r="F91" s="2444"/>
      <c r="G91" s="2444"/>
      <c r="H91" s="2445"/>
      <c r="I91" s="2445"/>
      <c r="J91" s="2445"/>
      <c r="K91" s="2445"/>
      <c r="L91" s="2445"/>
      <c r="M91" s="2445"/>
      <c r="N91" s="2446">
        <f ca="1">+Hoja4!BB20229</f>
        <v>20225</v>
      </c>
      <c r="O91" s="456"/>
      <c r="P91" s="386"/>
      <c r="Q91" s="754"/>
      <c r="T91" s="77"/>
      <c r="V91" s="77"/>
    </row>
    <row r="92" spans="1:22" ht="19.5" customHeight="1">
      <c r="A92" s="386"/>
      <c r="B92" s="456"/>
      <c r="C92" s="2441" t="s">
        <v>836</v>
      </c>
      <c r="D92" s="2441"/>
      <c r="E92" s="2441"/>
      <c r="F92" s="2441"/>
      <c r="G92" s="2441"/>
      <c r="H92" s="2442"/>
      <c r="I92" s="2442"/>
      <c r="J92" s="2442"/>
      <c r="K92" s="2442"/>
      <c r="L92" s="2442"/>
      <c r="M92" s="2442"/>
      <c r="N92" s="2442"/>
      <c r="O92" s="456"/>
      <c r="P92" s="386"/>
      <c r="Q92" s="718"/>
    </row>
    <row r="93" spans="1:22" ht="19.5" customHeight="1">
      <c r="A93" s="386"/>
      <c r="B93" s="456"/>
      <c r="C93" s="2441" t="s">
        <v>837</v>
      </c>
      <c r="D93" s="2441"/>
      <c r="E93" s="2441"/>
      <c r="F93" s="2441"/>
      <c r="G93" s="2441"/>
      <c r="H93" s="2442"/>
      <c r="I93" s="2442"/>
      <c r="J93" s="2442"/>
      <c r="K93" s="2442"/>
      <c r="L93" s="2442"/>
      <c r="M93" s="2442"/>
      <c r="N93" s="2443">
        <v>15000</v>
      </c>
      <c r="O93" s="456"/>
      <c r="P93" s="386"/>
      <c r="Q93" s="718"/>
    </row>
    <row r="94" spans="1:22" ht="19.5" customHeight="1">
      <c r="A94" s="386"/>
      <c r="B94" s="456"/>
      <c r="C94" s="2444" t="s">
        <v>838</v>
      </c>
      <c r="D94" s="2444"/>
      <c r="E94" s="2444"/>
      <c r="F94" s="2444"/>
      <c r="G94" s="2444"/>
      <c r="H94" s="2445"/>
      <c r="I94" s="2445"/>
      <c r="J94" s="2445"/>
      <c r="K94" s="2445"/>
      <c r="L94" s="2445"/>
      <c r="M94" s="2445"/>
      <c r="N94" s="2445"/>
      <c r="O94" s="456"/>
      <c r="P94" s="386"/>
      <c r="Q94" s="718"/>
    </row>
    <row r="95" spans="1:22" ht="19.5" customHeight="1">
      <c r="A95" s="386"/>
      <c r="B95" s="456"/>
      <c r="C95" s="2444" t="s">
        <v>839</v>
      </c>
      <c r="D95" s="2444"/>
      <c r="E95" s="2444"/>
      <c r="F95" s="2444"/>
      <c r="G95" s="2444"/>
      <c r="H95" s="2445"/>
      <c r="I95" s="2445"/>
      <c r="J95" s="2445"/>
      <c r="K95" s="2445"/>
      <c r="L95" s="2445"/>
      <c r="M95" s="2445"/>
      <c r="N95" s="2446">
        <v>18000</v>
      </c>
      <c r="O95" s="456"/>
      <c r="P95" s="386"/>
      <c r="Q95" s="718"/>
      <c r="V95" s="77"/>
    </row>
    <row r="96" spans="1:22" ht="19.5" customHeight="1">
      <c r="A96" s="386"/>
      <c r="B96" s="456"/>
      <c r="C96" s="456"/>
      <c r="D96" s="456"/>
      <c r="E96" s="456"/>
      <c r="F96" s="456"/>
      <c r="G96" s="456"/>
      <c r="H96" s="717"/>
      <c r="I96" s="717"/>
      <c r="J96" s="717"/>
      <c r="K96" s="717"/>
      <c r="L96" s="717"/>
      <c r="M96" s="717"/>
      <c r="N96" s="717"/>
      <c r="O96" s="456"/>
      <c r="P96" s="386"/>
      <c r="Q96" s="718"/>
      <c r="V96" s="77"/>
    </row>
    <row r="97" spans="1:17" ht="19.5" customHeight="1">
      <c r="A97" s="386"/>
      <c r="B97" s="386"/>
      <c r="C97" s="386"/>
      <c r="D97" s="386"/>
      <c r="E97" s="386"/>
      <c r="F97" s="386"/>
      <c r="G97" s="386"/>
      <c r="H97" s="755"/>
      <c r="I97" s="755"/>
      <c r="J97" s="755"/>
      <c r="K97" s="755"/>
      <c r="L97" s="755"/>
      <c r="M97" s="755"/>
      <c r="N97" s="755"/>
      <c r="O97" s="386"/>
      <c r="P97" s="386"/>
      <c r="Q97" s="718"/>
    </row>
    <row r="98" spans="1:17" ht="19.5" customHeight="1">
      <c r="A98" s="456"/>
      <c r="B98" s="456"/>
      <c r="C98" s="456"/>
      <c r="D98" s="456"/>
      <c r="E98" s="456"/>
      <c r="F98" s="456"/>
      <c r="G98" s="456"/>
      <c r="H98" s="456"/>
      <c r="I98" s="456"/>
      <c r="J98" s="456"/>
      <c r="K98" s="456"/>
      <c r="L98" s="456"/>
      <c r="M98" s="456"/>
      <c r="N98" s="456"/>
      <c r="O98" s="456"/>
      <c r="P98" s="456"/>
      <c r="Q98" s="718"/>
    </row>
    <row r="99" spans="1:17" ht="19.5" customHeight="1">
      <c r="A99" s="456"/>
      <c r="B99" s="456"/>
      <c r="C99" s="456"/>
      <c r="D99" s="456"/>
      <c r="E99" s="456"/>
      <c r="F99" s="456"/>
      <c r="G99" s="456"/>
      <c r="H99" s="456"/>
      <c r="I99" s="456"/>
      <c r="J99" s="456"/>
      <c r="K99" s="456"/>
      <c r="L99" s="456"/>
      <c r="M99" s="456"/>
      <c r="N99" s="717"/>
      <c r="O99" s="456"/>
      <c r="P99" s="456"/>
      <c r="Q99" s="718"/>
    </row>
    <row r="100" spans="1:17" ht="19.5" customHeight="1">
      <c r="A100" s="456"/>
      <c r="B100" s="456"/>
      <c r="C100" s="456"/>
      <c r="D100" s="456"/>
      <c r="E100" s="456"/>
      <c r="F100" s="456"/>
      <c r="G100" s="456"/>
      <c r="H100" s="456"/>
      <c r="I100" s="456"/>
      <c r="J100" s="456"/>
      <c r="K100" s="456"/>
      <c r="L100" s="456"/>
      <c r="M100" s="456"/>
      <c r="N100" s="717"/>
      <c r="O100" s="456"/>
      <c r="P100" s="456"/>
      <c r="Q100" s="718"/>
    </row>
    <row r="101" spans="1:17" ht="19.5" customHeight="1">
      <c r="A101" s="456"/>
      <c r="B101" s="456"/>
      <c r="C101" s="456"/>
      <c r="D101" s="456"/>
      <c r="E101" s="456"/>
      <c r="F101" s="456"/>
      <c r="G101" s="456"/>
      <c r="H101" s="456"/>
      <c r="I101" s="456"/>
      <c r="J101" s="456"/>
      <c r="K101" s="456"/>
      <c r="L101" s="456"/>
      <c r="M101" s="456"/>
      <c r="N101" s="717"/>
      <c r="O101" s="456"/>
      <c r="P101" s="456"/>
      <c r="Q101" s="718"/>
    </row>
    <row r="102" spans="1:17" ht="19.5" customHeight="1">
      <c r="A102" s="456"/>
      <c r="B102" s="456"/>
      <c r="C102" s="456"/>
      <c r="D102" s="456"/>
      <c r="E102" s="456"/>
      <c r="F102" s="456"/>
      <c r="G102" s="456"/>
      <c r="H102" s="456"/>
      <c r="I102" s="456"/>
      <c r="J102" s="456"/>
      <c r="K102" s="456"/>
      <c r="L102" s="456"/>
      <c r="M102" s="456"/>
      <c r="N102" s="717"/>
      <c r="O102" s="456"/>
      <c r="P102" s="455"/>
      <c r="Q102" s="718"/>
    </row>
    <row r="103" spans="1:17" ht="19.5" customHeight="1">
      <c r="A103" s="456"/>
      <c r="B103" s="455"/>
      <c r="C103" s="455"/>
      <c r="D103" s="455"/>
      <c r="E103" s="455"/>
      <c r="F103" s="456"/>
      <c r="G103" s="456"/>
      <c r="H103" s="456"/>
      <c r="I103" s="456"/>
      <c r="J103" s="456"/>
      <c r="K103" s="456"/>
      <c r="L103" s="456"/>
      <c r="M103" s="456"/>
      <c r="N103" s="756"/>
      <c r="O103" s="455"/>
      <c r="P103" s="456"/>
      <c r="Q103" s="718"/>
    </row>
    <row r="104" spans="1:17" ht="19.5" customHeight="1">
      <c r="A104" s="456"/>
      <c r="B104" s="456"/>
      <c r="C104" s="456"/>
      <c r="D104" s="456"/>
      <c r="E104" s="456"/>
      <c r="F104" s="456"/>
      <c r="G104" s="456"/>
      <c r="H104" s="456"/>
      <c r="I104" s="456"/>
      <c r="J104" s="456"/>
      <c r="K104" s="456"/>
      <c r="L104" s="456"/>
      <c r="M104" s="456"/>
      <c r="N104" s="717"/>
      <c r="O104" s="456"/>
      <c r="P104" s="456"/>
      <c r="Q104" s="718"/>
    </row>
    <row r="105" spans="1:17" ht="19.5" customHeight="1">
      <c r="A105" s="456"/>
      <c r="B105" s="456"/>
      <c r="C105" s="456"/>
      <c r="D105" s="456"/>
      <c r="E105" s="456"/>
      <c r="F105" s="456"/>
      <c r="G105" s="456"/>
      <c r="H105" s="456"/>
      <c r="I105" s="456"/>
      <c r="J105" s="456"/>
      <c r="K105" s="456"/>
      <c r="L105" s="456"/>
      <c r="M105" s="456"/>
      <c r="N105" s="717"/>
      <c r="O105" s="456"/>
      <c r="P105" s="456"/>
      <c r="Q105" s="718"/>
    </row>
    <row r="106" spans="1:17" ht="19.5" customHeight="1">
      <c r="A106" s="456"/>
      <c r="B106" s="456"/>
      <c r="C106" s="456"/>
      <c r="D106" s="456"/>
      <c r="E106" s="456"/>
      <c r="F106" s="456"/>
      <c r="G106" s="456"/>
      <c r="H106" s="717"/>
      <c r="I106" s="717"/>
      <c r="J106" s="717"/>
      <c r="K106" s="717"/>
      <c r="L106" s="717"/>
      <c r="M106" s="717"/>
      <c r="N106" s="717"/>
      <c r="O106" s="456"/>
      <c r="P106" s="456"/>
      <c r="Q106" s="718"/>
    </row>
    <row r="107" spans="1:17" ht="19.5" customHeight="1">
      <c r="A107" s="456"/>
      <c r="B107" s="456"/>
      <c r="C107" s="456"/>
      <c r="D107" s="456"/>
      <c r="E107" s="456"/>
      <c r="F107" s="456"/>
      <c r="G107" s="456"/>
      <c r="H107" s="717"/>
      <c r="I107" s="717"/>
      <c r="J107" s="717"/>
      <c r="K107" s="717"/>
      <c r="L107" s="717"/>
      <c r="M107" s="717"/>
      <c r="N107" s="717"/>
      <c r="O107" s="456"/>
      <c r="P107" s="456"/>
      <c r="Q107" s="718"/>
    </row>
    <row r="108" spans="1:17" ht="19.5" customHeight="1">
      <c r="A108" s="456"/>
      <c r="B108" s="456"/>
      <c r="C108" s="456"/>
      <c r="D108" s="456"/>
      <c r="E108" s="456"/>
      <c r="F108" s="456"/>
      <c r="G108" s="456"/>
      <c r="H108" s="717"/>
      <c r="I108" s="717"/>
      <c r="J108" s="717"/>
      <c r="K108" s="717"/>
      <c r="L108" s="717"/>
      <c r="M108" s="717"/>
      <c r="N108" s="717"/>
      <c r="O108" s="456"/>
      <c r="P108" s="456"/>
      <c r="Q108" s="718"/>
    </row>
    <row r="109" spans="1:17" ht="19.5" customHeight="1">
      <c r="A109" s="456"/>
      <c r="B109" s="456"/>
      <c r="C109" s="456"/>
      <c r="D109" s="456"/>
      <c r="E109" s="456"/>
      <c r="F109" s="456"/>
      <c r="G109" s="456"/>
      <c r="H109" s="717"/>
      <c r="I109" s="717"/>
      <c r="J109" s="717"/>
      <c r="K109" s="717"/>
      <c r="L109" s="717"/>
      <c r="M109" s="717"/>
      <c r="N109" s="717"/>
      <c r="O109" s="456"/>
      <c r="P109" s="456"/>
      <c r="Q109" s="718"/>
    </row>
    <row r="110" spans="1:17" ht="19.5" customHeight="1">
      <c r="A110" s="456"/>
      <c r="B110" s="456"/>
      <c r="C110" s="456"/>
      <c r="D110" s="456"/>
      <c r="E110" s="456"/>
      <c r="F110" s="456"/>
      <c r="G110" s="456"/>
      <c r="H110" s="717"/>
      <c r="I110" s="717"/>
      <c r="J110" s="717"/>
      <c r="K110" s="717"/>
      <c r="L110" s="717"/>
      <c r="M110" s="717"/>
      <c r="N110" s="717"/>
      <c r="O110" s="456"/>
      <c r="P110" s="456"/>
      <c r="Q110" s="718"/>
    </row>
    <row r="111" spans="1:17" ht="19.5" customHeight="1">
      <c r="A111" s="456"/>
      <c r="B111" s="456"/>
      <c r="C111" s="456"/>
      <c r="D111" s="456"/>
      <c r="E111" s="456"/>
      <c r="F111" s="456"/>
      <c r="G111" s="456"/>
      <c r="H111" s="717"/>
      <c r="I111" s="717"/>
      <c r="J111" s="717"/>
      <c r="K111" s="717"/>
      <c r="L111" s="717"/>
      <c r="M111" s="717"/>
      <c r="N111" s="717"/>
      <c r="O111" s="456"/>
      <c r="P111" s="456"/>
      <c r="Q111" s="718"/>
    </row>
    <row r="112" spans="1:17" ht="19.5" customHeight="1">
      <c r="A112" s="456"/>
      <c r="B112" s="456"/>
      <c r="C112" s="456"/>
      <c r="D112" s="456"/>
      <c r="E112" s="456"/>
      <c r="F112" s="456"/>
      <c r="G112" s="456"/>
      <c r="H112" s="717"/>
      <c r="I112" s="717"/>
      <c r="J112" s="717"/>
      <c r="K112" s="717"/>
      <c r="L112" s="717"/>
      <c r="M112" s="717"/>
      <c r="N112" s="717"/>
      <c r="O112" s="456"/>
      <c r="P112" s="456"/>
      <c r="Q112" s="718"/>
    </row>
    <row r="113" spans="1:17" ht="19.5" customHeight="1">
      <c r="A113" s="456"/>
      <c r="B113" s="456"/>
      <c r="C113" s="456"/>
      <c r="D113" s="456"/>
      <c r="E113" s="456"/>
      <c r="F113" s="456"/>
      <c r="G113" s="456"/>
      <c r="H113" s="717"/>
      <c r="I113" s="717"/>
      <c r="J113" s="717"/>
      <c r="K113" s="717"/>
      <c r="L113" s="717"/>
      <c r="M113" s="717"/>
      <c r="N113" s="717"/>
      <c r="O113" s="456"/>
      <c r="P113" s="456"/>
      <c r="Q113" s="718"/>
    </row>
    <row r="114" spans="1:17" ht="19.5" customHeight="1">
      <c r="A114" s="456"/>
      <c r="B114" s="456"/>
      <c r="C114" s="456"/>
      <c r="D114" s="456"/>
      <c r="E114" s="456"/>
      <c r="F114" s="456"/>
      <c r="G114" s="456"/>
      <c r="H114" s="717"/>
      <c r="I114" s="717"/>
      <c r="J114" s="717"/>
      <c r="K114" s="717"/>
      <c r="L114" s="717"/>
      <c r="M114" s="717"/>
      <c r="N114" s="717"/>
      <c r="O114" s="456"/>
      <c r="P114" s="456"/>
      <c r="Q114" s="718"/>
    </row>
    <row r="115" spans="1:17" ht="19.5" customHeight="1">
      <c r="A115" s="456"/>
      <c r="B115" s="456"/>
      <c r="C115" s="456"/>
      <c r="D115" s="456"/>
      <c r="E115" s="456"/>
      <c r="F115" s="456"/>
      <c r="G115" s="456"/>
      <c r="H115" s="717"/>
      <c r="I115" s="717"/>
      <c r="J115" s="717"/>
      <c r="K115" s="717"/>
      <c r="L115" s="717"/>
      <c r="M115" s="717"/>
      <c r="N115" s="717"/>
      <c r="O115" s="456"/>
      <c r="P115" s="456"/>
      <c r="Q115" s="718"/>
    </row>
    <row r="116" spans="1:17" ht="19.5" customHeight="1">
      <c r="A116" s="456"/>
      <c r="B116" s="456"/>
      <c r="C116" s="456"/>
      <c r="D116" s="456"/>
      <c r="E116" s="456"/>
      <c r="F116" s="456"/>
      <c r="G116" s="456"/>
      <c r="H116" s="717"/>
      <c r="I116" s="717"/>
      <c r="J116" s="717"/>
      <c r="K116" s="717"/>
      <c r="L116" s="717"/>
      <c r="M116" s="717"/>
      <c r="N116" s="717"/>
      <c r="O116" s="456"/>
      <c r="P116" s="456"/>
      <c r="Q116" s="718"/>
    </row>
    <row r="117" spans="1:17" ht="19.5" customHeight="1">
      <c r="A117" s="455"/>
      <c r="B117" s="456"/>
      <c r="C117" s="456"/>
      <c r="D117" s="456"/>
      <c r="E117" s="456"/>
      <c r="F117" s="456"/>
      <c r="G117" s="456"/>
      <c r="H117" s="717"/>
      <c r="I117" s="717"/>
      <c r="J117" s="717"/>
      <c r="K117" s="717"/>
      <c r="L117" s="717"/>
      <c r="M117" s="717"/>
      <c r="N117" s="717"/>
      <c r="O117" s="456"/>
      <c r="P117" s="456"/>
      <c r="Q117" s="718"/>
    </row>
    <row r="118" spans="1:17" ht="19.5" customHeight="1">
      <c r="A118" s="455"/>
      <c r="B118" s="456"/>
      <c r="C118" s="456"/>
      <c r="D118" s="456"/>
      <c r="E118" s="456"/>
      <c r="F118" s="456"/>
      <c r="G118" s="456"/>
      <c r="H118" s="717"/>
      <c r="I118" s="717"/>
      <c r="J118" s="717"/>
      <c r="K118" s="717"/>
      <c r="L118" s="717"/>
      <c r="M118" s="717"/>
      <c r="N118" s="717"/>
      <c r="O118" s="456"/>
      <c r="P118" s="456"/>
      <c r="Q118" s="718"/>
    </row>
    <row r="119" spans="1:17" ht="19.5" customHeight="1">
      <c r="A119" s="455"/>
      <c r="B119" s="456"/>
      <c r="C119" s="456"/>
      <c r="D119" s="456"/>
      <c r="E119" s="456"/>
      <c r="F119" s="456"/>
      <c r="G119" s="456"/>
      <c r="H119" s="717"/>
      <c r="I119" s="717"/>
      <c r="J119" s="717"/>
      <c r="K119" s="717"/>
      <c r="L119" s="717"/>
      <c r="M119" s="717"/>
      <c r="N119" s="717"/>
      <c r="O119" s="456"/>
      <c r="P119" s="456"/>
      <c r="Q119" s="718"/>
    </row>
    <row r="120" spans="1:17" ht="19.5" customHeight="1">
      <c r="A120" s="456"/>
      <c r="B120" s="456"/>
      <c r="C120" s="456"/>
      <c r="D120" s="456"/>
      <c r="E120" s="456"/>
      <c r="F120" s="456"/>
      <c r="G120" s="456"/>
      <c r="H120" s="717"/>
      <c r="I120" s="717"/>
      <c r="J120" s="717"/>
      <c r="K120" s="717"/>
      <c r="L120" s="717"/>
      <c r="M120" s="717"/>
      <c r="N120" s="717"/>
      <c r="O120" s="456"/>
      <c r="P120" s="456"/>
      <c r="Q120" s="718"/>
    </row>
    <row r="121" spans="1:17" ht="19.5" customHeight="1">
      <c r="A121" s="456"/>
      <c r="B121" s="456"/>
      <c r="C121" s="456"/>
      <c r="D121" s="456"/>
      <c r="E121" s="456"/>
      <c r="F121" s="456"/>
      <c r="G121" s="456"/>
      <c r="H121" s="717"/>
      <c r="I121" s="717"/>
      <c r="J121" s="717"/>
      <c r="K121" s="717"/>
      <c r="L121" s="717"/>
      <c r="M121" s="717"/>
      <c r="N121" s="717"/>
      <c r="O121" s="456"/>
      <c r="P121" s="456"/>
      <c r="Q121" s="718"/>
    </row>
    <row r="122" spans="1:17" ht="19.5" customHeight="1">
      <c r="A122" s="456"/>
      <c r="B122" s="456"/>
      <c r="C122" s="456"/>
      <c r="D122" s="456"/>
      <c r="E122" s="456"/>
      <c r="F122" s="456"/>
      <c r="G122" s="456"/>
      <c r="H122" s="717"/>
      <c r="I122" s="717"/>
      <c r="J122" s="717"/>
      <c r="K122" s="717"/>
      <c r="L122" s="717"/>
      <c r="M122" s="717"/>
      <c r="N122" s="717"/>
      <c r="O122" s="456"/>
      <c r="P122" s="456"/>
      <c r="Q122" s="718"/>
    </row>
    <row r="123" spans="1:17" ht="19.5" customHeight="1">
      <c r="A123" s="456"/>
      <c r="B123" s="456"/>
      <c r="C123" s="456"/>
      <c r="D123" s="456"/>
      <c r="E123" s="456"/>
      <c r="F123" s="456"/>
      <c r="G123" s="456"/>
      <c r="H123" s="717"/>
      <c r="I123" s="717"/>
      <c r="J123" s="717"/>
      <c r="K123" s="717"/>
      <c r="L123" s="717"/>
      <c r="M123" s="717"/>
      <c r="N123" s="717"/>
      <c r="O123" s="456"/>
      <c r="P123" s="456"/>
      <c r="Q123" s="718"/>
    </row>
    <row r="124" spans="1:17" ht="19.5" customHeight="1">
      <c r="A124" s="456"/>
      <c r="B124" s="456"/>
      <c r="C124" s="456"/>
      <c r="D124" s="456"/>
      <c r="E124" s="456"/>
      <c r="F124" s="456"/>
      <c r="G124" s="456"/>
      <c r="H124" s="717"/>
      <c r="I124" s="717"/>
      <c r="J124" s="717"/>
      <c r="K124" s="717"/>
      <c r="L124" s="717"/>
      <c r="M124" s="717"/>
      <c r="N124" s="717"/>
      <c r="O124" s="456"/>
      <c r="P124" s="456"/>
      <c r="Q124" s="718"/>
    </row>
    <row r="125" spans="1:17" ht="19.5" customHeight="1">
      <c r="A125" s="456"/>
      <c r="B125" s="456"/>
      <c r="C125" s="456"/>
      <c r="D125" s="456"/>
      <c r="E125" s="456"/>
      <c r="F125" s="456"/>
      <c r="G125" s="456"/>
      <c r="H125" s="717"/>
      <c r="I125" s="717"/>
      <c r="J125" s="717"/>
      <c r="K125" s="717"/>
      <c r="L125" s="717"/>
      <c r="M125" s="717"/>
      <c r="N125" s="717"/>
      <c r="O125" s="456"/>
      <c r="P125" s="456"/>
      <c r="Q125" s="718"/>
    </row>
    <row r="126" spans="1:17" ht="19.5" customHeight="1">
      <c r="A126" s="456"/>
      <c r="B126" s="456"/>
      <c r="C126" s="456"/>
      <c r="D126" s="456"/>
      <c r="E126" s="456"/>
      <c r="F126" s="456"/>
      <c r="G126" s="456"/>
      <c r="H126" s="717"/>
      <c r="I126" s="717"/>
      <c r="J126" s="717"/>
      <c r="K126" s="717"/>
      <c r="L126" s="717"/>
      <c r="M126" s="717"/>
      <c r="N126" s="717"/>
      <c r="O126" s="456"/>
      <c r="P126" s="456"/>
      <c r="Q126" s="718"/>
    </row>
    <row r="127" spans="1:17" ht="19.5" customHeight="1">
      <c r="A127" s="456"/>
      <c r="B127" s="456"/>
      <c r="C127" s="456"/>
      <c r="D127" s="456"/>
      <c r="E127" s="456"/>
      <c r="F127" s="456"/>
      <c r="G127" s="456"/>
      <c r="H127" s="717"/>
      <c r="I127" s="717"/>
      <c r="J127" s="717"/>
      <c r="K127" s="717"/>
      <c r="L127" s="717"/>
      <c r="M127" s="717"/>
      <c r="N127" s="717"/>
      <c r="O127" s="456"/>
      <c r="P127" s="456"/>
      <c r="Q127" s="718"/>
    </row>
    <row r="128" spans="1:17" ht="19.5" customHeight="1">
      <c r="A128" s="456"/>
      <c r="B128" s="456"/>
      <c r="C128" s="456"/>
      <c r="D128" s="456"/>
      <c r="E128" s="456"/>
      <c r="F128" s="456"/>
      <c r="G128" s="456"/>
      <c r="H128" s="717"/>
      <c r="I128" s="717"/>
      <c r="J128" s="717"/>
      <c r="K128" s="717"/>
      <c r="L128" s="717"/>
      <c r="M128" s="717"/>
      <c r="N128" s="717"/>
      <c r="O128" s="456"/>
      <c r="P128" s="456"/>
      <c r="Q128" s="718"/>
    </row>
    <row r="129" spans="1:17" ht="19.5" customHeight="1">
      <c r="A129" s="456"/>
      <c r="B129" s="456"/>
      <c r="C129" s="456"/>
      <c r="D129" s="456"/>
      <c r="E129" s="456"/>
      <c r="F129" s="456"/>
      <c r="G129" s="456"/>
      <c r="H129" s="717"/>
      <c r="I129" s="717"/>
      <c r="J129" s="717"/>
      <c r="K129" s="717"/>
      <c r="L129" s="717"/>
      <c r="M129" s="717"/>
      <c r="N129" s="717"/>
      <c r="O129" s="456"/>
      <c r="P129" s="456"/>
      <c r="Q129" s="718"/>
    </row>
    <row r="130" spans="1:17" ht="19.5" customHeight="1">
      <c r="A130" s="456"/>
      <c r="B130" s="456"/>
      <c r="C130" s="456"/>
      <c r="D130" s="456"/>
      <c r="E130" s="456"/>
      <c r="F130" s="456"/>
      <c r="G130" s="456"/>
      <c r="H130" s="717"/>
      <c r="I130" s="717"/>
      <c r="J130" s="717"/>
      <c r="K130" s="717"/>
      <c r="L130" s="717"/>
      <c r="M130" s="717"/>
      <c r="N130" s="717"/>
      <c r="O130" s="456"/>
      <c r="P130" s="456"/>
      <c r="Q130" s="718"/>
    </row>
    <row r="131" spans="1:17" ht="19.5" customHeight="1">
      <c r="A131" s="455"/>
      <c r="B131" s="456"/>
      <c r="C131" s="456"/>
      <c r="D131" s="456"/>
      <c r="E131" s="456"/>
      <c r="F131" s="456"/>
      <c r="G131" s="456"/>
      <c r="H131" s="717"/>
      <c r="I131" s="717"/>
      <c r="J131" s="717"/>
      <c r="K131" s="717"/>
      <c r="L131" s="717"/>
      <c r="M131" s="717"/>
      <c r="N131" s="717"/>
      <c r="O131" s="456"/>
      <c r="P131" s="455"/>
      <c r="Q131" s="718"/>
    </row>
    <row r="132" spans="1:17" ht="19.5" customHeight="1">
      <c r="A132" s="456"/>
      <c r="B132" s="455"/>
      <c r="C132" s="455"/>
      <c r="D132" s="455"/>
      <c r="E132" s="455"/>
      <c r="F132" s="455"/>
      <c r="G132" s="455"/>
      <c r="H132" s="756"/>
      <c r="I132" s="756"/>
      <c r="J132" s="756"/>
      <c r="K132" s="756"/>
      <c r="L132" s="756"/>
      <c r="M132" s="756"/>
      <c r="N132" s="756"/>
      <c r="O132" s="455"/>
      <c r="P132" s="456"/>
      <c r="Q132" s="718"/>
    </row>
    <row r="133" spans="1:17" ht="19.5" customHeight="1">
      <c r="A133" s="456"/>
      <c r="B133" s="456"/>
      <c r="C133" s="456"/>
      <c r="D133" s="456"/>
      <c r="E133" s="456"/>
      <c r="F133" s="456"/>
      <c r="G133" s="456"/>
      <c r="H133" s="717"/>
      <c r="I133" s="717"/>
      <c r="J133" s="717"/>
      <c r="K133" s="717"/>
      <c r="L133" s="717"/>
      <c r="M133" s="717"/>
      <c r="N133" s="717"/>
      <c r="O133" s="456"/>
      <c r="P133" s="456"/>
      <c r="Q133" s="718"/>
    </row>
    <row r="134" spans="1:17" ht="19.5" customHeight="1">
      <c r="A134" s="456"/>
      <c r="B134" s="456"/>
      <c r="C134" s="456"/>
      <c r="D134" s="456"/>
      <c r="E134" s="456"/>
      <c r="F134" s="456"/>
      <c r="G134" s="456"/>
      <c r="H134" s="717"/>
      <c r="I134" s="717"/>
      <c r="J134" s="717"/>
      <c r="K134" s="717"/>
      <c r="L134" s="717"/>
      <c r="M134" s="717"/>
      <c r="N134" s="717"/>
      <c r="O134" s="456"/>
      <c r="P134" s="456"/>
      <c r="Q134" s="718"/>
    </row>
    <row r="135" spans="1:17" ht="19.5" customHeight="1">
      <c r="A135" s="456"/>
      <c r="B135" s="456"/>
      <c r="C135" s="456"/>
      <c r="D135" s="456"/>
      <c r="E135" s="456"/>
      <c r="F135" s="456"/>
      <c r="G135" s="456"/>
      <c r="H135" s="717"/>
      <c r="I135" s="717"/>
      <c r="J135" s="717"/>
      <c r="K135" s="717"/>
      <c r="L135" s="717"/>
      <c r="M135" s="717"/>
      <c r="N135" s="717"/>
      <c r="O135" s="456"/>
      <c r="P135" s="456"/>
      <c r="Q135" s="718"/>
    </row>
    <row r="136" spans="1:17" ht="19.5" customHeight="1">
      <c r="A136" s="456"/>
      <c r="B136" s="456"/>
      <c r="C136" s="456"/>
      <c r="D136" s="456"/>
      <c r="E136" s="456"/>
      <c r="F136" s="456"/>
      <c r="G136" s="456"/>
      <c r="H136" s="717"/>
      <c r="I136" s="717"/>
      <c r="J136" s="717"/>
      <c r="K136" s="717"/>
      <c r="L136" s="717"/>
      <c r="M136" s="717"/>
      <c r="N136" s="717"/>
      <c r="O136" s="456"/>
      <c r="P136" s="456"/>
      <c r="Q136" s="718"/>
    </row>
    <row r="137" spans="1:17" ht="19.5" customHeight="1">
      <c r="A137" s="456"/>
      <c r="B137" s="456"/>
      <c r="C137" s="456"/>
      <c r="D137" s="456"/>
      <c r="E137" s="456"/>
      <c r="F137" s="456"/>
      <c r="G137" s="456"/>
      <c r="H137" s="717"/>
      <c r="I137" s="717"/>
      <c r="J137" s="717"/>
      <c r="K137" s="717"/>
      <c r="L137" s="717"/>
      <c r="M137" s="717"/>
      <c r="N137" s="717"/>
      <c r="O137" s="456"/>
      <c r="P137" s="456"/>
      <c r="Q137" s="718"/>
    </row>
    <row r="138" spans="1:17" ht="19.5" customHeight="1">
      <c r="A138" s="456"/>
      <c r="B138" s="456"/>
      <c r="C138" s="456"/>
      <c r="D138" s="456"/>
      <c r="E138" s="456"/>
      <c r="F138" s="456"/>
      <c r="G138" s="456"/>
      <c r="H138" s="717"/>
      <c r="I138" s="717"/>
      <c r="J138" s="717"/>
      <c r="K138" s="717"/>
      <c r="L138" s="717"/>
      <c r="M138" s="717"/>
      <c r="N138" s="717"/>
      <c r="O138" s="456"/>
      <c r="P138" s="456"/>
      <c r="Q138" s="718"/>
    </row>
    <row r="139" spans="1:17" ht="19.5" customHeight="1">
      <c r="A139" s="456"/>
      <c r="B139" s="456"/>
      <c r="C139" s="456"/>
      <c r="D139" s="456"/>
      <c r="E139" s="456"/>
      <c r="F139" s="456"/>
      <c r="G139" s="456"/>
      <c r="H139" s="717"/>
      <c r="I139" s="717"/>
      <c r="J139" s="717"/>
      <c r="K139" s="717"/>
      <c r="L139" s="717"/>
      <c r="M139" s="717"/>
      <c r="N139" s="717"/>
      <c r="O139" s="456"/>
      <c r="P139" s="456"/>
      <c r="Q139" s="718"/>
    </row>
    <row r="140" spans="1:17" ht="19.5" customHeight="1">
      <c r="A140" s="456"/>
      <c r="B140" s="456"/>
      <c r="C140" s="456"/>
      <c r="D140" s="456"/>
      <c r="E140" s="456"/>
      <c r="F140" s="456"/>
      <c r="G140" s="456"/>
      <c r="H140" s="717"/>
      <c r="I140" s="717"/>
      <c r="J140" s="717"/>
      <c r="K140" s="717"/>
      <c r="L140" s="717"/>
      <c r="M140" s="717"/>
      <c r="N140" s="717"/>
      <c r="O140" s="456"/>
      <c r="P140" s="456"/>
      <c r="Q140" s="718"/>
    </row>
    <row r="141" spans="1:17" ht="19.5" customHeight="1">
      <c r="A141" s="456"/>
      <c r="B141" s="456"/>
      <c r="C141" s="456"/>
      <c r="D141" s="456"/>
      <c r="E141" s="456"/>
      <c r="F141" s="456"/>
      <c r="G141" s="456"/>
      <c r="H141" s="717"/>
      <c r="I141" s="717"/>
      <c r="J141" s="717"/>
      <c r="K141" s="717"/>
      <c r="L141" s="717"/>
      <c r="M141" s="717"/>
      <c r="N141" s="717"/>
      <c r="O141" s="456"/>
      <c r="P141" s="456"/>
      <c r="Q141" s="718"/>
    </row>
    <row r="142" spans="1:17" ht="19.5" customHeight="1">
      <c r="A142" s="456"/>
      <c r="B142" s="456"/>
      <c r="C142" s="456"/>
      <c r="D142" s="456"/>
      <c r="E142" s="456"/>
      <c r="F142" s="456"/>
      <c r="G142" s="456"/>
      <c r="H142" s="717"/>
      <c r="I142" s="717"/>
      <c r="J142" s="717"/>
      <c r="K142" s="717"/>
      <c r="L142" s="717"/>
      <c r="M142" s="717"/>
      <c r="N142" s="717"/>
      <c r="O142" s="456"/>
      <c r="P142" s="456"/>
      <c r="Q142" s="718"/>
    </row>
    <row r="143" spans="1:17" ht="19.5" customHeight="1">
      <c r="A143" s="455"/>
      <c r="B143" s="456"/>
      <c r="C143" s="456"/>
      <c r="D143" s="456"/>
      <c r="E143" s="456"/>
      <c r="F143" s="456"/>
      <c r="G143" s="456"/>
      <c r="H143" s="717"/>
      <c r="I143" s="717"/>
      <c r="J143" s="717"/>
      <c r="K143" s="717"/>
      <c r="L143" s="717"/>
      <c r="M143" s="717"/>
      <c r="N143" s="717"/>
      <c r="O143" s="456"/>
      <c r="P143" s="455"/>
      <c r="Q143" s="718"/>
    </row>
    <row r="144" spans="1:17" ht="19.5" customHeight="1">
      <c r="A144" s="455"/>
      <c r="B144" s="455"/>
      <c r="C144" s="455"/>
      <c r="D144" s="455"/>
      <c r="E144" s="455"/>
      <c r="F144" s="455"/>
      <c r="G144" s="455"/>
      <c r="H144" s="756"/>
      <c r="I144" s="756"/>
      <c r="J144" s="756"/>
      <c r="K144" s="756"/>
      <c r="L144" s="756"/>
      <c r="M144" s="756"/>
      <c r="N144" s="756"/>
      <c r="O144" s="455"/>
      <c r="P144" s="455"/>
      <c r="Q144" s="718"/>
    </row>
    <row r="145" spans="1:17" ht="19.5" customHeight="1">
      <c r="A145" s="456"/>
      <c r="B145" s="455"/>
      <c r="C145" s="455"/>
      <c r="D145" s="455"/>
      <c r="E145" s="455"/>
      <c r="F145" s="455"/>
      <c r="G145" s="455"/>
      <c r="H145" s="756"/>
      <c r="I145" s="756"/>
      <c r="J145" s="756"/>
      <c r="K145" s="756"/>
      <c r="L145" s="756"/>
      <c r="M145" s="756"/>
      <c r="N145" s="756"/>
      <c r="O145" s="455"/>
      <c r="P145" s="456"/>
      <c r="Q145" s="718"/>
    </row>
    <row r="146" spans="1:17" ht="19.5" customHeight="1">
      <c r="A146" s="456"/>
      <c r="B146" s="456"/>
      <c r="C146" s="456"/>
      <c r="D146" s="456"/>
      <c r="E146" s="456"/>
      <c r="F146" s="456"/>
      <c r="G146" s="456"/>
      <c r="H146" s="717"/>
      <c r="I146" s="717"/>
      <c r="J146" s="717"/>
      <c r="K146" s="717"/>
      <c r="L146" s="717"/>
      <c r="M146" s="717"/>
      <c r="N146" s="717"/>
      <c r="O146" s="456"/>
      <c r="P146" s="456"/>
      <c r="Q146" s="718"/>
    </row>
    <row r="147" spans="1:17" ht="19.5" customHeight="1">
      <c r="A147" s="456"/>
      <c r="B147" s="456"/>
      <c r="C147" s="456"/>
      <c r="D147" s="456"/>
      <c r="E147" s="456"/>
      <c r="F147" s="456"/>
      <c r="G147" s="456"/>
      <c r="H147" s="717"/>
      <c r="I147" s="717"/>
      <c r="J147" s="717"/>
      <c r="K147" s="717"/>
      <c r="L147" s="717"/>
      <c r="M147" s="717"/>
      <c r="N147" s="717"/>
      <c r="O147" s="456"/>
      <c r="P147" s="456"/>
      <c r="Q147" s="718"/>
    </row>
    <row r="148" spans="1:17" ht="19.5" customHeight="1">
      <c r="A148" s="456"/>
      <c r="B148" s="456"/>
      <c r="C148" s="456"/>
      <c r="D148" s="456"/>
      <c r="E148" s="456"/>
      <c r="F148" s="456"/>
      <c r="G148" s="456"/>
      <c r="H148" s="717"/>
      <c r="I148" s="717"/>
      <c r="J148" s="717"/>
      <c r="K148" s="717"/>
      <c r="L148" s="717"/>
      <c r="M148" s="717"/>
      <c r="N148" s="717"/>
      <c r="O148" s="456"/>
      <c r="P148" s="456"/>
      <c r="Q148" s="718"/>
    </row>
    <row r="149" spans="1:17" ht="19.5" customHeight="1">
      <c r="A149" s="456"/>
      <c r="B149" s="456"/>
      <c r="C149" s="456"/>
      <c r="D149" s="456"/>
      <c r="E149" s="456"/>
      <c r="F149" s="456"/>
      <c r="G149" s="456"/>
      <c r="H149" s="717"/>
      <c r="I149" s="717"/>
      <c r="J149" s="717"/>
      <c r="K149" s="717"/>
      <c r="L149" s="717"/>
      <c r="M149" s="717"/>
      <c r="N149" s="717"/>
      <c r="O149" s="456"/>
      <c r="P149" s="456"/>
      <c r="Q149" s="718"/>
    </row>
    <row r="150" spans="1:17" ht="19.5" customHeight="1">
      <c r="A150" s="456"/>
      <c r="B150" s="456"/>
      <c r="C150" s="456"/>
      <c r="D150" s="456"/>
      <c r="E150" s="456"/>
      <c r="F150" s="456"/>
      <c r="G150" s="456"/>
      <c r="H150" s="717"/>
      <c r="I150" s="717"/>
      <c r="J150" s="717"/>
      <c r="K150" s="717"/>
      <c r="L150" s="717"/>
      <c r="M150" s="717"/>
      <c r="N150" s="717"/>
      <c r="O150" s="456"/>
      <c r="P150" s="456"/>
      <c r="Q150" s="718"/>
    </row>
    <row r="151" spans="1:17" ht="19.5" customHeight="1">
      <c r="A151" s="456"/>
      <c r="B151" s="456"/>
      <c r="C151" s="456"/>
      <c r="D151" s="456"/>
      <c r="E151" s="456"/>
      <c r="F151" s="456"/>
      <c r="G151" s="456"/>
      <c r="H151" s="717"/>
      <c r="I151" s="717"/>
      <c r="J151" s="717"/>
      <c r="K151" s="717"/>
      <c r="L151" s="717"/>
      <c r="M151" s="717"/>
      <c r="N151" s="717"/>
      <c r="O151" s="456"/>
      <c r="P151" s="456"/>
      <c r="Q151" s="718"/>
    </row>
    <row r="152" spans="1:17" ht="19.5" customHeight="1">
      <c r="A152" s="456"/>
      <c r="B152" s="456"/>
      <c r="C152" s="456"/>
      <c r="D152" s="456"/>
      <c r="E152" s="456"/>
      <c r="F152" s="456"/>
      <c r="G152" s="456"/>
      <c r="H152" s="717"/>
      <c r="I152" s="717"/>
      <c r="J152" s="717"/>
      <c r="K152" s="717"/>
      <c r="L152" s="717"/>
      <c r="M152" s="717"/>
      <c r="N152" s="717"/>
      <c r="O152" s="456"/>
      <c r="P152" s="456"/>
      <c r="Q152" s="718"/>
    </row>
    <row r="153" spans="1:17" ht="19.5" customHeight="1">
      <c r="A153" s="456"/>
      <c r="B153" s="456"/>
      <c r="C153" s="456"/>
      <c r="D153" s="456"/>
      <c r="E153" s="456"/>
      <c r="F153" s="456"/>
      <c r="G153" s="456"/>
      <c r="H153" s="717"/>
      <c r="I153" s="717"/>
      <c r="J153" s="717"/>
      <c r="K153" s="717"/>
      <c r="L153" s="717"/>
      <c r="M153" s="717"/>
      <c r="N153" s="717"/>
      <c r="O153" s="456"/>
      <c r="P153" s="456"/>
      <c r="Q153" s="718"/>
    </row>
    <row r="154" spans="1:17" ht="19.5" customHeight="1">
      <c r="A154" s="456"/>
      <c r="B154" s="456"/>
      <c r="C154" s="456"/>
      <c r="D154" s="456"/>
      <c r="E154" s="456"/>
      <c r="F154" s="456"/>
      <c r="G154" s="456"/>
      <c r="H154" s="717"/>
      <c r="I154" s="717"/>
      <c r="J154" s="717"/>
      <c r="K154" s="717"/>
      <c r="L154" s="717"/>
      <c r="M154" s="717"/>
      <c r="N154" s="717"/>
      <c r="O154" s="456"/>
      <c r="P154" s="456"/>
      <c r="Q154" s="718"/>
    </row>
    <row r="155" spans="1:17" ht="19.5" customHeight="1">
      <c r="A155" s="456"/>
      <c r="B155" s="456"/>
      <c r="C155" s="456"/>
      <c r="D155" s="456"/>
      <c r="E155" s="456"/>
      <c r="F155" s="456"/>
      <c r="G155" s="456"/>
      <c r="H155" s="717"/>
      <c r="I155" s="717"/>
      <c r="J155" s="717"/>
      <c r="K155" s="717"/>
      <c r="L155" s="717"/>
      <c r="M155" s="717"/>
      <c r="N155" s="717"/>
      <c r="O155" s="456"/>
      <c r="P155" s="456"/>
      <c r="Q155" s="718"/>
    </row>
    <row r="156" spans="1:17" ht="19.5" customHeight="1">
      <c r="A156" s="456"/>
      <c r="B156" s="456"/>
      <c r="C156" s="456"/>
      <c r="D156" s="456"/>
      <c r="E156" s="456"/>
      <c r="F156" s="456"/>
      <c r="G156" s="456"/>
      <c r="H156" s="717"/>
      <c r="I156" s="717"/>
      <c r="J156" s="717"/>
      <c r="K156" s="717"/>
      <c r="L156" s="717"/>
      <c r="M156" s="717"/>
      <c r="N156" s="717"/>
      <c r="O156" s="456"/>
      <c r="P156" s="456"/>
      <c r="Q156" s="718"/>
    </row>
    <row r="157" spans="1:17" ht="19.5" customHeight="1">
      <c r="A157" s="456"/>
      <c r="B157" s="456"/>
      <c r="C157" s="456"/>
      <c r="D157" s="456"/>
      <c r="E157" s="456"/>
      <c r="F157" s="456"/>
      <c r="G157" s="456"/>
      <c r="H157" s="717"/>
      <c r="I157" s="717"/>
      <c r="J157" s="717"/>
      <c r="K157" s="717"/>
      <c r="L157" s="717"/>
      <c r="M157" s="717"/>
      <c r="N157" s="717"/>
      <c r="O157" s="456"/>
      <c r="P157" s="456"/>
      <c r="Q157" s="718"/>
    </row>
    <row r="158" spans="1:17" ht="19.5" customHeight="1">
      <c r="A158" s="456"/>
      <c r="B158" s="456"/>
      <c r="C158" s="456"/>
      <c r="D158" s="456"/>
      <c r="E158" s="456"/>
      <c r="F158" s="456"/>
      <c r="G158" s="456"/>
      <c r="H158" s="717"/>
      <c r="I158" s="717"/>
      <c r="J158" s="717"/>
      <c r="K158" s="717"/>
      <c r="L158" s="717"/>
      <c r="M158" s="717"/>
      <c r="N158" s="717"/>
      <c r="O158" s="456"/>
      <c r="P158" s="456"/>
      <c r="Q158" s="718"/>
    </row>
    <row r="159" spans="1:17" ht="19.5" customHeight="1">
      <c r="A159" s="456"/>
      <c r="B159" s="456"/>
      <c r="C159" s="456"/>
      <c r="D159" s="456"/>
      <c r="E159" s="456"/>
      <c r="F159" s="456"/>
      <c r="G159" s="456"/>
      <c r="H159" s="717"/>
      <c r="I159" s="717"/>
      <c r="J159" s="717"/>
      <c r="K159" s="717"/>
      <c r="L159" s="717"/>
      <c r="M159" s="717"/>
      <c r="N159" s="717"/>
      <c r="O159" s="456"/>
      <c r="P159" s="456"/>
      <c r="Q159" s="718"/>
    </row>
    <row r="160" spans="1:17" ht="19.5" customHeight="1">
      <c r="A160" s="456"/>
      <c r="B160" s="456"/>
      <c r="C160" s="456"/>
      <c r="D160" s="456"/>
      <c r="E160" s="456"/>
      <c r="F160" s="456"/>
      <c r="G160" s="456"/>
      <c r="H160" s="717"/>
      <c r="I160" s="717"/>
      <c r="J160" s="717"/>
      <c r="K160" s="717"/>
      <c r="L160" s="717"/>
      <c r="M160" s="717"/>
      <c r="N160" s="717"/>
      <c r="O160" s="456"/>
      <c r="P160" s="456"/>
      <c r="Q160" s="718"/>
    </row>
    <row r="161" spans="1:17" ht="19.5" customHeight="1">
      <c r="A161" s="456"/>
      <c r="B161" s="456"/>
      <c r="C161" s="456"/>
      <c r="D161" s="456"/>
      <c r="E161" s="456"/>
      <c r="F161" s="456"/>
      <c r="G161" s="456"/>
      <c r="H161" s="717"/>
      <c r="I161" s="717"/>
      <c r="J161" s="717"/>
      <c r="K161" s="717"/>
      <c r="L161" s="717"/>
      <c r="M161" s="717"/>
      <c r="N161" s="717"/>
      <c r="O161" s="456"/>
      <c r="P161" s="456"/>
      <c r="Q161" s="718"/>
    </row>
    <row r="162" spans="1:17" ht="19.5" customHeight="1">
      <c r="A162" s="456"/>
      <c r="B162" s="456"/>
      <c r="C162" s="456"/>
      <c r="D162" s="456"/>
      <c r="E162" s="456"/>
      <c r="F162" s="456"/>
      <c r="G162" s="456"/>
      <c r="H162" s="717"/>
      <c r="I162" s="717"/>
      <c r="J162" s="717"/>
      <c r="K162" s="717"/>
      <c r="L162" s="717"/>
      <c r="M162" s="717"/>
      <c r="N162" s="717"/>
      <c r="O162" s="456"/>
      <c r="P162" s="456"/>
      <c r="Q162" s="718"/>
    </row>
    <row r="163" spans="1:17" ht="19.5" customHeight="1">
      <c r="A163" s="456"/>
      <c r="B163" s="456"/>
      <c r="C163" s="456"/>
      <c r="D163" s="456"/>
      <c r="E163" s="456"/>
      <c r="F163" s="456"/>
      <c r="G163" s="456"/>
      <c r="H163" s="717"/>
      <c r="I163" s="717"/>
      <c r="J163" s="717"/>
      <c r="K163" s="717"/>
      <c r="L163" s="717"/>
      <c r="M163" s="717"/>
      <c r="N163" s="717"/>
      <c r="O163" s="456"/>
      <c r="P163" s="456"/>
      <c r="Q163" s="718"/>
    </row>
    <row r="164" spans="1:17" ht="19.5" customHeight="1">
      <c r="A164" s="456"/>
      <c r="B164" s="456"/>
      <c r="C164" s="456"/>
      <c r="D164" s="456"/>
      <c r="E164" s="456"/>
      <c r="F164" s="456"/>
      <c r="G164" s="456"/>
      <c r="H164" s="717"/>
      <c r="I164" s="717"/>
      <c r="J164" s="717"/>
      <c r="K164" s="717"/>
      <c r="L164" s="717"/>
      <c r="M164" s="717"/>
      <c r="N164" s="717"/>
      <c r="O164" s="456"/>
      <c r="P164" s="456"/>
      <c r="Q164" s="718"/>
    </row>
    <row r="165" spans="1:17" ht="19.5" customHeight="1">
      <c r="A165" s="456"/>
      <c r="B165" s="456"/>
      <c r="C165" s="456"/>
      <c r="D165" s="456"/>
      <c r="E165" s="456"/>
      <c r="F165" s="456"/>
      <c r="G165" s="456"/>
      <c r="H165" s="717"/>
      <c r="I165" s="717"/>
      <c r="J165" s="717"/>
      <c r="K165" s="717"/>
      <c r="L165" s="717"/>
      <c r="M165" s="717"/>
      <c r="N165" s="717"/>
      <c r="O165" s="456"/>
      <c r="P165" s="456"/>
      <c r="Q165" s="718"/>
    </row>
    <row r="166" spans="1:17" ht="19.5" customHeight="1">
      <c r="A166" s="456"/>
      <c r="B166" s="456"/>
      <c r="C166" s="456"/>
      <c r="D166" s="456"/>
      <c r="E166" s="456"/>
      <c r="F166" s="456"/>
      <c r="G166" s="456"/>
      <c r="H166" s="717"/>
      <c r="I166" s="717"/>
      <c r="J166" s="717"/>
      <c r="K166" s="717"/>
      <c r="L166" s="717"/>
      <c r="M166" s="717"/>
      <c r="N166" s="717"/>
      <c r="O166" s="456"/>
      <c r="P166" s="456"/>
      <c r="Q166" s="718"/>
    </row>
    <row r="167" spans="1:17" ht="19.5" customHeight="1">
      <c r="A167" s="456"/>
      <c r="B167" s="456"/>
      <c r="C167" s="456"/>
      <c r="D167" s="456"/>
      <c r="E167" s="456"/>
      <c r="F167" s="456"/>
      <c r="G167" s="456"/>
      <c r="H167" s="717"/>
      <c r="I167" s="717"/>
      <c r="J167" s="717"/>
      <c r="K167" s="717"/>
      <c r="L167" s="717"/>
      <c r="M167" s="717"/>
      <c r="N167" s="717"/>
      <c r="O167" s="456"/>
      <c r="P167" s="456"/>
      <c r="Q167" s="718"/>
    </row>
    <row r="168" spans="1:17" ht="19.5" customHeight="1">
      <c r="A168" s="456"/>
      <c r="B168" s="456"/>
      <c r="C168" s="456"/>
      <c r="D168" s="456"/>
      <c r="E168" s="456"/>
      <c r="F168" s="456"/>
      <c r="G168" s="456"/>
      <c r="H168" s="717"/>
      <c r="I168" s="717"/>
      <c r="J168" s="717"/>
      <c r="K168" s="717"/>
      <c r="L168" s="717"/>
      <c r="M168" s="717"/>
      <c r="N168" s="717"/>
      <c r="O168" s="456"/>
      <c r="P168" s="456"/>
      <c r="Q168" s="718"/>
    </row>
    <row r="169" spans="1:17" ht="19.5" customHeight="1">
      <c r="A169" s="456"/>
      <c r="B169" s="456"/>
      <c r="C169" s="456"/>
      <c r="D169" s="456"/>
      <c r="E169" s="456"/>
      <c r="F169" s="456"/>
      <c r="G169" s="456"/>
      <c r="H169" s="717"/>
      <c r="I169" s="717"/>
      <c r="J169" s="717"/>
      <c r="K169" s="717"/>
      <c r="L169" s="717"/>
      <c r="M169" s="717"/>
      <c r="N169" s="717"/>
      <c r="O169" s="456"/>
      <c r="P169" s="456"/>
      <c r="Q169" s="718"/>
    </row>
    <row r="170" spans="1:17" ht="19.5" customHeight="1">
      <c r="A170" s="456"/>
      <c r="B170" s="456"/>
      <c r="C170" s="456"/>
      <c r="D170" s="456"/>
      <c r="E170" s="456"/>
      <c r="F170" s="456"/>
      <c r="G170" s="456"/>
      <c r="H170" s="717"/>
      <c r="I170" s="717"/>
      <c r="J170" s="717"/>
      <c r="K170" s="717"/>
      <c r="L170" s="717"/>
      <c r="M170" s="717"/>
      <c r="N170" s="717"/>
      <c r="O170" s="456"/>
      <c r="P170" s="456"/>
      <c r="Q170" s="718"/>
    </row>
    <row r="171" spans="1:17" ht="19.5" customHeight="1">
      <c r="A171" s="456"/>
      <c r="B171" s="456"/>
      <c r="C171" s="456"/>
      <c r="D171" s="456"/>
      <c r="E171" s="456"/>
      <c r="F171" s="456"/>
      <c r="G171" s="456"/>
      <c r="H171" s="717"/>
      <c r="I171" s="717"/>
      <c r="J171" s="717"/>
      <c r="K171" s="717"/>
      <c r="L171" s="717"/>
      <c r="M171" s="717"/>
      <c r="N171" s="717"/>
      <c r="O171" s="456"/>
      <c r="P171" s="456"/>
      <c r="Q171" s="718"/>
    </row>
    <row r="172" spans="1:17" ht="19.5" customHeight="1">
      <c r="A172" s="456"/>
      <c r="B172" s="456"/>
      <c r="C172" s="456"/>
      <c r="D172" s="456"/>
      <c r="E172" s="456"/>
      <c r="F172" s="456"/>
      <c r="G172" s="456"/>
      <c r="H172" s="717"/>
      <c r="I172" s="717"/>
      <c r="J172" s="717"/>
      <c r="K172" s="717"/>
      <c r="L172" s="717"/>
      <c r="M172" s="717"/>
      <c r="N172" s="717"/>
      <c r="O172" s="456"/>
      <c r="P172" s="456"/>
      <c r="Q172" s="718"/>
    </row>
    <row r="173" spans="1:17" ht="19.5" customHeight="1">
      <c r="A173" s="456"/>
      <c r="B173" s="456"/>
      <c r="C173" s="456"/>
      <c r="D173" s="456"/>
      <c r="E173" s="456"/>
      <c r="F173" s="456"/>
      <c r="G173" s="456"/>
      <c r="H173" s="717"/>
      <c r="I173" s="717"/>
      <c r="J173" s="717"/>
      <c r="K173" s="717"/>
      <c r="L173" s="717"/>
      <c r="M173" s="717"/>
      <c r="N173" s="717"/>
      <c r="O173" s="456"/>
      <c r="P173" s="456"/>
      <c r="Q173" s="718"/>
    </row>
    <row r="174" spans="1:17" ht="19.5" customHeight="1">
      <c r="A174" s="455"/>
      <c r="B174" s="456"/>
      <c r="C174" s="456"/>
      <c r="D174" s="456"/>
      <c r="E174" s="456"/>
      <c r="F174" s="456"/>
      <c r="G174" s="456"/>
      <c r="H174" s="717"/>
      <c r="I174" s="717"/>
      <c r="J174" s="717"/>
      <c r="K174" s="717"/>
      <c r="L174" s="717"/>
      <c r="M174" s="717"/>
      <c r="N174" s="717"/>
      <c r="O174" s="456"/>
      <c r="P174" s="455"/>
      <c r="Q174" s="718"/>
    </row>
    <row r="175" spans="1:17" ht="19.5" customHeight="1">
      <c r="A175" s="456"/>
      <c r="B175" s="455"/>
      <c r="C175" s="455"/>
      <c r="D175" s="455"/>
      <c r="E175" s="455"/>
      <c r="F175" s="455"/>
      <c r="G175" s="455"/>
      <c r="H175" s="756"/>
      <c r="I175" s="756"/>
      <c r="J175" s="756"/>
      <c r="K175" s="756"/>
      <c r="L175" s="756"/>
      <c r="M175" s="756"/>
      <c r="N175" s="756"/>
      <c r="O175" s="455"/>
      <c r="P175" s="456"/>
      <c r="Q175" s="718"/>
    </row>
    <row r="176" spans="1:17" ht="19.5" customHeight="1">
      <c r="A176" s="456"/>
      <c r="B176" s="456"/>
      <c r="C176" s="456"/>
      <c r="D176" s="456"/>
      <c r="E176" s="456"/>
      <c r="F176" s="456"/>
      <c r="G176" s="456"/>
      <c r="H176" s="717"/>
      <c r="I176" s="717"/>
      <c r="J176" s="717"/>
      <c r="K176" s="717"/>
      <c r="L176" s="717"/>
      <c r="M176" s="717"/>
      <c r="N176" s="717"/>
      <c r="O176" s="456"/>
      <c r="P176" s="456"/>
      <c r="Q176" s="718"/>
    </row>
    <row r="177" spans="1:17" ht="19.5" customHeight="1">
      <c r="A177" s="456"/>
      <c r="B177" s="456"/>
      <c r="C177" s="456"/>
      <c r="D177" s="456"/>
      <c r="E177" s="456"/>
      <c r="F177" s="456"/>
      <c r="G177" s="456"/>
      <c r="H177" s="717"/>
      <c r="I177" s="717"/>
      <c r="J177" s="717"/>
      <c r="K177" s="717"/>
      <c r="L177" s="717"/>
      <c r="M177" s="717"/>
      <c r="N177" s="717"/>
      <c r="O177" s="456"/>
      <c r="P177" s="456"/>
      <c r="Q177" s="718"/>
    </row>
    <row r="178" spans="1:17" ht="19.5" customHeight="1">
      <c r="A178" s="456"/>
      <c r="B178" s="456"/>
      <c r="C178" s="456"/>
      <c r="D178" s="456"/>
      <c r="E178" s="456"/>
      <c r="F178" s="456"/>
      <c r="G178" s="456"/>
      <c r="H178" s="717"/>
      <c r="I178" s="717"/>
      <c r="J178" s="717"/>
      <c r="K178" s="717"/>
      <c r="L178" s="717"/>
      <c r="M178" s="717"/>
      <c r="N178" s="717"/>
      <c r="O178" s="456"/>
      <c r="P178" s="456"/>
      <c r="Q178" s="718"/>
    </row>
    <row r="179" spans="1:17" ht="19.5" customHeight="1">
      <c r="A179" s="456"/>
      <c r="B179" s="456"/>
      <c r="C179" s="456"/>
      <c r="D179" s="456"/>
      <c r="E179" s="456"/>
      <c r="F179" s="456"/>
      <c r="G179" s="456"/>
      <c r="H179" s="717"/>
      <c r="I179" s="717"/>
      <c r="J179" s="717"/>
      <c r="K179" s="717"/>
      <c r="L179" s="717"/>
      <c r="M179" s="717"/>
      <c r="N179" s="717"/>
      <c r="O179" s="456"/>
      <c r="P179" s="456"/>
      <c r="Q179" s="718"/>
    </row>
    <row r="180" spans="1:17" ht="19.5" customHeight="1">
      <c r="A180" s="456"/>
      <c r="B180" s="456"/>
      <c r="C180" s="456"/>
      <c r="D180" s="456"/>
      <c r="E180" s="456"/>
      <c r="F180" s="456"/>
      <c r="G180" s="456"/>
      <c r="H180" s="717"/>
      <c r="I180" s="717"/>
      <c r="J180" s="717"/>
      <c r="K180" s="717"/>
      <c r="L180" s="717"/>
      <c r="M180" s="717"/>
      <c r="N180" s="717"/>
      <c r="O180" s="456"/>
      <c r="P180" s="456"/>
      <c r="Q180" s="718"/>
    </row>
    <row r="181" spans="1:17" ht="19.5" customHeight="1">
      <c r="A181" s="456"/>
      <c r="B181" s="456"/>
      <c r="C181" s="456"/>
      <c r="D181" s="456"/>
      <c r="E181" s="456"/>
      <c r="F181" s="456"/>
      <c r="G181" s="456"/>
      <c r="H181" s="717"/>
      <c r="I181" s="717"/>
      <c r="J181" s="717"/>
      <c r="K181" s="717"/>
      <c r="L181" s="717"/>
      <c r="M181" s="717"/>
      <c r="N181" s="717"/>
      <c r="O181" s="456"/>
      <c r="P181" s="456"/>
      <c r="Q181" s="718"/>
    </row>
    <row r="182" spans="1:17" ht="19.5" customHeight="1">
      <c r="A182" s="456"/>
      <c r="B182" s="456"/>
      <c r="C182" s="456"/>
      <c r="D182" s="456"/>
      <c r="E182" s="456"/>
      <c r="F182" s="456"/>
      <c r="G182" s="456"/>
      <c r="H182" s="717"/>
      <c r="I182" s="717"/>
      <c r="J182" s="717"/>
      <c r="K182" s="717"/>
      <c r="L182" s="717"/>
      <c r="M182" s="717"/>
      <c r="N182" s="717"/>
      <c r="O182" s="456"/>
      <c r="P182" s="456"/>
      <c r="Q182" s="718"/>
    </row>
    <row r="183" spans="1:17" ht="19.5" customHeight="1">
      <c r="A183" s="456"/>
      <c r="B183" s="456"/>
      <c r="C183" s="456"/>
      <c r="D183" s="456"/>
      <c r="E183" s="456"/>
      <c r="F183" s="456"/>
      <c r="G183" s="456"/>
      <c r="H183" s="717"/>
      <c r="I183" s="717"/>
      <c r="J183" s="717"/>
      <c r="K183" s="717"/>
      <c r="L183" s="717"/>
      <c r="M183" s="717"/>
      <c r="N183" s="717"/>
      <c r="O183" s="456"/>
      <c r="P183" s="456"/>
      <c r="Q183" s="718"/>
    </row>
    <row r="184" spans="1:17" ht="19.5" customHeight="1">
      <c r="A184" s="456"/>
      <c r="B184" s="456"/>
      <c r="C184" s="456"/>
      <c r="D184" s="456"/>
      <c r="E184" s="456"/>
      <c r="F184" s="456"/>
      <c r="G184" s="456"/>
      <c r="H184" s="717"/>
      <c r="I184" s="717"/>
      <c r="J184" s="717"/>
      <c r="K184" s="717"/>
      <c r="L184" s="717"/>
      <c r="M184" s="717"/>
      <c r="N184" s="717"/>
      <c r="O184" s="456"/>
      <c r="P184" s="456"/>
      <c r="Q184" s="718"/>
    </row>
    <row r="185" spans="1:17" ht="19.5" customHeight="1">
      <c r="A185" s="456"/>
      <c r="B185" s="456"/>
      <c r="C185" s="456"/>
      <c r="D185" s="456"/>
      <c r="E185" s="456"/>
      <c r="F185" s="456"/>
      <c r="G185" s="456"/>
      <c r="H185" s="717"/>
      <c r="I185" s="717"/>
      <c r="J185" s="717"/>
      <c r="K185" s="717"/>
      <c r="L185" s="717"/>
      <c r="M185" s="717"/>
      <c r="N185" s="717"/>
      <c r="O185" s="456"/>
      <c r="P185" s="456"/>
      <c r="Q185" s="718"/>
    </row>
    <row r="186" spans="1:17" ht="19.5" customHeight="1">
      <c r="A186" s="456"/>
      <c r="B186" s="456"/>
      <c r="C186" s="456"/>
      <c r="D186" s="456"/>
      <c r="E186" s="456"/>
      <c r="F186" s="456"/>
      <c r="G186" s="456"/>
      <c r="H186" s="717"/>
      <c r="I186" s="717"/>
      <c r="J186" s="717"/>
      <c r="K186" s="717"/>
      <c r="L186" s="717"/>
      <c r="M186" s="717"/>
      <c r="N186" s="717"/>
      <c r="O186" s="456"/>
      <c r="P186" s="456"/>
      <c r="Q186" s="718"/>
    </row>
    <row r="187" spans="1:17" ht="19.5" customHeight="1">
      <c r="A187" s="456"/>
      <c r="B187" s="456"/>
      <c r="C187" s="456"/>
      <c r="D187" s="456"/>
      <c r="E187" s="456"/>
      <c r="F187" s="456"/>
      <c r="G187" s="456"/>
      <c r="H187" s="717"/>
      <c r="I187" s="717"/>
      <c r="J187" s="717"/>
      <c r="K187" s="717"/>
      <c r="L187" s="717"/>
      <c r="M187" s="717"/>
      <c r="N187" s="717"/>
      <c r="O187" s="456"/>
      <c r="P187" s="456"/>
      <c r="Q187" s="718"/>
    </row>
    <row r="188" spans="1:17" ht="19.5" customHeight="1">
      <c r="A188" s="456"/>
      <c r="B188" s="456"/>
      <c r="C188" s="456"/>
      <c r="D188" s="456"/>
      <c r="E188" s="456"/>
      <c r="F188" s="456"/>
      <c r="G188" s="456"/>
      <c r="H188" s="717"/>
      <c r="I188" s="717"/>
      <c r="J188" s="717"/>
      <c r="K188" s="717"/>
      <c r="L188" s="717"/>
      <c r="M188" s="717"/>
      <c r="N188" s="717"/>
      <c r="O188" s="456"/>
      <c r="P188" s="456"/>
      <c r="Q188" s="718"/>
    </row>
    <row r="189" spans="1:17" ht="19.5" customHeight="1">
      <c r="A189" s="456"/>
      <c r="B189" s="456"/>
      <c r="C189" s="456"/>
      <c r="D189" s="456"/>
      <c r="E189" s="456"/>
      <c r="F189" s="456"/>
      <c r="G189" s="456"/>
      <c r="H189" s="717"/>
      <c r="I189" s="717"/>
      <c r="J189" s="717"/>
      <c r="K189" s="717"/>
      <c r="L189" s="717"/>
      <c r="M189" s="717"/>
      <c r="N189" s="717"/>
      <c r="O189" s="456"/>
      <c r="P189" s="456"/>
      <c r="Q189" s="718"/>
    </row>
    <row r="190" spans="1:17" ht="19.5" customHeight="1">
      <c r="A190" s="456"/>
      <c r="B190" s="456"/>
      <c r="C190" s="456"/>
      <c r="D190" s="456"/>
      <c r="E190" s="456"/>
      <c r="F190" s="456"/>
      <c r="G190" s="456"/>
      <c r="H190" s="717"/>
      <c r="I190" s="717"/>
      <c r="J190" s="717"/>
      <c r="K190" s="717"/>
      <c r="L190" s="717"/>
      <c r="M190" s="717"/>
      <c r="N190" s="717"/>
      <c r="O190" s="456"/>
      <c r="P190" s="456"/>
      <c r="Q190" s="718"/>
    </row>
    <row r="191" spans="1:17" ht="19.5" customHeight="1">
      <c r="A191" s="456"/>
      <c r="B191" s="456"/>
      <c r="C191" s="456"/>
      <c r="D191" s="456"/>
      <c r="E191" s="456"/>
      <c r="F191" s="456"/>
      <c r="G191" s="456"/>
      <c r="H191" s="717"/>
      <c r="I191" s="717"/>
      <c r="J191" s="717"/>
      <c r="K191" s="717"/>
      <c r="L191" s="717"/>
      <c r="M191" s="717"/>
      <c r="N191" s="717"/>
      <c r="O191" s="456"/>
      <c r="P191" s="456"/>
      <c r="Q191" s="718"/>
    </row>
    <row r="192" spans="1:17" ht="19.5" customHeight="1">
      <c r="A192" s="456"/>
      <c r="B192" s="456"/>
      <c r="C192" s="456"/>
      <c r="D192" s="456"/>
      <c r="E192" s="456"/>
      <c r="F192" s="456"/>
      <c r="G192" s="456"/>
      <c r="H192" s="717"/>
      <c r="I192" s="717"/>
      <c r="J192" s="717"/>
      <c r="K192" s="717"/>
      <c r="L192" s="717"/>
      <c r="M192" s="717"/>
      <c r="N192" s="717"/>
      <c r="O192" s="456"/>
      <c r="P192" s="456"/>
      <c r="Q192" s="718"/>
    </row>
    <row r="193" spans="1:17" ht="19.5" customHeight="1">
      <c r="A193" s="456"/>
      <c r="B193" s="456"/>
      <c r="C193" s="456"/>
      <c r="D193" s="456"/>
      <c r="E193" s="456"/>
      <c r="F193" s="456"/>
      <c r="G193" s="456"/>
      <c r="H193" s="717"/>
      <c r="I193" s="717"/>
      <c r="J193" s="717"/>
      <c r="K193" s="717"/>
      <c r="L193" s="717"/>
      <c r="M193" s="717"/>
      <c r="N193" s="717"/>
      <c r="O193" s="456"/>
      <c r="P193" s="456"/>
      <c r="Q193" s="718"/>
    </row>
    <row r="194" spans="1:17" ht="19.5" customHeight="1">
      <c r="A194" s="456"/>
      <c r="B194" s="456"/>
      <c r="C194" s="456"/>
      <c r="D194" s="456"/>
      <c r="E194" s="456"/>
      <c r="F194" s="456"/>
      <c r="G194" s="456"/>
      <c r="H194" s="717"/>
      <c r="I194" s="717"/>
      <c r="J194" s="717"/>
      <c r="K194" s="717"/>
      <c r="L194" s="717"/>
      <c r="M194" s="717"/>
      <c r="N194" s="717"/>
      <c r="O194" s="456"/>
      <c r="P194" s="456"/>
      <c r="Q194" s="718"/>
    </row>
    <row r="195" spans="1:17" ht="19.5" customHeight="1">
      <c r="A195" s="456"/>
      <c r="B195" s="456"/>
      <c r="C195" s="456"/>
      <c r="D195" s="456"/>
      <c r="E195" s="456"/>
      <c r="F195" s="456"/>
      <c r="G195" s="456"/>
      <c r="H195" s="717"/>
      <c r="I195" s="717"/>
      <c r="J195" s="717"/>
      <c r="K195" s="717"/>
      <c r="L195" s="717"/>
      <c r="M195" s="717"/>
      <c r="N195" s="717"/>
      <c r="O195" s="456"/>
      <c r="P195" s="456"/>
      <c r="Q195" s="718"/>
    </row>
    <row r="196" spans="1:17" ht="19.5" customHeight="1">
      <c r="A196" s="456"/>
      <c r="B196" s="456"/>
      <c r="C196" s="456"/>
      <c r="D196" s="456"/>
      <c r="E196" s="456"/>
      <c r="F196" s="456"/>
      <c r="G196" s="456"/>
      <c r="H196" s="717"/>
      <c r="I196" s="717"/>
      <c r="J196" s="717"/>
      <c r="K196" s="717"/>
      <c r="L196" s="717"/>
      <c r="M196" s="717"/>
      <c r="N196" s="717"/>
      <c r="O196" s="456"/>
      <c r="P196" s="456"/>
      <c r="Q196" s="718"/>
    </row>
    <row r="197" spans="1:17" ht="19.5" customHeight="1">
      <c r="A197" s="456"/>
      <c r="B197" s="456"/>
      <c r="C197" s="456"/>
      <c r="D197" s="456"/>
      <c r="E197" s="456"/>
      <c r="F197" s="456"/>
      <c r="G197" s="456"/>
      <c r="H197" s="717"/>
      <c r="I197" s="717"/>
      <c r="J197" s="717"/>
      <c r="K197" s="717"/>
      <c r="L197" s="717"/>
      <c r="M197" s="717"/>
      <c r="N197" s="717"/>
      <c r="O197" s="456"/>
      <c r="P197" s="456"/>
      <c r="Q197" s="718"/>
    </row>
    <row r="198" spans="1:17" ht="19.5" customHeight="1">
      <c r="A198" s="456"/>
      <c r="B198" s="456"/>
      <c r="C198" s="456"/>
      <c r="D198" s="456"/>
      <c r="E198" s="456"/>
      <c r="F198" s="456"/>
      <c r="G198" s="456"/>
      <c r="H198" s="717"/>
      <c r="I198" s="717"/>
      <c r="J198" s="717"/>
      <c r="K198" s="717"/>
      <c r="L198" s="717"/>
      <c r="M198" s="717"/>
      <c r="N198" s="717"/>
      <c r="O198" s="456"/>
      <c r="P198" s="456"/>
      <c r="Q198" s="718"/>
    </row>
    <row r="199" spans="1:17" ht="19.5" customHeight="1">
      <c r="A199" s="456"/>
      <c r="B199" s="456"/>
      <c r="C199" s="456"/>
      <c r="D199" s="456"/>
      <c r="E199" s="456"/>
      <c r="F199" s="456"/>
      <c r="G199" s="456"/>
      <c r="H199" s="717"/>
      <c r="I199" s="717"/>
      <c r="J199" s="717"/>
      <c r="K199" s="717"/>
      <c r="L199" s="717"/>
      <c r="M199" s="717"/>
      <c r="N199" s="717"/>
      <c r="O199" s="456"/>
      <c r="P199" s="456"/>
      <c r="Q199" s="718"/>
    </row>
    <row r="200" spans="1:17" ht="19.5" customHeight="1">
      <c r="A200" s="456"/>
      <c r="B200" s="456"/>
      <c r="C200" s="456"/>
      <c r="D200" s="456"/>
      <c r="E200" s="456"/>
      <c r="F200" s="456"/>
      <c r="G200" s="456"/>
      <c r="H200" s="717"/>
      <c r="I200" s="717"/>
      <c r="J200" s="717"/>
      <c r="K200" s="717"/>
      <c r="L200" s="717"/>
      <c r="M200" s="717"/>
      <c r="N200" s="717"/>
      <c r="O200" s="456"/>
      <c r="P200" s="456"/>
      <c r="Q200" s="718"/>
    </row>
    <row r="201" spans="1:17" ht="19.5" customHeight="1">
      <c r="A201" s="456"/>
      <c r="B201" s="456"/>
      <c r="C201" s="456"/>
      <c r="D201" s="456"/>
      <c r="E201" s="456"/>
      <c r="F201" s="456"/>
      <c r="G201" s="456"/>
      <c r="H201" s="717"/>
      <c r="I201" s="717"/>
      <c r="J201" s="717"/>
      <c r="K201" s="717"/>
      <c r="L201" s="717"/>
      <c r="M201" s="717"/>
      <c r="N201" s="717"/>
      <c r="O201" s="456"/>
      <c r="P201" s="456"/>
      <c r="Q201" s="718"/>
    </row>
    <row r="202" spans="1:17" ht="19.5" customHeight="1">
      <c r="A202" s="456"/>
      <c r="B202" s="456"/>
      <c r="C202" s="456"/>
      <c r="D202" s="456"/>
      <c r="E202" s="456"/>
      <c r="F202" s="456"/>
      <c r="G202" s="456"/>
      <c r="H202" s="717"/>
      <c r="I202" s="717"/>
      <c r="J202" s="717"/>
      <c r="K202" s="717"/>
      <c r="L202" s="717"/>
      <c r="M202" s="717"/>
      <c r="N202" s="717"/>
      <c r="O202" s="456"/>
      <c r="P202" s="456"/>
      <c r="Q202" s="718"/>
    </row>
    <row r="203" spans="1:17" ht="19.5" customHeight="1">
      <c r="A203" s="456"/>
      <c r="B203" s="456"/>
      <c r="C203" s="456"/>
      <c r="D203" s="456"/>
      <c r="E203" s="456"/>
      <c r="F203" s="456"/>
      <c r="G203" s="456"/>
      <c r="H203" s="717"/>
      <c r="I203" s="717"/>
      <c r="J203" s="717"/>
      <c r="K203" s="717"/>
      <c r="L203" s="717"/>
      <c r="M203" s="717"/>
      <c r="N203" s="717"/>
      <c r="O203" s="456"/>
      <c r="P203" s="456"/>
      <c r="Q203" s="718"/>
    </row>
    <row r="204" spans="1:17" ht="19.5" customHeight="1">
      <c r="A204" s="456"/>
      <c r="B204" s="456"/>
      <c r="C204" s="456"/>
      <c r="D204" s="456"/>
      <c r="E204" s="456"/>
      <c r="F204" s="456"/>
      <c r="G204" s="456"/>
      <c r="H204" s="717"/>
      <c r="I204" s="717"/>
      <c r="J204" s="717"/>
      <c r="K204" s="717"/>
      <c r="L204" s="717"/>
      <c r="M204" s="717"/>
      <c r="N204" s="717"/>
      <c r="O204" s="456"/>
      <c r="P204" s="456"/>
      <c r="Q204" s="718"/>
    </row>
    <row r="205" spans="1:17" ht="19.5" customHeight="1">
      <c r="A205" s="456"/>
      <c r="B205" s="456"/>
      <c r="C205" s="456"/>
      <c r="D205" s="456"/>
      <c r="E205" s="456"/>
      <c r="F205" s="456"/>
      <c r="G205" s="456"/>
      <c r="H205" s="717"/>
      <c r="I205" s="717"/>
      <c r="J205" s="717"/>
      <c r="K205" s="717"/>
      <c r="L205" s="717"/>
      <c r="M205" s="717"/>
      <c r="N205" s="717"/>
      <c r="O205" s="456"/>
      <c r="P205" s="456"/>
      <c r="Q205" s="718"/>
    </row>
    <row r="206" spans="1:17" ht="19.5" customHeight="1">
      <c r="A206" s="456"/>
      <c r="B206" s="456"/>
      <c r="C206" s="456"/>
      <c r="D206" s="456"/>
      <c r="E206" s="456"/>
      <c r="F206" s="456"/>
      <c r="G206" s="456"/>
      <c r="H206" s="717"/>
      <c r="I206" s="717"/>
      <c r="J206" s="717"/>
      <c r="K206" s="717"/>
      <c r="L206" s="717"/>
      <c r="M206" s="717"/>
      <c r="N206" s="717"/>
      <c r="O206" s="456"/>
      <c r="P206" s="456"/>
      <c r="Q206" s="718"/>
    </row>
    <row r="207" spans="1:17" ht="19.5" customHeight="1">
      <c r="A207" s="456"/>
      <c r="B207" s="456"/>
      <c r="C207" s="456"/>
      <c r="D207" s="456"/>
      <c r="E207" s="456"/>
      <c r="F207" s="456"/>
      <c r="G207" s="456"/>
      <c r="H207" s="717"/>
      <c r="I207" s="717"/>
      <c r="J207" s="717"/>
      <c r="K207" s="717"/>
      <c r="L207" s="717"/>
      <c r="M207" s="717"/>
      <c r="N207" s="717"/>
      <c r="O207" s="456"/>
      <c r="P207" s="456"/>
      <c r="Q207" s="718"/>
    </row>
    <row r="208" spans="1:17" ht="19.5" customHeight="1">
      <c r="A208" s="456"/>
      <c r="B208" s="456"/>
      <c r="C208" s="456"/>
      <c r="D208" s="456"/>
      <c r="E208" s="456"/>
      <c r="F208" s="456"/>
      <c r="G208" s="456"/>
      <c r="H208" s="717"/>
      <c r="I208" s="717"/>
      <c r="J208" s="717"/>
      <c r="K208" s="717"/>
      <c r="L208" s="717"/>
      <c r="M208" s="717"/>
      <c r="N208" s="717"/>
      <c r="O208" s="456"/>
      <c r="P208" s="456"/>
      <c r="Q208" s="718"/>
    </row>
    <row r="209" spans="1:17" ht="19.5" customHeight="1">
      <c r="A209" s="456"/>
      <c r="B209" s="456"/>
      <c r="C209" s="456"/>
      <c r="D209" s="456"/>
      <c r="E209" s="456"/>
      <c r="F209" s="456"/>
      <c r="G209" s="456"/>
      <c r="H209" s="717"/>
      <c r="I209" s="717"/>
      <c r="J209" s="717"/>
      <c r="K209" s="717"/>
      <c r="L209" s="717"/>
      <c r="M209" s="717"/>
      <c r="N209" s="717"/>
      <c r="O209" s="456"/>
      <c r="P209" s="456"/>
      <c r="Q209" s="718"/>
    </row>
    <row r="210" spans="1:17" ht="19.5" customHeight="1">
      <c r="A210" s="456"/>
      <c r="B210" s="456"/>
      <c r="C210" s="456"/>
      <c r="D210" s="456"/>
      <c r="E210" s="456"/>
      <c r="F210" s="456"/>
      <c r="G210" s="456"/>
      <c r="H210" s="717"/>
      <c r="I210" s="717"/>
      <c r="J210" s="717"/>
      <c r="K210" s="717"/>
      <c r="L210" s="717"/>
      <c r="M210" s="717"/>
      <c r="N210" s="717"/>
      <c r="O210" s="456"/>
      <c r="P210" s="456"/>
      <c r="Q210" s="718"/>
    </row>
    <row r="211" spans="1:17" ht="19.5" customHeight="1">
      <c r="A211" s="456"/>
      <c r="B211" s="456"/>
      <c r="C211" s="456"/>
      <c r="D211" s="456"/>
      <c r="E211" s="456"/>
      <c r="F211" s="456"/>
      <c r="G211" s="456"/>
      <c r="H211" s="717"/>
      <c r="I211" s="717"/>
      <c r="J211" s="717"/>
      <c r="K211" s="717"/>
      <c r="L211" s="717"/>
      <c r="M211" s="717"/>
      <c r="N211" s="717"/>
      <c r="O211" s="456"/>
      <c r="P211" s="456"/>
      <c r="Q211" s="718"/>
    </row>
    <row r="212" spans="1:17" ht="19.5" customHeight="1">
      <c r="A212" s="456"/>
      <c r="B212" s="456"/>
      <c r="C212" s="456"/>
      <c r="D212" s="456"/>
      <c r="E212" s="456"/>
      <c r="F212" s="456"/>
      <c r="G212" s="456"/>
      <c r="H212" s="717"/>
      <c r="I212" s="717"/>
      <c r="J212" s="717"/>
      <c r="K212" s="717"/>
      <c r="L212" s="717"/>
      <c r="M212" s="717"/>
      <c r="N212" s="717"/>
      <c r="O212" s="456"/>
      <c r="P212" s="456"/>
      <c r="Q212" s="718"/>
    </row>
    <row r="213" spans="1:17" ht="19.5" customHeight="1">
      <c r="A213" s="456"/>
      <c r="B213" s="456"/>
      <c r="C213" s="456"/>
      <c r="D213" s="456"/>
      <c r="E213" s="456"/>
      <c r="F213" s="456"/>
      <c r="G213" s="456"/>
      <c r="H213" s="717"/>
      <c r="I213" s="717"/>
      <c r="J213" s="717"/>
      <c r="K213" s="717"/>
      <c r="L213" s="717"/>
      <c r="M213" s="717"/>
      <c r="N213" s="717"/>
      <c r="O213" s="456"/>
      <c r="P213" s="456"/>
      <c r="Q213" s="718"/>
    </row>
    <row r="214" spans="1:17" ht="19.5" customHeight="1">
      <c r="A214" s="456"/>
      <c r="B214" s="456"/>
      <c r="C214" s="456"/>
      <c r="D214" s="456"/>
      <c r="E214" s="456"/>
      <c r="F214" s="456"/>
      <c r="G214" s="456"/>
      <c r="H214" s="717"/>
      <c r="I214" s="717"/>
      <c r="J214" s="717"/>
      <c r="K214" s="717"/>
      <c r="L214" s="717"/>
      <c r="M214" s="717"/>
      <c r="N214" s="717"/>
      <c r="O214" s="456"/>
      <c r="P214" s="456"/>
      <c r="Q214" s="718"/>
    </row>
    <row r="215" spans="1:17" ht="19.5" customHeight="1">
      <c r="A215" s="456"/>
      <c r="B215" s="456"/>
      <c r="C215" s="456"/>
      <c r="D215" s="456"/>
      <c r="E215" s="456"/>
      <c r="F215" s="456"/>
      <c r="G215" s="456"/>
      <c r="H215" s="717"/>
      <c r="I215" s="717"/>
      <c r="J215" s="717"/>
      <c r="K215" s="717"/>
      <c r="L215" s="717"/>
      <c r="M215" s="717"/>
      <c r="N215" s="717"/>
      <c r="O215" s="456"/>
      <c r="P215" s="456"/>
      <c r="Q215" s="718"/>
    </row>
    <row r="216" spans="1:17" ht="19.5" customHeight="1">
      <c r="A216" s="456"/>
      <c r="B216" s="456"/>
      <c r="C216" s="456"/>
      <c r="D216" s="456"/>
      <c r="E216" s="456"/>
      <c r="F216" s="456"/>
      <c r="G216" s="456"/>
      <c r="H216" s="717"/>
      <c r="I216" s="717"/>
      <c r="J216" s="717"/>
      <c r="K216" s="717"/>
      <c r="L216" s="717"/>
      <c r="M216" s="717"/>
      <c r="N216" s="717"/>
      <c r="O216" s="456"/>
      <c r="P216" s="456"/>
      <c r="Q216" s="718"/>
    </row>
    <row r="217" spans="1:17" ht="19.5" customHeight="1">
      <c r="A217" s="456"/>
      <c r="B217" s="456"/>
      <c r="C217" s="456"/>
      <c r="D217" s="456"/>
      <c r="E217" s="456"/>
      <c r="F217" s="456"/>
      <c r="G217" s="456"/>
      <c r="H217" s="717"/>
      <c r="I217" s="717"/>
      <c r="J217" s="717"/>
      <c r="K217" s="717"/>
      <c r="L217" s="717"/>
      <c r="M217" s="717"/>
      <c r="N217" s="717"/>
      <c r="O217" s="456"/>
      <c r="P217" s="456"/>
      <c r="Q217" s="718"/>
    </row>
    <row r="218" spans="1:17" ht="19.5" customHeight="1">
      <c r="A218" s="456"/>
      <c r="B218" s="456"/>
      <c r="C218" s="456"/>
      <c r="D218" s="456"/>
      <c r="E218" s="456"/>
      <c r="F218" s="456"/>
      <c r="G218" s="456"/>
      <c r="H218" s="717"/>
      <c r="I218" s="717"/>
      <c r="J218" s="717"/>
      <c r="K218" s="717"/>
      <c r="L218" s="717"/>
      <c r="M218" s="717"/>
      <c r="N218" s="717"/>
      <c r="O218" s="456"/>
      <c r="P218" s="456"/>
      <c r="Q218" s="718"/>
    </row>
    <row r="219" spans="1:17" ht="19.5" customHeight="1">
      <c r="A219" s="456"/>
      <c r="B219" s="456"/>
      <c r="C219" s="456"/>
      <c r="D219" s="456"/>
      <c r="E219" s="456"/>
      <c r="F219" s="456"/>
      <c r="G219" s="456"/>
      <c r="H219" s="717"/>
      <c r="I219" s="717"/>
      <c r="J219" s="717"/>
      <c r="K219" s="717"/>
      <c r="L219" s="717"/>
      <c r="M219" s="717"/>
      <c r="N219" s="717"/>
      <c r="O219" s="456"/>
      <c r="P219" s="456"/>
      <c r="Q219" s="718"/>
    </row>
    <row r="220" spans="1:17" ht="19.5" customHeight="1">
      <c r="A220" s="456"/>
      <c r="B220" s="456"/>
      <c r="C220" s="456"/>
      <c r="D220" s="456"/>
      <c r="E220" s="456"/>
      <c r="F220" s="456"/>
      <c r="G220" s="456"/>
      <c r="H220" s="717"/>
      <c r="I220" s="717"/>
      <c r="J220" s="717"/>
      <c r="K220" s="717"/>
      <c r="L220" s="717"/>
      <c r="M220" s="717"/>
      <c r="N220" s="717"/>
      <c r="O220" s="456"/>
      <c r="P220" s="456"/>
      <c r="Q220" s="718"/>
    </row>
    <row r="221" spans="1:17" ht="19.5" customHeight="1">
      <c r="A221" s="456"/>
      <c r="B221" s="456"/>
      <c r="C221" s="456"/>
      <c r="D221" s="456"/>
      <c r="E221" s="456"/>
      <c r="F221" s="456"/>
      <c r="G221" s="456"/>
      <c r="H221" s="717"/>
      <c r="I221" s="717"/>
      <c r="J221" s="717"/>
      <c r="K221" s="717"/>
      <c r="L221" s="717"/>
      <c r="M221" s="717"/>
      <c r="N221" s="717"/>
      <c r="O221" s="456"/>
      <c r="P221" s="456"/>
      <c r="Q221" s="718"/>
    </row>
    <row r="222" spans="1:17" ht="19.5" customHeight="1">
      <c r="A222" s="456"/>
      <c r="B222" s="456"/>
      <c r="C222" s="456"/>
      <c r="D222" s="456"/>
      <c r="E222" s="456"/>
      <c r="F222" s="456"/>
      <c r="G222" s="456"/>
      <c r="H222" s="717"/>
      <c r="I222" s="717"/>
      <c r="J222" s="717"/>
      <c r="K222" s="717"/>
      <c r="L222" s="717"/>
      <c r="M222" s="717"/>
      <c r="N222" s="717"/>
      <c r="O222" s="456"/>
      <c r="P222" s="456"/>
      <c r="Q222" s="718"/>
    </row>
    <row r="223" spans="1:17" ht="19.5" customHeight="1">
      <c r="A223" s="456"/>
      <c r="B223" s="456"/>
      <c r="C223" s="456"/>
      <c r="D223" s="456"/>
      <c r="E223" s="456"/>
      <c r="F223" s="456"/>
      <c r="G223" s="456"/>
      <c r="H223" s="717"/>
      <c r="I223" s="717"/>
      <c r="J223" s="717"/>
      <c r="K223" s="717"/>
      <c r="L223" s="717"/>
      <c r="M223" s="717"/>
      <c r="N223" s="717"/>
      <c r="O223" s="456"/>
      <c r="P223" s="456"/>
      <c r="Q223" s="718"/>
    </row>
    <row r="224" spans="1:17" ht="19.5" customHeight="1">
      <c r="A224" s="456"/>
      <c r="B224" s="456"/>
      <c r="C224" s="456"/>
      <c r="D224" s="456"/>
      <c r="E224" s="456"/>
      <c r="F224" s="456"/>
      <c r="G224" s="456"/>
      <c r="H224" s="717"/>
      <c r="I224" s="717"/>
      <c r="J224" s="717"/>
      <c r="K224" s="717"/>
      <c r="L224" s="717"/>
      <c r="M224" s="717"/>
      <c r="N224" s="717"/>
      <c r="O224" s="456"/>
      <c r="P224" s="456"/>
      <c r="Q224" s="718"/>
    </row>
    <row r="225" spans="1:17" ht="19.5" customHeight="1">
      <c r="A225" s="456"/>
      <c r="B225" s="456"/>
      <c r="C225" s="456"/>
      <c r="D225" s="456"/>
      <c r="E225" s="456"/>
      <c r="F225" s="456"/>
      <c r="G225" s="456"/>
      <c r="H225" s="717"/>
      <c r="I225" s="717"/>
      <c r="J225" s="717"/>
      <c r="K225" s="717"/>
      <c r="L225" s="717"/>
      <c r="M225" s="717"/>
      <c r="N225" s="717"/>
      <c r="O225" s="456"/>
      <c r="P225" s="456"/>
      <c r="Q225" s="718"/>
    </row>
    <row r="226" spans="1:17" ht="19.5" customHeight="1">
      <c r="A226" s="456"/>
      <c r="B226" s="456"/>
      <c r="C226" s="456"/>
      <c r="D226" s="456"/>
      <c r="E226" s="456"/>
      <c r="F226" s="456"/>
      <c r="G226" s="456"/>
      <c r="H226" s="717"/>
      <c r="I226" s="717"/>
      <c r="J226" s="717"/>
      <c r="K226" s="717"/>
      <c r="L226" s="717"/>
      <c r="M226" s="717"/>
      <c r="N226" s="717"/>
      <c r="O226" s="456"/>
      <c r="P226" s="456"/>
      <c r="Q226" s="718"/>
    </row>
    <row r="227" spans="1:17" ht="19.5" customHeight="1">
      <c r="A227" s="456"/>
      <c r="B227" s="456"/>
      <c r="C227" s="456"/>
      <c r="D227" s="456"/>
      <c r="E227" s="456"/>
      <c r="F227" s="456"/>
      <c r="G227" s="456"/>
      <c r="H227" s="717"/>
      <c r="I227" s="717"/>
      <c r="J227" s="717"/>
      <c r="K227" s="717"/>
      <c r="L227" s="717"/>
      <c r="M227" s="717"/>
      <c r="N227" s="717"/>
      <c r="O227" s="456"/>
      <c r="P227" s="456"/>
      <c r="Q227" s="718"/>
    </row>
    <row r="228" spans="1:17" ht="19.5" customHeight="1">
      <c r="A228" s="456"/>
      <c r="B228" s="456"/>
      <c r="C228" s="456"/>
      <c r="D228" s="456"/>
      <c r="E228" s="456"/>
      <c r="F228" s="456"/>
      <c r="G228" s="456"/>
      <c r="H228" s="717"/>
      <c r="I228" s="717"/>
      <c r="J228" s="717"/>
      <c r="K228" s="717"/>
      <c r="L228" s="717"/>
      <c r="M228" s="717"/>
      <c r="N228" s="717"/>
      <c r="O228" s="456"/>
      <c r="P228" s="456"/>
      <c r="Q228" s="718"/>
    </row>
    <row r="229" spans="1:17" ht="19.5" customHeight="1">
      <c r="A229" s="456"/>
      <c r="B229" s="456"/>
      <c r="C229" s="456"/>
      <c r="D229" s="456"/>
      <c r="E229" s="456"/>
      <c r="F229" s="456"/>
      <c r="G229" s="456"/>
      <c r="H229" s="717"/>
      <c r="I229" s="717"/>
      <c r="J229" s="717"/>
      <c r="K229" s="717"/>
      <c r="L229" s="717"/>
      <c r="M229" s="717"/>
      <c r="N229" s="717"/>
      <c r="O229" s="456"/>
      <c r="P229" s="456"/>
      <c r="Q229" s="718"/>
    </row>
    <row r="230" spans="1:17" ht="19.5" customHeight="1">
      <c r="A230" s="456"/>
      <c r="B230" s="456"/>
      <c r="C230" s="456"/>
      <c r="D230" s="456"/>
      <c r="E230" s="456"/>
      <c r="F230" s="456"/>
      <c r="G230" s="456"/>
      <c r="H230" s="717"/>
      <c r="I230" s="717"/>
      <c r="J230" s="717"/>
      <c r="K230" s="717"/>
      <c r="L230" s="717"/>
      <c r="M230" s="717"/>
      <c r="N230" s="717"/>
      <c r="O230" s="456"/>
      <c r="P230" s="456"/>
      <c r="Q230" s="718"/>
    </row>
    <row r="231" spans="1:17" ht="19.5" customHeight="1">
      <c r="A231" s="456"/>
      <c r="B231" s="456"/>
      <c r="C231" s="456"/>
      <c r="D231" s="456"/>
      <c r="E231" s="456"/>
      <c r="F231" s="456"/>
      <c r="G231" s="456"/>
      <c r="H231" s="717"/>
      <c r="I231" s="717"/>
      <c r="J231" s="717"/>
      <c r="K231" s="717"/>
      <c r="L231" s="717"/>
      <c r="M231" s="717"/>
      <c r="N231" s="717"/>
      <c r="O231" s="456"/>
      <c r="P231" s="456"/>
      <c r="Q231" s="718"/>
    </row>
    <row r="232" spans="1:17" ht="19.5" customHeight="1">
      <c r="A232" s="456"/>
      <c r="B232" s="456"/>
      <c r="C232" s="456"/>
      <c r="D232" s="456"/>
      <c r="E232" s="456"/>
      <c r="F232" s="456"/>
      <c r="G232" s="456"/>
      <c r="H232" s="717"/>
      <c r="I232" s="717"/>
      <c r="J232" s="717"/>
      <c r="K232" s="717"/>
      <c r="L232" s="717"/>
      <c r="M232" s="717"/>
      <c r="N232" s="717"/>
      <c r="O232" s="456"/>
      <c r="P232" s="456"/>
      <c r="Q232" s="718"/>
    </row>
    <row r="233" spans="1:17" ht="19.5" customHeight="1">
      <c r="A233" s="456"/>
      <c r="B233" s="456"/>
      <c r="C233" s="456"/>
      <c r="D233" s="456"/>
      <c r="E233" s="456"/>
      <c r="F233" s="456"/>
      <c r="G233" s="456"/>
      <c r="H233" s="717"/>
      <c r="I233" s="717"/>
      <c r="J233" s="717"/>
      <c r="K233" s="717"/>
      <c r="L233" s="717"/>
      <c r="M233" s="717"/>
      <c r="N233" s="717"/>
      <c r="O233" s="456"/>
      <c r="P233" s="456"/>
      <c r="Q233" s="718"/>
    </row>
    <row r="234" spans="1:17" ht="19.5" customHeight="1">
      <c r="A234" s="456"/>
      <c r="B234" s="456"/>
      <c r="C234" s="456"/>
      <c r="D234" s="456"/>
      <c r="E234" s="456"/>
      <c r="F234" s="456"/>
      <c r="G234" s="456"/>
      <c r="H234" s="717"/>
      <c r="I234" s="717"/>
      <c r="J234" s="717"/>
      <c r="K234" s="717"/>
      <c r="L234" s="717"/>
      <c r="M234" s="717"/>
      <c r="N234" s="717"/>
      <c r="O234" s="456"/>
      <c r="P234" s="456"/>
      <c r="Q234" s="718"/>
    </row>
    <row r="235" spans="1:17" ht="19.5" customHeight="1">
      <c r="A235" s="456"/>
      <c r="B235" s="456"/>
      <c r="C235" s="456"/>
      <c r="D235" s="456"/>
      <c r="E235" s="456"/>
      <c r="F235" s="456"/>
      <c r="G235" s="456"/>
      <c r="H235" s="717"/>
      <c r="I235" s="717"/>
      <c r="J235" s="717"/>
      <c r="K235" s="717"/>
      <c r="L235" s="717"/>
      <c r="M235" s="717"/>
      <c r="N235" s="717"/>
      <c r="O235" s="456"/>
      <c r="P235" s="456"/>
      <c r="Q235" s="718"/>
    </row>
    <row r="236" spans="1:17" ht="19.5" customHeight="1">
      <c r="A236" s="456"/>
      <c r="B236" s="456"/>
      <c r="C236" s="456"/>
      <c r="D236" s="456"/>
      <c r="E236" s="456"/>
      <c r="F236" s="456"/>
      <c r="G236" s="456"/>
      <c r="H236" s="717"/>
      <c r="I236" s="717"/>
      <c r="J236" s="717"/>
      <c r="K236" s="717"/>
      <c r="L236" s="717"/>
      <c r="M236" s="717"/>
      <c r="N236" s="717"/>
      <c r="O236" s="456"/>
      <c r="P236" s="456"/>
      <c r="Q236" s="718"/>
    </row>
    <row r="237" spans="1:17" ht="19.5" customHeight="1">
      <c r="A237" s="456"/>
      <c r="B237" s="456"/>
      <c r="C237" s="456"/>
      <c r="D237" s="456"/>
      <c r="E237" s="456"/>
      <c r="F237" s="456"/>
      <c r="G237" s="456"/>
      <c r="H237" s="717"/>
      <c r="I237" s="717"/>
      <c r="J237" s="717"/>
      <c r="K237" s="717"/>
      <c r="L237" s="717"/>
      <c r="M237" s="717"/>
      <c r="N237" s="717"/>
      <c r="O237" s="456"/>
      <c r="P237" s="456"/>
      <c r="Q237" s="718"/>
    </row>
    <row r="238" spans="1:17" ht="19.5" customHeight="1">
      <c r="A238" s="456"/>
      <c r="B238" s="456"/>
      <c r="C238" s="456"/>
      <c r="D238" s="456"/>
      <c r="E238" s="456"/>
      <c r="F238" s="456"/>
      <c r="G238" s="456"/>
      <c r="H238" s="717"/>
      <c r="I238" s="717"/>
      <c r="J238" s="717"/>
      <c r="K238" s="717"/>
      <c r="L238" s="717"/>
      <c r="M238" s="717"/>
      <c r="N238" s="717"/>
      <c r="O238" s="456"/>
      <c r="P238" s="456"/>
      <c r="Q238" s="718"/>
    </row>
    <row r="239" spans="1:17" ht="19.5" customHeight="1">
      <c r="A239" s="456"/>
      <c r="B239" s="456"/>
      <c r="C239" s="456"/>
      <c r="D239" s="456"/>
      <c r="E239" s="456"/>
      <c r="F239" s="456"/>
      <c r="G239" s="456"/>
      <c r="H239" s="717"/>
      <c r="I239" s="717"/>
      <c r="J239" s="717"/>
      <c r="K239" s="717"/>
      <c r="L239" s="717"/>
      <c r="M239" s="717"/>
      <c r="N239" s="717"/>
      <c r="O239" s="456"/>
      <c r="P239" s="456"/>
      <c r="Q239" s="718"/>
    </row>
    <row r="240" spans="1:17" ht="19.5" customHeight="1">
      <c r="A240" s="456"/>
      <c r="B240" s="456"/>
      <c r="C240" s="456"/>
      <c r="D240" s="456"/>
      <c r="E240" s="456"/>
      <c r="F240" s="456"/>
      <c r="G240" s="456"/>
      <c r="H240" s="717"/>
      <c r="I240" s="717"/>
      <c r="J240" s="717"/>
      <c r="K240" s="717"/>
      <c r="L240" s="717"/>
      <c r="M240" s="717"/>
      <c r="N240" s="717"/>
      <c r="O240" s="456"/>
      <c r="P240" s="456"/>
      <c r="Q240" s="718"/>
    </row>
    <row r="241" spans="1:17" ht="19.5" customHeight="1">
      <c r="A241" s="456"/>
      <c r="B241" s="456"/>
      <c r="C241" s="456"/>
      <c r="D241" s="456"/>
      <c r="E241" s="456"/>
      <c r="F241" s="456"/>
      <c r="G241" s="456"/>
      <c r="H241" s="717"/>
      <c r="I241" s="717"/>
      <c r="J241" s="717"/>
      <c r="K241" s="717"/>
      <c r="L241" s="717"/>
      <c r="M241" s="717"/>
      <c r="N241" s="717"/>
      <c r="O241" s="456"/>
      <c r="P241" s="456"/>
      <c r="Q241" s="718"/>
    </row>
    <row r="242" spans="1:17" ht="19.5" customHeight="1">
      <c r="A242" s="456"/>
      <c r="B242" s="456"/>
      <c r="C242" s="456"/>
      <c r="D242" s="456"/>
      <c r="E242" s="456"/>
      <c r="F242" s="456"/>
      <c r="G242" s="456"/>
      <c r="H242" s="717"/>
      <c r="I242" s="717"/>
      <c r="J242" s="717"/>
      <c r="K242" s="717"/>
      <c r="L242" s="717"/>
      <c r="M242" s="717"/>
      <c r="N242" s="717"/>
      <c r="O242" s="456"/>
      <c r="P242" s="456"/>
      <c r="Q242" s="718"/>
    </row>
    <row r="243" spans="1:17" ht="19.5" customHeight="1">
      <c r="A243" s="456"/>
      <c r="B243" s="456"/>
      <c r="C243" s="456"/>
      <c r="D243" s="456"/>
      <c r="E243" s="456"/>
      <c r="F243" s="456"/>
      <c r="G243" s="456"/>
      <c r="H243" s="717"/>
      <c r="I243" s="717"/>
      <c r="J243" s="717"/>
      <c r="K243" s="717"/>
      <c r="L243" s="717"/>
      <c r="M243" s="717"/>
      <c r="N243" s="717"/>
      <c r="O243" s="456"/>
      <c r="P243" s="456"/>
      <c r="Q243" s="718"/>
    </row>
    <row r="244" spans="1:17" ht="19.5" customHeight="1">
      <c r="A244" s="456"/>
      <c r="B244" s="456"/>
      <c r="C244" s="456"/>
      <c r="D244" s="456"/>
      <c r="E244" s="456"/>
      <c r="F244" s="456"/>
      <c r="G244" s="456"/>
      <c r="H244" s="717"/>
      <c r="I244" s="717"/>
      <c r="J244" s="717"/>
      <c r="K244" s="717"/>
      <c r="L244" s="717"/>
      <c r="M244" s="717"/>
      <c r="N244" s="717"/>
      <c r="O244" s="456"/>
      <c r="P244" s="456"/>
      <c r="Q244" s="718"/>
    </row>
    <row r="245" spans="1:17" ht="19.5" customHeight="1">
      <c r="A245" s="456"/>
      <c r="B245" s="456"/>
      <c r="C245" s="456"/>
      <c r="D245" s="456"/>
      <c r="E245" s="456"/>
      <c r="F245" s="456"/>
      <c r="G245" s="456"/>
      <c r="H245" s="717"/>
      <c r="I245" s="717"/>
      <c r="J245" s="717"/>
      <c r="K245" s="717"/>
      <c r="L245" s="717"/>
      <c r="M245" s="717"/>
      <c r="N245" s="717"/>
      <c r="O245" s="456"/>
      <c r="P245" s="456"/>
      <c r="Q245" s="718"/>
    </row>
    <row r="246" spans="1:17" ht="19.5" customHeight="1">
      <c r="A246" s="456"/>
      <c r="B246" s="456"/>
      <c r="C246" s="456"/>
      <c r="D246" s="456"/>
      <c r="E246" s="456"/>
      <c r="F246" s="456"/>
      <c r="G246" s="456"/>
      <c r="H246" s="717"/>
      <c r="I246" s="717"/>
      <c r="J246" s="717"/>
      <c r="K246" s="717"/>
      <c r="L246" s="717"/>
      <c r="M246" s="717"/>
      <c r="N246" s="717"/>
      <c r="O246" s="456"/>
      <c r="P246" s="456"/>
      <c r="Q246" s="718"/>
    </row>
    <row r="247" spans="1:17" ht="19.5" customHeight="1">
      <c r="A247" s="456"/>
      <c r="B247" s="456"/>
      <c r="C247" s="456"/>
      <c r="D247" s="456"/>
      <c r="E247" s="456"/>
      <c r="F247" s="456"/>
      <c r="G247" s="456"/>
      <c r="H247" s="717"/>
      <c r="I247" s="717"/>
      <c r="J247" s="717"/>
      <c r="K247" s="717"/>
      <c r="L247" s="717"/>
      <c r="M247" s="717"/>
      <c r="N247" s="717"/>
      <c r="O247" s="456"/>
      <c r="P247" s="456"/>
      <c r="Q247" s="718"/>
    </row>
    <row r="248" spans="1:17" ht="19.5" customHeight="1">
      <c r="A248" s="456"/>
      <c r="B248" s="456"/>
      <c r="C248" s="456"/>
      <c r="D248" s="456"/>
      <c r="E248" s="456"/>
      <c r="F248" s="456"/>
      <c r="G248" s="456"/>
      <c r="H248" s="717"/>
      <c r="I248" s="717"/>
      <c r="J248" s="717"/>
      <c r="K248" s="717"/>
      <c r="L248" s="717"/>
      <c r="M248" s="717"/>
      <c r="N248" s="717"/>
      <c r="O248" s="456"/>
      <c r="P248" s="456"/>
      <c r="Q248" s="718"/>
    </row>
    <row r="249" spans="1:17" ht="19.5" customHeight="1">
      <c r="A249" s="456"/>
      <c r="B249" s="456"/>
      <c r="C249" s="456"/>
      <c r="D249" s="456"/>
      <c r="E249" s="456"/>
      <c r="F249" s="456"/>
      <c r="G249" s="456"/>
      <c r="H249" s="717"/>
      <c r="I249" s="717"/>
      <c r="J249" s="717"/>
      <c r="K249" s="717"/>
      <c r="L249" s="717"/>
      <c r="M249" s="717"/>
      <c r="N249" s="717"/>
      <c r="O249" s="456"/>
      <c r="P249" s="456"/>
      <c r="Q249" s="718"/>
    </row>
    <row r="250" spans="1:17" ht="19.5" customHeight="1">
      <c r="A250" s="456"/>
      <c r="B250" s="456"/>
      <c r="C250" s="456"/>
      <c r="D250" s="456"/>
      <c r="E250" s="456"/>
      <c r="F250" s="456"/>
      <c r="G250" s="456"/>
      <c r="H250" s="717"/>
      <c r="I250" s="717"/>
      <c r="J250" s="717"/>
      <c r="K250" s="717"/>
      <c r="L250" s="717"/>
      <c r="M250" s="717"/>
      <c r="N250" s="717"/>
      <c r="O250" s="456"/>
      <c r="P250" s="456"/>
      <c r="Q250" s="718"/>
    </row>
    <row r="251" spans="1:17" ht="19.5" customHeight="1">
      <c r="A251" s="456"/>
      <c r="B251" s="456"/>
      <c r="C251" s="456"/>
      <c r="D251" s="456"/>
      <c r="E251" s="456"/>
      <c r="F251" s="456"/>
      <c r="G251" s="456"/>
      <c r="H251" s="717"/>
      <c r="I251" s="717"/>
      <c r="J251" s="717"/>
      <c r="K251" s="717"/>
      <c r="L251" s="717"/>
      <c r="M251" s="717"/>
      <c r="N251" s="717"/>
      <c r="O251" s="456"/>
      <c r="P251" s="456"/>
      <c r="Q251" s="718"/>
    </row>
    <row r="252" spans="1:17" ht="19.5" customHeight="1">
      <c r="A252" s="456"/>
      <c r="B252" s="456"/>
      <c r="C252" s="456"/>
      <c r="D252" s="456"/>
      <c r="E252" s="456"/>
      <c r="F252" s="456"/>
      <c r="G252" s="456"/>
      <c r="H252" s="717"/>
      <c r="I252" s="717"/>
      <c r="J252" s="717"/>
      <c r="K252" s="717"/>
      <c r="L252" s="717"/>
      <c r="M252" s="717"/>
      <c r="N252" s="717"/>
      <c r="O252" s="456"/>
      <c r="P252" s="456"/>
      <c r="Q252" s="718"/>
    </row>
    <row r="253" spans="1:17" ht="19.5" customHeight="1">
      <c r="A253" s="456"/>
      <c r="B253" s="456"/>
      <c r="C253" s="456"/>
      <c r="D253" s="456"/>
      <c r="E253" s="456"/>
      <c r="F253" s="456"/>
      <c r="G253" s="456"/>
      <c r="H253" s="717"/>
      <c r="I253" s="717"/>
      <c r="J253" s="717"/>
      <c r="K253" s="717"/>
      <c r="L253" s="717"/>
      <c r="M253" s="717"/>
      <c r="N253" s="717"/>
      <c r="O253" s="456"/>
      <c r="P253" s="456"/>
      <c r="Q253" s="718"/>
    </row>
    <row r="254" spans="1:17" ht="19.5" customHeight="1">
      <c r="A254" s="456"/>
      <c r="B254" s="456"/>
      <c r="C254" s="456"/>
      <c r="D254" s="456"/>
      <c r="E254" s="456"/>
      <c r="F254" s="456"/>
      <c r="G254" s="456"/>
      <c r="H254" s="717"/>
      <c r="I254" s="717"/>
      <c r="J254" s="717"/>
      <c r="K254" s="717"/>
      <c r="L254" s="717"/>
      <c r="M254" s="717"/>
      <c r="N254" s="717"/>
      <c r="O254" s="456"/>
      <c r="P254" s="456"/>
      <c r="Q254" s="718"/>
    </row>
    <row r="255" spans="1:17" ht="19.5" customHeight="1">
      <c r="A255" s="456"/>
      <c r="B255" s="456"/>
      <c r="C255" s="456"/>
      <c r="D255" s="456"/>
      <c r="E255" s="456"/>
      <c r="F255" s="456"/>
      <c r="G255" s="456"/>
      <c r="H255" s="717"/>
      <c r="I255" s="717"/>
      <c r="J255" s="717"/>
      <c r="K255" s="717"/>
      <c r="L255" s="717"/>
      <c r="M255" s="717"/>
      <c r="N255" s="717"/>
      <c r="O255" s="456"/>
      <c r="P255" s="456"/>
      <c r="Q255" s="718"/>
    </row>
    <row r="256" spans="1:17" ht="19.5" customHeight="1">
      <c r="A256" s="456"/>
      <c r="B256" s="456"/>
      <c r="C256" s="456"/>
      <c r="D256" s="456"/>
      <c r="E256" s="456"/>
      <c r="F256" s="456"/>
      <c r="G256" s="456"/>
      <c r="H256" s="717"/>
      <c r="I256" s="717"/>
      <c r="J256" s="717"/>
      <c r="K256" s="717"/>
      <c r="L256" s="717"/>
      <c r="M256" s="717"/>
      <c r="N256" s="717"/>
      <c r="O256" s="456"/>
      <c r="P256" s="456"/>
      <c r="Q256" s="718"/>
    </row>
    <row r="257" spans="1:17" ht="19.5" customHeight="1">
      <c r="A257" s="456"/>
      <c r="B257" s="456"/>
      <c r="C257" s="456"/>
      <c r="D257" s="456"/>
      <c r="E257" s="456"/>
      <c r="F257" s="456"/>
      <c r="G257" s="456"/>
      <c r="H257" s="717"/>
      <c r="I257" s="717"/>
      <c r="J257" s="717"/>
      <c r="K257" s="717"/>
      <c r="L257" s="717"/>
      <c r="M257" s="717"/>
      <c r="N257" s="717"/>
      <c r="O257" s="456"/>
      <c r="P257" s="456"/>
      <c r="Q257" s="718"/>
    </row>
    <row r="258" spans="1:17" ht="19.5" customHeight="1">
      <c r="A258" s="456"/>
      <c r="B258" s="456"/>
      <c r="C258" s="456"/>
      <c r="D258" s="456"/>
      <c r="E258" s="456"/>
      <c r="F258" s="456"/>
      <c r="G258" s="456"/>
      <c r="H258" s="717"/>
      <c r="I258" s="717"/>
      <c r="J258" s="717"/>
      <c r="K258" s="717"/>
      <c r="L258" s="717"/>
      <c r="M258" s="717"/>
      <c r="N258" s="717"/>
      <c r="O258" s="456"/>
      <c r="P258" s="456"/>
      <c r="Q258" s="718"/>
    </row>
    <row r="259" spans="1:17" ht="19.5" customHeight="1">
      <c r="A259" s="456"/>
      <c r="B259" s="456"/>
      <c r="C259" s="456"/>
      <c r="D259" s="456"/>
      <c r="E259" s="456"/>
      <c r="F259" s="456"/>
      <c r="G259" s="456"/>
      <c r="H259" s="717"/>
      <c r="I259" s="717"/>
      <c r="J259" s="717"/>
      <c r="K259" s="717"/>
      <c r="L259" s="717"/>
      <c r="M259" s="717"/>
      <c r="N259" s="717"/>
      <c r="O259" s="456"/>
      <c r="P259" s="456"/>
      <c r="Q259" s="718"/>
    </row>
    <row r="260" spans="1:17" ht="19.5" customHeight="1">
      <c r="A260" s="456"/>
      <c r="B260" s="456"/>
      <c r="C260" s="456"/>
      <c r="D260" s="456"/>
      <c r="E260" s="456"/>
      <c r="F260" s="456"/>
      <c r="G260" s="456"/>
      <c r="H260" s="717"/>
      <c r="I260" s="717"/>
      <c r="J260" s="717"/>
      <c r="K260" s="717"/>
      <c r="L260" s="717"/>
      <c r="M260" s="717"/>
      <c r="N260" s="717"/>
      <c r="O260" s="456"/>
      <c r="P260" s="456"/>
      <c r="Q260" s="718"/>
    </row>
    <row r="261" spans="1:17" ht="19.5" customHeight="1">
      <c r="A261" s="456"/>
      <c r="B261" s="456"/>
      <c r="C261" s="456"/>
      <c r="D261" s="456"/>
      <c r="E261" s="456"/>
      <c r="F261" s="456"/>
      <c r="G261" s="456"/>
      <c r="H261" s="717"/>
      <c r="I261" s="717"/>
      <c r="J261" s="717"/>
      <c r="K261" s="717"/>
      <c r="L261" s="717"/>
      <c r="M261" s="717"/>
      <c r="N261" s="717"/>
      <c r="O261" s="456"/>
      <c r="P261" s="456"/>
      <c r="Q261" s="718"/>
    </row>
    <row r="262" spans="1:17" ht="19.5" customHeight="1">
      <c r="A262" s="456"/>
      <c r="B262" s="456"/>
      <c r="C262" s="456"/>
      <c r="D262" s="456"/>
      <c r="E262" s="456"/>
      <c r="F262" s="456"/>
      <c r="G262" s="456"/>
      <c r="H262" s="717"/>
      <c r="I262" s="717"/>
      <c r="J262" s="717"/>
      <c r="K262" s="717"/>
      <c r="L262" s="717"/>
      <c r="M262" s="717"/>
      <c r="N262" s="717"/>
      <c r="O262" s="456"/>
      <c r="P262" s="456"/>
      <c r="Q262" s="718"/>
    </row>
    <row r="263" spans="1:17" ht="19.5" customHeight="1">
      <c r="A263" s="456"/>
      <c r="B263" s="456"/>
      <c r="C263" s="456"/>
      <c r="D263" s="456"/>
      <c r="E263" s="456"/>
      <c r="F263" s="456"/>
      <c r="G263" s="456"/>
      <c r="H263" s="717"/>
      <c r="I263" s="717"/>
      <c r="J263" s="717"/>
      <c r="K263" s="717"/>
      <c r="L263" s="717"/>
      <c r="M263" s="717"/>
      <c r="N263" s="717"/>
      <c r="O263" s="456"/>
      <c r="P263" s="456"/>
      <c r="Q263" s="718"/>
    </row>
    <row r="264" spans="1:17" ht="19.5" customHeight="1">
      <c r="A264" s="456"/>
      <c r="B264" s="456"/>
      <c r="C264" s="456"/>
      <c r="D264" s="456"/>
      <c r="E264" s="456"/>
      <c r="F264" s="456"/>
      <c r="G264" s="456"/>
      <c r="H264" s="717"/>
      <c r="I264" s="717"/>
      <c r="J264" s="717"/>
      <c r="K264" s="717"/>
      <c r="L264" s="717"/>
      <c r="M264" s="717"/>
      <c r="N264" s="717"/>
      <c r="O264" s="456"/>
      <c r="P264" s="456"/>
      <c r="Q264" s="718"/>
    </row>
    <row r="265" spans="1:17" ht="19.5" customHeight="1">
      <c r="A265" s="456"/>
      <c r="B265" s="456"/>
      <c r="C265" s="456"/>
      <c r="D265" s="456"/>
      <c r="E265" s="456"/>
      <c r="F265" s="456"/>
      <c r="G265" s="456"/>
      <c r="H265" s="717"/>
      <c r="I265" s="717"/>
      <c r="J265" s="717"/>
      <c r="K265" s="717"/>
      <c r="L265" s="717"/>
      <c r="M265" s="717"/>
      <c r="N265" s="717"/>
      <c r="O265" s="456"/>
      <c r="P265" s="456"/>
      <c r="Q265" s="718"/>
    </row>
    <row r="266" spans="1:17" ht="19.5" customHeight="1">
      <c r="A266" s="456"/>
      <c r="B266" s="456"/>
      <c r="C266" s="456"/>
      <c r="D266" s="456"/>
      <c r="E266" s="456"/>
      <c r="F266" s="456"/>
      <c r="G266" s="456"/>
      <c r="H266" s="717"/>
      <c r="I266" s="717"/>
      <c r="J266" s="717"/>
      <c r="K266" s="717"/>
      <c r="L266" s="717"/>
      <c r="M266" s="717"/>
      <c r="N266" s="717"/>
      <c r="O266" s="456"/>
      <c r="P266" s="456"/>
      <c r="Q266" s="718"/>
    </row>
    <row r="267" spans="1:17" ht="19.5" customHeight="1">
      <c r="A267" s="456"/>
      <c r="B267" s="456"/>
      <c r="C267" s="456"/>
      <c r="D267" s="456"/>
      <c r="E267" s="456"/>
      <c r="F267" s="456"/>
      <c r="G267" s="456"/>
      <c r="H267" s="717"/>
      <c r="I267" s="717"/>
      <c r="J267" s="717"/>
      <c r="K267" s="717"/>
      <c r="L267" s="717"/>
      <c r="M267" s="717"/>
      <c r="N267" s="717"/>
      <c r="O267" s="456"/>
      <c r="P267" s="456"/>
      <c r="Q267" s="718"/>
    </row>
    <row r="268" spans="1:17" ht="19.5" customHeight="1">
      <c r="A268" s="456"/>
      <c r="B268" s="456"/>
      <c r="C268" s="456"/>
      <c r="D268" s="456"/>
      <c r="E268" s="456"/>
      <c r="F268" s="456"/>
      <c r="G268" s="456"/>
      <c r="H268" s="717"/>
      <c r="I268" s="717"/>
      <c r="J268" s="717"/>
      <c r="K268" s="717"/>
      <c r="L268" s="717"/>
      <c r="M268" s="717"/>
      <c r="N268" s="717"/>
      <c r="O268" s="456"/>
      <c r="P268" s="456"/>
      <c r="Q268" s="718"/>
    </row>
    <row r="269" spans="1:17" ht="19.5" customHeight="1">
      <c r="A269" s="456"/>
      <c r="B269" s="456"/>
      <c r="C269" s="456"/>
      <c r="D269" s="456"/>
      <c r="E269" s="456"/>
      <c r="F269" s="456"/>
      <c r="G269" s="456"/>
      <c r="H269" s="717"/>
      <c r="I269" s="717"/>
      <c r="J269" s="717"/>
      <c r="K269" s="717"/>
      <c r="L269" s="717"/>
      <c r="M269" s="717"/>
      <c r="N269" s="717"/>
      <c r="O269" s="456"/>
      <c r="P269" s="456"/>
      <c r="Q269" s="718"/>
    </row>
    <row r="270" spans="1:17" ht="19.5" customHeight="1">
      <c r="A270" s="456"/>
      <c r="B270" s="456"/>
      <c r="C270" s="456"/>
      <c r="D270" s="456"/>
      <c r="E270" s="456"/>
      <c r="F270" s="456"/>
      <c r="G270" s="456"/>
      <c r="H270" s="717"/>
      <c r="I270" s="717"/>
      <c r="J270" s="717"/>
      <c r="K270" s="717"/>
      <c r="L270" s="717"/>
      <c r="M270" s="717"/>
      <c r="N270" s="717"/>
      <c r="O270" s="456"/>
      <c r="P270" s="456"/>
      <c r="Q270" s="718"/>
    </row>
    <row r="271" spans="1:17" ht="19.5" customHeight="1">
      <c r="A271" s="456"/>
      <c r="B271" s="456"/>
      <c r="C271" s="456"/>
      <c r="D271" s="456"/>
      <c r="E271" s="456"/>
      <c r="F271" s="456"/>
      <c r="G271" s="456"/>
      <c r="H271" s="717"/>
      <c r="I271" s="717"/>
      <c r="J271" s="717"/>
      <c r="K271" s="717"/>
      <c r="L271" s="717"/>
      <c r="M271" s="717"/>
      <c r="N271" s="717"/>
      <c r="O271" s="456"/>
      <c r="P271" s="456"/>
      <c r="Q271" s="718"/>
    </row>
    <row r="272" spans="1:17" ht="19.5" customHeight="1">
      <c r="A272" s="456"/>
      <c r="B272" s="456"/>
      <c r="C272" s="456"/>
      <c r="D272" s="456"/>
      <c r="E272" s="456"/>
      <c r="F272" s="456"/>
      <c r="G272" s="456"/>
      <c r="H272" s="717"/>
      <c r="I272" s="717"/>
      <c r="J272" s="717"/>
      <c r="K272" s="717"/>
      <c r="L272" s="717"/>
      <c r="M272" s="717"/>
      <c r="N272" s="717"/>
      <c r="O272" s="456"/>
      <c r="P272" s="456"/>
      <c r="Q272" s="718"/>
    </row>
    <row r="273" spans="1:17" ht="19.5" customHeight="1">
      <c r="A273" s="456"/>
      <c r="B273" s="456"/>
      <c r="C273" s="456"/>
      <c r="D273" s="456"/>
      <c r="E273" s="456"/>
      <c r="F273" s="456"/>
      <c r="G273" s="456"/>
      <c r="H273" s="717"/>
      <c r="I273" s="717"/>
      <c r="J273" s="717"/>
      <c r="K273" s="717"/>
      <c r="L273" s="717"/>
      <c r="M273" s="717"/>
      <c r="N273" s="717"/>
      <c r="O273" s="456"/>
      <c r="P273" s="456"/>
      <c r="Q273" s="718"/>
    </row>
    <row r="274" spans="1:17" ht="19.5" customHeight="1">
      <c r="A274" s="456"/>
      <c r="B274" s="456"/>
      <c r="C274" s="456"/>
      <c r="D274" s="456"/>
      <c r="E274" s="456"/>
      <c r="F274" s="456"/>
      <c r="G274" s="456"/>
      <c r="H274" s="717"/>
      <c r="I274" s="717"/>
      <c r="J274" s="717"/>
      <c r="K274" s="717"/>
      <c r="L274" s="717"/>
      <c r="M274" s="717"/>
      <c r="N274" s="717"/>
      <c r="O274" s="456"/>
      <c r="P274" s="456"/>
      <c r="Q274" s="718"/>
    </row>
    <row r="275" spans="1:17" ht="19.5" customHeight="1">
      <c r="A275" s="456"/>
      <c r="B275" s="456"/>
      <c r="C275" s="456"/>
      <c r="D275" s="456"/>
      <c r="E275" s="456"/>
      <c r="F275" s="456"/>
      <c r="G275" s="456"/>
      <c r="H275" s="717"/>
      <c r="I275" s="717"/>
      <c r="J275" s="717"/>
      <c r="K275" s="717"/>
      <c r="L275" s="717"/>
      <c r="M275" s="717"/>
      <c r="N275" s="717"/>
      <c r="O275" s="456"/>
      <c r="P275" s="456"/>
      <c r="Q275" s="718"/>
    </row>
    <row r="276" spans="1:17" ht="19.5" customHeight="1">
      <c r="A276" s="456"/>
      <c r="B276" s="456"/>
      <c r="C276" s="456"/>
      <c r="D276" s="456"/>
      <c r="E276" s="456"/>
      <c r="F276" s="456"/>
      <c r="G276" s="456"/>
      <c r="H276" s="717"/>
      <c r="I276" s="717"/>
      <c r="J276" s="717"/>
      <c r="K276" s="717"/>
      <c r="L276" s="717"/>
      <c r="M276" s="717"/>
      <c r="N276" s="717"/>
      <c r="O276" s="456"/>
      <c r="P276" s="456"/>
      <c r="Q276" s="718"/>
    </row>
    <row r="277" spans="1:17" ht="19.5" customHeight="1">
      <c r="A277" s="456"/>
      <c r="B277" s="456"/>
      <c r="C277" s="456"/>
      <c r="D277" s="456"/>
      <c r="E277" s="456"/>
      <c r="F277" s="456"/>
      <c r="G277" s="456"/>
      <c r="H277" s="717"/>
      <c r="I277" s="717"/>
      <c r="J277" s="717"/>
      <c r="K277" s="717"/>
      <c r="L277" s="717"/>
      <c r="M277" s="717"/>
      <c r="N277" s="717"/>
      <c r="O277" s="456"/>
      <c r="P277" s="456"/>
      <c r="Q277" s="718"/>
    </row>
    <row r="278" spans="1:17" ht="19.5" customHeight="1">
      <c r="A278" s="456"/>
      <c r="B278" s="456"/>
      <c r="C278" s="456"/>
      <c r="D278" s="456"/>
      <c r="E278" s="456"/>
      <c r="F278" s="456"/>
      <c r="G278" s="456"/>
      <c r="H278" s="717"/>
      <c r="I278" s="717"/>
      <c r="J278" s="717"/>
      <c r="K278" s="717"/>
      <c r="L278" s="717"/>
      <c r="M278" s="717"/>
      <c r="N278" s="717"/>
      <c r="O278" s="456"/>
      <c r="P278" s="456"/>
      <c r="Q278" s="718"/>
    </row>
    <row r="279" spans="1:17" ht="19.5" customHeight="1">
      <c r="A279" s="456"/>
      <c r="B279" s="456"/>
      <c r="C279" s="456"/>
      <c r="D279" s="456"/>
      <c r="E279" s="456"/>
      <c r="F279" s="456"/>
      <c r="G279" s="456"/>
      <c r="H279" s="717"/>
      <c r="I279" s="717"/>
      <c r="J279" s="717"/>
      <c r="K279" s="717"/>
      <c r="L279" s="717"/>
      <c r="M279" s="717"/>
      <c r="N279" s="717"/>
      <c r="O279" s="456"/>
      <c r="P279" s="456"/>
      <c r="Q279" s="718"/>
    </row>
    <row r="280" spans="1:17" ht="19.5" customHeight="1">
      <c r="A280" s="456"/>
      <c r="B280" s="456"/>
      <c r="C280" s="456"/>
      <c r="D280" s="456"/>
      <c r="E280" s="456"/>
      <c r="F280" s="456"/>
      <c r="G280" s="456"/>
      <c r="H280" s="717"/>
      <c r="I280" s="717"/>
      <c r="J280" s="717"/>
      <c r="K280" s="717"/>
      <c r="L280" s="717"/>
      <c r="M280" s="717"/>
      <c r="N280" s="717"/>
      <c r="O280" s="456"/>
      <c r="P280" s="456"/>
      <c r="Q280" s="718"/>
    </row>
    <row r="281" spans="1:17" ht="19.5" customHeight="1">
      <c r="A281" s="456"/>
      <c r="B281" s="456"/>
      <c r="C281" s="456"/>
      <c r="D281" s="456"/>
      <c r="E281" s="456"/>
      <c r="F281" s="456"/>
      <c r="G281" s="456"/>
      <c r="H281" s="717"/>
      <c r="I281" s="717"/>
      <c r="J281" s="717"/>
      <c r="K281" s="717"/>
      <c r="L281" s="717"/>
      <c r="M281" s="717"/>
      <c r="N281" s="717"/>
      <c r="O281" s="456"/>
      <c r="P281" s="456"/>
      <c r="Q281" s="718"/>
    </row>
    <row r="282" spans="1:17" ht="19.5" customHeight="1">
      <c r="A282" s="456"/>
      <c r="B282" s="456"/>
      <c r="C282" s="456"/>
      <c r="D282" s="456"/>
      <c r="E282" s="456"/>
      <c r="F282" s="456"/>
      <c r="G282" s="456"/>
      <c r="H282" s="717"/>
      <c r="I282" s="717"/>
      <c r="J282" s="717"/>
      <c r="K282" s="717"/>
      <c r="L282" s="717"/>
      <c r="M282" s="717"/>
      <c r="N282" s="717"/>
      <c r="O282" s="456"/>
      <c r="P282" s="456"/>
      <c r="Q282" s="718"/>
    </row>
    <row r="283" spans="1:17" ht="19.5" customHeight="1">
      <c r="A283" s="456"/>
      <c r="B283" s="456"/>
      <c r="C283" s="456"/>
      <c r="D283" s="456"/>
      <c r="E283" s="456"/>
      <c r="F283" s="456"/>
      <c r="G283" s="456"/>
      <c r="H283" s="717"/>
      <c r="I283" s="717"/>
      <c r="J283" s="717"/>
      <c r="K283" s="717"/>
      <c r="L283" s="717"/>
      <c r="M283" s="717"/>
      <c r="N283" s="717"/>
      <c r="O283" s="456"/>
      <c r="P283" s="456"/>
      <c r="Q283" s="718"/>
    </row>
    <row r="284" spans="1:17" ht="19.5" customHeight="1">
      <c r="A284" s="455"/>
      <c r="B284" s="456"/>
      <c r="C284" s="456"/>
      <c r="D284" s="456"/>
      <c r="E284" s="456"/>
      <c r="F284" s="456"/>
      <c r="G284" s="456"/>
      <c r="H284" s="717"/>
      <c r="I284" s="717"/>
      <c r="J284" s="717"/>
      <c r="K284" s="717"/>
      <c r="L284" s="717"/>
      <c r="M284" s="717"/>
      <c r="N284" s="717"/>
      <c r="O284" s="456"/>
      <c r="P284" s="455"/>
      <c r="Q284" s="718"/>
    </row>
    <row r="285" spans="1:17" ht="19.5" customHeight="1">
      <c r="A285" s="456"/>
      <c r="B285" s="455"/>
      <c r="C285" s="455"/>
      <c r="D285" s="455"/>
      <c r="E285" s="455"/>
      <c r="F285" s="455"/>
      <c r="G285" s="455"/>
      <c r="H285" s="756"/>
      <c r="I285" s="756"/>
      <c r="J285" s="756"/>
      <c r="K285" s="756"/>
      <c r="L285" s="756"/>
      <c r="M285" s="756"/>
      <c r="N285" s="756"/>
      <c r="O285" s="455"/>
      <c r="P285" s="456"/>
      <c r="Q285" s="718"/>
    </row>
    <row r="286" spans="1:17" ht="19.5" customHeight="1">
      <c r="A286" s="456"/>
      <c r="B286" s="456"/>
      <c r="C286" s="456"/>
      <c r="D286" s="456"/>
      <c r="E286" s="456"/>
      <c r="F286" s="456"/>
      <c r="G286" s="456"/>
      <c r="H286" s="717"/>
      <c r="I286" s="717"/>
      <c r="J286" s="717"/>
      <c r="K286" s="717"/>
      <c r="L286" s="717"/>
      <c r="M286" s="717"/>
      <c r="N286" s="717"/>
      <c r="O286" s="456"/>
      <c r="P286" s="456"/>
      <c r="Q286" s="718"/>
    </row>
    <row r="287" spans="1:17" ht="19.5" customHeight="1">
      <c r="A287" s="456"/>
      <c r="B287" s="456"/>
      <c r="C287" s="456"/>
      <c r="D287" s="456"/>
      <c r="E287" s="456"/>
      <c r="F287" s="456"/>
      <c r="G287" s="456"/>
      <c r="H287" s="717"/>
      <c r="I287" s="717"/>
      <c r="J287" s="717"/>
      <c r="K287" s="717"/>
      <c r="L287" s="717"/>
      <c r="M287" s="717"/>
      <c r="N287" s="717"/>
      <c r="O287" s="456"/>
      <c r="P287" s="456"/>
      <c r="Q287" s="718"/>
    </row>
    <row r="288" spans="1:17" ht="19.5" customHeight="1">
      <c r="A288" s="456"/>
      <c r="B288" s="456"/>
      <c r="C288" s="456"/>
      <c r="D288" s="456"/>
      <c r="E288" s="456"/>
      <c r="F288" s="456"/>
      <c r="G288" s="456"/>
      <c r="H288" s="717"/>
      <c r="I288" s="717"/>
      <c r="J288" s="717"/>
      <c r="K288" s="717"/>
      <c r="L288" s="717"/>
      <c r="M288" s="717"/>
      <c r="N288" s="717"/>
      <c r="O288" s="456"/>
      <c r="P288" s="456"/>
      <c r="Q288" s="718"/>
    </row>
    <row r="289" spans="1:17" ht="19.5" customHeight="1">
      <c r="A289" s="456"/>
      <c r="B289" s="456"/>
      <c r="C289" s="456"/>
      <c r="D289" s="456"/>
      <c r="E289" s="456"/>
      <c r="F289" s="456"/>
      <c r="G289" s="456"/>
      <c r="H289" s="717"/>
      <c r="I289" s="717"/>
      <c r="J289" s="717"/>
      <c r="K289" s="717"/>
      <c r="L289" s="717"/>
      <c r="M289" s="717"/>
      <c r="N289" s="717"/>
      <c r="O289" s="456"/>
      <c r="P289" s="456"/>
      <c r="Q289" s="718"/>
    </row>
    <row r="290" spans="1:17" ht="19.5" customHeight="1">
      <c r="A290" s="456"/>
      <c r="B290" s="456"/>
      <c r="C290" s="456"/>
      <c r="D290" s="456"/>
      <c r="E290" s="456"/>
      <c r="F290" s="456"/>
      <c r="G290" s="456"/>
      <c r="H290" s="717"/>
      <c r="I290" s="717"/>
      <c r="J290" s="717"/>
      <c r="K290" s="717"/>
      <c r="L290" s="717"/>
      <c r="M290" s="717"/>
      <c r="N290" s="717"/>
      <c r="O290" s="456"/>
      <c r="P290" s="456"/>
      <c r="Q290" s="718"/>
    </row>
    <row r="291" spans="1:17" ht="19.5" customHeight="1">
      <c r="A291" s="456"/>
      <c r="B291" s="456"/>
      <c r="C291" s="456"/>
      <c r="D291" s="456"/>
      <c r="E291" s="456"/>
      <c r="F291" s="456"/>
      <c r="G291" s="456"/>
      <c r="H291" s="717"/>
      <c r="I291" s="717"/>
      <c r="J291" s="717"/>
      <c r="K291" s="717"/>
      <c r="L291" s="717"/>
      <c r="M291" s="717"/>
      <c r="N291" s="717"/>
      <c r="O291" s="456"/>
      <c r="P291" s="456"/>
      <c r="Q291" s="718"/>
    </row>
    <row r="292" spans="1:17" ht="19.5" customHeight="1">
      <c r="A292" s="456"/>
      <c r="B292" s="456"/>
      <c r="C292" s="456"/>
      <c r="D292" s="456"/>
      <c r="E292" s="456"/>
      <c r="F292" s="456"/>
      <c r="G292" s="456"/>
      <c r="H292" s="717"/>
      <c r="I292" s="717"/>
      <c r="J292" s="717"/>
      <c r="K292" s="717"/>
      <c r="L292" s="717"/>
      <c r="M292" s="717"/>
      <c r="N292" s="717"/>
      <c r="O292" s="456"/>
      <c r="P292" s="456"/>
      <c r="Q292" s="718"/>
    </row>
    <row r="293" spans="1:17" ht="19.5" customHeight="1">
      <c r="A293" s="456"/>
      <c r="B293" s="456"/>
      <c r="C293" s="456"/>
      <c r="D293" s="456"/>
      <c r="E293" s="456"/>
      <c r="F293" s="456"/>
      <c r="G293" s="456"/>
      <c r="H293" s="717"/>
      <c r="I293" s="717"/>
      <c r="J293" s="717"/>
      <c r="K293" s="717"/>
      <c r="L293" s="717"/>
      <c r="M293" s="717"/>
      <c r="N293" s="717"/>
      <c r="O293" s="456"/>
      <c r="P293" s="456"/>
      <c r="Q293" s="718"/>
    </row>
    <row r="294" spans="1:17" ht="19.5" customHeight="1">
      <c r="A294" s="456"/>
      <c r="B294" s="456"/>
      <c r="C294" s="456"/>
      <c r="D294" s="456"/>
      <c r="E294" s="456"/>
      <c r="F294" s="456"/>
      <c r="G294" s="456"/>
      <c r="H294" s="717"/>
      <c r="I294" s="717"/>
      <c r="J294" s="717"/>
      <c r="K294" s="717"/>
      <c r="L294" s="717"/>
      <c r="M294" s="717"/>
      <c r="N294" s="717"/>
      <c r="O294" s="456"/>
      <c r="P294" s="456"/>
      <c r="Q294" s="718"/>
    </row>
    <row r="295" spans="1:17" ht="19.5" customHeight="1">
      <c r="A295" s="456"/>
      <c r="B295" s="456"/>
      <c r="C295" s="456"/>
      <c r="D295" s="456"/>
      <c r="E295" s="456"/>
      <c r="F295" s="456"/>
      <c r="G295" s="456"/>
      <c r="H295" s="717"/>
      <c r="I295" s="717"/>
      <c r="J295" s="717"/>
      <c r="K295" s="717"/>
      <c r="L295" s="717"/>
      <c r="M295" s="717"/>
      <c r="N295" s="717"/>
      <c r="O295" s="456"/>
      <c r="P295" s="456"/>
      <c r="Q295" s="718"/>
    </row>
    <row r="296" spans="1:17" ht="19.5" customHeight="1">
      <c r="A296" s="456"/>
      <c r="B296" s="456"/>
      <c r="C296" s="456"/>
      <c r="D296" s="456"/>
      <c r="E296" s="456"/>
      <c r="F296" s="456"/>
      <c r="G296" s="456"/>
      <c r="H296" s="717"/>
      <c r="I296" s="717"/>
      <c r="J296" s="717"/>
      <c r="K296" s="717"/>
      <c r="L296" s="717"/>
      <c r="M296" s="717"/>
      <c r="N296" s="717"/>
      <c r="O296" s="456"/>
      <c r="P296" s="456"/>
      <c r="Q296" s="718"/>
    </row>
    <row r="297" spans="1:17" ht="19.5" customHeight="1">
      <c r="A297" s="456"/>
      <c r="B297" s="456"/>
      <c r="C297" s="456"/>
      <c r="D297" s="456"/>
      <c r="E297" s="456"/>
      <c r="F297" s="456"/>
      <c r="G297" s="456"/>
      <c r="H297" s="717"/>
      <c r="I297" s="717"/>
      <c r="J297" s="717"/>
      <c r="K297" s="717"/>
      <c r="L297" s="717"/>
      <c r="M297" s="717"/>
      <c r="N297" s="717"/>
      <c r="O297" s="456"/>
      <c r="P297" s="456"/>
      <c r="Q297" s="718"/>
    </row>
    <row r="298" spans="1:17" ht="19.5" customHeight="1">
      <c r="A298" s="456"/>
      <c r="B298" s="456"/>
      <c r="C298" s="456"/>
      <c r="D298" s="456"/>
      <c r="E298" s="456"/>
      <c r="F298" s="456"/>
      <c r="G298" s="456"/>
      <c r="H298" s="717"/>
      <c r="I298" s="717"/>
      <c r="J298" s="717"/>
      <c r="K298" s="717"/>
      <c r="L298" s="717"/>
      <c r="M298" s="717"/>
      <c r="N298" s="717"/>
      <c r="O298" s="456"/>
      <c r="P298" s="456"/>
      <c r="Q298" s="718"/>
    </row>
    <row r="299" spans="1:17" ht="19.5" customHeight="1">
      <c r="A299" s="456"/>
      <c r="B299" s="456"/>
      <c r="C299" s="456"/>
      <c r="D299" s="456"/>
      <c r="E299" s="456"/>
      <c r="F299" s="456"/>
      <c r="G299" s="456"/>
      <c r="H299" s="717"/>
      <c r="I299" s="717"/>
      <c r="J299" s="717"/>
      <c r="K299" s="717"/>
      <c r="L299" s="717"/>
      <c r="M299" s="717"/>
      <c r="N299" s="717"/>
      <c r="O299" s="456"/>
      <c r="P299" s="456"/>
      <c r="Q299" s="718"/>
    </row>
    <row r="300" spans="1:17" ht="19.5" customHeight="1">
      <c r="A300" s="456"/>
      <c r="B300" s="456"/>
      <c r="C300" s="456"/>
      <c r="D300" s="456"/>
      <c r="E300" s="456"/>
      <c r="F300" s="456"/>
      <c r="G300" s="456"/>
      <c r="H300" s="717"/>
      <c r="I300" s="717"/>
      <c r="J300" s="717"/>
      <c r="K300" s="717"/>
      <c r="L300" s="717"/>
      <c r="M300" s="717"/>
      <c r="N300" s="717"/>
      <c r="O300" s="456"/>
      <c r="P300" s="456"/>
      <c r="Q300" s="718"/>
    </row>
    <row r="301" spans="1:17" ht="19.5" customHeight="1">
      <c r="A301" s="456"/>
      <c r="B301" s="456"/>
      <c r="C301" s="456"/>
      <c r="D301" s="456"/>
      <c r="E301" s="456"/>
      <c r="F301" s="456"/>
      <c r="G301" s="456"/>
      <c r="H301" s="717"/>
      <c r="I301" s="717"/>
      <c r="J301" s="717"/>
      <c r="K301" s="717"/>
      <c r="L301" s="717"/>
      <c r="M301" s="717"/>
      <c r="N301" s="717"/>
      <c r="O301" s="456"/>
      <c r="P301" s="456"/>
      <c r="Q301" s="718"/>
    </row>
    <row r="302" spans="1:17" ht="19.5" customHeight="1">
      <c r="A302" s="456"/>
      <c r="B302" s="456"/>
      <c r="C302" s="456"/>
      <c r="D302" s="456"/>
      <c r="E302" s="456"/>
      <c r="F302" s="456"/>
      <c r="G302" s="456"/>
      <c r="H302" s="717"/>
      <c r="I302" s="717"/>
      <c r="J302" s="717"/>
      <c r="K302" s="717"/>
      <c r="L302" s="717"/>
      <c r="M302" s="717"/>
      <c r="N302" s="717"/>
      <c r="O302" s="456"/>
      <c r="P302" s="456"/>
      <c r="Q302" s="718"/>
    </row>
    <row r="303" spans="1:17" ht="19.5" customHeight="1">
      <c r="A303" s="456"/>
      <c r="B303" s="456"/>
      <c r="C303" s="456"/>
      <c r="D303" s="456"/>
      <c r="E303" s="456"/>
      <c r="F303" s="456"/>
      <c r="G303" s="456"/>
      <c r="H303" s="717"/>
      <c r="I303" s="717"/>
      <c r="J303" s="717"/>
      <c r="K303" s="717"/>
      <c r="L303" s="717"/>
      <c r="M303" s="717"/>
      <c r="N303" s="717"/>
      <c r="O303" s="456"/>
      <c r="P303" s="456"/>
      <c r="Q303" s="718"/>
    </row>
    <row r="304" spans="1:17" ht="19.5" customHeight="1">
      <c r="A304" s="456"/>
      <c r="B304" s="456"/>
      <c r="C304" s="456"/>
      <c r="D304" s="456"/>
      <c r="E304" s="456"/>
      <c r="F304" s="456"/>
      <c r="G304" s="456"/>
      <c r="H304" s="717"/>
      <c r="I304" s="717"/>
      <c r="J304" s="717"/>
      <c r="K304" s="717"/>
      <c r="L304" s="717"/>
      <c r="M304" s="717"/>
      <c r="N304" s="717"/>
      <c r="O304" s="456"/>
      <c r="P304" s="456"/>
      <c r="Q304" s="718"/>
    </row>
    <row r="305" spans="1:17" ht="19.5" customHeight="1">
      <c r="A305" s="456"/>
      <c r="B305" s="456"/>
      <c r="C305" s="456"/>
      <c r="D305" s="456"/>
      <c r="E305" s="456"/>
      <c r="F305" s="456"/>
      <c r="G305" s="456"/>
      <c r="H305" s="717"/>
      <c r="I305" s="717"/>
      <c r="J305" s="717"/>
      <c r="K305" s="717"/>
      <c r="L305" s="717"/>
      <c r="M305" s="717"/>
      <c r="N305" s="717"/>
      <c r="O305" s="456"/>
      <c r="P305" s="456"/>
      <c r="Q305" s="718"/>
    </row>
    <row r="306" spans="1:17" ht="19.5" customHeight="1">
      <c r="A306" s="456"/>
      <c r="B306" s="456"/>
      <c r="C306" s="456"/>
      <c r="D306" s="456"/>
      <c r="E306" s="456"/>
      <c r="F306" s="456"/>
      <c r="G306" s="456"/>
      <c r="H306" s="717"/>
      <c r="I306" s="717"/>
      <c r="J306" s="717"/>
      <c r="K306" s="717"/>
      <c r="L306" s="717"/>
      <c r="M306" s="717"/>
      <c r="N306" s="717"/>
      <c r="O306" s="456"/>
      <c r="P306" s="456"/>
      <c r="Q306" s="718"/>
    </row>
    <row r="307" spans="1:17" ht="19.5" customHeight="1">
      <c r="A307" s="456"/>
      <c r="B307" s="456"/>
      <c r="C307" s="456"/>
      <c r="D307" s="456"/>
      <c r="E307" s="456"/>
      <c r="F307" s="456"/>
      <c r="G307" s="456"/>
      <c r="H307" s="717"/>
      <c r="I307" s="717"/>
      <c r="J307" s="717"/>
      <c r="K307" s="717"/>
      <c r="L307" s="717"/>
      <c r="M307" s="717"/>
      <c r="N307" s="717"/>
      <c r="O307" s="456"/>
      <c r="P307" s="456"/>
      <c r="Q307" s="718"/>
    </row>
    <row r="308" spans="1:17" ht="19.5" customHeight="1">
      <c r="A308" s="456"/>
      <c r="B308" s="456"/>
      <c r="C308" s="456"/>
      <c r="D308" s="456"/>
      <c r="E308" s="456"/>
      <c r="F308" s="456"/>
      <c r="G308" s="456"/>
      <c r="H308" s="717"/>
      <c r="I308" s="717"/>
      <c r="J308" s="717"/>
      <c r="K308" s="717"/>
      <c r="L308" s="717"/>
      <c r="M308" s="717"/>
      <c r="N308" s="717"/>
      <c r="O308" s="456"/>
      <c r="P308" s="456"/>
      <c r="Q308" s="718"/>
    </row>
    <row r="309" spans="1:17" ht="19.5" customHeight="1">
      <c r="A309" s="456"/>
      <c r="B309" s="456"/>
      <c r="C309" s="456"/>
      <c r="D309" s="456"/>
      <c r="E309" s="456"/>
      <c r="F309" s="456"/>
      <c r="G309" s="456"/>
      <c r="H309" s="717"/>
      <c r="I309" s="717"/>
      <c r="J309" s="717"/>
      <c r="K309" s="717"/>
      <c r="L309" s="717"/>
      <c r="M309" s="717"/>
      <c r="N309" s="717"/>
      <c r="O309" s="456"/>
      <c r="P309" s="456"/>
      <c r="Q309" s="718"/>
    </row>
    <row r="310" spans="1:17" ht="19.5" customHeight="1">
      <c r="A310" s="456"/>
      <c r="B310" s="456"/>
      <c r="C310" s="456"/>
      <c r="D310" s="456"/>
      <c r="E310" s="456"/>
      <c r="F310" s="456"/>
      <c r="G310" s="456"/>
      <c r="H310" s="717"/>
      <c r="I310" s="717"/>
      <c r="J310" s="717"/>
      <c r="K310" s="717"/>
      <c r="L310" s="717"/>
      <c r="M310" s="717"/>
      <c r="N310" s="717"/>
      <c r="O310" s="456"/>
      <c r="P310" s="456"/>
      <c r="Q310" s="718"/>
    </row>
    <row r="311" spans="1:17" ht="19.5" customHeight="1">
      <c r="A311" s="456"/>
      <c r="B311" s="456"/>
      <c r="C311" s="456"/>
      <c r="D311" s="456"/>
      <c r="E311" s="456"/>
      <c r="F311" s="456"/>
      <c r="G311" s="456"/>
      <c r="H311" s="717"/>
      <c r="I311" s="717"/>
      <c r="J311" s="717"/>
      <c r="K311" s="717"/>
      <c r="L311" s="717"/>
      <c r="M311" s="717"/>
      <c r="N311" s="717"/>
      <c r="O311" s="456"/>
      <c r="P311" s="456"/>
      <c r="Q311" s="718"/>
    </row>
    <row r="312" spans="1:17" ht="19.5" customHeight="1">
      <c r="A312" s="456"/>
      <c r="B312" s="456"/>
      <c r="C312" s="456"/>
      <c r="D312" s="456"/>
      <c r="E312" s="456"/>
      <c r="F312" s="456"/>
      <c r="G312" s="456"/>
      <c r="H312" s="717"/>
      <c r="I312" s="717"/>
      <c r="J312" s="717"/>
      <c r="K312" s="717"/>
      <c r="L312" s="717"/>
      <c r="M312" s="717"/>
      <c r="N312" s="717"/>
      <c r="O312" s="456"/>
      <c r="P312" s="456"/>
      <c r="Q312" s="718"/>
    </row>
    <row r="313" spans="1:17" ht="19.5" customHeight="1">
      <c r="A313" s="456"/>
      <c r="B313" s="456"/>
      <c r="C313" s="456"/>
      <c r="D313" s="456"/>
      <c r="E313" s="456"/>
      <c r="F313" s="456"/>
      <c r="G313" s="456"/>
      <c r="H313" s="717"/>
      <c r="I313" s="717"/>
      <c r="J313" s="717"/>
      <c r="K313" s="717"/>
      <c r="L313" s="717"/>
      <c r="M313" s="717"/>
      <c r="N313" s="717"/>
      <c r="O313" s="456"/>
      <c r="P313" s="456"/>
      <c r="Q313" s="718"/>
    </row>
    <row r="314" spans="1:17" ht="19.5" customHeight="1">
      <c r="A314" s="456"/>
      <c r="B314" s="456"/>
      <c r="C314" s="456"/>
      <c r="D314" s="456"/>
      <c r="E314" s="456"/>
      <c r="F314" s="456"/>
      <c r="G314" s="456"/>
      <c r="H314" s="717"/>
      <c r="I314" s="717"/>
      <c r="J314" s="717"/>
      <c r="K314" s="717"/>
      <c r="L314" s="717"/>
      <c r="M314" s="717"/>
      <c r="N314" s="717"/>
      <c r="O314" s="456"/>
      <c r="P314" s="456"/>
      <c r="Q314" s="718"/>
    </row>
    <row r="315" spans="1:17" ht="19.5" customHeight="1">
      <c r="A315" s="456"/>
      <c r="B315" s="456"/>
      <c r="C315" s="456"/>
      <c r="D315" s="456"/>
      <c r="E315" s="456"/>
      <c r="F315" s="456"/>
      <c r="G315" s="456"/>
      <c r="H315" s="717"/>
      <c r="I315" s="717"/>
      <c r="J315" s="717"/>
      <c r="K315" s="717"/>
      <c r="L315" s="717"/>
      <c r="M315" s="717"/>
      <c r="N315" s="717"/>
      <c r="O315" s="456"/>
      <c r="P315" s="456"/>
      <c r="Q315" s="718"/>
    </row>
    <row r="316" spans="1:17" ht="19.5" customHeight="1">
      <c r="A316" s="456"/>
      <c r="B316" s="456"/>
      <c r="C316" s="456"/>
      <c r="D316" s="456"/>
      <c r="E316" s="456"/>
      <c r="F316" s="456"/>
      <c r="G316" s="456"/>
      <c r="H316" s="717"/>
      <c r="I316" s="717"/>
      <c r="J316" s="717"/>
      <c r="K316" s="717"/>
      <c r="L316" s="717"/>
      <c r="M316" s="717"/>
      <c r="N316" s="717"/>
      <c r="O316" s="456"/>
      <c r="P316" s="456"/>
      <c r="Q316" s="718"/>
    </row>
    <row r="317" spans="1:17" ht="19.5" customHeight="1">
      <c r="A317" s="456"/>
      <c r="B317" s="456"/>
      <c r="C317" s="456"/>
      <c r="D317" s="456"/>
      <c r="E317" s="456"/>
      <c r="F317" s="456"/>
      <c r="G317" s="456"/>
      <c r="H317" s="717"/>
      <c r="I317" s="717"/>
      <c r="J317" s="717"/>
      <c r="K317" s="717"/>
      <c r="L317" s="717"/>
      <c r="M317" s="717"/>
      <c r="N317" s="717"/>
      <c r="O317" s="456"/>
      <c r="P317" s="456"/>
      <c r="Q317" s="718"/>
    </row>
    <row r="318" spans="1:17" ht="19.5" customHeight="1">
      <c r="A318" s="456"/>
      <c r="B318" s="456"/>
      <c r="C318" s="456"/>
      <c r="D318" s="456"/>
      <c r="E318" s="456"/>
      <c r="F318" s="456"/>
      <c r="G318" s="456"/>
      <c r="H318" s="717"/>
      <c r="I318" s="717"/>
      <c r="J318" s="717"/>
      <c r="K318" s="717"/>
      <c r="L318" s="717"/>
      <c r="M318" s="717"/>
      <c r="N318" s="717"/>
      <c r="O318" s="456"/>
      <c r="P318" s="456"/>
      <c r="Q318" s="718"/>
    </row>
    <row r="319" spans="1:17" ht="19.5" customHeight="1">
      <c r="A319" s="456"/>
      <c r="B319" s="456"/>
      <c r="C319" s="456"/>
      <c r="D319" s="456"/>
      <c r="E319" s="456"/>
      <c r="F319" s="456"/>
      <c r="G319" s="456"/>
      <c r="H319" s="717"/>
      <c r="I319" s="717"/>
      <c r="J319" s="717"/>
      <c r="K319" s="717"/>
      <c r="L319" s="717"/>
      <c r="M319" s="717"/>
      <c r="N319" s="717"/>
      <c r="O319" s="456"/>
      <c r="P319" s="456"/>
      <c r="Q319" s="718"/>
    </row>
    <row r="320" spans="1:17" ht="19.5" customHeight="1">
      <c r="A320" s="456"/>
      <c r="B320" s="456"/>
      <c r="C320" s="456"/>
      <c r="D320" s="456"/>
      <c r="E320" s="456"/>
      <c r="F320" s="456"/>
      <c r="G320" s="456"/>
      <c r="H320" s="717"/>
      <c r="I320" s="717"/>
      <c r="J320" s="717"/>
      <c r="K320" s="717"/>
      <c r="L320" s="717"/>
      <c r="M320" s="717"/>
      <c r="N320" s="717"/>
      <c r="O320" s="456"/>
      <c r="P320" s="456"/>
      <c r="Q320" s="718"/>
    </row>
    <row r="321" spans="1:17" ht="19.5" customHeight="1">
      <c r="A321" s="456"/>
      <c r="B321" s="456"/>
      <c r="C321" s="456"/>
      <c r="D321" s="456"/>
      <c r="E321" s="456"/>
      <c r="F321" s="456"/>
      <c r="G321" s="456"/>
      <c r="H321" s="717"/>
      <c r="I321" s="717"/>
      <c r="J321" s="717"/>
      <c r="K321" s="717"/>
      <c r="L321" s="717"/>
      <c r="M321" s="717"/>
      <c r="N321" s="717"/>
      <c r="O321" s="456"/>
      <c r="P321" s="456"/>
      <c r="Q321" s="718"/>
    </row>
    <row r="322" spans="1:17" ht="19.5" customHeight="1">
      <c r="A322" s="456"/>
      <c r="B322" s="456"/>
      <c r="C322" s="456"/>
      <c r="D322" s="456"/>
      <c r="E322" s="456"/>
      <c r="F322" s="456"/>
      <c r="G322" s="456"/>
      <c r="H322" s="717"/>
      <c r="I322" s="717"/>
      <c r="J322" s="717"/>
      <c r="K322" s="717"/>
      <c r="L322" s="717"/>
      <c r="M322" s="717"/>
      <c r="N322" s="717"/>
      <c r="O322" s="456"/>
      <c r="P322" s="456"/>
      <c r="Q322" s="718"/>
    </row>
    <row r="323" spans="1:17" ht="19.5" customHeight="1">
      <c r="A323" s="456"/>
      <c r="B323" s="456"/>
      <c r="C323" s="456"/>
      <c r="D323" s="456"/>
      <c r="E323" s="456"/>
      <c r="F323" s="456"/>
      <c r="G323" s="456"/>
      <c r="H323" s="717"/>
      <c r="I323" s="717"/>
      <c r="J323" s="717"/>
      <c r="K323" s="717"/>
      <c r="L323" s="717"/>
      <c r="M323" s="717"/>
      <c r="N323" s="717"/>
      <c r="O323" s="456"/>
      <c r="P323" s="456"/>
      <c r="Q323" s="718"/>
    </row>
    <row r="324" spans="1:17" ht="19.5" customHeight="1">
      <c r="A324" s="456"/>
      <c r="B324" s="456"/>
      <c r="C324" s="456"/>
      <c r="D324" s="456"/>
      <c r="E324" s="456"/>
      <c r="F324" s="456"/>
      <c r="G324" s="456"/>
      <c r="H324" s="717"/>
      <c r="I324" s="717"/>
      <c r="J324" s="717"/>
      <c r="K324" s="717"/>
      <c r="L324" s="717"/>
      <c r="M324" s="717"/>
      <c r="N324" s="717"/>
      <c r="O324" s="456"/>
      <c r="P324" s="456"/>
      <c r="Q324" s="718"/>
    </row>
    <row r="325" spans="1:17" ht="19.5" customHeight="1">
      <c r="A325" s="456"/>
      <c r="B325" s="456"/>
      <c r="C325" s="456"/>
      <c r="D325" s="456"/>
      <c r="E325" s="456"/>
      <c r="F325" s="456"/>
      <c r="G325" s="456"/>
      <c r="H325" s="717"/>
      <c r="I325" s="717"/>
      <c r="J325" s="717"/>
      <c r="K325" s="717"/>
      <c r="L325" s="717"/>
      <c r="M325" s="717"/>
      <c r="N325" s="717"/>
      <c r="O325" s="456"/>
      <c r="P325" s="456"/>
      <c r="Q325" s="718"/>
    </row>
    <row r="326" spans="1:17" ht="19.5" customHeight="1">
      <c r="A326" s="456"/>
      <c r="B326" s="456"/>
      <c r="C326" s="456"/>
      <c r="D326" s="456"/>
      <c r="E326" s="456"/>
      <c r="F326" s="456"/>
      <c r="G326" s="456"/>
      <c r="H326" s="717"/>
      <c r="I326" s="717"/>
      <c r="J326" s="717"/>
      <c r="K326" s="717"/>
      <c r="L326" s="717"/>
      <c r="M326" s="717"/>
      <c r="N326" s="717"/>
      <c r="O326" s="456"/>
      <c r="P326" s="456"/>
      <c r="Q326" s="718"/>
    </row>
    <row r="327" spans="1:17" ht="19.5" customHeight="1">
      <c r="A327" s="456"/>
      <c r="B327" s="456"/>
      <c r="C327" s="456"/>
      <c r="D327" s="456"/>
      <c r="E327" s="456"/>
      <c r="F327" s="456"/>
      <c r="G327" s="456"/>
      <c r="H327" s="717"/>
      <c r="I327" s="717"/>
      <c r="J327" s="717"/>
      <c r="K327" s="717"/>
      <c r="L327" s="717"/>
      <c r="M327" s="717"/>
      <c r="N327" s="717"/>
      <c r="O327" s="456"/>
      <c r="P327" s="456"/>
      <c r="Q327" s="718"/>
    </row>
    <row r="328" spans="1:17" ht="19.5" customHeight="1">
      <c r="A328" s="456"/>
      <c r="B328" s="456"/>
      <c r="C328" s="456"/>
      <c r="D328" s="456"/>
      <c r="E328" s="456"/>
      <c r="F328" s="456"/>
      <c r="G328" s="456"/>
      <c r="H328" s="717"/>
      <c r="I328" s="717"/>
      <c r="J328" s="717"/>
      <c r="K328" s="717"/>
      <c r="L328" s="717"/>
      <c r="M328" s="717"/>
      <c r="N328" s="717"/>
      <c r="O328" s="456"/>
      <c r="P328" s="456"/>
      <c r="Q328" s="718"/>
    </row>
    <row r="329" spans="1:17" ht="19.5" customHeight="1">
      <c r="A329" s="456"/>
      <c r="B329" s="456"/>
      <c r="C329" s="456"/>
      <c r="D329" s="456"/>
      <c r="E329" s="456"/>
      <c r="F329" s="456"/>
      <c r="G329" s="456"/>
      <c r="H329" s="717"/>
      <c r="I329" s="717"/>
      <c r="J329" s="717"/>
      <c r="K329" s="717"/>
      <c r="L329" s="717"/>
      <c r="M329" s="717"/>
      <c r="N329" s="717"/>
      <c r="O329" s="456"/>
      <c r="P329" s="456"/>
      <c r="Q329" s="718"/>
    </row>
    <row r="330" spans="1:17" ht="19.5" customHeight="1">
      <c r="A330" s="456"/>
      <c r="B330" s="456"/>
      <c r="C330" s="456"/>
      <c r="D330" s="456"/>
      <c r="E330" s="456"/>
      <c r="F330" s="456"/>
      <c r="G330" s="456"/>
      <c r="H330" s="717"/>
      <c r="I330" s="717"/>
      <c r="J330" s="717"/>
      <c r="K330" s="717"/>
      <c r="L330" s="717"/>
      <c r="M330" s="717"/>
      <c r="N330" s="717"/>
      <c r="O330" s="456"/>
      <c r="P330" s="456"/>
      <c r="Q330" s="718"/>
    </row>
    <row r="331" spans="1:17" ht="19.5" customHeight="1">
      <c r="A331" s="456"/>
      <c r="B331" s="456"/>
      <c r="C331" s="456"/>
      <c r="D331" s="456"/>
      <c r="E331" s="456"/>
      <c r="F331" s="456"/>
      <c r="G331" s="456"/>
      <c r="H331" s="717"/>
      <c r="I331" s="717"/>
      <c r="J331" s="717"/>
      <c r="K331" s="717"/>
      <c r="L331" s="717"/>
      <c r="M331" s="717"/>
      <c r="N331" s="717"/>
      <c r="O331" s="456"/>
      <c r="P331" s="456"/>
      <c r="Q331" s="718"/>
    </row>
    <row r="332" spans="1:17" ht="19.5" customHeight="1">
      <c r="A332" s="456"/>
      <c r="B332" s="456"/>
      <c r="C332" s="456"/>
      <c r="D332" s="456"/>
      <c r="E332" s="456"/>
      <c r="F332" s="456"/>
      <c r="G332" s="456"/>
      <c r="H332" s="717"/>
      <c r="I332" s="717"/>
      <c r="J332" s="717"/>
      <c r="K332" s="717"/>
      <c r="L332" s="717"/>
      <c r="M332" s="717"/>
      <c r="N332" s="717"/>
      <c r="O332" s="456"/>
      <c r="P332" s="456"/>
      <c r="Q332" s="718"/>
    </row>
    <row r="333" spans="1:17" ht="19.5" customHeight="1">
      <c r="A333" s="456"/>
      <c r="B333" s="456"/>
      <c r="C333" s="456"/>
      <c r="D333" s="456"/>
      <c r="E333" s="456"/>
      <c r="F333" s="456"/>
      <c r="G333" s="456"/>
      <c r="H333" s="717"/>
      <c r="I333" s="717"/>
      <c r="J333" s="717"/>
      <c r="K333" s="717"/>
      <c r="L333" s="717"/>
      <c r="M333" s="717"/>
      <c r="N333" s="717"/>
      <c r="O333" s="456"/>
      <c r="P333" s="456"/>
      <c r="Q333" s="718"/>
    </row>
    <row r="334" spans="1:17" ht="19.5" customHeight="1">
      <c r="A334" s="456"/>
      <c r="B334" s="456"/>
      <c r="C334" s="456"/>
      <c r="D334" s="456"/>
      <c r="E334" s="456"/>
      <c r="F334" s="456"/>
      <c r="G334" s="456"/>
      <c r="H334" s="717"/>
      <c r="I334" s="717"/>
      <c r="J334" s="717"/>
      <c r="K334" s="717"/>
      <c r="L334" s="717"/>
      <c r="M334" s="717"/>
      <c r="N334" s="717"/>
      <c r="O334" s="456"/>
      <c r="P334" s="456"/>
      <c r="Q334" s="718"/>
    </row>
    <row r="335" spans="1:17" ht="19.5" customHeight="1">
      <c r="A335" s="456"/>
      <c r="B335" s="456"/>
      <c r="C335" s="456"/>
      <c r="D335" s="456"/>
      <c r="E335" s="456"/>
      <c r="F335" s="456"/>
      <c r="G335" s="456"/>
      <c r="H335" s="717"/>
      <c r="I335" s="717"/>
      <c r="J335" s="717"/>
      <c r="K335" s="717"/>
      <c r="L335" s="717"/>
      <c r="M335" s="717"/>
      <c r="N335" s="717"/>
      <c r="O335" s="456"/>
      <c r="P335" s="456"/>
      <c r="Q335" s="718"/>
    </row>
    <row r="336" spans="1:17" ht="19.5" customHeight="1">
      <c r="A336" s="456"/>
      <c r="B336" s="456"/>
      <c r="C336" s="456"/>
      <c r="D336" s="456"/>
      <c r="E336" s="456"/>
      <c r="F336" s="456"/>
      <c r="G336" s="456"/>
      <c r="H336" s="717"/>
      <c r="I336" s="717"/>
      <c r="J336" s="717"/>
      <c r="K336" s="717"/>
      <c r="L336" s="717"/>
      <c r="M336" s="717"/>
      <c r="N336" s="717"/>
      <c r="O336" s="456"/>
      <c r="P336" s="456"/>
      <c r="Q336" s="718"/>
    </row>
    <row r="337" spans="1:17" ht="19.5" customHeight="1">
      <c r="A337" s="456"/>
      <c r="B337" s="456"/>
      <c r="C337" s="456"/>
      <c r="D337" s="456"/>
      <c r="E337" s="456"/>
      <c r="F337" s="456"/>
      <c r="G337" s="456"/>
      <c r="H337" s="717"/>
      <c r="I337" s="717"/>
      <c r="J337" s="717"/>
      <c r="K337" s="717"/>
      <c r="L337" s="717"/>
      <c r="M337" s="717"/>
      <c r="N337" s="717"/>
      <c r="O337" s="456"/>
      <c r="P337" s="456"/>
      <c r="Q337" s="718"/>
    </row>
    <row r="338" spans="1:17" ht="19.5" customHeight="1">
      <c r="A338" s="456"/>
      <c r="B338" s="456"/>
      <c r="C338" s="456"/>
      <c r="D338" s="456"/>
      <c r="E338" s="456"/>
      <c r="F338" s="456"/>
      <c r="G338" s="456"/>
      <c r="H338" s="717"/>
      <c r="I338" s="717"/>
      <c r="J338" s="717"/>
      <c r="K338" s="717"/>
      <c r="L338" s="717"/>
      <c r="M338" s="717"/>
      <c r="N338" s="717"/>
      <c r="O338" s="456"/>
      <c r="P338" s="456"/>
      <c r="Q338" s="718"/>
    </row>
    <row r="339" spans="1:17" ht="19.5" customHeight="1">
      <c r="A339" s="456"/>
      <c r="B339" s="456"/>
      <c r="C339" s="456"/>
      <c r="D339" s="456"/>
      <c r="E339" s="456"/>
      <c r="F339" s="456"/>
      <c r="G339" s="456"/>
      <c r="H339" s="717"/>
      <c r="I339" s="717"/>
      <c r="J339" s="717"/>
      <c r="K339" s="717"/>
      <c r="L339" s="717"/>
      <c r="M339" s="717"/>
      <c r="N339" s="717"/>
      <c r="O339" s="456"/>
      <c r="P339" s="456"/>
      <c r="Q339" s="718"/>
    </row>
    <row r="340" spans="1:17" ht="19.5" customHeight="1">
      <c r="A340" s="456"/>
      <c r="B340" s="456"/>
      <c r="C340" s="456"/>
      <c r="D340" s="456"/>
      <c r="E340" s="456"/>
      <c r="F340" s="456"/>
      <c r="G340" s="456"/>
      <c r="H340" s="717"/>
      <c r="I340" s="717"/>
      <c r="J340" s="717"/>
      <c r="K340" s="717"/>
      <c r="L340" s="717"/>
      <c r="M340" s="717"/>
      <c r="N340" s="717"/>
      <c r="O340" s="456"/>
      <c r="P340" s="456"/>
      <c r="Q340" s="718"/>
    </row>
    <row r="341" spans="1:17" ht="19.5" customHeight="1">
      <c r="A341" s="456"/>
      <c r="B341" s="456"/>
      <c r="C341" s="456"/>
      <c r="D341" s="456"/>
      <c r="E341" s="456"/>
      <c r="F341" s="456"/>
      <c r="G341" s="456"/>
      <c r="H341" s="717"/>
      <c r="I341" s="717"/>
      <c r="J341" s="717"/>
      <c r="K341" s="717"/>
      <c r="L341" s="717"/>
      <c r="M341" s="717"/>
      <c r="N341" s="717"/>
      <c r="O341" s="456"/>
      <c r="P341" s="456"/>
      <c r="Q341" s="718"/>
    </row>
    <row r="342" spans="1:17" ht="19.5" customHeight="1">
      <c r="A342" s="456"/>
      <c r="B342" s="456"/>
      <c r="C342" s="456"/>
      <c r="D342" s="456"/>
      <c r="E342" s="456"/>
      <c r="F342" s="456"/>
      <c r="G342" s="456"/>
      <c r="H342" s="717"/>
      <c r="I342" s="717"/>
      <c r="J342" s="717"/>
      <c r="K342" s="717"/>
      <c r="L342" s="717"/>
      <c r="M342" s="717"/>
      <c r="N342" s="717"/>
      <c r="O342" s="456"/>
      <c r="P342" s="456"/>
      <c r="Q342" s="718"/>
    </row>
    <row r="343" spans="1:17" ht="19.5" customHeight="1">
      <c r="A343" s="456"/>
      <c r="B343" s="456"/>
      <c r="C343" s="456"/>
      <c r="D343" s="456"/>
      <c r="E343" s="456"/>
      <c r="F343" s="456"/>
      <c r="G343" s="456"/>
      <c r="H343" s="717"/>
      <c r="I343" s="717"/>
      <c r="J343" s="717"/>
      <c r="K343" s="717"/>
      <c r="L343" s="717"/>
      <c r="M343" s="717"/>
      <c r="N343" s="717"/>
      <c r="O343" s="456"/>
      <c r="P343" s="456"/>
      <c r="Q343" s="718"/>
    </row>
    <row r="344" spans="1:17" ht="19.5" customHeight="1">
      <c r="A344" s="456"/>
      <c r="B344" s="456"/>
      <c r="C344" s="456"/>
      <c r="D344" s="456"/>
      <c r="E344" s="456"/>
      <c r="F344" s="456"/>
      <c r="G344" s="456"/>
      <c r="H344" s="717"/>
      <c r="I344" s="717"/>
      <c r="J344" s="717"/>
      <c r="K344" s="717"/>
      <c r="L344" s="717"/>
      <c r="M344" s="717"/>
      <c r="N344" s="717"/>
      <c r="O344" s="456"/>
      <c r="P344" s="456"/>
      <c r="Q344" s="718"/>
    </row>
    <row r="345" spans="1:17" ht="19.5" customHeight="1">
      <c r="A345" s="456"/>
      <c r="B345" s="456"/>
      <c r="C345" s="456"/>
      <c r="D345" s="456"/>
      <c r="E345" s="456"/>
      <c r="F345" s="456"/>
      <c r="G345" s="456"/>
      <c r="H345" s="717"/>
      <c r="I345" s="717"/>
      <c r="J345" s="717"/>
      <c r="K345" s="717"/>
      <c r="L345" s="717"/>
      <c r="M345" s="717"/>
      <c r="N345" s="717"/>
      <c r="O345" s="456"/>
      <c r="P345" s="456"/>
      <c r="Q345" s="718"/>
    </row>
    <row r="346" spans="1:17" ht="19.5" customHeight="1">
      <c r="A346" s="456"/>
      <c r="B346" s="456"/>
      <c r="C346" s="456"/>
      <c r="D346" s="456"/>
      <c r="E346" s="456"/>
      <c r="F346" s="456"/>
      <c r="G346" s="456"/>
      <c r="H346" s="717"/>
      <c r="I346" s="717"/>
      <c r="J346" s="717"/>
      <c r="K346" s="717"/>
      <c r="L346" s="717"/>
      <c r="M346" s="717"/>
      <c r="N346" s="717"/>
      <c r="O346" s="456"/>
      <c r="P346" s="456"/>
      <c r="Q346" s="718"/>
    </row>
    <row r="347" spans="1:17" ht="19.5" customHeight="1">
      <c r="A347" s="456"/>
      <c r="B347" s="456"/>
      <c r="C347" s="456"/>
      <c r="D347" s="456"/>
      <c r="E347" s="456"/>
      <c r="F347" s="456"/>
      <c r="G347" s="456"/>
      <c r="H347" s="717"/>
      <c r="I347" s="717"/>
      <c r="J347" s="717"/>
      <c r="K347" s="717"/>
      <c r="L347" s="717"/>
      <c r="M347" s="717"/>
      <c r="N347" s="717"/>
      <c r="O347" s="456"/>
      <c r="P347" s="456"/>
      <c r="Q347" s="718"/>
    </row>
    <row r="348" spans="1:17" ht="19.5" customHeight="1">
      <c r="A348" s="456"/>
      <c r="B348" s="456"/>
      <c r="C348" s="456"/>
      <c r="D348" s="456"/>
      <c r="E348" s="456"/>
      <c r="F348" s="456"/>
      <c r="G348" s="456"/>
      <c r="H348" s="717"/>
      <c r="I348" s="717"/>
      <c r="J348" s="717"/>
      <c r="K348" s="717"/>
      <c r="L348" s="717"/>
      <c r="M348" s="717"/>
      <c r="N348" s="717"/>
      <c r="O348" s="456"/>
      <c r="P348" s="456"/>
      <c r="Q348" s="718"/>
    </row>
    <row r="349" spans="1:17" ht="19.5" customHeight="1">
      <c r="A349" s="456"/>
      <c r="B349" s="456"/>
      <c r="C349" s="456"/>
      <c r="D349" s="456"/>
      <c r="E349" s="456"/>
      <c r="F349" s="456"/>
      <c r="G349" s="456"/>
      <c r="H349" s="717"/>
      <c r="I349" s="717"/>
      <c r="J349" s="717"/>
      <c r="K349" s="717"/>
      <c r="L349" s="717"/>
      <c r="M349" s="717"/>
      <c r="N349" s="717"/>
      <c r="O349" s="456"/>
      <c r="P349" s="456"/>
      <c r="Q349" s="718"/>
    </row>
    <row r="350" spans="1:17" ht="19.5" customHeight="1">
      <c r="A350" s="456"/>
      <c r="B350" s="456"/>
      <c r="C350" s="456"/>
      <c r="D350" s="456"/>
      <c r="E350" s="456"/>
      <c r="F350" s="456"/>
      <c r="G350" s="456"/>
      <c r="H350" s="717"/>
      <c r="I350" s="717"/>
      <c r="J350" s="717"/>
      <c r="K350" s="717"/>
      <c r="L350" s="717"/>
      <c r="M350" s="717"/>
      <c r="N350" s="717"/>
      <c r="O350" s="456"/>
      <c r="P350" s="456"/>
      <c r="Q350" s="718"/>
    </row>
    <row r="351" spans="1:17" ht="19.5" customHeight="1">
      <c r="A351" s="456"/>
      <c r="B351" s="456"/>
      <c r="C351" s="456"/>
      <c r="D351" s="456"/>
      <c r="E351" s="456"/>
      <c r="F351" s="456"/>
      <c r="G351" s="456"/>
      <c r="H351" s="717"/>
      <c r="I351" s="717"/>
      <c r="J351" s="717"/>
      <c r="K351" s="717"/>
      <c r="L351" s="717"/>
      <c r="M351" s="717"/>
      <c r="N351" s="717"/>
      <c r="O351" s="456"/>
      <c r="P351" s="456"/>
      <c r="Q351" s="718"/>
    </row>
    <row r="352" spans="1:17" ht="19.5" customHeight="1">
      <c r="A352" s="456"/>
      <c r="B352" s="456"/>
      <c r="C352" s="456"/>
      <c r="D352" s="456"/>
      <c r="E352" s="456"/>
      <c r="F352" s="456"/>
      <c r="G352" s="456"/>
      <c r="H352" s="717"/>
      <c r="I352" s="717"/>
      <c r="J352" s="717"/>
      <c r="K352" s="717"/>
      <c r="L352" s="717"/>
      <c r="M352" s="717"/>
      <c r="N352" s="717"/>
      <c r="O352" s="456"/>
      <c r="P352" s="456"/>
      <c r="Q352" s="718"/>
    </row>
    <row r="353" spans="1:17" ht="19.5" customHeight="1">
      <c r="A353" s="456"/>
      <c r="B353" s="456"/>
      <c r="C353" s="456"/>
      <c r="D353" s="456"/>
      <c r="E353" s="456"/>
      <c r="F353" s="456"/>
      <c r="G353" s="456"/>
      <c r="H353" s="717"/>
      <c r="I353" s="717"/>
      <c r="J353" s="717"/>
      <c r="K353" s="717"/>
      <c r="L353" s="717"/>
      <c r="M353" s="717"/>
      <c r="N353" s="717"/>
      <c r="O353" s="456"/>
      <c r="P353" s="456"/>
      <c r="Q353" s="718"/>
    </row>
    <row r="354" spans="1:17" ht="19.5" customHeight="1">
      <c r="A354" s="456"/>
      <c r="B354" s="456"/>
      <c r="C354" s="456"/>
      <c r="D354" s="456"/>
      <c r="E354" s="456"/>
      <c r="F354" s="456"/>
      <c r="G354" s="456"/>
      <c r="H354" s="717"/>
      <c r="I354" s="717"/>
      <c r="J354" s="717"/>
      <c r="K354" s="717"/>
      <c r="L354" s="717"/>
      <c r="M354" s="717"/>
      <c r="N354" s="717"/>
      <c r="O354" s="456"/>
      <c r="P354" s="456"/>
      <c r="Q354" s="718"/>
    </row>
    <row r="355" spans="1:17" ht="19.5" customHeight="1">
      <c r="A355" s="456"/>
      <c r="B355" s="456"/>
      <c r="C355" s="456"/>
      <c r="D355" s="456"/>
      <c r="E355" s="456"/>
      <c r="F355" s="456"/>
      <c r="G355" s="456"/>
      <c r="H355" s="717"/>
      <c r="I355" s="717"/>
      <c r="J355" s="717"/>
      <c r="K355" s="717"/>
      <c r="L355" s="717"/>
      <c r="M355" s="717"/>
      <c r="N355" s="717"/>
      <c r="O355" s="456"/>
      <c r="P355" s="456"/>
      <c r="Q355" s="718"/>
    </row>
    <row r="356" spans="1:17" ht="19.5" customHeight="1">
      <c r="A356" s="456"/>
      <c r="B356" s="456"/>
      <c r="C356" s="456"/>
      <c r="D356" s="456"/>
      <c r="E356" s="456"/>
      <c r="F356" s="456"/>
      <c r="G356" s="456"/>
      <c r="H356" s="717"/>
      <c r="I356" s="717"/>
      <c r="J356" s="717"/>
      <c r="K356" s="717"/>
      <c r="L356" s="717"/>
      <c r="M356" s="717"/>
      <c r="N356" s="717"/>
      <c r="O356" s="456"/>
      <c r="P356" s="456"/>
      <c r="Q356" s="718"/>
    </row>
    <row r="357" spans="1:17" ht="19.5" customHeight="1">
      <c r="A357" s="456"/>
      <c r="B357" s="456"/>
      <c r="C357" s="456"/>
      <c r="D357" s="456"/>
      <c r="E357" s="456"/>
      <c r="F357" s="456"/>
      <c r="G357" s="456"/>
      <c r="H357" s="717"/>
      <c r="I357" s="717"/>
      <c r="J357" s="717"/>
      <c r="K357" s="717"/>
      <c r="L357" s="717"/>
      <c r="M357" s="717"/>
      <c r="N357" s="717"/>
      <c r="O357" s="456"/>
      <c r="P357" s="456"/>
      <c r="Q357" s="718"/>
    </row>
    <row r="358" spans="1:17" ht="19.5" customHeight="1">
      <c r="A358" s="456"/>
      <c r="B358" s="456"/>
      <c r="C358" s="456"/>
      <c r="D358" s="456"/>
      <c r="E358" s="456"/>
      <c r="F358" s="456"/>
      <c r="G358" s="456"/>
      <c r="H358" s="717"/>
      <c r="I358" s="717"/>
      <c r="J358" s="717"/>
      <c r="K358" s="717"/>
      <c r="L358" s="717"/>
      <c r="M358" s="717"/>
      <c r="N358" s="717"/>
      <c r="O358" s="456"/>
      <c r="P358" s="456"/>
      <c r="Q358" s="718"/>
    </row>
    <row r="359" spans="1:17" ht="19.5" customHeight="1">
      <c r="A359" s="456"/>
      <c r="B359" s="456"/>
      <c r="C359" s="456"/>
      <c r="D359" s="456"/>
      <c r="E359" s="456"/>
      <c r="F359" s="456"/>
      <c r="G359" s="456"/>
      <c r="H359" s="717"/>
      <c r="I359" s="717"/>
      <c r="J359" s="717"/>
      <c r="K359" s="717"/>
      <c r="L359" s="717"/>
      <c r="M359" s="717"/>
      <c r="N359" s="717"/>
      <c r="O359" s="456"/>
      <c r="P359" s="456"/>
      <c r="Q359" s="718"/>
    </row>
    <row r="360" spans="1:17" ht="19.5" customHeight="1">
      <c r="A360" s="456"/>
      <c r="B360" s="456"/>
      <c r="C360" s="456"/>
      <c r="D360" s="456"/>
      <c r="E360" s="456"/>
      <c r="F360" s="456"/>
      <c r="G360" s="456"/>
      <c r="H360" s="717"/>
      <c r="I360" s="717"/>
      <c r="J360" s="717"/>
      <c r="K360" s="717"/>
      <c r="L360" s="717"/>
      <c r="M360" s="717"/>
      <c r="N360" s="717"/>
      <c r="O360" s="456"/>
      <c r="P360" s="456"/>
      <c r="Q360" s="718"/>
    </row>
    <row r="361" spans="1:17" ht="19.5" customHeight="1">
      <c r="A361" s="456"/>
      <c r="B361" s="456"/>
      <c r="C361" s="456"/>
      <c r="D361" s="456"/>
      <c r="E361" s="456"/>
      <c r="F361" s="456"/>
      <c r="G361" s="456"/>
      <c r="H361" s="717"/>
      <c r="I361" s="717"/>
      <c r="J361" s="717"/>
      <c r="K361" s="717"/>
      <c r="L361" s="717"/>
      <c r="M361" s="717"/>
      <c r="N361" s="717"/>
      <c r="O361" s="456"/>
      <c r="P361" s="456"/>
      <c r="Q361" s="718"/>
    </row>
    <row r="362" spans="1:17" ht="19.5" customHeight="1">
      <c r="A362" s="456"/>
      <c r="B362" s="456"/>
      <c r="C362" s="456"/>
      <c r="D362" s="456"/>
      <c r="E362" s="456"/>
      <c r="F362" s="456"/>
      <c r="G362" s="456"/>
      <c r="H362" s="717"/>
      <c r="I362" s="717"/>
      <c r="J362" s="717"/>
      <c r="K362" s="717"/>
      <c r="L362" s="717"/>
      <c r="M362" s="717"/>
      <c r="N362" s="717"/>
      <c r="O362" s="456"/>
      <c r="P362" s="456"/>
      <c r="Q362" s="718"/>
    </row>
    <row r="363" spans="1:17" ht="19.5" customHeight="1">
      <c r="A363" s="456"/>
      <c r="B363" s="456"/>
      <c r="C363" s="456"/>
      <c r="D363" s="456"/>
      <c r="E363" s="456"/>
      <c r="F363" s="456"/>
      <c r="G363" s="456"/>
      <c r="H363" s="717"/>
      <c r="I363" s="717"/>
      <c r="J363" s="717"/>
      <c r="K363" s="717"/>
      <c r="L363" s="717"/>
      <c r="M363" s="717"/>
      <c r="N363" s="717"/>
      <c r="O363" s="456"/>
      <c r="P363" s="456"/>
      <c r="Q363" s="718"/>
    </row>
    <row r="364" spans="1:17" ht="19.5" customHeight="1">
      <c r="A364" s="456"/>
      <c r="B364" s="456"/>
      <c r="C364" s="456"/>
      <c r="D364" s="456"/>
      <c r="E364" s="456"/>
      <c r="F364" s="456"/>
      <c r="G364" s="456"/>
      <c r="H364" s="717"/>
      <c r="I364" s="717"/>
      <c r="J364" s="717"/>
      <c r="K364" s="717"/>
      <c r="L364" s="717"/>
      <c r="M364" s="717"/>
      <c r="N364" s="717"/>
      <c r="O364" s="456"/>
      <c r="P364" s="456"/>
      <c r="Q364" s="718"/>
    </row>
    <row r="365" spans="1:17" ht="19.5" customHeight="1">
      <c r="A365" s="456"/>
      <c r="B365" s="456"/>
      <c r="C365" s="456"/>
      <c r="D365" s="456"/>
      <c r="E365" s="456"/>
      <c r="F365" s="456"/>
      <c r="G365" s="456"/>
      <c r="H365" s="717"/>
      <c r="I365" s="717"/>
      <c r="J365" s="717"/>
      <c r="K365" s="717"/>
      <c r="L365" s="717"/>
      <c r="M365" s="717"/>
      <c r="N365" s="717"/>
      <c r="O365" s="456"/>
      <c r="P365" s="456"/>
      <c r="Q365" s="718"/>
    </row>
    <row r="366" spans="1:17" ht="19.5" customHeight="1">
      <c r="A366" s="456"/>
      <c r="B366" s="456"/>
      <c r="C366" s="456"/>
      <c r="D366" s="456"/>
      <c r="E366" s="456"/>
      <c r="F366" s="456"/>
      <c r="G366" s="456"/>
      <c r="H366" s="717"/>
      <c r="I366" s="717"/>
      <c r="J366" s="717"/>
      <c r="K366" s="717"/>
      <c r="L366" s="717"/>
      <c r="M366" s="717"/>
      <c r="N366" s="717"/>
      <c r="O366" s="456"/>
      <c r="P366" s="456"/>
      <c r="Q366" s="718"/>
    </row>
    <row r="367" spans="1:17" ht="19.5" customHeight="1">
      <c r="A367" s="456"/>
      <c r="B367" s="456"/>
      <c r="C367" s="456"/>
      <c r="D367" s="456"/>
      <c r="E367" s="456"/>
      <c r="F367" s="456"/>
      <c r="G367" s="456"/>
      <c r="H367" s="717"/>
      <c r="I367" s="717"/>
      <c r="J367" s="717"/>
      <c r="K367" s="717"/>
      <c r="L367" s="717"/>
      <c r="M367" s="717"/>
      <c r="N367" s="717"/>
      <c r="O367" s="456"/>
      <c r="P367" s="456"/>
      <c r="Q367" s="718"/>
    </row>
    <row r="368" spans="1:17" ht="19.5" customHeight="1">
      <c r="A368" s="456"/>
      <c r="B368" s="456"/>
      <c r="C368" s="456"/>
      <c r="D368" s="456"/>
      <c r="E368" s="456"/>
      <c r="F368" s="456"/>
      <c r="G368" s="456"/>
      <c r="H368" s="717"/>
      <c r="I368" s="717"/>
      <c r="J368" s="717"/>
      <c r="K368" s="717"/>
      <c r="L368" s="717"/>
      <c r="M368" s="717"/>
      <c r="N368" s="717"/>
      <c r="O368" s="456"/>
      <c r="P368" s="456"/>
      <c r="Q368" s="718"/>
    </row>
    <row r="369" spans="1:17" ht="19.5" customHeight="1">
      <c r="A369" s="456"/>
      <c r="B369" s="456"/>
      <c r="C369" s="456"/>
      <c r="D369" s="456"/>
      <c r="E369" s="456"/>
      <c r="F369" s="456"/>
      <c r="G369" s="456"/>
      <c r="H369" s="717"/>
      <c r="I369" s="717"/>
      <c r="J369" s="717"/>
      <c r="K369" s="717"/>
      <c r="L369" s="717"/>
      <c r="M369" s="717"/>
      <c r="N369" s="717"/>
      <c r="O369" s="456"/>
      <c r="P369" s="456"/>
      <c r="Q369" s="718"/>
    </row>
    <row r="370" spans="1:17" ht="19.5" customHeight="1">
      <c r="A370" s="456"/>
      <c r="B370" s="456"/>
      <c r="C370" s="456"/>
      <c r="D370" s="456"/>
      <c r="E370" s="456"/>
      <c r="F370" s="456"/>
      <c r="G370" s="456"/>
      <c r="H370" s="717"/>
      <c r="I370" s="717"/>
      <c r="J370" s="717"/>
      <c r="K370" s="717"/>
      <c r="L370" s="717"/>
      <c r="M370" s="717"/>
      <c r="N370" s="717"/>
      <c r="O370" s="456"/>
      <c r="P370" s="456"/>
      <c r="Q370" s="718"/>
    </row>
    <row r="371" spans="1:17" ht="19.5" customHeight="1">
      <c r="A371" s="456"/>
      <c r="B371" s="456"/>
      <c r="C371" s="456"/>
      <c r="D371" s="456"/>
      <c r="E371" s="456"/>
      <c r="F371" s="456"/>
      <c r="G371" s="456"/>
      <c r="H371" s="717"/>
      <c r="I371" s="717"/>
      <c r="J371" s="717"/>
      <c r="K371" s="717"/>
      <c r="L371" s="717"/>
      <c r="M371" s="717"/>
      <c r="N371" s="717"/>
      <c r="O371" s="456"/>
      <c r="P371" s="456"/>
      <c r="Q371" s="718"/>
    </row>
    <row r="372" spans="1:17" ht="19.5" customHeight="1">
      <c r="A372" s="456"/>
      <c r="B372" s="456"/>
      <c r="C372" s="456"/>
      <c r="D372" s="456"/>
      <c r="E372" s="456"/>
      <c r="F372" s="456"/>
      <c r="G372" s="456"/>
      <c r="H372" s="717"/>
      <c r="I372" s="717"/>
      <c r="J372" s="717"/>
      <c r="K372" s="717"/>
      <c r="L372" s="717"/>
      <c r="M372" s="717"/>
      <c r="N372" s="717"/>
      <c r="O372" s="456"/>
      <c r="P372" s="456"/>
      <c r="Q372" s="718"/>
    </row>
    <row r="373" spans="1:17" ht="19.5" customHeight="1">
      <c r="A373" s="456"/>
      <c r="B373" s="456"/>
      <c r="C373" s="456"/>
      <c r="D373" s="456"/>
      <c r="E373" s="456"/>
      <c r="F373" s="456"/>
      <c r="G373" s="456"/>
      <c r="H373" s="717"/>
      <c r="I373" s="717"/>
      <c r="J373" s="717"/>
      <c r="K373" s="717"/>
      <c r="L373" s="717"/>
      <c r="M373" s="717"/>
      <c r="N373" s="717"/>
      <c r="O373" s="456"/>
      <c r="P373" s="456"/>
      <c r="Q373" s="718"/>
    </row>
    <row r="374" spans="1:17" ht="19.5" customHeight="1">
      <c r="A374" s="456"/>
      <c r="B374" s="456"/>
      <c r="C374" s="456"/>
      <c r="D374" s="456"/>
      <c r="E374" s="456"/>
      <c r="F374" s="456"/>
      <c r="G374" s="456"/>
      <c r="H374" s="717"/>
      <c r="I374" s="717"/>
      <c r="J374" s="717"/>
      <c r="K374" s="717"/>
      <c r="L374" s="717"/>
      <c r="M374" s="717"/>
      <c r="N374" s="717"/>
      <c r="O374" s="456"/>
      <c r="P374" s="456"/>
      <c r="Q374" s="718"/>
    </row>
    <row r="375" spans="1:17" ht="19.5" customHeight="1">
      <c r="A375" s="456"/>
      <c r="B375" s="456"/>
      <c r="C375" s="456"/>
      <c r="D375" s="456"/>
      <c r="E375" s="456"/>
      <c r="F375" s="456"/>
      <c r="G375" s="456"/>
      <c r="H375" s="717"/>
      <c r="I375" s="717"/>
      <c r="J375" s="717"/>
      <c r="K375" s="717"/>
      <c r="L375" s="717"/>
      <c r="M375" s="717"/>
      <c r="N375" s="717"/>
      <c r="O375" s="456"/>
      <c r="P375" s="456"/>
      <c r="Q375" s="718"/>
    </row>
    <row r="376" spans="1:17" ht="19.5" customHeight="1">
      <c r="A376" s="456"/>
      <c r="B376" s="456"/>
      <c r="C376" s="456"/>
      <c r="D376" s="456"/>
      <c r="E376" s="456"/>
      <c r="F376" s="456"/>
      <c r="G376" s="456"/>
      <c r="H376" s="717"/>
      <c r="I376" s="717"/>
      <c r="J376" s="717"/>
      <c r="K376" s="717"/>
      <c r="L376" s="717"/>
      <c r="M376" s="717"/>
      <c r="N376" s="717"/>
      <c r="O376" s="456"/>
      <c r="P376" s="456"/>
      <c r="Q376" s="718"/>
    </row>
    <row r="377" spans="1:17" ht="19.5" customHeight="1">
      <c r="A377" s="456"/>
      <c r="B377" s="456"/>
      <c r="C377" s="456"/>
      <c r="D377" s="456"/>
      <c r="E377" s="456"/>
      <c r="F377" s="456"/>
      <c r="G377" s="456"/>
      <c r="H377" s="717"/>
      <c r="I377" s="717"/>
      <c r="J377" s="717"/>
      <c r="K377" s="717"/>
      <c r="L377" s="717"/>
      <c r="M377" s="717"/>
      <c r="N377" s="717"/>
      <c r="O377" s="456"/>
      <c r="P377" s="456"/>
      <c r="Q377" s="718"/>
    </row>
    <row r="378" spans="1:17" ht="19.5" customHeight="1">
      <c r="A378" s="456"/>
      <c r="B378" s="456"/>
      <c r="C378" s="456"/>
      <c r="D378" s="456"/>
      <c r="E378" s="456"/>
      <c r="F378" s="456"/>
      <c r="G378" s="456"/>
      <c r="H378" s="717"/>
      <c r="I378" s="717"/>
      <c r="J378" s="717"/>
      <c r="K378" s="717"/>
      <c r="L378" s="717"/>
      <c r="M378" s="717"/>
      <c r="N378" s="717"/>
      <c r="O378" s="456"/>
      <c r="P378" s="456"/>
      <c r="Q378" s="718"/>
    </row>
    <row r="379" spans="1:17" ht="19.5" customHeight="1">
      <c r="A379" s="456"/>
      <c r="B379" s="456"/>
      <c r="C379" s="456"/>
      <c r="D379" s="456"/>
      <c r="E379" s="456"/>
      <c r="F379" s="456"/>
      <c r="G379" s="456"/>
      <c r="H379" s="717"/>
      <c r="I379" s="717"/>
      <c r="J379" s="717"/>
      <c r="K379" s="717"/>
      <c r="L379" s="717"/>
      <c r="M379" s="717"/>
      <c r="N379" s="717"/>
      <c r="O379" s="456"/>
      <c r="P379" s="456"/>
      <c r="Q379" s="718"/>
    </row>
    <row r="380" spans="1:17" ht="19.5" customHeight="1">
      <c r="A380" s="456"/>
      <c r="B380" s="456"/>
      <c r="C380" s="456"/>
      <c r="D380" s="456"/>
      <c r="E380" s="456"/>
      <c r="F380" s="456"/>
      <c r="G380" s="456"/>
      <c r="H380" s="717"/>
      <c r="I380" s="717"/>
      <c r="J380" s="717"/>
      <c r="K380" s="717"/>
      <c r="L380" s="717"/>
      <c r="M380" s="717"/>
      <c r="N380" s="717"/>
      <c r="O380" s="456"/>
      <c r="P380" s="456"/>
      <c r="Q380" s="718"/>
    </row>
    <row r="381" spans="1:17" ht="19.5" customHeight="1">
      <c r="A381" s="456"/>
      <c r="B381" s="456"/>
      <c r="C381" s="456"/>
      <c r="D381" s="456"/>
      <c r="E381" s="456"/>
      <c r="F381" s="456"/>
      <c r="G381" s="456"/>
      <c r="H381" s="717"/>
      <c r="I381" s="717"/>
      <c r="J381" s="717"/>
      <c r="K381" s="717"/>
      <c r="L381" s="717"/>
      <c r="M381" s="717"/>
      <c r="N381" s="717"/>
      <c r="O381" s="456"/>
      <c r="P381" s="456"/>
      <c r="Q381" s="718"/>
    </row>
    <row r="382" spans="1:17" ht="19.5" customHeight="1">
      <c r="A382" s="456"/>
      <c r="B382" s="456"/>
      <c r="C382" s="456"/>
      <c r="D382" s="456"/>
      <c r="E382" s="456"/>
      <c r="F382" s="456"/>
      <c r="G382" s="456"/>
      <c r="H382" s="717"/>
      <c r="I382" s="717"/>
      <c r="J382" s="717"/>
      <c r="K382" s="717"/>
      <c r="L382" s="717"/>
      <c r="M382" s="717"/>
      <c r="N382" s="717"/>
      <c r="O382" s="456"/>
      <c r="P382" s="456"/>
      <c r="Q382" s="718"/>
    </row>
    <row r="383" spans="1:17" ht="19.5" customHeight="1">
      <c r="A383" s="456"/>
      <c r="B383" s="456"/>
      <c r="C383" s="456"/>
      <c r="D383" s="456"/>
      <c r="E383" s="456"/>
      <c r="F383" s="456"/>
      <c r="G383" s="456"/>
      <c r="H383" s="717"/>
      <c r="I383" s="717"/>
      <c r="J383" s="717"/>
      <c r="K383" s="717"/>
      <c r="L383" s="717"/>
      <c r="M383" s="717"/>
      <c r="N383" s="717"/>
      <c r="O383" s="456"/>
      <c r="P383" s="456"/>
      <c r="Q383" s="718"/>
    </row>
    <row r="384" spans="1:17" ht="19.5" customHeight="1">
      <c r="A384" s="456"/>
      <c r="B384" s="456"/>
      <c r="C384" s="456"/>
      <c r="D384" s="456"/>
      <c r="E384" s="456"/>
      <c r="F384" s="456"/>
      <c r="G384" s="456"/>
      <c r="H384" s="717"/>
      <c r="I384" s="717"/>
      <c r="J384" s="717"/>
      <c r="K384" s="717"/>
      <c r="L384" s="717"/>
      <c r="M384" s="717"/>
      <c r="N384" s="717"/>
      <c r="O384" s="456"/>
      <c r="P384" s="456"/>
      <c r="Q384" s="718"/>
    </row>
    <row r="385" spans="1:17" ht="19.5" customHeight="1">
      <c r="A385" s="456"/>
      <c r="B385" s="456"/>
      <c r="C385" s="456"/>
      <c r="D385" s="456"/>
      <c r="E385" s="456"/>
      <c r="F385" s="456"/>
      <c r="G385" s="456"/>
      <c r="H385" s="717"/>
      <c r="I385" s="717"/>
      <c r="J385" s="717"/>
      <c r="K385" s="717"/>
      <c r="L385" s="717"/>
      <c r="M385" s="717"/>
      <c r="N385" s="717"/>
      <c r="O385" s="456"/>
      <c r="P385" s="456"/>
      <c r="Q385" s="718"/>
    </row>
    <row r="386" spans="1:17" ht="19.5" customHeight="1">
      <c r="A386" s="456"/>
      <c r="B386" s="456"/>
      <c r="C386" s="456"/>
      <c r="D386" s="456"/>
      <c r="E386" s="456"/>
      <c r="F386" s="456"/>
      <c r="G386" s="456"/>
      <c r="H386" s="717"/>
      <c r="I386" s="717"/>
      <c r="J386" s="717"/>
      <c r="K386" s="717"/>
      <c r="L386" s="717"/>
      <c r="M386" s="717"/>
      <c r="N386" s="717"/>
      <c r="O386" s="456"/>
      <c r="P386" s="456"/>
      <c r="Q386" s="718"/>
    </row>
    <row r="387" spans="1:17" ht="19.5" customHeight="1">
      <c r="A387" s="456"/>
      <c r="B387" s="456"/>
      <c r="C387" s="456"/>
      <c r="D387" s="456"/>
      <c r="E387" s="456"/>
      <c r="F387" s="456"/>
      <c r="G387" s="456"/>
      <c r="H387" s="717"/>
      <c r="I387" s="717"/>
      <c r="J387" s="717"/>
      <c r="K387" s="717"/>
      <c r="L387" s="717"/>
      <c r="M387" s="717"/>
      <c r="N387" s="717"/>
      <c r="O387" s="456"/>
      <c r="P387" s="456"/>
      <c r="Q387" s="718"/>
    </row>
    <row r="388" spans="1:17" ht="19.5" customHeight="1">
      <c r="A388" s="456"/>
      <c r="B388" s="456"/>
      <c r="C388" s="456"/>
      <c r="D388" s="456"/>
      <c r="E388" s="456"/>
      <c r="F388" s="456"/>
      <c r="G388" s="456"/>
      <c r="H388" s="717"/>
      <c r="I388" s="717"/>
      <c r="J388" s="717"/>
      <c r="K388" s="717"/>
      <c r="L388" s="717"/>
      <c r="M388" s="717"/>
      <c r="N388" s="717"/>
      <c r="O388" s="456"/>
      <c r="P388" s="456"/>
      <c r="Q388" s="718"/>
    </row>
    <row r="389" spans="1:17" ht="19.5" customHeight="1">
      <c r="A389" s="456"/>
      <c r="B389" s="456"/>
      <c r="C389" s="456"/>
      <c r="D389" s="456"/>
      <c r="E389" s="456"/>
      <c r="F389" s="456"/>
      <c r="G389" s="456"/>
      <c r="H389" s="717"/>
      <c r="I389" s="717"/>
      <c r="J389" s="717"/>
      <c r="K389" s="717"/>
      <c r="L389" s="717"/>
      <c r="M389" s="717"/>
      <c r="N389" s="717"/>
      <c r="O389" s="456"/>
      <c r="P389" s="456"/>
      <c r="Q389" s="718"/>
    </row>
    <row r="390" spans="1:17" ht="19.5" customHeight="1">
      <c r="A390" s="456"/>
      <c r="B390" s="456"/>
      <c r="C390" s="456"/>
      <c r="D390" s="456"/>
      <c r="E390" s="456"/>
      <c r="F390" s="456"/>
      <c r="G390" s="456"/>
      <c r="H390" s="717"/>
      <c r="I390" s="717"/>
      <c r="J390" s="717"/>
      <c r="K390" s="717"/>
      <c r="L390" s="717"/>
      <c r="M390" s="717"/>
      <c r="N390" s="717"/>
      <c r="O390" s="456"/>
      <c r="P390" s="456"/>
      <c r="Q390" s="718"/>
    </row>
    <row r="391" spans="1:17" ht="19.5" customHeight="1">
      <c r="A391" s="456"/>
      <c r="B391" s="456"/>
      <c r="C391" s="456"/>
      <c r="D391" s="456"/>
      <c r="E391" s="456"/>
      <c r="F391" s="456"/>
      <c r="G391" s="456"/>
      <c r="H391" s="717"/>
      <c r="I391" s="717"/>
      <c r="J391" s="717"/>
      <c r="K391" s="717"/>
      <c r="L391" s="717"/>
      <c r="M391" s="717"/>
      <c r="N391" s="717"/>
      <c r="O391" s="456"/>
      <c r="P391" s="456"/>
      <c r="Q391" s="718"/>
    </row>
    <row r="392" spans="1:17" ht="19.5" customHeight="1">
      <c r="A392" s="456"/>
      <c r="B392" s="456"/>
      <c r="C392" s="456"/>
      <c r="D392" s="456"/>
      <c r="E392" s="456"/>
      <c r="F392" s="456"/>
      <c r="G392" s="456"/>
      <c r="H392" s="717"/>
      <c r="I392" s="717"/>
      <c r="J392" s="717"/>
      <c r="K392" s="717"/>
      <c r="L392" s="717"/>
      <c r="M392" s="717"/>
      <c r="N392" s="717"/>
      <c r="O392" s="456"/>
      <c r="P392" s="456"/>
      <c r="Q392" s="718"/>
    </row>
    <row r="393" spans="1:17" ht="19.5" customHeight="1">
      <c r="A393" s="456"/>
      <c r="B393" s="456"/>
      <c r="C393" s="456"/>
      <c r="D393" s="456"/>
      <c r="E393" s="456"/>
      <c r="F393" s="456"/>
      <c r="G393" s="456"/>
      <c r="H393" s="717"/>
      <c r="I393" s="717"/>
      <c r="J393" s="717"/>
      <c r="K393" s="717"/>
      <c r="L393" s="717"/>
      <c r="M393" s="717"/>
      <c r="N393" s="717"/>
      <c r="O393" s="456"/>
      <c r="P393" s="456"/>
      <c r="Q393" s="718"/>
    </row>
    <row r="394" spans="1:17" ht="19.5" customHeight="1">
      <c r="A394" s="456"/>
      <c r="B394" s="456"/>
      <c r="C394" s="456"/>
      <c r="D394" s="456"/>
      <c r="E394" s="456"/>
      <c r="F394" s="456"/>
      <c r="G394" s="456"/>
      <c r="H394" s="717"/>
      <c r="I394" s="717"/>
      <c r="J394" s="717"/>
      <c r="K394" s="717"/>
      <c r="L394" s="717"/>
      <c r="M394" s="717"/>
      <c r="N394" s="717"/>
      <c r="O394" s="456"/>
      <c r="P394" s="456"/>
      <c r="Q394" s="718"/>
    </row>
    <row r="395" spans="1:17" ht="19.5" customHeight="1">
      <c r="A395" s="456"/>
      <c r="B395" s="456"/>
      <c r="C395" s="456"/>
      <c r="D395" s="456"/>
      <c r="E395" s="456"/>
      <c r="F395" s="456"/>
      <c r="G395" s="456"/>
      <c r="H395" s="717"/>
      <c r="I395" s="717"/>
      <c r="J395" s="717"/>
      <c r="K395" s="717"/>
      <c r="L395" s="717"/>
      <c r="M395" s="717"/>
      <c r="N395" s="717"/>
      <c r="O395" s="456"/>
      <c r="P395" s="456"/>
      <c r="Q395" s="718"/>
    </row>
    <row r="396" spans="1:17" ht="19.5" customHeight="1">
      <c r="A396" s="456"/>
      <c r="B396" s="456"/>
      <c r="C396" s="456"/>
      <c r="D396" s="456"/>
      <c r="E396" s="456"/>
      <c r="F396" s="456"/>
      <c r="G396" s="456"/>
      <c r="H396" s="717"/>
      <c r="I396" s="717"/>
      <c r="J396" s="717"/>
      <c r="K396" s="717"/>
      <c r="L396" s="717"/>
      <c r="M396" s="717"/>
      <c r="N396" s="717"/>
      <c r="O396" s="456"/>
      <c r="P396" s="456"/>
      <c r="Q396" s="718"/>
    </row>
    <row r="397" spans="1:17" ht="19.5" customHeight="1">
      <c r="A397" s="456"/>
      <c r="B397" s="456"/>
      <c r="C397" s="456"/>
      <c r="D397" s="456"/>
      <c r="E397" s="456"/>
      <c r="F397" s="456"/>
      <c r="G397" s="456"/>
      <c r="H397" s="717"/>
      <c r="I397" s="717"/>
      <c r="J397" s="717"/>
      <c r="K397" s="717"/>
      <c r="L397" s="717"/>
      <c r="M397" s="717"/>
      <c r="N397" s="717"/>
      <c r="O397" s="456"/>
      <c r="P397" s="456"/>
      <c r="Q397" s="718"/>
    </row>
    <row r="398" spans="1:17" ht="19.5" customHeight="1">
      <c r="A398" s="456"/>
      <c r="B398" s="456"/>
      <c r="C398" s="456"/>
      <c r="D398" s="456"/>
      <c r="E398" s="456"/>
      <c r="F398" s="456"/>
      <c r="G398" s="456"/>
      <c r="H398" s="717"/>
      <c r="I398" s="717"/>
      <c r="J398" s="717"/>
      <c r="K398" s="717"/>
      <c r="L398" s="717"/>
      <c r="M398" s="717"/>
      <c r="N398" s="717"/>
      <c r="O398" s="456"/>
      <c r="P398" s="456"/>
      <c r="Q398" s="718"/>
    </row>
    <row r="399" spans="1:17" ht="19.5" customHeight="1">
      <c r="A399" s="456"/>
      <c r="B399" s="456"/>
      <c r="C399" s="456"/>
      <c r="D399" s="456"/>
      <c r="E399" s="456"/>
      <c r="F399" s="456"/>
      <c r="G399" s="456"/>
      <c r="H399" s="717"/>
      <c r="I399" s="717"/>
      <c r="J399" s="717"/>
      <c r="K399" s="717"/>
      <c r="L399" s="717"/>
      <c r="M399" s="717"/>
      <c r="N399" s="717"/>
      <c r="O399" s="456"/>
      <c r="P399" s="456"/>
      <c r="Q399" s="718"/>
    </row>
    <row r="400" spans="1:17" ht="19.5" customHeight="1">
      <c r="A400" s="456"/>
      <c r="B400" s="456"/>
      <c r="C400" s="456"/>
      <c r="D400" s="456"/>
      <c r="E400" s="456"/>
      <c r="F400" s="456"/>
      <c r="G400" s="456"/>
      <c r="H400" s="717"/>
      <c r="I400" s="717"/>
      <c r="J400" s="717"/>
      <c r="K400" s="717"/>
      <c r="L400" s="717"/>
      <c r="M400" s="717"/>
      <c r="N400" s="717"/>
      <c r="O400" s="456"/>
      <c r="P400" s="456"/>
      <c r="Q400" s="718"/>
    </row>
    <row r="401" spans="1:17" ht="19.5" customHeight="1">
      <c r="A401" s="456"/>
      <c r="B401" s="456"/>
      <c r="C401" s="456"/>
      <c r="D401" s="456"/>
      <c r="E401" s="456"/>
      <c r="F401" s="456"/>
      <c r="G401" s="456"/>
      <c r="H401" s="717"/>
      <c r="I401" s="717"/>
      <c r="J401" s="717"/>
      <c r="K401" s="717"/>
      <c r="L401" s="717"/>
      <c r="M401" s="717"/>
      <c r="N401" s="717"/>
      <c r="O401" s="456"/>
      <c r="P401" s="456"/>
      <c r="Q401" s="718"/>
    </row>
    <row r="402" spans="1:17" ht="19.5" customHeight="1">
      <c r="A402" s="456"/>
      <c r="B402" s="456"/>
      <c r="C402" s="456"/>
      <c r="D402" s="456"/>
      <c r="E402" s="456"/>
      <c r="F402" s="456"/>
      <c r="G402" s="456"/>
      <c r="H402" s="717"/>
      <c r="I402" s="717"/>
      <c r="J402" s="717"/>
      <c r="K402" s="717"/>
      <c r="L402" s="717"/>
      <c r="M402" s="717"/>
      <c r="N402" s="717"/>
      <c r="O402" s="456"/>
      <c r="P402" s="456"/>
      <c r="Q402" s="718"/>
    </row>
    <row r="403" spans="1:17" ht="19.5" customHeight="1">
      <c r="A403" s="456"/>
      <c r="B403" s="456"/>
      <c r="C403" s="456"/>
      <c r="D403" s="456"/>
      <c r="E403" s="456"/>
      <c r="F403" s="456"/>
      <c r="G403" s="456"/>
      <c r="H403" s="717"/>
      <c r="I403" s="717"/>
      <c r="J403" s="717"/>
      <c r="K403" s="717"/>
      <c r="L403" s="717"/>
      <c r="M403" s="717"/>
      <c r="N403" s="717"/>
      <c r="O403" s="456"/>
      <c r="P403" s="456"/>
      <c r="Q403" s="718"/>
    </row>
    <row r="404" spans="1:17" ht="19.5" customHeight="1">
      <c r="A404" s="456"/>
      <c r="B404" s="456"/>
      <c r="C404" s="456"/>
      <c r="D404" s="456"/>
      <c r="E404" s="456"/>
      <c r="F404" s="456"/>
      <c r="G404" s="456"/>
      <c r="H404" s="717"/>
      <c r="I404" s="717"/>
      <c r="J404" s="717"/>
      <c r="K404" s="717"/>
      <c r="L404" s="717"/>
      <c r="M404" s="717"/>
      <c r="N404" s="717"/>
      <c r="O404" s="456"/>
      <c r="P404" s="456"/>
      <c r="Q404" s="718"/>
    </row>
    <row r="405" spans="1:17" ht="19.5" customHeight="1">
      <c r="A405" s="456"/>
      <c r="B405" s="456"/>
      <c r="C405" s="456"/>
      <c r="D405" s="456"/>
      <c r="E405" s="456"/>
      <c r="F405" s="456"/>
      <c r="G405" s="456"/>
      <c r="H405" s="717"/>
      <c r="I405" s="717"/>
      <c r="J405" s="717"/>
      <c r="K405" s="717"/>
      <c r="L405" s="717"/>
      <c r="M405" s="717"/>
      <c r="N405" s="717"/>
      <c r="O405" s="456"/>
      <c r="P405" s="456"/>
      <c r="Q405" s="718"/>
    </row>
    <row r="406" spans="1:17" ht="19.5" customHeight="1">
      <c r="A406" s="456"/>
      <c r="B406" s="456"/>
      <c r="C406" s="456"/>
      <c r="D406" s="456"/>
      <c r="E406" s="456"/>
      <c r="F406" s="456"/>
      <c r="G406" s="456"/>
      <c r="H406" s="717"/>
      <c r="I406" s="717"/>
      <c r="J406" s="717"/>
      <c r="K406" s="717"/>
      <c r="L406" s="717"/>
      <c r="M406" s="717"/>
      <c r="N406" s="717"/>
      <c r="O406" s="456"/>
      <c r="P406" s="456"/>
      <c r="Q406" s="718"/>
    </row>
    <row r="407" spans="1:17" ht="19.5" customHeight="1">
      <c r="A407" s="456"/>
      <c r="B407" s="456"/>
      <c r="C407" s="456"/>
      <c r="D407" s="456"/>
      <c r="E407" s="456"/>
      <c r="F407" s="456"/>
      <c r="G407" s="456"/>
      <c r="H407" s="717"/>
      <c r="I407" s="717"/>
      <c r="J407" s="717"/>
      <c r="K407" s="717"/>
      <c r="L407" s="717"/>
      <c r="M407" s="717"/>
      <c r="N407" s="717"/>
      <c r="O407" s="456"/>
      <c r="P407" s="456"/>
      <c r="Q407" s="718"/>
    </row>
    <row r="408" spans="1:17" ht="19.5" customHeight="1">
      <c r="A408" s="456"/>
      <c r="B408" s="456"/>
      <c r="C408" s="456"/>
      <c r="D408" s="456"/>
      <c r="E408" s="456"/>
      <c r="F408" s="456"/>
      <c r="G408" s="456"/>
      <c r="H408" s="717"/>
      <c r="I408" s="717"/>
      <c r="J408" s="717"/>
      <c r="K408" s="717"/>
      <c r="L408" s="717"/>
      <c r="M408" s="717"/>
      <c r="N408" s="717"/>
      <c r="O408" s="456"/>
      <c r="P408" s="456"/>
      <c r="Q408" s="718"/>
    </row>
    <row r="409" spans="1:17" ht="19.5" customHeight="1">
      <c r="A409" s="456"/>
      <c r="B409" s="456"/>
      <c r="C409" s="456"/>
      <c r="D409" s="456"/>
      <c r="E409" s="456"/>
      <c r="F409" s="456"/>
      <c r="G409" s="456"/>
      <c r="H409" s="717"/>
      <c r="I409" s="717"/>
      <c r="J409" s="717"/>
      <c r="K409" s="717"/>
      <c r="L409" s="717"/>
      <c r="M409" s="717"/>
      <c r="N409" s="717"/>
      <c r="O409" s="456"/>
      <c r="P409" s="456"/>
      <c r="Q409" s="718"/>
    </row>
    <row r="410" spans="1:17" ht="19.5" customHeight="1">
      <c r="A410" s="456"/>
      <c r="B410" s="456"/>
      <c r="C410" s="456"/>
      <c r="D410" s="456"/>
      <c r="E410" s="456"/>
      <c r="F410" s="456"/>
      <c r="G410" s="456"/>
      <c r="H410" s="717"/>
      <c r="I410" s="717"/>
      <c r="J410" s="717"/>
      <c r="K410" s="717"/>
      <c r="L410" s="717"/>
      <c r="M410" s="717"/>
      <c r="N410" s="717"/>
      <c r="O410" s="456"/>
      <c r="P410" s="456"/>
      <c r="Q410" s="718"/>
    </row>
    <row r="411" spans="1:17" ht="19.5" customHeight="1">
      <c r="A411" s="456"/>
      <c r="B411" s="456"/>
      <c r="C411" s="456"/>
      <c r="D411" s="456"/>
      <c r="E411" s="456"/>
      <c r="F411" s="456"/>
      <c r="G411" s="456"/>
      <c r="H411" s="717"/>
      <c r="I411" s="717"/>
      <c r="J411" s="717"/>
      <c r="K411" s="717"/>
      <c r="L411" s="717"/>
      <c r="M411" s="717"/>
      <c r="N411" s="717"/>
      <c r="O411" s="456"/>
      <c r="P411" s="456"/>
      <c r="Q411" s="718"/>
    </row>
    <row r="412" spans="1:17" ht="19.5" customHeight="1">
      <c r="A412" s="456"/>
      <c r="B412" s="456"/>
      <c r="C412" s="456"/>
      <c r="D412" s="456"/>
      <c r="E412" s="456"/>
      <c r="F412" s="456"/>
      <c r="G412" s="456"/>
      <c r="H412" s="717"/>
      <c r="I412" s="717"/>
      <c r="J412" s="717"/>
      <c r="K412" s="717"/>
      <c r="L412" s="717"/>
      <c r="M412" s="717"/>
      <c r="N412" s="717"/>
      <c r="O412" s="456"/>
      <c r="P412" s="456"/>
      <c r="Q412" s="718"/>
    </row>
    <row r="413" spans="1:17" ht="19.5" customHeight="1">
      <c r="A413" s="456"/>
      <c r="B413" s="456"/>
      <c r="C413" s="456"/>
      <c r="D413" s="456"/>
      <c r="E413" s="456"/>
      <c r="F413" s="456"/>
      <c r="G413" s="456"/>
      <c r="H413" s="717"/>
      <c r="I413" s="717"/>
      <c r="J413" s="717"/>
      <c r="K413" s="717"/>
      <c r="L413" s="717"/>
      <c r="M413" s="717"/>
      <c r="N413" s="717"/>
      <c r="O413" s="456"/>
      <c r="P413" s="456"/>
      <c r="Q413" s="718"/>
    </row>
    <row r="414" spans="1:17" ht="19.5" customHeight="1">
      <c r="A414" s="456"/>
      <c r="B414" s="456"/>
      <c r="C414" s="456"/>
      <c r="D414" s="456"/>
      <c r="E414" s="456"/>
      <c r="F414" s="456"/>
      <c r="G414" s="456"/>
      <c r="H414" s="717"/>
      <c r="I414" s="717"/>
      <c r="J414" s="717"/>
      <c r="K414" s="717"/>
      <c r="L414" s="717"/>
      <c r="M414" s="717"/>
      <c r="N414" s="717"/>
      <c r="O414" s="456"/>
      <c r="P414" s="456"/>
      <c r="Q414" s="718"/>
    </row>
    <row r="415" spans="1:17" ht="19.5" customHeight="1">
      <c r="A415" s="456"/>
      <c r="B415" s="456"/>
      <c r="C415" s="456"/>
      <c r="D415" s="456"/>
      <c r="E415" s="456"/>
      <c r="F415" s="456"/>
      <c r="G415" s="456"/>
      <c r="H415" s="717"/>
      <c r="I415" s="717"/>
      <c r="J415" s="717"/>
      <c r="K415" s="717"/>
      <c r="L415" s="717"/>
      <c r="M415" s="717"/>
      <c r="N415" s="717"/>
      <c r="O415" s="456"/>
      <c r="P415" s="456"/>
      <c r="Q415" s="718"/>
    </row>
    <row r="416" spans="1:17" ht="19.5" customHeight="1">
      <c r="A416" s="456"/>
      <c r="B416" s="456"/>
      <c r="C416" s="456"/>
      <c r="D416" s="456"/>
      <c r="E416" s="456"/>
      <c r="F416" s="456"/>
      <c r="G416" s="456"/>
      <c r="H416" s="717"/>
      <c r="I416" s="717"/>
      <c r="J416" s="717"/>
      <c r="K416" s="717"/>
      <c r="L416" s="717"/>
      <c r="M416" s="717"/>
      <c r="N416" s="717"/>
      <c r="O416" s="456"/>
      <c r="P416" s="456"/>
      <c r="Q416" s="718"/>
    </row>
    <row r="417" spans="1:17" ht="19.5" customHeight="1">
      <c r="A417" s="456"/>
      <c r="B417" s="456"/>
      <c r="C417" s="456"/>
      <c r="D417" s="456"/>
      <c r="E417" s="456"/>
      <c r="F417" s="456"/>
      <c r="G417" s="456"/>
      <c r="H417" s="717"/>
      <c r="I417" s="717"/>
      <c r="J417" s="717"/>
      <c r="K417" s="717"/>
      <c r="L417" s="717"/>
      <c r="M417" s="717"/>
      <c r="N417" s="717"/>
      <c r="O417" s="456"/>
      <c r="P417" s="456"/>
      <c r="Q417" s="718"/>
    </row>
    <row r="418" spans="1:17" ht="19.5" customHeight="1">
      <c r="A418" s="456"/>
      <c r="B418" s="456"/>
      <c r="C418" s="456"/>
      <c r="D418" s="456"/>
      <c r="E418" s="456"/>
      <c r="F418" s="456"/>
      <c r="G418" s="456"/>
      <c r="H418" s="717"/>
      <c r="I418" s="717"/>
      <c r="J418" s="717"/>
      <c r="K418" s="717"/>
      <c r="L418" s="717"/>
      <c r="M418" s="717"/>
      <c r="N418" s="717"/>
      <c r="O418" s="456"/>
      <c r="P418" s="456"/>
      <c r="Q418" s="718"/>
    </row>
    <row r="419" spans="1:17" ht="19.5" customHeight="1">
      <c r="A419" s="456"/>
      <c r="B419" s="456"/>
      <c r="C419" s="456"/>
      <c r="D419" s="456"/>
      <c r="E419" s="456"/>
      <c r="F419" s="456"/>
      <c r="G419" s="456"/>
      <c r="H419" s="717"/>
      <c r="I419" s="717"/>
      <c r="J419" s="717"/>
      <c r="K419" s="717"/>
      <c r="L419" s="717"/>
      <c r="M419" s="717"/>
      <c r="N419" s="717"/>
      <c r="O419" s="456"/>
      <c r="P419" s="456"/>
      <c r="Q419" s="718"/>
    </row>
    <row r="420" spans="1:17" ht="19.5" customHeight="1">
      <c r="A420" s="456"/>
      <c r="B420" s="456"/>
      <c r="C420" s="456"/>
      <c r="D420" s="456"/>
      <c r="E420" s="456"/>
      <c r="F420" s="456"/>
      <c r="G420" s="456"/>
      <c r="H420" s="717"/>
      <c r="I420" s="717"/>
      <c r="J420" s="717"/>
      <c r="K420" s="717"/>
      <c r="L420" s="717"/>
      <c r="M420" s="717"/>
      <c r="N420" s="717"/>
      <c r="O420" s="456"/>
      <c r="P420" s="456"/>
      <c r="Q420" s="718"/>
    </row>
    <row r="421" spans="1:17" ht="19.5" customHeight="1">
      <c r="A421" s="456"/>
      <c r="B421" s="456"/>
      <c r="C421" s="456"/>
      <c r="D421" s="456"/>
      <c r="E421" s="456"/>
      <c r="F421" s="456"/>
      <c r="G421" s="456"/>
      <c r="H421" s="717"/>
      <c r="I421" s="717"/>
      <c r="J421" s="717"/>
      <c r="K421" s="717"/>
      <c r="L421" s="717"/>
      <c r="M421" s="717"/>
      <c r="N421" s="717"/>
      <c r="O421" s="456"/>
      <c r="P421" s="456"/>
      <c r="Q421" s="718"/>
    </row>
    <row r="422" spans="1:17" ht="19.5" customHeight="1">
      <c r="A422" s="456"/>
      <c r="B422" s="456"/>
      <c r="C422" s="456"/>
      <c r="D422" s="456"/>
      <c r="E422" s="456"/>
      <c r="F422" s="456"/>
      <c r="G422" s="456"/>
      <c r="H422" s="717"/>
      <c r="I422" s="717"/>
      <c r="J422" s="717"/>
      <c r="K422" s="717"/>
      <c r="L422" s="717"/>
      <c r="M422" s="717"/>
      <c r="N422" s="717"/>
      <c r="O422" s="456"/>
      <c r="P422" s="456"/>
      <c r="Q422" s="718"/>
    </row>
    <row r="423" spans="1:17" ht="19.5" customHeight="1">
      <c r="A423" s="456"/>
      <c r="B423" s="456"/>
      <c r="C423" s="456"/>
      <c r="D423" s="456"/>
      <c r="E423" s="456"/>
      <c r="F423" s="456"/>
      <c r="G423" s="456"/>
      <c r="H423" s="717"/>
      <c r="I423" s="717"/>
      <c r="J423" s="717"/>
      <c r="K423" s="717"/>
      <c r="L423" s="717"/>
      <c r="M423" s="717"/>
      <c r="N423" s="717"/>
      <c r="O423" s="456"/>
      <c r="P423" s="456"/>
      <c r="Q423" s="718"/>
    </row>
    <row r="424" spans="1:17" ht="19.5" customHeight="1">
      <c r="A424" s="456"/>
      <c r="B424" s="456"/>
      <c r="C424" s="456"/>
      <c r="D424" s="456"/>
      <c r="E424" s="456"/>
      <c r="F424" s="456"/>
      <c r="G424" s="456"/>
      <c r="H424" s="717"/>
      <c r="I424" s="717"/>
      <c r="J424" s="717"/>
      <c r="K424" s="717"/>
      <c r="L424" s="717"/>
      <c r="M424" s="717"/>
      <c r="N424" s="717"/>
      <c r="O424" s="456"/>
      <c r="P424" s="456"/>
      <c r="Q424" s="718"/>
    </row>
    <row r="425" spans="1:17" ht="19.5" customHeight="1">
      <c r="A425" s="456"/>
      <c r="B425" s="456"/>
      <c r="C425" s="456"/>
      <c r="D425" s="456"/>
      <c r="E425" s="456"/>
      <c r="F425" s="456"/>
      <c r="G425" s="456"/>
      <c r="H425" s="717"/>
      <c r="I425" s="717"/>
      <c r="J425" s="717"/>
      <c r="K425" s="717"/>
      <c r="L425" s="717"/>
      <c r="M425" s="717"/>
      <c r="N425" s="717"/>
      <c r="O425" s="456"/>
      <c r="P425" s="456"/>
      <c r="Q425" s="718"/>
    </row>
    <row r="426" spans="1:17" ht="19.5" customHeight="1">
      <c r="A426" s="456"/>
      <c r="B426" s="456"/>
      <c r="C426" s="456"/>
      <c r="D426" s="456"/>
      <c r="E426" s="456"/>
      <c r="F426" s="456"/>
      <c r="G426" s="456"/>
      <c r="H426" s="717"/>
      <c r="I426" s="717"/>
      <c r="J426" s="717"/>
      <c r="K426" s="717"/>
      <c r="L426" s="717"/>
      <c r="M426" s="717"/>
      <c r="N426" s="717"/>
      <c r="O426" s="456"/>
      <c r="P426" s="456"/>
      <c r="Q426" s="718"/>
    </row>
    <row r="427" spans="1:17" ht="19.5" customHeight="1">
      <c r="A427" s="456"/>
      <c r="B427" s="456"/>
      <c r="C427" s="456"/>
      <c r="D427" s="456"/>
      <c r="E427" s="456"/>
      <c r="F427" s="456"/>
      <c r="G427" s="456"/>
      <c r="H427" s="717"/>
      <c r="I427" s="717"/>
      <c r="J427" s="717"/>
      <c r="K427" s="717"/>
      <c r="L427" s="717"/>
      <c r="M427" s="717"/>
      <c r="N427" s="717"/>
      <c r="O427" s="456"/>
      <c r="P427" s="456"/>
      <c r="Q427" s="718"/>
    </row>
    <row r="428" spans="1:17" ht="19.5" customHeight="1">
      <c r="A428" s="456"/>
      <c r="B428" s="456"/>
      <c r="C428" s="456"/>
      <c r="D428" s="456"/>
      <c r="E428" s="456"/>
      <c r="F428" s="456"/>
      <c r="G428" s="456"/>
      <c r="H428" s="717"/>
      <c r="I428" s="717"/>
      <c r="J428" s="717"/>
      <c r="K428" s="717"/>
      <c r="L428" s="717"/>
      <c r="M428" s="717"/>
      <c r="N428" s="717"/>
      <c r="O428" s="456"/>
      <c r="P428" s="456"/>
      <c r="Q428" s="718"/>
    </row>
    <row r="429" spans="1:17" ht="19.5" customHeight="1">
      <c r="A429" s="456"/>
      <c r="B429" s="456"/>
      <c r="C429" s="456"/>
      <c r="D429" s="456"/>
      <c r="E429" s="456"/>
      <c r="F429" s="456"/>
      <c r="G429" s="456"/>
      <c r="H429" s="717"/>
      <c r="I429" s="717"/>
      <c r="J429" s="717"/>
      <c r="K429" s="717"/>
      <c r="L429" s="717"/>
      <c r="M429" s="717"/>
      <c r="N429" s="717"/>
      <c r="O429" s="456"/>
      <c r="P429" s="456"/>
      <c r="Q429" s="718"/>
    </row>
    <row r="430" spans="1:17" ht="19.5" customHeight="1">
      <c r="A430" s="456"/>
      <c r="B430" s="456"/>
      <c r="C430" s="456"/>
      <c r="D430" s="456"/>
      <c r="E430" s="456"/>
      <c r="F430" s="456"/>
      <c r="G430" s="456"/>
      <c r="H430" s="717"/>
      <c r="I430" s="717"/>
      <c r="J430" s="717"/>
      <c r="K430" s="717"/>
      <c r="L430" s="717"/>
      <c r="M430" s="717"/>
      <c r="N430" s="717"/>
      <c r="O430" s="456"/>
      <c r="P430" s="456"/>
      <c r="Q430" s="718"/>
    </row>
    <row r="431" spans="1:17" ht="19.5" customHeight="1">
      <c r="A431" s="456"/>
      <c r="B431" s="456"/>
      <c r="C431" s="456"/>
      <c r="D431" s="456"/>
      <c r="E431" s="456"/>
      <c r="F431" s="456"/>
      <c r="G431" s="456"/>
      <c r="H431" s="717"/>
      <c r="I431" s="717"/>
      <c r="J431" s="717"/>
      <c r="K431" s="717"/>
      <c r="L431" s="717"/>
      <c r="M431" s="717"/>
      <c r="N431" s="717"/>
      <c r="O431" s="456"/>
      <c r="P431" s="456"/>
      <c r="Q431" s="718"/>
    </row>
    <row r="432" spans="1:17" ht="19.5" customHeight="1">
      <c r="A432" s="456"/>
      <c r="B432" s="456"/>
      <c r="C432" s="456"/>
      <c r="D432" s="456"/>
      <c r="E432" s="456"/>
      <c r="F432" s="456"/>
      <c r="G432" s="456"/>
      <c r="H432" s="717"/>
      <c r="I432" s="717"/>
      <c r="J432" s="717"/>
      <c r="K432" s="717"/>
      <c r="L432" s="717"/>
      <c r="M432" s="717"/>
      <c r="N432" s="717"/>
      <c r="O432" s="456"/>
      <c r="P432" s="456"/>
      <c r="Q432" s="718"/>
    </row>
    <row r="433" spans="1:17" ht="19.5" customHeight="1">
      <c r="A433" s="456"/>
      <c r="B433" s="456"/>
      <c r="C433" s="456"/>
      <c r="D433" s="456"/>
      <c r="E433" s="456"/>
      <c r="F433" s="456"/>
      <c r="G433" s="456"/>
      <c r="H433" s="717"/>
      <c r="I433" s="717"/>
      <c r="J433" s="717"/>
      <c r="K433" s="717"/>
      <c r="L433" s="717"/>
      <c r="M433" s="717"/>
      <c r="N433" s="717"/>
      <c r="O433" s="456"/>
      <c r="P433" s="456"/>
      <c r="Q433" s="718"/>
    </row>
    <row r="434" spans="1:17" ht="19.5" customHeight="1">
      <c r="A434" s="456"/>
      <c r="B434" s="456"/>
      <c r="C434" s="456"/>
      <c r="D434" s="456"/>
      <c r="E434" s="456"/>
      <c r="F434" s="456"/>
      <c r="G434" s="456"/>
      <c r="H434" s="717"/>
      <c r="I434" s="717"/>
      <c r="J434" s="717"/>
      <c r="K434" s="717"/>
      <c r="L434" s="717"/>
      <c r="M434" s="717"/>
      <c r="N434" s="717"/>
      <c r="O434" s="456"/>
      <c r="P434" s="456"/>
      <c r="Q434" s="718"/>
    </row>
    <row r="435" spans="1:17" ht="19.5" customHeight="1">
      <c r="A435" s="456"/>
      <c r="B435" s="456"/>
      <c r="C435" s="456"/>
      <c r="D435" s="456"/>
      <c r="E435" s="456"/>
      <c r="F435" s="456"/>
      <c r="G435" s="456"/>
      <c r="H435" s="717"/>
      <c r="I435" s="717"/>
      <c r="J435" s="717"/>
      <c r="K435" s="717"/>
      <c r="L435" s="717"/>
      <c r="M435" s="717"/>
      <c r="N435" s="717"/>
      <c r="O435" s="456"/>
      <c r="P435" s="456"/>
      <c r="Q435" s="718"/>
    </row>
    <row r="436" spans="1:17" ht="19.5" customHeight="1">
      <c r="A436" s="456"/>
      <c r="B436" s="456"/>
      <c r="C436" s="456"/>
      <c r="D436" s="456"/>
      <c r="E436" s="456"/>
      <c r="F436" s="456"/>
      <c r="G436" s="456"/>
      <c r="H436" s="717"/>
      <c r="I436" s="717"/>
      <c r="J436" s="717"/>
      <c r="K436" s="717"/>
      <c r="L436" s="717"/>
      <c r="M436" s="717"/>
      <c r="N436" s="717"/>
      <c r="O436" s="456"/>
      <c r="P436" s="456"/>
      <c r="Q436" s="718"/>
    </row>
    <row r="437" spans="1:17" ht="19.5" customHeight="1">
      <c r="A437" s="456"/>
      <c r="B437" s="456"/>
      <c r="C437" s="456"/>
      <c r="D437" s="456"/>
      <c r="E437" s="456"/>
      <c r="F437" s="456"/>
      <c r="G437" s="456"/>
      <c r="H437" s="717"/>
      <c r="I437" s="717"/>
      <c r="J437" s="717"/>
      <c r="K437" s="717"/>
      <c r="L437" s="717"/>
      <c r="M437" s="717"/>
      <c r="N437" s="717"/>
      <c r="O437" s="456"/>
      <c r="P437" s="456"/>
      <c r="Q437" s="718"/>
    </row>
    <row r="438" spans="1:17" ht="19.5" customHeight="1">
      <c r="A438" s="456"/>
      <c r="B438" s="456"/>
      <c r="C438" s="456"/>
      <c r="D438" s="456"/>
      <c r="E438" s="456"/>
      <c r="F438" s="456"/>
      <c r="G438" s="456"/>
      <c r="H438" s="717"/>
      <c r="I438" s="717"/>
      <c r="J438" s="717"/>
      <c r="K438" s="717"/>
      <c r="L438" s="717"/>
      <c r="M438" s="717"/>
      <c r="N438" s="717"/>
      <c r="O438" s="456"/>
      <c r="P438" s="456"/>
      <c r="Q438" s="718"/>
    </row>
    <row r="439" spans="1:17" ht="19.5" customHeight="1">
      <c r="A439" s="456"/>
      <c r="B439" s="456"/>
      <c r="C439" s="456"/>
      <c r="D439" s="456"/>
      <c r="E439" s="456"/>
      <c r="F439" s="456"/>
      <c r="G439" s="456"/>
      <c r="H439" s="717"/>
      <c r="I439" s="717"/>
      <c r="J439" s="717"/>
      <c r="K439" s="717"/>
      <c r="L439" s="717"/>
      <c r="M439" s="717"/>
      <c r="N439" s="717"/>
      <c r="O439" s="456"/>
      <c r="P439" s="456"/>
      <c r="Q439" s="718"/>
    </row>
    <row r="440" spans="1:17" ht="19.5" customHeight="1">
      <c r="A440" s="456"/>
      <c r="B440" s="456"/>
      <c r="C440" s="456"/>
      <c r="D440" s="456"/>
      <c r="E440" s="456"/>
      <c r="F440" s="456"/>
      <c r="G440" s="456"/>
      <c r="H440" s="717"/>
      <c r="I440" s="717"/>
      <c r="J440" s="717"/>
      <c r="K440" s="717"/>
      <c r="L440" s="717"/>
      <c r="M440" s="717"/>
      <c r="N440" s="717"/>
      <c r="O440" s="456"/>
      <c r="P440" s="456"/>
      <c r="Q440" s="718"/>
    </row>
    <row r="441" spans="1:17" ht="19.5" customHeight="1">
      <c r="A441" s="456"/>
      <c r="B441" s="456"/>
      <c r="C441" s="456"/>
      <c r="D441" s="456"/>
      <c r="E441" s="456"/>
      <c r="F441" s="456"/>
      <c r="G441" s="456"/>
      <c r="H441" s="717"/>
      <c r="I441" s="717"/>
      <c r="J441" s="717"/>
      <c r="K441" s="717"/>
      <c r="L441" s="717"/>
      <c r="M441" s="717"/>
      <c r="N441" s="717"/>
      <c r="O441" s="456"/>
      <c r="P441" s="456"/>
      <c r="Q441" s="718"/>
    </row>
    <row r="442" spans="1:17" ht="19.5" customHeight="1">
      <c r="A442" s="456"/>
      <c r="B442" s="456"/>
      <c r="C442" s="456"/>
      <c r="D442" s="456"/>
      <c r="E442" s="456"/>
      <c r="F442" s="456"/>
      <c r="G442" s="456"/>
      <c r="H442" s="717"/>
      <c r="I442" s="717"/>
      <c r="J442" s="717"/>
      <c r="K442" s="717"/>
      <c r="L442" s="717"/>
      <c r="M442" s="717"/>
      <c r="N442" s="717"/>
      <c r="O442" s="456"/>
      <c r="P442" s="456"/>
      <c r="Q442" s="718"/>
    </row>
    <row r="443" spans="1:17" ht="19.5" customHeight="1">
      <c r="A443" s="456"/>
      <c r="B443" s="456"/>
      <c r="C443" s="456"/>
      <c r="D443" s="456"/>
      <c r="E443" s="456"/>
      <c r="F443" s="456"/>
      <c r="G443" s="456"/>
      <c r="H443" s="717"/>
      <c r="I443" s="717"/>
      <c r="J443" s="717"/>
      <c r="K443" s="717"/>
      <c r="L443" s="717"/>
      <c r="M443" s="717"/>
      <c r="N443" s="717"/>
      <c r="O443" s="456"/>
      <c r="P443" s="456"/>
      <c r="Q443" s="718"/>
    </row>
    <row r="444" spans="1:17" ht="19.5" customHeight="1">
      <c r="A444" s="456"/>
      <c r="B444" s="456"/>
      <c r="C444" s="456"/>
      <c r="D444" s="456"/>
      <c r="E444" s="456"/>
      <c r="F444" s="456"/>
      <c r="G444" s="456"/>
      <c r="H444" s="717"/>
      <c r="I444" s="717"/>
      <c r="J444" s="717"/>
      <c r="K444" s="717"/>
      <c r="L444" s="717"/>
      <c r="M444" s="717"/>
      <c r="N444" s="717"/>
      <c r="O444" s="456"/>
      <c r="P444" s="456"/>
      <c r="Q444" s="718"/>
    </row>
    <row r="445" spans="1:17" ht="19.5" customHeight="1">
      <c r="A445" s="456"/>
      <c r="B445" s="456"/>
      <c r="C445" s="456"/>
      <c r="D445" s="456"/>
      <c r="E445" s="456"/>
      <c r="F445" s="456"/>
      <c r="G445" s="456"/>
      <c r="H445" s="717"/>
      <c r="I445" s="717"/>
      <c r="J445" s="717"/>
      <c r="K445" s="717"/>
      <c r="L445" s="717"/>
      <c r="M445" s="717"/>
      <c r="N445" s="717"/>
      <c r="O445" s="456"/>
      <c r="P445" s="456"/>
      <c r="Q445" s="718"/>
    </row>
    <row r="446" spans="1:17" ht="19.5" customHeight="1">
      <c r="A446" s="456"/>
      <c r="B446" s="456"/>
      <c r="C446" s="456"/>
      <c r="D446" s="456"/>
      <c r="E446" s="456"/>
      <c r="F446" s="456"/>
      <c r="G446" s="456"/>
      <c r="H446" s="717"/>
      <c r="I446" s="717"/>
      <c r="J446" s="717"/>
      <c r="K446" s="717"/>
      <c r="L446" s="717"/>
      <c r="M446" s="717"/>
      <c r="N446" s="717"/>
      <c r="O446" s="456"/>
      <c r="P446" s="456"/>
      <c r="Q446" s="718"/>
    </row>
    <row r="447" spans="1:17" ht="19.5" customHeight="1">
      <c r="A447" s="456"/>
      <c r="B447" s="456"/>
      <c r="C447" s="456"/>
      <c r="D447" s="456"/>
      <c r="E447" s="456"/>
      <c r="F447" s="456"/>
      <c r="G447" s="456"/>
      <c r="H447" s="717"/>
      <c r="I447" s="717"/>
      <c r="J447" s="717"/>
      <c r="K447" s="717"/>
      <c r="L447" s="717"/>
      <c r="M447" s="717"/>
      <c r="N447" s="717"/>
      <c r="O447" s="456"/>
      <c r="P447" s="456"/>
      <c r="Q447" s="718"/>
    </row>
    <row r="448" spans="1:17" ht="19.5" customHeight="1">
      <c r="A448" s="456"/>
      <c r="B448" s="456"/>
      <c r="C448" s="456"/>
      <c r="D448" s="456"/>
      <c r="E448" s="456"/>
      <c r="F448" s="456"/>
      <c r="G448" s="456"/>
      <c r="H448" s="717"/>
      <c r="I448" s="717"/>
      <c r="J448" s="717"/>
      <c r="K448" s="717"/>
      <c r="L448" s="717"/>
      <c r="M448" s="717"/>
      <c r="N448" s="717"/>
      <c r="O448" s="456"/>
      <c r="P448" s="456"/>
      <c r="Q448" s="718"/>
    </row>
    <row r="449" spans="1:17" ht="19.5" customHeight="1">
      <c r="A449" s="456"/>
      <c r="B449" s="456"/>
      <c r="C449" s="456"/>
      <c r="D449" s="456"/>
      <c r="E449" s="456"/>
      <c r="F449" s="456"/>
      <c r="G449" s="456"/>
      <c r="H449" s="717"/>
      <c r="I449" s="717"/>
      <c r="J449" s="717"/>
      <c r="K449" s="717"/>
      <c r="L449" s="717"/>
      <c r="M449" s="717"/>
      <c r="N449" s="717"/>
      <c r="O449" s="456"/>
      <c r="P449" s="456"/>
      <c r="Q449" s="718"/>
    </row>
    <row r="450" spans="1:17" ht="19.5" customHeight="1">
      <c r="A450" s="456"/>
      <c r="B450" s="456"/>
      <c r="C450" s="456"/>
      <c r="D450" s="456"/>
      <c r="E450" s="456"/>
      <c r="F450" s="456"/>
      <c r="G450" s="456"/>
      <c r="H450" s="717"/>
      <c r="I450" s="717"/>
      <c r="J450" s="717"/>
      <c r="K450" s="717"/>
      <c r="L450" s="717"/>
      <c r="M450" s="717"/>
      <c r="N450" s="717"/>
      <c r="O450" s="456"/>
      <c r="P450" s="456"/>
      <c r="Q450" s="718"/>
    </row>
    <row r="451" spans="1:17" ht="19.5" customHeight="1">
      <c r="A451" s="456"/>
      <c r="B451" s="456"/>
      <c r="C451" s="456"/>
      <c r="D451" s="456"/>
      <c r="E451" s="456"/>
      <c r="F451" s="456"/>
      <c r="G451" s="456"/>
      <c r="H451" s="717"/>
      <c r="I451" s="717"/>
      <c r="J451" s="717"/>
      <c r="K451" s="717"/>
      <c r="L451" s="717"/>
      <c r="M451" s="717"/>
      <c r="N451" s="717"/>
      <c r="O451" s="456"/>
      <c r="P451" s="456"/>
      <c r="Q451" s="718"/>
    </row>
    <row r="452" spans="1:17" ht="19.5" customHeight="1">
      <c r="A452" s="456"/>
      <c r="B452" s="456"/>
      <c r="C452" s="456"/>
      <c r="D452" s="456"/>
      <c r="E452" s="456"/>
      <c r="F452" s="456"/>
      <c r="G452" s="456"/>
      <c r="H452" s="717"/>
      <c r="I452" s="717"/>
      <c r="J452" s="717"/>
      <c r="K452" s="717"/>
      <c r="L452" s="717"/>
      <c r="M452" s="717"/>
      <c r="N452" s="717"/>
      <c r="O452" s="456"/>
      <c r="P452" s="456"/>
      <c r="Q452" s="718"/>
    </row>
    <row r="453" spans="1:17" ht="19.5" customHeight="1">
      <c r="A453" s="456"/>
      <c r="B453" s="456"/>
      <c r="C453" s="456"/>
      <c r="D453" s="456"/>
      <c r="E453" s="456"/>
      <c r="F453" s="456"/>
      <c r="G453" s="456"/>
      <c r="H453" s="717"/>
      <c r="I453" s="717"/>
      <c r="J453" s="717"/>
      <c r="K453" s="717"/>
      <c r="L453" s="717"/>
      <c r="M453" s="717"/>
      <c r="N453" s="717"/>
      <c r="O453" s="456"/>
      <c r="P453" s="456"/>
      <c r="Q453" s="718"/>
    </row>
    <row r="454" spans="1:17" ht="19.5" customHeight="1">
      <c r="A454" s="456"/>
      <c r="B454" s="456"/>
      <c r="C454" s="456"/>
      <c r="D454" s="456"/>
      <c r="E454" s="456"/>
      <c r="F454" s="456"/>
      <c r="G454" s="456"/>
      <c r="H454" s="717"/>
      <c r="I454" s="717"/>
      <c r="J454" s="717"/>
      <c r="K454" s="717"/>
      <c r="L454" s="717"/>
      <c r="M454" s="717"/>
      <c r="N454" s="717"/>
      <c r="O454" s="456"/>
      <c r="P454" s="456"/>
      <c r="Q454" s="718"/>
    </row>
    <row r="455" spans="1:17" ht="19.5" customHeight="1">
      <c r="A455" s="456"/>
      <c r="B455" s="456"/>
      <c r="C455" s="456"/>
      <c r="D455" s="456"/>
      <c r="E455" s="456"/>
      <c r="F455" s="456"/>
      <c r="G455" s="456"/>
      <c r="H455" s="717"/>
      <c r="I455" s="717"/>
      <c r="J455" s="717"/>
      <c r="K455" s="717"/>
      <c r="L455" s="717"/>
      <c r="M455" s="717"/>
      <c r="N455" s="717"/>
      <c r="O455" s="456"/>
      <c r="P455" s="456"/>
      <c r="Q455" s="718"/>
    </row>
    <row r="456" spans="1:17" ht="19.5" customHeight="1">
      <c r="A456" s="456"/>
      <c r="B456" s="456"/>
      <c r="C456" s="456"/>
      <c r="D456" s="456"/>
      <c r="E456" s="456"/>
      <c r="F456" s="456"/>
      <c r="G456" s="456"/>
      <c r="H456" s="717"/>
      <c r="I456" s="717"/>
      <c r="J456" s="717"/>
      <c r="K456" s="717"/>
      <c r="L456" s="717"/>
      <c r="M456" s="717"/>
      <c r="N456" s="717"/>
      <c r="O456" s="456"/>
      <c r="P456" s="456"/>
      <c r="Q456" s="718"/>
    </row>
    <row r="457" spans="1:17" ht="19.5" customHeight="1">
      <c r="A457" s="456"/>
      <c r="B457" s="456"/>
      <c r="C457" s="456"/>
      <c r="D457" s="456"/>
      <c r="E457" s="456"/>
      <c r="F457" s="456"/>
      <c r="G457" s="456"/>
      <c r="H457" s="717"/>
      <c r="I457" s="717"/>
      <c r="J457" s="717"/>
      <c r="K457" s="717"/>
      <c r="L457" s="717"/>
      <c r="M457" s="717"/>
      <c r="N457" s="717"/>
      <c r="O457" s="456"/>
      <c r="P457" s="456"/>
      <c r="Q457" s="718"/>
    </row>
    <row r="458" spans="1:17" ht="19.5" customHeight="1">
      <c r="A458" s="456"/>
      <c r="B458" s="456"/>
      <c r="C458" s="456"/>
      <c r="D458" s="456"/>
      <c r="E458" s="456"/>
      <c r="F458" s="456"/>
      <c r="G458" s="456"/>
      <c r="H458" s="717"/>
      <c r="I458" s="717"/>
      <c r="J458" s="717"/>
      <c r="K458" s="717"/>
      <c r="L458" s="717"/>
      <c r="M458" s="717"/>
      <c r="N458" s="717"/>
      <c r="O458" s="456"/>
      <c r="P458" s="456"/>
      <c r="Q458" s="718"/>
    </row>
    <row r="459" spans="1:17" ht="19.5" customHeight="1">
      <c r="A459" s="456"/>
      <c r="B459" s="456"/>
      <c r="C459" s="456"/>
      <c r="D459" s="456"/>
      <c r="E459" s="456"/>
      <c r="F459" s="456"/>
      <c r="G459" s="456"/>
      <c r="H459" s="717"/>
      <c r="I459" s="717"/>
      <c r="J459" s="717"/>
      <c r="K459" s="717"/>
      <c r="L459" s="717"/>
      <c r="M459" s="717"/>
      <c r="N459" s="717"/>
      <c r="O459" s="456"/>
      <c r="P459" s="456"/>
      <c r="Q459" s="718"/>
    </row>
    <row r="460" spans="1:17" ht="19.5" customHeight="1">
      <c r="A460" s="456"/>
      <c r="B460" s="456"/>
      <c r="C460" s="456"/>
      <c r="D460" s="456"/>
      <c r="E460" s="456"/>
      <c r="F460" s="456"/>
      <c r="G460" s="456"/>
      <c r="H460" s="717"/>
      <c r="I460" s="717"/>
      <c r="J460" s="717"/>
      <c r="K460" s="717"/>
      <c r="L460" s="717"/>
      <c r="M460" s="717"/>
      <c r="N460" s="717"/>
      <c r="O460" s="456"/>
      <c r="P460" s="456"/>
      <c r="Q460" s="718"/>
    </row>
    <row r="461" spans="1:17" ht="19.5" customHeight="1">
      <c r="A461" s="456"/>
      <c r="B461" s="456"/>
      <c r="C461" s="456"/>
      <c r="D461" s="456"/>
      <c r="E461" s="456"/>
      <c r="F461" s="456"/>
      <c r="G461" s="456"/>
      <c r="H461" s="717"/>
      <c r="I461" s="717"/>
      <c r="J461" s="717"/>
      <c r="K461" s="717"/>
      <c r="L461" s="717"/>
      <c r="M461" s="717"/>
      <c r="N461" s="717"/>
      <c r="O461" s="456"/>
      <c r="P461" s="456"/>
      <c r="Q461" s="718"/>
    </row>
    <row r="462" spans="1:17" ht="19.5" customHeight="1">
      <c r="A462" s="456"/>
      <c r="B462" s="456"/>
      <c r="C462" s="456"/>
      <c r="D462" s="456"/>
      <c r="E462" s="456"/>
      <c r="F462" s="456"/>
      <c r="G462" s="456"/>
      <c r="H462" s="717"/>
      <c r="I462" s="717"/>
      <c r="J462" s="717"/>
      <c r="K462" s="717"/>
      <c r="L462" s="717"/>
      <c r="M462" s="717"/>
      <c r="N462" s="717"/>
      <c r="O462" s="456"/>
      <c r="P462" s="456"/>
      <c r="Q462" s="718"/>
    </row>
    <row r="463" spans="1:17" ht="19.5" customHeight="1">
      <c r="A463" s="456"/>
      <c r="B463" s="456"/>
      <c r="C463" s="456"/>
      <c r="D463" s="456"/>
      <c r="E463" s="456"/>
      <c r="F463" s="456"/>
      <c r="G463" s="456"/>
      <c r="H463" s="717"/>
      <c r="I463" s="717"/>
      <c r="J463" s="717"/>
      <c r="K463" s="717"/>
      <c r="L463" s="717"/>
      <c r="M463" s="717"/>
      <c r="N463" s="717"/>
      <c r="O463" s="456"/>
      <c r="P463" s="456"/>
      <c r="Q463" s="718"/>
    </row>
    <row r="464" spans="1:17" ht="19.5" customHeight="1">
      <c r="A464" s="456"/>
      <c r="B464" s="456"/>
      <c r="C464" s="456"/>
      <c r="D464" s="456"/>
      <c r="E464" s="456"/>
      <c r="F464" s="456"/>
      <c r="G464" s="456"/>
      <c r="H464" s="717"/>
      <c r="I464" s="717"/>
      <c r="J464" s="717"/>
      <c r="K464" s="717"/>
      <c r="L464" s="717"/>
      <c r="M464" s="717"/>
      <c r="N464" s="717"/>
      <c r="O464" s="456"/>
      <c r="P464" s="456"/>
      <c r="Q464" s="718"/>
    </row>
    <row r="465" spans="1:17" ht="19.5" customHeight="1">
      <c r="A465" s="456"/>
      <c r="B465" s="456"/>
      <c r="C465" s="456"/>
      <c r="D465" s="456"/>
      <c r="E465" s="456"/>
      <c r="F465" s="456"/>
      <c r="G465" s="456"/>
      <c r="H465" s="717"/>
      <c r="I465" s="717"/>
      <c r="J465" s="717"/>
      <c r="K465" s="717"/>
      <c r="L465" s="717"/>
      <c r="M465" s="717"/>
      <c r="N465" s="717"/>
      <c r="O465" s="456"/>
      <c r="P465" s="456"/>
      <c r="Q465" s="718"/>
    </row>
    <row r="466" spans="1:17" ht="19.5" customHeight="1">
      <c r="A466" s="456"/>
      <c r="B466" s="456"/>
      <c r="C466" s="456"/>
      <c r="D466" s="456"/>
      <c r="E466" s="456"/>
      <c r="F466" s="456"/>
      <c r="G466" s="456"/>
      <c r="H466" s="717"/>
      <c r="I466" s="717"/>
      <c r="J466" s="717"/>
      <c r="K466" s="717"/>
      <c r="L466" s="717"/>
      <c r="M466" s="717"/>
      <c r="N466" s="717"/>
      <c r="O466" s="456"/>
      <c r="P466" s="456"/>
      <c r="Q466" s="718"/>
    </row>
    <row r="467" spans="1:17" ht="19.5" customHeight="1">
      <c r="A467" s="456"/>
      <c r="B467" s="456"/>
      <c r="C467" s="456"/>
      <c r="D467" s="456"/>
      <c r="E467" s="456"/>
      <c r="F467" s="456"/>
      <c r="G467" s="456"/>
      <c r="H467" s="717"/>
      <c r="I467" s="717"/>
      <c r="J467" s="717"/>
      <c r="K467" s="717"/>
      <c r="L467" s="717"/>
      <c r="M467" s="717"/>
      <c r="N467" s="717"/>
      <c r="O467" s="456"/>
      <c r="P467" s="456"/>
      <c r="Q467" s="718"/>
    </row>
    <row r="468" spans="1:17" ht="19.5" customHeight="1">
      <c r="A468" s="456"/>
      <c r="B468" s="456"/>
      <c r="C468" s="456"/>
      <c r="D468" s="456"/>
      <c r="E468" s="456"/>
      <c r="F468" s="456"/>
      <c r="G468" s="456"/>
      <c r="H468" s="717"/>
      <c r="I468" s="717"/>
      <c r="J468" s="717"/>
      <c r="K468" s="717"/>
      <c r="L468" s="717"/>
      <c r="M468" s="717"/>
      <c r="N468" s="717"/>
      <c r="O468" s="456"/>
      <c r="P468" s="456"/>
      <c r="Q468" s="718"/>
    </row>
    <row r="469" spans="1:17" ht="19.5" customHeight="1">
      <c r="A469" s="456"/>
      <c r="B469" s="456"/>
      <c r="C469" s="456"/>
      <c r="D469" s="456"/>
      <c r="E469" s="456"/>
      <c r="F469" s="456"/>
      <c r="G469" s="456"/>
      <c r="H469" s="717"/>
      <c r="I469" s="717"/>
      <c r="J469" s="717"/>
      <c r="K469" s="717"/>
      <c r="L469" s="717"/>
      <c r="M469" s="717"/>
      <c r="N469" s="717"/>
      <c r="O469" s="456"/>
      <c r="P469" s="456"/>
      <c r="Q469" s="718"/>
    </row>
    <row r="470" spans="1:17" ht="19.5" customHeight="1">
      <c r="A470" s="456"/>
      <c r="B470" s="456"/>
      <c r="C470" s="456"/>
      <c r="D470" s="456"/>
      <c r="E470" s="456"/>
      <c r="F470" s="456"/>
      <c r="G470" s="456"/>
      <c r="H470" s="717"/>
      <c r="I470" s="717"/>
      <c r="J470" s="717"/>
      <c r="K470" s="717"/>
      <c r="L470" s="717"/>
      <c r="M470" s="717"/>
      <c r="N470" s="717"/>
      <c r="O470" s="456"/>
      <c r="P470" s="456"/>
      <c r="Q470" s="718"/>
    </row>
    <row r="471" spans="1:17" ht="19.5" customHeight="1">
      <c r="A471" s="456"/>
      <c r="B471" s="456"/>
      <c r="C471" s="456"/>
      <c r="D471" s="456"/>
      <c r="E471" s="456"/>
      <c r="F471" s="456"/>
      <c r="G471" s="456"/>
      <c r="H471" s="717"/>
      <c r="I471" s="717"/>
      <c r="J471" s="717"/>
      <c r="K471" s="717"/>
      <c r="L471" s="717"/>
      <c r="M471" s="717"/>
      <c r="N471" s="717"/>
      <c r="O471" s="456"/>
      <c r="P471" s="456"/>
      <c r="Q471" s="718"/>
    </row>
    <row r="472" spans="1:17" ht="19.5" customHeight="1">
      <c r="A472" s="456"/>
      <c r="B472" s="456"/>
      <c r="C472" s="456"/>
      <c r="D472" s="456"/>
      <c r="E472" s="456"/>
      <c r="F472" s="456"/>
      <c r="G472" s="456"/>
      <c r="H472" s="717"/>
      <c r="I472" s="717"/>
      <c r="J472" s="717"/>
      <c r="K472" s="717"/>
      <c r="L472" s="717"/>
      <c r="M472" s="717"/>
      <c r="N472" s="717"/>
      <c r="O472" s="456"/>
      <c r="P472" s="456"/>
      <c r="Q472" s="718"/>
    </row>
    <row r="473" spans="1:17" ht="19.5" customHeight="1">
      <c r="A473" s="456"/>
      <c r="B473" s="456"/>
      <c r="C473" s="456"/>
      <c r="D473" s="456"/>
      <c r="E473" s="456"/>
      <c r="F473" s="456"/>
      <c r="G473" s="456"/>
      <c r="H473" s="717"/>
      <c r="I473" s="717"/>
      <c r="J473" s="717"/>
      <c r="K473" s="717"/>
      <c r="L473" s="717"/>
      <c r="M473" s="717"/>
      <c r="N473" s="717"/>
      <c r="O473" s="456"/>
      <c r="P473" s="456"/>
      <c r="Q473" s="718"/>
    </row>
    <row r="474" spans="1:17" ht="19.5" customHeight="1">
      <c r="A474" s="456"/>
      <c r="B474" s="456"/>
      <c r="C474" s="456"/>
      <c r="D474" s="456"/>
      <c r="E474" s="456"/>
      <c r="F474" s="456"/>
      <c r="G474" s="456"/>
      <c r="H474" s="717"/>
      <c r="I474" s="717"/>
      <c r="J474" s="717"/>
      <c r="K474" s="717"/>
      <c r="L474" s="717"/>
      <c r="M474" s="717"/>
      <c r="N474" s="717"/>
      <c r="O474" s="456"/>
      <c r="P474" s="456"/>
      <c r="Q474" s="718"/>
    </row>
    <row r="475" spans="1:17" ht="19.5" customHeight="1">
      <c r="A475" s="456"/>
      <c r="B475" s="456"/>
      <c r="C475" s="456"/>
      <c r="D475" s="456"/>
      <c r="E475" s="456"/>
      <c r="F475" s="456"/>
      <c r="G475" s="456"/>
      <c r="H475" s="717"/>
      <c r="I475" s="717"/>
      <c r="J475" s="717"/>
      <c r="K475" s="717"/>
      <c r="L475" s="717"/>
      <c r="M475" s="717"/>
      <c r="N475" s="717"/>
      <c r="O475" s="456"/>
      <c r="P475" s="456"/>
      <c r="Q475" s="718"/>
    </row>
    <row r="476" spans="1:17" ht="19.5" customHeight="1">
      <c r="A476" s="456"/>
      <c r="B476" s="456"/>
      <c r="C476" s="456"/>
      <c r="D476" s="456"/>
      <c r="E476" s="456"/>
      <c r="F476" s="456"/>
      <c r="G476" s="456"/>
      <c r="H476" s="717"/>
      <c r="I476" s="717"/>
      <c r="J476" s="717"/>
      <c r="K476" s="717"/>
      <c r="L476" s="717"/>
      <c r="M476" s="717"/>
      <c r="N476" s="717"/>
      <c r="O476" s="456"/>
      <c r="P476" s="456"/>
      <c r="Q476" s="718"/>
    </row>
    <row r="477" spans="1:17" ht="19.5" customHeight="1">
      <c r="A477" s="456"/>
      <c r="B477" s="456"/>
      <c r="C477" s="456"/>
      <c r="D477" s="456"/>
      <c r="E477" s="456"/>
      <c r="F477" s="456"/>
      <c r="G477" s="456"/>
      <c r="H477" s="717"/>
      <c r="I477" s="717"/>
      <c r="J477" s="717"/>
      <c r="K477" s="717"/>
      <c r="L477" s="717"/>
      <c r="M477" s="717"/>
      <c r="N477" s="717"/>
      <c r="O477" s="456"/>
      <c r="P477" s="456"/>
      <c r="Q477" s="718"/>
    </row>
    <row r="478" spans="1:17" ht="19.5" customHeight="1">
      <c r="A478" s="456"/>
      <c r="B478" s="456"/>
      <c r="C478" s="456"/>
      <c r="D478" s="456"/>
      <c r="E478" s="456"/>
      <c r="F478" s="456"/>
      <c r="G478" s="456"/>
      <c r="H478" s="717"/>
      <c r="I478" s="717"/>
      <c r="J478" s="717"/>
      <c r="K478" s="717"/>
      <c r="L478" s="717"/>
      <c r="M478" s="717"/>
      <c r="N478" s="717"/>
      <c r="O478" s="456"/>
      <c r="P478" s="456"/>
      <c r="Q478" s="718"/>
    </row>
    <row r="479" spans="1:17" ht="19.5" customHeight="1">
      <c r="A479" s="456"/>
      <c r="B479" s="456"/>
      <c r="C479" s="456"/>
      <c r="D479" s="456"/>
      <c r="E479" s="456"/>
      <c r="F479" s="456"/>
      <c r="G479" s="456"/>
      <c r="H479" s="717"/>
      <c r="I479" s="717"/>
      <c r="J479" s="717"/>
      <c r="K479" s="717"/>
      <c r="L479" s="717"/>
      <c r="M479" s="717"/>
      <c r="N479" s="717"/>
      <c r="O479" s="456"/>
      <c r="P479" s="456"/>
      <c r="Q479" s="718"/>
    </row>
    <row r="480" spans="1:17" ht="19.5" customHeight="1">
      <c r="A480" s="456"/>
      <c r="B480" s="456"/>
      <c r="C480" s="456"/>
      <c r="D480" s="456"/>
      <c r="E480" s="456"/>
      <c r="F480" s="456"/>
      <c r="G480" s="456"/>
      <c r="H480" s="717"/>
      <c r="I480" s="717"/>
      <c r="J480" s="717"/>
      <c r="K480" s="717"/>
      <c r="L480" s="717"/>
      <c r="M480" s="717"/>
      <c r="N480" s="717"/>
      <c r="O480" s="456"/>
      <c r="P480" s="456"/>
      <c r="Q480" s="718"/>
    </row>
    <row r="481" spans="1:17" ht="19.5" customHeight="1">
      <c r="A481" s="456"/>
      <c r="B481" s="456"/>
      <c r="C481" s="456"/>
      <c r="D481" s="456"/>
      <c r="E481" s="456"/>
      <c r="F481" s="456"/>
      <c r="G481" s="456"/>
      <c r="H481" s="717"/>
      <c r="I481" s="717"/>
      <c r="J481" s="717"/>
      <c r="K481" s="717"/>
      <c r="L481" s="717"/>
      <c r="M481" s="717"/>
      <c r="N481" s="717"/>
      <c r="O481" s="456"/>
      <c r="P481" s="456"/>
      <c r="Q481" s="718"/>
    </row>
    <row r="482" spans="1:17" ht="19.5" customHeight="1">
      <c r="A482" s="456"/>
      <c r="B482" s="456"/>
      <c r="C482" s="456"/>
      <c r="D482" s="456"/>
      <c r="E482" s="456"/>
      <c r="F482" s="456"/>
      <c r="G482" s="456"/>
      <c r="H482" s="717"/>
      <c r="I482" s="717"/>
      <c r="J482" s="717"/>
      <c r="K482" s="717"/>
      <c r="L482" s="717"/>
      <c r="M482" s="717"/>
      <c r="N482" s="717"/>
      <c r="O482" s="456"/>
      <c r="P482" s="456"/>
      <c r="Q482" s="718"/>
    </row>
    <row r="483" spans="1:17" ht="19.5" customHeight="1">
      <c r="A483" s="456"/>
      <c r="B483" s="456"/>
      <c r="C483" s="456"/>
      <c r="D483" s="456"/>
      <c r="E483" s="456"/>
      <c r="F483" s="456"/>
      <c r="G483" s="456"/>
      <c r="H483" s="717"/>
      <c r="I483" s="717"/>
      <c r="J483" s="717"/>
      <c r="K483" s="717"/>
      <c r="L483" s="717"/>
      <c r="M483" s="717"/>
      <c r="N483" s="717"/>
      <c r="O483" s="456"/>
      <c r="P483" s="456"/>
      <c r="Q483" s="718"/>
    </row>
    <row r="484" spans="1:17" ht="19.5" customHeight="1">
      <c r="A484" s="456"/>
      <c r="B484" s="456"/>
      <c r="C484" s="456"/>
      <c r="D484" s="456"/>
      <c r="E484" s="456"/>
      <c r="F484" s="456"/>
      <c r="G484" s="456"/>
      <c r="H484" s="717"/>
      <c r="I484" s="717"/>
      <c r="J484" s="717"/>
      <c r="K484" s="717"/>
      <c r="L484" s="717"/>
      <c r="M484" s="717"/>
      <c r="N484" s="717"/>
      <c r="O484" s="456"/>
      <c r="P484" s="456"/>
      <c r="Q484" s="718"/>
    </row>
    <row r="485" spans="1:17" ht="19.5" customHeight="1">
      <c r="A485" s="456"/>
      <c r="B485" s="456"/>
      <c r="C485" s="456"/>
      <c r="D485" s="456"/>
      <c r="E485" s="456"/>
      <c r="F485" s="456"/>
      <c r="G485" s="456"/>
      <c r="H485" s="717"/>
      <c r="I485" s="717"/>
      <c r="J485" s="717"/>
      <c r="K485" s="717"/>
      <c r="L485" s="717"/>
      <c r="M485" s="717"/>
      <c r="N485" s="717"/>
      <c r="O485" s="456"/>
      <c r="P485" s="456"/>
      <c r="Q485" s="718"/>
    </row>
    <row r="486" spans="1:17" ht="19.5" customHeight="1">
      <c r="A486" s="456"/>
      <c r="B486" s="456"/>
      <c r="C486" s="456"/>
      <c r="D486" s="456"/>
      <c r="E486" s="456"/>
      <c r="F486" s="456"/>
      <c r="G486" s="456"/>
      <c r="H486" s="717"/>
      <c r="I486" s="717"/>
      <c r="J486" s="717"/>
      <c r="K486" s="717"/>
      <c r="L486" s="717"/>
      <c r="M486" s="717"/>
      <c r="N486" s="717"/>
      <c r="O486" s="456"/>
      <c r="P486" s="456"/>
      <c r="Q486" s="718"/>
    </row>
    <row r="487" spans="1:17" ht="19.5" customHeight="1">
      <c r="A487" s="456"/>
      <c r="B487" s="456"/>
      <c r="C487" s="456"/>
      <c r="D487" s="456"/>
      <c r="E487" s="456"/>
      <c r="F487" s="456"/>
      <c r="G487" s="456"/>
      <c r="H487" s="717"/>
      <c r="I487" s="717"/>
      <c r="J487" s="717"/>
      <c r="K487" s="717"/>
      <c r="L487" s="717"/>
      <c r="M487" s="717"/>
      <c r="N487" s="717"/>
      <c r="O487" s="456"/>
      <c r="P487" s="456"/>
      <c r="Q487" s="718"/>
    </row>
    <row r="488" spans="1:17" ht="19.5" customHeight="1">
      <c r="A488" s="456"/>
      <c r="B488" s="456"/>
      <c r="C488" s="456"/>
      <c r="D488" s="456"/>
      <c r="E488" s="456"/>
      <c r="F488" s="456"/>
      <c r="G488" s="456"/>
      <c r="H488" s="717"/>
      <c r="I488" s="717"/>
      <c r="J488" s="717"/>
      <c r="K488" s="717"/>
      <c r="L488" s="717"/>
      <c r="M488" s="717"/>
      <c r="N488" s="717"/>
      <c r="O488" s="456"/>
      <c r="P488" s="456"/>
      <c r="Q488" s="718"/>
    </row>
    <row r="489" spans="1:17" ht="19.5" customHeight="1">
      <c r="A489" s="456"/>
      <c r="B489" s="456"/>
      <c r="C489" s="456"/>
      <c r="D489" s="456"/>
      <c r="E489" s="456"/>
      <c r="F489" s="456"/>
      <c r="G489" s="456"/>
      <c r="H489" s="717"/>
      <c r="I489" s="717"/>
      <c r="J489" s="717"/>
      <c r="K489" s="717"/>
      <c r="L489" s="717"/>
      <c r="M489" s="717"/>
      <c r="N489" s="717"/>
      <c r="O489" s="456"/>
      <c r="P489" s="456"/>
      <c r="Q489" s="718"/>
    </row>
    <row r="490" spans="1:17" ht="19.5" customHeight="1">
      <c r="A490" s="456"/>
      <c r="B490" s="456"/>
      <c r="C490" s="456"/>
      <c r="D490" s="456"/>
      <c r="E490" s="456"/>
      <c r="F490" s="456"/>
      <c r="G490" s="456"/>
      <c r="H490" s="717"/>
      <c r="I490" s="717"/>
      <c r="J490" s="717"/>
      <c r="K490" s="717"/>
      <c r="L490" s="717"/>
      <c r="M490" s="717"/>
      <c r="N490" s="717"/>
      <c r="O490" s="456"/>
      <c r="P490" s="456"/>
      <c r="Q490" s="718"/>
    </row>
    <row r="491" spans="1:17" ht="19.5" customHeight="1">
      <c r="A491" s="456"/>
      <c r="B491" s="456"/>
      <c r="C491" s="456"/>
      <c r="D491" s="456"/>
      <c r="E491" s="456"/>
      <c r="F491" s="456"/>
      <c r="G491" s="456"/>
      <c r="H491" s="717"/>
      <c r="I491" s="717"/>
      <c r="J491" s="717"/>
      <c r="K491" s="717"/>
      <c r="L491" s="717"/>
      <c r="M491" s="717"/>
      <c r="N491" s="717"/>
      <c r="O491" s="456"/>
      <c r="P491" s="456"/>
      <c r="Q491" s="718"/>
    </row>
    <row r="492" spans="1:17" ht="19.5" customHeight="1">
      <c r="A492" s="456"/>
      <c r="B492" s="456"/>
      <c r="C492" s="456"/>
      <c r="D492" s="456"/>
      <c r="E492" s="456"/>
      <c r="F492" s="456"/>
      <c r="G492" s="456"/>
      <c r="H492" s="717"/>
      <c r="I492" s="717"/>
      <c r="J492" s="717"/>
      <c r="K492" s="717"/>
      <c r="L492" s="717"/>
      <c r="M492" s="717"/>
      <c r="N492" s="717"/>
      <c r="O492" s="456"/>
      <c r="P492" s="456"/>
      <c r="Q492" s="718"/>
    </row>
    <row r="493" spans="1:17" ht="19.5" customHeight="1">
      <c r="A493" s="456"/>
      <c r="B493" s="456"/>
      <c r="C493" s="456"/>
      <c r="D493" s="456"/>
      <c r="E493" s="456"/>
      <c r="F493" s="456"/>
      <c r="G493" s="456"/>
      <c r="H493" s="717"/>
      <c r="I493" s="717"/>
      <c r="J493" s="717"/>
      <c r="K493" s="717"/>
      <c r="L493" s="717"/>
      <c r="M493" s="717"/>
      <c r="N493" s="717"/>
      <c r="O493" s="456"/>
      <c r="P493" s="456"/>
      <c r="Q493" s="718"/>
    </row>
    <row r="494" spans="1:17" ht="19.5" customHeight="1">
      <c r="A494" s="456"/>
      <c r="B494" s="456"/>
      <c r="C494" s="456"/>
      <c r="D494" s="456"/>
      <c r="E494" s="456"/>
      <c r="F494" s="456"/>
      <c r="G494" s="456"/>
      <c r="H494" s="717"/>
      <c r="I494" s="717"/>
      <c r="J494" s="717"/>
      <c r="K494" s="717"/>
      <c r="L494" s="717"/>
      <c r="M494" s="717"/>
      <c r="N494" s="717"/>
      <c r="O494" s="456"/>
      <c r="P494" s="456"/>
      <c r="Q494" s="718"/>
    </row>
    <row r="495" spans="1:17" ht="19.5" customHeight="1">
      <c r="A495" s="456"/>
      <c r="B495" s="456"/>
      <c r="C495" s="456"/>
      <c r="D495" s="456"/>
      <c r="E495" s="456"/>
      <c r="F495" s="456"/>
      <c r="G495" s="456"/>
      <c r="H495" s="717"/>
      <c r="I495" s="717"/>
      <c r="J495" s="717"/>
      <c r="K495" s="717"/>
      <c r="L495" s="717"/>
      <c r="M495" s="717"/>
      <c r="N495" s="717"/>
      <c r="O495" s="456"/>
      <c r="P495" s="456"/>
      <c r="Q495" s="718"/>
    </row>
    <row r="496" spans="1:17" ht="19.5" customHeight="1">
      <c r="A496" s="456"/>
      <c r="B496" s="456"/>
      <c r="C496" s="456"/>
      <c r="D496" s="456"/>
      <c r="E496" s="456"/>
      <c r="F496" s="456"/>
      <c r="G496" s="456"/>
      <c r="H496" s="717"/>
      <c r="I496" s="717"/>
      <c r="J496" s="717"/>
      <c r="K496" s="717"/>
      <c r="L496" s="717"/>
      <c r="M496" s="717"/>
      <c r="N496" s="717"/>
      <c r="O496" s="456"/>
      <c r="P496" s="456"/>
      <c r="Q496" s="718"/>
    </row>
    <row r="497" spans="1:17" ht="19.5" customHeight="1">
      <c r="A497" s="456"/>
      <c r="B497" s="456"/>
      <c r="C497" s="456"/>
      <c r="D497" s="456"/>
      <c r="E497" s="456"/>
      <c r="F497" s="456"/>
      <c r="G497" s="456"/>
      <c r="H497" s="717"/>
      <c r="I497" s="717"/>
      <c r="J497" s="717"/>
      <c r="K497" s="717"/>
      <c r="L497" s="717"/>
      <c r="M497" s="717"/>
      <c r="N497" s="717"/>
      <c r="O497" s="456"/>
      <c r="P497" s="456"/>
      <c r="Q497" s="718"/>
    </row>
    <row r="498" spans="1:17" ht="19.5" customHeight="1">
      <c r="A498" s="456"/>
      <c r="B498" s="456"/>
      <c r="C498" s="456"/>
      <c r="D498" s="456"/>
      <c r="E498" s="456"/>
      <c r="F498" s="456"/>
      <c r="G498" s="456"/>
      <c r="H498" s="717"/>
      <c r="I498" s="717"/>
      <c r="J498" s="717"/>
      <c r="K498" s="717"/>
      <c r="L498" s="717"/>
      <c r="M498" s="717"/>
      <c r="N498" s="717"/>
      <c r="O498" s="456"/>
      <c r="P498" s="456"/>
      <c r="Q498" s="718"/>
    </row>
    <row r="499" spans="1:17" ht="19.5" customHeight="1">
      <c r="A499" s="456"/>
      <c r="B499" s="456"/>
      <c r="C499" s="456"/>
      <c r="D499" s="456"/>
      <c r="E499" s="456"/>
      <c r="F499" s="456"/>
      <c r="G499" s="456"/>
      <c r="H499" s="717"/>
      <c r="I499" s="717"/>
      <c r="J499" s="717"/>
      <c r="K499" s="717"/>
      <c r="L499" s="717"/>
      <c r="M499" s="717"/>
      <c r="N499" s="717"/>
      <c r="O499" s="456"/>
      <c r="P499" s="456"/>
      <c r="Q499" s="718"/>
    </row>
    <row r="500" spans="1:17" ht="19.5" customHeight="1">
      <c r="A500" s="456"/>
      <c r="B500" s="456"/>
      <c r="C500" s="456"/>
      <c r="D500" s="456"/>
      <c r="E500" s="456"/>
      <c r="F500" s="456"/>
      <c r="G500" s="456"/>
      <c r="H500" s="717"/>
      <c r="I500" s="717"/>
      <c r="J500" s="717"/>
      <c r="K500" s="717"/>
      <c r="L500" s="717"/>
      <c r="M500" s="717"/>
      <c r="N500" s="717"/>
      <c r="O500" s="456"/>
      <c r="P500" s="456"/>
      <c r="Q500" s="718"/>
    </row>
    <row r="501" spans="1:17" ht="19.5" customHeight="1">
      <c r="A501" s="456"/>
      <c r="B501" s="456"/>
      <c r="C501" s="456"/>
      <c r="D501" s="456"/>
      <c r="E501" s="456"/>
      <c r="F501" s="456"/>
      <c r="G501" s="456"/>
      <c r="H501" s="717"/>
      <c r="I501" s="717"/>
      <c r="J501" s="717"/>
      <c r="K501" s="717"/>
      <c r="L501" s="717"/>
      <c r="M501" s="717"/>
      <c r="N501" s="717"/>
      <c r="O501" s="456"/>
      <c r="P501" s="456"/>
      <c r="Q501" s="718"/>
    </row>
    <row r="502" spans="1:17" ht="19.5" customHeight="1">
      <c r="A502" s="456"/>
      <c r="B502" s="456"/>
      <c r="C502" s="456"/>
      <c r="D502" s="456"/>
      <c r="E502" s="456"/>
      <c r="F502" s="456"/>
      <c r="G502" s="456"/>
      <c r="H502" s="717"/>
      <c r="I502" s="717"/>
      <c r="J502" s="717"/>
      <c r="K502" s="717"/>
      <c r="L502" s="717"/>
      <c r="M502" s="717"/>
      <c r="N502" s="717"/>
      <c r="O502" s="456"/>
      <c r="P502" s="456"/>
      <c r="Q502" s="718"/>
    </row>
    <row r="503" spans="1:17" ht="19.5" customHeight="1">
      <c r="A503" s="456"/>
      <c r="B503" s="456"/>
      <c r="C503" s="456"/>
      <c r="D503" s="456"/>
      <c r="E503" s="456"/>
      <c r="F503" s="456"/>
      <c r="G503" s="456"/>
      <c r="H503" s="717"/>
      <c r="I503" s="717"/>
      <c r="J503" s="717"/>
      <c r="K503" s="717"/>
      <c r="L503" s="717"/>
      <c r="M503" s="717"/>
      <c r="N503" s="717"/>
      <c r="O503" s="456"/>
      <c r="P503" s="456"/>
      <c r="Q503" s="718"/>
    </row>
    <row r="504" spans="1:17" ht="19.5" customHeight="1">
      <c r="A504" s="456"/>
      <c r="B504" s="456"/>
      <c r="C504" s="456"/>
      <c r="D504" s="456"/>
      <c r="E504" s="456"/>
      <c r="F504" s="456"/>
      <c r="G504" s="456"/>
      <c r="H504" s="717"/>
      <c r="I504" s="717"/>
      <c r="J504" s="717"/>
      <c r="K504" s="717"/>
      <c r="L504" s="717"/>
      <c r="M504" s="717"/>
      <c r="N504" s="717"/>
      <c r="O504" s="456"/>
      <c r="P504" s="456"/>
      <c r="Q504" s="718"/>
    </row>
    <row r="505" spans="1:17" ht="19.5" customHeight="1">
      <c r="A505" s="456"/>
      <c r="B505" s="456"/>
      <c r="C505" s="456"/>
      <c r="D505" s="456"/>
      <c r="E505" s="456"/>
      <c r="F505" s="456"/>
      <c r="G505" s="456"/>
      <c r="H505" s="717"/>
      <c r="I505" s="717"/>
      <c r="J505" s="717"/>
      <c r="K505" s="717"/>
      <c r="L505" s="717"/>
      <c r="M505" s="717"/>
      <c r="N505" s="717"/>
      <c r="O505" s="456"/>
      <c r="P505" s="456"/>
      <c r="Q505" s="718"/>
    </row>
    <row r="506" spans="1:17" ht="19.5" customHeight="1">
      <c r="A506" s="456"/>
      <c r="B506" s="456"/>
      <c r="C506" s="456"/>
      <c r="D506" s="456"/>
      <c r="E506" s="456"/>
      <c r="F506" s="456"/>
      <c r="G506" s="456"/>
      <c r="H506" s="717"/>
      <c r="I506" s="717"/>
      <c r="J506" s="717"/>
      <c r="K506" s="717"/>
      <c r="L506" s="717"/>
      <c r="M506" s="717"/>
      <c r="N506" s="717"/>
      <c r="O506" s="456"/>
      <c r="P506" s="456"/>
      <c r="Q506" s="718"/>
    </row>
    <row r="507" spans="1:17" ht="19.5" customHeight="1">
      <c r="A507" s="456"/>
      <c r="B507" s="456"/>
      <c r="C507" s="456"/>
      <c r="D507" s="456"/>
      <c r="E507" s="456"/>
      <c r="F507" s="456"/>
      <c r="G507" s="456"/>
      <c r="H507" s="717"/>
      <c r="I507" s="717"/>
      <c r="J507" s="717"/>
      <c r="K507" s="717"/>
      <c r="L507" s="717"/>
      <c r="M507" s="717"/>
      <c r="N507" s="717"/>
      <c r="O507" s="456"/>
      <c r="P507" s="456"/>
      <c r="Q507" s="718"/>
    </row>
    <row r="508" spans="1:17" ht="19.5" customHeight="1">
      <c r="A508" s="456"/>
      <c r="B508" s="456"/>
      <c r="C508" s="456"/>
      <c r="D508" s="456"/>
      <c r="E508" s="456"/>
      <c r="F508" s="456"/>
      <c r="G508" s="456"/>
      <c r="H508" s="717"/>
      <c r="I508" s="717"/>
      <c r="J508" s="717"/>
      <c r="K508" s="717"/>
      <c r="L508" s="717"/>
      <c r="M508" s="717"/>
      <c r="N508" s="717"/>
      <c r="O508" s="456"/>
      <c r="P508" s="456"/>
      <c r="Q508" s="718"/>
    </row>
    <row r="509" spans="1:17" ht="19.5" customHeight="1">
      <c r="A509" s="456"/>
      <c r="B509" s="456"/>
      <c r="C509" s="456"/>
      <c r="D509" s="456"/>
      <c r="E509" s="456"/>
      <c r="F509" s="456"/>
      <c r="G509" s="456"/>
      <c r="H509" s="717"/>
      <c r="I509" s="717"/>
      <c r="J509" s="717"/>
      <c r="K509" s="717"/>
      <c r="L509" s="717"/>
      <c r="M509" s="717"/>
      <c r="N509" s="717"/>
      <c r="O509" s="456"/>
      <c r="P509" s="456"/>
      <c r="Q509" s="718"/>
    </row>
    <row r="510" spans="1:17" ht="19.5" customHeight="1">
      <c r="A510" s="456"/>
      <c r="B510" s="456"/>
      <c r="C510" s="456"/>
      <c r="D510" s="456"/>
      <c r="E510" s="456"/>
      <c r="F510" s="456"/>
      <c r="G510" s="456"/>
      <c r="H510" s="717"/>
      <c r="I510" s="717"/>
      <c r="J510" s="717"/>
      <c r="K510" s="717"/>
      <c r="L510" s="717"/>
      <c r="M510" s="717"/>
      <c r="N510" s="717"/>
      <c r="O510" s="456"/>
      <c r="P510" s="456"/>
      <c r="Q510" s="718"/>
    </row>
    <row r="511" spans="1:17" ht="19.5" customHeight="1">
      <c r="A511" s="456"/>
      <c r="B511" s="456"/>
      <c r="C511" s="456"/>
      <c r="D511" s="456"/>
      <c r="E511" s="456"/>
      <c r="F511" s="456"/>
      <c r="G511" s="456"/>
      <c r="H511" s="717"/>
      <c r="I511" s="717"/>
      <c r="J511" s="717"/>
      <c r="K511" s="717"/>
      <c r="L511" s="717"/>
      <c r="M511" s="717"/>
      <c r="N511" s="717"/>
      <c r="O511" s="456"/>
      <c r="P511" s="456"/>
      <c r="Q511" s="718"/>
    </row>
    <row r="512" spans="1:17" ht="19.5" customHeight="1">
      <c r="A512" s="456"/>
      <c r="B512" s="456"/>
      <c r="C512" s="456"/>
      <c r="D512" s="456"/>
      <c r="E512" s="456"/>
      <c r="F512" s="456"/>
      <c r="G512" s="456"/>
      <c r="H512" s="717"/>
      <c r="I512" s="717"/>
      <c r="J512" s="717"/>
      <c r="K512" s="717"/>
      <c r="L512" s="717"/>
      <c r="M512" s="717"/>
      <c r="N512" s="717"/>
      <c r="O512" s="456"/>
      <c r="P512" s="456"/>
      <c r="Q512" s="718"/>
    </row>
    <row r="513" spans="1:17" ht="19.5" customHeight="1">
      <c r="A513" s="456"/>
      <c r="B513" s="456"/>
      <c r="C513" s="456"/>
      <c r="D513" s="456"/>
      <c r="E513" s="456"/>
      <c r="F513" s="456"/>
      <c r="G513" s="456"/>
      <c r="H513" s="717"/>
      <c r="I513" s="717"/>
      <c r="J513" s="717"/>
      <c r="K513" s="717"/>
      <c r="L513" s="717"/>
      <c r="M513" s="717"/>
      <c r="N513" s="717"/>
      <c r="O513" s="456"/>
      <c r="P513" s="456"/>
      <c r="Q513" s="718"/>
    </row>
    <row r="514" spans="1:17" ht="19.5" customHeight="1">
      <c r="A514" s="456"/>
      <c r="B514" s="456"/>
      <c r="C514" s="456"/>
      <c r="D514" s="456"/>
      <c r="E514" s="456"/>
      <c r="F514" s="456"/>
      <c r="G514" s="456"/>
      <c r="H514" s="717"/>
      <c r="I514" s="717"/>
      <c r="J514" s="717"/>
      <c r="K514" s="717"/>
      <c r="L514" s="717"/>
      <c r="M514" s="717"/>
      <c r="N514" s="717"/>
      <c r="O514" s="456"/>
      <c r="P514" s="456"/>
      <c r="Q514" s="718"/>
    </row>
    <row r="515" spans="1:17" ht="19.5" customHeight="1">
      <c r="A515" s="456"/>
      <c r="B515" s="456"/>
      <c r="C515" s="456"/>
      <c r="D515" s="456"/>
      <c r="E515" s="456"/>
      <c r="F515" s="456"/>
      <c r="G515" s="456"/>
      <c r="H515" s="717"/>
      <c r="I515" s="717"/>
      <c r="J515" s="717"/>
      <c r="K515" s="717"/>
      <c r="L515" s="717"/>
      <c r="M515" s="717"/>
      <c r="N515" s="717"/>
      <c r="O515" s="456"/>
      <c r="P515" s="456"/>
      <c r="Q515" s="718"/>
    </row>
    <row r="516" spans="1:17" ht="19.5" customHeight="1">
      <c r="A516" s="456"/>
      <c r="B516" s="456"/>
      <c r="C516" s="456"/>
      <c r="D516" s="456"/>
      <c r="E516" s="456"/>
      <c r="F516" s="456"/>
      <c r="G516" s="456"/>
      <c r="H516" s="717"/>
      <c r="I516" s="717"/>
      <c r="J516" s="717"/>
      <c r="K516" s="717"/>
      <c r="L516" s="717"/>
      <c r="M516" s="717"/>
      <c r="N516" s="717"/>
      <c r="O516" s="456"/>
      <c r="P516" s="456"/>
      <c r="Q516" s="718"/>
    </row>
    <row r="517" spans="1:17" ht="19.5" customHeight="1">
      <c r="A517" s="456"/>
      <c r="B517" s="456"/>
      <c r="C517" s="456"/>
      <c r="D517" s="456"/>
      <c r="E517" s="456"/>
      <c r="F517" s="456"/>
      <c r="G517" s="456"/>
      <c r="H517" s="717"/>
      <c r="I517" s="717"/>
      <c r="J517" s="717"/>
      <c r="K517" s="717"/>
      <c r="L517" s="717"/>
      <c r="M517" s="717"/>
      <c r="N517" s="717"/>
      <c r="O517" s="456"/>
      <c r="P517" s="456"/>
      <c r="Q517" s="718"/>
    </row>
    <row r="518" spans="1:17" ht="19.5" customHeight="1">
      <c r="A518" s="456"/>
      <c r="B518" s="456"/>
      <c r="C518" s="456"/>
      <c r="D518" s="456"/>
      <c r="E518" s="456"/>
      <c r="F518" s="456"/>
      <c r="G518" s="456"/>
      <c r="H518" s="717"/>
      <c r="I518" s="717"/>
      <c r="J518" s="717"/>
      <c r="K518" s="717"/>
      <c r="L518" s="717"/>
      <c r="M518" s="717"/>
      <c r="N518" s="717"/>
      <c r="O518" s="456"/>
      <c r="P518" s="456"/>
      <c r="Q518" s="718"/>
    </row>
    <row r="519" spans="1:17" ht="19.5" customHeight="1">
      <c r="A519" s="456"/>
      <c r="B519" s="456"/>
      <c r="C519" s="456"/>
      <c r="D519" s="456"/>
      <c r="E519" s="456"/>
      <c r="F519" s="456"/>
      <c r="G519" s="456"/>
      <c r="H519" s="717"/>
      <c r="I519" s="717"/>
      <c r="J519" s="717"/>
      <c r="K519" s="717"/>
      <c r="L519" s="717"/>
      <c r="M519" s="717"/>
      <c r="N519" s="717"/>
      <c r="O519" s="456"/>
      <c r="P519" s="456"/>
      <c r="Q519" s="718"/>
    </row>
    <row r="520" spans="1:17" ht="19.5" customHeight="1">
      <c r="A520" s="456"/>
      <c r="B520" s="456"/>
      <c r="C520" s="456"/>
      <c r="D520" s="456"/>
      <c r="E520" s="456"/>
      <c r="F520" s="456"/>
      <c r="G520" s="456"/>
      <c r="H520" s="717"/>
      <c r="I520" s="717"/>
      <c r="J520" s="717"/>
      <c r="K520" s="717"/>
      <c r="L520" s="717"/>
      <c r="M520" s="717"/>
      <c r="N520" s="717"/>
      <c r="O520" s="456"/>
      <c r="P520" s="456"/>
      <c r="Q520" s="718"/>
    </row>
    <row r="521" spans="1:17" ht="19.5" customHeight="1">
      <c r="A521" s="456"/>
      <c r="B521" s="456"/>
      <c r="C521" s="456"/>
      <c r="D521" s="456"/>
      <c r="E521" s="456"/>
      <c r="F521" s="456"/>
      <c r="G521" s="456"/>
      <c r="H521" s="717"/>
      <c r="I521" s="717"/>
      <c r="J521" s="717"/>
      <c r="K521" s="717"/>
      <c r="L521" s="717"/>
      <c r="M521" s="717"/>
      <c r="N521" s="717"/>
      <c r="O521" s="456"/>
      <c r="P521" s="456"/>
      <c r="Q521" s="718"/>
    </row>
    <row r="522" spans="1:17" ht="19.5" customHeight="1">
      <c r="A522" s="456"/>
      <c r="B522" s="456"/>
      <c r="C522" s="456"/>
      <c r="D522" s="456"/>
      <c r="E522" s="456"/>
      <c r="F522" s="456"/>
      <c r="G522" s="456"/>
      <c r="H522" s="717"/>
      <c r="I522" s="717"/>
      <c r="J522" s="717"/>
      <c r="K522" s="717"/>
      <c r="L522" s="717"/>
      <c r="M522" s="717"/>
      <c r="N522" s="717"/>
      <c r="O522" s="456"/>
      <c r="P522" s="456"/>
      <c r="Q522" s="718"/>
    </row>
    <row r="523" spans="1:17" ht="19.5" customHeight="1">
      <c r="A523" s="456"/>
      <c r="B523" s="456"/>
      <c r="C523" s="456"/>
      <c r="D523" s="456"/>
      <c r="E523" s="456"/>
      <c r="F523" s="456"/>
      <c r="G523" s="456"/>
      <c r="H523" s="717"/>
      <c r="I523" s="717"/>
      <c r="J523" s="717"/>
      <c r="K523" s="717"/>
      <c r="L523" s="717"/>
      <c r="M523" s="717"/>
      <c r="N523" s="717"/>
      <c r="O523" s="456"/>
      <c r="P523" s="456"/>
      <c r="Q523" s="718"/>
    </row>
    <row r="524" spans="1:17" ht="19.5" customHeight="1">
      <c r="A524" s="456"/>
      <c r="B524" s="456"/>
      <c r="C524" s="456"/>
      <c r="D524" s="456"/>
      <c r="E524" s="456"/>
      <c r="F524" s="456"/>
      <c r="G524" s="456"/>
      <c r="H524" s="717"/>
      <c r="I524" s="717"/>
      <c r="J524" s="717"/>
      <c r="K524" s="717"/>
      <c r="L524" s="717"/>
      <c r="M524" s="717"/>
      <c r="N524" s="717"/>
      <c r="O524" s="456"/>
      <c r="P524" s="456"/>
      <c r="Q524" s="718"/>
    </row>
    <row r="525" spans="1:17" ht="19.5" customHeight="1">
      <c r="A525" s="456"/>
      <c r="B525" s="456"/>
      <c r="C525" s="456"/>
      <c r="D525" s="456"/>
      <c r="E525" s="456"/>
      <c r="F525" s="456"/>
      <c r="G525" s="456"/>
      <c r="H525" s="717"/>
      <c r="I525" s="717"/>
      <c r="J525" s="717"/>
      <c r="K525" s="717"/>
      <c r="L525" s="717"/>
      <c r="M525" s="717"/>
      <c r="N525" s="717"/>
      <c r="O525" s="456"/>
      <c r="P525" s="456"/>
      <c r="Q525" s="718"/>
    </row>
    <row r="526" spans="1:17" ht="19.5" customHeight="1">
      <c r="A526" s="456"/>
      <c r="B526" s="456"/>
      <c r="C526" s="456"/>
      <c r="D526" s="456"/>
      <c r="E526" s="456"/>
      <c r="F526" s="456"/>
      <c r="G526" s="456"/>
      <c r="H526" s="717"/>
      <c r="I526" s="717"/>
      <c r="J526" s="717"/>
      <c r="K526" s="717"/>
      <c r="L526" s="717"/>
      <c r="M526" s="717"/>
      <c r="N526" s="717"/>
      <c r="O526" s="456"/>
      <c r="P526" s="456"/>
      <c r="Q526" s="718"/>
    </row>
    <row r="527" spans="1:17" ht="19.5" customHeight="1">
      <c r="A527" s="456"/>
      <c r="B527" s="456"/>
      <c r="C527" s="456"/>
      <c r="D527" s="456"/>
      <c r="E527" s="456"/>
      <c r="F527" s="456"/>
      <c r="G527" s="456"/>
      <c r="H527" s="717"/>
      <c r="I527" s="717"/>
      <c r="J527" s="717"/>
      <c r="K527" s="717"/>
      <c r="L527" s="717"/>
      <c r="M527" s="717"/>
      <c r="N527" s="717"/>
      <c r="O527" s="456"/>
      <c r="P527" s="456"/>
      <c r="Q527" s="718"/>
    </row>
    <row r="528" spans="1:17" ht="19.5" customHeight="1">
      <c r="A528" s="456"/>
      <c r="B528" s="456"/>
      <c r="C528" s="456"/>
      <c r="D528" s="456"/>
      <c r="E528" s="456"/>
      <c r="F528" s="456"/>
      <c r="G528" s="456"/>
      <c r="H528" s="717"/>
      <c r="I528" s="717"/>
      <c r="J528" s="717"/>
      <c r="K528" s="717"/>
      <c r="L528" s="717"/>
      <c r="M528" s="717"/>
      <c r="N528" s="717"/>
      <c r="O528" s="456"/>
      <c r="P528" s="456"/>
      <c r="Q528" s="718"/>
    </row>
    <row r="529" spans="1:17" ht="19.5" customHeight="1">
      <c r="A529" s="456"/>
      <c r="B529" s="456"/>
      <c r="C529" s="456"/>
      <c r="D529" s="456"/>
      <c r="E529" s="456"/>
      <c r="F529" s="456"/>
      <c r="G529" s="456"/>
      <c r="H529" s="717"/>
      <c r="I529" s="717"/>
      <c r="J529" s="717"/>
      <c r="K529" s="717"/>
      <c r="L529" s="717"/>
      <c r="M529" s="717"/>
      <c r="N529" s="717"/>
      <c r="O529" s="456"/>
      <c r="P529" s="456"/>
      <c r="Q529" s="718"/>
    </row>
    <row r="530" spans="1:17" ht="19.5" customHeight="1">
      <c r="A530" s="456"/>
      <c r="B530" s="456"/>
      <c r="C530" s="456"/>
      <c r="D530" s="456"/>
      <c r="E530" s="456"/>
      <c r="F530" s="456"/>
      <c r="G530" s="456"/>
      <c r="H530" s="717"/>
      <c r="I530" s="717"/>
      <c r="J530" s="717"/>
      <c r="K530" s="717"/>
      <c r="L530" s="717"/>
      <c r="M530" s="717"/>
      <c r="N530" s="717"/>
      <c r="O530" s="456"/>
      <c r="P530" s="456"/>
      <c r="Q530" s="718"/>
    </row>
    <row r="531" spans="1:17" ht="19.5" customHeight="1">
      <c r="A531" s="456"/>
      <c r="B531" s="456"/>
      <c r="C531" s="456"/>
      <c r="D531" s="456"/>
      <c r="E531" s="456"/>
      <c r="F531" s="456"/>
      <c r="G531" s="456"/>
      <c r="H531" s="717"/>
      <c r="I531" s="717"/>
      <c r="J531" s="717"/>
      <c r="K531" s="717"/>
      <c r="L531" s="717"/>
      <c r="M531" s="717"/>
      <c r="N531" s="717"/>
      <c r="O531" s="456"/>
      <c r="P531" s="456"/>
      <c r="Q531" s="718"/>
    </row>
    <row r="532" spans="1:17" ht="19.5" customHeight="1">
      <c r="A532" s="456"/>
      <c r="B532" s="456"/>
      <c r="C532" s="456"/>
      <c r="D532" s="456"/>
      <c r="E532" s="456"/>
      <c r="F532" s="456"/>
      <c r="G532" s="456"/>
      <c r="H532" s="717"/>
      <c r="I532" s="717"/>
      <c r="J532" s="717"/>
      <c r="K532" s="717"/>
      <c r="L532" s="717"/>
      <c r="M532" s="717"/>
      <c r="N532" s="717"/>
      <c r="O532" s="456"/>
      <c r="P532" s="456"/>
      <c r="Q532" s="718"/>
    </row>
    <row r="533" spans="1:17" ht="19.5" customHeight="1">
      <c r="A533" s="456"/>
      <c r="B533" s="456"/>
      <c r="C533" s="456"/>
      <c r="D533" s="456"/>
      <c r="E533" s="456"/>
      <c r="F533" s="456"/>
      <c r="G533" s="456"/>
      <c r="H533" s="717"/>
      <c r="I533" s="717"/>
      <c r="J533" s="717"/>
      <c r="K533" s="717"/>
      <c r="L533" s="717"/>
      <c r="M533" s="717"/>
      <c r="N533" s="717"/>
      <c r="O533" s="456"/>
      <c r="P533" s="456"/>
      <c r="Q533" s="718"/>
    </row>
    <row r="534" spans="1:17" ht="19.5" customHeight="1">
      <c r="A534" s="456"/>
      <c r="B534" s="456"/>
      <c r="C534" s="456"/>
      <c r="D534" s="456"/>
      <c r="E534" s="456"/>
      <c r="F534" s="456"/>
      <c r="G534" s="456"/>
      <c r="H534" s="717"/>
      <c r="I534" s="717"/>
      <c r="J534" s="717"/>
      <c r="K534" s="717"/>
      <c r="L534" s="717"/>
      <c r="M534" s="717"/>
      <c r="N534" s="717"/>
      <c r="O534" s="456"/>
      <c r="P534" s="456"/>
      <c r="Q534" s="718"/>
    </row>
    <row r="535" spans="1:17" ht="19.5" customHeight="1">
      <c r="A535" s="456"/>
      <c r="B535" s="456"/>
      <c r="C535" s="456"/>
      <c r="D535" s="456"/>
      <c r="E535" s="456"/>
      <c r="F535" s="456"/>
      <c r="G535" s="456"/>
      <c r="H535" s="717"/>
      <c r="I535" s="717"/>
      <c r="J535" s="717"/>
      <c r="K535" s="717"/>
      <c r="L535" s="717"/>
      <c r="M535" s="717"/>
      <c r="N535" s="717"/>
      <c r="O535" s="456"/>
      <c r="P535" s="456"/>
      <c r="Q535" s="718"/>
    </row>
    <row r="536" spans="1:17" ht="19.5" customHeight="1">
      <c r="A536" s="456"/>
      <c r="B536" s="456"/>
      <c r="C536" s="456"/>
      <c r="D536" s="456"/>
      <c r="E536" s="456"/>
      <c r="F536" s="456"/>
      <c r="G536" s="456"/>
      <c r="H536" s="717"/>
      <c r="I536" s="717"/>
      <c r="J536" s="717"/>
      <c r="K536" s="717"/>
      <c r="L536" s="717"/>
      <c r="M536" s="717"/>
      <c r="N536" s="717"/>
      <c r="O536" s="456"/>
      <c r="P536" s="456"/>
      <c r="Q536" s="718"/>
    </row>
    <row r="537" spans="1:17" ht="19.5" customHeight="1">
      <c r="A537" s="456"/>
      <c r="B537" s="456"/>
      <c r="C537" s="456"/>
      <c r="D537" s="456"/>
      <c r="E537" s="456"/>
      <c r="F537" s="456"/>
      <c r="G537" s="456"/>
      <c r="H537" s="717"/>
      <c r="I537" s="717"/>
      <c r="J537" s="717"/>
      <c r="K537" s="717"/>
      <c r="L537" s="717"/>
      <c r="M537" s="717"/>
      <c r="N537" s="717"/>
      <c r="O537" s="456"/>
      <c r="P537" s="456"/>
      <c r="Q537" s="718"/>
    </row>
    <row r="538" spans="1:17" ht="19.5" customHeight="1">
      <c r="A538" s="456"/>
      <c r="B538" s="456"/>
      <c r="C538" s="456"/>
      <c r="D538" s="456"/>
      <c r="E538" s="456"/>
      <c r="F538" s="456"/>
      <c r="G538" s="456"/>
      <c r="H538" s="717"/>
      <c r="I538" s="717"/>
      <c r="J538" s="717"/>
      <c r="K538" s="717"/>
      <c r="L538" s="717"/>
      <c r="M538" s="717"/>
      <c r="N538" s="717"/>
      <c r="O538" s="456"/>
      <c r="P538" s="456"/>
      <c r="Q538" s="718"/>
    </row>
    <row r="539" spans="1:17" ht="19.5" customHeight="1">
      <c r="A539" s="456"/>
      <c r="B539" s="456"/>
      <c r="C539" s="456"/>
      <c r="D539" s="456"/>
      <c r="E539" s="456"/>
      <c r="F539" s="456"/>
      <c r="G539" s="456"/>
      <c r="H539" s="717"/>
      <c r="I539" s="717"/>
      <c r="J539" s="717"/>
      <c r="K539" s="717"/>
      <c r="L539" s="717"/>
      <c r="M539" s="717"/>
      <c r="N539" s="717"/>
      <c r="O539" s="456"/>
      <c r="P539" s="456"/>
      <c r="Q539" s="718"/>
    </row>
    <row r="540" spans="1:17" ht="19.5" customHeight="1">
      <c r="A540" s="456"/>
      <c r="B540" s="456"/>
      <c r="C540" s="456"/>
      <c r="D540" s="456"/>
      <c r="E540" s="456"/>
      <c r="F540" s="456"/>
      <c r="G540" s="456"/>
      <c r="H540" s="717"/>
      <c r="I540" s="717"/>
      <c r="J540" s="717"/>
      <c r="K540" s="717"/>
      <c r="L540" s="717"/>
      <c r="M540" s="717"/>
      <c r="N540" s="717"/>
      <c r="O540" s="456"/>
      <c r="P540" s="456"/>
      <c r="Q540" s="718"/>
    </row>
    <row r="541" spans="1:17" ht="19.5" customHeight="1">
      <c r="A541" s="456"/>
      <c r="B541" s="456"/>
      <c r="C541" s="456"/>
      <c r="D541" s="456"/>
      <c r="E541" s="456"/>
      <c r="F541" s="456"/>
      <c r="G541" s="456"/>
      <c r="H541" s="717"/>
      <c r="I541" s="717"/>
      <c r="J541" s="717"/>
      <c r="K541" s="717"/>
      <c r="L541" s="717"/>
      <c r="M541" s="717"/>
      <c r="N541" s="717"/>
      <c r="O541" s="456"/>
      <c r="P541" s="456"/>
      <c r="Q541" s="718"/>
    </row>
    <row r="542" spans="1:17" ht="19.5" customHeight="1">
      <c r="A542" s="456"/>
      <c r="B542" s="456"/>
      <c r="C542" s="456"/>
      <c r="D542" s="456"/>
      <c r="E542" s="456"/>
      <c r="F542" s="456"/>
      <c r="G542" s="456"/>
      <c r="H542" s="717"/>
      <c r="I542" s="717"/>
      <c r="J542" s="717"/>
      <c r="K542" s="717"/>
      <c r="L542" s="717"/>
      <c r="M542" s="717"/>
      <c r="N542" s="717"/>
      <c r="O542" s="456"/>
      <c r="P542" s="456"/>
      <c r="Q542" s="718"/>
    </row>
    <row r="543" spans="1:17" ht="19.5" customHeight="1">
      <c r="A543" s="456"/>
      <c r="B543" s="456"/>
      <c r="C543" s="456"/>
      <c r="D543" s="456"/>
      <c r="E543" s="456"/>
      <c r="F543" s="456"/>
      <c r="G543" s="456"/>
      <c r="H543" s="717"/>
      <c r="I543" s="717"/>
      <c r="J543" s="717"/>
      <c r="K543" s="717"/>
      <c r="L543" s="717"/>
      <c r="M543" s="717"/>
      <c r="N543" s="717"/>
      <c r="O543" s="456"/>
      <c r="P543" s="456"/>
      <c r="Q543" s="718"/>
    </row>
    <row r="544" spans="1:17" ht="19.5" customHeight="1">
      <c r="A544" s="456"/>
      <c r="B544" s="456"/>
      <c r="C544" s="456"/>
      <c r="D544" s="456"/>
      <c r="E544" s="456"/>
      <c r="F544" s="456"/>
      <c r="G544" s="456"/>
      <c r="H544" s="717"/>
      <c r="I544" s="717"/>
      <c r="J544" s="717"/>
      <c r="K544" s="717"/>
      <c r="L544" s="717"/>
      <c r="M544" s="717"/>
      <c r="N544" s="717"/>
      <c r="O544" s="456"/>
      <c r="P544" s="456"/>
      <c r="Q544" s="718"/>
    </row>
    <row r="545" spans="1:17" ht="19.5" customHeight="1">
      <c r="A545" s="456"/>
      <c r="B545" s="456"/>
      <c r="C545" s="456"/>
      <c r="D545" s="456"/>
      <c r="E545" s="456"/>
      <c r="F545" s="456"/>
      <c r="G545" s="456"/>
      <c r="H545" s="717"/>
      <c r="I545" s="717"/>
      <c r="J545" s="717"/>
      <c r="K545" s="717"/>
      <c r="L545" s="717"/>
      <c r="M545" s="717"/>
      <c r="N545" s="717"/>
      <c r="O545" s="456"/>
      <c r="P545" s="456"/>
      <c r="Q545" s="718"/>
    </row>
    <row r="546" spans="1:17" ht="19.5" customHeight="1">
      <c r="A546" s="456"/>
      <c r="B546" s="456"/>
      <c r="C546" s="456"/>
      <c r="D546" s="456"/>
      <c r="E546" s="456"/>
      <c r="F546" s="456"/>
      <c r="G546" s="456"/>
      <c r="H546" s="717"/>
      <c r="I546" s="717"/>
      <c r="J546" s="717"/>
      <c r="K546" s="717"/>
      <c r="L546" s="717"/>
      <c r="M546" s="717"/>
      <c r="N546" s="717"/>
      <c r="O546" s="456"/>
      <c r="P546" s="456"/>
      <c r="Q546" s="718"/>
    </row>
    <row r="547" spans="1:17" ht="19.5" customHeight="1">
      <c r="A547" s="456"/>
      <c r="B547" s="456"/>
      <c r="C547" s="456"/>
      <c r="D547" s="456"/>
      <c r="E547" s="456"/>
      <c r="F547" s="456"/>
      <c r="G547" s="456"/>
      <c r="H547" s="717"/>
      <c r="I547" s="717"/>
      <c r="J547" s="717"/>
      <c r="K547" s="717"/>
      <c r="L547" s="717"/>
      <c r="M547" s="717"/>
      <c r="N547" s="717"/>
      <c r="O547" s="456"/>
      <c r="P547" s="456"/>
      <c r="Q547" s="718"/>
    </row>
    <row r="548" spans="1:17" ht="19.5" customHeight="1">
      <c r="A548" s="456"/>
      <c r="B548" s="456"/>
      <c r="C548" s="456"/>
      <c r="D548" s="456"/>
      <c r="E548" s="456"/>
      <c r="F548" s="456"/>
      <c r="G548" s="456"/>
      <c r="H548" s="717"/>
      <c r="I548" s="717"/>
      <c r="J548" s="717"/>
      <c r="K548" s="717"/>
      <c r="L548" s="717"/>
      <c r="M548" s="717"/>
      <c r="N548" s="717"/>
      <c r="O548" s="456"/>
      <c r="P548" s="456"/>
      <c r="Q548" s="718"/>
    </row>
    <row r="549" spans="1:17" ht="19.5" customHeight="1">
      <c r="A549" s="456"/>
      <c r="B549" s="456"/>
      <c r="C549" s="456"/>
      <c r="D549" s="456"/>
      <c r="E549" s="456"/>
      <c r="F549" s="456"/>
      <c r="G549" s="456"/>
      <c r="H549" s="717"/>
      <c r="I549" s="717"/>
      <c r="J549" s="717"/>
      <c r="K549" s="717"/>
      <c r="L549" s="717"/>
      <c r="M549" s="717"/>
      <c r="N549" s="717"/>
      <c r="O549" s="456"/>
      <c r="P549" s="456"/>
      <c r="Q549" s="718"/>
    </row>
    <row r="550" spans="1:17" ht="19.5" customHeight="1">
      <c r="A550" s="456"/>
      <c r="B550" s="456"/>
      <c r="C550" s="456"/>
      <c r="D550" s="456"/>
      <c r="E550" s="456"/>
      <c r="F550" s="456"/>
      <c r="G550" s="456"/>
      <c r="H550" s="717"/>
      <c r="I550" s="717"/>
      <c r="J550" s="717"/>
      <c r="K550" s="717"/>
      <c r="L550" s="717"/>
      <c r="M550" s="717"/>
      <c r="N550" s="717"/>
      <c r="O550" s="456"/>
      <c r="P550" s="456"/>
      <c r="Q550" s="718"/>
    </row>
    <row r="551" spans="1:17" ht="19.5" customHeight="1">
      <c r="A551" s="456"/>
      <c r="B551" s="456"/>
      <c r="C551" s="456"/>
      <c r="D551" s="456"/>
      <c r="E551" s="456"/>
      <c r="F551" s="456"/>
      <c r="G551" s="456"/>
      <c r="H551" s="717"/>
      <c r="I551" s="717"/>
      <c r="J551" s="717"/>
      <c r="K551" s="717"/>
      <c r="L551" s="717"/>
      <c r="M551" s="717"/>
      <c r="N551" s="717"/>
      <c r="O551" s="456"/>
      <c r="P551" s="456"/>
      <c r="Q551" s="718"/>
    </row>
    <row r="552" spans="1:17" ht="19.5" customHeight="1">
      <c r="A552" s="456"/>
      <c r="B552" s="456"/>
      <c r="C552" s="456"/>
      <c r="D552" s="456"/>
      <c r="E552" s="456"/>
      <c r="F552" s="456"/>
      <c r="G552" s="456"/>
      <c r="H552" s="717"/>
      <c r="I552" s="717"/>
      <c r="J552" s="717"/>
      <c r="K552" s="717"/>
      <c r="L552" s="717"/>
      <c r="M552" s="717"/>
      <c r="N552" s="717"/>
      <c r="O552" s="456"/>
      <c r="P552" s="456"/>
      <c r="Q552" s="718"/>
    </row>
    <row r="553" spans="1:17" ht="19.5" customHeight="1">
      <c r="A553" s="456"/>
      <c r="B553" s="456"/>
      <c r="C553" s="456"/>
      <c r="D553" s="456"/>
      <c r="E553" s="456"/>
      <c r="F553" s="456"/>
      <c r="G553" s="456"/>
      <c r="H553" s="717"/>
      <c r="I553" s="717"/>
      <c r="J553" s="717"/>
      <c r="K553" s="717"/>
      <c r="L553" s="717"/>
      <c r="M553" s="717"/>
      <c r="N553" s="717"/>
      <c r="O553" s="456"/>
      <c r="P553" s="456"/>
      <c r="Q553" s="718"/>
    </row>
    <row r="554" spans="1:17" ht="19.5" customHeight="1">
      <c r="A554" s="456"/>
      <c r="B554" s="456"/>
      <c r="C554" s="456"/>
      <c r="D554" s="456"/>
      <c r="E554" s="456"/>
      <c r="F554" s="456"/>
      <c r="G554" s="456"/>
      <c r="H554" s="717"/>
      <c r="I554" s="717"/>
      <c r="J554" s="717"/>
      <c r="K554" s="717"/>
      <c r="L554" s="717"/>
      <c r="M554" s="717"/>
      <c r="N554" s="717"/>
      <c r="O554" s="456"/>
      <c r="P554" s="456"/>
      <c r="Q554" s="718"/>
    </row>
    <row r="555" spans="1:17" ht="19.5" customHeight="1">
      <c r="A555" s="456"/>
      <c r="B555" s="456"/>
      <c r="C555" s="456"/>
      <c r="D555" s="456"/>
      <c r="E555" s="456"/>
      <c r="F555" s="456"/>
      <c r="G555" s="456"/>
      <c r="H555" s="717"/>
      <c r="I555" s="717"/>
      <c r="J555" s="717"/>
      <c r="K555" s="717"/>
      <c r="L555" s="717"/>
      <c r="M555" s="717"/>
      <c r="N555" s="717"/>
      <c r="O555" s="456"/>
      <c r="P555" s="456"/>
      <c r="Q555" s="718"/>
    </row>
    <row r="556" spans="1:17" ht="19.5" customHeight="1">
      <c r="A556" s="456"/>
      <c r="B556" s="456"/>
      <c r="C556" s="456"/>
      <c r="D556" s="456"/>
      <c r="E556" s="456"/>
      <c r="F556" s="456"/>
      <c r="G556" s="456"/>
      <c r="H556" s="717"/>
      <c r="I556" s="717"/>
      <c r="J556" s="717"/>
      <c r="K556" s="717"/>
      <c r="L556" s="717"/>
      <c r="M556" s="717"/>
      <c r="N556" s="717"/>
      <c r="O556" s="456"/>
      <c r="P556" s="456"/>
      <c r="Q556" s="718"/>
    </row>
    <row r="557" spans="1:17" ht="19.5" customHeight="1">
      <c r="A557" s="456"/>
      <c r="B557" s="456"/>
      <c r="C557" s="456"/>
      <c r="D557" s="456"/>
      <c r="E557" s="456"/>
      <c r="F557" s="456"/>
      <c r="G557" s="456"/>
      <c r="H557" s="717"/>
      <c r="I557" s="717"/>
      <c r="J557" s="717"/>
      <c r="K557" s="717"/>
      <c r="L557" s="717"/>
      <c r="M557" s="717"/>
      <c r="N557" s="717"/>
      <c r="O557" s="456"/>
      <c r="P557" s="456"/>
      <c r="Q557" s="718"/>
    </row>
    <row r="558" spans="1:17" ht="19.5" customHeight="1">
      <c r="A558" s="456"/>
      <c r="B558" s="456"/>
      <c r="C558" s="456"/>
      <c r="D558" s="456"/>
      <c r="E558" s="456"/>
      <c r="F558" s="456"/>
      <c r="G558" s="456"/>
      <c r="H558" s="717"/>
      <c r="I558" s="717"/>
      <c r="J558" s="717"/>
      <c r="K558" s="717"/>
      <c r="L558" s="717"/>
      <c r="M558" s="717"/>
      <c r="N558" s="717"/>
      <c r="O558" s="456"/>
      <c r="P558" s="456"/>
      <c r="Q558" s="718"/>
    </row>
    <row r="559" spans="1:17" ht="19.5" customHeight="1">
      <c r="A559" s="456"/>
      <c r="B559" s="456"/>
      <c r="C559" s="456"/>
      <c r="D559" s="456"/>
      <c r="E559" s="456"/>
      <c r="F559" s="456"/>
      <c r="G559" s="456"/>
      <c r="H559" s="717"/>
      <c r="I559" s="717"/>
      <c r="J559" s="717"/>
      <c r="K559" s="717"/>
      <c r="L559" s="717"/>
      <c r="M559" s="717"/>
      <c r="N559" s="717"/>
      <c r="O559" s="456"/>
      <c r="P559" s="456"/>
      <c r="Q559" s="718"/>
    </row>
    <row r="560" spans="1:17" ht="19.5" customHeight="1">
      <c r="A560" s="456"/>
      <c r="B560" s="456"/>
      <c r="C560" s="456"/>
      <c r="D560" s="456"/>
      <c r="E560" s="456"/>
      <c r="F560" s="456"/>
      <c r="G560" s="456"/>
      <c r="H560" s="717"/>
      <c r="I560" s="717"/>
      <c r="J560" s="717"/>
      <c r="K560" s="717"/>
      <c r="L560" s="717"/>
      <c r="M560" s="717"/>
      <c r="N560" s="717"/>
      <c r="O560" s="456"/>
      <c r="P560" s="456"/>
      <c r="Q560" s="718"/>
    </row>
    <row r="561" spans="1:17" ht="19.5" customHeight="1">
      <c r="A561" s="456"/>
      <c r="B561" s="456"/>
      <c r="C561" s="456"/>
      <c r="D561" s="456"/>
      <c r="E561" s="456"/>
      <c r="F561" s="456"/>
      <c r="G561" s="456"/>
      <c r="H561" s="717"/>
      <c r="I561" s="717"/>
      <c r="J561" s="717"/>
      <c r="K561" s="717"/>
      <c r="L561" s="717"/>
      <c r="M561" s="717"/>
      <c r="N561" s="717"/>
      <c r="O561" s="456"/>
      <c r="P561" s="456"/>
      <c r="Q561" s="718"/>
    </row>
    <row r="562" spans="1:17" ht="19.5" customHeight="1">
      <c r="A562" s="456"/>
      <c r="B562" s="456"/>
      <c r="C562" s="456"/>
      <c r="D562" s="456"/>
      <c r="E562" s="456"/>
      <c r="F562" s="456"/>
      <c r="G562" s="456"/>
      <c r="H562" s="717"/>
      <c r="I562" s="717"/>
      <c r="J562" s="717"/>
      <c r="K562" s="717"/>
      <c r="L562" s="717"/>
      <c r="M562" s="717"/>
      <c r="N562" s="717"/>
      <c r="O562" s="456"/>
      <c r="P562" s="456"/>
      <c r="Q562" s="718"/>
    </row>
    <row r="563" spans="1:17" ht="19.5" customHeight="1">
      <c r="A563" s="456"/>
      <c r="B563" s="456"/>
      <c r="C563" s="456"/>
      <c r="D563" s="456"/>
      <c r="E563" s="456"/>
      <c r="F563" s="456"/>
      <c r="G563" s="456"/>
      <c r="H563" s="717"/>
      <c r="I563" s="717"/>
      <c r="J563" s="717"/>
      <c r="K563" s="717"/>
      <c r="L563" s="717"/>
      <c r="M563" s="717"/>
      <c r="N563" s="717"/>
      <c r="O563" s="456"/>
      <c r="P563" s="456"/>
      <c r="Q563" s="718"/>
    </row>
    <row r="564" spans="1:17" ht="19.5" customHeight="1">
      <c r="A564" s="456"/>
      <c r="B564" s="456"/>
      <c r="C564" s="456"/>
      <c r="D564" s="456"/>
      <c r="E564" s="456"/>
      <c r="F564" s="456"/>
      <c r="G564" s="456"/>
      <c r="H564" s="717"/>
      <c r="I564" s="717"/>
      <c r="J564" s="717"/>
      <c r="K564" s="717"/>
      <c r="L564" s="717"/>
      <c r="M564" s="717"/>
      <c r="N564" s="717"/>
      <c r="O564" s="456"/>
      <c r="P564" s="456"/>
      <c r="Q564" s="718"/>
    </row>
    <row r="565" spans="1:17" ht="19.5" customHeight="1">
      <c r="A565" s="456"/>
      <c r="B565" s="456"/>
      <c r="C565" s="456"/>
      <c r="D565" s="456"/>
      <c r="E565" s="456"/>
      <c r="F565" s="456"/>
      <c r="G565" s="456"/>
      <c r="H565" s="717"/>
      <c r="I565" s="717"/>
      <c r="J565" s="717"/>
      <c r="K565" s="717"/>
      <c r="L565" s="717"/>
      <c r="M565" s="717"/>
      <c r="N565" s="717"/>
      <c r="O565" s="456"/>
      <c r="P565" s="456"/>
      <c r="Q565" s="718"/>
    </row>
    <row r="566" spans="1:17" ht="19.5" customHeight="1">
      <c r="A566" s="456"/>
      <c r="B566" s="456"/>
      <c r="C566" s="456"/>
      <c r="D566" s="456"/>
      <c r="E566" s="456"/>
      <c r="F566" s="456"/>
      <c r="G566" s="456"/>
      <c r="H566" s="717"/>
      <c r="I566" s="717"/>
      <c r="J566" s="717"/>
      <c r="K566" s="717"/>
      <c r="L566" s="717"/>
      <c r="M566" s="717"/>
      <c r="N566" s="717"/>
      <c r="O566" s="456"/>
      <c r="P566" s="456"/>
      <c r="Q566" s="718"/>
    </row>
    <row r="567" spans="1:17" ht="19.5" customHeight="1">
      <c r="A567" s="456"/>
      <c r="B567" s="456"/>
      <c r="C567" s="456"/>
      <c r="D567" s="456"/>
      <c r="E567" s="456"/>
      <c r="F567" s="456"/>
      <c r="G567" s="456"/>
      <c r="H567" s="717"/>
      <c r="I567" s="717"/>
      <c r="J567" s="717"/>
      <c r="K567" s="717"/>
      <c r="L567" s="717"/>
      <c r="M567" s="717"/>
      <c r="N567" s="717"/>
      <c r="O567" s="456"/>
      <c r="P567" s="456"/>
      <c r="Q567" s="718"/>
    </row>
    <row r="568" spans="1:17" ht="19.5" customHeight="1">
      <c r="A568" s="456"/>
      <c r="B568" s="456"/>
      <c r="C568" s="456"/>
      <c r="D568" s="456"/>
      <c r="E568" s="456"/>
      <c r="F568" s="456"/>
      <c r="G568" s="456"/>
      <c r="H568" s="717"/>
      <c r="I568" s="717"/>
      <c r="J568" s="717"/>
      <c r="K568" s="717"/>
      <c r="L568" s="717"/>
      <c r="M568" s="717"/>
      <c r="N568" s="717"/>
      <c r="O568" s="456"/>
      <c r="P568" s="456"/>
      <c r="Q568" s="718"/>
    </row>
    <row r="569" spans="1:17" ht="19.5" customHeight="1">
      <c r="A569" s="456"/>
      <c r="B569" s="456"/>
      <c r="C569" s="456"/>
      <c r="D569" s="456"/>
      <c r="E569" s="456"/>
      <c r="F569" s="456"/>
      <c r="G569" s="456"/>
      <c r="H569" s="717"/>
      <c r="I569" s="717"/>
      <c r="J569" s="717"/>
      <c r="K569" s="717"/>
      <c r="L569" s="717"/>
      <c r="M569" s="717"/>
      <c r="N569" s="717"/>
      <c r="O569" s="456"/>
      <c r="P569" s="456"/>
      <c r="Q569" s="718"/>
    </row>
    <row r="570" spans="1:17" ht="19.5" customHeight="1">
      <c r="A570" s="456"/>
      <c r="B570" s="456"/>
      <c r="C570" s="456"/>
      <c r="D570" s="456"/>
      <c r="E570" s="456"/>
      <c r="F570" s="456"/>
      <c r="G570" s="456"/>
      <c r="H570" s="717"/>
      <c r="I570" s="717"/>
      <c r="J570" s="717"/>
      <c r="K570" s="717"/>
      <c r="L570" s="717"/>
      <c r="M570" s="717"/>
      <c r="N570" s="717"/>
      <c r="O570" s="456"/>
      <c r="P570" s="456"/>
      <c r="Q570" s="718"/>
    </row>
    <row r="571" spans="1:17" ht="19.5" customHeight="1">
      <c r="A571" s="456"/>
      <c r="B571" s="456"/>
      <c r="C571" s="456"/>
      <c r="D571" s="456"/>
      <c r="E571" s="456"/>
      <c r="F571" s="456"/>
      <c r="G571" s="456"/>
      <c r="H571" s="717"/>
      <c r="I571" s="717"/>
      <c r="J571" s="717"/>
      <c r="K571" s="717"/>
      <c r="L571" s="717"/>
      <c r="M571" s="717"/>
      <c r="N571" s="717"/>
      <c r="O571" s="456"/>
      <c r="P571" s="456"/>
      <c r="Q571" s="718"/>
    </row>
    <row r="572" spans="1:17" ht="19.5" customHeight="1">
      <c r="A572" s="456"/>
      <c r="B572" s="456"/>
      <c r="C572" s="456"/>
      <c r="D572" s="456"/>
      <c r="E572" s="456"/>
      <c r="F572" s="456"/>
      <c r="G572" s="456"/>
      <c r="H572" s="717"/>
      <c r="I572" s="717"/>
      <c r="J572" s="717"/>
      <c r="K572" s="717"/>
      <c r="L572" s="717"/>
      <c r="M572" s="717"/>
      <c r="N572" s="717"/>
      <c r="O572" s="456"/>
      <c r="P572" s="456"/>
      <c r="Q572" s="718"/>
    </row>
    <row r="573" spans="1:17" ht="19.5" customHeight="1">
      <c r="A573" s="456"/>
      <c r="B573" s="456"/>
      <c r="C573" s="456"/>
      <c r="D573" s="456"/>
      <c r="E573" s="456"/>
      <c r="F573" s="456"/>
      <c r="G573" s="456"/>
      <c r="H573" s="717"/>
      <c r="I573" s="717"/>
      <c r="J573" s="717"/>
      <c r="K573" s="717"/>
      <c r="L573" s="717"/>
      <c r="M573" s="717"/>
      <c r="N573" s="717"/>
      <c r="O573" s="456"/>
      <c r="P573" s="456"/>
      <c r="Q573" s="718"/>
    </row>
    <row r="574" spans="1:17" ht="19.5" customHeight="1">
      <c r="A574" s="456"/>
      <c r="B574" s="456"/>
      <c r="C574" s="456"/>
      <c r="D574" s="456"/>
      <c r="E574" s="456"/>
      <c r="F574" s="456"/>
      <c r="G574" s="456"/>
      <c r="H574" s="717"/>
      <c r="I574" s="717"/>
      <c r="J574" s="717"/>
      <c r="K574" s="717"/>
      <c r="L574" s="717"/>
      <c r="M574" s="717"/>
      <c r="N574" s="717"/>
      <c r="O574" s="456"/>
      <c r="P574" s="456"/>
      <c r="Q574" s="718"/>
    </row>
    <row r="575" spans="1:17" ht="19.5" customHeight="1">
      <c r="A575" s="456"/>
      <c r="B575" s="456"/>
      <c r="C575" s="456"/>
      <c r="D575" s="456"/>
      <c r="E575" s="456"/>
      <c r="F575" s="456"/>
      <c r="G575" s="456"/>
      <c r="H575" s="717"/>
      <c r="I575" s="717"/>
      <c r="J575" s="717"/>
      <c r="K575" s="717"/>
      <c r="L575" s="717"/>
      <c r="M575" s="717"/>
      <c r="N575" s="717"/>
      <c r="O575" s="456"/>
      <c r="P575" s="456"/>
      <c r="Q575" s="718"/>
    </row>
    <row r="576" spans="1:17" ht="19.5" customHeight="1">
      <c r="A576" s="456"/>
      <c r="B576" s="456"/>
      <c r="C576" s="456"/>
      <c r="D576" s="456"/>
      <c r="E576" s="456"/>
      <c r="F576" s="456"/>
      <c r="G576" s="456"/>
      <c r="H576" s="717"/>
      <c r="I576" s="717"/>
      <c r="J576" s="717"/>
      <c r="K576" s="717"/>
      <c r="L576" s="717"/>
      <c r="M576" s="717"/>
      <c r="N576" s="717"/>
      <c r="O576" s="456"/>
      <c r="P576" s="456"/>
      <c r="Q576" s="718"/>
    </row>
    <row r="577" spans="1:17" ht="19.5" customHeight="1">
      <c r="A577" s="456"/>
      <c r="B577" s="456"/>
      <c r="C577" s="456"/>
      <c r="D577" s="456"/>
      <c r="E577" s="456"/>
      <c r="F577" s="456"/>
      <c r="G577" s="456"/>
      <c r="H577" s="717"/>
      <c r="I577" s="717"/>
      <c r="J577" s="717"/>
      <c r="K577" s="717"/>
      <c r="L577" s="717"/>
      <c r="M577" s="717"/>
      <c r="N577" s="717"/>
      <c r="O577" s="456"/>
      <c r="P577" s="456"/>
      <c r="Q577" s="718"/>
    </row>
    <row r="578" spans="1:17" ht="19.5" customHeight="1">
      <c r="A578" s="456"/>
      <c r="B578" s="456"/>
      <c r="C578" s="456"/>
      <c r="D578" s="456"/>
      <c r="E578" s="456"/>
      <c r="F578" s="456"/>
      <c r="G578" s="456"/>
      <c r="H578" s="717"/>
      <c r="I578" s="717"/>
      <c r="J578" s="717"/>
      <c r="K578" s="717"/>
      <c r="L578" s="717"/>
      <c r="M578" s="717"/>
      <c r="N578" s="717"/>
      <c r="O578" s="456"/>
      <c r="P578" s="456"/>
      <c r="Q578" s="718"/>
    </row>
    <row r="579" spans="1:17" ht="19.5" customHeight="1">
      <c r="A579" s="456"/>
      <c r="B579" s="456"/>
      <c r="C579" s="456"/>
      <c r="D579" s="456"/>
      <c r="E579" s="456"/>
      <c r="F579" s="456"/>
      <c r="G579" s="456"/>
      <c r="H579" s="717"/>
      <c r="I579" s="717"/>
      <c r="J579" s="717"/>
      <c r="K579" s="717"/>
      <c r="L579" s="717"/>
      <c r="M579" s="717"/>
      <c r="N579" s="717"/>
      <c r="O579" s="456"/>
      <c r="P579" s="456"/>
      <c r="Q579" s="718"/>
    </row>
    <row r="580" spans="1:17" ht="19.5" customHeight="1">
      <c r="A580" s="456"/>
      <c r="B580" s="456"/>
      <c r="C580" s="456"/>
      <c r="D580" s="456"/>
      <c r="E580" s="456"/>
      <c r="F580" s="456"/>
      <c r="G580" s="456"/>
      <c r="H580" s="717"/>
      <c r="I580" s="717"/>
      <c r="J580" s="717"/>
      <c r="K580" s="717"/>
      <c r="L580" s="717"/>
      <c r="M580" s="717"/>
      <c r="N580" s="717"/>
      <c r="O580" s="456"/>
      <c r="P580" s="456"/>
      <c r="Q580" s="718"/>
    </row>
    <row r="581" spans="1:17" ht="19.5" customHeight="1">
      <c r="A581" s="456"/>
      <c r="B581" s="456"/>
      <c r="C581" s="456"/>
      <c r="D581" s="456"/>
      <c r="E581" s="456"/>
      <c r="F581" s="456"/>
      <c r="G581" s="456"/>
      <c r="H581" s="717"/>
      <c r="I581" s="717"/>
      <c r="J581" s="717"/>
      <c r="K581" s="717"/>
      <c r="L581" s="717"/>
      <c r="M581" s="717"/>
      <c r="N581" s="717"/>
      <c r="O581" s="456"/>
      <c r="P581" s="456"/>
      <c r="Q581" s="718"/>
    </row>
    <row r="582" spans="1:17" ht="19.5" customHeight="1">
      <c r="A582" s="456"/>
      <c r="B582" s="456"/>
      <c r="C582" s="456"/>
      <c r="D582" s="456"/>
      <c r="E582" s="456"/>
      <c r="F582" s="456"/>
      <c r="G582" s="456"/>
      <c r="H582" s="717"/>
      <c r="I582" s="717"/>
      <c r="J582" s="717"/>
      <c r="K582" s="717"/>
      <c r="L582" s="717"/>
      <c r="M582" s="717"/>
      <c r="N582" s="717"/>
      <c r="O582" s="456"/>
      <c r="P582" s="456"/>
      <c r="Q582" s="718"/>
    </row>
    <row r="583" spans="1:17" ht="19.5" customHeight="1">
      <c r="A583" s="456"/>
      <c r="B583" s="456"/>
      <c r="C583" s="456"/>
      <c r="D583" s="456"/>
      <c r="E583" s="456"/>
      <c r="F583" s="456"/>
      <c r="G583" s="456"/>
      <c r="H583" s="717"/>
      <c r="I583" s="717"/>
      <c r="J583" s="717"/>
      <c r="K583" s="717"/>
      <c r="L583" s="717"/>
      <c r="M583" s="717"/>
      <c r="N583" s="717"/>
      <c r="O583" s="456"/>
      <c r="P583" s="456"/>
      <c r="Q583" s="718"/>
    </row>
    <row r="584" spans="1:17" ht="19.5" customHeight="1">
      <c r="A584" s="456"/>
      <c r="B584" s="456"/>
      <c r="C584" s="456"/>
      <c r="D584" s="456"/>
      <c r="E584" s="456"/>
      <c r="F584" s="456"/>
      <c r="G584" s="456"/>
      <c r="H584" s="717"/>
      <c r="I584" s="717"/>
      <c r="J584" s="717"/>
      <c r="K584" s="717"/>
      <c r="L584" s="717"/>
      <c r="M584" s="717"/>
      <c r="N584" s="717"/>
      <c r="O584" s="456"/>
      <c r="P584" s="456"/>
      <c r="Q584" s="718"/>
    </row>
    <row r="585" spans="1:17" ht="19.5" customHeight="1">
      <c r="A585" s="456"/>
      <c r="B585" s="456"/>
      <c r="C585" s="456"/>
      <c r="D585" s="456"/>
      <c r="E585" s="456"/>
      <c r="F585" s="456"/>
      <c r="G585" s="456"/>
      <c r="H585" s="717"/>
      <c r="I585" s="717"/>
      <c r="J585" s="717"/>
      <c r="K585" s="717"/>
      <c r="L585" s="717"/>
      <c r="M585" s="717"/>
      <c r="N585" s="717"/>
      <c r="O585" s="456"/>
      <c r="P585" s="456"/>
      <c r="Q585" s="718"/>
    </row>
    <row r="586" spans="1:17" ht="19.5" customHeight="1">
      <c r="A586" s="456"/>
      <c r="B586" s="456"/>
      <c r="C586" s="456"/>
      <c r="D586" s="456"/>
      <c r="E586" s="456"/>
      <c r="F586" s="456"/>
      <c r="G586" s="456"/>
      <c r="H586" s="717"/>
      <c r="I586" s="717"/>
      <c r="J586" s="717"/>
      <c r="K586" s="717"/>
      <c r="L586" s="717"/>
      <c r="M586" s="717"/>
      <c r="N586" s="717"/>
      <c r="O586" s="456"/>
      <c r="P586" s="456"/>
      <c r="Q586" s="718"/>
    </row>
    <row r="587" spans="1:17" ht="19.5" customHeight="1">
      <c r="A587" s="456"/>
      <c r="B587" s="456"/>
      <c r="C587" s="456"/>
      <c r="D587" s="456"/>
      <c r="E587" s="456"/>
      <c r="F587" s="456"/>
      <c r="G587" s="456"/>
      <c r="H587" s="717"/>
      <c r="I587" s="717"/>
      <c r="J587" s="717"/>
      <c r="K587" s="717"/>
      <c r="L587" s="717"/>
      <c r="M587" s="717"/>
      <c r="N587" s="717"/>
      <c r="O587" s="456"/>
      <c r="P587" s="456"/>
      <c r="Q587" s="718"/>
    </row>
    <row r="588" spans="1:17" ht="19.5" customHeight="1">
      <c r="A588" s="456"/>
      <c r="B588" s="456"/>
      <c r="C588" s="456"/>
      <c r="D588" s="456"/>
      <c r="E588" s="456"/>
      <c r="F588" s="456"/>
      <c r="G588" s="456"/>
      <c r="H588" s="717"/>
      <c r="I588" s="717"/>
      <c r="J588" s="717"/>
      <c r="K588" s="717"/>
      <c r="L588" s="717"/>
      <c r="M588" s="717"/>
      <c r="N588" s="717"/>
      <c r="O588" s="456"/>
      <c r="P588" s="456"/>
      <c r="Q588" s="718"/>
    </row>
    <row r="589" spans="1:17" ht="19.5" customHeight="1">
      <c r="A589" s="456"/>
      <c r="B589" s="456"/>
      <c r="C589" s="456"/>
      <c r="D589" s="456"/>
      <c r="E589" s="456"/>
      <c r="F589" s="456"/>
      <c r="G589" s="456"/>
      <c r="H589" s="717"/>
      <c r="I589" s="717"/>
      <c r="J589" s="717"/>
      <c r="K589" s="717"/>
      <c r="L589" s="717"/>
      <c r="M589" s="717"/>
      <c r="N589" s="717"/>
      <c r="O589" s="456"/>
      <c r="P589" s="456"/>
      <c r="Q589" s="718"/>
    </row>
    <row r="590" spans="1:17" ht="19.5" customHeight="1">
      <c r="A590" s="456"/>
      <c r="B590" s="456"/>
      <c r="C590" s="456"/>
      <c r="D590" s="456"/>
      <c r="E590" s="456"/>
      <c r="F590" s="456"/>
      <c r="G590" s="456"/>
      <c r="H590" s="717"/>
      <c r="I590" s="717"/>
      <c r="J590" s="717"/>
      <c r="K590" s="717"/>
      <c r="L590" s="717"/>
      <c r="M590" s="717"/>
      <c r="N590" s="717"/>
      <c r="O590" s="456"/>
      <c r="P590" s="456"/>
      <c r="Q590" s="718"/>
    </row>
    <row r="591" spans="1:17" ht="19.5" customHeight="1">
      <c r="A591" s="456"/>
      <c r="B591" s="456"/>
      <c r="C591" s="456"/>
      <c r="D591" s="456"/>
      <c r="E591" s="456"/>
      <c r="F591" s="456"/>
      <c r="G591" s="456"/>
      <c r="H591" s="717"/>
      <c r="I591" s="717"/>
      <c r="J591" s="717"/>
      <c r="K591" s="717"/>
      <c r="L591" s="717"/>
      <c r="M591" s="717"/>
      <c r="N591" s="717"/>
      <c r="O591" s="456"/>
      <c r="P591" s="456"/>
      <c r="Q591" s="718"/>
    </row>
    <row r="592" spans="1:17" ht="19.5" customHeight="1">
      <c r="A592" s="456"/>
      <c r="B592" s="456"/>
      <c r="C592" s="456"/>
      <c r="D592" s="456"/>
      <c r="E592" s="456"/>
      <c r="F592" s="456"/>
      <c r="G592" s="456"/>
      <c r="H592" s="717"/>
      <c r="I592" s="717"/>
      <c r="J592" s="717"/>
      <c r="K592" s="717"/>
      <c r="L592" s="717"/>
      <c r="M592" s="717"/>
      <c r="N592" s="717"/>
      <c r="O592" s="456"/>
      <c r="P592" s="456"/>
      <c r="Q592" s="718"/>
    </row>
    <row r="593" spans="1:17" ht="19.5" customHeight="1">
      <c r="A593" s="456"/>
      <c r="B593" s="456"/>
      <c r="C593" s="456"/>
      <c r="D593" s="456"/>
      <c r="E593" s="456"/>
      <c r="F593" s="456"/>
      <c r="G593" s="456"/>
      <c r="H593" s="717"/>
      <c r="I593" s="717"/>
      <c r="J593" s="717"/>
      <c r="K593" s="717"/>
      <c r="L593" s="717"/>
      <c r="M593" s="717"/>
      <c r="N593" s="717"/>
      <c r="O593" s="456"/>
      <c r="P593" s="456"/>
      <c r="Q593" s="718"/>
    </row>
    <row r="594" spans="1:17" ht="19.5" customHeight="1">
      <c r="A594" s="456"/>
      <c r="B594" s="456"/>
      <c r="C594" s="456"/>
      <c r="D594" s="456"/>
      <c r="E594" s="456"/>
      <c r="F594" s="456"/>
      <c r="G594" s="456"/>
      <c r="H594" s="717"/>
      <c r="I594" s="717"/>
      <c r="J594" s="717"/>
      <c r="K594" s="717"/>
      <c r="L594" s="717"/>
      <c r="M594" s="717"/>
      <c r="N594" s="717"/>
      <c r="O594" s="456"/>
      <c r="P594" s="456"/>
      <c r="Q594" s="718"/>
    </row>
    <row r="595" spans="1:17" ht="19.5" customHeight="1">
      <c r="A595" s="456"/>
      <c r="B595" s="456"/>
      <c r="C595" s="456"/>
      <c r="D595" s="456"/>
      <c r="E595" s="456"/>
      <c r="F595" s="456"/>
      <c r="G595" s="456"/>
      <c r="H595" s="717"/>
      <c r="I595" s="717"/>
      <c r="J595" s="717"/>
      <c r="K595" s="717"/>
      <c r="L595" s="717"/>
      <c r="M595" s="717"/>
      <c r="N595" s="717"/>
      <c r="O595" s="456"/>
      <c r="P595" s="456"/>
      <c r="Q595" s="718"/>
    </row>
    <row r="596" spans="1:17" ht="19.5" customHeight="1">
      <c r="A596" s="456"/>
      <c r="B596" s="456"/>
      <c r="C596" s="456"/>
      <c r="D596" s="456"/>
      <c r="E596" s="456"/>
      <c r="F596" s="456"/>
      <c r="G596" s="456"/>
      <c r="H596" s="717"/>
      <c r="I596" s="717"/>
      <c r="J596" s="717"/>
      <c r="K596" s="717"/>
      <c r="L596" s="717"/>
      <c r="M596" s="717"/>
      <c r="N596" s="717"/>
      <c r="O596" s="456"/>
      <c r="P596" s="456"/>
      <c r="Q596" s="718"/>
    </row>
    <row r="597" spans="1:17" ht="19.5" customHeight="1">
      <c r="A597" s="456"/>
      <c r="B597" s="456"/>
      <c r="C597" s="456"/>
      <c r="D597" s="456"/>
      <c r="E597" s="456"/>
      <c r="F597" s="456"/>
      <c r="G597" s="456"/>
      <c r="H597" s="717"/>
      <c r="I597" s="717"/>
      <c r="J597" s="717"/>
      <c r="K597" s="717"/>
      <c r="L597" s="717"/>
      <c r="M597" s="717"/>
      <c r="N597" s="717"/>
      <c r="O597" s="456"/>
      <c r="P597" s="456"/>
      <c r="Q597" s="718"/>
    </row>
    <row r="598" spans="1:17" ht="19.5" customHeight="1">
      <c r="A598" s="456"/>
      <c r="B598" s="456"/>
      <c r="C598" s="456"/>
      <c r="D598" s="456"/>
      <c r="E598" s="456"/>
      <c r="F598" s="456"/>
      <c r="G598" s="456"/>
      <c r="H598" s="717"/>
      <c r="I598" s="717"/>
      <c r="J598" s="717"/>
      <c r="K598" s="717"/>
      <c r="L598" s="717"/>
      <c r="M598" s="717"/>
      <c r="N598" s="717"/>
      <c r="O598" s="456"/>
      <c r="P598" s="456"/>
      <c r="Q598" s="718"/>
    </row>
    <row r="599" spans="1:17" ht="19.5" customHeight="1">
      <c r="A599" s="456"/>
      <c r="B599" s="456"/>
      <c r="C599" s="456"/>
      <c r="D599" s="456"/>
      <c r="E599" s="456"/>
      <c r="F599" s="456"/>
      <c r="G599" s="456"/>
      <c r="H599" s="717"/>
      <c r="I599" s="717"/>
      <c r="J599" s="717"/>
      <c r="K599" s="717"/>
      <c r="L599" s="717"/>
      <c r="M599" s="717"/>
      <c r="N599" s="717"/>
      <c r="O599" s="456"/>
      <c r="P599" s="456"/>
      <c r="Q599" s="718"/>
    </row>
    <row r="600" spans="1:17" ht="19.5" customHeight="1">
      <c r="A600" s="456"/>
      <c r="B600" s="456"/>
      <c r="C600" s="456"/>
      <c r="D600" s="456"/>
      <c r="E600" s="456"/>
      <c r="F600" s="456"/>
      <c r="G600" s="456"/>
      <c r="H600" s="717"/>
      <c r="I600" s="717"/>
      <c r="J600" s="717"/>
      <c r="K600" s="717"/>
      <c r="L600" s="717"/>
      <c r="M600" s="717"/>
      <c r="N600" s="717"/>
      <c r="O600" s="456"/>
      <c r="P600" s="456"/>
      <c r="Q600" s="718"/>
    </row>
    <row r="601" spans="1:17" ht="19.5" customHeight="1">
      <c r="A601" s="456"/>
      <c r="B601" s="456"/>
      <c r="C601" s="456"/>
      <c r="D601" s="456"/>
      <c r="E601" s="456"/>
      <c r="F601" s="456"/>
      <c r="G601" s="456"/>
      <c r="H601" s="717"/>
      <c r="I601" s="717"/>
      <c r="J601" s="717"/>
      <c r="K601" s="717"/>
      <c r="L601" s="717"/>
      <c r="M601" s="717"/>
      <c r="N601" s="717"/>
      <c r="O601" s="456"/>
      <c r="P601" s="456"/>
      <c r="Q601" s="718"/>
    </row>
    <row r="602" spans="1:17" ht="19.5" customHeight="1">
      <c r="A602" s="456"/>
      <c r="B602" s="456"/>
      <c r="C602" s="456"/>
      <c r="D602" s="456"/>
      <c r="E602" s="456"/>
      <c r="F602" s="456"/>
      <c r="G602" s="456"/>
      <c r="H602" s="717"/>
      <c r="I602" s="717"/>
      <c r="J602" s="717"/>
      <c r="K602" s="717"/>
      <c r="L602" s="717"/>
      <c r="M602" s="717"/>
      <c r="N602" s="717"/>
      <c r="O602" s="456"/>
      <c r="P602" s="456"/>
      <c r="Q602" s="718"/>
    </row>
    <row r="603" spans="1:17" ht="19.5" customHeight="1">
      <c r="A603" s="456"/>
      <c r="B603" s="456"/>
      <c r="C603" s="456"/>
      <c r="D603" s="456"/>
      <c r="E603" s="456"/>
      <c r="F603" s="456"/>
      <c r="G603" s="456"/>
      <c r="H603" s="717"/>
      <c r="I603" s="717"/>
      <c r="J603" s="717"/>
      <c r="K603" s="717"/>
      <c r="L603" s="717"/>
      <c r="M603" s="717"/>
      <c r="N603" s="717"/>
      <c r="O603" s="456"/>
      <c r="P603" s="456"/>
      <c r="Q603" s="718"/>
    </row>
    <row r="604" spans="1:17" ht="19.5" customHeight="1">
      <c r="A604" s="456"/>
      <c r="B604" s="456"/>
      <c r="C604" s="456"/>
      <c r="D604" s="456"/>
      <c r="E604" s="456"/>
      <c r="F604" s="456"/>
      <c r="G604" s="456"/>
      <c r="H604" s="717"/>
      <c r="I604" s="717"/>
      <c r="J604" s="717"/>
      <c r="K604" s="717"/>
      <c r="L604" s="717"/>
      <c r="M604" s="717"/>
      <c r="N604" s="717"/>
      <c r="O604" s="456"/>
      <c r="P604" s="456"/>
      <c r="Q604" s="718"/>
    </row>
    <row r="605" spans="1:17" ht="19.5" customHeight="1">
      <c r="A605" s="456"/>
      <c r="B605" s="456"/>
      <c r="C605" s="456"/>
      <c r="D605" s="456"/>
      <c r="E605" s="456"/>
      <c r="F605" s="456"/>
      <c r="G605" s="456"/>
      <c r="H605" s="717"/>
      <c r="I605" s="717"/>
      <c r="J605" s="717"/>
      <c r="K605" s="717"/>
      <c r="L605" s="717"/>
      <c r="M605" s="717"/>
      <c r="N605" s="717"/>
      <c r="O605" s="456"/>
      <c r="P605" s="456"/>
      <c r="Q605" s="718"/>
    </row>
    <row r="606" spans="1:17" ht="19.5" customHeight="1">
      <c r="A606" s="456"/>
      <c r="B606" s="456"/>
      <c r="C606" s="456"/>
      <c r="D606" s="456"/>
      <c r="E606" s="456"/>
      <c r="F606" s="456"/>
      <c r="G606" s="456"/>
      <c r="H606" s="717"/>
      <c r="I606" s="717"/>
      <c r="J606" s="717"/>
      <c r="K606" s="717"/>
      <c r="L606" s="717"/>
      <c r="M606" s="717"/>
      <c r="N606" s="717"/>
      <c r="O606" s="456"/>
      <c r="P606" s="456"/>
      <c r="Q606" s="718"/>
    </row>
    <row r="607" spans="1:17" ht="19.5" customHeight="1">
      <c r="A607" s="456"/>
      <c r="B607" s="456"/>
      <c r="C607" s="456"/>
      <c r="D607" s="456"/>
      <c r="E607" s="456"/>
      <c r="F607" s="456"/>
      <c r="G607" s="456"/>
      <c r="H607" s="717"/>
      <c r="I607" s="717"/>
      <c r="J607" s="717"/>
      <c r="K607" s="717"/>
      <c r="L607" s="717"/>
      <c r="M607" s="717"/>
      <c r="N607" s="717"/>
      <c r="O607" s="456"/>
      <c r="P607" s="456"/>
      <c r="Q607" s="718"/>
    </row>
    <row r="608" spans="1:17" ht="19.5" customHeight="1">
      <c r="A608" s="456"/>
      <c r="B608" s="456"/>
      <c r="C608" s="456"/>
      <c r="D608" s="456"/>
      <c r="E608" s="456"/>
      <c r="F608" s="456"/>
      <c r="G608" s="456"/>
      <c r="H608" s="717"/>
      <c r="I608" s="717"/>
      <c r="J608" s="717"/>
      <c r="K608" s="717"/>
      <c r="L608" s="717"/>
      <c r="M608" s="717"/>
      <c r="N608" s="717"/>
      <c r="O608" s="456"/>
      <c r="P608" s="456"/>
      <c r="Q608" s="718"/>
    </row>
    <row r="609" spans="1:17" ht="19.5" customHeight="1">
      <c r="A609" s="456"/>
      <c r="B609" s="456"/>
      <c r="C609" s="456"/>
      <c r="D609" s="456"/>
      <c r="E609" s="456"/>
      <c r="F609" s="456"/>
      <c r="G609" s="456"/>
      <c r="H609" s="717"/>
      <c r="I609" s="717"/>
      <c r="J609" s="717"/>
      <c r="K609" s="717"/>
      <c r="L609" s="717"/>
      <c r="M609" s="717"/>
      <c r="N609" s="717"/>
      <c r="O609" s="456"/>
      <c r="P609" s="456"/>
      <c r="Q609" s="718"/>
    </row>
    <row r="610" spans="1:17" ht="19.5" customHeight="1">
      <c r="A610" s="456"/>
      <c r="B610" s="456"/>
      <c r="C610" s="456"/>
      <c r="D610" s="456"/>
      <c r="E610" s="456"/>
      <c r="F610" s="456"/>
      <c r="G610" s="456"/>
      <c r="H610" s="717"/>
      <c r="I610" s="717"/>
      <c r="J610" s="717"/>
      <c r="K610" s="717"/>
      <c r="L610" s="717"/>
      <c r="M610" s="717"/>
      <c r="N610" s="717"/>
      <c r="O610" s="456"/>
      <c r="P610" s="456"/>
      <c r="Q610" s="718"/>
    </row>
    <row r="611" spans="1:17" ht="19.5" customHeight="1">
      <c r="A611" s="456"/>
      <c r="B611" s="456"/>
      <c r="C611" s="456"/>
      <c r="D611" s="456"/>
      <c r="E611" s="456"/>
      <c r="F611" s="456"/>
      <c r="G611" s="456"/>
      <c r="H611" s="717"/>
      <c r="I611" s="717"/>
      <c r="J611" s="717"/>
      <c r="K611" s="717"/>
      <c r="L611" s="717"/>
      <c r="M611" s="717"/>
      <c r="N611" s="717"/>
      <c r="O611" s="456"/>
      <c r="P611" s="456"/>
      <c r="Q611" s="718"/>
    </row>
    <row r="612" spans="1:17" ht="19.5" customHeight="1">
      <c r="A612" s="456"/>
      <c r="B612" s="456"/>
      <c r="C612" s="456"/>
      <c r="D612" s="456"/>
      <c r="E612" s="456"/>
      <c r="F612" s="456"/>
      <c r="G612" s="456"/>
      <c r="H612" s="717"/>
      <c r="I612" s="717"/>
      <c r="J612" s="717"/>
      <c r="K612" s="717"/>
      <c r="L612" s="717"/>
      <c r="M612" s="717"/>
      <c r="N612" s="717"/>
      <c r="O612" s="456"/>
      <c r="P612" s="456"/>
      <c r="Q612" s="718"/>
    </row>
    <row r="613" spans="1:17" ht="19.5" customHeight="1">
      <c r="A613" s="456"/>
      <c r="B613" s="456"/>
      <c r="C613" s="456"/>
      <c r="D613" s="456"/>
      <c r="E613" s="456"/>
      <c r="F613" s="456"/>
      <c r="G613" s="456"/>
      <c r="H613" s="717"/>
      <c r="I613" s="717"/>
      <c r="J613" s="717"/>
      <c r="K613" s="717"/>
      <c r="L613" s="717"/>
      <c r="M613" s="717"/>
      <c r="N613" s="717"/>
      <c r="O613" s="456"/>
      <c r="P613" s="456"/>
      <c r="Q613" s="718"/>
    </row>
    <row r="614" spans="1:17" ht="19.5" customHeight="1">
      <c r="A614" s="456"/>
      <c r="B614" s="456"/>
      <c r="C614" s="456"/>
      <c r="D614" s="456"/>
      <c r="E614" s="456"/>
      <c r="F614" s="456"/>
      <c r="G614" s="456"/>
      <c r="H614" s="717"/>
      <c r="I614" s="717"/>
      <c r="J614" s="717"/>
      <c r="K614" s="717"/>
      <c r="L614" s="717"/>
      <c r="M614" s="717"/>
      <c r="N614" s="717"/>
      <c r="O614" s="456"/>
      <c r="P614" s="456"/>
      <c r="Q614" s="718"/>
    </row>
    <row r="615" spans="1:17" ht="19.5" customHeight="1">
      <c r="A615" s="456"/>
      <c r="B615" s="456"/>
      <c r="C615" s="456"/>
      <c r="D615" s="456"/>
      <c r="E615" s="456"/>
      <c r="F615" s="456"/>
      <c r="G615" s="456"/>
      <c r="H615" s="717"/>
      <c r="I615" s="717"/>
      <c r="J615" s="717"/>
      <c r="K615" s="717"/>
      <c r="L615" s="717"/>
      <c r="M615" s="717"/>
      <c r="N615" s="717"/>
      <c r="O615" s="456"/>
      <c r="P615" s="456"/>
      <c r="Q615" s="718"/>
    </row>
    <row r="616" spans="1:17" ht="19.5" customHeight="1">
      <c r="A616" s="456"/>
      <c r="B616" s="456"/>
      <c r="C616" s="456"/>
      <c r="D616" s="456"/>
      <c r="E616" s="456"/>
      <c r="F616" s="456"/>
      <c r="G616" s="456"/>
      <c r="H616" s="717"/>
      <c r="I616" s="717"/>
      <c r="J616" s="717"/>
      <c r="K616" s="717"/>
      <c r="L616" s="717"/>
      <c r="M616" s="717"/>
      <c r="N616" s="717"/>
      <c r="O616" s="456"/>
      <c r="P616" s="456"/>
      <c r="Q616" s="718"/>
    </row>
    <row r="617" spans="1:17" ht="19.5" customHeight="1">
      <c r="A617" s="456"/>
      <c r="B617" s="456"/>
      <c r="C617" s="456"/>
      <c r="D617" s="456"/>
      <c r="E617" s="456"/>
      <c r="F617" s="456"/>
      <c r="G617" s="456"/>
      <c r="H617" s="717"/>
      <c r="I617" s="717"/>
      <c r="J617" s="717"/>
      <c r="K617" s="717"/>
      <c r="L617" s="717"/>
      <c r="M617" s="717"/>
      <c r="N617" s="717"/>
      <c r="O617" s="456"/>
      <c r="P617" s="456"/>
      <c r="Q617" s="718"/>
    </row>
    <row r="618" spans="1:17" ht="19.5" customHeight="1">
      <c r="A618" s="456"/>
      <c r="B618" s="456"/>
      <c r="C618" s="456"/>
      <c r="D618" s="456"/>
      <c r="E618" s="456"/>
      <c r="F618" s="456"/>
      <c r="G618" s="456"/>
      <c r="H618" s="717"/>
      <c r="I618" s="717"/>
      <c r="J618" s="717"/>
      <c r="K618" s="717"/>
      <c r="L618" s="717"/>
      <c r="M618" s="717"/>
      <c r="N618" s="717"/>
      <c r="O618" s="456"/>
      <c r="P618" s="456"/>
      <c r="Q618" s="718"/>
    </row>
    <row r="619" spans="1:17" ht="19.5" customHeight="1">
      <c r="A619" s="456"/>
      <c r="B619" s="456"/>
      <c r="C619" s="456"/>
      <c r="D619" s="456"/>
      <c r="E619" s="456"/>
      <c r="F619" s="456"/>
      <c r="G619" s="456"/>
      <c r="H619" s="717"/>
      <c r="I619" s="717"/>
      <c r="J619" s="717"/>
      <c r="K619" s="717"/>
      <c r="L619" s="717"/>
      <c r="M619" s="717"/>
      <c r="N619" s="717"/>
      <c r="O619" s="456"/>
      <c r="P619" s="456"/>
      <c r="Q619" s="718"/>
    </row>
    <row r="620" spans="1:17" ht="19.5" customHeight="1">
      <c r="A620" s="456"/>
      <c r="B620" s="456"/>
      <c r="C620" s="456"/>
      <c r="D620" s="456"/>
      <c r="E620" s="456"/>
      <c r="F620" s="456"/>
      <c r="G620" s="456"/>
      <c r="H620" s="717"/>
      <c r="I620" s="717"/>
      <c r="J620" s="717"/>
      <c r="K620" s="717"/>
      <c r="L620" s="717"/>
      <c r="M620" s="717"/>
      <c r="N620" s="717"/>
      <c r="O620" s="456"/>
      <c r="P620" s="456"/>
      <c r="Q620" s="718"/>
    </row>
    <row r="621" spans="1:17" ht="19.5" customHeight="1">
      <c r="A621" s="456"/>
      <c r="B621" s="456"/>
      <c r="C621" s="456"/>
      <c r="D621" s="456"/>
      <c r="E621" s="456"/>
      <c r="F621" s="456"/>
      <c r="G621" s="456"/>
      <c r="H621" s="717"/>
      <c r="I621" s="717"/>
      <c r="J621" s="717"/>
      <c r="K621" s="717"/>
      <c r="L621" s="717"/>
      <c r="M621" s="717"/>
      <c r="N621" s="717"/>
      <c r="O621" s="456"/>
      <c r="P621" s="456"/>
      <c r="Q621" s="718"/>
    </row>
    <row r="622" spans="1:17" ht="19.5" customHeight="1">
      <c r="A622" s="456"/>
      <c r="B622" s="456"/>
      <c r="C622" s="456"/>
      <c r="D622" s="456"/>
      <c r="E622" s="456"/>
      <c r="F622" s="456"/>
      <c r="G622" s="456"/>
      <c r="H622" s="717"/>
      <c r="I622" s="717"/>
      <c r="J622" s="717"/>
      <c r="K622" s="717"/>
      <c r="L622" s="717"/>
      <c r="M622" s="717"/>
      <c r="N622" s="717"/>
      <c r="O622" s="456"/>
      <c r="P622" s="456"/>
      <c r="Q622" s="718"/>
    </row>
    <row r="623" spans="1:17" ht="19.5" customHeight="1">
      <c r="A623" s="456"/>
      <c r="B623" s="456"/>
      <c r="C623" s="456"/>
      <c r="D623" s="456"/>
      <c r="E623" s="456"/>
      <c r="F623" s="456"/>
      <c r="G623" s="456"/>
      <c r="H623" s="717"/>
      <c r="I623" s="717"/>
      <c r="J623" s="717"/>
      <c r="K623" s="717"/>
      <c r="L623" s="717"/>
      <c r="M623" s="717"/>
      <c r="N623" s="717"/>
      <c r="O623" s="456"/>
      <c r="P623" s="456"/>
      <c r="Q623" s="718"/>
    </row>
    <row r="624" spans="1:17" ht="19.5" customHeight="1">
      <c r="A624" s="456"/>
      <c r="B624" s="456"/>
      <c r="C624" s="456"/>
      <c r="D624" s="456"/>
      <c r="E624" s="456"/>
      <c r="F624" s="456"/>
      <c r="G624" s="456"/>
      <c r="H624" s="717"/>
      <c r="I624" s="717"/>
      <c r="J624" s="717"/>
      <c r="K624" s="717"/>
      <c r="L624" s="717"/>
      <c r="M624" s="717"/>
      <c r="N624" s="717"/>
      <c r="O624" s="456"/>
      <c r="P624" s="456"/>
      <c r="Q624" s="718"/>
    </row>
    <row r="625" spans="1:17" ht="19.5" customHeight="1">
      <c r="A625" s="456"/>
      <c r="B625" s="456"/>
      <c r="C625" s="456"/>
      <c r="D625" s="456"/>
      <c r="E625" s="456"/>
      <c r="F625" s="456"/>
      <c r="G625" s="456"/>
      <c r="H625" s="717"/>
      <c r="I625" s="717"/>
      <c r="J625" s="717"/>
      <c r="K625" s="717"/>
      <c r="L625" s="717"/>
      <c r="M625" s="717"/>
      <c r="N625" s="717"/>
      <c r="O625" s="456"/>
      <c r="P625" s="456"/>
      <c r="Q625" s="718"/>
    </row>
    <row r="626" spans="1:17" ht="19.5" customHeight="1">
      <c r="A626" s="456"/>
      <c r="B626" s="456"/>
      <c r="C626" s="456"/>
      <c r="D626" s="456"/>
      <c r="E626" s="456"/>
      <c r="F626" s="456"/>
      <c r="G626" s="456"/>
      <c r="H626" s="717"/>
      <c r="I626" s="717"/>
      <c r="J626" s="717"/>
      <c r="K626" s="717"/>
      <c r="L626" s="717"/>
      <c r="M626" s="717"/>
      <c r="N626" s="717"/>
      <c r="O626" s="456"/>
      <c r="P626" s="456"/>
      <c r="Q626" s="718"/>
    </row>
    <row r="627" spans="1:17" ht="19.5" customHeight="1">
      <c r="A627" s="456"/>
      <c r="B627" s="456"/>
      <c r="C627" s="456"/>
      <c r="D627" s="456"/>
      <c r="E627" s="456"/>
      <c r="F627" s="456"/>
      <c r="G627" s="456"/>
      <c r="H627" s="717"/>
      <c r="I627" s="717"/>
      <c r="J627" s="717"/>
      <c r="K627" s="717"/>
      <c r="L627" s="717"/>
      <c r="M627" s="717"/>
      <c r="N627" s="717"/>
      <c r="O627" s="456"/>
      <c r="P627" s="456"/>
      <c r="Q627" s="718"/>
    </row>
    <row r="628" spans="1:17" ht="19.5" customHeight="1">
      <c r="A628" s="456"/>
      <c r="B628" s="456"/>
      <c r="C628" s="456"/>
      <c r="D628" s="456"/>
      <c r="E628" s="456"/>
      <c r="F628" s="456"/>
      <c r="G628" s="456"/>
      <c r="H628" s="717"/>
      <c r="I628" s="717"/>
      <c r="J628" s="717"/>
      <c r="K628" s="717"/>
      <c r="L628" s="717"/>
      <c r="M628" s="717"/>
      <c r="N628" s="717"/>
      <c r="O628" s="456"/>
      <c r="P628" s="456"/>
      <c r="Q628" s="718"/>
    </row>
    <row r="629" spans="1:17" ht="19.5" customHeight="1">
      <c r="A629" s="456"/>
      <c r="B629" s="456"/>
      <c r="C629" s="456"/>
      <c r="D629" s="456"/>
      <c r="E629" s="456"/>
      <c r="F629" s="456"/>
      <c r="G629" s="456"/>
      <c r="H629" s="717"/>
      <c r="I629" s="717"/>
      <c r="J629" s="717"/>
      <c r="K629" s="717"/>
      <c r="L629" s="717"/>
      <c r="M629" s="717"/>
      <c r="N629" s="717"/>
      <c r="O629" s="456"/>
      <c r="P629" s="456"/>
      <c r="Q629" s="718"/>
    </row>
    <row r="630" spans="1:17" ht="19.5" customHeight="1">
      <c r="A630" s="456"/>
      <c r="B630" s="456"/>
      <c r="C630" s="456"/>
      <c r="D630" s="456"/>
      <c r="E630" s="456"/>
      <c r="F630" s="456"/>
      <c r="G630" s="456"/>
      <c r="H630" s="717"/>
      <c r="I630" s="717"/>
      <c r="J630" s="717"/>
      <c r="K630" s="717"/>
      <c r="L630" s="717"/>
      <c r="M630" s="717"/>
      <c r="N630" s="717"/>
      <c r="O630" s="456"/>
      <c r="P630" s="456"/>
      <c r="Q630" s="718"/>
    </row>
    <row r="631" spans="1:17" ht="19.5" customHeight="1">
      <c r="A631" s="456"/>
      <c r="B631" s="456"/>
      <c r="C631" s="456"/>
      <c r="D631" s="456"/>
      <c r="E631" s="456"/>
      <c r="F631" s="456"/>
      <c r="G631" s="456"/>
      <c r="H631" s="717"/>
      <c r="I631" s="717"/>
      <c r="J631" s="717"/>
      <c r="K631" s="717"/>
      <c r="L631" s="717"/>
      <c r="M631" s="717"/>
      <c r="N631" s="717"/>
      <c r="O631" s="456"/>
      <c r="P631" s="456"/>
      <c r="Q631" s="718"/>
    </row>
    <row r="632" spans="1:17" ht="19.5" customHeight="1">
      <c r="A632" s="456"/>
      <c r="B632" s="456"/>
      <c r="C632" s="456"/>
      <c r="D632" s="456"/>
      <c r="E632" s="456"/>
      <c r="F632" s="456"/>
      <c r="G632" s="456"/>
      <c r="H632" s="717"/>
      <c r="I632" s="717"/>
      <c r="J632" s="717"/>
      <c r="K632" s="717"/>
      <c r="L632" s="717"/>
      <c r="M632" s="717"/>
      <c r="N632" s="717"/>
      <c r="O632" s="456"/>
      <c r="P632" s="456"/>
      <c r="Q632" s="718"/>
    </row>
    <row r="633" spans="1:17" ht="19.5" customHeight="1">
      <c r="A633" s="456"/>
      <c r="B633" s="456"/>
      <c r="C633" s="456"/>
      <c r="D633" s="456"/>
      <c r="E633" s="456"/>
      <c r="F633" s="456"/>
      <c r="G633" s="456"/>
      <c r="H633" s="717"/>
      <c r="I633" s="717"/>
      <c r="J633" s="717"/>
      <c r="K633" s="717"/>
      <c r="L633" s="717"/>
      <c r="M633" s="717"/>
      <c r="N633" s="717"/>
      <c r="O633" s="456"/>
      <c r="P633" s="456"/>
      <c r="Q633" s="718"/>
    </row>
    <row r="634" spans="1:17" ht="19.5" customHeight="1">
      <c r="A634" s="456"/>
      <c r="B634" s="456"/>
      <c r="C634" s="456"/>
      <c r="D634" s="456"/>
      <c r="E634" s="456"/>
      <c r="F634" s="456"/>
      <c r="G634" s="456"/>
      <c r="H634" s="717"/>
      <c r="I634" s="717"/>
      <c r="J634" s="717"/>
      <c r="K634" s="717"/>
      <c r="L634" s="717"/>
      <c r="M634" s="717"/>
      <c r="N634" s="717"/>
      <c r="O634" s="456"/>
      <c r="P634" s="456"/>
      <c r="Q634" s="718"/>
    </row>
    <row r="635" spans="1:17" ht="19.5" customHeight="1">
      <c r="A635" s="456"/>
      <c r="B635" s="456"/>
      <c r="C635" s="456"/>
      <c r="D635" s="456"/>
      <c r="E635" s="456"/>
      <c r="F635" s="456"/>
      <c r="G635" s="456"/>
      <c r="H635" s="717"/>
      <c r="I635" s="717"/>
      <c r="J635" s="717"/>
      <c r="K635" s="717"/>
      <c r="L635" s="717"/>
      <c r="M635" s="717"/>
      <c r="N635" s="717"/>
      <c r="O635" s="456"/>
      <c r="P635" s="456"/>
      <c r="Q635" s="718"/>
    </row>
    <row r="636" spans="1:17" ht="19.5" customHeight="1">
      <c r="A636" s="456"/>
      <c r="B636" s="456"/>
      <c r="C636" s="456"/>
      <c r="D636" s="456"/>
      <c r="E636" s="456"/>
      <c r="F636" s="456"/>
      <c r="G636" s="456"/>
      <c r="H636" s="717"/>
      <c r="I636" s="717"/>
      <c r="J636" s="717"/>
      <c r="K636" s="717"/>
      <c r="L636" s="717"/>
      <c r="M636" s="717"/>
      <c r="N636" s="717"/>
      <c r="O636" s="456"/>
      <c r="P636" s="456"/>
      <c r="Q636" s="718"/>
    </row>
    <row r="637" spans="1:17" ht="19.5" customHeight="1">
      <c r="A637" s="456"/>
      <c r="B637" s="456"/>
      <c r="C637" s="456"/>
      <c r="D637" s="456"/>
      <c r="E637" s="456"/>
      <c r="F637" s="456"/>
      <c r="G637" s="456"/>
      <c r="H637" s="717"/>
      <c r="I637" s="717"/>
      <c r="J637" s="717"/>
      <c r="K637" s="717"/>
      <c r="L637" s="717"/>
      <c r="M637" s="717"/>
      <c r="N637" s="717"/>
      <c r="O637" s="456"/>
      <c r="P637" s="456"/>
      <c r="Q637" s="718"/>
    </row>
    <row r="638" spans="1:17" ht="19.5" customHeight="1">
      <c r="A638" s="456"/>
      <c r="B638" s="456"/>
      <c r="C638" s="456"/>
      <c r="D638" s="456"/>
      <c r="E638" s="456"/>
      <c r="F638" s="456"/>
      <c r="G638" s="456"/>
      <c r="H638" s="717"/>
      <c r="I638" s="717"/>
      <c r="J638" s="717"/>
      <c r="K638" s="717"/>
      <c r="L638" s="717"/>
      <c r="M638" s="717"/>
      <c r="N638" s="717"/>
      <c r="O638" s="456"/>
      <c r="P638" s="456"/>
      <c r="Q638" s="718"/>
    </row>
    <row r="639" spans="1:17" ht="19.5" customHeight="1">
      <c r="A639" s="456"/>
      <c r="B639" s="456"/>
      <c r="C639" s="456"/>
      <c r="D639" s="456"/>
      <c r="E639" s="456"/>
      <c r="F639" s="456"/>
      <c r="G639" s="456"/>
      <c r="H639" s="717"/>
      <c r="I639" s="717"/>
      <c r="J639" s="717"/>
      <c r="K639" s="717"/>
      <c r="L639" s="717"/>
      <c r="M639" s="717"/>
      <c r="N639" s="717"/>
      <c r="O639" s="456"/>
      <c r="P639" s="456"/>
      <c r="Q639" s="718"/>
    </row>
    <row r="640" spans="1:17" ht="19.5" customHeight="1">
      <c r="A640" s="456"/>
      <c r="B640" s="456"/>
      <c r="C640" s="456"/>
      <c r="D640" s="456"/>
      <c r="E640" s="456"/>
      <c r="F640" s="456"/>
      <c r="G640" s="456"/>
      <c r="H640" s="717"/>
      <c r="I640" s="717"/>
      <c r="J640" s="717"/>
      <c r="K640" s="717"/>
      <c r="L640" s="717"/>
      <c r="M640" s="717"/>
      <c r="N640" s="717"/>
      <c r="O640" s="456"/>
      <c r="P640" s="456"/>
      <c r="Q640" s="718"/>
    </row>
    <row r="641" spans="1:17" ht="19.5" customHeight="1">
      <c r="A641" s="456"/>
      <c r="B641" s="456"/>
      <c r="C641" s="456"/>
      <c r="D641" s="456"/>
      <c r="E641" s="456"/>
      <c r="F641" s="456"/>
      <c r="G641" s="456"/>
      <c r="H641" s="717"/>
      <c r="I641" s="717"/>
      <c r="J641" s="717"/>
      <c r="K641" s="717"/>
      <c r="L641" s="717"/>
      <c r="M641" s="717"/>
      <c r="N641" s="717"/>
      <c r="O641" s="456"/>
      <c r="P641" s="456"/>
      <c r="Q641" s="718"/>
    </row>
    <row r="642" spans="1:17" ht="19.5" customHeight="1">
      <c r="A642" s="456"/>
      <c r="B642" s="456"/>
      <c r="C642" s="456"/>
      <c r="D642" s="456"/>
      <c r="E642" s="456"/>
      <c r="F642" s="456"/>
      <c r="G642" s="456"/>
      <c r="H642" s="717"/>
      <c r="I642" s="717"/>
      <c r="J642" s="717"/>
      <c r="K642" s="717"/>
      <c r="L642" s="717"/>
      <c r="M642" s="717"/>
      <c r="N642" s="717"/>
      <c r="O642" s="456"/>
      <c r="P642" s="456"/>
      <c r="Q642" s="718"/>
    </row>
    <row r="643" spans="1:17" ht="19.5" customHeight="1">
      <c r="A643" s="456"/>
      <c r="B643" s="456"/>
      <c r="C643" s="456"/>
      <c r="D643" s="456"/>
      <c r="E643" s="456"/>
      <c r="F643" s="456"/>
      <c r="G643" s="456"/>
      <c r="H643" s="717"/>
      <c r="I643" s="717"/>
      <c r="J643" s="717"/>
      <c r="K643" s="717"/>
      <c r="L643" s="717"/>
      <c r="M643" s="717"/>
      <c r="N643" s="717"/>
      <c r="O643" s="456"/>
      <c r="P643" s="456"/>
      <c r="Q643" s="718"/>
    </row>
    <row r="644" spans="1:17" ht="19.5" customHeight="1">
      <c r="A644" s="456"/>
      <c r="B644" s="456"/>
      <c r="C644" s="456"/>
      <c r="D644" s="456"/>
      <c r="E644" s="456"/>
      <c r="F644" s="456"/>
      <c r="G644" s="456"/>
      <c r="H644" s="717"/>
      <c r="I644" s="717"/>
      <c r="J644" s="717"/>
      <c r="K644" s="717"/>
      <c r="L644" s="717"/>
      <c r="M644" s="717"/>
      <c r="N644" s="717"/>
      <c r="O644" s="456"/>
      <c r="P644" s="456"/>
      <c r="Q644" s="718"/>
    </row>
    <row r="645" spans="1:17" ht="19.5" customHeight="1">
      <c r="A645" s="456"/>
      <c r="B645" s="456"/>
      <c r="C645" s="456"/>
      <c r="D645" s="456"/>
      <c r="E645" s="456"/>
      <c r="F645" s="456"/>
      <c r="G645" s="456"/>
      <c r="H645" s="717"/>
      <c r="I645" s="717"/>
      <c r="J645" s="717"/>
      <c r="K645" s="717"/>
      <c r="L645" s="717"/>
      <c r="M645" s="717"/>
      <c r="N645" s="717"/>
      <c r="O645" s="456"/>
      <c r="P645" s="456"/>
      <c r="Q645" s="718"/>
    </row>
    <row r="646" spans="1:17" ht="19.5" customHeight="1">
      <c r="A646" s="456"/>
      <c r="B646" s="456"/>
      <c r="C646" s="456"/>
      <c r="D646" s="456"/>
      <c r="E646" s="456"/>
      <c r="F646" s="456"/>
      <c r="G646" s="456"/>
      <c r="H646" s="717"/>
      <c r="I646" s="717"/>
      <c r="J646" s="717"/>
      <c r="K646" s="717"/>
      <c r="L646" s="717"/>
      <c r="M646" s="717"/>
      <c r="N646" s="717"/>
      <c r="O646" s="456"/>
      <c r="P646" s="456"/>
      <c r="Q646" s="718"/>
    </row>
    <row r="647" spans="1:17" ht="19.5" customHeight="1">
      <c r="A647" s="456"/>
      <c r="B647" s="456"/>
      <c r="C647" s="456"/>
      <c r="D647" s="456"/>
      <c r="E647" s="456"/>
      <c r="F647" s="456"/>
      <c r="G647" s="456"/>
      <c r="H647" s="717"/>
      <c r="I647" s="717"/>
      <c r="J647" s="717"/>
      <c r="K647" s="717"/>
      <c r="L647" s="717"/>
      <c r="M647" s="717"/>
      <c r="N647" s="717"/>
      <c r="O647" s="456"/>
      <c r="P647" s="456"/>
      <c r="Q647" s="718"/>
    </row>
    <row r="648" spans="1:17" ht="19.5" customHeight="1">
      <c r="A648" s="456"/>
      <c r="B648" s="456"/>
      <c r="C648" s="456"/>
      <c r="D648" s="456"/>
      <c r="E648" s="456"/>
      <c r="F648" s="456"/>
      <c r="G648" s="456"/>
      <c r="H648" s="717"/>
      <c r="I648" s="717"/>
      <c r="J648" s="717"/>
      <c r="K648" s="717"/>
      <c r="L648" s="717"/>
      <c r="M648" s="717"/>
      <c r="N648" s="717"/>
      <c r="O648" s="456"/>
      <c r="P648" s="456"/>
      <c r="Q648" s="718"/>
    </row>
    <row r="649" spans="1:17" ht="19.5" customHeight="1">
      <c r="A649" s="456"/>
      <c r="B649" s="456"/>
      <c r="C649" s="456"/>
      <c r="D649" s="456"/>
      <c r="E649" s="456"/>
      <c r="F649" s="456"/>
      <c r="G649" s="456"/>
      <c r="H649" s="717"/>
      <c r="I649" s="717"/>
      <c r="J649" s="717"/>
      <c r="K649" s="717"/>
      <c r="L649" s="717"/>
      <c r="M649" s="717"/>
      <c r="N649" s="717"/>
      <c r="O649" s="456"/>
      <c r="P649" s="456"/>
      <c r="Q649" s="718"/>
    </row>
    <row r="650" spans="1:17" ht="19.5" customHeight="1">
      <c r="A650" s="456"/>
      <c r="B650" s="456"/>
      <c r="C650" s="456"/>
      <c r="D650" s="456"/>
      <c r="E650" s="456"/>
      <c r="F650" s="456"/>
      <c r="G650" s="456"/>
      <c r="H650" s="717"/>
      <c r="I650" s="717"/>
      <c r="J650" s="717"/>
      <c r="K650" s="717"/>
      <c r="L650" s="717"/>
      <c r="M650" s="717"/>
      <c r="N650" s="717"/>
      <c r="O650" s="456"/>
      <c r="P650" s="456"/>
      <c r="Q650" s="718"/>
    </row>
    <row r="651" spans="1:17" ht="19.5" customHeight="1">
      <c r="A651" s="456"/>
      <c r="B651" s="456"/>
      <c r="C651" s="456"/>
      <c r="D651" s="456"/>
      <c r="E651" s="456"/>
      <c r="F651" s="456"/>
      <c r="G651" s="456"/>
      <c r="H651" s="717"/>
      <c r="I651" s="717"/>
      <c r="J651" s="717"/>
      <c r="K651" s="717"/>
      <c r="L651" s="717"/>
      <c r="M651" s="717"/>
      <c r="N651" s="717"/>
      <c r="O651" s="456"/>
      <c r="P651" s="456"/>
      <c r="Q651" s="718"/>
    </row>
    <row r="652" spans="1:17" ht="19.5" customHeight="1">
      <c r="A652" s="456"/>
      <c r="B652" s="456"/>
      <c r="C652" s="456"/>
      <c r="D652" s="456"/>
      <c r="E652" s="456"/>
      <c r="F652" s="456"/>
      <c r="G652" s="456"/>
      <c r="H652" s="717"/>
      <c r="I652" s="717"/>
      <c r="J652" s="717"/>
      <c r="K652" s="717"/>
      <c r="L652" s="717"/>
      <c r="M652" s="717"/>
      <c r="N652" s="717"/>
      <c r="O652" s="456"/>
      <c r="P652" s="456"/>
      <c r="Q652" s="718"/>
    </row>
    <row r="653" spans="1:17" ht="19.5" customHeight="1">
      <c r="A653" s="456"/>
      <c r="B653" s="456"/>
      <c r="C653" s="456"/>
      <c r="D653" s="456"/>
      <c r="E653" s="456"/>
      <c r="F653" s="456"/>
      <c r="G653" s="456"/>
      <c r="H653" s="717"/>
      <c r="I653" s="717"/>
      <c r="J653" s="717"/>
      <c r="K653" s="717"/>
      <c r="L653" s="717"/>
      <c r="M653" s="717"/>
      <c r="N653" s="717"/>
      <c r="O653" s="456"/>
      <c r="P653" s="456"/>
      <c r="Q653" s="718"/>
    </row>
    <row r="654" spans="1:17" ht="19.5" customHeight="1">
      <c r="A654" s="456"/>
      <c r="B654" s="456"/>
      <c r="C654" s="456"/>
      <c r="D654" s="456"/>
      <c r="E654" s="456"/>
      <c r="F654" s="456"/>
      <c r="G654" s="456"/>
      <c r="H654" s="717"/>
      <c r="I654" s="717"/>
      <c r="J654" s="717"/>
      <c r="K654" s="717"/>
      <c r="L654" s="717"/>
      <c r="M654" s="717"/>
      <c r="N654" s="717"/>
      <c r="O654" s="456"/>
      <c r="P654" s="456"/>
      <c r="Q654" s="718"/>
    </row>
    <row r="655" spans="1:17" ht="19.5" customHeight="1">
      <c r="A655" s="456"/>
      <c r="B655" s="456"/>
      <c r="C655" s="456"/>
      <c r="D655" s="456"/>
      <c r="E655" s="456"/>
      <c r="F655" s="456"/>
      <c r="G655" s="456"/>
      <c r="H655" s="717"/>
      <c r="I655" s="717"/>
      <c r="J655" s="717"/>
      <c r="K655" s="717"/>
      <c r="L655" s="717"/>
      <c r="M655" s="717"/>
      <c r="N655" s="717"/>
      <c r="O655" s="456"/>
      <c r="P655" s="456"/>
      <c r="Q655" s="718"/>
    </row>
    <row r="656" spans="1:17" ht="19.5" customHeight="1">
      <c r="A656" s="456"/>
      <c r="B656" s="456"/>
      <c r="C656" s="456"/>
      <c r="D656" s="456"/>
      <c r="E656" s="456"/>
      <c r="F656" s="456"/>
      <c r="G656" s="456"/>
      <c r="H656" s="717"/>
      <c r="I656" s="717"/>
      <c r="J656" s="717"/>
      <c r="K656" s="717"/>
      <c r="L656" s="717"/>
      <c r="M656" s="717"/>
      <c r="N656" s="717"/>
      <c r="O656" s="456"/>
      <c r="P656" s="456"/>
      <c r="Q656" s="718"/>
    </row>
    <row r="657" spans="1:17" ht="19.5" customHeight="1">
      <c r="A657" s="456"/>
      <c r="B657" s="456"/>
      <c r="C657" s="456"/>
      <c r="D657" s="456"/>
      <c r="E657" s="456"/>
      <c r="F657" s="456"/>
      <c r="G657" s="456"/>
      <c r="H657" s="717"/>
      <c r="I657" s="717"/>
      <c r="J657" s="717"/>
      <c r="K657" s="717"/>
      <c r="L657" s="717"/>
      <c r="M657" s="717"/>
      <c r="N657" s="717"/>
      <c r="O657" s="456"/>
      <c r="P657" s="456"/>
      <c r="Q657" s="718"/>
    </row>
    <row r="658" spans="1:17" ht="19.5" customHeight="1">
      <c r="A658" s="456"/>
      <c r="B658" s="456"/>
      <c r="C658" s="456"/>
      <c r="D658" s="456"/>
      <c r="E658" s="456"/>
      <c r="F658" s="456"/>
      <c r="G658" s="456"/>
      <c r="H658" s="717"/>
      <c r="I658" s="717"/>
      <c r="J658" s="717"/>
      <c r="K658" s="717"/>
      <c r="L658" s="717"/>
      <c r="M658" s="717"/>
      <c r="N658" s="717"/>
      <c r="O658" s="456"/>
      <c r="P658" s="456"/>
      <c r="Q658" s="718"/>
    </row>
    <row r="659" spans="1:17" ht="19.5" customHeight="1">
      <c r="A659" s="456"/>
      <c r="B659" s="456"/>
      <c r="C659" s="456"/>
      <c r="D659" s="456"/>
      <c r="E659" s="456"/>
      <c r="F659" s="456"/>
      <c r="G659" s="456"/>
      <c r="H659" s="717"/>
      <c r="I659" s="717"/>
      <c r="J659" s="717"/>
      <c r="K659" s="717"/>
      <c r="L659" s="717"/>
      <c r="M659" s="717"/>
      <c r="N659" s="717"/>
      <c r="O659" s="456"/>
      <c r="P659" s="456"/>
      <c r="Q659" s="718"/>
    </row>
    <row r="660" spans="1:17" ht="19.5" customHeight="1">
      <c r="A660" s="456"/>
      <c r="B660" s="456"/>
      <c r="C660" s="456"/>
      <c r="D660" s="456"/>
      <c r="E660" s="456"/>
      <c r="F660" s="456"/>
      <c r="G660" s="456"/>
      <c r="H660" s="717"/>
      <c r="I660" s="717"/>
      <c r="J660" s="717"/>
      <c r="K660" s="717"/>
      <c r="L660" s="717"/>
      <c r="M660" s="717"/>
      <c r="N660" s="717"/>
      <c r="O660" s="456"/>
      <c r="P660" s="456"/>
      <c r="Q660" s="718"/>
    </row>
    <row r="661" spans="1:17" ht="19.5" customHeight="1">
      <c r="A661" s="456"/>
      <c r="B661" s="456"/>
      <c r="C661" s="456"/>
      <c r="D661" s="456"/>
      <c r="E661" s="456"/>
      <c r="F661" s="456"/>
      <c r="G661" s="456"/>
      <c r="H661" s="717"/>
      <c r="I661" s="717"/>
      <c r="J661" s="717"/>
      <c r="K661" s="717"/>
      <c r="L661" s="717"/>
      <c r="M661" s="717"/>
      <c r="N661" s="717"/>
      <c r="O661" s="456"/>
      <c r="P661" s="456"/>
      <c r="Q661" s="718"/>
    </row>
    <row r="662" spans="1:17" ht="19.5" customHeight="1">
      <c r="A662" s="456"/>
      <c r="B662" s="456"/>
      <c r="C662" s="456"/>
      <c r="D662" s="456"/>
      <c r="E662" s="456"/>
      <c r="F662" s="456"/>
      <c r="G662" s="456"/>
      <c r="H662" s="717"/>
      <c r="I662" s="717"/>
      <c r="J662" s="717"/>
      <c r="K662" s="717"/>
      <c r="L662" s="717"/>
      <c r="M662" s="717"/>
      <c r="N662" s="717"/>
      <c r="O662" s="456"/>
      <c r="P662" s="456"/>
      <c r="Q662" s="718"/>
    </row>
    <row r="663" spans="1:17" ht="19.5" customHeight="1">
      <c r="A663" s="456"/>
      <c r="B663" s="456"/>
      <c r="C663" s="456"/>
      <c r="D663" s="456"/>
      <c r="E663" s="456"/>
      <c r="F663" s="456"/>
      <c r="G663" s="456"/>
      <c r="H663" s="717"/>
      <c r="I663" s="717"/>
      <c r="J663" s="717"/>
      <c r="K663" s="717"/>
      <c r="L663" s="717"/>
      <c r="M663" s="717"/>
      <c r="N663" s="717"/>
      <c r="O663" s="456"/>
      <c r="P663" s="456"/>
      <c r="Q663" s="718"/>
    </row>
    <row r="664" spans="1:17" ht="19.5" customHeight="1">
      <c r="A664" s="456"/>
      <c r="B664" s="456"/>
      <c r="C664" s="456"/>
      <c r="D664" s="456"/>
      <c r="E664" s="456"/>
      <c r="F664" s="456"/>
      <c r="G664" s="456"/>
      <c r="H664" s="717"/>
      <c r="I664" s="717"/>
      <c r="J664" s="717"/>
      <c r="K664" s="717"/>
      <c r="L664" s="717"/>
      <c r="M664" s="717"/>
      <c r="N664" s="717"/>
      <c r="O664" s="456"/>
      <c r="P664" s="456"/>
      <c r="Q664" s="718"/>
    </row>
    <row r="665" spans="1:17" ht="19.5" customHeight="1">
      <c r="A665" s="456"/>
      <c r="B665" s="456"/>
      <c r="C665" s="456"/>
      <c r="D665" s="456"/>
      <c r="E665" s="456"/>
      <c r="F665" s="456"/>
      <c r="G665" s="456"/>
      <c r="H665" s="717"/>
      <c r="I665" s="717"/>
      <c r="J665" s="717"/>
      <c r="K665" s="717"/>
      <c r="L665" s="717"/>
      <c r="M665" s="717"/>
      <c r="N665" s="717"/>
      <c r="O665" s="456"/>
      <c r="P665" s="456"/>
      <c r="Q665" s="718"/>
    </row>
    <row r="666" spans="1:17" ht="19.5" customHeight="1">
      <c r="A666" s="456"/>
      <c r="B666" s="456"/>
      <c r="C666" s="456"/>
      <c r="D666" s="456"/>
      <c r="E666" s="456"/>
      <c r="F666" s="456"/>
      <c r="G666" s="456"/>
      <c r="H666" s="717"/>
      <c r="I666" s="717"/>
      <c r="J666" s="717"/>
      <c r="K666" s="717"/>
      <c r="L666" s="717"/>
      <c r="M666" s="717"/>
      <c r="N666" s="717"/>
      <c r="O666" s="456"/>
      <c r="P666" s="456"/>
      <c r="Q666" s="718"/>
    </row>
    <row r="667" spans="1:17" ht="19.5" customHeight="1">
      <c r="A667" s="456"/>
      <c r="B667" s="456"/>
      <c r="C667" s="456"/>
      <c r="D667" s="456"/>
      <c r="E667" s="456"/>
      <c r="F667" s="456"/>
      <c r="G667" s="456"/>
      <c r="H667" s="717"/>
      <c r="I667" s="717"/>
      <c r="J667" s="717"/>
      <c r="K667" s="717"/>
      <c r="L667" s="717"/>
      <c r="M667" s="717"/>
      <c r="N667" s="717"/>
      <c r="O667" s="456"/>
      <c r="P667" s="456"/>
      <c r="Q667" s="718"/>
    </row>
    <row r="668" spans="1:17" ht="19.5" customHeight="1">
      <c r="A668" s="456"/>
      <c r="B668" s="456"/>
      <c r="C668" s="456"/>
      <c r="D668" s="456"/>
      <c r="E668" s="456"/>
      <c r="F668" s="456"/>
      <c r="G668" s="456"/>
      <c r="H668" s="717"/>
      <c r="I668" s="717"/>
      <c r="J668" s="717"/>
      <c r="K668" s="717"/>
      <c r="L668" s="717"/>
      <c r="M668" s="717"/>
      <c r="N668" s="717"/>
      <c r="O668" s="456"/>
      <c r="P668" s="456"/>
      <c r="Q668" s="718"/>
    </row>
    <row r="669" spans="1:17" ht="19.5" customHeight="1">
      <c r="A669" s="456"/>
      <c r="B669" s="456"/>
      <c r="C669" s="456"/>
      <c r="D669" s="456"/>
      <c r="E669" s="456"/>
      <c r="F669" s="456"/>
      <c r="G669" s="456"/>
      <c r="H669" s="717"/>
      <c r="I669" s="717"/>
      <c r="J669" s="717"/>
      <c r="K669" s="717"/>
      <c r="L669" s="717"/>
      <c r="M669" s="717"/>
      <c r="N669" s="717"/>
      <c r="O669" s="456"/>
      <c r="P669" s="456"/>
      <c r="Q669" s="718"/>
    </row>
    <row r="670" spans="1:17" ht="19.5" customHeight="1">
      <c r="A670" s="456"/>
      <c r="B670" s="456"/>
      <c r="C670" s="456"/>
      <c r="D670" s="456"/>
      <c r="E670" s="456"/>
      <c r="F670" s="456"/>
      <c r="G670" s="456"/>
      <c r="H670" s="717"/>
      <c r="I670" s="717"/>
      <c r="J670" s="717"/>
      <c r="K670" s="717"/>
      <c r="L670" s="717"/>
      <c r="M670" s="717"/>
      <c r="N670" s="717"/>
      <c r="O670" s="456"/>
      <c r="P670" s="456"/>
      <c r="Q670" s="718"/>
    </row>
    <row r="671" spans="1:17" ht="19.5" customHeight="1">
      <c r="A671" s="456"/>
      <c r="B671" s="456"/>
      <c r="C671" s="456"/>
      <c r="D671" s="456"/>
      <c r="E671" s="456"/>
      <c r="F671" s="456"/>
      <c r="G671" s="456"/>
      <c r="H671" s="717"/>
      <c r="I671" s="717"/>
      <c r="J671" s="717"/>
      <c r="K671" s="717"/>
      <c r="L671" s="717"/>
      <c r="M671" s="717"/>
      <c r="N671" s="717"/>
      <c r="O671" s="456"/>
      <c r="P671" s="456"/>
      <c r="Q671" s="718"/>
    </row>
    <row r="672" spans="1:17" ht="19.5" customHeight="1">
      <c r="A672" s="456"/>
      <c r="B672" s="456"/>
      <c r="C672" s="456"/>
      <c r="D672" s="456"/>
      <c r="E672" s="456"/>
      <c r="F672" s="456"/>
      <c r="G672" s="456"/>
      <c r="H672" s="717"/>
      <c r="I672" s="717"/>
      <c r="J672" s="717"/>
      <c r="K672" s="717"/>
      <c r="L672" s="717"/>
      <c r="M672" s="717"/>
      <c r="N672" s="717"/>
      <c r="O672" s="456"/>
      <c r="P672" s="456"/>
      <c r="Q672" s="718"/>
    </row>
    <row r="673" spans="1:17" ht="19.5" customHeight="1">
      <c r="A673" s="456"/>
      <c r="B673" s="456"/>
      <c r="C673" s="456"/>
      <c r="D673" s="456"/>
      <c r="E673" s="456"/>
      <c r="F673" s="456"/>
      <c r="G673" s="456"/>
      <c r="H673" s="717"/>
      <c r="I673" s="717"/>
      <c r="J673" s="717"/>
      <c r="K673" s="717"/>
      <c r="L673" s="717"/>
      <c r="M673" s="717"/>
      <c r="N673" s="717"/>
      <c r="O673" s="456"/>
      <c r="P673" s="456"/>
      <c r="Q673" s="718"/>
    </row>
    <row r="674" spans="1:17" ht="19.5" customHeight="1">
      <c r="A674" s="456"/>
      <c r="B674" s="456"/>
      <c r="C674" s="456"/>
      <c r="D674" s="456"/>
      <c r="E674" s="456"/>
      <c r="F674" s="456"/>
      <c r="G674" s="456"/>
      <c r="H674" s="717"/>
      <c r="I674" s="717"/>
      <c r="J674" s="717"/>
      <c r="K674" s="717"/>
      <c r="L674" s="717"/>
      <c r="M674" s="717"/>
      <c r="N674" s="717"/>
      <c r="O674" s="456"/>
      <c r="P674" s="456"/>
      <c r="Q674" s="718"/>
    </row>
    <row r="675" spans="1:17" ht="19.5" customHeight="1">
      <c r="A675" s="456"/>
      <c r="B675" s="456"/>
      <c r="C675" s="456"/>
      <c r="D675" s="456"/>
      <c r="E675" s="456"/>
      <c r="F675" s="456"/>
      <c r="G675" s="456"/>
      <c r="H675" s="717"/>
      <c r="I675" s="717"/>
      <c r="J675" s="717"/>
      <c r="K675" s="717"/>
      <c r="L675" s="717"/>
      <c r="M675" s="717"/>
      <c r="N675" s="717"/>
      <c r="O675" s="456"/>
      <c r="P675" s="456"/>
      <c r="Q675" s="718"/>
    </row>
    <row r="676" spans="1:17" ht="19.5" customHeight="1">
      <c r="A676" s="456"/>
      <c r="B676" s="456"/>
      <c r="C676" s="456"/>
      <c r="D676" s="456"/>
      <c r="E676" s="456"/>
      <c r="F676" s="456"/>
      <c r="G676" s="456"/>
      <c r="H676" s="717"/>
      <c r="I676" s="717"/>
      <c r="J676" s="717"/>
      <c r="K676" s="717"/>
      <c r="L676" s="717"/>
      <c r="M676" s="717"/>
      <c r="N676" s="717"/>
      <c r="O676" s="456"/>
      <c r="P676" s="456"/>
      <c r="Q676" s="718"/>
    </row>
    <row r="677" spans="1:17" ht="19.5" customHeight="1">
      <c r="A677" s="456"/>
      <c r="B677" s="456"/>
      <c r="C677" s="456"/>
      <c r="D677" s="456"/>
      <c r="E677" s="456"/>
      <c r="F677" s="456"/>
      <c r="G677" s="456"/>
      <c r="H677" s="717"/>
      <c r="I677" s="717"/>
      <c r="J677" s="717"/>
      <c r="K677" s="717"/>
      <c r="L677" s="717"/>
      <c r="M677" s="717"/>
      <c r="N677" s="717"/>
      <c r="O677" s="456"/>
      <c r="P677" s="456"/>
      <c r="Q677" s="718"/>
    </row>
    <row r="678" spans="1:17" ht="19.5" customHeight="1">
      <c r="A678" s="456"/>
      <c r="B678" s="456"/>
      <c r="C678" s="456"/>
      <c r="D678" s="456"/>
      <c r="E678" s="456"/>
      <c r="F678" s="456"/>
      <c r="G678" s="456"/>
      <c r="H678" s="717"/>
      <c r="I678" s="717"/>
      <c r="J678" s="717"/>
      <c r="K678" s="717"/>
      <c r="L678" s="717"/>
      <c r="M678" s="717"/>
      <c r="N678" s="717"/>
      <c r="O678" s="456"/>
      <c r="P678" s="456"/>
      <c r="Q678" s="718"/>
    </row>
    <row r="679" spans="1:17" ht="19.5" customHeight="1">
      <c r="A679" s="456"/>
      <c r="B679" s="456"/>
      <c r="C679" s="456"/>
      <c r="D679" s="456"/>
      <c r="E679" s="456"/>
      <c r="F679" s="456"/>
      <c r="G679" s="456"/>
      <c r="H679" s="717"/>
      <c r="I679" s="717"/>
      <c r="J679" s="717"/>
      <c r="K679" s="717"/>
      <c r="L679" s="717"/>
      <c r="M679" s="717"/>
      <c r="N679" s="717"/>
      <c r="O679" s="456"/>
      <c r="P679" s="456"/>
      <c r="Q679" s="718"/>
    </row>
    <row r="680" spans="1:17" ht="19.5" customHeight="1">
      <c r="A680" s="456"/>
      <c r="B680" s="456"/>
      <c r="C680" s="456"/>
      <c r="D680" s="456"/>
      <c r="E680" s="456"/>
      <c r="F680" s="456"/>
      <c r="G680" s="456"/>
      <c r="H680" s="717"/>
      <c r="I680" s="717"/>
      <c r="J680" s="717"/>
      <c r="K680" s="717"/>
      <c r="L680" s="717"/>
      <c r="M680" s="717"/>
      <c r="N680" s="717"/>
      <c r="O680" s="456"/>
      <c r="P680" s="456"/>
      <c r="Q680" s="718"/>
    </row>
    <row r="681" spans="1:17" ht="19.5" customHeight="1">
      <c r="A681" s="456"/>
      <c r="B681" s="456"/>
      <c r="C681" s="456"/>
      <c r="D681" s="456"/>
      <c r="E681" s="456"/>
      <c r="F681" s="456"/>
      <c r="G681" s="456"/>
      <c r="H681" s="717"/>
      <c r="I681" s="717"/>
      <c r="J681" s="717"/>
      <c r="K681" s="717"/>
      <c r="L681" s="717"/>
      <c r="M681" s="717"/>
      <c r="N681" s="717"/>
      <c r="O681" s="456"/>
      <c r="P681" s="456"/>
      <c r="Q681" s="718"/>
    </row>
    <row r="682" spans="1:17" ht="19.5" customHeight="1">
      <c r="A682" s="456"/>
      <c r="B682" s="456"/>
      <c r="C682" s="456"/>
      <c r="D682" s="456"/>
      <c r="E682" s="456"/>
      <c r="F682" s="456"/>
      <c r="G682" s="456"/>
      <c r="H682" s="717"/>
      <c r="I682" s="717"/>
      <c r="J682" s="717"/>
      <c r="K682" s="717"/>
      <c r="L682" s="717"/>
      <c r="M682" s="717"/>
      <c r="N682" s="717"/>
      <c r="O682" s="456"/>
      <c r="P682" s="456"/>
      <c r="Q682" s="718"/>
    </row>
    <row r="683" spans="1:17" ht="19.5" customHeight="1">
      <c r="A683" s="456"/>
      <c r="B683" s="456"/>
      <c r="C683" s="456"/>
      <c r="D683" s="456"/>
      <c r="E683" s="456"/>
      <c r="F683" s="456"/>
      <c r="G683" s="456"/>
      <c r="H683" s="717"/>
      <c r="I683" s="717"/>
      <c r="J683" s="717"/>
      <c r="K683" s="717"/>
      <c r="L683" s="717"/>
      <c r="M683" s="717"/>
      <c r="N683" s="717"/>
      <c r="O683" s="456"/>
      <c r="P683" s="456"/>
      <c r="Q683" s="718"/>
    </row>
    <row r="684" spans="1:17" ht="19.5" customHeight="1">
      <c r="A684" s="456"/>
      <c r="B684" s="456"/>
      <c r="C684" s="456"/>
      <c r="D684" s="456"/>
      <c r="E684" s="456"/>
      <c r="F684" s="456"/>
      <c r="G684" s="456"/>
      <c r="H684" s="717"/>
      <c r="I684" s="717"/>
      <c r="J684" s="717"/>
      <c r="K684" s="717"/>
      <c r="L684" s="717"/>
      <c r="M684" s="717"/>
      <c r="N684" s="717"/>
      <c r="O684" s="456"/>
      <c r="P684" s="456"/>
      <c r="Q684" s="718"/>
    </row>
    <row r="685" spans="1:17" ht="19.5" customHeight="1">
      <c r="A685" s="456"/>
      <c r="B685" s="456"/>
      <c r="C685" s="456"/>
      <c r="D685" s="456"/>
      <c r="E685" s="456"/>
      <c r="F685" s="456"/>
      <c r="G685" s="456"/>
      <c r="H685" s="717"/>
      <c r="I685" s="717"/>
      <c r="J685" s="717"/>
      <c r="K685" s="717"/>
      <c r="L685" s="717"/>
      <c r="M685" s="717"/>
      <c r="N685" s="717"/>
      <c r="O685" s="456"/>
      <c r="P685" s="456"/>
      <c r="Q685" s="718"/>
    </row>
    <row r="686" spans="1:17" ht="19.5" customHeight="1">
      <c r="A686" s="456"/>
      <c r="B686" s="456"/>
      <c r="C686" s="456"/>
      <c r="D686" s="456"/>
      <c r="E686" s="456"/>
      <c r="F686" s="456"/>
      <c r="G686" s="456"/>
      <c r="H686" s="717"/>
      <c r="I686" s="717"/>
      <c r="J686" s="717"/>
      <c r="K686" s="717"/>
      <c r="L686" s="717"/>
      <c r="M686" s="717"/>
      <c r="N686" s="717"/>
      <c r="O686" s="456"/>
      <c r="P686" s="456"/>
      <c r="Q686" s="718"/>
    </row>
    <row r="687" spans="1:17" ht="19.5" customHeight="1">
      <c r="A687" s="456"/>
      <c r="B687" s="456"/>
      <c r="C687" s="456"/>
      <c r="D687" s="456"/>
      <c r="E687" s="456"/>
      <c r="F687" s="456"/>
      <c r="G687" s="456"/>
      <c r="H687" s="717"/>
      <c r="I687" s="717"/>
      <c r="J687" s="717"/>
      <c r="K687" s="717"/>
      <c r="L687" s="717"/>
      <c r="M687" s="717"/>
      <c r="N687" s="717"/>
      <c r="O687" s="456"/>
      <c r="P687" s="456"/>
      <c r="Q687" s="718"/>
    </row>
    <row r="688" spans="1:17" ht="19.5" customHeight="1">
      <c r="A688" s="456"/>
      <c r="B688" s="456"/>
      <c r="C688" s="456"/>
      <c r="D688" s="456"/>
      <c r="E688" s="456"/>
      <c r="F688" s="456"/>
      <c r="G688" s="456"/>
      <c r="H688" s="717"/>
      <c r="I688" s="717"/>
      <c r="J688" s="717"/>
      <c r="K688" s="717"/>
      <c r="L688" s="717"/>
      <c r="M688" s="717"/>
      <c r="N688" s="717"/>
      <c r="O688" s="456"/>
      <c r="P688" s="456"/>
      <c r="Q688" s="718"/>
    </row>
    <row r="689" spans="1:17" ht="19.5" customHeight="1">
      <c r="A689" s="456"/>
      <c r="B689" s="456"/>
      <c r="C689" s="456"/>
      <c r="D689" s="456"/>
      <c r="E689" s="456"/>
      <c r="F689" s="456"/>
      <c r="G689" s="456"/>
      <c r="H689" s="717"/>
      <c r="I689" s="717"/>
      <c r="J689" s="717"/>
      <c r="K689" s="717"/>
      <c r="L689" s="717"/>
      <c r="M689" s="717"/>
      <c r="N689" s="717"/>
      <c r="O689" s="456"/>
      <c r="P689" s="456"/>
      <c r="Q689" s="718"/>
    </row>
    <row r="690" spans="1:17" ht="19.5" customHeight="1">
      <c r="A690" s="456"/>
      <c r="B690" s="456"/>
      <c r="C690" s="456"/>
      <c r="D690" s="456"/>
      <c r="E690" s="456"/>
      <c r="F690" s="456"/>
      <c r="G690" s="456"/>
      <c r="H690" s="717"/>
      <c r="I690" s="717"/>
      <c r="J690" s="717"/>
      <c r="K690" s="717"/>
      <c r="L690" s="717"/>
      <c r="M690" s="717"/>
      <c r="N690" s="717"/>
      <c r="O690" s="456"/>
      <c r="P690" s="456"/>
      <c r="Q690" s="718"/>
    </row>
    <row r="691" spans="1:17" ht="19.5" customHeight="1">
      <c r="A691" s="456"/>
      <c r="B691" s="456"/>
      <c r="C691" s="456"/>
      <c r="D691" s="456"/>
      <c r="E691" s="456"/>
      <c r="F691" s="456"/>
      <c r="G691" s="456"/>
      <c r="H691" s="717"/>
      <c r="I691" s="717"/>
      <c r="J691" s="717"/>
      <c r="K691" s="717"/>
      <c r="L691" s="717"/>
      <c r="M691" s="717"/>
      <c r="N691" s="717"/>
      <c r="O691" s="456"/>
      <c r="P691" s="456"/>
      <c r="Q691" s="718"/>
    </row>
    <row r="692" spans="1:17" ht="19.5" customHeight="1">
      <c r="A692" s="456"/>
      <c r="B692" s="456"/>
      <c r="C692" s="456"/>
      <c r="D692" s="456"/>
      <c r="E692" s="456"/>
      <c r="F692" s="456"/>
      <c r="G692" s="456"/>
      <c r="H692" s="717"/>
      <c r="I692" s="717"/>
      <c r="J692" s="717"/>
      <c r="K692" s="717"/>
      <c r="L692" s="717"/>
      <c r="M692" s="717"/>
      <c r="N692" s="717"/>
      <c r="O692" s="456"/>
      <c r="P692" s="456"/>
      <c r="Q692" s="718"/>
    </row>
    <row r="693" spans="1:17" ht="19.5" customHeight="1">
      <c r="A693" s="456"/>
      <c r="B693" s="456"/>
      <c r="C693" s="456"/>
      <c r="D693" s="456"/>
      <c r="E693" s="456"/>
      <c r="F693" s="456"/>
      <c r="G693" s="456"/>
      <c r="H693" s="717"/>
      <c r="I693" s="717"/>
      <c r="J693" s="717"/>
      <c r="K693" s="717"/>
      <c r="L693" s="717"/>
      <c r="M693" s="717"/>
      <c r="N693" s="717"/>
      <c r="O693" s="456"/>
      <c r="P693" s="456"/>
      <c r="Q693" s="718"/>
    </row>
    <row r="694" spans="1:17" ht="19.5" customHeight="1">
      <c r="A694" s="456"/>
      <c r="B694" s="456"/>
      <c r="C694" s="456"/>
      <c r="D694" s="456"/>
      <c r="E694" s="456"/>
      <c r="F694" s="456"/>
      <c r="G694" s="456"/>
      <c r="H694" s="717"/>
      <c r="I694" s="717"/>
      <c r="J694" s="717"/>
      <c r="K694" s="717"/>
      <c r="L694" s="717"/>
      <c r="M694" s="717"/>
      <c r="N694" s="717"/>
      <c r="O694" s="456"/>
      <c r="P694" s="456"/>
      <c r="Q694" s="718"/>
    </row>
    <row r="695" spans="1:17" ht="19.5" customHeight="1">
      <c r="A695" s="456"/>
      <c r="B695" s="456"/>
      <c r="C695" s="456"/>
      <c r="D695" s="456"/>
      <c r="E695" s="456"/>
      <c r="F695" s="456"/>
      <c r="G695" s="456"/>
      <c r="H695" s="717"/>
      <c r="I695" s="717"/>
      <c r="J695" s="717"/>
      <c r="K695" s="717"/>
      <c r="L695" s="717"/>
      <c r="M695" s="717"/>
      <c r="N695" s="717"/>
      <c r="O695" s="456"/>
      <c r="P695" s="456"/>
      <c r="Q695" s="718"/>
    </row>
    <row r="696" spans="1:17" ht="19.5" customHeight="1">
      <c r="A696" s="456"/>
      <c r="B696" s="456"/>
      <c r="C696" s="456"/>
      <c r="D696" s="456"/>
      <c r="E696" s="456"/>
      <c r="F696" s="456"/>
      <c r="G696" s="456"/>
      <c r="H696" s="717"/>
      <c r="I696" s="717"/>
      <c r="J696" s="717"/>
      <c r="K696" s="717"/>
      <c r="L696" s="717"/>
      <c r="M696" s="717"/>
      <c r="N696" s="717"/>
      <c r="O696" s="456"/>
      <c r="P696" s="456"/>
      <c r="Q696" s="718"/>
    </row>
    <row r="697" spans="1:17" ht="19.5" customHeight="1">
      <c r="A697" s="456"/>
      <c r="B697" s="456"/>
      <c r="C697" s="456"/>
      <c r="D697" s="456"/>
      <c r="E697" s="456"/>
      <c r="F697" s="456"/>
      <c r="G697" s="456"/>
      <c r="H697" s="717"/>
      <c r="I697" s="717"/>
      <c r="J697" s="717"/>
      <c r="K697" s="717"/>
      <c r="L697" s="717"/>
      <c r="M697" s="717"/>
      <c r="N697" s="717"/>
      <c r="O697" s="456"/>
      <c r="P697" s="456"/>
      <c r="Q697" s="718"/>
    </row>
    <row r="698" spans="1:17" ht="19.5" customHeight="1">
      <c r="A698" s="456"/>
      <c r="B698" s="456"/>
      <c r="C698" s="456"/>
      <c r="D698" s="456"/>
      <c r="E698" s="456"/>
      <c r="F698" s="456"/>
      <c r="G698" s="456"/>
      <c r="H698" s="717"/>
      <c r="I698" s="717"/>
      <c r="J698" s="717"/>
      <c r="K698" s="717"/>
      <c r="L698" s="717"/>
      <c r="M698" s="717"/>
      <c r="N698" s="717"/>
      <c r="O698" s="456"/>
      <c r="P698" s="456"/>
      <c r="Q698" s="718"/>
    </row>
    <row r="699" spans="1:17" ht="19.5" customHeight="1">
      <c r="A699" s="456"/>
      <c r="B699" s="456"/>
      <c r="C699" s="456"/>
      <c r="D699" s="456"/>
      <c r="E699" s="456"/>
      <c r="F699" s="456"/>
      <c r="G699" s="456"/>
      <c r="H699" s="717"/>
      <c r="I699" s="717"/>
      <c r="J699" s="717"/>
      <c r="K699" s="717"/>
      <c r="L699" s="717"/>
      <c r="M699" s="717"/>
      <c r="N699" s="717"/>
      <c r="O699" s="456"/>
      <c r="P699" s="456"/>
      <c r="Q699" s="718"/>
    </row>
    <row r="700" spans="1:17" ht="19.5" customHeight="1">
      <c r="A700" s="456"/>
      <c r="B700" s="456"/>
      <c r="C700" s="456"/>
      <c r="D700" s="456"/>
      <c r="E700" s="456"/>
      <c r="F700" s="456"/>
      <c r="G700" s="456"/>
      <c r="H700" s="717"/>
      <c r="I700" s="717"/>
      <c r="J700" s="717"/>
      <c r="K700" s="717"/>
      <c r="L700" s="717"/>
      <c r="M700" s="717"/>
      <c r="N700" s="717"/>
      <c r="O700" s="456"/>
      <c r="P700" s="456"/>
      <c r="Q700" s="718"/>
    </row>
    <row r="701" spans="1:17" ht="19.5" customHeight="1">
      <c r="A701" s="456"/>
      <c r="B701" s="456"/>
      <c r="C701" s="456"/>
      <c r="D701" s="456"/>
      <c r="E701" s="456"/>
      <c r="F701" s="456"/>
      <c r="G701" s="456"/>
      <c r="H701" s="717"/>
      <c r="I701" s="717"/>
      <c r="J701" s="717"/>
      <c r="K701" s="717"/>
      <c r="L701" s="717"/>
      <c r="M701" s="717"/>
      <c r="N701" s="717"/>
      <c r="O701" s="456"/>
      <c r="P701" s="456"/>
      <c r="Q701" s="718"/>
    </row>
    <row r="702" spans="1:17" ht="19.5" customHeight="1">
      <c r="A702" s="456"/>
      <c r="B702" s="456"/>
      <c r="C702" s="456"/>
      <c r="D702" s="456"/>
      <c r="E702" s="456"/>
      <c r="F702" s="456"/>
      <c r="G702" s="456"/>
      <c r="H702" s="717"/>
      <c r="I702" s="717"/>
      <c r="J702" s="717"/>
      <c r="K702" s="717"/>
      <c r="L702" s="717"/>
      <c r="M702" s="717"/>
      <c r="N702" s="717"/>
      <c r="O702" s="456"/>
      <c r="P702" s="456"/>
      <c r="Q702" s="718"/>
    </row>
    <row r="703" spans="1:17" ht="19.5" customHeight="1">
      <c r="A703" s="456"/>
      <c r="B703" s="456"/>
      <c r="C703" s="456"/>
      <c r="D703" s="456"/>
      <c r="E703" s="456"/>
      <c r="F703" s="456"/>
      <c r="G703" s="456"/>
      <c r="H703" s="717"/>
      <c r="I703" s="717"/>
      <c r="J703" s="717"/>
      <c r="K703" s="717"/>
      <c r="L703" s="717"/>
      <c r="M703" s="717"/>
      <c r="N703" s="717"/>
      <c r="O703" s="456"/>
      <c r="P703" s="456"/>
      <c r="Q703" s="718"/>
    </row>
    <row r="704" spans="1:17" ht="19.5" customHeight="1">
      <c r="A704" s="456"/>
      <c r="B704" s="456"/>
      <c r="C704" s="456"/>
      <c r="D704" s="456"/>
      <c r="E704" s="456"/>
      <c r="F704" s="456"/>
      <c r="G704" s="456"/>
      <c r="H704" s="717"/>
      <c r="I704" s="717"/>
      <c r="J704" s="717"/>
      <c r="K704" s="717"/>
      <c r="L704" s="717"/>
      <c r="M704" s="717"/>
      <c r="N704" s="717"/>
      <c r="O704" s="456"/>
      <c r="P704" s="456"/>
      <c r="Q704" s="718"/>
    </row>
    <row r="705" spans="1:17" ht="19.5" customHeight="1">
      <c r="A705" s="456"/>
      <c r="B705" s="456"/>
      <c r="C705" s="456"/>
      <c r="D705" s="456"/>
      <c r="E705" s="456"/>
      <c r="F705" s="456"/>
      <c r="G705" s="456"/>
      <c r="H705" s="717"/>
      <c r="I705" s="717"/>
      <c r="J705" s="717"/>
      <c r="K705" s="717"/>
      <c r="L705" s="717"/>
      <c r="M705" s="717"/>
      <c r="N705" s="717"/>
      <c r="O705" s="456"/>
      <c r="P705" s="456"/>
      <c r="Q705" s="718"/>
    </row>
    <row r="706" spans="1:17" ht="19.5" customHeight="1">
      <c r="A706" s="456"/>
      <c r="B706" s="456"/>
      <c r="C706" s="456"/>
      <c r="D706" s="456"/>
      <c r="E706" s="456"/>
      <c r="F706" s="456"/>
      <c r="G706" s="456"/>
      <c r="H706" s="717"/>
      <c r="I706" s="717"/>
      <c r="J706" s="717"/>
      <c r="K706" s="717"/>
      <c r="L706" s="717"/>
      <c r="M706" s="717"/>
      <c r="N706" s="717"/>
      <c r="O706" s="456"/>
      <c r="P706" s="456"/>
      <c r="Q706" s="718"/>
    </row>
    <row r="707" spans="1:17" ht="19.5" customHeight="1">
      <c r="A707" s="456"/>
      <c r="B707" s="456"/>
      <c r="C707" s="456"/>
      <c r="D707" s="456"/>
      <c r="E707" s="456"/>
      <c r="F707" s="456"/>
      <c r="G707" s="456"/>
      <c r="H707" s="717"/>
      <c r="I707" s="717"/>
      <c r="J707" s="717"/>
      <c r="K707" s="717"/>
      <c r="L707" s="717"/>
      <c r="M707" s="717"/>
      <c r="N707" s="717"/>
      <c r="O707" s="456"/>
      <c r="P707" s="456"/>
      <c r="Q707" s="718"/>
    </row>
    <row r="708" spans="1:17" ht="19.5" customHeight="1">
      <c r="A708" s="456"/>
      <c r="B708" s="456"/>
      <c r="C708" s="456"/>
      <c r="D708" s="456"/>
      <c r="E708" s="456"/>
      <c r="F708" s="456"/>
      <c r="G708" s="456"/>
      <c r="H708" s="717"/>
      <c r="I708" s="717"/>
      <c r="J708" s="717"/>
      <c r="K708" s="717"/>
      <c r="L708" s="717"/>
      <c r="M708" s="717"/>
      <c r="N708" s="717"/>
      <c r="O708" s="456"/>
      <c r="P708" s="456"/>
      <c r="Q708" s="718"/>
    </row>
    <row r="709" spans="1:17" ht="19.5" customHeight="1">
      <c r="A709" s="456"/>
      <c r="B709" s="456"/>
      <c r="C709" s="456"/>
      <c r="D709" s="456"/>
      <c r="E709" s="456"/>
      <c r="F709" s="456"/>
      <c r="G709" s="456"/>
      <c r="H709" s="717"/>
      <c r="I709" s="717"/>
      <c r="J709" s="717"/>
      <c r="K709" s="717"/>
      <c r="L709" s="717"/>
      <c r="M709" s="717"/>
      <c r="N709" s="717"/>
      <c r="O709" s="456"/>
      <c r="P709" s="456"/>
      <c r="Q709" s="718"/>
    </row>
    <row r="710" spans="1:17" ht="19.5" customHeight="1">
      <c r="A710" s="456"/>
      <c r="B710" s="456"/>
      <c r="C710" s="456"/>
      <c r="D710" s="456"/>
      <c r="E710" s="456"/>
      <c r="F710" s="456"/>
      <c r="G710" s="456"/>
      <c r="H710" s="717"/>
      <c r="I710" s="717"/>
      <c r="J710" s="717"/>
      <c r="K710" s="717"/>
      <c r="L710" s="717"/>
      <c r="M710" s="717"/>
      <c r="N710" s="717"/>
      <c r="O710" s="456"/>
      <c r="P710" s="456"/>
      <c r="Q710" s="718"/>
    </row>
    <row r="711" spans="1:17" ht="19.5" customHeight="1">
      <c r="A711" s="456"/>
      <c r="B711" s="456"/>
      <c r="C711" s="456"/>
      <c r="D711" s="456"/>
      <c r="E711" s="456"/>
      <c r="F711" s="456"/>
      <c r="G711" s="456"/>
      <c r="H711" s="717"/>
      <c r="I711" s="717"/>
      <c r="J711" s="717"/>
      <c r="K711" s="717"/>
      <c r="L711" s="717"/>
      <c r="M711" s="717"/>
      <c r="N711" s="717"/>
      <c r="O711" s="456"/>
      <c r="P711" s="456"/>
      <c r="Q711" s="718"/>
    </row>
    <row r="712" spans="1:17" ht="19.5" customHeight="1">
      <c r="A712" s="456"/>
      <c r="B712" s="456"/>
      <c r="C712" s="456"/>
      <c r="D712" s="456"/>
      <c r="E712" s="456"/>
      <c r="F712" s="456"/>
      <c r="G712" s="456"/>
      <c r="H712" s="717"/>
      <c r="I712" s="717"/>
      <c r="J712" s="717"/>
      <c r="K712" s="717"/>
      <c r="L712" s="717"/>
      <c r="M712" s="717"/>
      <c r="N712" s="717"/>
      <c r="O712" s="456"/>
      <c r="P712" s="456"/>
      <c r="Q712" s="718"/>
    </row>
    <row r="713" spans="1:17" ht="19.5" customHeight="1">
      <c r="A713" s="456"/>
      <c r="B713" s="456"/>
      <c r="C713" s="456"/>
      <c r="D713" s="456"/>
      <c r="E713" s="456"/>
      <c r="F713" s="456"/>
      <c r="G713" s="456"/>
      <c r="H713" s="717"/>
      <c r="I713" s="717"/>
      <c r="J713" s="717"/>
      <c r="K713" s="717"/>
      <c r="L713" s="717"/>
      <c r="M713" s="717"/>
      <c r="N713" s="717"/>
      <c r="O713" s="456"/>
      <c r="P713" s="456"/>
      <c r="Q713" s="718"/>
    </row>
    <row r="714" spans="1:17" ht="19.5" customHeight="1">
      <c r="A714" s="456"/>
      <c r="B714" s="456"/>
      <c r="C714" s="456"/>
      <c r="D714" s="456"/>
      <c r="E714" s="456"/>
      <c r="F714" s="456"/>
      <c r="G714" s="456"/>
      <c r="H714" s="717"/>
      <c r="I714" s="717"/>
      <c r="J714" s="717"/>
      <c r="K714" s="717"/>
      <c r="L714" s="717"/>
      <c r="M714" s="717"/>
      <c r="N714" s="717"/>
      <c r="O714" s="456"/>
      <c r="P714" s="456"/>
      <c r="Q714" s="718"/>
    </row>
    <row r="715" spans="1:17" ht="19.5" customHeight="1">
      <c r="A715" s="456"/>
      <c r="B715" s="456"/>
      <c r="C715" s="456"/>
      <c r="D715" s="456"/>
      <c r="E715" s="456"/>
      <c r="F715" s="456"/>
      <c r="G715" s="456"/>
      <c r="H715" s="717"/>
      <c r="I715" s="717"/>
      <c r="J715" s="717"/>
      <c r="K715" s="717"/>
      <c r="L715" s="717"/>
      <c r="M715" s="717"/>
      <c r="N715" s="717"/>
      <c r="O715" s="456"/>
      <c r="P715" s="456"/>
      <c r="Q715" s="718"/>
    </row>
    <row r="716" spans="1:17" ht="19.5" customHeight="1">
      <c r="A716" s="456"/>
      <c r="B716" s="456"/>
      <c r="C716" s="456"/>
      <c r="D716" s="456"/>
      <c r="E716" s="456"/>
      <c r="F716" s="456"/>
      <c r="G716" s="456"/>
      <c r="H716" s="717"/>
      <c r="I716" s="717"/>
      <c r="J716" s="717"/>
      <c r="K716" s="717"/>
      <c r="L716" s="717"/>
      <c r="M716" s="717"/>
      <c r="N716" s="717"/>
      <c r="O716" s="456"/>
      <c r="P716" s="456"/>
      <c r="Q716" s="718"/>
    </row>
    <row r="717" spans="1:17" ht="19.5" customHeight="1">
      <c r="A717" s="456"/>
      <c r="B717" s="456"/>
      <c r="C717" s="456"/>
      <c r="D717" s="456"/>
      <c r="E717" s="456"/>
      <c r="F717" s="456"/>
      <c r="G717" s="456"/>
      <c r="H717" s="717"/>
      <c r="I717" s="717"/>
      <c r="J717" s="717"/>
      <c r="K717" s="717"/>
      <c r="L717" s="717"/>
      <c r="M717" s="717"/>
      <c r="N717" s="717"/>
      <c r="O717" s="456"/>
      <c r="P717" s="456"/>
      <c r="Q717" s="718"/>
    </row>
    <row r="718" spans="1:17" ht="19.5" customHeight="1">
      <c r="A718" s="456"/>
      <c r="B718" s="456"/>
      <c r="C718" s="456"/>
      <c r="D718" s="456"/>
      <c r="E718" s="456"/>
      <c r="F718" s="456"/>
      <c r="G718" s="456"/>
      <c r="H718" s="717"/>
      <c r="I718" s="717"/>
      <c r="J718" s="717"/>
      <c r="K718" s="717"/>
      <c r="L718" s="717"/>
      <c r="M718" s="717"/>
      <c r="N718" s="717"/>
      <c r="O718" s="456"/>
      <c r="P718" s="456"/>
      <c r="Q718" s="718"/>
    </row>
    <row r="719" spans="1:17" ht="19.5" customHeight="1">
      <c r="A719" s="456"/>
      <c r="B719" s="456"/>
      <c r="C719" s="456"/>
      <c r="D719" s="456"/>
      <c r="E719" s="456"/>
      <c r="F719" s="456"/>
      <c r="G719" s="456"/>
      <c r="H719" s="717"/>
      <c r="I719" s="717"/>
      <c r="J719" s="717"/>
      <c r="K719" s="717"/>
      <c r="L719" s="717"/>
      <c r="M719" s="717"/>
      <c r="N719" s="717"/>
      <c r="O719" s="456"/>
      <c r="P719" s="456"/>
      <c r="Q719" s="718"/>
    </row>
    <row r="720" spans="1:17" ht="19.5" customHeight="1">
      <c r="A720" s="456"/>
      <c r="B720" s="456"/>
      <c r="C720" s="456"/>
      <c r="D720" s="456"/>
      <c r="E720" s="456"/>
      <c r="F720" s="456"/>
      <c r="G720" s="456"/>
      <c r="H720" s="717"/>
      <c r="I720" s="717"/>
      <c r="J720" s="717"/>
      <c r="K720" s="717"/>
      <c r="L720" s="717"/>
      <c r="M720" s="717"/>
      <c r="N720" s="717"/>
      <c r="O720" s="456"/>
      <c r="P720" s="456"/>
      <c r="Q720" s="718"/>
    </row>
    <row r="721" spans="1:17" ht="19.5" customHeight="1">
      <c r="A721" s="456"/>
      <c r="B721" s="456"/>
      <c r="C721" s="456"/>
      <c r="D721" s="456"/>
      <c r="E721" s="456"/>
      <c r="F721" s="456"/>
      <c r="G721" s="456"/>
      <c r="H721" s="717"/>
      <c r="I721" s="717"/>
      <c r="J721" s="717"/>
      <c r="K721" s="717"/>
      <c r="L721" s="717"/>
      <c r="M721" s="717"/>
      <c r="N721" s="717"/>
      <c r="O721" s="456"/>
      <c r="P721" s="456"/>
      <c r="Q721" s="718"/>
    </row>
    <row r="722" spans="1:17" ht="19.5" customHeight="1">
      <c r="A722" s="456"/>
      <c r="B722" s="456"/>
      <c r="C722" s="456"/>
      <c r="D722" s="456"/>
      <c r="E722" s="456"/>
      <c r="F722" s="456"/>
      <c r="G722" s="456"/>
      <c r="H722" s="717"/>
      <c r="I722" s="717"/>
      <c r="J722" s="717"/>
      <c r="K722" s="717"/>
      <c r="L722" s="717"/>
      <c r="M722" s="717"/>
      <c r="N722" s="717"/>
      <c r="O722" s="456"/>
      <c r="P722" s="456"/>
      <c r="Q722" s="718"/>
    </row>
    <row r="723" spans="1:17" ht="19.5" customHeight="1">
      <c r="A723" s="456"/>
      <c r="B723" s="456"/>
      <c r="C723" s="456"/>
      <c r="D723" s="456"/>
      <c r="E723" s="456"/>
      <c r="F723" s="456"/>
      <c r="G723" s="456"/>
      <c r="H723" s="717"/>
      <c r="I723" s="717"/>
      <c r="J723" s="717"/>
      <c r="K723" s="717"/>
      <c r="L723" s="717"/>
      <c r="M723" s="717"/>
      <c r="N723" s="717"/>
      <c r="O723" s="456"/>
      <c r="P723" s="456"/>
      <c r="Q723" s="718"/>
    </row>
    <row r="724" spans="1:17" ht="19.5" customHeight="1">
      <c r="A724" s="456"/>
      <c r="B724" s="456"/>
      <c r="C724" s="456"/>
      <c r="D724" s="456"/>
      <c r="E724" s="456"/>
      <c r="F724" s="456"/>
      <c r="G724" s="456"/>
      <c r="H724" s="717"/>
      <c r="I724" s="717"/>
      <c r="J724" s="717"/>
      <c r="K724" s="717"/>
      <c r="L724" s="717"/>
      <c r="M724" s="717"/>
      <c r="N724" s="717"/>
      <c r="O724" s="456"/>
      <c r="P724" s="456"/>
      <c r="Q724" s="718"/>
    </row>
    <row r="725" spans="1:17" ht="19.5" customHeight="1">
      <c r="A725" s="456"/>
      <c r="B725" s="456"/>
      <c r="C725" s="456"/>
      <c r="D725" s="456"/>
      <c r="E725" s="456"/>
      <c r="F725" s="456"/>
      <c r="G725" s="456"/>
      <c r="H725" s="717"/>
      <c r="I725" s="717"/>
      <c r="J725" s="717"/>
      <c r="K725" s="717"/>
      <c r="L725" s="717"/>
      <c r="M725" s="717"/>
      <c r="N725" s="717"/>
      <c r="O725" s="456"/>
      <c r="P725" s="456"/>
      <c r="Q725" s="718"/>
    </row>
    <row r="726" spans="1:17" ht="19.5" customHeight="1">
      <c r="A726" s="456"/>
      <c r="B726" s="456"/>
      <c r="C726" s="456"/>
      <c r="D726" s="456"/>
      <c r="E726" s="456"/>
      <c r="F726" s="456"/>
      <c r="G726" s="456"/>
      <c r="H726" s="717"/>
      <c r="I726" s="717"/>
      <c r="J726" s="717"/>
      <c r="K726" s="717"/>
      <c r="L726" s="717"/>
      <c r="M726" s="717"/>
      <c r="N726" s="717"/>
      <c r="O726" s="456"/>
      <c r="P726" s="456"/>
      <c r="Q726" s="718"/>
    </row>
    <row r="727" spans="1:17" ht="19.5" customHeight="1">
      <c r="A727" s="456"/>
      <c r="B727" s="456"/>
      <c r="C727" s="456"/>
      <c r="D727" s="456"/>
      <c r="E727" s="456"/>
      <c r="F727" s="456"/>
      <c r="G727" s="456"/>
      <c r="H727" s="717"/>
      <c r="I727" s="717"/>
      <c r="J727" s="717"/>
      <c r="K727" s="717"/>
      <c r="L727" s="717"/>
      <c r="M727" s="717"/>
      <c r="N727" s="717"/>
      <c r="O727" s="456"/>
      <c r="P727" s="456"/>
      <c r="Q727" s="718"/>
    </row>
    <row r="728" spans="1:17" ht="19.5" customHeight="1">
      <c r="A728" s="456"/>
      <c r="B728" s="456"/>
      <c r="C728" s="456"/>
      <c r="D728" s="456"/>
      <c r="E728" s="456"/>
      <c r="F728" s="456"/>
      <c r="G728" s="456"/>
      <c r="H728" s="717"/>
      <c r="I728" s="717"/>
      <c r="J728" s="717"/>
      <c r="K728" s="717"/>
      <c r="L728" s="717"/>
      <c r="M728" s="717"/>
      <c r="N728" s="717"/>
      <c r="O728" s="456"/>
      <c r="P728" s="456"/>
      <c r="Q728" s="718"/>
    </row>
    <row r="729" spans="1:17" ht="19.5" customHeight="1">
      <c r="A729" s="456"/>
      <c r="B729" s="456"/>
      <c r="C729" s="456"/>
      <c r="D729" s="456"/>
      <c r="E729" s="456"/>
      <c r="F729" s="456"/>
      <c r="G729" s="456"/>
      <c r="H729" s="717"/>
      <c r="I729" s="717"/>
      <c r="J729" s="717"/>
      <c r="K729" s="717"/>
      <c r="L729" s="717"/>
      <c r="M729" s="717"/>
      <c r="N729" s="717"/>
      <c r="O729" s="456"/>
      <c r="P729" s="456"/>
      <c r="Q729" s="718"/>
    </row>
    <row r="730" spans="1:17" ht="19.5" customHeight="1">
      <c r="A730" s="456"/>
      <c r="B730" s="456"/>
      <c r="C730" s="456"/>
      <c r="D730" s="456"/>
      <c r="E730" s="456"/>
      <c r="F730" s="456"/>
      <c r="G730" s="456"/>
      <c r="H730" s="717"/>
      <c r="I730" s="717"/>
      <c r="J730" s="717"/>
      <c r="K730" s="717"/>
      <c r="L730" s="717"/>
      <c r="M730" s="717"/>
      <c r="N730" s="717"/>
      <c r="O730" s="456"/>
      <c r="P730" s="456"/>
      <c r="Q730" s="718"/>
    </row>
    <row r="731" spans="1:17" ht="19.5" customHeight="1">
      <c r="A731" s="456"/>
      <c r="B731" s="456"/>
      <c r="C731" s="456"/>
      <c r="D731" s="456"/>
      <c r="E731" s="456"/>
      <c r="F731" s="456"/>
      <c r="G731" s="456"/>
      <c r="H731" s="717"/>
      <c r="I731" s="717"/>
      <c r="J731" s="717"/>
      <c r="K731" s="717"/>
      <c r="L731" s="717"/>
      <c r="M731" s="717"/>
      <c r="N731" s="717"/>
      <c r="O731" s="456"/>
      <c r="P731" s="456"/>
      <c r="Q731" s="718"/>
    </row>
    <row r="732" spans="1:17" ht="19.5" customHeight="1">
      <c r="A732" s="456"/>
      <c r="B732" s="456"/>
      <c r="C732" s="456"/>
      <c r="D732" s="456"/>
      <c r="E732" s="456"/>
      <c r="F732" s="456"/>
      <c r="G732" s="456"/>
      <c r="H732" s="717"/>
      <c r="I732" s="717"/>
      <c r="J732" s="717"/>
      <c r="K732" s="717"/>
      <c r="L732" s="717"/>
      <c r="M732" s="717"/>
      <c r="N732" s="717"/>
      <c r="O732" s="456"/>
      <c r="P732" s="456"/>
      <c r="Q732" s="718"/>
    </row>
    <row r="733" spans="1:17" ht="19.5" customHeight="1">
      <c r="A733" s="456"/>
      <c r="B733" s="456"/>
      <c r="C733" s="456"/>
      <c r="D733" s="456"/>
      <c r="E733" s="456"/>
      <c r="F733" s="456"/>
      <c r="G733" s="456"/>
      <c r="H733" s="717"/>
      <c r="I733" s="717"/>
      <c r="J733" s="717"/>
      <c r="K733" s="717"/>
      <c r="L733" s="717"/>
      <c r="M733" s="717"/>
      <c r="N733" s="717"/>
      <c r="O733" s="456"/>
      <c r="P733" s="456"/>
      <c r="Q733" s="718"/>
    </row>
    <row r="734" spans="1:17" ht="19.5" customHeight="1">
      <c r="A734" s="456"/>
      <c r="B734" s="456"/>
      <c r="C734" s="456"/>
      <c r="D734" s="456"/>
      <c r="E734" s="456"/>
      <c r="F734" s="456"/>
      <c r="G734" s="456"/>
      <c r="H734" s="717"/>
      <c r="I734" s="717"/>
      <c r="J734" s="717"/>
      <c r="K734" s="717"/>
      <c r="L734" s="717"/>
      <c r="M734" s="717"/>
      <c r="N734" s="717"/>
      <c r="O734" s="456"/>
      <c r="P734" s="456"/>
      <c r="Q734" s="718"/>
    </row>
    <row r="735" spans="1:17" ht="19.5" customHeight="1">
      <c r="A735" s="456"/>
      <c r="B735" s="456"/>
      <c r="C735" s="456"/>
      <c r="D735" s="456"/>
      <c r="E735" s="456"/>
      <c r="F735" s="456"/>
      <c r="G735" s="456"/>
      <c r="H735" s="717"/>
      <c r="I735" s="717"/>
      <c r="J735" s="717"/>
      <c r="K735" s="717"/>
      <c r="L735" s="717"/>
      <c r="M735" s="717"/>
      <c r="N735" s="717"/>
      <c r="O735" s="456"/>
      <c r="P735" s="456"/>
      <c r="Q735" s="718"/>
    </row>
    <row r="736" spans="1:17" ht="19.5" customHeight="1">
      <c r="A736" s="456"/>
      <c r="B736" s="456"/>
      <c r="C736" s="456"/>
      <c r="D736" s="456"/>
      <c r="E736" s="456"/>
      <c r="F736" s="456"/>
      <c r="G736" s="456"/>
      <c r="H736" s="717"/>
      <c r="I736" s="717"/>
      <c r="J736" s="717"/>
      <c r="K736" s="717"/>
      <c r="L736" s="717"/>
      <c r="M736" s="717"/>
      <c r="N736" s="717"/>
      <c r="O736" s="456"/>
      <c r="P736" s="456"/>
      <c r="Q736" s="718"/>
    </row>
    <row r="737" spans="1:17" ht="19.5" customHeight="1">
      <c r="A737" s="456"/>
      <c r="B737" s="456"/>
      <c r="C737" s="456"/>
      <c r="D737" s="456"/>
      <c r="E737" s="456"/>
      <c r="F737" s="456"/>
      <c r="G737" s="456"/>
      <c r="H737" s="717"/>
      <c r="I737" s="717"/>
      <c r="J737" s="717"/>
      <c r="K737" s="717"/>
      <c r="L737" s="717"/>
      <c r="M737" s="717"/>
      <c r="N737" s="717"/>
      <c r="O737" s="456"/>
      <c r="P737" s="456"/>
      <c r="Q737" s="718"/>
    </row>
    <row r="738" spans="1:17" ht="19.5" customHeight="1">
      <c r="A738" s="456"/>
      <c r="B738" s="456"/>
      <c r="C738" s="456"/>
      <c r="D738" s="456"/>
      <c r="E738" s="456"/>
      <c r="F738" s="456"/>
      <c r="G738" s="456"/>
      <c r="H738" s="717"/>
      <c r="I738" s="717"/>
      <c r="J738" s="717"/>
      <c r="K738" s="717"/>
      <c r="L738" s="717"/>
      <c r="M738" s="717"/>
      <c r="N738" s="717"/>
      <c r="O738" s="456"/>
      <c r="P738" s="456"/>
      <c r="Q738" s="718"/>
    </row>
    <row r="739" spans="1:17" ht="19.5" customHeight="1">
      <c r="A739" s="456"/>
      <c r="B739" s="456"/>
      <c r="C739" s="456"/>
      <c r="D739" s="456"/>
      <c r="E739" s="456"/>
      <c r="F739" s="456"/>
      <c r="G739" s="456"/>
      <c r="H739" s="717"/>
      <c r="I739" s="717"/>
      <c r="J739" s="717"/>
      <c r="K739" s="717"/>
      <c r="L739" s="717"/>
      <c r="M739" s="717"/>
      <c r="N739" s="717"/>
      <c r="O739" s="456"/>
      <c r="P739" s="456"/>
      <c r="Q739" s="718"/>
    </row>
    <row r="740" spans="1:17" ht="19.5" customHeight="1">
      <c r="A740" s="456"/>
      <c r="B740" s="456"/>
      <c r="C740" s="456"/>
      <c r="D740" s="456"/>
      <c r="E740" s="456"/>
      <c r="F740" s="456"/>
      <c r="G740" s="456"/>
      <c r="H740" s="717"/>
      <c r="I740" s="717"/>
      <c r="J740" s="717"/>
      <c r="K740" s="717"/>
      <c r="L740" s="717"/>
      <c r="M740" s="717"/>
      <c r="N740" s="717"/>
      <c r="O740" s="456"/>
      <c r="P740" s="456"/>
      <c r="Q740" s="718"/>
    </row>
    <row r="741" spans="1:17" ht="19.5" customHeight="1">
      <c r="A741" s="456"/>
      <c r="B741" s="456"/>
      <c r="C741" s="456"/>
      <c r="D741" s="456"/>
      <c r="E741" s="456"/>
      <c r="F741" s="456"/>
      <c r="G741" s="456"/>
      <c r="H741" s="717"/>
      <c r="I741" s="717"/>
      <c r="J741" s="717"/>
      <c r="K741" s="717"/>
      <c r="L741" s="717"/>
      <c r="M741" s="717"/>
      <c r="N741" s="717"/>
      <c r="O741" s="456"/>
      <c r="P741" s="456"/>
      <c r="Q741" s="718"/>
    </row>
    <row r="742" spans="1:17" ht="19.5" customHeight="1">
      <c r="A742" s="456"/>
      <c r="B742" s="456"/>
      <c r="C742" s="456"/>
      <c r="D742" s="456"/>
      <c r="E742" s="456"/>
      <c r="F742" s="456"/>
      <c r="G742" s="456"/>
      <c r="H742" s="717"/>
      <c r="I742" s="717"/>
      <c r="J742" s="717"/>
      <c r="K742" s="717"/>
      <c r="L742" s="717"/>
      <c r="M742" s="717"/>
      <c r="N742" s="717"/>
      <c r="O742" s="456"/>
      <c r="P742" s="456"/>
      <c r="Q742" s="718"/>
    </row>
    <row r="743" spans="1:17" ht="19.5" customHeight="1">
      <c r="A743" s="456"/>
      <c r="B743" s="456"/>
      <c r="C743" s="456"/>
      <c r="D743" s="456"/>
      <c r="E743" s="456"/>
      <c r="F743" s="456"/>
      <c r="G743" s="456"/>
      <c r="H743" s="717"/>
      <c r="I743" s="717"/>
      <c r="J743" s="717"/>
      <c r="K743" s="717"/>
      <c r="L743" s="717"/>
      <c r="M743" s="717"/>
      <c r="N743" s="717"/>
      <c r="O743" s="456"/>
      <c r="P743" s="456"/>
      <c r="Q743" s="718"/>
    </row>
    <row r="744" spans="1:17" ht="19.5" customHeight="1">
      <c r="A744" s="456"/>
      <c r="B744" s="456"/>
      <c r="C744" s="456"/>
      <c r="D744" s="456"/>
      <c r="E744" s="456"/>
      <c r="F744" s="456"/>
      <c r="G744" s="456"/>
      <c r="H744" s="717"/>
      <c r="I744" s="717"/>
      <c r="J744" s="717"/>
      <c r="K744" s="717"/>
      <c r="L744" s="717"/>
      <c r="M744" s="717"/>
      <c r="N744" s="717"/>
      <c r="O744" s="456"/>
      <c r="P744" s="456"/>
      <c r="Q744" s="718"/>
    </row>
    <row r="745" spans="1:17" ht="19.5" customHeight="1">
      <c r="A745" s="456"/>
      <c r="B745" s="456"/>
      <c r="C745" s="456"/>
      <c r="D745" s="456"/>
      <c r="E745" s="456"/>
      <c r="F745" s="456"/>
      <c r="G745" s="456"/>
      <c r="H745" s="717"/>
      <c r="I745" s="717"/>
      <c r="J745" s="717"/>
      <c r="K745" s="717"/>
      <c r="L745" s="717"/>
      <c r="M745" s="717"/>
      <c r="N745" s="717"/>
      <c r="O745" s="456"/>
      <c r="P745" s="456"/>
      <c r="Q745" s="718"/>
    </row>
    <row r="746" spans="1:17" ht="19.5" customHeight="1">
      <c r="A746" s="456"/>
      <c r="B746" s="456"/>
      <c r="C746" s="456"/>
      <c r="D746" s="456"/>
      <c r="E746" s="456"/>
      <c r="F746" s="456"/>
      <c r="G746" s="456"/>
      <c r="H746" s="717"/>
      <c r="I746" s="717"/>
      <c r="J746" s="717"/>
      <c r="K746" s="717"/>
      <c r="L746" s="717"/>
      <c r="M746" s="717"/>
      <c r="N746" s="717"/>
      <c r="O746" s="456"/>
      <c r="P746" s="456"/>
      <c r="Q746" s="718"/>
    </row>
    <row r="747" spans="1:17" ht="19.5" customHeight="1">
      <c r="A747" s="456"/>
      <c r="B747" s="456"/>
      <c r="C747" s="456"/>
      <c r="D747" s="456"/>
      <c r="E747" s="456"/>
      <c r="F747" s="456"/>
      <c r="G747" s="456"/>
      <c r="H747" s="717"/>
      <c r="I747" s="717"/>
      <c r="J747" s="717"/>
      <c r="K747" s="717"/>
      <c r="L747" s="717"/>
      <c r="M747" s="717"/>
      <c r="N747" s="717"/>
      <c r="O747" s="456"/>
      <c r="P747" s="456"/>
      <c r="Q747" s="718"/>
    </row>
    <row r="748" spans="1:17" ht="19.5" customHeight="1">
      <c r="A748" s="456"/>
      <c r="B748" s="456"/>
      <c r="C748" s="456"/>
      <c r="D748" s="456"/>
      <c r="E748" s="456"/>
      <c r="F748" s="456"/>
      <c r="G748" s="456"/>
      <c r="H748" s="717"/>
      <c r="I748" s="717"/>
      <c r="J748" s="717"/>
      <c r="K748" s="717"/>
      <c r="L748" s="717"/>
      <c r="M748" s="717"/>
      <c r="N748" s="717"/>
      <c r="O748" s="456"/>
      <c r="P748" s="456"/>
      <c r="Q748" s="718"/>
    </row>
    <row r="749" spans="1:17" ht="19.5" customHeight="1">
      <c r="A749" s="456"/>
      <c r="B749" s="456"/>
      <c r="C749" s="456"/>
      <c r="D749" s="456"/>
      <c r="E749" s="456"/>
      <c r="F749" s="456"/>
      <c r="G749" s="456"/>
      <c r="H749" s="717"/>
      <c r="I749" s="717"/>
      <c r="J749" s="717"/>
      <c r="K749" s="717"/>
      <c r="L749" s="717"/>
      <c r="M749" s="717"/>
      <c r="N749" s="717"/>
      <c r="O749" s="456"/>
      <c r="P749" s="456"/>
      <c r="Q749" s="718"/>
    </row>
    <row r="750" spans="1:17" ht="19.5" customHeight="1">
      <c r="A750" s="456"/>
      <c r="B750" s="456"/>
      <c r="C750" s="456"/>
      <c r="D750" s="456"/>
      <c r="E750" s="456"/>
      <c r="F750" s="456"/>
      <c r="G750" s="456"/>
      <c r="H750" s="717"/>
      <c r="I750" s="717"/>
      <c r="J750" s="717"/>
      <c r="K750" s="717"/>
      <c r="L750" s="717"/>
      <c r="M750" s="717"/>
      <c r="N750" s="717"/>
      <c r="O750" s="456"/>
      <c r="P750" s="456"/>
      <c r="Q750" s="718"/>
    </row>
    <row r="751" spans="1:17" ht="19.5" customHeight="1">
      <c r="A751" s="456"/>
      <c r="B751" s="456"/>
      <c r="C751" s="456"/>
      <c r="D751" s="456"/>
      <c r="E751" s="456"/>
      <c r="F751" s="456"/>
      <c r="G751" s="456"/>
      <c r="H751" s="717"/>
      <c r="I751" s="717"/>
      <c r="J751" s="717"/>
      <c r="K751" s="717"/>
      <c r="L751" s="717"/>
      <c r="M751" s="717"/>
      <c r="N751" s="717"/>
      <c r="O751" s="456"/>
      <c r="P751" s="456"/>
      <c r="Q751" s="718"/>
    </row>
    <row r="752" spans="1:17" ht="19.5" customHeight="1">
      <c r="A752" s="456"/>
      <c r="B752" s="456"/>
      <c r="C752" s="456"/>
      <c r="D752" s="456"/>
      <c r="E752" s="456"/>
      <c r="F752" s="456"/>
      <c r="G752" s="456"/>
      <c r="H752" s="717"/>
      <c r="I752" s="717"/>
      <c r="J752" s="717"/>
      <c r="K752" s="717"/>
      <c r="L752" s="717"/>
      <c r="M752" s="717"/>
      <c r="N752" s="717"/>
      <c r="O752" s="456"/>
      <c r="P752" s="456"/>
      <c r="Q752" s="718"/>
    </row>
    <row r="753" spans="1:17" ht="19.5" customHeight="1">
      <c r="A753" s="456"/>
      <c r="B753" s="456"/>
      <c r="C753" s="456"/>
      <c r="D753" s="456"/>
      <c r="E753" s="456"/>
      <c r="F753" s="456"/>
      <c r="G753" s="456"/>
      <c r="H753" s="717"/>
      <c r="I753" s="717"/>
      <c r="J753" s="717"/>
      <c r="K753" s="717"/>
      <c r="L753" s="717"/>
      <c r="M753" s="717"/>
      <c r="N753" s="717"/>
      <c r="O753" s="456"/>
      <c r="P753" s="456"/>
      <c r="Q753" s="718"/>
    </row>
    <row r="754" spans="1:17" ht="19.5" customHeight="1">
      <c r="A754" s="456"/>
      <c r="B754" s="456"/>
      <c r="C754" s="456"/>
      <c r="D754" s="456"/>
      <c r="E754" s="456"/>
      <c r="F754" s="456"/>
      <c r="G754" s="456"/>
      <c r="H754" s="717"/>
      <c r="I754" s="717"/>
      <c r="J754" s="717"/>
      <c r="K754" s="717"/>
      <c r="L754" s="717"/>
      <c r="M754" s="717"/>
      <c r="N754" s="717"/>
      <c r="O754" s="456"/>
      <c r="P754" s="456"/>
      <c r="Q754" s="718"/>
    </row>
    <row r="755" spans="1:17" ht="19.5" customHeight="1">
      <c r="A755" s="456"/>
      <c r="B755" s="456"/>
      <c r="C755" s="456"/>
      <c r="D755" s="456"/>
      <c r="E755" s="456"/>
      <c r="F755" s="456"/>
      <c r="G755" s="456"/>
      <c r="H755" s="717"/>
      <c r="I755" s="717"/>
      <c r="J755" s="717"/>
      <c r="K755" s="717"/>
      <c r="L755" s="717"/>
      <c r="M755" s="717"/>
      <c r="N755" s="717"/>
      <c r="O755" s="456"/>
      <c r="P755" s="456"/>
      <c r="Q755" s="718"/>
    </row>
    <row r="756" spans="1:17" ht="19.5" customHeight="1">
      <c r="A756" s="456"/>
      <c r="B756" s="456"/>
      <c r="C756" s="456"/>
      <c r="D756" s="456"/>
      <c r="E756" s="456"/>
      <c r="F756" s="456"/>
      <c r="G756" s="456"/>
      <c r="H756" s="717"/>
      <c r="I756" s="717"/>
      <c r="J756" s="717"/>
      <c r="K756" s="717"/>
      <c r="L756" s="717"/>
      <c r="M756" s="717"/>
      <c r="N756" s="717"/>
      <c r="O756" s="456"/>
      <c r="P756" s="456"/>
      <c r="Q756" s="718"/>
    </row>
    <row r="757" spans="1:17" ht="19.5" customHeight="1">
      <c r="A757" s="456"/>
      <c r="B757" s="456"/>
      <c r="C757" s="456"/>
      <c r="D757" s="456"/>
      <c r="E757" s="456"/>
      <c r="F757" s="456"/>
      <c r="G757" s="456"/>
      <c r="H757" s="717"/>
      <c r="I757" s="717"/>
      <c r="J757" s="717"/>
      <c r="K757" s="717"/>
      <c r="L757" s="717"/>
      <c r="M757" s="717"/>
      <c r="N757" s="717"/>
      <c r="O757" s="456"/>
      <c r="P757" s="456"/>
      <c r="Q757" s="718"/>
    </row>
    <row r="758" spans="1:17" ht="19.5" customHeight="1">
      <c r="A758" s="456"/>
      <c r="B758" s="456"/>
      <c r="C758" s="456"/>
      <c r="D758" s="456"/>
      <c r="E758" s="456"/>
      <c r="F758" s="456"/>
      <c r="G758" s="456"/>
      <c r="H758" s="717"/>
      <c r="I758" s="717"/>
      <c r="J758" s="717"/>
      <c r="K758" s="717"/>
      <c r="L758" s="717"/>
      <c r="M758" s="717"/>
      <c r="N758" s="717"/>
      <c r="O758" s="456"/>
      <c r="P758" s="456"/>
      <c r="Q758" s="718"/>
    </row>
    <row r="759" spans="1:17" ht="19.5" customHeight="1">
      <c r="A759" s="456"/>
      <c r="B759" s="456"/>
      <c r="C759" s="456"/>
      <c r="D759" s="456"/>
      <c r="E759" s="456"/>
      <c r="F759" s="456"/>
      <c r="G759" s="456"/>
      <c r="H759" s="717"/>
      <c r="I759" s="717"/>
      <c r="J759" s="717"/>
      <c r="K759" s="717"/>
      <c r="L759" s="717"/>
      <c r="M759" s="717"/>
      <c r="N759" s="717"/>
      <c r="O759" s="456"/>
      <c r="P759" s="456"/>
      <c r="Q759" s="718"/>
    </row>
    <row r="760" spans="1:17" ht="19.5" customHeight="1">
      <c r="A760" s="456"/>
      <c r="B760" s="456"/>
      <c r="C760" s="456"/>
      <c r="D760" s="456"/>
      <c r="E760" s="456"/>
      <c r="F760" s="456"/>
      <c r="G760" s="456"/>
      <c r="H760" s="717"/>
      <c r="I760" s="717"/>
      <c r="J760" s="717"/>
      <c r="K760" s="717"/>
      <c r="L760" s="717"/>
      <c r="M760" s="717"/>
      <c r="N760" s="717"/>
      <c r="O760" s="456"/>
      <c r="P760" s="456"/>
      <c r="Q760" s="718"/>
    </row>
    <row r="761" spans="1:17" ht="19.5" customHeight="1">
      <c r="A761" s="456"/>
      <c r="B761" s="456"/>
      <c r="C761" s="456"/>
      <c r="D761" s="456"/>
      <c r="E761" s="456"/>
      <c r="F761" s="456"/>
      <c r="G761" s="456"/>
      <c r="H761" s="717"/>
      <c r="I761" s="717"/>
      <c r="J761" s="717"/>
      <c r="K761" s="717"/>
      <c r="L761" s="717"/>
      <c r="M761" s="717"/>
      <c r="N761" s="717"/>
      <c r="O761" s="456"/>
      <c r="P761" s="456"/>
      <c r="Q761" s="718"/>
    </row>
    <row r="762" spans="1:17" ht="19.5" customHeight="1">
      <c r="A762" s="456"/>
      <c r="B762" s="456"/>
      <c r="C762" s="456"/>
      <c r="D762" s="456"/>
      <c r="E762" s="456"/>
      <c r="F762" s="456"/>
      <c r="G762" s="456"/>
      <c r="H762" s="717"/>
      <c r="I762" s="717"/>
      <c r="J762" s="717"/>
      <c r="K762" s="717"/>
      <c r="L762" s="717"/>
      <c r="M762" s="717"/>
      <c r="N762" s="717"/>
      <c r="O762" s="456"/>
      <c r="P762" s="456"/>
      <c r="Q762" s="718"/>
    </row>
    <row r="763" spans="1:17" ht="19.5" customHeight="1">
      <c r="A763" s="456"/>
      <c r="B763" s="456"/>
      <c r="C763" s="456"/>
      <c r="D763" s="456"/>
      <c r="E763" s="456"/>
      <c r="F763" s="456"/>
      <c r="G763" s="456"/>
      <c r="H763" s="717"/>
      <c r="I763" s="717"/>
      <c r="J763" s="717"/>
      <c r="K763" s="717"/>
      <c r="L763" s="717"/>
      <c r="M763" s="717"/>
      <c r="N763" s="717"/>
      <c r="O763" s="456"/>
      <c r="P763" s="456"/>
      <c r="Q763" s="718"/>
    </row>
    <row r="764" spans="1:17" ht="19.5" customHeight="1">
      <c r="A764" s="456"/>
      <c r="B764" s="456"/>
      <c r="C764" s="456"/>
      <c r="D764" s="456"/>
      <c r="E764" s="456"/>
      <c r="F764" s="456"/>
      <c r="G764" s="456"/>
      <c r="H764" s="717"/>
      <c r="I764" s="717"/>
      <c r="J764" s="717"/>
      <c r="K764" s="717"/>
      <c r="L764" s="717"/>
      <c r="M764" s="717"/>
      <c r="N764" s="717"/>
      <c r="O764" s="456"/>
      <c r="P764" s="456"/>
      <c r="Q764" s="718"/>
    </row>
    <row r="765" spans="1:17" ht="19.5" customHeight="1">
      <c r="A765" s="456"/>
      <c r="B765" s="456"/>
      <c r="C765" s="456"/>
      <c r="D765" s="456"/>
      <c r="E765" s="456"/>
      <c r="F765" s="456"/>
      <c r="G765" s="456"/>
      <c r="H765" s="717"/>
      <c r="I765" s="717"/>
      <c r="J765" s="717"/>
      <c r="K765" s="717"/>
      <c r="L765" s="717"/>
      <c r="M765" s="717"/>
      <c r="N765" s="717"/>
      <c r="O765" s="456"/>
      <c r="P765" s="456"/>
      <c r="Q765" s="718"/>
    </row>
    <row r="766" spans="1:17" ht="19.5" customHeight="1">
      <c r="A766" s="456"/>
      <c r="B766" s="456"/>
      <c r="C766" s="456"/>
      <c r="D766" s="456"/>
      <c r="E766" s="456"/>
      <c r="F766" s="456"/>
      <c r="G766" s="456"/>
      <c r="H766" s="717"/>
      <c r="I766" s="717"/>
      <c r="J766" s="717"/>
      <c r="K766" s="717"/>
      <c r="L766" s="717"/>
      <c r="M766" s="717"/>
      <c r="N766" s="717"/>
      <c r="O766" s="456"/>
      <c r="P766" s="456"/>
      <c r="Q766" s="718"/>
    </row>
    <row r="767" spans="1:17" ht="19.5" customHeight="1">
      <c r="A767" s="456"/>
      <c r="B767" s="456"/>
      <c r="C767" s="456"/>
      <c r="D767" s="456"/>
      <c r="E767" s="456"/>
      <c r="F767" s="456"/>
      <c r="G767" s="456"/>
      <c r="H767" s="717"/>
      <c r="I767" s="717"/>
      <c r="J767" s="717"/>
      <c r="K767" s="717"/>
      <c r="L767" s="717"/>
      <c r="M767" s="717"/>
      <c r="N767" s="717"/>
      <c r="O767" s="456"/>
      <c r="P767" s="456"/>
      <c r="Q767" s="718"/>
    </row>
    <row r="768" spans="1:17" ht="19.5" customHeight="1">
      <c r="A768" s="456"/>
      <c r="B768" s="456"/>
      <c r="C768" s="456"/>
      <c r="D768" s="456"/>
      <c r="E768" s="456"/>
      <c r="F768" s="456"/>
      <c r="G768" s="456"/>
      <c r="H768" s="717"/>
      <c r="I768" s="717"/>
      <c r="J768" s="717"/>
      <c r="K768" s="717"/>
      <c r="L768" s="717"/>
      <c r="M768" s="717"/>
      <c r="N768" s="717"/>
      <c r="O768" s="456"/>
      <c r="P768" s="456"/>
      <c r="Q768" s="718"/>
    </row>
    <row r="769" spans="1:17" ht="19.5" customHeight="1">
      <c r="A769" s="456"/>
      <c r="B769" s="456"/>
      <c r="C769" s="456"/>
      <c r="D769" s="456"/>
      <c r="E769" s="456"/>
      <c r="F769" s="456"/>
      <c r="G769" s="456"/>
      <c r="H769" s="717"/>
      <c r="I769" s="717"/>
      <c r="J769" s="717"/>
      <c r="K769" s="717"/>
      <c r="L769" s="717"/>
      <c r="M769" s="717"/>
      <c r="N769" s="717"/>
      <c r="O769" s="456"/>
      <c r="P769" s="456"/>
      <c r="Q769" s="718"/>
    </row>
    <row r="770" spans="1:17" ht="19.5" customHeight="1">
      <c r="A770" s="456"/>
      <c r="B770" s="456"/>
      <c r="C770" s="456"/>
      <c r="D770" s="456"/>
      <c r="E770" s="456"/>
      <c r="F770" s="456"/>
      <c r="G770" s="456"/>
      <c r="H770" s="717"/>
      <c r="I770" s="717"/>
      <c r="J770" s="717"/>
      <c r="K770" s="717"/>
      <c r="L770" s="717"/>
      <c r="M770" s="717"/>
      <c r="N770" s="717"/>
      <c r="O770" s="456"/>
      <c r="P770" s="456"/>
      <c r="Q770" s="718"/>
    </row>
    <row r="771" spans="1:17" ht="19.5" customHeight="1">
      <c r="A771" s="456"/>
      <c r="B771" s="456"/>
      <c r="C771" s="456"/>
      <c r="D771" s="456"/>
      <c r="E771" s="456"/>
      <c r="F771" s="456"/>
      <c r="G771" s="456"/>
      <c r="H771" s="717"/>
      <c r="I771" s="717"/>
      <c r="J771" s="717"/>
      <c r="K771" s="717"/>
      <c r="L771" s="717"/>
      <c r="M771" s="717"/>
      <c r="N771" s="717"/>
      <c r="O771" s="456"/>
      <c r="P771" s="456"/>
      <c r="Q771" s="718"/>
    </row>
    <row r="772" spans="1:17" ht="19.5" customHeight="1">
      <c r="A772" s="456"/>
      <c r="B772" s="456"/>
      <c r="C772" s="456"/>
      <c r="D772" s="456"/>
      <c r="E772" s="456"/>
      <c r="F772" s="456"/>
      <c r="G772" s="456"/>
      <c r="H772" s="717"/>
      <c r="I772" s="717"/>
      <c r="J772" s="717"/>
      <c r="K772" s="717"/>
      <c r="L772" s="717"/>
      <c r="M772" s="717"/>
      <c r="N772" s="717"/>
      <c r="O772" s="456"/>
      <c r="P772" s="456"/>
      <c r="Q772" s="718"/>
    </row>
    <row r="773" spans="1:17" ht="19.5" customHeight="1">
      <c r="A773" s="456"/>
      <c r="B773" s="456"/>
      <c r="C773" s="456"/>
      <c r="D773" s="456"/>
      <c r="E773" s="456"/>
      <c r="F773" s="456"/>
      <c r="G773" s="456"/>
      <c r="H773" s="717"/>
      <c r="I773" s="717"/>
      <c r="J773" s="717"/>
      <c r="K773" s="717"/>
      <c r="L773" s="717"/>
      <c r="M773" s="717"/>
      <c r="N773" s="717"/>
      <c r="O773" s="456"/>
      <c r="P773" s="456"/>
      <c r="Q773" s="718"/>
    </row>
    <row r="774" spans="1:17" ht="19.5" customHeight="1">
      <c r="A774" s="456"/>
      <c r="B774" s="456"/>
      <c r="C774" s="456"/>
      <c r="D774" s="456"/>
      <c r="E774" s="456"/>
      <c r="F774" s="456"/>
      <c r="G774" s="456"/>
      <c r="H774" s="717"/>
      <c r="I774" s="717"/>
      <c r="J774" s="717"/>
      <c r="K774" s="717"/>
      <c r="L774" s="717"/>
      <c r="M774" s="717"/>
      <c r="N774" s="717"/>
      <c r="O774" s="456"/>
      <c r="P774" s="456"/>
      <c r="Q774" s="718"/>
    </row>
    <row r="775" spans="1:17" ht="19.5" customHeight="1">
      <c r="A775" s="456"/>
      <c r="B775" s="456"/>
      <c r="C775" s="456"/>
      <c r="D775" s="456"/>
      <c r="E775" s="456"/>
      <c r="F775" s="456"/>
      <c r="G775" s="456"/>
      <c r="H775" s="717"/>
      <c r="I775" s="717"/>
      <c r="J775" s="717"/>
      <c r="K775" s="717"/>
      <c r="L775" s="717"/>
      <c r="M775" s="717"/>
      <c r="N775" s="717"/>
      <c r="O775" s="456"/>
      <c r="P775" s="456"/>
      <c r="Q775" s="718"/>
    </row>
    <row r="776" spans="1:17" ht="19.5" customHeight="1">
      <c r="A776" s="456"/>
      <c r="B776" s="456"/>
      <c r="C776" s="456"/>
      <c r="D776" s="456"/>
      <c r="E776" s="456"/>
      <c r="F776" s="456"/>
      <c r="G776" s="456"/>
      <c r="H776" s="717"/>
      <c r="I776" s="717"/>
      <c r="J776" s="717"/>
      <c r="K776" s="717"/>
      <c r="L776" s="717"/>
      <c r="M776" s="717"/>
      <c r="N776" s="717"/>
      <c r="O776" s="456"/>
      <c r="P776" s="456"/>
      <c r="Q776" s="718"/>
    </row>
    <row r="777" spans="1:17" ht="19.5" customHeight="1">
      <c r="A777" s="456"/>
      <c r="B777" s="456"/>
      <c r="C777" s="456"/>
      <c r="D777" s="456"/>
      <c r="E777" s="456"/>
      <c r="F777" s="456"/>
      <c r="G777" s="456"/>
      <c r="H777" s="717"/>
      <c r="I777" s="717"/>
      <c r="J777" s="717"/>
      <c r="K777" s="717"/>
      <c r="L777" s="717"/>
      <c r="M777" s="717"/>
      <c r="N777" s="717"/>
      <c r="O777" s="456"/>
      <c r="P777" s="456"/>
      <c r="Q777" s="718"/>
    </row>
    <row r="778" spans="1:17" ht="19.5" customHeight="1">
      <c r="A778" s="456"/>
      <c r="B778" s="456"/>
      <c r="C778" s="456"/>
      <c r="D778" s="456"/>
      <c r="E778" s="456"/>
      <c r="F778" s="456"/>
      <c r="G778" s="456"/>
      <c r="H778" s="717"/>
      <c r="I778" s="717"/>
      <c r="J778" s="717"/>
      <c r="K778" s="717"/>
      <c r="L778" s="717"/>
      <c r="M778" s="717"/>
      <c r="N778" s="717"/>
      <c r="O778" s="456"/>
      <c r="P778" s="456"/>
      <c r="Q778" s="718"/>
    </row>
    <row r="779" spans="1:17" ht="19.5" customHeight="1">
      <c r="A779" s="456"/>
      <c r="B779" s="456"/>
      <c r="C779" s="456"/>
      <c r="D779" s="456"/>
      <c r="E779" s="456"/>
      <c r="F779" s="456"/>
      <c r="G779" s="456"/>
      <c r="H779" s="717"/>
      <c r="I779" s="717"/>
      <c r="J779" s="717"/>
      <c r="K779" s="717"/>
      <c r="L779" s="717"/>
      <c r="M779" s="717"/>
      <c r="N779" s="717"/>
      <c r="O779" s="456"/>
      <c r="P779" s="456"/>
      <c r="Q779" s="718"/>
    </row>
    <row r="780" spans="1:17" ht="19.5" customHeight="1">
      <c r="A780" s="456"/>
      <c r="B780" s="456"/>
      <c r="C780" s="456"/>
      <c r="D780" s="456"/>
      <c r="E780" s="456"/>
      <c r="F780" s="456"/>
      <c r="G780" s="456"/>
      <c r="H780" s="717"/>
      <c r="I780" s="717"/>
      <c r="J780" s="717"/>
      <c r="K780" s="717"/>
      <c r="L780" s="717"/>
      <c r="M780" s="717"/>
      <c r="N780" s="717"/>
      <c r="O780" s="456"/>
      <c r="P780" s="456"/>
      <c r="Q780" s="718"/>
    </row>
    <row r="781" spans="1:17" ht="19.5" customHeight="1">
      <c r="A781" s="456"/>
      <c r="B781" s="456"/>
      <c r="C781" s="456"/>
      <c r="D781" s="456"/>
      <c r="E781" s="456"/>
      <c r="F781" s="456"/>
      <c r="G781" s="456"/>
      <c r="H781" s="717"/>
      <c r="I781" s="717"/>
      <c r="J781" s="717"/>
      <c r="K781" s="717"/>
      <c r="L781" s="717"/>
      <c r="M781" s="717"/>
      <c r="N781" s="717"/>
      <c r="O781" s="456"/>
      <c r="P781" s="456"/>
      <c r="Q781" s="718"/>
    </row>
    <row r="782" spans="1:17" ht="19.5" customHeight="1">
      <c r="A782" s="456"/>
      <c r="B782" s="456"/>
      <c r="C782" s="456"/>
      <c r="D782" s="456"/>
      <c r="E782" s="456"/>
      <c r="F782" s="456"/>
      <c r="G782" s="456"/>
      <c r="H782" s="717"/>
      <c r="I782" s="717"/>
      <c r="J782" s="717"/>
      <c r="K782" s="717"/>
      <c r="L782" s="717"/>
      <c r="M782" s="717"/>
      <c r="N782" s="717"/>
      <c r="O782" s="456"/>
      <c r="P782" s="456"/>
      <c r="Q782" s="718"/>
    </row>
    <row r="783" spans="1:17" ht="19.5" customHeight="1">
      <c r="A783" s="456"/>
      <c r="B783" s="456"/>
      <c r="C783" s="456"/>
      <c r="D783" s="456"/>
      <c r="E783" s="456"/>
      <c r="F783" s="456"/>
      <c r="G783" s="456"/>
      <c r="H783" s="717"/>
      <c r="I783" s="717"/>
      <c r="J783" s="717"/>
      <c r="K783" s="717"/>
      <c r="L783" s="717"/>
      <c r="M783" s="717"/>
      <c r="N783" s="717"/>
      <c r="O783" s="456"/>
      <c r="P783" s="456"/>
      <c r="Q783" s="718"/>
    </row>
    <row r="784" spans="1:17" ht="19.5" customHeight="1">
      <c r="A784" s="456"/>
      <c r="B784" s="456"/>
      <c r="C784" s="456"/>
      <c r="D784" s="456"/>
      <c r="E784" s="456"/>
      <c r="F784" s="456"/>
      <c r="G784" s="456"/>
      <c r="H784" s="717"/>
      <c r="I784" s="717"/>
      <c r="J784" s="717"/>
      <c r="K784" s="717"/>
      <c r="L784" s="717"/>
      <c r="M784" s="717"/>
      <c r="N784" s="717"/>
      <c r="O784" s="456"/>
      <c r="P784" s="456"/>
      <c r="Q784" s="718"/>
    </row>
    <row r="785" spans="1:17" ht="19.5" customHeight="1">
      <c r="A785" s="456"/>
      <c r="B785" s="456"/>
      <c r="C785" s="456"/>
      <c r="D785" s="456"/>
      <c r="E785" s="456"/>
      <c r="F785" s="456"/>
      <c r="G785" s="456"/>
      <c r="H785" s="717"/>
      <c r="I785" s="717"/>
      <c r="J785" s="717"/>
      <c r="K785" s="717"/>
      <c r="L785" s="717"/>
      <c r="M785" s="717"/>
      <c r="N785" s="717"/>
      <c r="O785" s="456"/>
      <c r="P785" s="456"/>
      <c r="Q785" s="718"/>
    </row>
    <row r="786" spans="1:17" ht="19.5" customHeight="1">
      <c r="A786" s="456"/>
      <c r="B786" s="456"/>
      <c r="C786" s="456"/>
      <c r="D786" s="456"/>
      <c r="E786" s="456"/>
      <c r="F786" s="456"/>
      <c r="G786" s="456"/>
      <c r="H786" s="717"/>
      <c r="I786" s="717"/>
      <c r="J786" s="717"/>
      <c r="K786" s="717"/>
      <c r="L786" s="717"/>
      <c r="M786" s="717"/>
      <c r="N786" s="717"/>
      <c r="O786" s="456"/>
      <c r="P786" s="456"/>
      <c r="Q786" s="718"/>
    </row>
    <row r="787" spans="1:17" ht="19.5" customHeight="1">
      <c r="A787" s="456"/>
      <c r="B787" s="456"/>
      <c r="C787" s="456"/>
      <c r="D787" s="456"/>
      <c r="E787" s="456"/>
      <c r="F787" s="456"/>
      <c r="G787" s="456"/>
      <c r="H787" s="717"/>
      <c r="I787" s="717"/>
      <c r="J787" s="717"/>
      <c r="K787" s="717"/>
      <c r="L787" s="717"/>
      <c r="M787" s="717"/>
      <c r="N787" s="717"/>
      <c r="O787" s="456"/>
      <c r="P787" s="456"/>
      <c r="Q787" s="718"/>
    </row>
    <row r="788" spans="1:17" ht="19.5" customHeight="1">
      <c r="A788" s="456"/>
      <c r="B788" s="456"/>
      <c r="C788" s="456"/>
      <c r="D788" s="456"/>
      <c r="E788" s="456"/>
      <c r="F788" s="456"/>
      <c r="G788" s="456"/>
      <c r="H788" s="717"/>
      <c r="I788" s="717"/>
      <c r="J788" s="717"/>
      <c r="K788" s="717"/>
      <c r="L788" s="717"/>
      <c r="M788" s="717"/>
      <c r="N788" s="717"/>
      <c r="O788" s="456"/>
      <c r="P788" s="456"/>
      <c r="Q788" s="718"/>
    </row>
    <row r="789" spans="1:17" ht="19.5" customHeight="1">
      <c r="A789" s="456"/>
      <c r="B789" s="456"/>
      <c r="C789" s="456"/>
      <c r="D789" s="456"/>
      <c r="E789" s="456"/>
      <c r="F789" s="456"/>
      <c r="G789" s="456"/>
      <c r="H789" s="717"/>
      <c r="I789" s="717"/>
      <c r="J789" s="717"/>
      <c r="K789" s="717"/>
      <c r="L789" s="717"/>
      <c r="M789" s="717"/>
      <c r="N789" s="717"/>
      <c r="O789" s="456"/>
      <c r="P789" s="456"/>
      <c r="Q789" s="718"/>
    </row>
    <row r="790" spans="1:17" ht="19.5" customHeight="1">
      <c r="A790" s="456"/>
      <c r="B790" s="456"/>
      <c r="C790" s="456"/>
      <c r="D790" s="456"/>
      <c r="E790" s="456"/>
      <c r="F790" s="456"/>
      <c r="G790" s="456"/>
      <c r="H790" s="717"/>
      <c r="I790" s="717"/>
      <c r="J790" s="717"/>
      <c r="K790" s="717"/>
      <c r="L790" s="717"/>
      <c r="M790" s="717"/>
      <c r="N790" s="717"/>
      <c r="O790" s="456"/>
      <c r="P790" s="456"/>
      <c r="Q790" s="718"/>
    </row>
    <row r="791" spans="1:17" ht="19.5" customHeight="1">
      <c r="A791" s="456"/>
      <c r="B791" s="456"/>
      <c r="C791" s="456"/>
      <c r="D791" s="456"/>
      <c r="E791" s="456"/>
      <c r="F791" s="456"/>
      <c r="G791" s="456"/>
      <c r="H791" s="717"/>
      <c r="I791" s="717"/>
      <c r="J791" s="717"/>
      <c r="K791" s="717"/>
      <c r="L791" s="717"/>
      <c r="M791" s="717"/>
      <c r="N791" s="717"/>
      <c r="O791" s="456"/>
      <c r="P791" s="456"/>
      <c r="Q791" s="718"/>
    </row>
    <row r="792" spans="1:17" ht="19.5" customHeight="1">
      <c r="A792" s="456"/>
      <c r="B792" s="456"/>
      <c r="C792" s="456"/>
      <c r="D792" s="456"/>
      <c r="E792" s="456"/>
      <c r="F792" s="456"/>
      <c r="G792" s="456"/>
      <c r="H792" s="717"/>
      <c r="I792" s="717"/>
      <c r="J792" s="717"/>
      <c r="K792" s="717"/>
      <c r="L792" s="717"/>
      <c r="M792" s="717"/>
      <c r="N792" s="717"/>
      <c r="O792" s="456"/>
      <c r="P792" s="456"/>
      <c r="Q792" s="718"/>
    </row>
    <row r="793" spans="1:17" ht="19.5" customHeight="1">
      <c r="A793" s="456"/>
      <c r="B793" s="456"/>
      <c r="C793" s="456"/>
      <c r="D793" s="456"/>
      <c r="E793" s="456"/>
      <c r="F793" s="456"/>
      <c r="G793" s="456"/>
      <c r="H793" s="717"/>
      <c r="I793" s="717"/>
      <c r="J793" s="717"/>
      <c r="K793" s="717"/>
      <c r="L793" s="717"/>
      <c r="M793" s="717"/>
      <c r="N793" s="717"/>
      <c r="O793" s="456"/>
      <c r="P793" s="456"/>
      <c r="Q793" s="718"/>
    </row>
    <row r="794" spans="1:17" ht="19.5" customHeight="1">
      <c r="A794" s="456"/>
      <c r="B794" s="456"/>
      <c r="C794" s="456"/>
      <c r="D794" s="456"/>
      <c r="E794" s="456"/>
      <c r="F794" s="456"/>
      <c r="G794" s="456"/>
      <c r="H794" s="717"/>
      <c r="I794" s="717"/>
      <c r="J794" s="717"/>
      <c r="K794" s="717"/>
      <c r="L794" s="717"/>
      <c r="M794" s="717"/>
      <c r="N794" s="717"/>
      <c r="O794" s="456"/>
      <c r="P794" s="456"/>
      <c r="Q794" s="718"/>
    </row>
    <row r="795" spans="1:17" ht="19.5" customHeight="1">
      <c r="A795" s="456"/>
      <c r="B795" s="456"/>
      <c r="C795" s="456"/>
      <c r="D795" s="456"/>
      <c r="E795" s="456"/>
      <c r="F795" s="456"/>
      <c r="G795" s="456"/>
      <c r="H795" s="717"/>
      <c r="I795" s="717"/>
      <c r="J795" s="717"/>
      <c r="K795" s="717"/>
      <c r="L795" s="717"/>
      <c r="M795" s="717"/>
      <c r="N795" s="717"/>
      <c r="O795" s="456"/>
      <c r="P795" s="456"/>
      <c r="Q795" s="718"/>
    </row>
    <row r="796" spans="1:17" ht="19.5" customHeight="1">
      <c r="A796" s="456"/>
      <c r="B796" s="456"/>
      <c r="C796" s="456"/>
      <c r="D796" s="456"/>
      <c r="E796" s="456"/>
      <c r="F796" s="456"/>
      <c r="G796" s="456"/>
      <c r="H796" s="717"/>
      <c r="I796" s="717"/>
      <c r="J796" s="717"/>
      <c r="K796" s="717"/>
      <c r="L796" s="717"/>
      <c r="M796" s="717"/>
      <c r="N796" s="717"/>
      <c r="O796" s="456"/>
      <c r="P796" s="456"/>
      <c r="Q796" s="718"/>
    </row>
    <row r="797" spans="1:17" ht="19.5" customHeight="1">
      <c r="A797" s="456"/>
      <c r="B797" s="456"/>
      <c r="C797" s="456"/>
      <c r="D797" s="456"/>
      <c r="E797" s="456"/>
      <c r="F797" s="456"/>
      <c r="G797" s="456"/>
      <c r="H797" s="717"/>
      <c r="I797" s="717"/>
      <c r="J797" s="717"/>
      <c r="K797" s="717"/>
      <c r="L797" s="717"/>
      <c r="M797" s="717"/>
      <c r="N797" s="717"/>
      <c r="O797" s="456"/>
      <c r="P797" s="456"/>
      <c r="Q797" s="718"/>
    </row>
    <row r="798" spans="1:17" ht="19.5" customHeight="1">
      <c r="A798" s="456"/>
      <c r="B798" s="456"/>
      <c r="C798" s="456"/>
      <c r="D798" s="456"/>
      <c r="E798" s="456"/>
      <c r="F798" s="456"/>
      <c r="G798" s="456"/>
      <c r="H798" s="717"/>
      <c r="I798" s="717"/>
      <c r="J798" s="717"/>
      <c r="K798" s="717"/>
      <c r="L798" s="717"/>
      <c r="M798" s="717"/>
      <c r="N798" s="717"/>
      <c r="O798" s="456"/>
      <c r="P798" s="456"/>
      <c r="Q798" s="718"/>
    </row>
    <row r="799" spans="1:17" ht="19.5" customHeight="1">
      <c r="A799" s="456"/>
      <c r="B799" s="456"/>
      <c r="C799" s="456"/>
      <c r="D799" s="456"/>
      <c r="E799" s="456"/>
      <c r="F799" s="456"/>
      <c r="G799" s="456"/>
      <c r="H799" s="717"/>
      <c r="I799" s="717"/>
      <c r="J799" s="717"/>
      <c r="K799" s="717"/>
      <c r="L799" s="717"/>
      <c r="M799" s="717"/>
      <c r="N799" s="717"/>
      <c r="O799" s="456"/>
      <c r="P799" s="456"/>
      <c r="Q799" s="718"/>
    </row>
    <row r="800" spans="1:17" ht="19.5" customHeight="1">
      <c r="A800" s="456"/>
      <c r="B800" s="456"/>
      <c r="C800" s="456"/>
      <c r="D800" s="456"/>
      <c r="E800" s="456"/>
      <c r="F800" s="456"/>
      <c r="G800" s="456"/>
      <c r="H800" s="717"/>
      <c r="I800" s="717"/>
      <c r="J800" s="717"/>
      <c r="K800" s="717"/>
      <c r="L800" s="717"/>
      <c r="M800" s="717"/>
      <c r="N800" s="717"/>
      <c r="O800" s="456"/>
      <c r="P800" s="456"/>
      <c r="Q800" s="718"/>
    </row>
    <row r="801" spans="1:17" ht="19.5" customHeight="1">
      <c r="A801" s="456"/>
      <c r="B801" s="456"/>
      <c r="C801" s="456"/>
      <c r="D801" s="456"/>
      <c r="E801" s="456"/>
      <c r="F801" s="456"/>
      <c r="G801" s="456"/>
      <c r="H801" s="717"/>
      <c r="I801" s="717"/>
      <c r="J801" s="717"/>
      <c r="K801" s="717"/>
      <c r="L801" s="717"/>
      <c r="M801" s="717"/>
      <c r="N801" s="717"/>
      <c r="O801" s="456"/>
      <c r="P801" s="456"/>
      <c r="Q801" s="718"/>
    </row>
    <row r="802" spans="1:17" ht="19.5" customHeight="1">
      <c r="A802" s="456"/>
      <c r="B802" s="456"/>
      <c r="C802" s="456"/>
      <c r="D802" s="456"/>
      <c r="E802" s="456"/>
      <c r="F802" s="456"/>
      <c r="G802" s="456"/>
      <c r="H802" s="717"/>
      <c r="I802" s="717"/>
      <c r="J802" s="717"/>
      <c r="K802" s="717"/>
      <c r="L802" s="717"/>
      <c r="M802" s="717"/>
      <c r="N802" s="717"/>
      <c r="O802" s="456"/>
      <c r="P802" s="456"/>
      <c r="Q802" s="718"/>
    </row>
    <row r="803" spans="1:17" ht="19.5" customHeight="1">
      <c r="A803" s="456"/>
      <c r="B803" s="456"/>
      <c r="C803" s="456"/>
      <c r="D803" s="456"/>
      <c r="E803" s="456"/>
      <c r="F803" s="456"/>
      <c r="G803" s="456"/>
      <c r="H803" s="717"/>
      <c r="I803" s="717"/>
      <c r="J803" s="717"/>
      <c r="K803" s="717"/>
      <c r="L803" s="717"/>
      <c r="M803" s="717"/>
      <c r="N803" s="717"/>
      <c r="O803" s="456"/>
      <c r="P803" s="456"/>
      <c r="Q803" s="718"/>
    </row>
    <row r="804" spans="1:17" ht="19.5" customHeight="1">
      <c r="A804" s="456"/>
      <c r="B804" s="456"/>
      <c r="C804" s="456"/>
      <c r="D804" s="456"/>
      <c r="E804" s="456"/>
      <c r="F804" s="456"/>
      <c r="G804" s="456"/>
      <c r="H804" s="717"/>
      <c r="I804" s="717"/>
      <c r="J804" s="717"/>
      <c r="K804" s="717"/>
      <c r="L804" s="717"/>
      <c r="M804" s="717"/>
      <c r="N804" s="717"/>
      <c r="O804" s="456"/>
      <c r="P804" s="456"/>
      <c r="Q804" s="718"/>
    </row>
    <row r="805" spans="1:17" ht="19.5" customHeight="1">
      <c r="A805" s="456"/>
      <c r="B805" s="456"/>
      <c r="C805" s="456"/>
      <c r="D805" s="456"/>
      <c r="E805" s="456"/>
      <c r="F805" s="456"/>
      <c r="G805" s="456"/>
      <c r="H805" s="717"/>
      <c r="I805" s="717"/>
      <c r="J805" s="717"/>
      <c r="K805" s="717"/>
      <c r="L805" s="717"/>
      <c r="M805" s="717"/>
      <c r="N805" s="717"/>
      <c r="O805" s="456"/>
      <c r="P805" s="456"/>
      <c r="Q805" s="718"/>
    </row>
    <row r="806" spans="1:17" ht="19.5" customHeight="1">
      <c r="A806" s="456"/>
      <c r="B806" s="456"/>
      <c r="C806" s="456"/>
      <c r="D806" s="456"/>
      <c r="E806" s="456"/>
      <c r="F806" s="456"/>
      <c r="G806" s="456"/>
      <c r="H806" s="717"/>
      <c r="I806" s="717"/>
      <c r="J806" s="717"/>
      <c r="K806" s="717"/>
      <c r="L806" s="717"/>
      <c r="M806" s="717"/>
      <c r="N806" s="717"/>
      <c r="O806" s="456"/>
      <c r="P806" s="456"/>
      <c r="Q806" s="718"/>
    </row>
    <row r="807" spans="1:17" ht="19.5" customHeight="1">
      <c r="A807" s="456"/>
      <c r="B807" s="456"/>
      <c r="C807" s="456"/>
      <c r="D807" s="456"/>
      <c r="E807" s="456"/>
      <c r="F807" s="456"/>
      <c r="G807" s="456"/>
      <c r="H807" s="717"/>
      <c r="I807" s="717"/>
      <c r="J807" s="717"/>
      <c r="K807" s="717"/>
      <c r="L807" s="717"/>
      <c r="M807" s="717"/>
      <c r="N807" s="717"/>
      <c r="O807" s="456"/>
      <c r="P807" s="456"/>
      <c r="Q807" s="718"/>
    </row>
    <row r="808" spans="1:17" ht="19.5" customHeight="1">
      <c r="A808" s="456"/>
      <c r="B808" s="456"/>
      <c r="C808" s="456"/>
      <c r="D808" s="456"/>
      <c r="E808" s="456"/>
      <c r="F808" s="456"/>
      <c r="G808" s="456"/>
      <c r="H808" s="717"/>
      <c r="I808" s="717"/>
      <c r="J808" s="717"/>
      <c r="K808" s="717"/>
      <c r="L808" s="717"/>
      <c r="M808" s="717"/>
      <c r="N808" s="717"/>
      <c r="O808" s="456"/>
      <c r="P808" s="456"/>
      <c r="Q808" s="718"/>
    </row>
    <row r="809" spans="1:17" ht="19.5" customHeight="1">
      <c r="A809" s="456"/>
      <c r="B809" s="456"/>
      <c r="C809" s="456"/>
      <c r="D809" s="456"/>
      <c r="E809" s="456"/>
      <c r="F809" s="456"/>
      <c r="G809" s="456"/>
      <c r="H809" s="717"/>
      <c r="I809" s="717"/>
      <c r="J809" s="717"/>
      <c r="K809" s="717"/>
      <c r="L809" s="717"/>
      <c r="M809" s="717"/>
      <c r="N809" s="717"/>
      <c r="O809" s="456"/>
      <c r="P809" s="456"/>
      <c r="Q809" s="718"/>
    </row>
    <row r="810" spans="1:17" ht="19.5" customHeight="1">
      <c r="A810" s="456"/>
      <c r="B810" s="456"/>
      <c r="C810" s="456"/>
      <c r="D810" s="456"/>
      <c r="E810" s="456"/>
      <c r="F810" s="456"/>
      <c r="G810" s="456"/>
      <c r="H810" s="717"/>
      <c r="I810" s="717"/>
      <c r="J810" s="717"/>
      <c r="K810" s="717"/>
      <c r="L810" s="717"/>
      <c r="M810" s="717"/>
      <c r="N810" s="717"/>
      <c r="O810" s="456"/>
      <c r="P810" s="456"/>
      <c r="Q810" s="718"/>
    </row>
    <row r="811" spans="1:17" ht="19.5" customHeight="1">
      <c r="A811" s="456"/>
      <c r="B811" s="456"/>
      <c r="C811" s="456"/>
      <c r="D811" s="456"/>
      <c r="E811" s="456"/>
      <c r="F811" s="456"/>
      <c r="G811" s="456"/>
      <c r="H811" s="717"/>
      <c r="I811" s="717"/>
      <c r="J811" s="717"/>
      <c r="K811" s="717"/>
      <c r="L811" s="717"/>
      <c r="M811" s="717"/>
      <c r="N811" s="717"/>
      <c r="O811" s="456"/>
      <c r="P811" s="456"/>
      <c r="Q811" s="718"/>
    </row>
    <row r="812" spans="1:17" ht="19.5" customHeight="1">
      <c r="A812" s="456"/>
      <c r="B812" s="456"/>
      <c r="C812" s="456"/>
      <c r="D812" s="456"/>
      <c r="E812" s="456"/>
      <c r="F812" s="456"/>
      <c r="G812" s="456"/>
      <c r="H812" s="717"/>
      <c r="I812" s="717"/>
      <c r="J812" s="717"/>
      <c r="K812" s="717"/>
      <c r="L812" s="717"/>
      <c r="M812" s="717"/>
      <c r="N812" s="717"/>
      <c r="O812" s="456"/>
      <c r="P812" s="456"/>
      <c r="Q812" s="718"/>
    </row>
    <row r="813" spans="1:17" ht="19.5" customHeight="1">
      <c r="A813" s="456"/>
      <c r="B813" s="456"/>
      <c r="C813" s="456"/>
      <c r="D813" s="456"/>
      <c r="E813" s="456"/>
      <c r="F813" s="456"/>
      <c r="G813" s="456"/>
      <c r="H813" s="717"/>
      <c r="I813" s="717"/>
      <c r="J813" s="717"/>
      <c r="K813" s="717"/>
      <c r="L813" s="717"/>
      <c r="M813" s="717"/>
      <c r="N813" s="717"/>
      <c r="O813" s="456"/>
      <c r="P813" s="456"/>
      <c r="Q813" s="718"/>
    </row>
    <row r="814" spans="1:17" ht="19.5" customHeight="1">
      <c r="A814" s="456"/>
      <c r="B814" s="456"/>
      <c r="C814" s="456"/>
      <c r="D814" s="456"/>
      <c r="E814" s="456"/>
      <c r="F814" s="456"/>
      <c r="G814" s="456"/>
      <c r="H814" s="717"/>
      <c r="I814" s="717"/>
      <c r="J814" s="717"/>
      <c r="K814" s="717"/>
      <c r="L814" s="717"/>
      <c r="M814" s="717"/>
      <c r="N814" s="717"/>
      <c r="O814" s="456"/>
      <c r="P814" s="456"/>
      <c r="Q814" s="718"/>
    </row>
    <row r="815" spans="1:17" ht="19.5" customHeight="1">
      <c r="A815" s="456"/>
      <c r="B815" s="456"/>
      <c r="C815" s="456"/>
      <c r="D815" s="456"/>
      <c r="E815" s="456"/>
      <c r="F815" s="456"/>
      <c r="G815" s="456"/>
      <c r="H815" s="717"/>
      <c r="I815" s="717"/>
      <c r="J815" s="717"/>
      <c r="K815" s="717"/>
      <c r="L815" s="717"/>
      <c r="M815" s="717"/>
      <c r="N815" s="717"/>
      <c r="O815" s="456"/>
      <c r="P815" s="456"/>
      <c r="Q815" s="718"/>
    </row>
    <row r="816" spans="1:17" ht="19.5" customHeight="1">
      <c r="A816" s="456"/>
      <c r="B816" s="456"/>
      <c r="C816" s="456"/>
      <c r="D816" s="456"/>
      <c r="E816" s="456"/>
      <c r="F816" s="456"/>
      <c r="G816" s="456"/>
      <c r="H816" s="717"/>
      <c r="I816" s="717"/>
      <c r="J816" s="717"/>
      <c r="K816" s="717"/>
      <c r="L816" s="717"/>
      <c r="M816" s="717"/>
      <c r="N816" s="717"/>
      <c r="O816" s="456"/>
      <c r="P816" s="456"/>
      <c r="Q816" s="718"/>
    </row>
    <row r="817" spans="1:17" ht="19.5" customHeight="1">
      <c r="A817" s="456"/>
      <c r="B817" s="456"/>
      <c r="C817" s="456"/>
      <c r="D817" s="456"/>
      <c r="E817" s="456"/>
      <c r="F817" s="456"/>
      <c r="G817" s="456"/>
      <c r="H817" s="717"/>
      <c r="I817" s="717"/>
      <c r="J817" s="717"/>
      <c r="K817" s="717"/>
      <c r="L817" s="717"/>
      <c r="M817" s="717"/>
      <c r="N817" s="717"/>
      <c r="O817" s="456"/>
      <c r="P817" s="456"/>
      <c r="Q817" s="718"/>
    </row>
    <row r="818" spans="1:17" ht="19.5" customHeight="1">
      <c r="A818" s="456"/>
      <c r="B818" s="456"/>
      <c r="C818" s="456"/>
      <c r="D818" s="456"/>
      <c r="E818" s="456"/>
      <c r="F818" s="456"/>
      <c r="G818" s="456"/>
      <c r="H818" s="717"/>
      <c r="I818" s="717"/>
      <c r="J818" s="717"/>
      <c r="K818" s="717"/>
      <c r="L818" s="717"/>
      <c r="M818" s="717"/>
      <c r="N818" s="717"/>
      <c r="O818" s="456"/>
      <c r="P818" s="456"/>
      <c r="Q818" s="718"/>
    </row>
    <row r="819" spans="1:17" ht="19.5" customHeight="1">
      <c r="A819" s="456"/>
      <c r="B819" s="456"/>
      <c r="C819" s="456"/>
      <c r="D819" s="456"/>
      <c r="E819" s="456"/>
      <c r="F819" s="456"/>
      <c r="G819" s="456"/>
      <c r="H819" s="717"/>
      <c r="I819" s="717"/>
      <c r="J819" s="717"/>
      <c r="K819" s="717"/>
      <c r="L819" s="717"/>
      <c r="M819" s="717"/>
      <c r="N819" s="717"/>
      <c r="O819" s="456"/>
      <c r="P819" s="456"/>
      <c r="Q819" s="718"/>
    </row>
    <row r="820" spans="1:17" ht="19.5" customHeight="1">
      <c r="A820" s="456"/>
      <c r="B820" s="456"/>
      <c r="C820" s="456"/>
      <c r="D820" s="456"/>
      <c r="E820" s="456"/>
      <c r="F820" s="456"/>
      <c r="G820" s="456"/>
      <c r="H820" s="717"/>
      <c r="I820" s="717"/>
      <c r="J820" s="717"/>
      <c r="K820" s="717"/>
      <c r="L820" s="717"/>
      <c r="M820" s="717"/>
      <c r="N820" s="717"/>
      <c r="O820" s="456"/>
      <c r="P820" s="456"/>
      <c r="Q820" s="718"/>
    </row>
    <row r="821" spans="1:17" ht="19.5" customHeight="1">
      <c r="A821" s="456"/>
      <c r="B821" s="456"/>
      <c r="C821" s="456"/>
      <c r="D821" s="456"/>
      <c r="E821" s="456"/>
      <c r="F821" s="456"/>
      <c r="G821" s="456"/>
      <c r="H821" s="717"/>
      <c r="I821" s="717"/>
      <c r="J821" s="717"/>
      <c r="K821" s="717"/>
      <c r="L821" s="717"/>
      <c r="M821" s="717"/>
      <c r="N821" s="717"/>
      <c r="O821" s="456"/>
      <c r="P821" s="456"/>
      <c r="Q821" s="718"/>
    </row>
    <row r="822" spans="1:17" ht="19.5" customHeight="1">
      <c r="A822" s="456"/>
      <c r="B822" s="456"/>
      <c r="C822" s="456"/>
      <c r="D822" s="456"/>
      <c r="E822" s="456"/>
      <c r="F822" s="456"/>
      <c r="G822" s="456"/>
      <c r="H822" s="717"/>
      <c r="I822" s="717"/>
      <c r="J822" s="717"/>
      <c r="K822" s="717"/>
      <c r="L822" s="717"/>
      <c r="M822" s="717"/>
      <c r="N822" s="717"/>
      <c r="O822" s="456"/>
      <c r="P822" s="456"/>
      <c r="Q822" s="718"/>
    </row>
    <row r="823" spans="1:17" ht="19.5" customHeight="1">
      <c r="A823" s="456"/>
      <c r="B823" s="456"/>
      <c r="C823" s="456"/>
      <c r="D823" s="456"/>
      <c r="E823" s="456"/>
      <c r="F823" s="456"/>
      <c r="G823" s="456"/>
      <c r="H823" s="717"/>
      <c r="I823" s="717"/>
      <c r="J823" s="717"/>
      <c r="K823" s="717"/>
      <c r="L823" s="717"/>
      <c r="M823" s="717"/>
      <c r="N823" s="717"/>
      <c r="O823" s="456"/>
      <c r="P823" s="456"/>
      <c r="Q823" s="718"/>
    </row>
    <row r="824" spans="1:17" ht="19.5" customHeight="1">
      <c r="A824" s="456"/>
      <c r="B824" s="456"/>
      <c r="C824" s="456"/>
      <c r="D824" s="456"/>
      <c r="E824" s="456"/>
      <c r="F824" s="456"/>
      <c r="G824" s="456"/>
      <c r="H824" s="717"/>
      <c r="I824" s="717"/>
      <c r="J824" s="717"/>
      <c r="K824" s="717"/>
      <c r="L824" s="717"/>
      <c r="M824" s="717"/>
      <c r="N824" s="717"/>
      <c r="O824" s="456"/>
      <c r="P824" s="456"/>
      <c r="Q824" s="718"/>
    </row>
    <row r="825" spans="1:17" ht="19.5" customHeight="1">
      <c r="A825" s="456"/>
      <c r="B825" s="456"/>
      <c r="C825" s="456"/>
      <c r="D825" s="456"/>
      <c r="E825" s="456"/>
      <c r="F825" s="456"/>
      <c r="G825" s="456"/>
      <c r="H825" s="717"/>
      <c r="I825" s="717"/>
      <c r="J825" s="717"/>
      <c r="K825" s="717"/>
      <c r="L825" s="717"/>
      <c r="M825" s="717"/>
      <c r="N825" s="717"/>
      <c r="O825" s="456"/>
      <c r="P825" s="456"/>
      <c r="Q825" s="718"/>
    </row>
    <row r="826" spans="1:17" ht="19.5" customHeight="1">
      <c r="A826" s="456"/>
      <c r="B826" s="456"/>
      <c r="C826" s="456"/>
      <c r="D826" s="456"/>
      <c r="E826" s="456"/>
      <c r="F826" s="456"/>
      <c r="G826" s="456"/>
      <c r="H826" s="717"/>
      <c r="I826" s="717"/>
      <c r="J826" s="717"/>
      <c r="K826" s="717"/>
      <c r="L826" s="717"/>
      <c r="M826" s="717"/>
      <c r="N826" s="717"/>
      <c r="O826" s="456"/>
      <c r="P826" s="456"/>
      <c r="Q826" s="718"/>
    </row>
    <row r="827" spans="1:17" ht="19.5" customHeight="1">
      <c r="A827" s="456"/>
      <c r="B827" s="456"/>
      <c r="C827" s="456"/>
      <c r="D827" s="456"/>
      <c r="E827" s="456"/>
      <c r="F827" s="456"/>
      <c r="G827" s="456"/>
      <c r="H827" s="717"/>
      <c r="I827" s="717"/>
      <c r="J827" s="717"/>
      <c r="K827" s="717"/>
      <c r="L827" s="717"/>
      <c r="M827" s="717"/>
      <c r="N827" s="717"/>
      <c r="O827" s="456"/>
      <c r="P827" s="456"/>
      <c r="Q827" s="718"/>
    </row>
    <row r="828" spans="1:17" ht="19.5" customHeight="1">
      <c r="A828" s="456"/>
      <c r="B828" s="456"/>
      <c r="C828" s="456"/>
      <c r="D828" s="456"/>
      <c r="E828" s="456"/>
      <c r="F828" s="456"/>
      <c r="G828" s="456"/>
      <c r="H828" s="717"/>
      <c r="I828" s="717"/>
      <c r="J828" s="717"/>
      <c r="K828" s="717"/>
      <c r="L828" s="717"/>
      <c r="M828" s="717"/>
      <c r="N828" s="717"/>
      <c r="O828" s="456"/>
      <c r="P828" s="456"/>
      <c r="Q828" s="718"/>
    </row>
    <row r="829" spans="1:17" ht="19.5" customHeight="1">
      <c r="A829" s="456"/>
      <c r="B829" s="456"/>
      <c r="C829" s="456"/>
      <c r="D829" s="456"/>
      <c r="E829" s="456"/>
      <c r="F829" s="456"/>
      <c r="G829" s="456"/>
      <c r="H829" s="717"/>
      <c r="I829" s="717"/>
      <c r="J829" s="717"/>
      <c r="K829" s="717"/>
      <c r="L829" s="717"/>
      <c r="M829" s="717"/>
      <c r="N829" s="717"/>
      <c r="O829" s="456"/>
      <c r="P829" s="456"/>
      <c r="Q829" s="718"/>
    </row>
    <row r="830" spans="1:17" ht="19.5" customHeight="1">
      <c r="A830" s="456"/>
      <c r="B830" s="456"/>
      <c r="C830" s="456"/>
      <c r="D830" s="456"/>
      <c r="E830" s="456"/>
      <c r="F830" s="456"/>
      <c r="G830" s="456"/>
      <c r="H830" s="717"/>
      <c r="I830" s="717"/>
      <c r="J830" s="717"/>
      <c r="K830" s="717"/>
      <c r="L830" s="717"/>
      <c r="M830" s="717"/>
      <c r="N830" s="717"/>
      <c r="O830" s="456"/>
      <c r="P830" s="456"/>
      <c r="Q830" s="718"/>
    </row>
    <row r="831" spans="1:17" ht="19.5" customHeight="1">
      <c r="A831" s="456"/>
      <c r="B831" s="456"/>
      <c r="C831" s="456"/>
      <c r="D831" s="456"/>
      <c r="E831" s="456"/>
      <c r="F831" s="456"/>
      <c r="G831" s="456"/>
      <c r="H831" s="717"/>
      <c r="I831" s="717"/>
      <c r="J831" s="717"/>
      <c r="K831" s="717"/>
      <c r="L831" s="717"/>
      <c r="M831" s="717"/>
      <c r="N831" s="717"/>
      <c r="O831" s="456"/>
      <c r="P831" s="456"/>
      <c r="Q831" s="718"/>
    </row>
    <row r="832" spans="1:17" ht="19.5" customHeight="1">
      <c r="A832" s="456"/>
      <c r="B832" s="456"/>
      <c r="C832" s="456"/>
      <c r="D832" s="456"/>
      <c r="E832" s="456"/>
      <c r="F832" s="456"/>
      <c r="G832" s="456"/>
      <c r="H832" s="717"/>
      <c r="I832" s="717"/>
      <c r="J832" s="717"/>
      <c r="K832" s="717"/>
      <c r="L832" s="717"/>
      <c r="M832" s="717"/>
      <c r="N832" s="717"/>
      <c r="O832" s="456"/>
      <c r="P832" s="456"/>
      <c r="Q832" s="718"/>
    </row>
    <row r="833" spans="1:17" ht="19.5" customHeight="1">
      <c r="A833" s="456"/>
      <c r="B833" s="456"/>
      <c r="C833" s="456"/>
      <c r="D833" s="456"/>
      <c r="E833" s="456"/>
      <c r="F833" s="456"/>
      <c r="G833" s="456"/>
      <c r="H833" s="717"/>
      <c r="I833" s="717"/>
      <c r="J833" s="717"/>
      <c r="K833" s="717"/>
      <c r="L833" s="717"/>
      <c r="M833" s="717"/>
      <c r="N833" s="717"/>
      <c r="O833" s="456"/>
      <c r="P833" s="456"/>
      <c r="Q833" s="718"/>
    </row>
    <row r="834" spans="1:17" ht="19.5" customHeight="1">
      <c r="A834" s="456"/>
      <c r="B834" s="456"/>
      <c r="C834" s="456"/>
      <c r="D834" s="456"/>
      <c r="E834" s="456"/>
      <c r="F834" s="456"/>
      <c r="G834" s="456"/>
      <c r="H834" s="717"/>
      <c r="I834" s="717"/>
      <c r="J834" s="717"/>
      <c r="K834" s="717"/>
      <c r="L834" s="717"/>
      <c r="M834" s="717"/>
      <c r="N834" s="717"/>
      <c r="O834" s="456"/>
      <c r="P834" s="456"/>
      <c r="Q834" s="718"/>
    </row>
    <row r="835" spans="1:17" ht="19.5" customHeight="1">
      <c r="A835" s="456"/>
      <c r="B835" s="456"/>
      <c r="C835" s="456"/>
      <c r="D835" s="456"/>
      <c r="E835" s="456"/>
      <c r="F835" s="456"/>
      <c r="G835" s="456"/>
      <c r="H835" s="717"/>
      <c r="I835" s="717"/>
      <c r="J835" s="717"/>
      <c r="K835" s="717"/>
      <c r="L835" s="717"/>
      <c r="M835" s="717"/>
      <c r="N835" s="717"/>
      <c r="O835" s="456"/>
      <c r="P835" s="456"/>
      <c r="Q835" s="718"/>
    </row>
    <row r="836" spans="1:17" ht="19.5" customHeight="1">
      <c r="A836" s="456"/>
      <c r="B836" s="456"/>
      <c r="C836" s="456"/>
      <c r="D836" s="456"/>
      <c r="E836" s="456"/>
      <c r="F836" s="456"/>
      <c r="G836" s="456"/>
      <c r="H836" s="717"/>
      <c r="I836" s="717"/>
      <c r="J836" s="717"/>
      <c r="K836" s="717"/>
      <c r="L836" s="717"/>
      <c r="M836" s="717"/>
      <c r="N836" s="717"/>
      <c r="O836" s="456"/>
      <c r="P836" s="456"/>
      <c r="Q836" s="718"/>
    </row>
    <row r="837" spans="1:17" ht="19.5" customHeight="1">
      <c r="A837" s="456"/>
      <c r="B837" s="456"/>
      <c r="C837" s="456"/>
      <c r="D837" s="456"/>
      <c r="E837" s="456"/>
      <c r="F837" s="456"/>
      <c r="G837" s="456"/>
      <c r="H837" s="717"/>
      <c r="I837" s="717"/>
      <c r="J837" s="717"/>
      <c r="K837" s="717"/>
      <c r="L837" s="717"/>
      <c r="M837" s="717"/>
      <c r="N837" s="717"/>
      <c r="O837" s="456"/>
      <c r="P837" s="456"/>
      <c r="Q837" s="718"/>
    </row>
    <row r="838" spans="1:17" ht="19.5" customHeight="1">
      <c r="A838" s="456"/>
      <c r="B838" s="456"/>
      <c r="C838" s="456"/>
      <c r="D838" s="456"/>
      <c r="E838" s="456"/>
      <c r="F838" s="456"/>
      <c r="G838" s="456"/>
      <c r="H838" s="717"/>
      <c r="I838" s="717"/>
      <c r="J838" s="717"/>
      <c r="K838" s="717"/>
      <c r="L838" s="717"/>
      <c r="M838" s="717"/>
      <c r="N838" s="717"/>
      <c r="O838" s="456"/>
      <c r="P838" s="456"/>
      <c r="Q838" s="718"/>
    </row>
    <row r="839" spans="1:17" ht="19.5" customHeight="1">
      <c r="A839" s="456"/>
      <c r="B839" s="456"/>
      <c r="C839" s="456"/>
      <c r="D839" s="456"/>
      <c r="E839" s="456"/>
      <c r="F839" s="456"/>
      <c r="G839" s="456"/>
      <c r="H839" s="717"/>
      <c r="I839" s="717"/>
      <c r="J839" s="717"/>
      <c r="K839" s="717"/>
      <c r="L839" s="717"/>
      <c r="M839" s="717"/>
      <c r="N839" s="717"/>
      <c r="O839" s="456"/>
      <c r="P839" s="456"/>
      <c r="Q839" s="718"/>
    </row>
    <row r="840" spans="1:17" ht="19.5" customHeight="1">
      <c r="A840" s="456"/>
      <c r="B840" s="456"/>
      <c r="C840" s="456"/>
      <c r="D840" s="456"/>
      <c r="E840" s="456"/>
      <c r="F840" s="456"/>
      <c r="G840" s="456"/>
      <c r="H840" s="717"/>
      <c r="I840" s="717"/>
      <c r="J840" s="717"/>
      <c r="K840" s="717"/>
      <c r="L840" s="717"/>
      <c r="M840" s="717"/>
      <c r="N840" s="717"/>
      <c r="O840" s="456"/>
      <c r="P840" s="456"/>
      <c r="Q840" s="718"/>
    </row>
    <row r="841" spans="1:17" ht="19.5" customHeight="1">
      <c r="A841" s="456"/>
      <c r="B841" s="456"/>
      <c r="C841" s="456"/>
      <c r="D841" s="456"/>
      <c r="E841" s="456"/>
      <c r="F841" s="456"/>
      <c r="G841" s="456"/>
      <c r="H841" s="717"/>
      <c r="I841" s="717"/>
      <c r="J841" s="717"/>
      <c r="K841" s="717"/>
      <c r="L841" s="717"/>
      <c r="M841" s="717"/>
      <c r="N841" s="717"/>
      <c r="O841" s="456"/>
      <c r="P841" s="456"/>
      <c r="Q841" s="718"/>
    </row>
    <row r="842" spans="1:17" ht="19.5" customHeight="1">
      <c r="A842" s="456"/>
      <c r="B842" s="456"/>
      <c r="C842" s="456"/>
      <c r="D842" s="456"/>
      <c r="E842" s="456"/>
      <c r="F842" s="456"/>
      <c r="G842" s="456"/>
      <c r="H842" s="717"/>
      <c r="I842" s="717"/>
      <c r="J842" s="717"/>
      <c r="K842" s="717"/>
      <c r="L842" s="717"/>
      <c r="M842" s="717"/>
      <c r="N842" s="717"/>
      <c r="O842" s="456"/>
      <c r="P842" s="456"/>
      <c r="Q842" s="718"/>
    </row>
    <row r="843" spans="1:17" ht="19.5" customHeight="1">
      <c r="A843" s="456"/>
      <c r="B843" s="456"/>
      <c r="C843" s="456"/>
      <c r="D843" s="456"/>
      <c r="E843" s="456"/>
      <c r="F843" s="456"/>
      <c r="G843" s="456"/>
      <c r="H843" s="717"/>
      <c r="I843" s="717"/>
      <c r="J843" s="717"/>
      <c r="K843" s="717"/>
      <c r="L843" s="717"/>
      <c r="M843" s="717"/>
      <c r="N843" s="717"/>
      <c r="O843" s="456"/>
      <c r="P843" s="456"/>
      <c r="Q843" s="718"/>
    </row>
    <row r="844" spans="1:17" ht="19.5" customHeight="1">
      <c r="A844" s="456"/>
      <c r="B844" s="456"/>
      <c r="C844" s="456"/>
      <c r="D844" s="456"/>
      <c r="E844" s="456"/>
      <c r="F844" s="456"/>
      <c r="G844" s="456"/>
      <c r="H844" s="717"/>
      <c r="I844" s="717"/>
      <c r="J844" s="717"/>
      <c r="K844" s="717"/>
      <c r="L844" s="717"/>
      <c r="M844" s="717"/>
      <c r="N844" s="717"/>
      <c r="O844" s="456"/>
      <c r="P844" s="456"/>
      <c r="Q844" s="718"/>
    </row>
    <row r="845" spans="1:17" ht="19.5" customHeight="1">
      <c r="A845" s="456"/>
      <c r="B845" s="456"/>
      <c r="C845" s="456"/>
      <c r="D845" s="456"/>
      <c r="E845" s="456"/>
      <c r="F845" s="456"/>
      <c r="G845" s="456"/>
      <c r="H845" s="717"/>
      <c r="I845" s="717"/>
      <c r="J845" s="717"/>
      <c r="K845" s="717"/>
      <c r="L845" s="717"/>
      <c r="M845" s="717"/>
      <c r="N845" s="717"/>
      <c r="O845" s="456"/>
      <c r="P845" s="456"/>
      <c r="Q845" s="718"/>
    </row>
    <row r="846" spans="1:17" ht="19.5" customHeight="1">
      <c r="A846" s="456"/>
      <c r="B846" s="456"/>
      <c r="C846" s="456"/>
      <c r="D846" s="456"/>
      <c r="E846" s="456"/>
      <c r="F846" s="456"/>
      <c r="G846" s="456"/>
      <c r="H846" s="717"/>
      <c r="I846" s="717"/>
      <c r="J846" s="717"/>
      <c r="K846" s="717"/>
      <c r="L846" s="717"/>
      <c r="M846" s="717"/>
      <c r="N846" s="717"/>
      <c r="O846" s="456"/>
      <c r="P846" s="456"/>
      <c r="Q846" s="718"/>
    </row>
    <row r="847" spans="1:17" ht="19.5" customHeight="1">
      <c r="A847" s="456"/>
      <c r="B847" s="456"/>
      <c r="C847" s="456"/>
      <c r="D847" s="456"/>
      <c r="E847" s="456"/>
      <c r="F847" s="456"/>
      <c r="G847" s="456"/>
      <c r="H847" s="717"/>
      <c r="I847" s="717"/>
      <c r="J847" s="717"/>
      <c r="K847" s="717"/>
      <c r="L847" s="717"/>
      <c r="M847" s="717"/>
      <c r="N847" s="717"/>
      <c r="O847" s="456"/>
      <c r="P847" s="456"/>
      <c r="Q847" s="718"/>
    </row>
    <row r="848" spans="1:17" ht="19.5" customHeight="1">
      <c r="A848" s="456"/>
      <c r="B848" s="456"/>
      <c r="C848" s="456"/>
      <c r="D848" s="456"/>
      <c r="E848" s="456"/>
      <c r="F848" s="456"/>
      <c r="G848" s="456"/>
      <c r="H848" s="717"/>
      <c r="I848" s="717"/>
      <c r="J848" s="717"/>
      <c r="K848" s="717"/>
      <c r="L848" s="717"/>
      <c r="M848" s="717"/>
      <c r="N848" s="717"/>
      <c r="O848" s="456"/>
      <c r="P848" s="456"/>
      <c r="Q848" s="718"/>
    </row>
    <row r="849" spans="1:17" ht="19.5" customHeight="1">
      <c r="A849" s="456"/>
      <c r="B849" s="456"/>
      <c r="C849" s="456"/>
      <c r="D849" s="456"/>
      <c r="E849" s="456"/>
      <c r="F849" s="456"/>
      <c r="G849" s="456"/>
      <c r="H849" s="717"/>
      <c r="I849" s="717"/>
      <c r="J849" s="717"/>
      <c r="K849" s="717"/>
      <c r="L849" s="717"/>
      <c r="M849" s="717"/>
      <c r="N849" s="717"/>
      <c r="O849" s="456"/>
      <c r="P849" s="456"/>
      <c r="Q849" s="718"/>
    </row>
    <row r="850" spans="1:17" ht="19.5" customHeight="1">
      <c r="A850" s="456"/>
      <c r="B850" s="456"/>
      <c r="C850" s="456"/>
      <c r="D850" s="456"/>
      <c r="E850" s="456"/>
      <c r="F850" s="456"/>
      <c r="G850" s="456"/>
      <c r="H850" s="717"/>
      <c r="I850" s="717"/>
      <c r="J850" s="717"/>
      <c r="K850" s="717"/>
      <c r="L850" s="717"/>
      <c r="M850" s="717"/>
      <c r="N850" s="717"/>
      <c r="O850" s="456"/>
      <c r="P850" s="456"/>
      <c r="Q850" s="718"/>
    </row>
    <row r="851" spans="1:17" ht="19.5" customHeight="1">
      <c r="A851" s="456"/>
      <c r="B851" s="456"/>
      <c r="C851" s="456"/>
      <c r="D851" s="456"/>
      <c r="E851" s="456"/>
      <c r="F851" s="456"/>
      <c r="G851" s="456"/>
      <c r="H851" s="717"/>
      <c r="I851" s="717"/>
      <c r="J851" s="717"/>
      <c r="K851" s="717"/>
      <c r="L851" s="717"/>
      <c r="M851" s="717"/>
      <c r="N851" s="717"/>
      <c r="O851" s="456"/>
      <c r="P851" s="456"/>
      <c r="Q851" s="718"/>
    </row>
    <row r="852" spans="1:17" ht="19.5" customHeight="1">
      <c r="A852" s="456"/>
      <c r="B852" s="456"/>
      <c r="C852" s="456"/>
      <c r="D852" s="456"/>
      <c r="E852" s="456"/>
      <c r="F852" s="456"/>
      <c r="G852" s="456"/>
      <c r="H852" s="717"/>
      <c r="I852" s="717"/>
      <c r="J852" s="717"/>
      <c r="K852" s="717"/>
      <c r="L852" s="717"/>
      <c r="M852" s="717"/>
      <c r="N852" s="717"/>
      <c r="O852" s="456"/>
      <c r="P852" s="456"/>
      <c r="Q852" s="718"/>
    </row>
    <row r="853" spans="1:17" ht="19.5" customHeight="1">
      <c r="A853" s="456"/>
      <c r="B853" s="456"/>
      <c r="C853" s="456"/>
      <c r="D853" s="456"/>
      <c r="E853" s="456"/>
      <c r="F853" s="456"/>
      <c r="G853" s="456"/>
      <c r="H853" s="717"/>
      <c r="I853" s="717"/>
      <c r="J853" s="717"/>
      <c r="K853" s="717"/>
      <c r="L853" s="717"/>
      <c r="M853" s="717"/>
      <c r="N853" s="717"/>
      <c r="O853" s="456"/>
      <c r="P853" s="456"/>
      <c r="Q853" s="718"/>
    </row>
    <row r="854" spans="1:17" ht="19.5" customHeight="1">
      <c r="A854" s="456"/>
      <c r="B854" s="456"/>
      <c r="C854" s="456"/>
      <c r="D854" s="456"/>
      <c r="E854" s="456"/>
      <c r="F854" s="456"/>
      <c r="G854" s="456"/>
      <c r="H854" s="717"/>
      <c r="I854" s="717"/>
      <c r="J854" s="717"/>
      <c r="K854" s="717"/>
      <c r="L854" s="717"/>
      <c r="M854" s="717"/>
      <c r="N854" s="717"/>
      <c r="O854" s="456"/>
      <c r="P854" s="456"/>
      <c r="Q854" s="718"/>
    </row>
    <row r="855" spans="1:17" ht="19.5" customHeight="1">
      <c r="A855" s="456"/>
      <c r="B855" s="456"/>
      <c r="C855" s="456"/>
      <c r="D855" s="456"/>
      <c r="E855" s="456"/>
      <c r="F855" s="456"/>
      <c r="G855" s="456"/>
      <c r="H855" s="717"/>
      <c r="I855" s="717"/>
      <c r="J855" s="717"/>
      <c r="K855" s="717"/>
      <c r="L855" s="717"/>
      <c r="M855" s="717"/>
      <c r="N855" s="717"/>
      <c r="O855" s="456"/>
      <c r="P855" s="456"/>
      <c r="Q855" s="718"/>
    </row>
    <row r="856" spans="1:17" ht="19.5" customHeight="1">
      <c r="A856" s="456"/>
      <c r="B856" s="456"/>
      <c r="C856" s="456"/>
      <c r="D856" s="456"/>
      <c r="E856" s="456"/>
      <c r="F856" s="456"/>
      <c r="G856" s="456"/>
      <c r="H856" s="717"/>
      <c r="I856" s="717"/>
      <c r="J856" s="717"/>
      <c r="K856" s="717"/>
      <c r="L856" s="717"/>
      <c r="M856" s="717"/>
      <c r="N856" s="717"/>
      <c r="O856" s="456"/>
      <c r="P856" s="456"/>
      <c r="Q856" s="718"/>
    </row>
    <row r="857" spans="1:17" ht="19.5" customHeight="1">
      <c r="A857" s="456"/>
      <c r="B857" s="456"/>
      <c r="C857" s="456"/>
      <c r="D857" s="456"/>
      <c r="E857" s="456"/>
      <c r="F857" s="456"/>
      <c r="G857" s="456"/>
      <c r="H857" s="717"/>
      <c r="I857" s="717"/>
      <c r="J857" s="717"/>
      <c r="K857" s="717"/>
      <c r="L857" s="717"/>
      <c r="M857" s="717"/>
      <c r="N857" s="717"/>
      <c r="O857" s="456"/>
      <c r="P857" s="456"/>
      <c r="Q857" s="718"/>
    </row>
    <row r="858" spans="1:17" ht="19.5" customHeight="1">
      <c r="A858" s="456"/>
      <c r="B858" s="456"/>
      <c r="C858" s="456"/>
      <c r="D858" s="456"/>
      <c r="E858" s="456"/>
      <c r="F858" s="456"/>
      <c r="G858" s="456"/>
      <c r="H858" s="717"/>
      <c r="I858" s="717"/>
      <c r="J858" s="717"/>
      <c r="K858" s="717"/>
      <c r="L858" s="717"/>
      <c r="M858" s="717"/>
      <c r="N858" s="717"/>
      <c r="O858" s="456"/>
      <c r="P858" s="456"/>
      <c r="Q858" s="718"/>
    </row>
    <row r="859" spans="1:17" ht="19.5" customHeight="1">
      <c r="A859" s="456"/>
      <c r="B859" s="456"/>
      <c r="C859" s="456"/>
      <c r="D859" s="456"/>
      <c r="E859" s="456"/>
      <c r="F859" s="456"/>
      <c r="G859" s="456"/>
      <c r="H859" s="717"/>
      <c r="I859" s="717"/>
      <c r="J859" s="717"/>
      <c r="K859" s="717"/>
      <c r="L859" s="717"/>
      <c r="M859" s="717"/>
      <c r="N859" s="717"/>
      <c r="O859" s="456"/>
      <c r="P859" s="456"/>
      <c r="Q859" s="718"/>
    </row>
    <row r="860" spans="1:17" ht="19.5" customHeight="1">
      <c r="A860" s="456"/>
      <c r="B860" s="456"/>
      <c r="C860" s="456"/>
      <c r="D860" s="456"/>
      <c r="E860" s="456"/>
      <c r="F860" s="456"/>
      <c r="G860" s="456"/>
      <c r="H860" s="717"/>
      <c r="I860" s="717"/>
      <c r="J860" s="717"/>
      <c r="K860" s="717"/>
      <c r="L860" s="717"/>
      <c r="M860" s="717"/>
      <c r="N860" s="717"/>
      <c r="O860" s="456"/>
      <c r="P860" s="456"/>
      <c r="Q860" s="718"/>
    </row>
    <row r="861" spans="1:17" ht="19.5" customHeight="1">
      <c r="A861" s="456"/>
      <c r="B861" s="456"/>
      <c r="C861" s="456"/>
      <c r="D861" s="456"/>
      <c r="E861" s="456"/>
      <c r="F861" s="456"/>
      <c r="G861" s="456"/>
      <c r="H861" s="717"/>
      <c r="I861" s="717"/>
      <c r="J861" s="717"/>
      <c r="K861" s="717"/>
      <c r="L861" s="717"/>
      <c r="M861" s="717"/>
      <c r="N861" s="717"/>
      <c r="O861" s="456"/>
      <c r="P861" s="456"/>
      <c r="Q861" s="718"/>
    </row>
    <row r="862" spans="1:17" ht="19.5" customHeight="1">
      <c r="A862" s="456"/>
      <c r="B862" s="456"/>
      <c r="C862" s="456"/>
      <c r="D862" s="456"/>
      <c r="E862" s="456"/>
      <c r="F862" s="456"/>
      <c r="G862" s="456"/>
      <c r="H862" s="717"/>
      <c r="I862" s="717"/>
      <c r="J862" s="717"/>
      <c r="K862" s="717"/>
      <c r="L862" s="717"/>
      <c r="M862" s="717"/>
      <c r="N862" s="717"/>
      <c r="O862" s="456"/>
      <c r="P862" s="456"/>
      <c r="Q862" s="718"/>
    </row>
    <row r="863" spans="1:17" ht="19.5" customHeight="1">
      <c r="A863" s="456"/>
      <c r="B863" s="456"/>
      <c r="C863" s="456"/>
      <c r="D863" s="456"/>
      <c r="E863" s="456"/>
      <c r="F863" s="456"/>
      <c r="G863" s="456"/>
      <c r="H863" s="717"/>
      <c r="I863" s="717"/>
      <c r="J863" s="717"/>
      <c r="K863" s="717"/>
      <c r="L863" s="717"/>
      <c r="M863" s="717"/>
      <c r="N863" s="717"/>
      <c r="O863" s="456"/>
      <c r="P863" s="456"/>
      <c r="Q863" s="718"/>
    </row>
    <row r="864" spans="1:17" ht="19.5" customHeight="1">
      <c r="A864" s="456"/>
      <c r="B864" s="456"/>
      <c r="C864" s="456"/>
      <c r="D864" s="456"/>
      <c r="E864" s="456"/>
      <c r="F864" s="456"/>
      <c r="G864" s="456"/>
      <c r="H864" s="717"/>
      <c r="I864" s="717"/>
      <c r="J864" s="717"/>
      <c r="K864" s="717"/>
      <c r="L864" s="717"/>
      <c r="M864" s="717"/>
      <c r="N864" s="717"/>
      <c r="O864" s="456"/>
      <c r="P864" s="456"/>
      <c r="Q864" s="718"/>
    </row>
    <row r="865" spans="1:17" ht="19.5" customHeight="1">
      <c r="A865" s="456"/>
      <c r="B865" s="456"/>
      <c r="C865" s="456"/>
      <c r="D865" s="456"/>
      <c r="E865" s="456"/>
      <c r="F865" s="456"/>
      <c r="G865" s="456"/>
      <c r="H865" s="717"/>
      <c r="I865" s="717"/>
      <c r="J865" s="717"/>
      <c r="K865" s="717"/>
      <c r="L865" s="717"/>
      <c r="M865" s="717"/>
      <c r="N865" s="717"/>
      <c r="O865" s="456"/>
      <c r="P865" s="456"/>
      <c r="Q865" s="718"/>
    </row>
    <row r="866" spans="1:17" ht="19.5" customHeight="1">
      <c r="A866" s="456"/>
      <c r="B866" s="456"/>
      <c r="C866" s="456"/>
      <c r="D866" s="456"/>
      <c r="E866" s="456"/>
      <c r="F866" s="456"/>
      <c r="G866" s="456"/>
      <c r="H866" s="717"/>
      <c r="I866" s="717"/>
      <c r="J866" s="717"/>
      <c r="K866" s="717"/>
      <c r="L866" s="717"/>
      <c r="M866" s="717"/>
      <c r="N866" s="717"/>
      <c r="O866" s="456"/>
      <c r="P866" s="456"/>
      <c r="Q866" s="718"/>
    </row>
    <row r="867" spans="1:17" ht="19.5" customHeight="1">
      <c r="A867" s="456"/>
      <c r="B867" s="456"/>
      <c r="C867" s="456"/>
      <c r="D867" s="456"/>
      <c r="E867" s="456"/>
      <c r="F867" s="456"/>
      <c r="G867" s="456"/>
      <c r="H867" s="717"/>
      <c r="I867" s="717"/>
      <c r="J867" s="717"/>
      <c r="K867" s="717"/>
      <c r="L867" s="717"/>
      <c r="M867" s="717"/>
      <c r="N867" s="717"/>
      <c r="O867" s="456"/>
      <c r="P867" s="456"/>
      <c r="Q867" s="718"/>
    </row>
    <row r="868" spans="1:17" ht="19.5" customHeight="1">
      <c r="A868" s="456"/>
      <c r="B868" s="456"/>
      <c r="C868" s="456"/>
      <c r="D868" s="456"/>
      <c r="E868" s="456"/>
      <c r="F868" s="456"/>
      <c r="G868" s="456"/>
      <c r="H868" s="717"/>
      <c r="I868" s="717"/>
      <c r="J868" s="717"/>
      <c r="K868" s="717"/>
      <c r="L868" s="717"/>
      <c r="M868" s="717"/>
      <c r="N868" s="717"/>
      <c r="O868" s="456"/>
      <c r="P868" s="456"/>
      <c r="Q868" s="718"/>
    </row>
    <row r="869" spans="1:17" ht="19.5" customHeight="1">
      <c r="A869" s="456"/>
      <c r="B869" s="456"/>
      <c r="C869" s="456"/>
      <c r="D869" s="456"/>
      <c r="E869" s="456"/>
      <c r="F869" s="456"/>
      <c r="G869" s="456"/>
      <c r="H869" s="717"/>
      <c r="I869" s="717"/>
      <c r="J869" s="717"/>
      <c r="K869" s="717"/>
      <c r="L869" s="717"/>
      <c r="M869" s="717"/>
      <c r="N869" s="717"/>
      <c r="O869" s="456"/>
      <c r="P869" s="456"/>
      <c r="Q869" s="718"/>
    </row>
    <row r="870" spans="1:17" ht="19.5" customHeight="1">
      <c r="A870" s="456"/>
      <c r="B870" s="456"/>
      <c r="C870" s="456"/>
      <c r="D870" s="456"/>
      <c r="E870" s="456"/>
      <c r="F870" s="456"/>
      <c r="G870" s="456"/>
      <c r="H870" s="717"/>
      <c r="I870" s="717"/>
      <c r="J870" s="717"/>
      <c r="K870" s="717"/>
      <c r="L870" s="717"/>
      <c r="M870" s="717"/>
      <c r="N870" s="717"/>
      <c r="O870" s="456"/>
      <c r="P870" s="456"/>
      <c r="Q870" s="718"/>
    </row>
    <row r="871" spans="1:17" ht="19.5" customHeight="1">
      <c r="A871" s="456"/>
      <c r="B871" s="456"/>
      <c r="C871" s="456"/>
      <c r="D871" s="456"/>
      <c r="E871" s="456"/>
      <c r="F871" s="456"/>
      <c r="G871" s="456"/>
      <c r="H871" s="717"/>
      <c r="I871" s="717"/>
      <c r="J871" s="717"/>
      <c r="K871" s="717"/>
      <c r="L871" s="717"/>
      <c r="M871" s="717"/>
      <c r="N871" s="717"/>
      <c r="O871" s="456"/>
      <c r="P871" s="456"/>
      <c r="Q871" s="718"/>
    </row>
    <row r="872" spans="1:17" ht="19.5" customHeight="1">
      <c r="A872" s="456"/>
      <c r="B872" s="456"/>
      <c r="C872" s="456"/>
      <c r="D872" s="456"/>
      <c r="E872" s="456"/>
      <c r="F872" s="456"/>
      <c r="G872" s="456"/>
      <c r="H872" s="717"/>
      <c r="I872" s="717"/>
      <c r="J872" s="717"/>
      <c r="K872" s="717"/>
      <c r="L872" s="717"/>
      <c r="M872" s="717"/>
      <c r="N872" s="717"/>
      <c r="O872" s="456"/>
      <c r="P872" s="456"/>
      <c r="Q872" s="718"/>
    </row>
    <row r="873" spans="1:17" ht="19.5" customHeight="1">
      <c r="A873" s="456"/>
      <c r="B873" s="456"/>
      <c r="C873" s="456"/>
      <c r="D873" s="456"/>
      <c r="E873" s="456"/>
      <c r="F873" s="456"/>
      <c r="G873" s="456"/>
      <c r="H873" s="717"/>
      <c r="I873" s="717"/>
      <c r="J873" s="717"/>
      <c r="K873" s="717"/>
      <c r="L873" s="717"/>
      <c r="M873" s="717"/>
      <c r="N873" s="717"/>
      <c r="O873" s="456"/>
      <c r="P873" s="456"/>
      <c r="Q873" s="718"/>
    </row>
    <row r="874" spans="1:17" ht="19.5" customHeight="1">
      <c r="A874" s="456"/>
      <c r="B874" s="456"/>
      <c r="C874" s="456"/>
      <c r="D874" s="456"/>
      <c r="E874" s="456"/>
      <c r="F874" s="456"/>
      <c r="G874" s="456"/>
      <c r="H874" s="717"/>
      <c r="I874" s="717"/>
      <c r="J874" s="717"/>
      <c r="K874" s="717"/>
      <c r="L874" s="717"/>
      <c r="M874" s="717"/>
      <c r="N874" s="717"/>
      <c r="O874" s="456"/>
      <c r="P874" s="456"/>
      <c r="Q874" s="718"/>
    </row>
    <row r="875" spans="1:17" ht="19.5" customHeight="1">
      <c r="A875" s="456"/>
      <c r="B875" s="456"/>
      <c r="C875" s="456"/>
      <c r="D875" s="456"/>
      <c r="E875" s="456"/>
      <c r="F875" s="456"/>
      <c r="G875" s="456"/>
      <c r="H875" s="717"/>
      <c r="I875" s="717"/>
      <c r="J875" s="717"/>
      <c r="K875" s="717"/>
      <c r="L875" s="717"/>
      <c r="M875" s="717"/>
      <c r="N875" s="717"/>
      <c r="O875" s="456"/>
      <c r="P875" s="456"/>
      <c r="Q875" s="718"/>
    </row>
    <row r="876" spans="1:17" ht="19.5" customHeight="1">
      <c r="A876" s="456"/>
      <c r="B876" s="456"/>
      <c r="C876" s="456"/>
      <c r="D876" s="456"/>
      <c r="E876" s="456"/>
      <c r="F876" s="456"/>
      <c r="G876" s="456"/>
      <c r="H876" s="717"/>
      <c r="I876" s="717"/>
      <c r="J876" s="717"/>
      <c r="K876" s="717"/>
      <c r="L876" s="717"/>
      <c r="M876" s="717"/>
      <c r="N876" s="717"/>
      <c r="O876" s="456"/>
      <c r="P876" s="456"/>
      <c r="Q876" s="718"/>
    </row>
    <row r="877" spans="1:17" ht="19.5" customHeight="1">
      <c r="A877" s="456"/>
      <c r="B877" s="456"/>
      <c r="C877" s="456"/>
      <c r="D877" s="456"/>
      <c r="E877" s="456"/>
      <c r="F877" s="456"/>
      <c r="G877" s="456"/>
      <c r="H877" s="717"/>
      <c r="I877" s="717"/>
      <c r="J877" s="717"/>
      <c r="K877" s="717"/>
      <c r="L877" s="717"/>
      <c r="M877" s="717"/>
      <c r="N877" s="717"/>
      <c r="O877" s="456"/>
      <c r="P877" s="456"/>
      <c r="Q877" s="718"/>
    </row>
    <row r="878" spans="1:17" ht="19.5" customHeight="1">
      <c r="A878" s="456"/>
      <c r="B878" s="456"/>
      <c r="C878" s="456"/>
      <c r="D878" s="456"/>
      <c r="E878" s="456"/>
      <c r="F878" s="456"/>
      <c r="G878" s="456"/>
      <c r="H878" s="717"/>
      <c r="I878" s="717"/>
      <c r="J878" s="717"/>
      <c r="K878" s="717"/>
      <c r="L878" s="717"/>
      <c r="M878" s="717"/>
      <c r="N878" s="717"/>
      <c r="O878" s="456"/>
      <c r="P878" s="456"/>
      <c r="Q878" s="718"/>
    </row>
    <row r="879" spans="1:17" ht="19.5" customHeight="1">
      <c r="A879" s="456"/>
      <c r="B879" s="456"/>
      <c r="C879" s="456"/>
      <c r="D879" s="456"/>
      <c r="E879" s="456"/>
      <c r="F879" s="456"/>
      <c r="G879" s="456"/>
      <c r="H879" s="717"/>
      <c r="I879" s="717"/>
      <c r="J879" s="717"/>
      <c r="K879" s="717"/>
      <c r="L879" s="717"/>
      <c r="M879" s="717"/>
      <c r="N879" s="717"/>
      <c r="O879" s="456"/>
      <c r="P879" s="456"/>
      <c r="Q879" s="718"/>
    </row>
    <row r="880" spans="1:17" ht="19.5" customHeight="1">
      <c r="A880" s="456"/>
      <c r="B880" s="456"/>
      <c r="C880" s="456"/>
      <c r="D880" s="456"/>
      <c r="E880" s="456"/>
      <c r="F880" s="456"/>
      <c r="G880" s="456"/>
      <c r="H880" s="717"/>
      <c r="I880" s="717"/>
      <c r="J880" s="717"/>
      <c r="K880" s="717"/>
      <c r="L880" s="717"/>
      <c r="M880" s="717"/>
      <c r="N880" s="717"/>
      <c r="O880" s="456"/>
      <c r="P880" s="456"/>
      <c r="Q880" s="718"/>
    </row>
    <row r="881" spans="1:17" ht="19.5" customHeight="1">
      <c r="A881" s="456"/>
      <c r="B881" s="456"/>
      <c r="C881" s="456"/>
      <c r="D881" s="456"/>
      <c r="E881" s="456"/>
      <c r="F881" s="456"/>
      <c r="G881" s="456"/>
      <c r="H881" s="717"/>
      <c r="I881" s="717"/>
      <c r="J881" s="717"/>
      <c r="K881" s="717"/>
      <c r="L881" s="717"/>
      <c r="M881" s="717"/>
      <c r="N881" s="717"/>
      <c r="O881" s="456"/>
      <c r="P881" s="456"/>
      <c r="Q881" s="718"/>
    </row>
    <row r="882" spans="1:17" ht="19.5" customHeight="1">
      <c r="A882" s="456"/>
      <c r="B882" s="456"/>
      <c r="C882" s="456"/>
      <c r="D882" s="456"/>
      <c r="E882" s="456"/>
      <c r="F882" s="456"/>
      <c r="G882" s="456"/>
      <c r="H882" s="717"/>
      <c r="I882" s="717"/>
      <c r="J882" s="717"/>
      <c r="K882" s="717"/>
      <c r="L882" s="717"/>
      <c r="M882" s="717"/>
      <c r="N882" s="717"/>
      <c r="O882" s="456"/>
      <c r="P882" s="456"/>
      <c r="Q882" s="718"/>
    </row>
    <row r="883" spans="1:17" ht="19.5" customHeight="1">
      <c r="A883" s="456"/>
      <c r="B883" s="456"/>
      <c r="C883" s="456"/>
      <c r="D883" s="456"/>
      <c r="E883" s="456"/>
      <c r="F883" s="456"/>
      <c r="G883" s="456"/>
      <c r="H883" s="717"/>
      <c r="I883" s="717"/>
      <c r="J883" s="717"/>
      <c r="K883" s="717"/>
      <c r="L883" s="717"/>
      <c r="M883" s="717"/>
      <c r="N883" s="717"/>
      <c r="O883" s="456"/>
      <c r="P883" s="456"/>
      <c r="Q883" s="718"/>
    </row>
    <row r="884" spans="1:17" ht="19.5" customHeight="1">
      <c r="A884" s="456"/>
      <c r="B884" s="456"/>
      <c r="C884" s="456"/>
      <c r="D884" s="456"/>
      <c r="E884" s="456"/>
      <c r="F884" s="456"/>
      <c r="G884" s="456"/>
      <c r="H884" s="717"/>
      <c r="I884" s="717"/>
      <c r="J884" s="717"/>
      <c r="K884" s="717"/>
      <c r="L884" s="717"/>
      <c r="M884" s="717"/>
      <c r="N884" s="717"/>
      <c r="O884" s="456"/>
      <c r="P884" s="456"/>
      <c r="Q884" s="718"/>
    </row>
    <row r="885" spans="1:17" ht="19.5" customHeight="1">
      <c r="A885" s="456"/>
      <c r="B885" s="456"/>
      <c r="C885" s="456"/>
      <c r="D885" s="456"/>
      <c r="E885" s="456"/>
      <c r="F885" s="456"/>
      <c r="G885" s="456"/>
      <c r="H885" s="717"/>
      <c r="I885" s="717"/>
      <c r="J885" s="717"/>
      <c r="K885" s="717"/>
      <c r="L885" s="717"/>
      <c r="M885" s="717"/>
      <c r="N885" s="717"/>
      <c r="O885" s="456"/>
      <c r="P885" s="456"/>
      <c r="Q885" s="718"/>
    </row>
    <row r="886" spans="1:17" ht="19.5" customHeight="1">
      <c r="A886" s="456"/>
      <c r="B886" s="456"/>
      <c r="C886" s="456"/>
      <c r="D886" s="456"/>
      <c r="E886" s="456"/>
      <c r="F886" s="456"/>
      <c r="G886" s="456"/>
      <c r="H886" s="717"/>
      <c r="I886" s="717"/>
      <c r="J886" s="717"/>
      <c r="K886" s="717"/>
      <c r="L886" s="717"/>
      <c r="M886" s="717"/>
      <c r="N886" s="717"/>
      <c r="O886" s="456"/>
      <c r="P886" s="456"/>
      <c r="Q886" s="718"/>
    </row>
    <row r="887" spans="1:17" ht="19.5" customHeight="1">
      <c r="A887" s="456"/>
      <c r="B887" s="456"/>
      <c r="C887" s="456"/>
      <c r="D887" s="456"/>
      <c r="E887" s="456"/>
      <c r="F887" s="456"/>
      <c r="G887" s="456"/>
      <c r="H887" s="717"/>
      <c r="I887" s="717"/>
      <c r="J887" s="717"/>
      <c r="K887" s="717"/>
      <c r="L887" s="717"/>
      <c r="M887" s="717"/>
      <c r="N887" s="717"/>
      <c r="O887" s="456"/>
      <c r="P887" s="456"/>
      <c r="Q887" s="718"/>
    </row>
    <row r="888" spans="1:17" ht="19.5" customHeight="1">
      <c r="A888" s="456"/>
      <c r="B888" s="456"/>
      <c r="C888" s="456"/>
      <c r="D888" s="456"/>
      <c r="E888" s="456"/>
      <c r="F888" s="456"/>
      <c r="G888" s="456"/>
      <c r="H888" s="717"/>
      <c r="I888" s="717"/>
      <c r="J888" s="717"/>
      <c r="K888" s="717"/>
      <c r="L888" s="717"/>
      <c r="M888" s="717"/>
      <c r="N888" s="717"/>
      <c r="O888" s="456"/>
      <c r="P888" s="456"/>
      <c r="Q888" s="718"/>
    </row>
    <row r="889" spans="1:17" ht="19.5" customHeight="1">
      <c r="A889" s="456"/>
      <c r="B889" s="456"/>
      <c r="C889" s="456"/>
      <c r="D889" s="456"/>
      <c r="E889" s="456"/>
      <c r="F889" s="456"/>
      <c r="G889" s="456"/>
      <c r="H889" s="717"/>
      <c r="I889" s="717"/>
      <c r="J889" s="717"/>
      <c r="K889" s="717"/>
      <c r="L889" s="717"/>
      <c r="M889" s="717"/>
      <c r="N889" s="717"/>
      <c r="O889" s="456"/>
      <c r="P889" s="456"/>
      <c r="Q889" s="718"/>
    </row>
    <row r="890" spans="1:17" ht="19.5" customHeight="1">
      <c r="A890" s="456"/>
      <c r="B890" s="456"/>
      <c r="C890" s="456"/>
      <c r="D890" s="456"/>
      <c r="E890" s="456"/>
      <c r="F890" s="456"/>
      <c r="G890" s="456"/>
      <c r="H890" s="717"/>
      <c r="I890" s="717"/>
      <c r="J890" s="717"/>
      <c r="K890" s="717"/>
      <c r="L890" s="717"/>
      <c r="M890" s="717"/>
      <c r="N890" s="717"/>
      <c r="O890" s="456"/>
      <c r="P890" s="456"/>
      <c r="Q890" s="718"/>
    </row>
    <row r="891" spans="1:17" ht="19.5" customHeight="1">
      <c r="A891" s="456"/>
      <c r="B891" s="456"/>
      <c r="C891" s="456"/>
      <c r="D891" s="456"/>
      <c r="E891" s="456"/>
      <c r="F891" s="456"/>
      <c r="G891" s="456"/>
      <c r="H891" s="717"/>
      <c r="I891" s="717"/>
      <c r="J891" s="717"/>
      <c r="K891" s="717"/>
      <c r="L891" s="717"/>
      <c r="M891" s="717"/>
      <c r="N891" s="717"/>
      <c r="O891" s="456"/>
      <c r="P891" s="456"/>
      <c r="Q891" s="718"/>
    </row>
    <row r="892" spans="1:17" ht="19.5" customHeight="1">
      <c r="A892" s="456"/>
      <c r="B892" s="456"/>
      <c r="C892" s="456"/>
      <c r="D892" s="456"/>
      <c r="E892" s="456"/>
      <c r="F892" s="456"/>
      <c r="G892" s="456"/>
      <c r="H892" s="717"/>
      <c r="I892" s="717"/>
      <c r="J892" s="717"/>
      <c r="K892" s="717"/>
      <c r="L892" s="717"/>
      <c r="M892" s="717"/>
      <c r="N892" s="717"/>
      <c r="O892" s="456"/>
      <c r="P892" s="456"/>
      <c r="Q892" s="718"/>
    </row>
    <row r="893" spans="1:17" ht="19.5" customHeight="1">
      <c r="A893" s="456"/>
      <c r="B893" s="456"/>
      <c r="C893" s="456"/>
      <c r="D893" s="456"/>
      <c r="E893" s="456"/>
      <c r="F893" s="456"/>
      <c r="G893" s="456"/>
      <c r="H893" s="717"/>
      <c r="I893" s="717"/>
      <c r="J893" s="717"/>
      <c r="K893" s="717"/>
      <c r="L893" s="717"/>
      <c r="M893" s="717"/>
      <c r="N893" s="717"/>
      <c r="O893" s="456"/>
      <c r="P893" s="456"/>
      <c r="Q893" s="718"/>
    </row>
    <row r="894" spans="1:17" ht="19.5" customHeight="1">
      <c r="A894" s="456"/>
      <c r="B894" s="456"/>
      <c r="C894" s="456"/>
      <c r="D894" s="456"/>
      <c r="E894" s="456"/>
      <c r="F894" s="456"/>
      <c r="G894" s="456"/>
      <c r="H894" s="717"/>
      <c r="I894" s="717"/>
      <c r="J894" s="717"/>
      <c r="K894" s="717"/>
      <c r="L894" s="717"/>
      <c r="M894" s="717"/>
      <c r="N894" s="717"/>
      <c r="O894" s="456"/>
      <c r="P894" s="456"/>
      <c r="Q894" s="718"/>
    </row>
    <row r="895" spans="1:17" ht="19.5" customHeight="1">
      <c r="A895" s="456"/>
      <c r="B895" s="456"/>
      <c r="C895" s="456"/>
      <c r="D895" s="456"/>
      <c r="E895" s="456"/>
      <c r="F895" s="456"/>
      <c r="G895" s="456"/>
      <c r="H895" s="717"/>
      <c r="I895" s="717"/>
      <c r="J895" s="717"/>
      <c r="K895" s="717"/>
      <c r="L895" s="717"/>
      <c r="M895" s="717"/>
      <c r="N895" s="717"/>
      <c r="O895" s="456"/>
      <c r="P895" s="456"/>
      <c r="Q895" s="718"/>
    </row>
    <row r="896" spans="1:17" ht="19.5" customHeight="1">
      <c r="A896" s="456"/>
      <c r="B896" s="456"/>
      <c r="C896" s="456"/>
      <c r="D896" s="456"/>
      <c r="E896" s="456"/>
      <c r="F896" s="456"/>
      <c r="G896" s="456"/>
      <c r="H896" s="717"/>
      <c r="I896" s="717"/>
      <c r="J896" s="717"/>
      <c r="K896" s="717"/>
      <c r="L896" s="717"/>
      <c r="M896" s="717"/>
      <c r="N896" s="717"/>
      <c r="O896" s="456"/>
      <c r="P896" s="456"/>
      <c r="Q896" s="718"/>
    </row>
    <row r="897" spans="1:17" ht="19.5" customHeight="1">
      <c r="A897" s="456"/>
      <c r="B897" s="456"/>
      <c r="C897" s="456"/>
      <c r="D897" s="456"/>
      <c r="E897" s="456"/>
      <c r="F897" s="456"/>
      <c r="G897" s="456"/>
      <c r="H897" s="717"/>
      <c r="I897" s="717"/>
      <c r="J897" s="717"/>
      <c r="K897" s="717"/>
      <c r="L897" s="717"/>
      <c r="M897" s="717"/>
      <c r="N897" s="717"/>
      <c r="O897" s="456"/>
      <c r="P897" s="456"/>
      <c r="Q897" s="718"/>
    </row>
    <row r="898" spans="1:17" ht="19.5" customHeight="1">
      <c r="A898" s="456"/>
      <c r="B898" s="456"/>
      <c r="C898" s="456"/>
      <c r="D898" s="456"/>
      <c r="E898" s="456"/>
      <c r="F898" s="456"/>
      <c r="G898" s="456"/>
      <c r="H898" s="717"/>
      <c r="I898" s="717"/>
      <c r="J898" s="717"/>
      <c r="K898" s="717"/>
      <c r="L898" s="717"/>
      <c r="M898" s="717"/>
      <c r="N898" s="717"/>
      <c r="O898" s="456"/>
      <c r="P898" s="456"/>
      <c r="Q898" s="718"/>
    </row>
    <row r="899" spans="1:17" ht="19.5" customHeight="1">
      <c r="A899" s="456"/>
      <c r="B899" s="456"/>
      <c r="C899" s="456"/>
      <c r="D899" s="456"/>
      <c r="E899" s="456"/>
      <c r="F899" s="456"/>
      <c r="G899" s="456"/>
      <c r="H899" s="717"/>
      <c r="I899" s="717"/>
      <c r="J899" s="717"/>
      <c r="K899" s="717"/>
      <c r="L899" s="717"/>
      <c r="M899" s="717"/>
      <c r="N899" s="717"/>
      <c r="O899" s="456"/>
      <c r="P899" s="456"/>
      <c r="Q899" s="718"/>
    </row>
    <row r="900" spans="1:17" ht="19.5" customHeight="1">
      <c r="A900" s="456"/>
      <c r="B900" s="456"/>
      <c r="C900" s="456"/>
      <c r="D900" s="456"/>
      <c r="E900" s="456"/>
      <c r="F900" s="456"/>
      <c r="G900" s="456"/>
      <c r="H900" s="717"/>
      <c r="I900" s="717"/>
      <c r="J900" s="717"/>
      <c r="K900" s="717"/>
      <c r="L900" s="717"/>
      <c r="M900" s="717"/>
      <c r="N900" s="717"/>
      <c r="O900" s="456"/>
      <c r="P900" s="456"/>
      <c r="Q900" s="718"/>
    </row>
    <row r="901" spans="1:17" ht="19.5" customHeight="1">
      <c r="A901" s="456"/>
      <c r="B901" s="456"/>
      <c r="C901" s="456"/>
      <c r="D901" s="456"/>
      <c r="E901" s="456"/>
      <c r="F901" s="456"/>
      <c r="G901" s="456"/>
      <c r="H901" s="717"/>
      <c r="I901" s="717"/>
      <c r="J901" s="717"/>
      <c r="K901" s="717"/>
      <c r="L901" s="717"/>
      <c r="M901" s="717"/>
      <c r="N901" s="717"/>
      <c r="O901" s="456"/>
      <c r="P901" s="456"/>
      <c r="Q901" s="718"/>
    </row>
    <row r="902" spans="1:17" ht="19.5" customHeight="1">
      <c r="A902" s="456"/>
      <c r="B902" s="456"/>
      <c r="C902" s="456"/>
      <c r="D902" s="456"/>
      <c r="E902" s="456"/>
      <c r="F902" s="456"/>
      <c r="G902" s="456"/>
      <c r="H902" s="717"/>
      <c r="I902" s="717"/>
      <c r="J902" s="717"/>
      <c r="K902" s="717"/>
      <c r="L902" s="717"/>
      <c r="M902" s="717"/>
      <c r="N902" s="717"/>
      <c r="O902" s="456"/>
      <c r="P902" s="456"/>
      <c r="Q902" s="718"/>
    </row>
    <row r="903" spans="1:17" ht="19.5" customHeight="1">
      <c r="A903" s="456"/>
      <c r="B903" s="456"/>
      <c r="C903" s="456"/>
      <c r="D903" s="456"/>
      <c r="E903" s="456"/>
      <c r="F903" s="456"/>
      <c r="G903" s="456"/>
      <c r="H903" s="717"/>
      <c r="I903" s="717"/>
      <c r="J903" s="717"/>
      <c r="K903" s="717"/>
      <c r="L903" s="717"/>
      <c r="M903" s="717"/>
      <c r="N903" s="717"/>
      <c r="O903" s="456"/>
      <c r="P903" s="456"/>
      <c r="Q903" s="718"/>
    </row>
    <row r="904" spans="1:17" ht="19.5" customHeight="1">
      <c r="A904" s="456"/>
      <c r="B904" s="456"/>
      <c r="C904" s="456"/>
      <c r="D904" s="456"/>
      <c r="E904" s="456"/>
      <c r="F904" s="456"/>
      <c r="G904" s="456"/>
      <c r="H904" s="717"/>
      <c r="I904" s="717"/>
      <c r="J904" s="717"/>
      <c r="K904" s="717"/>
      <c r="L904" s="717"/>
      <c r="M904" s="717"/>
      <c r="N904" s="717"/>
      <c r="O904" s="456"/>
      <c r="P904" s="456"/>
      <c r="Q904" s="718"/>
    </row>
    <row r="905" spans="1:17" ht="19.5" customHeight="1">
      <c r="A905" s="456"/>
      <c r="B905" s="456"/>
      <c r="C905" s="456"/>
      <c r="D905" s="456"/>
      <c r="E905" s="456"/>
      <c r="F905" s="456"/>
      <c r="G905" s="456"/>
      <c r="H905" s="717"/>
      <c r="I905" s="717"/>
      <c r="J905" s="717"/>
      <c r="K905" s="717"/>
      <c r="L905" s="717"/>
      <c r="M905" s="717"/>
      <c r="N905" s="717"/>
      <c r="O905" s="456"/>
      <c r="P905" s="456"/>
      <c r="Q905" s="718"/>
    </row>
    <row r="906" spans="1:17" ht="19.5" customHeight="1">
      <c r="A906" s="456"/>
      <c r="B906" s="456"/>
      <c r="C906" s="456"/>
      <c r="D906" s="456"/>
      <c r="E906" s="456"/>
      <c r="F906" s="456"/>
      <c r="G906" s="456"/>
      <c r="H906" s="717"/>
      <c r="I906" s="717"/>
      <c r="J906" s="717"/>
      <c r="K906" s="717"/>
      <c r="L906" s="717"/>
      <c r="M906" s="717"/>
      <c r="N906" s="717"/>
      <c r="O906" s="456"/>
      <c r="P906" s="456"/>
      <c r="Q906" s="718"/>
    </row>
    <row r="907" spans="1:17" ht="19.5" customHeight="1">
      <c r="A907" s="456"/>
      <c r="B907" s="456"/>
      <c r="C907" s="456"/>
      <c r="D907" s="456"/>
      <c r="E907" s="456"/>
      <c r="F907" s="456"/>
      <c r="G907" s="456"/>
      <c r="H907" s="717"/>
      <c r="I907" s="717"/>
      <c r="J907" s="717"/>
      <c r="K907" s="717"/>
      <c r="L907" s="717"/>
      <c r="M907" s="717"/>
      <c r="N907" s="717"/>
      <c r="O907" s="456"/>
      <c r="P907" s="456"/>
      <c r="Q907" s="718"/>
    </row>
    <row r="908" spans="1:17" ht="19.5" customHeight="1">
      <c r="A908" s="456"/>
      <c r="B908" s="456"/>
      <c r="C908" s="456"/>
      <c r="D908" s="456"/>
      <c r="E908" s="456"/>
      <c r="F908" s="456"/>
      <c r="G908" s="456"/>
      <c r="H908" s="717"/>
      <c r="I908" s="717"/>
      <c r="J908" s="717"/>
      <c r="K908" s="717"/>
      <c r="L908" s="717"/>
      <c r="M908" s="717"/>
      <c r="N908" s="717"/>
      <c r="O908" s="456"/>
      <c r="P908" s="456"/>
      <c r="Q908" s="718"/>
    </row>
    <row r="909" spans="1:17" ht="19.5" customHeight="1">
      <c r="A909" s="456"/>
      <c r="B909" s="456"/>
      <c r="C909" s="456"/>
      <c r="D909" s="456"/>
      <c r="E909" s="456"/>
      <c r="F909" s="456"/>
      <c r="G909" s="456"/>
      <c r="H909" s="717"/>
      <c r="I909" s="717"/>
      <c r="J909" s="717"/>
      <c r="K909" s="717"/>
      <c r="L909" s="717"/>
      <c r="M909" s="717"/>
      <c r="N909" s="717"/>
      <c r="O909" s="456"/>
      <c r="P909" s="456"/>
      <c r="Q909" s="718"/>
    </row>
    <row r="910" spans="1:17" ht="19.5" customHeight="1">
      <c r="A910" s="456"/>
      <c r="B910" s="456"/>
      <c r="C910" s="456"/>
      <c r="D910" s="456"/>
      <c r="E910" s="456"/>
      <c r="F910" s="456"/>
      <c r="G910" s="456"/>
      <c r="H910" s="717"/>
      <c r="I910" s="717"/>
      <c r="J910" s="717"/>
      <c r="K910" s="717"/>
      <c r="L910" s="717"/>
      <c r="M910" s="717"/>
      <c r="N910" s="717"/>
      <c r="O910" s="456"/>
      <c r="P910" s="456"/>
      <c r="Q910" s="718"/>
    </row>
    <row r="911" spans="1:17" ht="19.5" customHeight="1">
      <c r="A911" s="456"/>
      <c r="B911" s="456"/>
      <c r="C911" s="456"/>
      <c r="D911" s="456"/>
      <c r="E911" s="456"/>
      <c r="F911" s="456"/>
      <c r="G911" s="456"/>
      <c r="H911" s="717"/>
      <c r="I911" s="717"/>
      <c r="J911" s="717"/>
      <c r="K911" s="717"/>
      <c r="L911" s="717"/>
      <c r="M911" s="717"/>
      <c r="N911" s="717"/>
      <c r="O911" s="456"/>
      <c r="P911" s="456"/>
      <c r="Q911" s="718"/>
    </row>
    <row r="912" spans="1:17" ht="19.5" customHeight="1">
      <c r="A912" s="456"/>
      <c r="B912" s="456"/>
      <c r="C912" s="456"/>
      <c r="D912" s="456"/>
      <c r="E912" s="456"/>
      <c r="F912" s="456"/>
      <c r="G912" s="456"/>
      <c r="H912" s="717"/>
      <c r="I912" s="717"/>
      <c r="J912" s="717"/>
      <c r="K912" s="717"/>
      <c r="L912" s="717"/>
      <c r="M912" s="717"/>
      <c r="N912" s="717"/>
      <c r="O912" s="456"/>
      <c r="P912" s="456"/>
      <c r="Q912" s="718"/>
    </row>
    <row r="913" spans="1:17" ht="19.5" customHeight="1">
      <c r="A913" s="456"/>
      <c r="B913" s="456"/>
      <c r="C913" s="456"/>
      <c r="D913" s="456"/>
      <c r="E913" s="456"/>
      <c r="F913" s="456"/>
      <c r="G913" s="456"/>
      <c r="H913" s="717"/>
      <c r="I913" s="717"/>
      <c r="J913" s="717"/>
      <c r="K913" s="717"/>
      <c r="L913" s="717"/>
      <c r="M913" s="717"/>
      <c r="N913" s="717"/>
      <c r="O913" s="456"/>
      <c r="P913" s="456"/>
      <c r="Q913" s="718"/>
    </row>
    <row r="914" spans="1:17" ht="19.5" customHeight="1">
      <c r="A914" s="456"/>
      <c r="B914" s="456"/>
      <c r="C914" s="456"/>
      <c r="D914" s="456"/>
      <c r="E914" s="456"/>
      <c r="F914" s="456"/>
      <c r="G914" s="456"/>
      <c r="H914" s="717"/>
      <c r="I914" s="717"/>
      <c r="J914" s="717"/>
      <c r="K914" s="717"/>
      <c r="L914" s="717"/>
      <c r="M914" s="717"/>
      <c r="N914" s="717"/>
      <c r="O914" s="456"/>
      <c r="P914" s="456"/>
      <c r="Q914" s="718"/>
    </row>
    <row r="915" spans="1:17" ht="19.5" customHeight="1">
      <c r="A915" s="456"/>
      <c r="B915" s="456"/>
      <c r="C915" s="456"/>
      <c r="D915" s="456"/>
      <c r="E915" s="456"/>
      <c r="F915" s="456"/>
      <c r="G915" s="456"/>
      <c r="H915" s="717"/>
      <c r="I915" s="717"/>
      <c r="J915" s="717"/>
      <c r="K915" s="717"/>
      <c r="L915" s="717"/>
      <c r="M915" s="717"/>
      <c r="N915" s="717"/>
      <c r="O915" s="456"/>
      <c r="P915" s="456"/>
      <c r="Q915" s="718"/>
    </row>
    <row r="916" spans="1:17" ht="19.5" customHeight="1">
      <c r="A916" s="456"/>
      <c r="B916" s="456"/>
      <c r="C916" s="456"/>
      <c r="D916" s="456"/>
      <c r="E916" s="456"/>
      <c r="F916" s="456"/>
      <c r="G916" s="456"/>
      <c r="H916" s="717"/>
      <c r="I916" s="717"/>
      <c r="J916" s="717"/>
      <c r="K916" s="717"/>
      <c r="L916" s="717"/>
      <c r="M916" s="717"/>
      <c r="N916" s="717"/>
      <c r="O916" s="456"/>
      <c r="P916" s="456"/>
      <c r="Q916" s="718"/>
    </row>
    <row r="917" spans="1:17" ht="19.5" customHeight="1">
      <c r="A917" s="456"/>
      <c r="B917" s="456"/>
      <c r="C917" s="456"/>
      <c r="D917" s="456"/>
      <c r="E917" s="456"/>
      <c r="F917" s="456"/>
      <c r="G917" s="456"/>
      <c r="H917" s="717"/>
      <c r="I917" s="717"/>
      <c r="J917" s="717"/>
      <c r="K917" s="717"/>
      <c r="L917" s="717"/>
      <c r="M917" s="717"/>
      <c r="N917" s="717"/>
      <c r="O917" s="456"/>
      <c r="P917" s="456"/>
      <c r="Q917" s="718"/>
    </row>
    <row r="918" spans="1:17" ht="19.5" customHeight="1">
      <c r="A918" s="456"/>
      <c r="B918" s="456"/>
      <c r="C918" s="456"/>
      <c r="D918" s="456"/>
      <c r="E918" s="456"/>
      <c r="F918" s="456"/>
      <c r="G918" s="456"/>
      <c r="H918" s="717"/>
      <c r="I918" s="717"/>
      <c r="J918" s="717"/>
      <c r="K918" s="717"/>
      <c r="L918" s="717"/>
      <c r="M918" s="717"/>
      <c r="N918" s="717"/>
      <c r="O918" s="456"/>
      <c r="P918" s="456"/>
      <c r="Q918" s="718"/>
    </row>
    <row r="919" spans="1:17" ht="19.5" customHeight="1">
      <c r="A919" s="456"/>
      <c r="B919" s="456"/>
      <c r="C919" s="456"/>
      <c r="D919" s="456"/>
      <c r="E919" s="456"/>
      <c r="F919" s="456"/>
      <c r="G919" s="456"/>
      <c r="H919" s="717"/>
      <c r="I919" s="717"/>
      <c r="J919" s="717"/>
      <c r="K919" s="717"/>
      <c r="L919" s="717"/>
      <c r="M919" s="717"/>
      <c r="N919" s="717"/>
      <c r="O919" s="456"/>
      <c r="P919" s="456"/>
      <c r="Q919" s="718"/>
    </row>
    <row r="920" spans="1:17" ht="19.5" customHeight="1">
      <c r="A920" s="456"/>
      <c r="B920" s="456"/>
      <c r="C920" s="456"/>
      <c r="D920" s="456"/>
      <c r="E920" s="456"/>
      <c r="F920" s="456"/>
      <c r="G920" s="456"/>
      <c r="H920" s="717"/>
      <c r="I920" s="717"/>
      <c r="J920" s="717"/>
      <c r="K920" s="717"/>
      <c r="L920" s="717"/>
      <c r="M920" s="717"/>
      <c r="N920" s="717"/>
      <c r="O920" s="456"/>
      <c r="P920" s="456"/>
      <c r="Q920" s="718"/>
    </row>
    <row r="921" spans="1:17" ht="19.5" customHeight="1">
      <c r="A921" s="456"/>
      <c r="B921" s="456"/>
      <c r="C921" s="456"/>
      <c r="D921" s="456"/>
      <c r="E921" s="456"/>
      <c r="F921" s="456"/>
      <c r="G921" s="456"/>
      <c r="H921" s="717"/>
      <c r="I921" s="717"/>
      <c r="J921" s="717"/>
      <c r="K921" s="717"/>
      <c r="L921" s="717"/>
      <c r="M921" s="717"/>
      <c r="N921" s="717"/>
      <c r="O921" s="456"/>
      <c r="P921" s="456"/>
      <c r="Q921" s="718"/>
    </row>
    <row r="922" spans="1:17" ht="19.5" customHeight="1">
      <c r="A922" s="456"/>
      <c r="B922" s="456"/>
      <c r="C922" s="456"/>
      <c r="D922" s="456"/>
      <c r="E922" s="456"/>
      <c r="F922" s="456"/>
      <c r="G922" s="456"/>
      <c r="H922" s="717"/>
      <c r="I922" s="717"/>
      <c r="J922" s="717"/>
      <c r="K922" s="717"/>
      <c r="L922" s="717"/>
      <c r="M922" s="717"/>
      <c r="N922" s="717"/>
      <c r="O922" s="456"/>
      <c r="P922" s="456"/>
      <c r="Q922" s="718"/>
    </row>
    <row r="923" spans="1:17" ht="19.5" customHeight="1">
      <c r="A923" s="456"/>
      <c r="B923" s="456"/>
      <c r="C923" s="456"/>
      <c r="D923" s="456"/>
      <c r="E923" s="456"/>
      <c r="F923" s="456"/>
      <c r="G923" s="456"/>
      <c r="H923" s="717"/>
      <c r="I923" s="717"/>
      <c r="J923" s="717"/>
      <c r="K923" s="717"/>
      <c r="L923" s="717"/>
      <c r="M923" s="717"/>
      <c r="N923" s="717"/>
      <c r="O923" s="456"/>
      <c r="P923" s="456"/>
      <c r="Q923" s="718"/>
    </row>
    <row r="924" spans="1:17" ht="19.5" customHeight="1">
      <c r="A924" s="456"/>
      <c r="B924" s="456"/>
      <c r="C924" s="456"/>
      <c r="D924" s="456"/>
      <c r="E924" s="456"/>
      <c r="F924" s="456"/>
      <c r="G924" s="456"/>
      <c r="H924" s="717"/>
      <c r="I924" s="717"/>
      <c r="J924" s="717"/>
      <c r="K924" s="717"/>
      <c r="L924" s="717"/>
      <c r="M924" s="717"/>
      <c r="N924" s="717"/>
      <c r="O924" s="456"/>
      <c r="P924" s="456"/>
      <c r="Q924" s="718"/>
    </row>
    <row r="925" spans="1:17" ht="19.5" customHeight="1">
      <c r="A925" s="456"/>
      <c r="B925" s="456"/>
      <c r="C925" s="456"/>
      <c r="D925" s="456"/>
      <c r="E925" s="456"/>
      <c r="F925" s="456"/>
      <c r="G925" s="456"/>
      <c r="H925" s="717"/>
      <c r="I925" s="717"/>
      <c r="J925" s="717"/>
      <c r="K925" s="717"/>
      <c r="L925" s="717"/>
      <c r="M925" s="717"/>
      <c r="N925" s="717"/>
      <c r="O925" s="456"/>
      <c r="P925" s="456"/>
      <c r="Q925" s="718"/>
    </row>
    <row r="926" spans="1:17" ht="19.5" customHeight="1">
      <c r="A926" s="456"/>
      <c r="B926" s="456"/>
      <c r="C926" s="456"/>
      <c r="D926" s="456"/>
      <c r="E926" s="456"/>
      <c r="F926" s="456"/>
      <c r="G926" s="456"/>
      <c r="H926" s="717"/>
      <c r="I926" s="717"/>
      <c r="J926" s="717"/>
      <c r="K926" s="717"/>
      <c r="L926" s="717"/>
      <c r="M926" s="717"/>
      <c r="N926" s="717"/>
      <c r="O926" s="456"/>
      <c r="P926" s="456"/>
      <c r="Q926" s="718"/>
    </row>
    <row r="927" spans="1:17" ht="19.5" customHeight="1">
      <c r="A927" s="456"/>
      <c r="B927" s="456"/>
      <c r="C927" s="456"/>
      <c r="D927" s="456"/>
      <c r="E927" s="456"/>
      <c r="F927" s="456"/>
      <c r="G927" s="456"/>
      <c r="H927" s="717"/>
      <c r="I927" s="717"/>
      <c r="J927" s="717"/>
      <c r="K927" s="717"/>
      <c r="L927" s="717"/>
      <c r="M927" s="717"/>
      <c r="N927" s="717"/>
      <c r="O927" s="456"/>
      <c r="P927" s="456"/>
      <c r="Q927" s="718"/>
    </row>
    <row r="928" spans="1:17" ht="19.5" customHeight="1">
      <c r="A928" s="456"/>
      <c r="B928" s="456"/>
      <c r="C928" s="456"/>
      <c r="D928" s="456"/>
      <c r="E928" s="456"/>
      <c r="F928" s="456"/>
      <c r="G928" s="456"/>
      <c r="H928" s="717"/>
      <c r="I928" s="717"/>
      <c r="J928" s="717"/>
      <c r="K928" s="717"/>
      <c r="L928" s="717"/>
      <c r="M928" s="717"/>
      <c r="N928" s="717"/>
      <c r="O928" s="456"/>
      <c r="P928" s="456"/>
      <c r="Q928" s="718"/>
    </row>
    <row r="929" spans="1:17" ht="19.5" customHeight="1">
      <c r="A929" s="456"/>
      <c r="B929" s="456"/>
      <c r="C929" s="456"/>
      <c r="D929" s="456"/>
      <c r="E929" s="456"/>
      <c r="F929" s="456"/>
      <c r="G929" s="456"/>
      <c r="H929" s="717"/>
      <c r="I929" s="717"/>
      <c r="J929" s="717"/>
      <c r="K929" s="717"/>
      <c r="L929" s="717"/>
      <c r="M929" s="717"/>
      <c r="N929" s="717"/>
      <c r="O929" s="456"/>
      <c r="P929" s="456"/>
      <c r="Q929" s="718"/>
    </row>
    <row r="930" spans="1:17" ht="19.5" customHeight="1">
      <c r="A930" s="456"/>
      <c r="B930" s="456"/>
      <c r="C930" s="456"/>
      <c r="D930" s="456"/>
      <c r="E930" s="456"/>
      <c r="F930" s="456"/>
      <c r="G930" s="456"/>
      <c r="H930" s="717"/>
      <c r="I930" s="717"/>
      <c r="J930" s="717"/>
      <c r="K930" s="717"/>
      <c r="L930" s="717"/>
      <c r="M930" s="717"/>
      <c r="N930" s="717"/>
      <c r="O930" s="456"/>
      <c r="P930" s="456"/>
      <c r="Q930" s="718"/>
    </row>
    <row r="931" spans="1:17" ht="19.5" customHeight="1">
      <c r="A931" s="456"/>
      <c r="B931" s="456"/>
      <c r="C931" s="456"/>
      <c r="D931" s="456"/>
      <c r="E931" s="456"/>
      <c r="F931" s="456"/>
      <c r="G931" s="456"/>
      <c r="H931" s="717"/>
      <c r="I931" s="717"/>
      <c r="J931" s="717"/>
      <c r="K931" s="717"/>
      <c r="L931" s="717"/>
      <c r="M931" s="717"/>
      <c r="N931" s="717"/>
      <c r="O931" s="456"/>
      <c r="P931" s="456"/>
      <c r="Q931" s="718"/>
    </row>
    <row r="932" spans="1:17" ht="19.5" customHeight="1">
      <c r="A932" s="456"/>
      <c r="B932" s="456"/>
      <c r="C932" s="456"/>
      <c r="D932" s="456"/>
      <c r="E932" s="456"/>
      <c r="F932" s="456"/>
      <c r="G932" s="456"/>
      <c r="H932" s="717"/>
      <c r="I932" s="717"/>
      <c r="J932" s="717"/>
      <c r="K932" s="717"/>
      <c r="L932" s="717"/>
      <c r="M932" s="717"/>
      <c r="N932" s="717"/>
      <c r="O932" s="456"/>
      <c r="P932" s="456"/>
      <c r="Q932" s="718"/>
    </row>
    <row r="933" spans="1:17" ht="19.5" customHeight="1">
      <c r="A933" s="456"/>
      <c r="B933" s="456"/>
      <c r="C933" s="456"/>
      <c r="D933" s="456"/>
      <c r="E933" s="456"/>
      <c r="F933" s="456"/>
      <c r="G933" s="456"/>
      <c r="H933" s="717"/>
      <c r="I933" s="717"/>
      <c r="J933" s="717"/>
      <c r="K933" s="717"/>
      <c r="L933" s="717"/>
      <c r="M933" s="717"/>
      <c r="N933" s="717"/>
      <c r="O933" s="456"/>
      <c r="P933" s="456"/>
      <c r="Q933" s="718"/>
    </row>
    <row r="934" spans="1:17" ht="19.5" customHeight="1">
      <c r="A934" s="456"/>
      <c r="B934" s="456"/>
      <c r="C934" s="456"/>
      <c r="D934" s="456"/>
      <c r="E934" s="456"/>
      <c r="F934" s="456"/>
      <c r="G934" s="456"/>
      <c r="H934" s="717"/>
      <c r="I934" s="717"/>
      <c r="J934" s="717"/>
      <c r="K934" s="717"/>
      <c r="L934" s="717"/>
      <c r="M934" s="717"/>
      <c r="N934" s="717"/>
      <c r="O934" s="456"/>
      <c r="P934" s="456"/>
      <c r="Q934" s="718"/>
    </row>
    <row r="935" spans="1:17" ht="19.5" customHeight="1">
      <c r="A935" s="456"/>
      <c r="B935" s="456"/>
      <c r="C935" s="456"/>
      <c r="D935" s="456"/>
      <c r="E935" s="456"/>
      <c r="F935" s="456"/>
      <c r="G935" s="456"/>
      <c r="H935" s="717"/>
      <c r="I935" s="717"/>
      <c r="J935" s="717"/>
      <c r="K935" s="717"/>
      <c r="L935" s="717"/>
      <c r="M935" s="717"/>
      <c r="N935" s="717"/>
      <c r="O935" s="456"/>
      <c r="P935" s="456"/>
      <c r="Q935" s="718"/>
    </row>
    <row r="936" spans="1:17" ht="19.5" customHeight="1">
      <c r="A936" s="456"/>
      <c r="B936" s="456"/>
      <c r="C936" s="456"/>
      <c r="D936" s="456"/>
      <c r="E936" s="456"/>
      <c r="F936" s="456"/>
      <c r="G936" s="456"/>
      <c r="H936" s="717"/>
      <c r="I936" s="717"/>
      <c r="J936" s="717"/>
      <c r="K936" s="717"/>
      <c r="L936" s="717"/>
      <c r="M936" s="717"/>
      <c r="N936" s="717"/>
      <c r="O936" s="456"/>
      <c r="P936" s="456"/>
      <c r="Q936" s="718"/>
    </row>
    <row r="937" spans="1:17" ht="19.5" customHeight="1">
      <c r="A937" s="456"/>
      <c r="B937" s="456"/>
      <c r="C937" s="456"/>
      <c r="D937" s="456"/>
      <c r="E937" s="456"/>
      <c r="F937" s="456"/>
      <c r="G937" s="456"/>
      <c r="H937" s="717"/>
      <c r="I937" s="717"/>
      <c r="J937" s="717"/>
      <c r="K937" s="717"/>
      <c r="L937" s="717"/>
      <c r="M937" s="717"/>
      <c r="N937" s="717"/>
      <c r="O937" s="456"/>
      <c r="P937" s="456"/>
      <c r="Q937" s="718"/>
    </row>
    <row r="938" spans="1:17" ht="19.5" customHeight="1">
      <c r="A938" s="456"/>
      <c r="B938" s="456"/>
      <c r="C938" s="456"/>
      <c r="D938" s="456"/>
      <c r="E938" s="456"/>
      <c r="F938" s="456"/>
      <c r="G938" s="456"/>
      <c r="H938" s="717"/>
      <c r="I938" s="717"/>
      <c r="J938" s="717"/>
      <c r="K938" s="717"/>
      <c r="L938" s="717"/>
      <c r="M938" s="717"/>
      <c r="N938" s="717"/>
      <c r="O938" s="456"/>
      <c r="P938" s="456"/>
      <c r="Q938" s="718"/>
    </row>
    <row r="939" spans="1:17" ht="19.5" customHeight="1">
      <c r="A939" s="456"/>
      <c r="B939" s="456"/>
      <c r="C939" s="456"/>
      <c r="D939" s="456"/>
      <c r="E939" s="456"/>
      <c r="F939" s="456"/>
      <c r="G939" s="456"/>
      <c r="H939" s="717"/>
      <c r="I939" s="717"/>
      <c r="J939" s="717"/>
      <c r="K939" s="717"/>
      <c r="L939" s="717"/>
      <c r="M939" s="717"/>
      <c r="N939" s="717"/>
      <c r="O939" s="456"/>
      <c r="P939" s="456"/>
      <c r="Q939" s="718"/>
    </row>
    <row r="940" spans="1:17" ht="19.5" customHeight="1">
      <c r="A940" s="456"/>
      <c r="B940" s="456"/>
      <c r="C940" s="456"/>
      <c r="D940" s="456"/>
      <c r="E940" s="456"/>
      <c r="F940" s="456"/>
      <c r="G940" s="456"/>
      <c r="H940" s="717"/>
      <c r="I940" s="717"/>
      <c r="J940" s="717"/>
      <c r="K940" s="717"/>
      <c r="L940" s="717"/>
      <c r="M940" s="717"/>
      <c r="N940" s="717"/>
      <c r="O940" s="456"/>
      <c r="P940" s="456"/>
      <c r="Q940" s="718"/>
    </row>
    <row r="941" spans="1:17" ht="19.5" customHeight="1">
      <c r="A941" s="456"/>
      <c r="B941" s="456"/>
      <c r="C941" s="456"/>
      <c r="D941" s="456"/>
      <c r="E941" s="456"/>
      <c r="F941" s="456"/>
      <c r="G941" s="456"/>
      <c r="H941" s="717"/>
      <c r="I941" s="717"/>
      <c r="J941" s="717"/>
      <c r="K941" s="717"/>
      <c r="L941" s="717"/>
      <c r="M941" s="717"/>
      <c r="N941" s="717"/>
      <c r="O941" s="456"/>
      <c r="P941" s="456"/>
      <c r="Q941" s="718"/>
    </row>
    <row r="942" spans="1:17" ht="19.5" customHeight="1">
      <c r="A942" s="456"/>
      <c r="B942" s="456"/>
      <c r="C942" s="456"/>
      <c r="D942" s="456"/>
      <c r="E942" s="456"/>
      <c r="F942" s="456"/>
      <c r="G942" s="456"/>
      <c r="H942" s="717"/>
      <c r="I942" s="717"/>
      <c r="J942" s="717"/>
      <c r="K942" s="717"/>
      <c r="L942" s="717"/>
      <c r="M942" s="717"/>
      <c r="N942" s="717"/>
      <c r="O942" s="456"/>
      <c r="P942" s="456"/>
      <c r="Q942" s="718"/>
    </row>
    <row r="943" spans="1:17" ht="19.5" customHeight="1">
      <c r="A943" s="456"/>
      <c r="B943" s="456"/>
      <c r="C943" s="456"/>
      <c r="D943" s="456"/>
      <c r="E943" s="456"/>
      <c r="F943" s="456"/>
      <c r="G943" s="456"/>
      <c r="H943" s="717"/>
      <c r="I943" s="717"/>
      <c r="J943" s="717"/>
      <c r="K943" s="717"/>
      <c r="L943" s="717"/>
      <c r="M943" s="717"/>
      <c r="N943" s="717"/>
      <c r="O943" s="456"/>
      <c r="P943" s="456"/>
      <c r="Q943" s="718"/>
    </row>
    <row r="944" spans="1:17" ht="19.5" customHeight="1">
      <c r="A944" s="456"/>
      <c r="B944" s="456"/>
      <c r="C944" s="456"/>
      <c r="D944" s="456"/>
      <c r="E944" s="456"/>
      <c r="F944" s="456"/>
      <c r="G944" s="456"/>
      <c r="H944" s="717"/>
      <c r="I944" s="717"/>
      <c r="J944" s="717"/>
      <c r="K944" s="717"/>
      <c r="L944" s="717"/>
      <c r="M944" s="717"/>
      <c r="N944" s="717"/>
      <c r="O944" s="456"/>
      <c r="P944" s="456"/>
      <c r="Q944" s="718"/>
    </row>
    <row r="945" spans="1:17" ht="19.5" customHeight="1">
      <c r="A945" s="456"/>
      <c r="B945" s="456"/>
      <c r="C945" s="456"/>
      <c r="D945" s="456"/>
      <c r="E945" s="456"/>
      <c r="F945" s="456"/>
      <c r="G945" s="456"/>
      <c r="H945" s="717"/>
      <c r="I945" s="717"/>
      <c r="J945" s="717"/>
      <c r="K945" s="717"/>
      <c r="L945" s="717"/>
      <c r="M945" s="717"/>
      <c r="N945" s="717"/>
      <c r="O945" s="456"/>
      <c r="P945" s="456"/>
      <c r="Q945" s="718"/>
    </row>
    <row r="946" spans="1:17" ht="19.5" customHeight="1">
      <c r="A946" s="456"/>
      <c r="B946" s="456"/>
      <c r="C946" s="456"/>
      <c r="D946" s="456"/>
      <c r="E946" s="456"/>
      <c r="F946" s="456"/>
      <c r="G946" s="456"/>
      <c r="H946" s="717"/>
      <c r="I946" s="717"/>
      <c r="J946" s="717"/>
      <c r="K946" s="717"/>
      <c r="L946" s="717"/>
      <c r="M946" s="717"/>
      <c r="N946" s="717"/>
      <c r="O946" s="456"/>
      <c r="P946" s="456"/>
      <c r="Q946" s="718"/>
    </row>
    <row r="947" spans="1:17" ht="19.5" customHeight="1">
      <c r="A947" s="456"/>
      <c r="B947" s="456"/>
      <c r="C947" s="456"/>
      <c r="D947" s="456"/>
      <c r="E947" s="456"/>
      <c r="F947" s="456"/>
      <c r="G947" s="456"/>
      <c r="H947" s="717"/>
      <c r="I947" s="717"/>
      <c r="J947" s="717"/>
      <c r="K947" s="717"/>
      <c r="L947" s="717"/>
      <c r="M947" s="717"/>
      <c r="N947" s="717"/>
      <c r="O947" s="456"/>
      <c r="P947" s="456"/>
      <c r="Q947" s="718"/>
    </row>
    <row r="948" spans="1:17" ht="19.5" customHeight="1">
      <c r="A948" s="456"/>
      <c r="B948" s="456"/>
      <c r="C948" s="456"/>
      <c r="D948" s="456"/>
      <c r="E948" s="456"/>
      <c r="F948" s="456"/>
      <c r="G948" s="456"/>
      <c r="H948" s="717"/>
      <c r="I948" s="717"/>
      <c r="J948" s="717"/>
      <c r="K948" s="717"/>
      <c r="L948" s="717"/>
      <c r="M948" s="717"/>
      <c r="N948" s="717"/>
      <c r="O948" s="456"/>
      <c r="P948" s="456"/>
      <c r="Q948" s="718"/>
    </row>
    <row r="949" spans="1:17" ht="19.5" customHeight="1">
      <c r="A949" s="456"/>
      <c r="B949" s="456"/>
      <c r="C949" s="456"/>
      <c r="D949" s="456"/>
      <c r="E949" s="456"/>
      <c r="F949" s="456"/>
      <c r="G949" s="456"/>
      <c r="H949" s="717"/>
      <c r="I949" s="717"/>
      <c r="J949" s="717"/>
      <c r="K949" s="717"/>
      <c r="L949" s="717"/>
      <c r="M949" s="717"/>
      <c r="N949" s="717"/>
      <c r="O949" s="456"/>
      <c r="P949" s="456"/>
      <c r="Q949" s="718"/>
    </row>
    <row r="950" spans="1:17" ht="19.5" customHeight="1">
      <c r="A950" s="456"/>
      <c r="B950" s="456"/>
      <c r="C950" s="456"/>
      <c r="D950" s="456"/>
      <c r="E950" s="456"/>
      <c r="F950" s="456"/>
      <c r="G950" s="456"/>
      <c r="H950" s="717"/>
      <c r="I950" s="717"/>
      <c r="J950" s="717"/>
      <c r="K950" s="717"/>
      <c r="L950" s="717"/>
      <c r="M950" s="717"/>
      <c r="N950" s="717"/>
      <c r="O950" s="456"/>
      <c r="P950" s="456"/>
      <c r="Q950" s="718"/>
    </row>
    <row r="951" spans="1:17" ht="19.5" customHeight="1">
      <c r="A951" s="456"/>
      <c r="B951" s="456"/>
      <c r="C951" s="456"/>
      <c r="D951" s="456"/>
      <c r="E951" s="456"/>
      <c r="F951" s="456"/>
      <c r="G951" s="456"/>
      <c r="H951" s="717"/>
      <c r="I951" s="717"/>
      <c r="J951" s="717"/>
      <c r="K951" s="717"/>
      <c r="L951" s="717"/>
      <c r="M951" s="717"/>
      <c r="N951" s="717"/>
      <c r="O951" s="456"/>
      <c r="P951" s="456"/>
      <c r="Q951" s="718"/>
    </row>
    <row r="952" spans="1:17" ht="19.5" customHeight="1">
      <c r="A952" s="456"/>
      <c r="B952" s="456"/>
      <c r="C952" s="456"/>
      <c r="D952" s="456"/>
      <c r="E952" s="456"/>
      <c r="F952" s="456"/>
      <c r="G952" s="456"/>
      <c r="H952" s="717"/>
      <c r="I952" s="717"/>
      <c r="J952" s="717"/>
      <c r="K952" s="717"/>
      <c r="L952" s="717"/>
      <c r="M952" s="717"/>
      <c r="N952" s="717"/>
      <c r="O952" s="456"/>
      <c r="P952" s="456"/>
      <c r="Q952" s="718"/>
    </row>
    <row r="953" spans="1:17" ht="19.5" customHeight="1">
      <c r="A953" s="456"/>
      <c r="B953" s="456"/>
      <c r="C953" s="456"/>
      <c r="D953" s="456"/>
      <c r="E953" s="456"/>
      <c r="F953" s="456"/>
      <c r="G953" s="456"/>
      <c r="H953" s="717"/>
      <c r="I953" s="717"/>
      <c r="J953" s="717"/>
      <c r="K953" s="717"/>
      <c r="L953" s="717"/>
      <c r="M953" s="717"/>
      <c r="N953" s="717"/>
      <c r="O953" s="456"/>
      <c r="P953" s="456"/>
      <c r="Q953" s="718"/>
    </row>
    <row r="954" spans="1:17" ht="19.5" customHeight="1">
      <c r="A954" s="456"/>
      <c r="B954" s="456"/>
      <c r="C954" s="456"/>
      <c r="D954" s="456"/>
      <c r="E954" s="456"/>
      <c r="F954" s="456"/>
      <c r="G954" s="456"/>
      <c r="H954" s="717"/>
      <c r="I954" s="717"/>
      <c r="J954" s="717"/>
      <c r="K954" s="717"/>
      <c r="L954" s="717"/>
      <c r="M954" s="717"/>
      <c r="N954" s="717"/>
      <c r="O954" s="456"/>
      <c r="P954" s="456"/>
      <c r="Q954" s="718"/>
    </row>
    <row r="955" spans="1:17" ht="19.5" customHeight="1">
      <c r="A955" s="456"/>
      <c r="B955" s="456"/>
      <c r="C955" s="456"/>
      <c r="D955" s="456"/>
      <c r="E955" s="456"/>
      <c r="F955" s="456"/>
      <c r="G955" s="456"/>
      <c r="H955" s="717"/>
      <c r="I955" s="717"/>
      <c r="J955" s="717"/>
      <c r="K955" s="717"/>
      <c r="L955" s="717"/>
      <c r="M955" s="717"/>
      <c r="N955" s="717"/>
      <c r="O955" s="456"/>
      <c r="P955" s="456"/>
      <c r="Q955" s="718"/>
    </row>
    <row r="956" spans="1:17" ht="19.5" customHeight="1">
      <c r="A956" s="456"/>
      <c r="B956" s="456"/>
      <c r="C956" s="456"/>
      <c r="D956" s="456"/>
      <c r="E956" s="456"/>
      <c r="F956" s="456"/>
      <c r="G956" s="456"/>
      <c r="H956" s="717"/>
      <c r="I956" s="717"/>
      <c r="J956" s="717"/>
      <c r="K956" s="717"/>
      <c r="L956" s="717"/>
      <c r="M956" s="717"/>
      <c r="N956" s="717"/>
      <c r="O956" s="456"/>
      <c r="P956" s="456"/>
      <c r="Q956" s="718"/>
    </row>
    <row r="957" spans="1:17" ht="19.5" customHeight="1">
      <c r="A957" s="456"/>
      <c r="B957" s="456"/>
      <c r="C957" s="456"/>
      <c r="D957" s="456"/>
      <c r="E957" s="456"/>
      <c r="F957" s="456"/>
      <c r="G957" s="456"/>
      <c r="H957" s="717"/>
      <c r="I957" s="717"/>
      <c r="J957" s="717"/>
      <c r="K957" s="717"/>
      <c r="L957" s="717"/>
      <c r="M957" s="717"/>
      <c r="N957" s="717"/>
      <c r="O957" s="456"/>
      <c r="P957" s="456"/>
      <c r="Q957" s="718"/>
    </row>
    <row r="958" spans="1:17" ht="19.5" customHeight="1">
      <c r="A958" s="456"/>
      <c r="B958" s="456"/>
      <c r="C958" s="456"/>
      <c r="D958" s="456"/>
      <c r="E958" s="456"/>
      <c r="F958" s="456"/>
      <c r="G958" s="456"/>
      <c r="H958" s="717"/>
      <c r="I958" s="717"/>
      <c r="J958" s="717"/>
      <c r="K958" s="717"/>
      <c r="L958" s="717"/>
      <c r="M958" s="717"/>
      <c r="N958" s="717"/>
      <c r="O958" s="456"/>
      <c r="P958" s="456"/>
      <c r="Q958" s="718"/>
    </row>
    <row r="959" spans="1:17" ht="19.5" customHeight="1">
      <c r="A959" s="456"/>
      <c r="B959" s="456"/>
      <c r="C959" s="456"/>
      <c r="D959" s="456"/>
      <c r="E959" s="456"/>
      <c r="F959" s="456"/>
      <c r="G959" s="456"/>
      <c r="H959" s="717"/>
      <c r="I959" s="717"/>
      <c r="J959" s="717"/>
      <c r="K959" s="717"/>
      <c r="L959" s="717"/>
      <c r="M959" s="717"/>
      <c r="N959" s="717"/>
      <c r="O959" s="456"/>
      <c r="P959" s="456"/>
      <c r="Q959" s="718"/>
    </row>
    <row r="960" spans="1:17" ht="19.5" customHeight="1">
      <c r="A960" s="456"/>
      <c r="B960" s="456"/>
      <c r="C960" s="456"/>
      <c r="D960" s="456"/>
      <c r="E960" s="456"/>
      <c r="F960" s="456"/>
      <c r="G960" s="456"/>
      <c r="H960" s="717"/>
      <c r="I960" s="717"/>
      <c r="J960" s="717"/>
      <c r="K960" s="717"/>
      <c r="L960" s="717"/>
      <c r="M960" s="717"/>
      <c r="N960" s="717"/>
      <c r="O960" s="456"/>
      <c r="P960" s="456"/>
      <c r="Q960" s="718"/>
    </row>
    <row r="961" spans="1:17" ht="19.5" customHeight="1">
      <c r="A961" s="456"/>
      <c r="B961" s="456"/>
      <c r="C961" s="456"/>
      <c r="D961" s="456"/>
      <c r="E961" s="456"/>
      <c r="F961" s="456"/>
      <c r="G961" s="456"/>
      <c r="H961" s="717"/>
      <c r="I961" s="717"/>
      <c r="J961" s="717"/>
      <c r="K961" s="717"/>
      <c r="L961" s="717"/>
      <c r="M961" s="717"/>
      <c r="N961" s="717"/>
      <c r="O961" s="456"/>
      <c r="P961" s="456"/>
      <c r="Q961" s="718"/>
    </row>
    <row r="962" spans="1:17" ht="19.5" customHeight="1">
      <c r="A962" s="456"/>
      <c r="B962" s="456"/>
      <c r="C962" s="456"/>
      <c r="D962" s="456"/>
      <c r="E962" s="456"/>
      <c r="F962" s="456"/>
      <c r="G962" s="456"/>
      <c r="H962" s="717"/>
      <c r="I962" s="717"/>
      <c r="J962" s="717"/>
      <c r="K962" s="717"/>
      <c r="L962" s="717"/>
      <c r="M962" s="717"/>
      <c r="N962" s="717"/>
      <c r="O962" s="456"/>
      <c r="P962" s="456"/>
      <c r="Q962" s="718"/>
    </row>
    <row r="963" spans="1:17" ht="19.5" customHeight="1">
      <c r="A963" s="456"/>
      <c r="B963" s="456"/>
      <c r="C963" s="456"/>
      <c r="D963" s="456"/>
      <c r="E963" s="456"/>
      <c r="F963" s="456"/>
      <c r="G963" s="456"/>
      <c r="H963" s="717"/>
      <c r="I963" s="717"/>
      <c r="J963" s="717"/>
      <c r="K963" s="717"/>
      <c r="L963" s="717"/>
      <c r="M963" s="717"/>
      <c r="N963" s="717"/>
      <c r="O963" s="456"/>
      <c r="P963" s="456"/>
      <c r="Q963" s="718"/>
    </row>
    <row r="964" spans="1:17" ht="19.5" customHeight="1">
      <c r="A964" s="456"/>
      <c r="B964" s="456"/>
      <c r="C964" s="456"/>
      <c r="D964" s="456"/>
      <c r="E964" s="456"/>
      <c r="F964" s="456"/>
      <c r="G964" s="456"/>
      <c r="H964" s="717"/>
      <c r="I964" s="717"/>
      <c r="J964" s="717"/>
      <c r="K964" s="717"/>
      <c r="L964" s="717"/>
      <c r="M964" s="717"/>
      <c r="N964" s="717"/>
      <c r="O964" s="456"/>
      <c r="P964" s="456"/>
      <c r="Q964" s="718"/>
    </row>
    <row r="965" spans="1:17" ht="19.5" customHeight="1">
      <c r="A965" s="456"/>
      <c r="B965" s="456"/>
      <c r="C965" s="456"/>
      <c r="D965" s="456"/>
      <c r="E965" s="456"/>
      <c r="F965" s="456"/>
      <c r="G965" s="456"/>
      <c r="H965" s="717"/>
      <c r="I965" s="717"/>
      <c r="J965" s="717"/>
      <c r="K965" s="717"/>
      <c r="L965" s="717"/>
      <c r="M965" s="717"/>
      <c r="N965" s="717"/>
      <c r="O965" s="456"/>
      <c r="P965" s="456"/>
      <c r="Q965" s="718"/>
    </row>
    <row r="966" spans="1:17" ht="19.5" customHeight="1">
      <c r="A966" s="456"/>
      <c r="B966" s="456"/>
      <c r="C966" s="456"/>
      <c r="D966" s="456"/>
      <c r="E966" s="456"/>
      <c r="F966" s="456"/>
      <c r="G966" s="456"/>
      <c r="H966" s="717"/>
      <c r="I966" s="717"/>
      <c r="J966" s="717"/>
      <c r="K966" s="717"/>
      <c r="L966" s="717"/>
      <c r="M966" s="717"/>
      <c r="N966" s="717"/>
      <c r="O966" s="456"/>
      <c r="P966" s="456"/>
      <c r="Q966" s="718"/>
    </row>
    <row r="967" spans="1:17" ht="19.5" customHeight="1">
      <c r="A967" s="456"/>
      <c r="B967" s="456"/>
      <c r="C967" s="456"/>
      <c r="D967" s="456"/>
      <c r="E967" s="456"/>
      <c r="F967" s="456"/>
      <c r="G967" s="456"/>
      <c r="H967" s="717"/>
      <c r="I967" s="717"/>
      <c r="J967" s="717"/>
      <c r="K967" s="717"/>
      <c r="L967" s="717"/>
      <c r="M967" s="717"/>
      <c r="N967" s="717"/>
      <c r="O967" s="456"/>
      <c r="P967" s="456"/>
      <c r="Q967" s="718"/>
    </row>
    <row r="968" spans="1:17" ht="19.5" customHeight="1">
      <c r="A968" s="456"/>
      <c r="B968" s="456"/>
      <c r="C968" s="456"/>
      <c r="D968" s="456"/>
      <c r="E968" s="456"/>
      <c r="F968" s="456"/>
      <c r="G968" s="456"/>
      <c r="H968" s="717"/>
      <c r="I968" s="717"/>
      <c r="J968" s="717"/>
      <c r="K968" s="717"/>
      <c r="L968" s="717"/>
      <c r="M968" s="717"/>
      <c r="N968" s="717"/>
      <c r="O968" s="456"/>
      <c r="P968" s="456"/>
      <c r="Q968" s="718"/>
    </row>
    <row r="969" spans="1:17" ht="19.5" customHeight="1">
      <c r="A969" s="456"/>
      <c r="B969" s="456"/>
      <c r="C969" s="456"/>
      <c r="D969" s="456"/>
      <c r="E969" s="456"/>
      <c r="F969" s="456"/>
      <c r="G969" s="456"/>
      <c r="H969" s="717"/>
      <c r="I969" s="717"/>
      <c r="J969" s="717"/>
      <c r="K969" s="717"/>
      <c r="L969" s="717"/>
      <c r="M969" s="717"/>
      <c r="N969" s="717"/>
      <c r="O969" s="456"/>
      <c r="P969" s="456"/>
      <c r="Q969" s="718"/>
    </row>
    <row r="970" spans="1:17" ht="19.5" customHeight="1">
      <c r="A970" s="456"/>
      <c r="B970" s="456"/>
      <c r="C970" s="456"/>
      <c r="D970" s="456"/>
      <c r="E970" s="456"/>
      <c r="F970" s="456"/>
      <c r="G970" s="456"/>
      <c r="H970" s="717"/>
      <c r="I970" s="717"/>
      <c r="J970" s="717"/>
      <c r="K970" s="717"/>
      <c r="L970" s="717"/>
      <c r="M970" s="717"/>
      <c r="N970" s="717"/>
      <c r="O970" s="456"/>
      <c r="P970" s="456"/>
      <c r="Q970" s="718"/>
    </row>
    <row r="971" spans="1:17" ht="19.5" customHeight="1">
      <c r="A971" s="456"/>
      <c r="B971" s="456"/>
      <c r="C971" s="456"/>
      <c r="D971" s="456"/>
      <c r="E971" s="456"/>
      <c r="F971" s="456"/>
      <c r="G971" s="456"/>
      <c r="H971" s="717"/>
      <c r="I971" s="717"/>
      <c r="J971" s="717"/>
      <c r="K971" s="717"/>
      <c r="L971" s="717"/>
      <c r="M971" s="717"/>
      <c r="N971" s="717"/>
      <c r="O971" s="456"/>
      <c r="P971" s="456"/>
      <c r="Q971" s="718"/>
    </row>
    <row r="972" spans="1:17" ht="19.5" customHeight="1">
      <c r="A972" s="456"/>
      <c r="B972" s="456"/>
      <c r="C972" s="456"/>
      <c r="D972" s="456"/>
      <c r="E972" s="456"/>
      <c r="F972" s="456"/>
      <c r="G972" s="456"/>
      <c r="H972" s="717"/>
      <c r="I972" s="717"/>
      <c r="J972" s="717"/>
      <c r="K972" s="717"/>
      <c r="L972" s="717"/>
      <c r="M972" s="717"/>
      <c r="N972" s="717"/>
      <c r="O972" s="456"/>
      <c r="P972" s="456"/>
      <c r="Q972" s="718"/>
    </row>
    <row r="973" spans="1:17" ht="19.5" customHeight="1">
      <c r="A973" s="456"/>
      <c r="B973" s="456"/>
      <c r="C973" s="456"/>
      <c r="D973" s="456"/>
      <c r="E973" s="456"/>
      <c r="F973" s="456"/>
      <c r="G973" s="456"/>
      <c r="H973" s="717"/>
      <c r="I973" s="717"/>
      <c r="J973" s="717"/>
      <c r="K973" s="717"/>
      <c r="L973" s="717"/>
      <c r="M973" s="717"/>
      <c r="N973" s="717"/>
      <c r="O973" s="456"/>
      <c r="P973" s="456"/>
      <c r="Q973" s="718"/>
    </row>
    <row r="974" spans="1:17" ht="19.5" customHeight="1">
      <c r="A974" s="456"/>
      <c r="B974" s="456"/>
      <c r="C974" s="456"/>
      <c r="D974" s="456"/>
      <c r="E974" s="456"/>
      <c r="F974" s="456"/>
      <c r="G974" s="456"/>
      <c r="H974" s="717"/>
      <c r="I974" s="717"/>
      <c r="J974" s="717"/>
      <c r="K974" s="717"/>
      <c r="L974" s="717"/>
      <c r="M974" s="717"/>
      <c r="N974" s="717"/>
      <c r="O974" s="456"/>
      <c r="P974" s="456"/>
      <c r="Q974" s="718"/>
    </row>
    <row r="975" spans="1:17" ht="19.5" customHeight="1">
      <c r="A975" s="456"/>
      <c r="B975" s="456"/>
      <c r="C975" s="456"/>
      <c r="D975" s="456"/>
      <c r="E975" s="456"/>
      <c r="F975" s="456"/>
      <c r="G975" s="456"/>
      <c r="H975" s="717"/>
      <c r="I975" s="717"/>
      <c r="J975" s="717"/>
      <c r="K975" s="717"/>
      <c r="L975" s="717"/>
      <c r="M975" s="717"/>
      <c r="N975" s="717"/>
      <c r="O975" s="456"/>
      <c r="P975" s="456"/>
      <c r="Q975" s="718"/>
    </row>
    <row r="976" spans="1:17" ht="19.5" customHeight="1">
      <c r="A976" s="456"/>
      <c r="B976" s="456"/>
      <c r="C976" s="456"/>
      <c r="D976" s="456"/>
      <c r="E976" s="456"/>
      <c r="F976" s="456"/>
      <c r="G976" s="456"/>
      <c r="H976" s="717"/>
      <c r="I976" s="717"/>
      <c r="J976" s="717"/>
      <c r="K976" s="717"/>
      <c r="L976" s="717"/>
      <c r="M976" s="717"/>
      <c r="N976" s="717"/>
      <c r="O976" s="456"/>
      <c r="P976" s="456"/>
      <c r="Q976" s="718"/>
    </row>
    <row r="977" spans="1:17" ht="19.5" customHeight="1">
      <c r="A977" s="456"/>
      <c r="B977" s="456"/>
      <c r="C977" s="456"/>
      <c r="D977" s="456"/>
      <c r="E977" s="456"/>
      <c r="F977" s="456"/>
      <c r="G977" s="456"/>
      <c r="H977" s="717"/>
      <c r="I977" s="717"/>
      <c r="J977" s="717"/>
      <c r="K977" s="717"/>
      <c r="L977" s="717"/>
      <c r="M977" s="717"/>
      <c r="N977" s="717"/>
      <c r="O977" s="456"/>
      <c r="P977" s="456"/>
      <c r="Q977" s="718"/>
    </row>
    <row r="978" spans="1:17" ht="19.5" customHeight="1">
      <c r="A978" s="456"/>
      <c r="B978" s="456"/>
      <c r="C978" s="456"/>
      <c r="D978" s="456"/>
      <c r="E978" s="456"/>
      <c r="F978" s="456"/>
      <c r="G978" s="456"/>
      <c r="H978" s="717"/>
      <c r="I978" s="717"/>
      <c r="J978" s="717"/>
      <c r="K978" s="717"/>
      <c r="L978" s="717"/>
      <c r="M978" s="717"/>
      <c r="N978" s="717"/>
      <c r="O978" s="456"/>
      <c r="P978" s="456"/>
      <c r="Q978" s="718"/>
    </row>
    <row r="979" spans="1:17" ht="19.5" customHeight="1">
      <c r="A979" s="456"/>
      <c r="B979" s="456"/>
      <c r="C979" s="456"/>
      <c r="D979" s="456"/>
      <c r="E979" s="456"/>
      <c r="F979" s="456"/>
      <c r="G979" s="456"/>
      <c r="H979" s="717"/>
      <c r="I979" s="717"/>
      <c r="J979" s="717"/>
      <c r="K979" s="717"/>
      <c r="L979" s="717"/>
      <c r="M979" s="717"/>
      <c r="N979" s="717"/>
      <c r="O979" s="456"/>
      <c r="P979" s="456"/>
      <c r="Q979" s="718"/>
    </row>
    <row r="980" spans="1:17" ht="19.5" customHeight="1">
      <c r="A980" s="456"/>
      <c r="B980" s="456"/>
      <c r="C980" s="456"/>
      <c r="D980" s="456"/>
      <c r="E980" s="456"/>
      <c r="F980" s="456"/>
      <c r="G980" s="456"/>
      <c r="H980" s="717"/>
      <c r="I980" s="717"/>
      <c r="J980" s="717"/>
      <c r="K980" s="717"/>
      <c r="L980" s="717"/>
      <c r="M980" s="717"/>
      <c r="N980" s="717"/>
      <c r="O980" s="456"/>
      <c r="P980" s="456"/>
      <c r="Q980" s="718"/>
    </row>
    <row r="981" spans="1:17" ht="19.5" customHeight="1">
      <c r="A981" s="456"/>
      <c r="B981" s="456"/>
      <c r="C981" s="456"/>
      <c r="D981" s="456"/>
      <c r="E981" s="456"/>
      <c r="F981" s="456"/>
      <c r="G981" s="456"/>
      <c r="H981" s="717"/>
      <c r="I981" s="717"/>
      <c r="J981" s="717"/>
      <c r="K981" s="717"/>
      <c r="L981" s="717"/>
      <c r="M981" s="717"/>
      <c r="N981" s="717"/>
      <c r="O981" s="456"/>
      <c r="P981" s="456"/>
      <c r="Q981" s="718"/>
    </row>
    <row r="982" spans="1:17" ht="19.5" customHeight="1">
      <c r="A982" s="456"/>
      <c r="B982" s="456"/>
      <c r="C982" s="456"/>
      <c r="D982" s="456"/>
      <c r="E982" s="456"/>
      <c r="F982" s="456"/>
      <c r="G982" s="456"/>
      <c r="H982" s="717"/>
      <c r="I982" s="717"/>
      <c r="J982" s="717"/>
      <c r="K982" s="717"/>
      <c r="L982" s="717"/>
      <c r="M982" s="717"/>
      <c r="N982" s="717"/>
      <c r="O982" s="456"/>
      <c r="P982" s="456"/>
      <c r="Q982" s="718"/>
    </row>
    <row r="983" spans="1:17" ht="19.5" customHeight="1">
      <c r="A983" s="456"/>
      <c r="B983" s="456"/>
      <c r="C983" s="456"/>
      <c r="D983" s="456"/>
      <c r="E983" s="456"/>
      <c r="F983" s="456"/>
      <c r="G983" s="456"/>
      <c r="H983" s="717"/>
      <c r="I983" s="717"/>
      <c r="J983" s="717"/>
      <c r="K983" s="717"/>
      <c r="L983" s="717"/>
      <c r="M983" s="717"/>
      <c r="N983" s="717"/>
      <c r="O983" s="456"/>
      <c r="P983" s="456"/>
      <c r="Q983" s="718"/>
    </row>
    <row r="984" spans="1:17" ht="19.5" customHeight="1">
      <c r="A984" s="456"/>
      <c r="B984" s="456"/>
      <c r="C984" s="456"/>
      <c r="D984" s="456"/>
      <c r="E984" s="456"/>
      <c r="F984" s="456"/>
      <c r="G984" s="456"/>
      <c r="H984" s="717"/>
      <c r="I984" s="717"/>
      <c r="J984" s="717"/>
      <c r="K984" s="717"/>
      <c r="L984" s="717"/>
      <c r="M984" s="717"/>
      <c r="N984" s="717"/>
      <c r="O984" s="456"/>
      <c r="P984" s="456"/>
      <c r="Q984" s="718"/>
    </row>
    <row r="985" spans="1:17" ht="19.5" customHeight="1">
      <c r="A985" s="456"/>
      <c r="B985" s="456"/>
      <c r="C985" s="456"/>
      <c r="D985" s="456"/>
      <c r="E985" s="456"/>
      <c r="F985" s="456"/>
      <c r="G985" s="456"/>
      <c r="H985" s="717"/>
      <c r="I985" s="717"/>
      <c r="J985" s="717"/>
      <c r="K985" s="717"/>
      <c r="L985" s="717"/>
      <c r="M985" s="717"/>
      <c r="N985" s="717"/>
      <c r="O985" s="456"/>
      <c r="P985" s="456"/>
      <c r="Q985" s="718"/>
    </row>
    <row r="986" spans="1:17" ht="19.5" customHeight="1">
      <c r="A986" s="456"/>
      <c r="B986" s="456"/>
      <c r="C986" s="456"/>
      <c r="D986" s="456"/>
      <c r="E986" s="456"/>
      <c r="F986" s="456"/>
      <c r="G986" s="456"/>
      <c r="H986" s="717"/>
      <c r="I986" s="717"/>
      <c r="J986" s="717"/>
      <c r="K986" s="717"/>
      <c r="L986" s="717"/>
      <c r="M986" s="717"/>
      <c r="N986" s="717"/>
      <c r="O986" s="456"/>
      <c r="P986" s="456"/>
      <c r="Q986" s="718"/>
    </row>
    <row r="987" spans="1:17" ht="19.5" customHeight="1">
      <c r="A987" s="456"/>
      <c r="B987" s="456"/>
      <c r="C987" s="456"/>
      <c r="D987" s="456"/>
      <c r="E987" s="456"/>
      <c r="F987" s="456"/>
      <c r="G987" s="456"/>
      <c r="H987" s="717"/>
      <c r="I987" s="717"/>
      <c r="J987" s="717"/>
      <c r="K987" s="717"/>
      <c r="L987" s="717"/>
      <c r="M987" s="717"/>
      <c r="N987" s="717"/>
      <c r="O987" s="456"/>
      <c r="P987" s="456"/>
      <c r="Q987" s="718"/>
    </row>
    <row r="988" spans="1:17" ht="19.5" customHeight="1">
      <c r="A988" s="456"/>
      <c r="B988" s="456"/>
      <c r="C988" s="456"/>
      <c r="D988" s="456"/>
      <c r="E988" s="456"/>
      <c r="F988" s="456"/>
      <c r="G988" s="456"/>
      <c r="H988" s="717"/>
      <c r="I988" s="717"/>
      <c r="J988" s="717"/>
      <c r="K988" s="717"/>
      <c r="L988" s="717"/>
      <c r="M988" s="717"/>
      <c r="N988" s="717"/>
      <c r="O988" s="456"/>
      <c r="P988" s="456"/>
      <c r="Q988" s="718"/>
    </row>
    <row r="989" spans="1:17" ht="19.5" customHeight="1">
      <c r="A989" s="456"/>
      <c r="B989" s="456"/>
      <c r="C989" s="456"/>
      <c r="D989" s="456"/>
      <c r="E989" s="456"/>
      <c r="F989" s="456"/>
      <c r="G989" s="456"/>
      <c r="H989" s="717"/>
      <c r="I989" s="717"/>
      <c r="J989" s="717"/>
      <c r="K989" s="717"/>
      <c r="L989" s="717"/>
      <c r="M989" s="717"/>
      <c r="N989" s="717"/>
      <c r="O989" s="456"/>
      <c r="P989" s="456"/>
      <c r="Q989" s="718"/>
    </row>
    <row r="990" spans="1:17" ht="19.5" customHeight="1">
      <c r="A990" s="456"/>
      <c r="B990" s="456"/>
      <c r="C990" s="456"/>
      <c r="D990" s="456"/>
      <c r="E990" s="456"/>
      <c r="F990" s="456"/>
      <c r="G990" s="456"/>
      <c r="H990" s="717"/>
      <c r="I990" s="717"/>
      <c r="J990" s="717"/>
      <c r="K990" s="717"/>
      <c r="L990" s="717"/>
      <c r="M990" s="717"/>
      <c r="N990" s="717"/>
      <c r="O990" s="456"/>
      <c r="P990" s="456"/>
      <c r="Q990" s="718"/>
    </row>
    <row r="991" spans="1:17" ht="19.5" customHeight="1">
      <c r="A991" s="456"/>
      <c r="B991" s="456"/>
      <c r="C991" s="456"/>
      <c r="D991" s="456"/>
      <c r="E991" s="456"/>
      <c r="F991" s="456"/>
      <c r="G991" s="456"/>
      <c r="H991" s="717"/>
      <c r="I991" s="717"/>
      <c r="J991" s="717"/>
      <c r="K991" s="717"/>
      <c r="L991" s="717"/>
      <c r="M991" s="717"/>
      <c r="N991" s="717"/>
      <c r="O991" s="456"/>
      <c r="P991" s="456"/>
      <c r="Q991" s="718"/>
    </row>
    <row r="992" spans="1:17" ht="19.5" customHeight="1">
      <c r="A992" s="456"/>
      <c r="B992" s="456"/>
      <c r="C992" s="456"/>
      <c r="D992" s="456"/>
      <c r="E992" s="456"/>
      <c r="F992" s="456"/>
      <c r="G992" s="456"/>
      <c r="H992" s="717"/>
      <c r="I992" s="717"/>
      <c r="J992" s="717"/>
      <c r="K992" s="717"/>
      <c r="L992" s="717"/>
      <c r="M992" s="717"/>
      <c r="N992" s="717"/>
      <c r="O992" s="456"/>
      <c r="P992" s="456"/>
      <c r="Q992" s="718"/>
    </row>
    <row r="993" spans="1:17" ht="19.5" customHeight="1">
      <c r="A993" s="456"/>
      <c r="B993" s="456"/>
      <c r="C993" s="456"/>
      <c r="D993" s="456"/>
      <c r="E993" s="456"/>
      <c r="F993" s="456"/>
      <c r="G993" s="456"/>
      <c r="H993" s="717"/>
      <c r="I993" s="717"/>
      <c r="J993" s="717"/>
      <c r="K993" s="717"/>
      <c r="L993" s="717"/>
      <c r="M993" s="717"/>
      <c r="N993" s="717"/>
      <c r="O993" s="456"/>
      <c r="P993" s="456"/>
      <c r="Q993" s="718"/>
    </row>
    <row r="994" spans="1:17" ht="19.5" customHeight="1">
      <c r="A994" s="456"/>
      <c r="B994" s="456"/>
      <c r="C994" s="456"/>
      <c r="D994" s="456"/>
      <c r="E994" s="456"/>
      <c r="F994" s="456"/>
      <c r="G994" s="456"/>
      <c r="H994" s="717"/>
      <c r="I994" s="717"/>
      <c r="J994" s="717"/>
      <c r="K994" s="717"/>
      <c r="L994" s="717"/>
      <c r="M994" s="717"/>
      <c r="N994" s="717"/>
      <c r="O994" s="456"/>
      <c r="P994" s="456"/>
      <c r="Q994" s="718"/>
    </row>
    <row r="995" spans="1:17" ht="19.5" customHeight="1">
      <c r="A995" s="456"/>
      <c r="B995" s="456"/>
      <c r="C995" s="456"/>
      <c r="D995" s="456"/>
      <c r="E995" s="456"/>
      <c r="F995" s="456"/>
      <c r="G995" s="456"/>
      <c r="H995" s="717"/>
      <c r="I995" s="717"/>
      <c r="J995" s="717"/>
      <c r="K995" s="717"/>
      <c r="L995" s="717"/>
      <c r="M995" s="717"/>
      <c r="N995" s="717"/>
      <c r="O995" s="456"/>
      <c r="P995" s="456"/>
      <c r="Q995" s="718"/>
    </row>
    <row r="996" spans="1:17" ht="19.5" customHeight="1">
      <c r="A996" s="456"/>
      <c r="B996" s="456"/>
      <c r="C996" s="456"/>
      <c r="D996" s="456"/>
      <c r="E996" s="456"/>
      <c r="F996" s="456"/>
      <c r="G996" s="456"/>
      <c r="H996" s="717"/>
      <c r="I996" s="717"/>
      <c r="J996" s="717"/>
      <c r="K996" s="717"/>
      <c r="L996" s="717"/>
      <c r="M996" s="717"/>
      <c r="N996" s="717"/>
      <c r="O996" s="456"/>
      <c r="P996" s="456"/>
      <c r="Q996" s="718"/>
    </row>
    <row r="997" spans="1:17" ht="19.5" customHeight="1">
      <c r="A997" s="456"/>
      <c r="B997" s="456"/>
      <c r="C997" s="456"/>
      <c r="D997" s="456"/>
      <c r="E997" s="456"/>
      <c r="F997" s="456"/>
      <c r="G997" s="456"/>
      <c r="H997" s="717"/>
      <c r="I997" s="717"/>
      <c r="J997" s="717"/>
      <c r="K997" s="717"/>
      <c r="L997" s="717"/>
      <c r="M997" s="717"/>
      <c r="N997" s="717"/>
      <c r="O997" s="456"/>
      <c r="P997" s="456"/>
      <c r="Q997" s="718"/>
    </row>
    <row r="998" spans="1:17" ht="19.5" customHeight="1">
      <c r="A998" s="456"/>
      <c r="B998" s="456"/>
      <c r="C998" s="456"/>
      <c r="D998" s="456"/>
      <c r="E998" s="456"/>
      <c r="F998" s="456"/>
      <c r="G998" s="456"/>
      <c r="H998" s="717"/>
      <c r="I998" s="717"/>
      <c r="J998" s="717"/>
      <c r="K998" s="717"/>
      <c r="L998" s="717"/>
      <c r="M998" s="717"/>
      <c r="N998" s="717"/>
      <c r="O998" s="456"/>
      <c r="P998" s="456"/>
      <c r="Q998" s="718"/>
    </row>
    <row r="999" spans="1:17" ht="19.5" customHeight="1">
      <c r="A999" s="456"/>
      <c r="B999" s="456"/>
      <c r="C999" s="456"/>
      <c r="D999" s="456"/>
      <c r="E999" s="456"/>
      <c r="F999" s="456"/>
      <c r="G999" s="456"/>
      <c r="H999" s="717"/>
      <c r="I999" s="717"/>
      <c r="J999" s="717"/>
      <c r="K999" s="717"/>
      <c r="L999" s="717"/>
      <c r="M999" s="717"/>
      <c r="N999" s="717"/>
      <c r="O999" s="456"/>
      <c r="P999" s="456"/>
      <c r="Q999" s="718"/>
    </row>
  </sheetData>
  <hyperlinks>
    <hyperlink ref="AA3" r:id="rId1" xr:uid="{00000000-0004-0000-0D00-000000000000}"/>
  </hyperlinks>
  <pageMargins left="0.7" right="0.7" top="0.75" bottom="0.75" header="0" footer="0"/>
  <pageSetup orientation="landscape"/>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B1:N1002"/>
  <sheetViews>
    <sheetView tabSelected="1" zoomScale="115" zoomScaleNormal="115" workbookViewId="0">
      <selection activeCell="N12" sqref="N12"/>
    </sheetView>
  </sheetViews>
  <sheetFormatPr baseColWidth="10" defaultColWidth="14.42578125" defaultRowHeight="15" customHeight="1"/>
  <cols>
    <col min="1" max="2" width="10.7109375" customWidth="1"/>
    <col min="3" max="3" width="17.140625" customWidth="1"/>
    <col min="4" max="12" width="10.7109375" customWidth="1"/>
  </cols>
  <sheetData>
    <row r="1" spans="2:14" ht="30.75" thickBot="1">
      <c r="B1" s="1444" t="s">
        <v>1746</v>
      </c>
      <c r="C1" s="1438"/>
      <c r="D1" s="1438"/>
      <c r="E1" s="1438"/>
      <c r="F1" s="1438"/>
      <c r="G1" s="1438"/>
      <c r="H1" s="1438"/>
      <c r="I1" s="1438"/>
      <c r="J1" s="1438"/>
      <c r="K1" s="1438"/>
      <c r="L1" s="1439"/>
    </row>
    <row r="2" spans="2:14" ht="24" thickBot="1">
      <c r="B2" s="2498" t="s">
        <v>1</v>
      </c>
      <c r="C2" s="1438"/>
      <c r="D2" s="1438"/>
      <c r="E2" s="1438"/>
      <c r="F2" s="1438"/>
      <c r="G2" s="1438"/>
      <c r="H2" s="1438"/>
      <c r="I2" s="1438"/>
      <c r="J2" s="1438"/>
      <c r="K2" s="1438"/>
      <c r="L2" s="1439"/>
    </row>
    <row r="3" spans="2:14" ht="20.25" customHeight="1" thickBot="1">
      <c r="B3" s="6"/>
      <c r="C3" s="6"/>
      <c r="D3" s="6"/>
      <c r="E3" s="6"/>
      <c r="F3" s="6"/>
      <c r="G3" s="6"/>
      <c r="H3" s="6"/>
      <c r="I3" s="6"/>
      <c r="J3" s="6"/>
      <c r="K3" s="6"/>
      <c r="N3" s="1440"/>
    </row>
    <row r="4" spans="2:14" ht="20.25" customHeight="1" thickBot="1">
      <c r="B4" s="2492" t="s">
        <v>2</v>
      </c>
      <c r="C4" s="2493"/>
      <c r="D4" s="2493"/>
      <c r="E4" s="2493"/>
      <c r="F4" s="2493"/>
      <c r="G4" s="2493"/>
      <c r="H4" s="2493"/>
      <c r="I4" s="2493"/>
      <c r="J4" s="2493"/>
      <c r="K4" s="2493"/>
      <c r="L4" s="2494"/>
      <c r="N4" s="1445"/>
    </row>
    <row r="5" spans="2:14" ht="20.25" customHeight="1">
      <c r="B5" s="12" t="s">
        <v>3</v>
      </c>
      <c r="C5" s="13"/>
      <c r="D5" s="13"/>
      <c r="E5" s="13"/>
      <c r="F5" s="14"/>
      <c r="G5" s="12" t="s">
        <v>4</v>
      </c>
      <c r="H5" s="15"/>
      <c r="I5" s="15"/>
      <c r="J5" s="15"/>
      <c r="K5" s="15"/>
      <c r="L5" s="16"/>
    </row>
    <row r="6" spans="2:14" ht="20.25" customHeight="1">
      <c r="B6" s="17"/>
      <c r="C6" s="18"/>
      <c r="D6" s="18"/>
      <c r="E6" s="18"/>
      <c r="F6" s="19"/>
      <c r="G6" s="2097" t="s">
        <v>1934</v>
      </c>
      <c r="H6" s="2098"/>
      <c r="I6" s="2098"/>
      <c r="J6" s="2098" t="s">
        <v>1935</v>
      </c>
      <c r="K6" s="2098"/>
      <c r="L6" s="2100" t="s">
        <v>6</v>
      </c>
    </row>
    <row r="7" spans="2:14" ht="20.25" customHeight="1">
      <c r="B7" s="17"/>
      <c r="C7" s="18"/>
      <c r="D7" s="18"/>
      <c r="E7" s="18"/>
      <c r="F7" s="19"/>
      <c r="G7" s="20"/>
      <c r="H7" s="18"/>
      <c r="I7" s="18"/>
      <c r="J7" s="18"/>
      <c r="K7" s="18"/>
      <c r="L7" s="19"/>
    </row>
    <row r="8" spans="2:14" ht="20.25" customHeight="1">
      <c r="B8" s="17"/>
      <c r="C8" s="18"/>
      <c r="D8" s="18"/>
      <c r="E8" s="18"/>
      <c r="F8" s="19"/>
      <c r="G8" s="20"/>
      <c r="H8" s="18"/>
      <c r="I8" s="18"/>
      <c r="J8" s="18"/>
      <c r="K8" s="18"/>
      <c r="L8" s="19"/>
    </row>
    <row r="9" spans="2:14" ht="20.25" customHeight="1">
      <c r="B9" s="17"/>
      <c r="C9" s="18"/>
      <c r="D9" s="18"/>
      <c r="E9" s="18"/>
      <c r="F9" s="19"/>
      <c r="G9" s="21" t="s">
        <v>7</v>
      </c>
      <c r="H9" s="18"/>
      <c r="I9" s="18"/>
      <c r="J9" s="18"/>
      <c r="K9" s="18"/>
      <c r="L9" s="19"/>
    </row>
    <row r="10" spans="2:14" ht="20.25" customHeight="1">
      <c r="B10" s="17"/>
      <c r="C10" s="18"/>
      <c r="D10" s="18"/>
      <c r="E10" s="18"/>
      <c r="F10" s="19"/>
      <c r="G10" s="2097" t="s">
        <v>1933</v>
      </c>
      <c r="H10" s="2098"/>
      <c r="I10" s="2098"/>
      <c r="J10" s="2098" t="s">
        <v>1935</v>
      </c>
      <c r="K10" s="2098"/>
      <c r="L10" s="2099" t="s">
        <v>6</v>
      </c>
    </row>
    <row r="11" spans="2:14" ht="20.25" customHeight="1" thickBot="1">
      <c r="B11" s="17"/>
      <c r="C11" s="18"/>
      <c r="D11" s="18"/>
      <c r="E11" s="18"/>
      <c r="F11" s="19"/>
      <c r="G11" s="20"/>
      <c r="H11" s="18"/>
      <c r="I11" s="18"/>
      <c r="J11" s="18"/>
      <c r="K11" s="18"/>
      <c r="L11" s="19"/>
    </row>
    <row r="12" spans="2:14" ht="20.25" customHeight="1">
      <c r="B12" s="17"/>
      <c r="C12" s="18"/>
      <c r="D12" s="18"/>
      <c r="E12" s="18"/>
      <c r="F12" s="19"/>
      <c r="G12" s="22" t="s">
        <v>8</v>
      </c>
      <c r="H12" s="15"/>
      <c r="I12" s="15"/>
      <c r="J12" s="15"/>
      <c r="K12" s="15"/>
      <c r="L12" s="16"/>
    </row>
    <row r="13" spans="2:14" ht="20.25" customHeight="1" thickBot="1">
      <c r="B13" s="23"/>
      <c r="C13" s="24"/>
      <c r="D13" s="24"/>
      <c r="E13" s="24"/>
      <c r="F13" s="25"/>
      <c r="G13" s="20"/>
      <c r="H13" s="18"/>
      <c r="I13" s="18"/>
      <c r="J13" s="18"/>
      <c r="K13" s="18"/>
      <c r="L13" s="19"/>
    </row>
    <row r="14" spans="2:14" ht="20.25" customHeight="1">
      <c r="B14" s="26" t="s">
        <v>9</v>
      </c>
      <c r="C14" s="18"/>
      <c r="D14" s="18"/>
      <c r="E14" s="18"/>
      <c r="F14" s="19"/>
      <c r="G14" s="20"/>
      <c r="H14" s="18"/>
      <c r="I14" s="18"/>
      <c r="J14" s="18"/>
      <c r="K14" s="18"/>
      <c r="L14" s="19"/>
    </row>
    <row r="15" spans="2:14" ht="20.25" customHeight="1">
      <c r="B15" s="2045" t="s">
        <v>10</v>
      </c>
      <c r="C15" s="2046"/>
      <c r="D15" s="2046"/>
      <c r="E15" s="2046" t="s">
        <v>11</v>
      </c>
      <c r="F15" s="2047" t="s">
        <v>6</v>
      </c>
      <c r="G15" s="2044"/>
      <c r="H15" s="18"/>
      <c r="I15" s="18"/>
      <c r="J15" s="18"/>
      <c r="K15" s="18"/>
      <c r="L15" s="19"/>
    </row>
    <row r="16" spans="2:14" ht="20.25" customHeight="1">
      <c r="B16" s="2094" t="s">
        <v>1932</v>
      </c>
      <c r="C16" s="2046"/>
      <c r="D16" s="2046"/>
      <c r="E16" s="2046" t="s">
        <v>11</v>
      </c>
      <c r="F16" s="2047" t="s">
        <v>6</v>
      </c>
      <c r="G16" s="2095"/>
      <c r="H16" s="18"/>
      <c r="I16" s="18"/>
      <c r="J16" s="18"/>
      <c r="K16" s="18"/>
      <c r="L16" s="2096"/>
    </row>
    <row r="17" spans="2:12" ht="20.25" customHeight="1">
      <c r="B17" s="2045" t="s">
        <v>1930</v>
      </c>
      <c r="C17" s="2046"/>
      <c r="D17" s="2046"/>
      <c r="E17" s="2046" t="s">
        <v>1931</v>
      </c>
      <c r="F17" s="2047" t="s">
        <v>6</v>
      </c>
      <c r="G17" s="20"/>
      <c r="H17" s="18"/>
      <c r="I17" s="18"/>
      <c r="J17" s="18"/>
      <c r="K17" s="18"/>
      <c r="L17" s="19"/>
    </row>
    <row r="18" spans="2:12" ht="20.25" customHeight="1" thickBot="1">
      <c r="B18" s="27"/>
      <c r="C18" s="24"/>
      <c r="D18" s="24"/>
      <c r="E18" s="24"/>
      <c r="F18" s="25"/>
      <c r="G18" s="27"/>
      <c r="H18" s="24"/>
      <c r="I18" s="24"/>
      <c r="J18" s="24"/>
      <c r="K18" s="24"/>
      <c r="L18" s="25"/>
    </row>
    <row r="19" spans="2:12" ht="20.25" customHeight="1">
      <c r="B19" s="913"/>
      <c r="C19" s="913"/>
      <c r="D19" s="913"/>
      <c r="E19" s="913"/>
      <c r="F19" s="913"/>
      <c r="G19" s="913"/>
      <c r="H19" s="913"/>
      <c r="I19" s="913"/>
      <c r="J19" s="913"/>
      <c r="K19" s="913"/>
      <c r="L19" s="913"/>
    </row>
    <row r="20" spans="2:12" ht="20.25" customHeight="1">
      <c r="B20" s="913"/>
      <c r="C20" s="913"/>
      <c r="D20" s="913"/>
      <c r="E20" s="913"/>
      <c r="F20" s="913"/>
      <c r="G20" s="913"/>
      <c r="H20" s="913"/>
      <c r="I20" s="913"/>
      <c r="J20" s="913"/>
      <c r="K20" s="913"/>
      <c r="L20" s="913"/>
    </row>
    <row r="21" spans="2:12" ht="20.25" customHeight="1">
      <c r="B21" s="913"/>
      <c r="C21" s="913"/>
      <c r="D21" s="913"/>
      <c r="E21" s="913"/>
      <c r="F21" s="913"/>
      <c r="G21" s="913"/>
      <c r="H21" s="913"/>
      <c r="I21" s="913"/>
      <c r="J21" s="913"/>
      <c r="K21" s="913"/>
      <c r="L21" s="913"/>
    </row>
    <row r="22" spans="2:12" ht="20.25" customHeight="1">
      <c r="B22" s="913"/>
      <c r="C22" s="913"/>
      <c r="D22" s="913"/>
      <c r="E22" s="913"/>
      <c r="F22" s="913"/>
      <c r="G22" s="913"/>
      <c r="H22" s="913"/>
      <c r="I22" s="913"/>
      <c r="J22" s="913"/>
      <c r="K22" s="913"/>
      <c r="L22" s="913"/>
    </row>
    <row r="23" spans="2:12" ht="20.25" customHeight="1">
      <c r="B23" s="913"/>
      <c r="C23" s="913"/>
      <c r="D23" s="913"/>
      <c r="E23" s="913"/>
      <c r="F23" s="913"/>
      <c r="G23" s="913"/>
      <c r="H23" s="913"/>
      <c r="I23" s="913"/>
      <c r="J23" s="913"/>
      <c r="K23" s="913"/>
      <c r="L23" s="913"/>
    </row>
    <row r="24" spans="2:12" ht="20.25" customHeight="1">
      <c r="B24" s="913"/>
      <c r="C24" s="913"/>
      <c r="D24" s="913"/>
      <c r="E24" s="913"/>
      <c r="F24" s="913"/>
      <c r="G24" s="913"/>
      <c r="H24" s="913"/>
      <c r="I24" s="913"/>
      <c r="J24" s="913"/>
      <c r="K24" s="913"/>
      <c r="L24" s="913"/>
    </row>
    <row r="25" spans="2:12" ht="20.25" customHeight="1">
      <c r="B25" s="913"/>
      <c r="C25" s="913"/>
      <c r="D25" s="913"/>
      <c r="E25" s="913"/>
      <c r="F25" s="913"/>
      <c r="G25" s="913"/>
      <c r="H25" s="913"/>
      <c r="I25" s="913"/>
      <c r="J25" s="913"/>
      <c r="K25" s="913"/>
      <c r="L25" s="913"/>
    </row>
    <row r="26" spans="2:12" ht="20.25" customHeight="1">
      <c r="B26" s="913"/>
      <c r="C26" s="913"/>
      <c r="D26" s="913"/>
      <c r="E26" s="913"/>
      <c r="F26" s="913"/>
      <c r="G26" s="913"/>
      <c r="H26" s="913"/>
      <c r="I26" s="913"/>
      <c r="J26" s="913"/>
      <c r="K26" s="913"/>
      <c r="L26" s="913"/>
    </row>
    <row r="27" spans="2:12" ht="20.25" customHeight="1">
      <c r="B27" s="913"/>
      <c r="C27" s="913"/>
      <c r="D27" s="913"/>
      <c r="E27" s="913"/>
      <c r="F27" s="913"/>
      <c r="G27" s="913"/>
      <c r="H27" s="913"/>
      <c r="I27" s="913"/>
      <c r="J27" s="913"/>
      <c r="K27" s="913"/>
      <c r="L27" s="913"/>
    </row>
    <row r="28" spans="2:12" ht="20.25" customHeight="1">
      <c r="B28" s="913"/>
      <c r="C28" s="913"/>
      <c r="D28" s="913"/>
      <c r="E28" s="913"/>
      <c r="F28" s="913"/>
      <c r="G28" s="913"/>
      <c r="H28" s="913"/>
      <c r="I28" s="913"/>
      <c r="J28" s="913"/>
      <c r="K28" s="913"/>
      <c r="L28" s="913"/>
    </row>
    <row r="29" spans="2:12" ht="20.25" customHeight="1">
      <c r="B29" s="913"/>
      <c r="C29" s="913"/>
      <c r="D29" s="913"/>
      <c r="E29" s="913"/>
      <c r="F29" s="913"/>
      <c r="G29" s="913"/>
      <c r="H29" s="913"/>
      <c r="I29" s="913"/>
      <c r="J29" s="913"/>
      <c r="K29" s="913"/>
      <c r="L29" s="913"/>
    </row>
    <row r="30" spans="2:12" ht="20.25" customHeight="1">
      <c r="B30" s="913"/>
      <c r="C30" s="913"/>
      <c r="D30" s="913"/>
      <c r="E30" s="913"/>
      <c r="F30" s="913"/>
      <c r="G30" s="913"/>
      <c r="H30" s="913"/>
      <c r="I30" s="913"/>
      <c r="J30" s="913"/>
      <c r="K30" s="913"/>
      <c r="L30" s="913"/>
    </row>
    <row r="31" spans="2:12" ht="20.25" customHeight="1">
      <c r="B31" s="913"/>
      <c r="C31" s="913"/>
      <c r="D31" s="913"/>
      <c r="E31" s="913"/>
      <c r="F31" s="913"/>
      <c r="G31" s="913"/>
      <c r="H31" s="913"/>
      <c r="I31" s="913"/>
      <c r="J31" s="913"/>
      <c r="K31" s="913"/>
      <c r="L31" s="913"/>
    </row>
    <row r="32" spans="2:12" ht="20.25" customHeight="1">
      <c r="B32" s="913"/>
      <c r="C32" s="913"/>
      <c r="D32" s="913"/>
      <c r="E32" s="913"/>
      <c r="F32" s="913"/>
      <c r="G32" s="913"/>
      <c r="H32" s="913"/>
      <c r="I32" s="913"/>
      <c r="J32" s="913"/>
      <c r="K32" s="913"/>
      <c r="L32" s="913"/>
    </row>
    <row r="33" spans="2:12" ht="20.25" customHeight="1">
      <c r="B33" s="913"/>
      <c r="C33" s="913"/>
      <c r="D33" s="913"/>
      <c r="E33" s="913"/>
      <c r="F33" s="913"/>
      <c r="G33" s="913"/>
      <c r="H33" s="913"/>
      <c r="I33" s="913"/>
      <c r="J33" s="913"/>
      <c r="K33" s="913"/>
      <c r="L33" s="913"/>
    </row>
    <row r="34" spans="2:12" ht="20.25" customHeight="1">
      <c r="B34" s="913"/>
      <c r="C34" s="913"/>
      <c r="D34" s="913"/>
      <c r="E34" s="913"/>
      <c r="F34" s="913"/>
      <c r="G34" s="913"/>
      <c r="H34" s="913"/>
      <c r="I34" s="913"/>
      <c r="J34" s="913"/>
      <c r="K34" s="913"/>
      <c r="L34" s="913"/>
    </row>
    <row r="35" spans="2:12" ht="20.25" customHeight="1">
      <c r="B35" s="913"/>
      <c r="C35" s="913"/>
      <c r="D35" s="913"/>
      <c r="E35" s="913"/>
      <c r="F35" s="913"/>
      <c r="G35" s="913"/>
      <c r="H35" s="913"/>
      <c r="I35" s="913"/>
      <c r="J35" s="913"/>
      <c r="K35" s="913"/>
      <c r="L35" s="913"/>
    </row>
    <row r="36" spans="2:12" ht="20.25" customHeight="1">
      <c r="B36" s="913"/>
      <c r="C36" s="913"/>
      <c r="D36" s="913"/>
      <c r="E36" s="913"/>
      <c r="F36" s="913"/>
      <c r="G36" s="913"/>
      <c r="H36" s="913"/>
      <c r="I36" s="913"/>
      <c r="J36" s="913"/>
      <c r="K36" s="913"/>
      <c r="L36" s="913"/>
    </row>
    <row r="37" spans="2:12" ht="20.25" customHeight="1">
      <c r="B37" s="913"/>
      <c r="C37" s="913"/>
      <c r="D37" s="913"/>
      <c r="E37" s="913"/>
      <c r="F37" s="913"/>
      <c r="G37" s="913"/>
      <c r="H37" s="913"/>
      <c r="I37" s="913"/>
      <c r="J37" s="913"/>
      <c r="K37" s="913"/>
      <c r="L37" s="913"/>
    </row>
    <row r="38" spans="2:12" ht="20.25" customHeight="1">
      <c r="B38" s="913"/>
      <c r="C38" s="913"/>
      <c r="D38" s="913"/>
      <c r="E38" s="913"/>
      <c r="F38" s="913"/>
      <c r="G38" s="913"/>
      <c r="H38" s="913"/>
      <c r="I38" s="913"/>
      <c r="J38" s="913"/>
      <c r="K38" s="913"/>
      <c r="L38" s="913"/>
    </row>
    <row r="39" spans="2:12" ht="20.25" customHeight="1">
      <c r="B39" s="913"/>
      <c r="C39" s="913"/>
      <c r="D39" s="913"/>
      <c r="E39" s="913"/>
      <c r="F39" s="913"/>
      <c r="G39" s="913"/>
      <c r="H39" s="913"/>
      <c r="I39" s="913"/>
      <c r="J39" s="913"/>
      <c r="K39" s="913"/>
      <c r="L39" s="913"/>
    </row>
    <row r="40" spans="2:12" ht="20.25" customHeight="1">
      <c r="B40" s="913"/>
      <c r="C40" s="913"/>
      <c r="D40" s="913"/>
      <c r="E40" s="913"/>
      <c r="F40" s="913"/>
      <c r="G40" s="913"/>
      <c r="H40" s="913"/>
      <c r="I40" s="913"/>
      <c r="J40" s="913"/>
      <c r="K40" s="913"/>
      <c r="L40" s="913"/>
    </row>
    <row r="41" spans="2:12" ht="20.25" customHeight="1">
      <c r="B41" s="913"/>
      <c r="C41" s="913"/>
      <c r="D41" s="913"/>
      <c r="E41" s="913"/>
      <c r="F41" s="913"/>
      <c r="G41" s="913"/>
      <c r="H41" s="913"/>
      <c r="I41" s="913"/>
      <c r="J41" s="913"/>
      <c r="K41" s="913"/>
      <c r="L41" s="913"/>
    </row>
    <row r="42" spans="2:12" ht="20.25" customHeight="1">
      <c r="B42" s="913"/>
      <c r="C42" s="913"/>
      <c r="D42" s="913"/>
      <c r="E42" s="913"/>
      <c r="F42" s="913"/>
      <c r="G42" s="913"/>
      <c r="H42" s="913"/>
      <c r="I42" s="913"/>
      <c r="J42" s="913"/>
      <c r="K42" s="913"/>
      <c r="L42" s="913"/>
    </row>
    <row r="43" spans="2:12" ht="20.25" customHeight="1">
      <c r="B43" s="913"/>
      <c r="C43" s="913"/>
      <c r="D43" s="913"/>
      <c r="E43" s="913"/>
      <c r="F43" s="913"/>
      <c r="G43" s="913"/>
      <c r="H43" s="913"/>
      <c r="I43" s="913"/>
      <c r="J43" s="913"/>
      <c r="K43" s="913"/>
      <c r="L43" s="913"/>
    </row>
    <row r="44" spans="2:12" ht="20.25" customHeight="1">
      <c r="B44" s="913"/>
      <c r="C44" s="913"/>
      <c r="D44" s="913"/>
      <c r="E44" s="913"/>
      <c r="F44" s="913"/>
      <c r="G44" s="913"/>
      <c r="H44" s="913"/>
      <c r="I44" s="913"/>
      <c r="J44" s="913"/>
      <c r="K44" s="913"/>
      <c r="L44" s="913"/>
    </row>
    <row r="45" spans="2:12" ht="20.25" customHeight="1">
      <c r="B45" s="913"/>
      <c r="C45" s="913"/>
      <c r="D45" s="913"/>
      <c r="E45" s="913"/>
      <c r="F45" s="913"/>
      <c r="G45" s="913"/>
      <c r="H45" s="913"/>
      <c r="I45" s="913"/>
      <c r="J45" s="913"/>
      <c r="K45" s="913"/>
      <c r="L45" s="913"/>
    </row>
    <row r="46" spans="2:12" ht="20.25" customHeight="1">
      <c r="B46" s="913"/>
      <c r="C46" s="913"/>
      <c r="D46" s="913"/>
      <c r="E46" s="913"/>
      <c r="F46" s="913"/>
      <c r="G46" s="913"/>
      <c r="H46" s="913"/>
      <c r="I46" s="913"/>
      <c r="J46" s="913"/>
      <c r="K46" s="913"/>
      <c r="L46" s="913"/>
    </row>
    <row r="47" spans="2:12" ht="20.25" customHeight="1">
      <c r="B47" s="913"/>
      <c r="C47" s="913"/>
      <c r="D47" s="913"/>
      <c r="E47" s="913"/>
      <c r="F47" s="913"/>
      <c r="G47" s="913"/>
      <c r="H47" s="913"/>
      <c r="I47" s="913"/>
      <c r="J47" s="913"/>
      <c r="K47" s="913"/>
      <c r="L47" s="913"/>
    </row>
    <row r="48" spans="2:12" ht="20.25" customHeight="1">
      <c r="B48" s="913"/>
      <c r="C48" s="913"/>
      <c r="D48" s="913"/>
      <c r="E48" s="913"/>
      <c r="F48" s="913"/>
      <c r="G48" s="913"/>
      <c r="H48" s="913"/>
      <c r="I48" s="913"/>
      <c r="J48" s="913"/>
      <c r="K48" s="913"/>
      <c r="L48" s="913"/>
    </row>
    <row r="49" spans="2:12" ht="20.25" customHeight="1">
      <c r="B49" s="913"/>
      <c r="C49" s="913"/>
      <c r="D49" s="913"/>
      <c r="E49" s="913"/>
      <c r="F49" s="913"/>
      <c r="G49" s="913"/>
      <c r="H49" s="913"/>
      <c r="I49" s="913"/>
      <c r="J49" s="913"/>
      <c r="K49" s="913"/>
      <c r="L49" s="913"/>
    </row>
    <row r="50" spans="2:12" ht="20.25" customHeight="1">
      <c r="B50" s="913"/>
      <c r="C50" s="913"/>
      <c r="D50" s="913"/>
      <c r="E50" s="913"/>
      <c r="F50" s="913"/>
      <c r="G50" s="913"/>
      <c r="H50" s="913"/>
      <c r="I50" s="913"/>
      <c r="J50" s="913"/>
      <c r="K50" s="913"/>
      <c r="L50" s="913"/>
    </row>
    <row r="51" spans="2:12" ht="20.25" customHeight="1">
      <c r="B51" s="913"/>
      <c r="C51" s="913"/>
      <c r="D51" s="913"/>
      <c r="E51" s="913"/>
      <c r="F51" s="913"/>
      <c r="G51" s="913"/>
      <c r="H51" s="913"/>
      <c r="I51" s="913"/>
      <c r="J51" s="913"/>
      <c r="K51" s="913"/>
      <c r="L51" s="913"/>
    </row>
    <row r="52" spans="2:12" ht="20.25" customHeight="1">
      <c r="B52" s="913"/>
      <c r="C52" s="913"/>
      <c r="D52" s="913"/>
      <c r="E52" s="913"/>
      <c r="F52" s="913"/>
      <c r="G52" s="913"/>
      <c r="H52" s="913"/>
      <c r="I52" s="913"/>
      <c r="J52" s="913"/>
      <c r="K52" s="913"/>
      <c r="L52" s="913"/>
    </row>
    <row r="53" spans="2:12" ht="20.25" customHeight="1">
      <c r="B53" s="913"/>
      <c r="C53" s="913"/>
      <c r="D53" s="913"/>
      <c r="E53" s="913"/>
      <c r="F53" s="913"/>
      <c r="G53" s="913"/>
      <c r="H53" s="913"/>
      <c r="I53" s="913"/>
      <c r="J53" s="913"/>
      <c r="K53" s="913"/>
      <c r="L53" s="913"/>
    </row>
    <row r="54" spans="2:12" ht="20.25" customHeight="1">
      <c r="B54" s="913"/>
      <c r="C54" s="913"/>
      <c r="D54" s="913"/>
      <c r="E54" s="913"/>
      <c r="F54" s="913"/>
      <c r="G54" s="913"/>
      <c r="H54" s="913"/>
      <c r="I54" s="913"/>
      <c r="J54" s="913"/>
      <c r="K54" s="913"/>
      <c r="L54" s="913"/>
    </row>
    <row r="55" spans="2:12" ht="20.25" customHeight="1">
      <c r="B55" s="913"/>
      <c r="C55" s="913"/>
      <c r="D55" s="913"/>
      <c r="E55" s="913"/>
      <c r="F55" s="913"/>
      <c r="G55" s="913"/>
      <c r="H55" s="913"/>
      <c r="I55" s="913"/>
      <c r="J55" s="913"/>
      <c r="K55" s="913"/>
      <c r="L55" s="913"/>
    </row>
    <row r="56" spans="2:12" ht="20.25" customHeight="1">
      <c r="B56" s="913"/>
      <c r="C56" s="913"/>
      <c r="D56" s="913"/>
      <c r="E56" s="913"/>
      <c r="F56" s="913"/>
      <c r="G56" s="913"/>
      <c r="H56" s="913"/>
      <c r="I56" s="913"/>
      <c r="J56" s="913"/>
      <c r="K56" s="913"/>
      <c r="L56" s="913"/>
    </row>
    <row r="57" spans="2:12" ht="20.25" customHeight="1">
      <c r="B57" s="913"/>
      <c r="C57" s="913"/>
      <c r="D57" s="913"/>
      <c r="E57" s="913"/>
      <c r="F57" s="913"/>
      <c r="G57" s="913"/>
      <c r="H57" s="913"/>
      <c r="I57" s="913"/>
      <c r="J57" s="913"/>
      <c r="K57" s="913"/>
      <c r="L57" s="913"/>
    </row>
    <row r="58" spans="2:12" ht="20.25" customHeight="1">
      <c r="B58" s="913"/>
      <c r="C58" s="913"/>
      <c r="D58" s="913"/>
      <c r="E58" s="913"/>
      <c r="F58" s="913"/>
      <c r="G58" s="913"/>
      <c r="H58" s="913"/>
      <c r="I58" s="913"/>
      <c r="J58" s="913"/>
      <c r="K58" s="913"/>
      <c r="L58" s="913"/>
    </row>
    <row r="59" spans="2:12" ht="20.25" customHeight="1">
      <c r="B59" s="913"/>
      <c r="C59" s="913"/>
      <c r="D59" s="913"/>
      <c r="E59" s="913"/>
      <c r="F59" s="913"/>
      <c r="G59" s="913"/>
      <c r="H59" s="913"/>
      <c r="I59" s="913"/>
      <c r="J59" s="913"/>
      <c r="K59" s="913"/>
      <c r="L59" s="913"/>
    </row>
    <row r="60" spans="2:12" ht="20.25" customHeight="1">
      <c r="B60" s="913"/>
      <c r="C60" s="913"/>
      <c r="D60" s="913"/>
      <c r="E60" s="913"/>
      <c r="F60" s="913"/>
      <c r="G60" s="913"/>
      <c r="H60" s="913"/>
      <c r="I60" s="913"/>
      <c r="J60" s="913"/>
      <c r="K60" s="913"/>
      <c r="L60" s="913"/>
    </row>
    <row r="61" spans="2:12" ht="20.25" customHeight="1">
      <c r="B61" s="913"/>
      <c r="C61" s="913"/>
      <c r="D61" s="913"/>
      <c r="E61" s="913"/>
      <c r="F61" s="913"/>
      <c r="G61" s="913"/>
      <c r="H61" s="913"/>
      <c r="I61" s="913"/>
      <c r="J61" s="913"/>
      <c r="K61" s="913"/>
      <c r="L61" s="913"/>
    </row>
    <row r="62" spans="2:12" ht="20.25" customHeight="1">
      <c r="B62" s="913"/>
      <c r="C62" s="913"/>
      <c r="D62" s="913"/>
      <c r="E62" s="913"/>
      <c r="F62" s="913"/>
      <c r="G62" s="913"/>
      <c r="H62" s="913"/>
      <c r="I62" s="913"/>
      <c r="J62" s="913"/>
      <c r="K62" s="913"/>
      <c r="L62" s="913"/>
    </row>
    <row r="63" spans="2:12" ht="20.25" customHeight="1">
      <c r="B63" s="913"/>
      <c r="C63" s="913"/>
      <c r="D63" s="913"/>
      <c r="E63" s="913"/>
      <c r="F63" s="913"/>
      <c r="G63" s="913"/>
      <c r="H63" s="913"/>
      <c r="I63" s="913"/>
      <c r="J63" s="913"/>
      <c r="K63" s="913"/>
      <c r="L63" s="913"/>
    </row>
    <row r="64" spans="2:12" ht="20.25" customHeight="1">
      <c r="B64" s="913"/>
      <c r="C64" s="913"/>
      <c r="D64" s="913"/>
      <c r="E64" s="913"/>
      <c r="F64" s="913"/>
      <c r="G64" s="913"/>
      <c r="H64" s="913"/>
      <c r="I64" s="913"/>
      <c r="J64" s="913"/>
      <c r="K64" s="913"/>
      <c r="L64" s="913"/>
    </row>
    <row r="65" spans="2:12" ht="20.25" customHeight="1">
      <c r="B65" s="913"/>
      <c r="C65" s="913"/>
      <c r="D65" s="913"/>
      <c r="E65" s="913"/>
      <c r="F65" s="913"/>
      <c r="G65" s="913"/>
      <c r="H65" s="913"/>
      <c r="I65" s="913"/>
      <c r="J65" s="913"/>
      <c r="K65" s="913"/>
      <c r="L65" s="913"/>
    </row>
    <row r="66" spans="2:12" ht="20.25" customHeight="1">
      <c r="B66" s="913"/>
      <c r="C66" s="913"/>
      <c r="D66" s="913"/>
      <c r="E66" s="913"/>
      <c r="F66" s="913"/>
      <c r="G66" s="913"/>
      <c r="H66" s="913"/>
      <c r="I66" s="913"/>
      <c r="J66" s="913"/>
      <c r="K66" s="913"/>
      <c r="L66" s="913"/>
    </row>
    <row r="67" spans="2:12" ht="20.25" customHeight="1">
      <c r="B67" s="913"/>
      <c r="C67" s="913"/>
      <c r="D67" s="913"/>
      <c r="E67" s="913"/>
      <c r="F67" s="913"/>
      <c r="G67" s="913"/>
      <c r="H67" s="913"/>
      <c r="I67" s="913"/>
      <c r="J67" s="913"/>
      <c r="K67" s="913"/>
      <c r="L67" s="913"/>
    </row>
    <row r="68" spans="2:12" ht="20.25" customHeight="1">
      <c r="B68" s="913"/>
      <c r="C68" s="913"/>
      <c r="D68" s="913"/>
      <c r="E68" s="913"/>
      <c r="F68" s="913"/>
      <c r="G68" s="913"/>
      <c r="H68" s="913"/>
      <c r="I68" s="913"/>
      <c r="J68" s="913"/>
      <c r="K68" s="913"/>
      <c r="L68" s="913"/>
    </row>
    <row r="69" spans="2:12" ht="20.25" customHeight="1">
      <c r="B69" s="913"/>
      <c r="C69" s="913"/>
      <c r="D69" s="913"/>
      <c r="E69" s="913"/>
      <c r="F69" s="913"/>
      <c r="G69" s="913"/>
      <c r="H69" s="913"/>
      <c r="I69" s="913"/>
      <c r="J69" s="913"/>
      <c r="K69" s="913"/>
      <c r="L69" s="913"/>
    </row>
    <row r="70" spans="2:12" ht="20.25" customHeight="1">
      <c r="B70" s="913"/>
      <c r="C70" s="913"/>
      <c r="D70" s="913"/>
      <c r="E70" s="913"/>
      <c r="F70" s="913"/>
      <c r="G70" s="913"/>
      <c r="H70" s="913"/>
      <c r="I70" s="913"/>
      <c r="J70" s="913"/>
      <c r="K70" s="913"/>
      <c r="L70" s="913"/>
    </row>
    <row r="71" spans="2:12" ht="20.25" customHeight="1">
      <c r="B71" s="913"/>
      <c r="C71" s="913"/>
      <c r="D71" s="913"/>
      <c r="E71" s="913"/>
      <c r="F71" s="913"/>
      <c r="G71" s="913"/>
      <c r="H71" s="913"/>
      <c r="I71" s="913"/>
      <c r="J71" s="913"/>
      <c r="K71" s="913"/>
      <c r="L71" s="913"/>
    </row>
    <row r="72" spans="2:12" ht="20.25" customHeight="1">
      <c r="B72" s="913"/>
      <c r="C72" s="913"/>
      <c r="D72" s="913"/>
      <c r="E72" s="913"/>
      <c r="F72" s="913"/>
      <c r="G72" s="913"/>
      <c r="H72" s="913"/>
      <c r="I72" s="913"/>
      <c r="J72" s="913"/>
      <c r="K72" s="913"/>
      <c r="L72" s="913"/>
    </row>
    <row r="73" spans="2:12" ht="20.25" customHeight="1">
      <c r="B73" s="913"/>
      <c r="C73" s="913"/>
      <c r="D73" s="913"/>
      <c r="E73" s="913"/>
      <c r="F73" s="913"/>
      <c r="G73" s="913"/>
      <c r="H73" s="913"/>
      <c r="I73" s="913"/>
      <c r="J73" s="913"/>
      <c r="K73" s="913"/>
      <c r="L73" s="913"/>
    </row>
    <row r="74" spans="2:12" ht="20.25" customHeight="1">
      <c r="B74" s="913"/>
      <c r="C74" s="913"/>
      <c r="D74" s="913"/>
      <c r="E74" s="913"/>
      <c r="F74" s="913"/>
      <c r="G74" s="913"/>
      <c r="H74" s="913"/>
      <c r="I74" s="913"/>
      <c r="J74" s="913"/>
      <c r="K74" s="913"/>
      <c r="L74" s="913"/>
    </row>
    <row r="75" spans="2:12" ht="20.25" customHeight="1">
      <c r="B75" s="913"/>
      <c r="C75" s="913"/>
      <c r="D75" s="913"/>
      <c r="E75" s="913"/>
      <c r="F75" s="913"/>
      <c r="G75" s="913"/>
      <c r="H75" s="913"/>
      <c r="I75" s="913"/>
      <c r="J75" s="913"/>
      <c r="K75" s="913"/>
      <c r="L75" s="913"/>
    </row>
    <row r="76" spans="2:12" ht="20.25" customHeight="1">
      <c r="B76" s="913"/>
      <c r="C76" s="913"/>
      <c r="D76" s="913"/>
      <c r="E76" s="913"/>
      <c r="F76" s="913"/>
      <c r="G76" s="913"/>
      <c r="H76" s="913"/>
      <c r="I76" s="913"/>
      <c r="J76" s="913"/>
      <c r="K76" s="913"/>
      <c r="L76" s="913"/>
    </row>
    <row r="77" spans="2:12" ht="20.25" customHeight="1">
      <c r="B77" s="913"/>
      <c r="C77" s="913"/>
      <c r="D77" s="913"/>
      <c r="E77" s="913"/>
      <c r="F77" s="913"/>
      <c r="G77" s="913"/>
      <c r="H77" s="913"/>
      <c r="I77" s="913"/>
      <c r="J77" s="913"/>
      <c r="K77" s="913"/>
      <c r="L77" s="913"/>
    </row>
    <row r="78" spans="2:12" ht="20.25" customHeight="1">
      <c r="B78" s="913"/>
      <c r="C78" s="913"/>
      <c r="D78" s="913"/>
      <c r="E78" s="913"/>
      <c r="F78" s="913"/>
      <c r="G78" s="913"/>
      <c r="H78" s="913"/>
      <c r="I78" s="913"/>
      <c r="J78" s="913"/>
      <c r="K78" s="913"/>
      <c r="L78" s="913"/>
    </row>
    <row r="79" spans="2:12" ht="20.25" customHeight="1">
      <c r="B79" s="913"/>
      <c r="C79" s="913"/>
      <c r="D79" s="913"/>
      <c r="E79" s="913"/>
      <c r="F79" s="913"/>
      <c r="G79" s="913"/>
      <c r="H79" s="913"/>
      <c r="I79" s="913"/>
      <c r="J79" s="913"/>
      <c r="K79" s="913"/>
      <c r="L79" s="913"/>
    </row>
    <row r="80" spans="2:12" ht="20.25" customHeight="1">
      <c r="B80" s="913"/>
      <c r="C80" s="913"/>
      <c r="D80" s="913"/>
      <c r="E80" s="913"/>
      <c r="F80" s="913"/>
      <c r="G80" s="913"/>
      <c r="H80" s="913"/>
      <c r="I80" s="913"/>
      <c r="J80" s="913"/>
      <c r="K80" s="913"/>
      <c r="L80" s="913"/>
    </row>
    <row r="81" spans="2:12" ht="20.25" customHeight="1">
      <c r="B81" s="913"/>
      <c r="C81" s="913"/>
      <c r="D81" s="913"/>
      <c r="E81" s="913"/>
      <c r="F81" s="913"/>
      <c r="G81" s="913"/>
      <c r="H81" s="913"/>
      <c r="I81" s="913"/>
      <c r="J81" s="913"/>
      <c r="K81" s="913"/>
      <c r="L81" s="913"/>
    </row>
    <row r="82" spans="2:12" ht="20.25" customHeight="1">
      <c r="B82" s="913"/>
      <c r="C82" s="913"/>
      <c r="D82" s="913"/>
      <c r="E82" s="913"/>
      <c r="F82" s="913"/>
      <c r="G82" s="913"/>
      <c r="H82" s="913"/>
      <c r="I82" s="913"/>
      <c r="J82" s="913"/>
      <c r="K82" s="913"/>
      <c r="L82" s="913"/>
    </row>
    <row r="83" spans="2:12" ht="20.25" customHeight="1"/>
    <row r="84" spans="2:12" ht="20.25" customHeight="1"/>
    <row r="85" spans="2:12" ht="20.25" customHeight="1"/>
    <row r="86" spans="2:12" ht="20.25" customHeight="1"/>
    <row r="87" spans="2:12" ht="20.25" customHeight="1"/>
    <row r="88" spans="2:12" ht="20.25" customHeight="1"/>
    <row r="89" spans="2:12" ht="20.25" customHeight="1"/>
    <row r="90" spans="2:12" ht="20.25" customHeight="1"/>
    <row r="91" spans="2:12" ht="20.25" customHeight="1"/>
    <row r="92" spans="2:12" ht="20.25" customHeight="1"/>
    <row r="93" spans="2:12" ht="20.25" customHeight="1"/>
    <row r="94" spans="2:12" ht="20.25" customHeight="1"/>
    <row r="95" spans="2:12" ht="20.25" customHeight="1"/>
    <row r="96" spans="2:12" ht="20.25" customHeight="1"/>
    <row r="97" ht="20.25" customHeight="1"/>
    <row r="98" ht="20.25" customHeight="1"/>
    <row r="99" ht="20.25" customHeight="1"/>
    <row r="100" ht="20.25" customHeight="1"/>
    <row r="101" ht="20.25" customHeight="1"/>
    <row r="102" ht="20.25" customHeight="1"/>
    <row r="103" ht="20.25" customHeight="1"/>
    <row r="104" ht="20.25" customHeight="1"/>
    <row r="105" ht="20.25" customHeight="1"/>
    <row r="106" ht="20.25" customHeight="1"/>
    <row r="107" ht="20.25" customHeight="1"/>
    <row r="108" ht="20.25" customHeight="1"/>
    <row r="109" ht="20.25" customHeight="1"/>
    <row r="110" ht="20.25" customHeight="1"/>
    <row r="111" ht="20.25" customHeight="1"/>
    <row r="112" ht="20.25" customHeight="1"/>
    <row r="113" ht="20.25" customHeight="1"/>
    <row r="114" ht="20.25" customHeight="1"/>
    <row r="115" ht="20.25" customHeight="1"/>
    <row r="116" ht="20.25" customHeight="1"/>
    <row r="117" ht="20.25" customHeight="1"/>
    <row r="118" ht="20.25" customHeight="1"/>
    <row r="119" ht="20.25" customHeight="1"/>
    <row r="120" ht="20.25" customHeight="1"/>
    <row r="121" ht="20.25" customHeight="1"/>
    <row r="122" ht="20.25" customHeight="1"/>
    <row r="123" ht="20.25" customHeight="1"/>
    <row r="124" ht="20.25" customHeight="1"/>
    <row r="125" ht="20.25" customHeight="1"/>
    <row r="126" ht="20.25" customHeight="1"/>
    <row r="127" ht="20.25" customHeight="1"/>
    <row r="128"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row r="175" ht="20.25" customHeight="1"/>
    <row r="176" ht="20.25" customHeight="1"/>
    <row r="177" ht="20.25" customHeight="1"/>
    <row r="178" ht="20.25" customHeight="1"/>
    <row r="179" ht="20.25" customHeight="1"/>
    <row r="180" ht="20.25" customHeight="1"/>
    <row r="181" ht="20.25" customHeight="1"/>
    <row r="182" ht="20.25" customHeight="1"/>
    <row r="183" ht="20.25" customHeight="1"/>
    <row r="184" ht="20.25" customHeight="1"/>
    <row r="185" ht="20.25" customHeight="1"/>
    <row r="186" ht="20.25" customHeight="1"/>
    <row r="187" ht="20.25" customHeight="1"/>
    <row r="188" ht="20.25" customHeight="1"/>
    <row r="189" ht="20.25" customHeight="1"/>
    <row r="190" ht="20.25" customHeight="1"/>
    <row r="191" ht="20.25" customHeight="1"/>
    <row r="192" ht="20.25" customHeight="1"/>
    <row r="193" ht="20.25" customHeight="1"/>
    <row r="194" ht="20.25" customHeight="1"/>
    <row r="195" ht="20.25" customHeight="1"/>
    <row r="196" ht="20.25" customHeight="1"/>
    <row r="197" ht="20.25" customHeight="1"/>
    <row r="198" ht="20.25" customHeight="1"/>
    <row r="199" ht="20.25" customHeight="1"/>
    <row r="200" ht="20.25" customHeight="1"/>
    <row r="201" ht="20.25" customHeight="1"/>
    <row r="202" ht="20.25" customHeight="1"/>
    <row r="203" ht="20.25" customHeight="1"/>
    <row r="204" ht="20.25" customHeight="1"/>
    <row r="205" ht="20.25" customHeight="1"/>
    <row r="206" ht="20.25" customHeight="1"/>
    <row r="207" ht="20.25" customHeight="1"/>
    <row r="208" ht="20.25" customHeight="1"/>
    <row r="209" ht="20.25" customHeight="1"/>
    <row r="210" ht="20.25" customHeight="1"/>
    <row r="211" ht="20.25" customHeight="1"/>
    <row r="212" ht="20.25" customHeight="1"/>
    <row r="213" ht="20.25" customHeight="1"/>
    <row r="214" ht="20.25" customHeight="1"/>
    <row r="215" ht="20.25" customHeight="1"/>
    <row r="216" ht="20.25" customHeight="1"/>
    <row r="217" ht="20.25" customHeight="1"/>
    <row r="218" ht="20.25" customHeight="1"/>
    <row r="219" ht="20.25" customHeight="1"/>
    <row r="220" ht="20.25" customHeight="1"/>
    <row r="221" ht="20.25" customHeight="1"/>
    <row r="222" ht="20.25" customHeight="1"/>
    <row r="223" ht="20.25" customHeight="1"/>
    <row r="224" ht="20.25" customHeight="1"/>
    <row r="225" ht="20.25" customHeight="1"/>
    <row r="226" ht="20.25" customHeight="1"/>
    <row r="227" ht="20.25" customHeight="1"/>
    <row r="228" ht="20.25" customHeight="1"/>
    <row r="229" ht="20.25" customHeight="1"/>
    <row r="230" ht="20.25" customHeight="1"/>
    <row r="231" ht="20.25" customHeight="1"/>
    <row r="232" ht="20.25" customHeight="1"/>
    <row r="233" ht="20.25" customHeight="1"/>
    <row r="234" ht="20.25" customHeight="1"/>
    <row r="235" ht="20.25" customHeight="1"/>
    <row r="236" ht="20.25" customHeight="1"/>
    <row r="237" ht="20.25" customHeight="1"/>
    <row r="238" ht="20.25" customHeight="1"/>
    <row r="239" ht="20.25" customHeight="1"/>
    <row r="240" ht="20.25" customHeight="1"/>
    <row r="241" ht="20.25" customHeight="1"/>
    <row r="242" ht="20.25" customHeight="1"/>
    <row r="243" ht="20.25" customHeight="1"/>
    <row r="244" ht="20.25" customHeight="1"/>
    <row r="245" ht="20.25" customHeight="1"/>
    <row r="246" ht="20.25" customHeight="1"/>
    <row r="247" ht="20.25" customHeight="1"/>
    <row r="248" ht="20.25" customHeight="1"/>
    <row r="249" ht="20.25" customHeight="1"/>
    <row r="250" ht="20.25" customHeight="1"/>
    <row r="251" ht="20.25" customHeight="1"/>
    <row r="252" ht="20.25" customHeight="1"/>
    <row r="253" ht="20.25" customHeight="1"/>
    <row r="254" ht="20.25" customHeight="1"/>
    <row r="255" ht="20.25" customHeight="1"/>
    <row r="256" ht="20.25" customHeight="1"/>
    <row r="257" ht="20.25" customHeight="1"/>
    <row r="258" ht="20.25" customHeight="1"/>
    <row r="259" ht="20.25" customHeight="1"/>
    <row r="260" ht="20.25" customHeight="1"/>
    <row r="261" ht="20.25" customHeight="1"/>
    <row r="262" ht="20.25" customHeight="1"/>
    <row r="263" ht="20.25" customHeight="1"/>
    <row r="264" ht="20.25" customHeight="1"/>
    <row r="265" ht="20.25" customHeight="1"/>
    <row r="266" ht="20.25" customHeight="1"/>
    <row r="267" ht="20.25" customHeight="1"/>
    <row r="268" ht="20.25" customHeight="1"/>
    <row r="269" ht="20.25" customHeight="1"/>
    <row r="270" ht="20.25" customHeight="1"/>
    <row r="271" ht="20.25" customHeight="1"/>
    <row r="272" ht="20.25" customHeight="1"/>
    <row r="273" ht="20.25" customHeight="1"/>
    <row r="274" ht="20.25" customHeight="1"/>
    <row r="275" ht="20.25" customHeight="1"/>
    <row r="276" ht="20.25" customHeight="1"/>
    <row r="277" ht="20.25" customHeight="1"/>
    <row r="278" ht="20.25" customHeight="1"/>
    <row r="279" ht="20.25" customHeight="1"/>
    <row r="280" ht="20.25" customHeight="1"/>
    <row r="281" ht="20.25" customHeight="1"/>
    <row r="282" ht="20.25" customHeight="1"/>
    <row r="283" ht="20.25" customHeight="1"/>
    <row r="284" ht="20.25" customHeight="1"/>
    <row r="285" ht="20.25" customHeight="1"/>
    <row r="286" ht="20.25" customHeight="1"/>
    <row r="287" ht="20.25" customHeight="1"/>
    <row r="288" ht="20.25" customHeight="1"/>
    <row r="289" ht="20.25" customHeight="1"/>
    <row r="290" ht="20.25" customHeight="1"/>
    <row r="291" ht="20.25" customHeight="1"/>
    <row r="292" ht="20.25" customHeight="1"/>
    <row r="293" ht="20.25" customHeight="1"/>
    <row r="294" ht="20.25" customHeight="1"/>
    <row r="295" ht="20.25" customHeight="1"/>
    <row r="296" ht="20.25" customHeight="1"/>
    <row r="297" ht="20.25" customHeight="1"/>
    <row r="298" ht="20.25" customHeight="1"/>
    <row r="299" ht="20.25" customHeight="1"/>
    <row r="300" ht="20.25" customHeight="1"/>
    <row r="301" ht="20.25" customHeight="1"/>
    <row r="302" ht="20.25" customHeight="1"/>
    <row r="303" ht="20.25" customHeight="1"/>
    <row r="304" ht="20.25" customHeight="1"/>
    <row r="305" ht="20.25" customHeight="1"/>
    <row r="306" ht="20.25" customHeight="1"/>
    <row r="307" ht="20.25" customHeight="1"/>
    <row r="308" ht="20.25" customHeight="1"/>
    <row r="309" ht="20.25" customHeight="1"/>
    <row r="310" ht="20.25" customHeight="1"/>
    <row r="311" ht="20.25" customHeight="1"/>
    <row r="312" ht="20.25" customHeight="1"/>
    <row r="313" ht="20.25" customHeight="1"/>
    <row r="314" ht="20.25" customHeight="1"/>
    <row r="315" ht="20.25" customHeight="1"/>
    <row r="316" ht="20.25" customHeight="1"/>
    <row r="317" ht="20.25" customHeight="1"/>
    <row r="318" ht="20.25" customHeight="1"/>
    <row r="319" ht="20.25" customHeight="1"/>
    <row r="320" ht="20.25" customHeight="1"/>
    <row r="321" ht="20.25" customHeight="1"/>
    <row r="322" ht="20.25" customHeight="1"/>
    <row r="323" ht="20.25" customHeight="1"/>
    <row r="324" ht="20.25" customHeight="1"/>
    <row r="325" ht="20.25" customHeight="1"/>
    <row r="326" ht="20.25" customHeight="1"/>
    <row r="327" ht="20.25" customHeight="1"/>
    <row r="328" ht="20.25" customHeight="1"/>
    <row r="329" ht="20.25" customHeight="1"/>
    <row r="330" ht="20.25" customHeight="1"/>
    <row r="331" ht="20.25" customHeight="1"/>
    <row r="332" ht="20.25" customHeight="1"/>
    <row r="333" ht="20.25" customHeight="1"/>
    <row r="334" ht="20.25" customHeight="1"/>
    <row r="335" ht="20.25" customHeight="1"/>
    <row r="336" ht="20.25" customHeight="1"/>
    <row r="337" ht="20.25" customHeight="1"/>
    <row r="338" ht="20.25" customHeight="1"/>
    <row r="339" ht="20.25" customHeight="1"/>
    <row r="340" ht="20.25" customHeight="1"/>
    <row r="341" ht="20.25" customHeight="1"/>
    <row r="342" ht="20.25" customHeight="1"/>
    <row r="343" ht="20.25" customHeight="1"/>
    <row r="344" ht="20.25" customHeight="1"/>
    <row r="345" ht="20.25" customHeight="1"/>
    <row r="346" ht="20.25" customHeight="1"/>
    <row r="347" ht="20.25" customHeight="1"/>
    <row r="348" ht="20.25" customHeight="1"/>
    <row r="349" ht="20.25" customHeight="1"/>
    <row r="350" ht="20.25" customHeight="1"/>
    <row r="351" ht="20.25" customHeight="1"/>
    <row r="352" ht="20.25" customHeight="1"/>
    <row r="353" ht="20.25" customHeight="1"/>
    <row r="354" ht="20.25" customHeight="1"/>
    <row r="355" ht="20.25" customHeight="1"/>
    <row r="356" ht="20.25" customHeight="1"/>
    <row r="357" ht="20.25" customHeight="1"/>
    <row r="358" ht="20.25" customHeight="1"/>
    <row r="359" ht="20.25" customHeight="1"/>
    <row r="360" ht="20.25" customHeight="1"/>
    <row r="361" ht="20.25" customHeight="1"/>
    <row r="362" ht="20.25" customHeight="1"/>
    <row r="363" ht="20.25" customHeight="1"/>
    <row r="364" ht="20.25" customHeight="1"/>
    <row r="365" ht="20.25" customHeight="1"/>
    <row r="366" ht="20.25" customHeight="1"/>
    <row r="367" ht="20.25" customHeight="1"/>
    <row r="368" ht="20.25" customHeight="1"/>
    <row r="369" ht="20.25" customHeight="1"/>
    <row r="370" ht="20.25" customHeight="1"/>
    <row r="371" ht="20.25" customHeight="1"/>
    <row r="372" ht="20.25" customHeight="1"/>
    <row r="373" ht="20.25" customHeight="1"/>
    <row r="374" ht="20.25" customHeight="1"/>
    <row r="375" ht="20.25" customHeight="1"/>
    <row r="376" ht="20.25" customHeight="1"/>
    <row r="377" ht="20.25" customHeight="1"/>
    <row r="378" ht="20.25" customHeight="1"/>
    <row r="379" ht="20.25" customHeight="1"/>
    <row r="380" ht="20.25" customHeight="1"/>
    <row r="381" ht="20.25" customHeight="1"/>
    <row r="382" ht="20.25" customHeight="1"/>
    <row r="383" ht="20.25" customHeight="1"/>
    <row r="384" ht="20.25" customHeight="1"/>
    <row r="385" ht="20.25" customHeight="1"/>
    <row r="386" ht="20.25" customHeight="1"/>
    <row r="387" ht="20.25" customHeight="1"/>
    <row r="388" ht="20.25" customHeight="1"/>
    <row r="389" ht="20.25" customHeight="1"/>
    <row r="390" ht="20.25" customHeight="1"/>
    <row r="391" ht="20.25" customHeight="1"/>
    <row r="392" ht="20.25" customHeight="1"/>
    <row r="393" ht="20.25" customHeight="1"/>
    <row r="394" ht="20.25" customHeight="1"/>
    <row r="395" ht="20.25" customHeight="1"/>
    <row r="396" ht="20.25" customHeight="1"/>
    <row r="397" ht="20.25" customHeight="1"/>
    <row r="398" ht="20.25" customHeight="1"/>
    <row r="399" ht="20.25" customHeight="1"/>
    <row r="400" ht="20.25" customHeight="1"/>
    <row r="401" ht="20.25" customHeight="1"/>
    <row r="402" ht="20.25" customHeight="1"/>
    <row r="403" ht="20.25" customHeight="1"/>
    <row r="404" ht="20.25" customHeight="1"/>
    <row r="405" ht="20.25" customHeight="1"/>
    <row r="406" ht="20.25" customHeight="1"/>
    <row r="407" ht="20.25" customHeight="1"/>
    <row r="408" ht="20.25" customHeight="1"/>
    <row r="409" ht="20.25" customHeight="1"/>
    <row r="410" ht="20.25" customHeight="1"/>
    <row r="411" ht="20.25" customHeight="1"/>
    <row r="412" ht="20.25" customHeight="1"/>
    <row r="413" ht="20.25" customHeight="1"/>
    <row r="414" ht="20.25" customHeight="1"/>
    <row r="415" ht="20.25" customHeight="1"/>
    <row r="416" ht="20.25" customHeight="1"/>
    <row r="417" ht="20.25" customHeight="1"/>
    <row r="418" ht="20.25" customHeight="1"/>
    <row r="419" ht="20.25" customHeight="1"/>
    <row r="420" ht="20.25" customHeight="1"/>
    <row r="421" ht="20.25" customHeight="1"/>
    <row r="422" ht="20.25" customHeight="1"/>
    <row r="423" ht="20.25" customHeight="1"/>
    <row r="424" ht="20.25" customHeight="1"/>
    <row r="425" ht="20.25" customHeight="1"/>
    <row r="426" ht="20.25" customHeight="1"/>
    <row r="427" ht="20.25" customHeight="1"/>
    <row r="428" ht="20.25" customHeight="1"/>
    <row r="429" ht="20.25" customHeight="1"/>
    <row r="430" ht="20.25" customHeight="1"/>
    <row r="431" ht="20.25" customHeight="1"/>
    <row r="432" ht="20.25" customHeight="1"/>
    <row r="433" ht="20.25" customHeight="1"/>
    <row r="434" ht="20.25" customHeight="1"/>
    <row r="435" ht="20.25" customHeight="1"/>
    <row r="436" ht="20.25" customHeight="1"/>
    <row r="437" ht="20.25" customHeight="1"/>
    <row r="438" ht="20.25" customHeight="1"/>
    <row r="439" ht="20.25" customHeight="1"/>
    <row r="440" ht="20.25" customHeight="1"/>
    <row r="441" ht="20.25" customHeight="1"/>
    <row r="442" ht="20.25" customHeight="1"/>
    <row r="443" ht="20.25" customHeight="1"/>
    <row r="444" ht="20.25" customHeight="1"/>
    <row r="445" ht="20.25" customHeight="1"/>
    <row r="446" ht="20.25" customHeight="1"/>
    <row r="447" ht="20.25" customHeight="1"/>
    <row r="448" ht="20.25" customHeight="1"/>
    <row r="449" ht="20.25" customHeight="1"/>
    <row r="450" ht="20.25" customHeight="1"/>
    <row r="451" ht="20.25" customHeight="1"/>
    <row r="452" ht="20.25" customHeight="1"/>
    <row r="453" ht="20.25" customHeight="1"/>
    <row r="454" ht="20.25" customHeight="1"/>
    <row r="455" ht="20.25" customHeight="1"/>
    <row r="456" ht="20.25" customHeight="1"/>
    <row r="457" ht="20.25" customHeight="1"/>
    <row r="458" ht="20.25" customHeight="1"/>
    <row r="459" ht="20.25" customHeight="1"/>
    <row r="460" ht="20.25" customHeight="1"/>
    <row r="461" ht="20.25" customHeight="1"/>
    <row r="462" ht="20.25" customHeight="1"/>
    <row r="463" ht="20.25" customHeight="1"/>
    <row r="464" ht="20.25" customHeight="1"/>
    <row r="465" ht="20.25" customHeight="1"/>
    <row r="466" ht="20.25" customHeight="1"/>
    <row r="467" ht="20.25" customHeight="1"/>
    <row r="468" ht="20.25" customHeight="1"/>
    <row r="469" ht="20.25" customHeight="1"/>
    <row r="470" ht="20.25" customHeight="1"/>
    <row r="471" ht="20.25" customHeight="1"/>
    <row r="472" ht="20.25" customHeight="1"/>
    <row r="473" ht="20.25" customHeight="1"/>
    <row r="474" ht="20.25" customHeight="1"/>
    <row r="475" ht="20.25" customHeight="1"/>
    <row r="476" ht="20.25" customHeight="1"/>
    <row r="477" ht="20.25" customHeight="1"/>
    <row r="478" ht="20.25" customHeight="1"/>
    <row r="479" ht="20.25" customHeight="1"/>
    <row r="480" ht="20.25" customHeight="1"/>
    <row r="481" ht="20.25" customHeight="1"/>
    <row r="482" ht="20.25" customHeight="1"/>
    <row r="483" ht="20.25" customHeight="1"/>
    <row r="484" ht="20.25" customHeight="1"/>
    <row r="485" ht="20.25" customHeight="1"/>
    <row r="486" ht="20.25" customHeight="1"/>
    <row r="487" ht="20.25" customHeight="1"/>
    <row r="488" ht="20.25" customHeight="1"/>
    <row r="489" ht="20.25" customHeight="1"/>
    <row r="490" ht="20.25" customHeight="1"/>
    <row r="491" ht="20.25" customHeight="1"/>
    <row r="492" ht="20.25" customHeight="1"/>
    <row r="493" ht="20.25" customHeight="1"/>
    <row r="494" ht="20.25" customHeight="1"/>
    <row r="495" ht="20.25" customHeight="1"/>
    <row r="496" ht="20.25" customHeight="1"/>
    <row r="497" ht="20.25" customHeight="1"/>
    <row r="498" ht="20.25" customHeight="1"/>
    <row r="499" ht="20.25" customHeight="1"/>
    <row r="500" ht="20.25" customHeight="1"/>
    <row r="501" ht="20.25" customHeight="1"/>
    <row r="502" ht="20.25" customHeight="1"/>
    <row r="503" ht="20.25" customHeight="1"/>
    <row r="504" ht="20.25" customHeight="1"/>
    <row r="505" ht="20.25" customHeight="1"/>
    <row r="506" ht="20.25" customHeight="1"/>
    <row r="507" ht="20.25" customHeight="1"/>
    <row r="508" ht="20.25" customHeight="1"/>
    <row r="509" ht="20.25" customHeight="1"/>
    <row r="510" ht="20.25" customHeight="1"/>
    <row r="511" ht="20.25" customHeight="1"/>
    <row r="512" ht="20.25" customHeight="1"/>
    <row r="513" ht="20.25" customHeight="1"/>
    <row r="514" ht="20.25" customHeight="1"/>
    <row r="515" ht="20.25" customHeight="1"/>
    <row r="516" ht="20.25" customHeight="1"/>
    <row r="517" ht="20.25" customHeight="1"/>
    <row r="518" ht="20.25" customHeight="1"/>
    <row r="519" ht="20.25" customHeight="1"/>
    <row r="520" ht="20.25" customHeight="1"/>
    <row r="521" ht="20.25" customHeight="1"/>
    <row r="522" ht="20.25" customHeight="1"/>
    <row r="523" ht="20.25" customHeight="1"/>
    <row r="524" ht="20.25" customHeight="1"/>
    <row r="525" ht="20.25" customHeight="1"/>
    <row r="526" ht="20.25" customHeight="1"/>
    <row r="527" ht="20.25" customHeight="1"/>
    <row r="528" ht="20.25" customHeight="1"/>
    <row r="529" ht="20.25" customHeight="1"/>
    <row r="530" ht="20.25" customHeight="1"/>
    <row r="531" ht="20.25" customHeight="1"/>
    <row r="532" ht="20.25" customHeight="1"/>
    <row r="533" ht="20.25" customHeight="1"/>
    <row r="534" ht="20.25" customHeight="1"/>
    <row r="535" ht="20.25" customHeight="1"/>
    <row r="536" ht="20.25" customHeight="1"/>
    <row r="537" ht="20.25" customHeight="1"/>
    <row r="538" ht="20.25" customHeight="1"/>
    <row r="539" ht="20.25" customHeight="1"/>
    <row r="540" ht="20.25" customHeight="1"/>
    <row r="541" ht="20.25" customHeight="1"/>
    <row r="542" ht="20.25" customHeight="1"/>
    <row r="543" ht="20.25" customHeight="1"/>
    <row r="544" ht="20.25" customHeight="1"/>
    <row r="545" ht="20.25" customHeight="1"/>
    <row r="546" ht="20.25" customHeight="1"/>
    <row r="547" ht="20.25" customHeight="1"/>
    <row r="548" ht="20.25" customHeight="1"/>
    <row r="549" ht="20.25" customHeight="1"/>
    <row r="550" ht="20.25" customHeight="1"/>
    <row r="551" ht="20.25" customHeight="1"/>
    <row r="552" ht="20.25" customHeight="1"/>
    <row r="553" ht="20.25" customHeight="1"/>
    <row r="554" ht="20.25" customHeight="1"/>
    <row r="555" ht="20.25" customHeight="1"/>
    <row r="556" ht="20.25" customHeight="1"/>
    <row r="557" ht="20.25" customHeight="1"/>
    <row r="558" ht="20.25" customHeight="1"/>
    <row r="559" ht="20.25" customHeight="1"/>
    <row r="560" ht="20.25" customHeight="1"/>
    <row r="561" ht="20.25" customHeight="1"/>
    <row r="562" ht="20.25" customHeight="1"/>
    <row r="563" ht="20.25" customHeight="1"/>
    <row r="564" ht="20.25" customHeight="1"/>
    <row r="565" ht="20.25" customHeight="1"/>
    <row r="566" ht="20.25" customHeight="1"/>
    <row r="567" ht="20.25" customHeight="1"/>
    <row r="568" ht="20.25" customHeight="1"/>
    <row r="569" ht="20.25" customHeight="1"/>
    <row r="570" ht="20.25" customHeight="1"/>
    <row r="571" ht="20.25" customHeight="1"/>
    <row r="572" ht="20.25" customHeight="1"/>
    <row r="573" ht="20.25" customHeight="1"/>
    <row r="574" ht="20.25" customHeight="1"/>
    <row r="575" ht="20.25" customHeight="1"/>
    <row r="576" ht="20.25" customHeight="1"/>
    <row r="577" ht="20.25" customHeight="1"/>
    <row r="578" ht="20.25" customHeight="1"/>
    <row r="579" ht="20.25" customHeight="1"/>
    <row r="580" ht="20.25" customHeight="1"/>
    <row r="581" ht="20.25" customHeight="1"/>
    <row r="582" ht="20.25" customHeight="1"/>
    <row r="583" ht="20.25" customHeight="1"/>
    <row r="584" ht="20.25" customHeight="1"/>
    <row r="585" ht="20.25" customHeight="1"/>
    <row r="586" ht="20.25" customHeight="1"/>
    <row r="587" ht="20.25" customHeight="1"/>
    <row r="588" ht="20.25" customHeight="1"/>
    <row r="589" ht="20.25" customHeight="1"/>
    <row r="590" ht="20.25" customHeight="1"/>
    <row r="591" ht="20.25" customHeight="1"/>
    <row r="592" ht="20.25" customHeight="1"/>
    <row r="593" ht="20.25" customHeight="1"/>
    <row r="594" ht="20.25" customHeight="1"/>
    <row r="595" ht="20.25" customHeight="1"/>
    <row r="596" ht="20.25" customHeight="1"/>
    <row r="597" ht="20.25" customHeight="1"/>
    <row r="598" ht="20.25" customHeight="1"/>
    <row r="599" ht="20.25" customHeight="1"/>
    <row r="600" ht="20.25" customHeight="1"/>
    <row r="601" ht="20.25" customHeight="1"/>
    <row r="602" ht="20.25" customHeight="1"/>
    <row r="603" ht="20.25" customHeight="1"/>
    <row r="604" ht="20.25" customHeight="1"/>
    <row r="605" ht="20.25" customHeight="1"/>
    <row r="606" ht="20.25" customHeight="1"/>
    <row r="607" ht="20.25" customHeight="1"/>
    <row r="608" ht="20.25" customHeight="1"/>
    <row r="609" ht="20.25" customHeight="1"/>
    <row r="610" ht="20.25" customHeight="1"/>
    <row r="611" ht="20.25" customHeight="1"/>
    <row r="612" ht="20.25" customHeight="1"/>
    <row r="613" ht="20.25" customHeight="1"/>
    <row r="614" ht="20.25" customHeight="1"/>
    <row r="615" ht="20.25" customHeight="1"/>
    <row r="616" ht="20.25" customHeight="1"/>
    <row r="617" ht="20.25" customHeight="1"/>
    <row r="618" ht="20.25" customHeight="1"/>
    <row r="619" ht="20.25" customHeight="1"/>
    <row r="620" ht="20.25" customHeight="1"/>
    <row r="621" ht="20.25" customHeight="1"/>
    <row r="622" ht="20.25" customHeight="1"/>
    <row r="623" ht="20.25" customHeight="1"/>
    <row r="624" ht="20.25" customHeight="1"/>
    <row r="625" ht="20.25" customHeight="1"/>
    <row r="626" ht="20.25" customHeight="1"/>
    <row r="627" ht="20.25" customHeight="1"/>
    <row r="628" ht="20.25" customHeight="1"/>
    <row r="629" ht="20.25" customHeight="1"/>
    <row r="630" ht="20.25" customHeight="1"/>
    <row r="631" ht="20.25" customHeight="1"/>
    <row r="632" ht="20.25" customHeight="1"/>
    <row r="633" ht="20.25" customHeight="1"/>
    <row r="634" ht="20.25" customHeight="1"/>
    <row r="635" ht="20.25" customHeight="1"/>
    <row r="636" ht="20.25" customHeight="1"/>
    <row r="637" ht="20.25" customHeight="1"/>
    <row r="638" ht="20.25" customHeight="1"/>
    <row r="639" ht="20.25" customHeight="1"/>
    <row r="640" ht="20.25" customHeight="1"/>
    <row r="641" ht="20.25" customHeight="1"/>
    <row r="642" ht="20.25" customHeight="1"/>
    <row r="643" ht="20.25" customHeight="1"/>
    <row r="644" ht="20.25" customHeight="1"/>
    <row r="645" ht="20.25" customHeight="1"/>
    <row r="646" ht="20.25" customHeight="1"/>
    <row r="647" ht="20.25" customHeight="1"/>
    <row r="648" ht="20.25" customHeight="1"/>
    <row r="649" ht="20.25" customHeight="1"/>
    <row r="650" ht="20.25" customHeight="1"/>
    <row r="651" ht="20.25" customHeight="1"/>
    <row r="652" ht="20.25" customHeight="1"/>
    <row r="653" ht="20.25" customHeight="1"/>
    <row r="654" ht="20.25" customHeight="1"/>
    <row r="655" ht="20.25" customHeight="1"/>
    <row r="656" ht="20.25" customHeight="1"/>
    <row r="657" ht="20.25" customHeight="1"/>
    <row r="658" ht="20.25" customHeight="1"/>
    <row r="659" ht="20.25" customHeight="1"/>
    <row r="660" ht="20.25" customHeight="1"/>
    <row r="661" ht="20.25" customHeight="1"/>
    <row r="662" ht="20.25" customHeight="1"/>
    <row r="663" ht="20.25" customHeight="1"/>
    <row r="664" ht="20.25" customHeight="1"/>
    <row r="665" ht="20.25" customHeight="1"/>
    <row r="666" ht="20.25" customHeight="1"/>
    <row r="667" ht="20.25" customHeight="1"/>
    <row r="668" ht="20.25" customHeight="1"/>
    <row r="669" ht="20.25" customHeight="1"/>
    <row r="670" ht="20.25" customHeight="1"/>
    <row r="671" ht="20.25" customHeight="1"/>
    <row r="672" ht="20.25" customHeight="1"/>
    <row r="673" ht="20.25" customHeight="1"/>
    <row r="674" ht="20.25" customHeight="1"/>
    <row r="675" ht="20.25" customHeight="1"/>
    <row r="676" ht="20.25" customHeight="1"/>
    <row r="677" ht="20.25" customHeight="1"/>
    <row r="678" ht="20.25" customHeight="1"/>
    <row r="679" ht="20.25" customHeight="1"/>
    <row r="680" ht="20.25" customHeight="1"/>
    <row r="681" ht="20.25" customHeight="1"/>
    <row r="682" ht="20.25" customHeight="1"/>
    <row r="683" ht="20.25" customHeight="1"/>
    <row r="684" ht="20.25" customHeight="1"/>
    <row r="685" ht="20.25" customHeight="1"/>
    <row r="686" ht="20.25" customHeight="1"/>
    <row r="687" ht="20.25" customHeight="1"/>
    <row r="688" ht="20.25" customHeight="1"/>
    <row r="689" ht="20.25" customHeight="1"/>
    <row r="690" ht="20.25" customHeight="1"/>
    <row r="691" ht="20.25" customHeight="1"/>
    <row r="692" ht="20.25" customHeight="1"/>
    <row r="693" ht="20.25" customHeight="1"/>
    <row r="694" ht="20.25" customHeight="1"/>
    <row r="695" ht="20.25" customHeight="1"/>
    <row r="696" ht="20.25" customHeight="1"/>
    <row r="697" ht="20.25" customHeight="1"/>
    <row r="698" ht="20.25" customHeight="1"/>
    <row r="699" ht="20.25" customHeight="1"/>
    <row r="700" ht="20.25" customHeight="1"/>
    <row r="701" ht="20.25" customHeight="1"/>
    <row r="702" ht="20.25" customHeight="1"/>
    <row r="703" ht="20.25" customHeight="1"/>
    <row r="704" ht="20.25" customHeight="1"/>
    <row r="705" ht="20.25" customHeight="1"/>
    <row r="706" ht="20.25" customHeight="1"/>
    <row r="707" ht="20.25" customHeight="1"/>
    <row r="708" ht="20.25" customHeight="1"/>
    <row r="709" ht="20.25" customHeight="1"/>
    <row r="710" ht="20.25" customHeight="1"/>
    <row r="711" ht="20.25" customHeight="1"/>
    <row r="712" ht="20.25" customHeight="1"/>
    <row r="713" ht="20.25" customHeight="1"/>
    <row r="714" ht="20.25" customHeight="1"/>
    <row r="715" ht="20.25" customHeight="1"/>
    <row r="716" ht="20.25" customHeight="1"/>
    <row r="717" ht="20.25" customHeight="1"/>
    <row r="718" ht="20.25" customHeight="1"/>
    <row r="719" ht="20.25" customHeight="1"/>
    <row r="720" ht="20.25" customHeight="1"/>
    <row r="721" ht="20.25" customHeight="1"/>
    <row r="722" ht="20.25" customHeight="1"/>
    <row r="723" ht="20.25" customHeight="1"/>
    <row r="724" ht="20.25" customHeight="1"/>
    <row r="725" ht="20.25" customHeight="1"/>
    <row r="726" ht="20.25" customHeight="1"/>
    <row r="727" ht="20.25" customHeight="1"/>
    <row r="728" ht="20.25" customHeight="1"/>
    <row r="729" ht="20.25" customHeight="1"/>
    <row r="730" ht="20.25" customHeight="1"/>
    <row r="731" ht="20.25" customHeight="1"/>
    <row r="732" ht="20.25" customHeight="1"/>
    <row r="733" ht="20.25" customHeight="1"/>
    <row r="734" ht="20.25" customHeight="1"/>
    <row r="735" ht="20.25" customHeight="1"/>
    <row r="736" ht="20.25" customHeight="1"/>
    <row r="737" ht="20.25" customHeight="1"/>
    <row r="738" ht="20.25" customHeight="1"/>
    <row r="739" ht="20.25" customHeight="1"/>
    <row r="740" ht="20.25" customHeight="1"/>
    <row r="741" ht="20.25" customHeight="1"/>
    <row r="742" ht="20.25" customHeight="1"/>
    <row r="743" ht="20.25" customHeight="1"/>
    <row r="744" ht="20.25" customHeight="1"/>
    <row r="745" ht="20.25" customHeight="1"/>
    <row r="746" ht="20.25" customHeight="1"/>
    <row r="747" ht="20.25" customHeight="1"/>
    <row r="748" ht="20.25" customHeight="1"/>
    <row r="749" ht="20.25" customHeight="1"/>
    <row r="750" ht="20.25" customHeight="1"/>
    <row r="751" ht="20.25" customHeight="1"/>
    <row r="752" ht="20.25" customHeight="1"/>
    <row r="753" ht="20.25" customHeight="1"/>
    <row r="754" ht="20.25" customHeight="1"/>
    <row r="755" ht="20.25" customHeight="1"/>
    <row r="756" ht="20.25" customHeight="1"/>
    <row r="757" ht="20.25" customHeight="1"/>
    <row r="758" ht="20.25" customHeight="1"/>
    <row r="759" ht="20.25" customHeight="1"/>
    <row r="760" ht="20.25" customHeight="1"/>
    <row r="761" ht="20.25" customHeight="1"/>
    <row r="762" ht="20.25" customHeight="1"/>
    <row r="763" ht="20.25" customHeight="1"/>
    <row r="764" ht="20.25" customHeight="1"/>
    <row r="765" ht="20.25" customHeight="1"/>
    <row r="766" ht="20.25" customHeight="1"/>
    <row r="767" ht="20.25" customHeight="1"/>
    <row r="768" ht="20.25" customHeight="1"/>
    <row r="769" ht="20.25" customHeight="1"/>
    <row r="770" ht="20.25" customHeight="1"/>
    <row r="771" ht="20.25" customHeight="1"/>
    <row r="772" ht="20.25" customHeight="1"/>
    <row r="773" ht="20.25" customHeight="1"/>
    <row r="774" ht="20.25" customHeight="1"/>
    <row r="775" ht="20.25" customHeight="1"/>
    <row r="776" ht="20.25" customHeight="1"/>
    <row r="777" ht="20.25" customHeight="1"/>
    <row r="778" ht="20.25" customHeight="1"/>
    <row r="779" ht="20.25" customHeight="1"/>
    <row r="780" ht="20.25" customHeight="1"/>
    <row r="781" ht="20.25" customHeight="1"/>
    <row r="782" ht="20.25" customHeight="1"/>
    <row r="783" ht="20.25" customHeight="1"/>
    <row r="784" ht="20.25" customHeight="1"/>
    <row r="785" ht="20.25" customHeight="1"/>
    <row r="786" ht="20.25" customHeight="1"/>
    <row r="787" ht="20.25" customHeight="1"/>
    <row r="788" ht="20.25" customHeight="1"/>
    <row r="789" ht="20.25" customHeight="1"/>
    <row r="790" ht="20.25" customHeight="1"/>
    <row r="791" ht="20.25" customHeight="1"/>
    <row r="792" ht="20.25" customHeight="1"/>
    <row r="793" ht="20.25" customHeight="1"/>
    <row r="794" ht="20.25" customHeight="1"/>
    <row r="795" ht="20.25" customHeight="1"/>
    <row r="796" ht="20.25" customHeight="1"/>
    <row r="797" ht="20.25" customHeight="1"/>
    <row r="798" ht="20.25" customHeight="1"/>
    <row r="799" ht="20.25" customHeight="1"/>
    <row r="800" ht="20.25" customHeight="1"/>
    <row r="801" ht="20.25" customHeight="1"/>
    <row r="802" ht="20.25" customHeight="1"/>
    <row r="803" ht="20.25" customHeight="1"/>
    <row r="804" ht="20.25" customHeight="1"/>
    <row r="805" ht="20.25" customHeight="1"/>
    <row r="806" ht="20.25" customHeight="1"/>
    <row r="807" ht="20.25" customHeight="1"/>
    <row r="808" ht="20.25" customHeight="1"/>
    <row r="809" ht="20.25" customHeight="1"/>
    <row r="810" ht="20.25" customHeight="1"/>
    <row r="811" ht="20.25" customHeight="1"/>
    <row r="812" ht="20.25" customHeight="1"/>
    <row r="813" ht="20.25" customHeight="1"/>
    <row r="814" ht="20.25" customHeight="1"/>
    <row r="815" ht="20.25" customHeight="1"/>
    <row r="816" ht="20.25" customHeight="1"/>
    <row r="817" ht="20.25" customHeight="1"/>
    <row r="818" ht="20.25" customHeight="1"/>
    <row r="819" ht="20.25" customHeight="1"/>
    <row r="820" ht="20.25" customHeight="1"/>
    <row r="821" ht="20.25" customHeight="1"/>
    <row r="822" ht="20.25" customHeight="1"/>
    <row r="823" ht="20.25" customHeight="1"/>
    <row r="824" ht="20.25" customHeight="1"/>
    <row r="825" ht="20.25" customHeight="1"/>
    <row r="826" ht="20.25" customHeight="1"/>
    <row r="827" ht="20.25" customHeight="1"/>
    <row r="828" ht="20.25" customHeight="1"/>
    <row r="829" ht="20.25" customHeight="1"/>
    <row r="830" ht="20.25" customHeight="1"/>
    <row r="831" ht="20.25" customHeight="1"/>
    <row r="832" ht="20.25" customHeight="1"/>
    <row r="833" ht="20.25" customHeight="1"/>
    <row r="834" ht="20.25" customHeight="1"/>
    <row r="835" ht="20.25" customHeight="1"/>
    <row r="836" ht="20.25" customHeight="1"/>
    <row r="837" ht="20.25" customHeight="1"/>
    <row r="838" ht="20.25" customHeight="1"/>
    <row r="839" ht="20.25" customHeight="1"/>
    <row r="840" ht="20.25" customHeight="1"/>
    <row r="841" ht="20.25" customHeight="1"/>
    <row r="842" ht="20.25" customHeight="1"/>
    <row r="843" ht="20.25" customHeight="1"/>
    <row r="844" ht="20.25" customHeight="1"/>
    <row r="845" ht="20.25" customHeight="1"/>
    <row r="846" ht="20.25" customHeight="1"/>
    <row r="847" ht="20.25" customHeight="1"/>
    <row r="848" ht="20.25" customHeight="1"/>
    <row r="849" ht="20.25" customHeight="1"/>
    <row r="850" ht="20.25" customHeight="1"/>
    <row r="851" ht="20.25" customHeight="1"/>
    <row r="852" ht="20.25" customHeight="1"/>
    <row r="853" ht="20.25" customHeight="1"/>
    <row r="854" ht="20.25" customHeight="1"/>
    <row r="855" ht="20.25" customHeight="1"/>
    <row r="856" ht="20.25" customHeight="1"/>
    <row r="857" ht="20.25" customHeight="1"/>
    <row r="858" ht="20.25" customHeight="1"/>
    <row r="859" ht="20.25" customHeight="1"/>
    <row r="860" ht="20.25" customHeight="1"/>
    <row r="861" ht="20.25" customHeight="1"/>
    <row r="862" ht="20.25" customHeight="1"/>
    <row r="863" ht="20.25" customHeight="1"/>
    <row r="864" ht="20.25" customHeight="1"/>
    <row r="865" ht="20.25" customHeight="1"/>
    <row r="866" ht="20.25" customHeight="1"/>
    <row r="867" ht="20.25" customHeight="1"/>
    <row r="868" ht="20.25" customHeight="1"/>
    <row r="869" ht="20.25" customHeight="1"/>
    <row r="870" ht="20.25" customHeight="1"/>
    <row r="871" ht="20.25" customHeight="1"/>
    <row r="872" ht="20.25" customHeight="1"/>
    <row r="873" ht="20.25" customHeight="1"/>
    <row r="874" ht="20.25" customHeight="1"/>
    <row r="875" ht="20.25" customHeight="1"/>
    <row r="876" ht="20.25" customHeight="1"/>
    <row r="877" ht="20.25" customHeight="1"/>
    <row r="878" ht="20.25" customHeight="1"/>
    <row r="879" ht="20.25" customHeight="1"/>
    <row r="880" ht="20.25" customHeight="1"/>
    <row r="881" ht="20.25" customHeight="1"/>
    <row r="882" ht="20.25" customHeight="1"/>
    <row r="883" ht="20.25" customHeight="1"/>
    <row r="884" ht="20.25" customHeight="1"/>
    <row r="885" ht="20.25" customHeight="1"/>
    <row r="886" ht="20.25" customHeight="1"/>
    <row r="887" ht="20.25" customHeight="1"/>
    <row r="888" ht="20.25" customHeight="1"/>
    <row r="889" ht="20.25" customHeight="1"/>
    <row r="890" ht="20.25" customHeight="1"/>
    <row r="891" ht="20.25" customHeight="1"/>
    <row r="892" ht="20.25" customHeight="1"/>
    <row r="893" ht="20.25" customHeight="1"/>
    <row r="894" ht="20.25" customHeight="1"/>
    <row r="895" ht="20.25" customHeight="1"/>
    <row r="896" ht="20.25" customHeight="1"/>
    <row r="897" ht="20.25" customHeight="1"/>
    <row r="898" ht="20.25" customHeight="1"/>
    <row r="899" ht="20.25" customHeight="1"/>
    <row r="900" ht="20.25" customHeight="1"/>
    <row r="901" ht="20.25" customHeight="1"/>
    <row r="902" ht="20.25" customHeight="1"/>
    <row r="903" ht="20.25" customHeight="1"/>
    <row r="904" ht="20.25" customHeight="1"/>
    <row r="905" ht="20.25" customHeight="1"/>
    <row r="906" ht="20.25" customHeight="1"/>
    <row r="907" ht="20.25" customHeight="1"/>
    <row r="908" ht="20.25" customHeight="1"/>
    <row r="909" ht="20.25" customHeight="1"/>
    <row r="910" ht="20.25" customHeight="1"/>
    <row r="911" ht="20.25" customHeight="1"/>
    <row r="912" ht="20.25" customHeight="1"/>
    <row r="913" ht="20.25" customHeight="1"/>
    <row r="914" ht="20.25" customHeight="1"/>
    <row r="915" ht="20.25" customHeight="1"/>
    <row r="916" ht="20.25" customHeight="1"/>
    <row r="917" ht="20.25" customHeight="1"/>
    <row r="918" ht="20.25" customHeight="1"/>
    <row r="919" ht="20.25" customHeight="1"/>
    <row r="920" ht="20.25" customHeight="1"/>
    <row r="921" ht="20.25" customHeight="1"/>
    <row r="922" ht="20.25" customHeight="1"/>
    <row r="923" ht="20.25" customHeight="1"/>
    <row r="924" ht="20.25" customHeight="1"/>
    <row r="925" ht="20.25" customHeight="1"/>
    <row r="926" ht="20.25" customHeight="1"/>
    <row r="927" ht="20.25" customHeight="1"/>
    <row r="928" ht="20.25" customHeight="1"/>
    <row r="929" ht="20.25" customHeight="1"/>
    <row r="930" ht="20.25" customHeight="1"/>
    <row r="931" ht="20.25" customHeight="1"/>
    <row r="932" ht="20.25" customHeight="1"/>
    <row r="933" ht="20.25" customHeight="1"/>
    <row r="934" ht="20.25" customHeight="1"/>
    <row r="935" ht="20.25" customHeight="1"/>
    <row r="936" ht="20.25" customHeight="1"/>
    <row r="937" ht="20.25" customHeight="1"/>
    <row r="938" ht="20.25" customHeight="1"/>
    <row r="939" ht="20.25" customHeight="1"/>
    <row r="940" ht="20.25" customHeight="1"/>
    <row r="941" ht="20.25" customHeight="1"/>
    <row r="942" ht="20.25" customHeight="1"/>
    <row r="943" ht="20.25" customHeight="1"/>
    <row r="944" ht="20.25" customHeight="1"/>
    <row r="945" ht="20.25" customHeight="1"/>
    <row r="946" ht="20.25" customHeight="1"/>
    <row r="947" ht="20.25" customHeight="1"/>
    <row r="948" ht="20.25" customHeight="1"/>
    <row r="949" ht="20.25" customHeight="1"/>
    <row r="950" ht="20.25" customHeight="1"/>
    <row r="951" ht="20.25" customHeight="1"/>
    <row r="952" ht="20.25" customHeight="1"/>
    <row r="953" ht="20.25" customHeight="1"/>
    <row r="954" ht="20.25" customHeight="1"/>
    <row r="955" ht="20.25" customHeight="1"/>
    <row r="956" ht="20.25" customHeight="1"/>
    <row r="957" ht="20.25" customHeight="1"/>
    <row r="958" ht="20.25" customHeight="1"/>
    <row r="959" ht="20.25" customHeight="1"/>
    <row r="960" ht="20.25" customHeight="1"/>
    <row r="961" ht="20.25" customHeight="1"/>
    <row r="962" ht="20.25" customHeight="1"/>
    <row r="963" ht="20.25" customHeight="1"/>
    <row r="964" ht="20.25" customHeight="1"/>
    <row r="965" ht="20.25" customHeight="1"/>
    <row r="966" ht="20.25" customHeight="1"/>
    <row r="967" ht="20.25" customHeight="1"/>
    <row r="968" ht="20.25" customHeight="1"/>
    <row r="969" ht="20.25" customHeight="1"/>
    <row r="970" ht="20.25" customHeight="1"/>
    <row r="971" ht="20.25" customHeight="1"/>
    <row r="972" ht="20.25" customHeight="1"/>
    <row r="973" ht="20.25" customHeight="1"/>
    <row r="974" ht="20.25" customHeight="1"/>
    <row r="975" ht="20.25" customHeight="1"/>
    <row r="976" ht="20.25" customHeight="1"/>
    <row r="977" ht="20.25" customHeight="1"/>
    <row r="978" ht="20.25" customHeight="1"/>
    <row r="979" ht="20.25" customHeight="1"/>
    <row r="980" ht="20.25" customHeight="1"/>
    <row r="981" ht="20.25" customHeight="1"/>
    <row r="982" ht="20.25" customHeight="1"/>
    <row r="983" ht="20.25" customHeight="1"/>
    <row r="984" ht="20.25" customHeight="1"/>
    <row r="985" ht="20.25" customHeight="1"/>
    <row r="986" ht="20.25" customHeight="1"/>
    <row r="987" ht="20.25" customHeight="1"/>
    <row r="988" ht="20.25" customHeight="1"/>
    <row r="989" ht="20.25" customHeight="1"/>
    <row r="990" ht="20.25" customHeight="1"/>
    <row r="991" ht="20.25" customHeight="1"/>
    <row r="992" ht="20.25" customHeight="1"/>
    <row r="993" ht="20.25" customHeight="1"/>
    <row r="994" ht="20.25" customHeight="1"/>
    <row r="995" ht="20.25" customHeight="1"/>
    <row r="996" ht="20.25" customHeight="1"/>
    <row r="997" ht="20.25" customHeight="1"/>
    <row r="998" ht="20.25" customHeight="1"/>
    <row r="999" ht="20.25" customHeight="1"/>
    <row r="1000" ht="20.25" customHeight="1"/>
    <row r="1001" ht="20.25" customHeight="1"/>
    <row r="1002" ht="20.25" customHeight="1"/>
  </sheetData>
  <mergeCells count="1">
    <mergeCell ref="B4:L4"/>
  </mergeCells>
  <pageMargins left="0.7" right="0.7" top="0.75" bottom="0.75" header="0" footer="0"/>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03FBB-D227-4F17-9E47-362F7541B978}">
  <dimension ref="B2:AC36"/>
  <sheetViews>
    <sheetView topLeftCell="Q1" zoomScale="130" zoomScaleNormal="130" workbookViewId="0">
      <selection activeCell="AB35" sqref="AB35"/>
    </sheetView>
  </sheetViews>
  <sheetFormatPr baseColWidth="10" defaultRowHeight="15"/>
  <cols>
    <col min="5" max="5" width="5.28515625" bestFit="1" customWidth="1"/>
    <col min="9" max="9" width="10" customWidth="1"/>
    <col min="10" max="13" width="10.140625" customWidth="1"/>
    <col min="14" max="14" width="9.7109375" customWidth="1"/>
    <col min="16" max="16" width="13" style="1938" customWidth="1"/>
    <col min="17" max="20" width="10.140625" style="1938" customWidth="1"/>
    <col min="21" max="21" width="9.7109375" style="1938" customWidth="1"/>
    <col min="23" max="24" width="13" style="1938" customWidth="1"/>
    <col min="25" max="28" width="10.140625" style="1938" customWidth="1"/>
    <col min="29" max="29" width="9.7109375" style="1938" customWidth="1"/>
  </cols>
  <sheetData>
    <row r="2" spans="2:29" ht="15.75" thickBot="1"/>
    <row r="3" spans="2:29">
      <c r="B3" s="1632" t="s">
        <v>1891</v>
      </c>
      <c r="C3" s="1063"/>
      <c r="D3" s="1063"/>
      <c r="E3" s="1063"/>
      <c r="F3" s="1063"/>
      <c r="G3" s="1064"/>
      <c r="I3" s="1996" t="s">
        <v>1894</v>
      </c>
      <c r="J3" s="1997"/>
      <c r="K3" s="1997"/>
      <c r="L3" s="1997"/>
      <c r="M3" s="1997"/>
      <c r="N3" s="1998"/>
      <c r="P3" s="2027" t="s">
        <v>1893</v>
      </c>
      <c r="Q3" s="2028"/>
      <c r="R3" s="2028"/>
      <c r="S3" s="2028"/>
      <c r="T3" s="2028"/>
      <c r="U3" s="2029"/>
      <c r="W3" s="2027" t="s">
        <v>1893</v>
      </c>
      <c r="X3" s="2042"/>
      <c r="Y3" s="2028"/>
      <c r="Z3" s="2028"/>
      <c r="AA3" s="2028"/>
      <c r="AB3" s="2028"/>
      <c r="AC3" s="2029"/>
    </row>
    <row r="4" spans="2:29">
      <c r="B4" s="1994" t="s">
        <v>1885</v>
      </c>
      <c r="C4" s="1065"/>
      <c r="D4" s="1065"/>
      <c r="E4" s="1065"/>
      <c r="F4" s="1065"/>
      <c r="G4" s="1066"/>
      <c r="I4" s="1999"/>
      <c r="J4" s="2000"/>
      <c r="K4" s="2000"/>
      <c r="L4" s="2000"/>
      <c r="M4" s="2000"/>
      <c r="N4" s="2001"/>
      <c r="P4" s="2010"/>
      <c r="Q4" s="2011"/>
      <c r="R4" s="2011"/>
      <c r="S4" s="2011"/>
      <c r="T4" s="2011"/>
      <c r="U4" s="2012"/>
      <c r="W4" s="2010"/>
      <c r="X4" s="2011"/>
      <c r="Y4" s="2011"/>
      <c r="Z4" s="2011"/>
      <c r="AA4" s="2011"/>
      <c r="AB4" s="2011"/>
      <c r="AC4" s="2012"/>
    </row>
    <row r="5" spans="2:29">
      <c r="B5" s="1994" t="s">
        <v>1892</v>
      </c>
      <c r="C5" s="1065"/>
      <c r="D5" s="1065"/>
      <c r="E5" s="1065"/>
      <c r="F5" s="1065"/>
      <c r="G5" s="1066"/>
      <c r="I5" s="1999"/>
      <c r="J5" s="2000"/>
      <c r="K5" s="2000"/>
      <c r="L5" s="2000"/>
      <c r="M5" s="2000"/>
      <c r="N5" s="2001"/>
      <c r="P5" s="2010" t="s">
        <v>1897</v>
      </c>
      <c r="Q5" s="2011"/>
      <c r="R5" s="2011"/>
      <c r="S5" s="2011"/>
      <c r="T5" s="2011"/>
      <c r="U5" s="2012"/>
      <c r="W5" s="2010" t="s">
        <v>1898</v>
      </c>
      <c r="X5" s="2011"/>
      <c r="Y5" s="2011"/>
      <c r="Z5" s="2011"/>
      <c r="AA5" s="2011"/>
      <c r="AB5" s="2011"/>
      <c r="AC5" s="2012"/>
    </row>
    <row r="6" spans="2:29">
      <c r="B6" s="1994"/>
      <c r="C6" s="1065"/>
      <c r="D6" s="1065"/>
      <c r="E6" s="1065"/>
      <c r="F6" s="1992">
        <v>2024</v>
      </c>
      <c r="G6" s="1993">
        <v>2023</v>
      </c>
      <c r="I6" s="1999"/>
      <c r="J6" s="2000"/>
      <c r="K6" s="2000"/>
      <c r="L6" s="2000"/>
      <c r="M6" s="2002"/>
      <c r="N6" s="2003"/>
      <c r="P6" s="2010" t="s">
        <v>1895</v>
      </c>
      <c r="Q6" s="2011"/>
      <c r="R6" s="2011"/>
      <c r="S6" s="2011"/>
      <c r="T6" s="2013"/>
      <c r="U6" s="2014"/>
      <c r="W6" s="2010"/>
      <c r="X6" s="2011"/>
      <c r="Y6" s="2011"/>
      <c r="Z6" s="2011"/>
      <c r="AA6" s="2011"/>
      <c r="AB6" s="2013"/>
      <c r="AC6" s="2014"/>
    </row>
    <row r="7" spans="2:29">
      <c r="B7" s="1067"/>
      <c r="C7" s="1065"/>
      <c r="D7" s="1065"/>
      <c r="E7" s="1992" t="s">
        <v>1890</v>
      </c>
      <c r="F7" s="1992" t="s">
        <v>1889</v>
      </c>
      <c r="G7" s="1993" t="s">
        <v>1889</v>
      </c>
      <c r="I7" s="2004"/>
      <c r="J7" s="2000"/>
      <c r="K7" s="2000"/>
      <c r="L7" s="2002"/>
      <c r="M7" s="2002"/>
      <c r="N7" s="2003"/>
      <c r="P7" s="2010"/>
      <c r="Q7" s="2011"/>
      <c r="R7" s="2011"/>
      <c r="S7" s="2011"/>
      <c r="T7" s="2013"/>
      <c r="U7" s="2022">
        <v>2024</v>
      </c>
      <c r="W7" s="2038" t="s">
        <v>49</v>
      </c>
      <c r="X7" s="2043"/>
      <c r="Y7" s="2035" t="s">
        <v>1899</v>
      </c>
      <c r="Z7" s="2035"/>
      <c r="AA7" s="2035" t="s">
        <v>1902</v>
      </c>
      <c r="AB7" s="2035"/>
      <c r="AC7" s="2036" t="s">
        <v>1899</v>
      </c>
    </row>
    <row r="8" spans="2:29">
      <c r="B8" s="1994" t="s">
        <v>1886</v>
      </c>
      <c r="C8" s="1065"/>
      <c r="D8" s="1065"/>
      <c r="E8" s="1065"/>
      <c r="F8" s="1065"/>
      <c r="G8" s="1066"/>
      <c r="I8" s="1999"/>
      <c r="J8" s="2000"/>
      <c r="K8" s="2000"/>
      <c r="L8" s="2000"/>
      <c r="M8" s="2000"/>
      <c r="N8" s="2001"/>
      <c r="P8" s="2010" t="s">
        <v>1896</v>
      </c>
      <c r="Q8" s="2011"/>
      <c r="R8" s="2011"/>
      <c r="S8" s="2023" t="s">
        <v>49</v>
      </c>
      <c r="T8" s="2023" t="s">
        <v>795</v>
      </c>
      <c r="U8" s="2024" t="s">
        <v>796</v>
      </c>
      <c r="W8" s="2010" t="s">
        <v>1896</v>
      </c>
      <c r="X8" s="2011"/>
      <c r="Y8" s="2033" t="s">
        <v>1900</v>
      </c>
      <c r="Z8" s="2033" t="s">
        <v>1901</v>
      </c>
      <c r="AA8" s="2033" t="s">
        <v>1903</v>
      </c>
      <c r="AB8" s="2033" t="s">
        <v>1913</v>
      </c>
      <c r="AC8" s="2034" t="s">
        <v>1904</v>
      </c>
    </row>
    <row r="9" spans="2:29">
      <c r="B9" s="1994" t="s">
        <v>1887</v>
      </c>
      <c r="C9" s="1065"/>
      <c r="D9" s="1065"/>
      <c r="E9" s="1065"/>
      <c r="F9" s="1065"/>
      <c r="G9" s="1066"/>
      <c r="I9" s="1999"/>
      <c r="J9" s="2000"/>
      <c r="K9" s="2000"/>
      <c r="L9" s="2000"/>
      <c r="M9" s="2000"/>
      <c r="N9" s="2001"/>
      <c r="P9" s="2010" t="s">
        <v>19</v>
      </c>
      <c r="Q9" s="2011"/>
      <c r="R9" s="2011"/>
      <c r="S9" s="2015">
        <v>1000</v>
      </c>
      <c r="T9" s="2015">
        <v>0</v>
      </c>
      <c r="U9" s="2025">
        <f t="shared" ref="U9:U14" si="0">+S9-T9</f>
        <v>1000</v>
      </c>
      <c r="W9" s="2010" t="s">
        <v>19</v>
      </c>
      <c r="X9" s="2011"/>
      <c r="Y9" s="2030">
        <f ca="1">S23-SUM(Y10:Y13)</f>
        <v>1440</v>
      </c>
      <c r="Z9" s="2015" t="s">
        <v>1906</v>
      </c>
      <c r="AA9" s="2015" t="s">
        <v>1906</v>
      </c>
      <c r="AB9" s="2015" t="s">
        <v>1906</v>
      </c>
      <c r="AC9" s="2025">
        <f ca="1">S14-SUM(AC10:AC13)</f>
        <v>1440</v>
      </c>
    </row>
    <row r="10" spans="2:29">
      <c r="B10" s="1994" t="s">
        <v>359</v>
      </c>
      <c r="C10" s="1065"/>
      <c r="D10" s="1065"/>
      <c r="E10" s="1065"/>
      <c r="F10" s="1065"/>
      <c r="G10" s="1066"/>
      <c r="I10" s="1999"/>
      <c r="J10" s="2000"/>
      <c r="K10" s="2000"/>
      <c r="L10" s="2000"/>
      <c r="M10" s="2000"/>
      <c r="N10" s="2001"/>
      <c r="P10" s="2010" t="s">
        <v>20</v>
      </c>
      <c r="Q10" s="2011"/>
      <c r="R10" s="2011"/>
      <c r="S10" s="2016">
        <f t="shared" ref="S10:S13" ca="1" si="1">RANDBETWEEN(80,120)*10</f>
        <v>1060</v>
      </c>
      <c r="T10" s="2016">
        <f t="shared" ref="T10:T13" ca="1" si="2">S10*RANDBETWEEN(50,90)/100</f>
        <v>604.20000000000005</v>
      </c>
      <c r="U10" s="2025">
        <f t="shared" ca="1" si="0"/>
        <v>455.79999999999995</v>
      </c>
      <c r="W10" s="2010" t="s">
        <v>20</v>
      </c>
      <c r="X10" s="2011"/>
      <c r="Y10" s="2031">
        <f t="shared" ref="Y10:Y13" ca="1" si="3">RANDBETWEEN(80,120)*10</f>
        <v>880</v>
      </c>
      <c r="Z10" s="2015" t="s">
        <v>1906</v>
      </c>
      <c r="AA10" s="2015" t="s">
        <v>1906</v>
      </c>
      <c r="AB10" s="2015"/>
      <c r="AC10" s="2025">
        <f ca="1">SUM(Y10:AB10)</f>
        <v>880</v>
      </c>
    </row>
    <row r="11" spans="2:29">
      <c r="B11" s="1994" t="s">
        <v>359</v>
      </c>
      <c r="C11" s="1065"/>
      <c r="D11" s="1065"/>
      <c r="E11" s="1065"/>
      <c r="F11" s="1065"/>
      <c r="G11" s="1066"/>
      <c r="I11" s="1999"/>
      <c r="J11" s="2000"/>
      <c r="K11" s="2000"/>
      <c r="L11" s="2000"/>
      <c r="M11" s="2000"/>
      <c r="N11" s="2001"/>
      <c r="P11" s="2010" t="s">
        <v>21</v>
      </c>
      <c r="Q11" s="2011"/>
      <c r="R11" s="2011"/>
      <c r="S11" s="2016">
        <f t="shared" ca="1" si="1"/>
        <v>1030</v>
      </c>
      <c r="T11" s="2016">
        <f t="shared" ca="1" si="2"/>
        <v>762.2</v>
      </c>
      <c r="U11" s="2025">
        <f t="shared" ca="1" si="0"/>
        <v>267.79999999999995</v>
      </c>
      <c r="W11" s="2010" t="s">
        <v>21</v>
      </c>
      <c r="X11" s="2011"/>
      <c r="Y11" s="2031">
        <f t="shared" ca="1" si="3"/>
        <v>940</v>
      </c>
      <c r="Z11" s="2015" t="s">
        <v>1906</v>
      </c>
      <c r="AA11" s="2015" t="s">
        <v>1906</v>
      </c>
      <c r="AB11" s="2015"/>
      <c r="AC11" s="2025">
        <f ca="1">SUM(Y11:AB11)</f>
        <v>940</v>
      </c>
    </row>
    <row r="12" spans="2:29">
      <c r="B12" s="1994" t="s">
        <v>359</v>
      </c>
      <c r="C12" s="1065"/>
      <c r="D12" s="1065"/>
      <c r="E12" s="1065"/>
      <c r="F12" s="1065"/>
      <c r="G12" s="1066"/>
      <c r="I12" s="1999"/>
      <c r="J12" s="2000"/>
      <c r="K12" s="2000"/>
      <c r="L12" s="2000"/>
      <c r="M12" s="2000"/>
      <c r="N12" s="2001"/>
      <c r="P12" s="2010" t="s">
        <v>787</v>
      </c>
      <c r="Q12" s="2011"/>
      <c r="R12" s="2011"/>
      <c r="S12" s="2016">
        <f t="shared" ca="1" si="1"/>
        <v>890</v>
      </c>
      <c r="T12" s="2016">
        <f t="shared" ca="1" si="2"/>
        <v>596.29999999999995</v>
      </c>
      <c r="U12" s="2025">
        <f t="shared" ca="1" si="0"/>
        <v>293.70000000000005</v>
      </c>
      <c r="W12" s="2010" t="s">
        <v>787</v>
      </c>
      <c r="X12" s="2011"/>
      <c r="Y12" s="2031">
        <f t="shared" ca="1" si="3"/>
        <v>830</v>
      </c>
      <c r="Z12" s="2015" t="s">
        <v>1906</v>
      </c>
      <c r="AA12" s="2015" t="s">
        <v>1906</v>
      </c>
      <c r="AB12" s="2015"/>
      <c r="AC12" s="2025">
        <f ca="1">SUM(Y12:AB12)</f>
        <v>830</v>
      </c>
    </row>
    <row r="13" spans="2:29">
      <c r="B13" s="1994" t="s">
        <v>359</v>
      </c>
      <c r="C13" s="1065"/>
      <c r="D13" s="1065"/>
      <c r="E13" s="1065"/>
      <c r="F13" s="1065"/>
      <c r="G13" s="1066"/>
      <c r="I13" s="1999"/>
      <c r="J13" s="2000"/>
      <c r="K13" s="2000"/>
      <c r="L13" s="2000"/>
      <c r="M13" s="2000"/>
      <c r="N13" s="2001"/>
      <c r="P13" s="2010" t="s">
        <v>790</v>
      </c>
      <c r="Q13" s="2011"/>
      <c r="R13" s="2011"/>
      <c r="S13" s="2017">
        <f t="shared" ca="1" si="1"/>
        <v>1000</v>
      </c>
      <c r="T13" s="2017">
        <f t="shared" ca="1" si="2"/>
        <v>570</v>
      </c>
      <c r="U13" s="2026">
        <f t="shared" ca="1" si="0"/>
        <v>430</v>
      </c>
      <c r="W13" s="2010" t="s">
        <v>790</v>
      </c>
      <c r="X13" s="2011"/>
      <c r="Y13" s="2032">
        <f t="shared" ca="1" si="3"/>
        <v>890</v>
      </c>
      <c r="Z13" s="2015" t="s">
        <v>1906</v>
      </c>
      <c r="AA13" s="2015" t="s">
        <v>1906</v>
      </c>
      <c r="AB13" s="2015"/>
      <c r="AC13" s="2037">
        <f ca="1">SUM(Y13:AB13)</f>
        <v>890</v>
      </c>
    </row>
    <row r="14" spans="2:29">
      <c r="B14" s="1067"/>
      <c r="C14" s="1065"/>
      <c r="D14" s="1065"/>
      <c r="E14" s="1065"/>
      <c r="F14" s="1065"/>
      <c r="G14" s="1066"/>
      <c r="I14" s="2004"/>
      <c r="J14" s="2000"/>
      <c r="K14" s="2000"/>
      <c r="L14" s="2000"/>
      <c r="M14" s="2000"/>
      <c r="N14" s="2001"/>
      <c r="P14" s="2010"/>
      <c r="Q14" s="2011"/>
      <c r="R14" s="2011"/>
      <c r="S14" s="2017">
        <f t="shared" ref="S14:T14" ca="1" si="4">SUM(S9:S13)</f>
        <v>4980</v>
      </c>
      <c r="T14" s="2017">
        <f t="shared" ca="1" si="4"/>
        <v>2532.6999999999998</v>
      </c>
      <c r="U14" s="2026">
        <f t="shared" ca="1" si="0"/>
        <v>2447.3000000000002</v>
      </c>
      <c r="W14" s="2010"/>
      <c r="X14" s="2011"/>
      <c r="Y14" s="2032">
        <f ca="1">SUM(Y9:Y13)</f>
        <v>4980</v>
      </c>
      <c r="Z14" s="2017">
        <f t="shared" ref="Z14" si="5">SUM(Z9:Z13)</f>
        <v>0</v>
      </c>
      <c r="AA14" s="2017">
        <f t="shared" ref="AA14" si="6">SUM(AA9:AA13)</f>
        <v>0</v>
      </c>
      <c r="AB14" s="2017"/>
      <c r="AC14" s="2026">
        <f ca="1">SUM(AC9:AC13)</f>
        <v>4980</v>
      </c>
    </row>
    <row r="15" spans="2:29">
      <c r="B15" s="1994" t="s">
        <v>1888</v>
      </c>
      <c r="C15" s="1065"/>
      <c r="D15" s="1065"/>
      <c r="E15" s="1995">
        <v>19</v>
      </c>
      <c r="F15" s="1598">
        <f ca="1">+U14</f>
        <v>2447.3000000000002</v>
      </c>
      <c r="G15" s="1599">
        <f ca="1">+U23</f>
        <v>2434.4</v>
      </c>
      <c r="I15" s="1999"/>
      <c r="J15" s="2000"/>
      <c r="K15" s="2000"/>
      <c r="L15" s="2000"/>
      <c r="M15" s="2005"/>
      <c r="N15" s="2006"/>
      <c r="P15" s="2010"/>
      <c r="Q15" s="2011"/>
      <c r="R15" s="2011"/>
      <c r="S15" s="2011"/>
      <c r="T15" s="2011"/>
      <c r="U15" s="2018"/>
      <c r="W15" s="2010"/>
      <c r="X15" s="2011"/>
      <c r="Y15" s="2011"/>
      <c r="Z15" s="2011"/>
      <c r="AA15" s="2011"/>
      <c r="AB15" s="2011"/>
      <c r="AC15" s="2018"/>
    </row>
    <row r="16" spans="2:29">
      <c r="B16" s="1067"/>
      <c r="C16" s="1065"/>
      <c r="D16" s="1065"/>
      <c r="E16" s="1065"/>
      <c r="F16" s="1065"/>
      <c r="G16" s="1066"/>
      <c r="I16" s="2004"/>
      <c r="J16" s="2000"/>
      <c r="K16" s="2000"/>
      <c r="L16" s="2000"/>
      <c r="M16" s="2000"/>
      <c r="N16" s="2001"/>
      <c r="P16" s="2010"/>
      <c r="Q16" s="2011"/>
      <c r="R16" s="2011"/>
      <c r="S16" s="2011"/>
      <c r="T16" s="2013"/>
      <c r="U16" s="2022">
        <v>2023</v>
      </c>
      <c r="W16" s="2038" t="s">
        <v>1905</v>
      </c>
      <c r="X16" s="2043"/>
      <c r="Y16" s="2035" t="s">
        <v>1899</v>
      </c>
      <c r="Z16" s="2035"/>
      <c r="AA16" s="2035" t="s">
        <v>1902</v>
      </c>
      <c r="AB16" s="2035"/>
      <c r="AC16" s="2036" t="s">
        <v>1899</v>
      </c>
    </row>
    <row r="17" spans="2:29">
      <c r="B17" s="1067"/>
      <c r="C17" s="1065"/>
      <c r="D17" s="1065"/>
      <c r="E17" s="1065"/>
      <c r="F17" s="1065"/>
      <c r="G17" s="1066"/>
      <c r="I17" s="2004"/>
      <c r="J17" s="2000"/>
      <c r="K17" s="2000"/>
      <c r="L17" s="2000"/>
      <c r="M17" s="2000"/>
      <c r="N17" s="2001"/>
      <c r="P17" s="2010" t="s">
        <v>1896</v>
      </c>
      <c r="Q17" s="2011"/>
      <c r="R17" s="2011"/>
      <c r="S17" s="2023" t="s">
        <v>49</v>
      </c>
      <c r="T17" s="2023" t="s">
        <v>795</v>
      </c>
      <c r="U17" s="2024" t="s">
        <v>796</v>
      </c>
      <c r="W17" s="2010" t="s">
        <v>1896</v>
      </c>
      <c r="X17" s="2011"/>
      <c r="Y17" s="2033" t="s">
        <v>1900</v>
      </c>
      <c r="Z17" s="2033" t="s">
        <v>1916</v>
      </c>
      <c r="AA17" s="2033" t="s">
        <v>1903</v>
      </c>
      <c r="AB17" s="2033" t="s">
        <v>1913</v>
      </c>
      <c r="AC17" s="2034" t="s">
        <v>1904</v>
      </c>
    </row>
    <row r="18" spans="2:29">
      <c r="B18" s="1067"/>
      <c r="C18" s="1065"/>
      <c r="D18" s="1065"/>
      <c r="E18" s="1065"/>
      <c r="F18" s="1065"/>
      <c r="G18" s="1066"/>
      <c r="I18" s="2004"/>
      <c r="J18" s="2000"/>
      <c r="K18" s="2000"/>
      <c r="L18" s="2000"/>
      <c r="M18" s="2000"/>
      <c r="N18" s="2001"/>
      <c r="P18" s="2010" t="s">
        <v>19</v>
      </c>
      <c r="Q18" s="2011"/>
      <c r="R18" s="2011"/>
      <c r="S18" s="2015">
        <v>1000</v>
      </c>
      <c r="T18" s="2015">
        <v>0</v>
      </c>
      <c r="U18" s="2025">
        <f t="shared" ref="U18:U23" si="7">+S18-T18</f>
        <v>1000</v>
      </c>
      <c r="W18" s="2010" t="s">
        <v>19</v>
      </c>
      <c r="X18" s="2011"/>
      <c r="Y18" s="2030">
        <f ca="1">T23-SUM(Y19:Y22)</f>
        <v>-1504.4</v>
      </c>
      <c r="Z18" s="2015" t="s">
        <v>1906</v>
      </c>
      <c r="AA18" s="2015" t="s">
        <v>1906</v>
      </c>
      <c r="AB18" s="2015" t="s">
        <v>1906</v>
      </c>
      <c r="AC18" s="2025">
        <f ca="1">T14-SUM(AC19:AC22)</f>
        <v>-1517.3000000000002</v>
      </c>
    </row>
    <row r="19" spans="2:29">
      <c r="B19" s="1067"/>
      <c r="C19" s="1065"/>
      <c r="D19" s="1065"/>
      <c r="E19" s="1065"/>
      <c r="F19" s="1065"/>
      <c r="G19" s="1066"/>
      <c r="I19" s="2004"/>
      <c r="J19" s="2000"/>
      <c r="K19" s="2000"/>
      <c r="L19" s="2000"/>
      <c r="M19" s="2000"/>
      <c r="N19" s="2001"/>
      <c r="P19" s="2010" t="s">
        <v>20</v>
      </c>
      <c r="Q19" s="2011"/>
      <c r="R19" s="2011"/>
      <c r="S19" s="2016">
        <f t="shared" ref="S19:S22" ca="1" si="8">RANDBETWEEN(80,120)*10</f>
        <v>980</v>
      </c>
      <c r="T19" s="2016">
        <f t="shared" ref="T19:T22" ca="1" si="9">S19*RANDBETWEEN(50,90)/100</f>
        <v>803.6</v>
      </c>
      <c r="U19" s="2025">
        <f t="shared" ca="1" si="7"/>
        <v>176.39999999999998</v>
      </c>
      <c r="W19" s="2010" t="s">
        <v>20</v>
      </c>
      <c r="X19" s="2011"/>
      <c r="Y19" s="2031">
        <f t="shared" ref="Y19:Y22" ca="1" si="10">RANDBETWEEN(80,120)*10</f>
        <v>960</v>
      </c>
      <c r="Z19" s="2015" t="s">
        <v>1906</v>
      </c>
      <c r="AA19" s="2015" t="s">
        <v>1906</v>
      </c>
      <c r="AB19" s="2015"/>
      <c r="AC19" s="2025">
        <f ca="1">SUM(Y19:AB19)</f>
        <v>960</v>
      </c>
    </row>
    <row r="20" spans="2:29">
      <c r="B20" s="1067"/>
      <c r="C20" s="1065"/>
      <c r="D20" s="1065"/>
      <c r="E20" s="1065"/>
      <c r="F20" s="1065"/>
      <c r="G20" s="1066"/>
      <c r="I20" s="2004"/>
      <c r="J20" s="2000"/>
      <c r="K20" s="2000"/>
      <c r="L20" s="2000"/>
      <c r="M20" s="2000"/>
      <c r="N20" s="2001"/>
      <c r="P20" s="2010" t="s">
        <v>21</v>
      </c>
      <c r="Q20" s="2011"/>
      <c r="R20" s="2011"/>
      <c r="S20" s="2016">
        <f t="shared" ca="1" si="8"/>
        <v>1080</v>
      </c>
      <c r="T20" s="2016">
        <f t="shared" ca="1" si="9"/>
        <v>680.4</v>
      </c>
      <c r="U20" s="2025">
        <f t="shared" ca="1" si="7"/>
        <v>399.6</v>
      </c>
      <c r="W20" s="2010" t="s">
        <v>21</v>
      </c>
      <c r="X20" s="2011"/>
      <c r="Y20" s="2031">
        <f t="shared" ca="1" si="10"/>
        <v>830</v>
      </c>
      <c r="Z20" s="2015" t="s">
        <v>1906</v>
      </c>
      <c r="AA20" s="2015" t="s">
        <v>1906</v>
      </c>
      <c r="AB20" s="2015"/>
      <c r="AC20" s="2025">
        <f ca="1">SUM(Y20:AB20)</f>
        <v>830</v>
      </c>
    </row>
    <row r="21" spans="2:29">
      <c r="B21" s="1067"/>
      <c r="C21" s="1065"/>
      <c r="D21" s="1065"/>
      <c r="E21" s="1065"/>
      <c r="F21" s="1065"/>
      <c r="G21" s="1066"/>
      <c r="I21" s="2004"/>
      <c r="J21" s="2000"/>
      <c r="K21" s="2000"/>
      <c r="L21" s="2000"/>
      <c r="M21" s="2000"/>
      <c r="N21" s="2001"/>
      <c r="P21" s="2010" t="s">
        <v>787</v>
      </c>
      <c r="Q21" s="2011"/>
      <c r="R21" s="2011"/>
      <c r="S21" s="2016">
        <f t="shared" ca="1" si="8"/>
        <v>1040</v>
      </c>
      <c r="T21" s="2016">
        <f t="shared" ca="1" si="9"/>
        <v>551.20000000000005</v>
      </c>
      <c r="U21" s="2025">
        <f t="shared" ca="1" si="7"/>
        <v>488.79999999999995</v>
      </c>
      <c r="W21" s="2010" t="s">
        <v>787</v>
      </c>
      <c r="X21" s="2011"/>
      <c r="Y21" s="2031">
        <f t="shared" ca="1" si="10"/>
        <v>1120</v>
      </c>
      <c r="Z21" s="2015" t="s">
        <v>1906</v>
      </c>
      <c r="AA21" s="2015" t="s">
        <v>1906</v>
      </c>
      <c r="AB21" s="2015"/>
      <c r="AC21" s="2025">
        <f ca="1">SUM(Y21:AB21)</f>
        <v>1120</v>
      </c>
    </row>
    <row r="22" spans="2:29">
      <c r="B22" s="1067"/>
      <c r="C22" s="1065"/>
      <c r="D22" s="1065"/>
      <c r="E22" s="1065"/>
      <c r="F22" s="1065"/>
      <c r="G22" s="1066"/>
      <c r="I22" s="2004"/>
      <c r="J22" s="2000"/>
      <c r="K22" s="2000"/>
      <c r="L22" s="2000"/>
      <c r="M22" s="2000"/>
      <c r="N22" s="2001"/>
      <c r="P22" s="2010" t="s">
        <v>790</v>
      </c>
      <c r="Q22" s="2011"/>
      <c r="R22" s="2011"/>
      <c r="S22" s="2017">
        <f t="shared" ca="1" si="8"/>
        <v>880</v>
      </c>
      <c r="T22" s="2017">
        <f t="shared" ca="1" si="9"/>
        <v>510.4</v>
      </c>
      <c r="U22" s="2026">
        <f t="shared" ca="1" si="7"/>
        <v>369.6</v>
      </c>
      <c r="W22" s="2010" t="s">
        <v>790</v>
      </c>
      <c r="X22" s="2011"/>
      <c r="Y22" s="2032">
        <f t="shared" ca="1" si="10"/>
        <v>1140</v>
      </c>
      <c r="Z22" s="2015" t="s">
        <v>1906</v>
      </c>
      <c r="AA22" s="2015" t="s">
        <v>1906</v>
      </c>
      <c r="AB22" s="2015"/>
      <c r="AC22" s="2037">
        <f ca="1">SUM(Y22:AB22)</f>
        <v>1140</v>
      </c>
    </row>
    <row r="23" spans="2:29">
      <c r="B23" s="1067"/>
      <c r="C23" s="1065"/>
      <c r="D23" s="1065"/>
      <c r="E23" s="1065"/>
      <c r="F23" s="1065"/>
      <c r="G23" s="1066"/>
      <c r="I23" s="2004"/>
      <c r="J23" s="2000"/>
      <c r="K23" s="2000"/>
      <c r="L23" s="2000"/>
      <c r="M23" s="2000"/>
      <c r="N23" s="2001"/>
      <c r="P23" s="2010"/>
      <c r="Q23" s="2011"/>
      <c r="R23" s="2011"/>
      <c r="S23" s="2039">
        <f t="shared" ref="S23:T23" ca="1" si="11">SUM(S18:S22)</f>
        <v>4980</v>
      </c>
      <c r="T23" s="2017">
        <f t="shared" ca="1" si="11"/>
        <v>2545.6</v>
      </c>
      <c r="U23" s="2026">
        <f t="shared" ca="1" si="7"/>
        <v>2434.4</v>
      </c>
      <c r="W23" s="2010"/>
      <c r="X23" s="2011"/>
      <c r="Y23" s="2032">
        <f ca="1">SUM(Y18:Y22)</f>
        <v>2545.6</v>
      </c>
      <c r="Z23" s="2017">
        <f t="shared" ref="Z23:AA23" si="12">SUM(Z18:Z22)</f>
        <v>0</v>
      </c>
      <c r="AA23" s="2017">
        <f t="shared" si="12"/>
        <v>0</v>
      </c>
      <c r="AB23" s="2017"/>
      <c r="AC23" s="2026">
        <f ca="1">SUM(AC18:AC22)</f>
        <v>2532.6999999999998</v>
      </c>
    </row>
    <row r="24" spans="2:29">
      <c r="B24" s="1067"/>
      <c r="C24" s="1065"/>
      <c r="D24" s="1065"/>
      <c r="E24" s="1065"/>
      <c r="F24" s="1065"/>
      <c r="G24" s="1066"/>
      <c r="I24" s="2004"/>
      <c r="J24" s="2000"/>
      <c r="K24" s="2000"/>
      <c r="L24" s="2000"/>
      <c r="M24" s="2000"/>
      <c r="N24" s="2001"/>
      <c r="P24" s="2010"/>
      <c r="Q24" s="2011"/>
      <c r="R24" s="2011"/>
      <c r="S24" s="2011"/>
      <c r="T24" s="2011"/>
      <c r="U24" s="2012"/>
      <c r="W24" s="2038" t="s">
        <v>796</v>
      </c>
      <c r="X24" s="2043"/>
      <c r="Y24" s="2032">
        <f ca="1">+Y14-Y23</f>
        <v>2434.4</v>
      </c>
      <c r="Z24" s="2011"/>
      <c r="AA24" s="2011"/>
      <c r="AB24" s="2011"/>
      <c r="AC24" s="2026">
        <f ca="1">+AC14-AC23</f>
        <v>2447.3000000000002</v>
      </c>
    </row>
    <row r="25" spans="2:29">
      <c r="B25" s="1067"/>
      <c r="C25" s="1065"/>
      <c r="D25" s="1065"/>
      <c r="E25" s="1065"/>
      <c r="F25" s="1065"/>
      <c r="G25" s="1066"/>
      <c r="I25" s="2004"/>
      <c r="J25" s="2000"/>
      <c r="K25" s="2000"/>
      <c r="L25" s="2000"/>
      <c r="M25" s="2000"/>
      <c r="N25" s="2001"/>
      <c r="P25" s="2010"/>
      <c r="Q25" s="2011"/>
      <c r="R25" s="2011"/>
      <c r="S25" s="2011"/>
      <c r="T25" s="2011"/>
      <c r="U25" s="2012"/>
      <c r="W25" s="2010"/>
      <c r="X25" s="2011"/>
      <c r="Y25" s="2040">
        <f ca="1">+Y24-U23</f>
        <v>0</v>
      </c>
      <c r="Z25" s="2011"/>
      <c r="AA25" s="2011"/>
      <c r="AB25" s="2011"/>
      <c r="AC25" s="2041">
        <f ca="1">+AC24-U14</f>
        <v>0</v>
      </c>
    </row>
    <row r="26" spans="2:29">
      <c r="B26" s="1067"/>
      <c r="C26" s="1065"/>
      <c r="D26" s="1065"/>
      <c r="E26" s="1065"/>
      <c r="F26" s="1065"/>
      <c r="G26" s="1066"/>
      <c r="I26" s="2004"/>
      <c r="J26" s="2000"/>
      <c r="K26" s="2000"/>
      <c r="L26" s="2000"/>
      <c r="M26" s="2000"/>
      <c r="N26" s="2001"/>
      <c r="P26" s="2010"/>
      <c r="Q26" s="2011"/>
      <c r="R26" s="2011"/>
      <c r="S26" s="2011"/>
      <c r="T26" s="2011"/>
      <c r="U26" s="2012"/>
      <c r="W26" s="2010"/>
      <c r="X26" s="2011"/>
      <c r="Y26" s="2011"/>
      <c r="Z26" s="2011"/>
      <c r="AA26" s="2011"/>
      <c r="AB26" s="2011"/>
      <c r="AC26" s="2012"/>
    </row>
    <row r="27" spans="2:29">
      <c r="B27" s="1067"/>
      <c r="C27" s="1065"/>
      <c r="D27" s="1065"/>
      <c r="E27" s="1065"/>
      <c r="F27" s="1065"/>
      <c r="G27" s="1066"/>
      <c r="I27" s="2004"/>
      <c r="J27" s="2000"/>
      <c r="K27" s="2000"/>
      <c r="L27" s="2000"/>
      <c r="M27" s="2000"/>
      <c r="N27" s="2001"/>
      <c r="P27" s="2010"/>
      <c r="Q27" s="2011"/>
      <c r="R27" s="2011"/>
      <c r="S27" s="2011"/>
      <c r="T27" s="2011"/>
      <c r="U27" s="2012"/>
      <c r="W27" s="2010" t="s">
        <v>1907</v>
      </c>
      <c r="X27" s="2011"/>
      <c r="Y27" s="2011"/>
      <c r="Z27" s="2011"/>
      <c r="AA27" s="2011"/>
      <c r="AB27" s="2011"/>
      <c r="AC27" s="2012"/>
    </row>
    <row r="28" spans="2:29">
      <c r="B28" s="1067"/>
      <c r="C28" s="1065"/>
      <c r="D28" s="1065"/>
      <c r="E28" s="1065"/>
      <c r="F28" s="1065"/>
      <c r="G28" s="1066"/>
      <c r="I28" s="2004"/>
      <c r="J28" s="2000"/>
      <c r="K28" s="2000"/>
      <c r="L28" s="2000"/>
      <c r="M28" s="2000"/>
      <c r="N28" s="2001"/>
      <c r="P28" s="2010"/>
      <c r="Q28" s="2011"/>
      <c r="R28" s="2011"/>
      <c r="S28" s="2011"/>
      <c r="T28" s="2011"/>
      <c r="U28" s="2012"/>
      <c r="W28" s="2010" t="s">
        <v>1908</v>
      </c>
      <c r="X28" s="2011"/>
      <c r="Y28" s="2011"/>
      <c r="Z28" s="2011"/>
      <c r="AA28" s="2011"/>
      <c r="AB28" s="2011"/>
      <c r="AC28" s="2012"/>
    </row>
    <row r="29" spans="2:29">
      <c r="B29" s="1067"/>
      <c r="C29" s="1065"/>
      <c r="D29" s="1065"/>
      <c r="E29" s="1065"/>
      <c r="F29" s="1065"/>
      <c r="G29" s="1066"/>
      <c r="I29" s="2004"/>
      <c r="J29" s="2000"/>
      <c r="K29" s="2000"/>
      <c r="L29" s="2000"/>
      <c r="M29" s="2000"/>
      <c r="N29" s="2001"/>
      <c r="P29" s="2010"/>
      <c r="Q29" s="2011"/>
      <c r="R29" s="2011"/>
      <c r="S29" s="2011"/>
      <c r="T29" s="2011"/>
      <c r="U29" s="2012"/>
      <c r="W29" s="2010" t="s">
        <v>1909</v>
      </c>
      <c r="X29" s="2011"/>
      <c r="Y29" s="2011"/>
      <c r="Z29" s="2011"/>
      <c r="AA29" s="2011"/>
      <c r="AB29" s="2011"/>
      <c r="AC29" s="2012"/>
    </row>
    <row r="30" spans="2:29">
      <c r="B30" s="1067"/>
      <c r="C30" s="1065"/>
      <c r="D30" s="1065"/>
      <c r="E30" s="1065"/>
      <c r="F30" s="1065"/>
      <c r="G30" s="1066"/>
      <c r="I30" s="2004"/>
      <c r="J30" s="2000"/>
      <c r="K30" s="2000"/>
      <c r="L30" s="2000"/>
      <c r="M30" s="2000"/>
      <c r="N30" s="2001"/>
      <c r="P30" s="2010"/>
      <c r="Q30" s="2011"/>
      <c r="R30" s="2011"/>
      <c r="S30" s="2011"/>
      <c r="T30" s="2011"/>
      <c r="U30" s="2012"/>
      <c r="W30" s="2010"/>
      <c r="X30" s="2011"/>
      <c r="Y30" s="2011"/>
      <c r="Z30" s="2011"/>
      <c r="AA30" s="2011"/>
      <c r="AB30" s="2011"/>
      <c r="AC30" s="2012"/>
    </row>
    <row r="31" spans="2:29">
      <c r="B31" s="1067"/>
      <c r="C31" s="1065"/>
      <c r="D31" s="1065"/>
      <c r="E31" s="1065"/>
      <c r="F31" s="1065"/>
      <c r="G31" s="1066"/>
      <c r="I31" s="2004"/>
      <c r="J31" s="2000"/>
      <c r="K31" s="2000"/>
      <c r="L31" s="2000"/>
      <c r="M31" s="2000"/>
      <c r="N31" s="2001"/>
      <c r="P31" s="2010"/>
      <c r="Q31" s="2011"/>
      <c r="R31" s="2011"/>
      <c r="S31" s="2011"/>
      <c r="T31" s="2011"/>
      <c r="U31" s="2012"/>
      <c r="W31" s="2010" t="s">
        <v>1910</v>
      </c>
      <c r="X31" s="2011"/>
      <c r="Y31" s="2011"/>
      <c r="Z31" s="2011"/>
      <c r="AA31" s="2011"/>
      <c r="AB31" s="2011"/>
      <c r="AC31" s="2012"/>
    </row>
    <row r="32" spans="2:29">
      <c r="B32" s="1067"/>
      <c r="C32" s="1065"/>
      <c r="D32" s="1065"/>
      <c r="E32" s="1065"/>
      <c r="F32" s="1065"/>
      <c r="G32" s="1066"/>
      <c r="I32" s="2004"/>
      <c r="J32" s="2000"/>
      <c r="K32" s="2000"/>
      <c r="L32" s="2000"/>
      <c r="M32" s="2000"/>
      <c r="N32" s="2001"/>
      <c r="P32" s="2010"/>
      <c r="Q32" s="2011"/>
      <c r="R32" s="2011"/>
      <c r="S32" s="2011"/>
      <c r="T32" s="2011"/>
      <c r="U32" s="2012"/>
      <c r="W32" s="2010" t="s">
        <v>1911</v>
      </c>
      <c r="X32" s="2011"/>
      <c r="Y32" s="2011"/>
      <c r="Z32" s="2011"/>
      <c r="AA32" s="2011"/>
      <c r="AB32" s="2011"/>
      <c r="AC32" s="2012"/>
    </row>
    <row r="33" spans="2:29">
      <c r="B33" s="1067"/>
      <c r="C33" s="1065"/>
      <c r="D33" s="1065"/>
      <c r="E33" s="1065"/>
      <c r="F33" s="1065"/>
      <c r="G33" s="1066"/>
      <c r="I33" s="2004"/>
      <c r="J33" s="2000"/>
      <c r="K33" s="2000"/>
      <c r="L33" s="2000"/>
      <c r="M33" s="2000"/>
      <c r="N33" s="2001"/>
      <c r="P33" s="2010"/>
      <c r="Q33" s="2011"/>
      <c r="R33" s="2011"/>
      <c r="S33" s="2011"/>
      <c r="T33" s="2011"/>
      <c r="U33" s="2012"/>
      <c r="W33" s="2010" t="s">
        <v>1912</v>
      </c>
      <c r="X33" s="2011"/>
      <c r="Y33" s="2011"/>
      <c r="Z33" s="2011"/>
      <c r="AA33" s="2011"/>
      <c r="AB33" s="2011"/>
      <c r="AC33" s="2012"/>
    </row>
    <row r="34" spans="2:29">
      <c r="B34" s="1067"/>
      <c r="C34" s="1065"/>
      <c r="D34" s="1065"/>
      <c r="E34" s="1065"/>
      <c r="F34" s="1065"/>
      <c r="G34" s="1066"/>
      <c r="I34" s="2004"/>
      <c r="J34" s="2000"/>
      <c r="K34" s="2000"/>
      <c r="L34" s="2000"/>
      <c r="M34" s="2000"/>
      <c r="N34" s="2001"/>
      <c r="P34" s="2010"/>
      <c r="Q34" s="2011"/>
      <c r="R34" s="2011"/>
      <c r="S34" s="2011"/>
      <c r="T34" s="2011"/>
      <c r="U34" s="2012"/>
      <c r="W34" s="2010"/>
      <c r="X34" s="2011"/>
      <c r="Y34" s="2011"/>
      <c r="Z34" s="2011"/>
      <c r="AA34" s="2011"/>
      <c r="AB34" s="2011"/>
      <c r="AC34" s="2012"/>
    </row>
    <row r="35" spans="2:29">
      <c r="B35" s="1067"/>
      <c r="C35" s="1065"/>
      <c r="D35" s="1065"/>
      <c r="E35" s="1065"/>
      <c r="F35" s="1065"/>
      <c r="G35" s="1066"/>
      <c r="I35" s="2004"/>
      <c r="J35" s="2000"/>
      <c r="K35" s="2000"/>
      <c r="L35" s="2000"/>
      <c r="M35" s="2000"/>
      <c r="N35" s="2001"/>
      <c r="P35" s="2010"/>
      <c r="Q35" s="2011"/>
      <c r="R35" s="2011"/>
      <c r="S35" s="2011"/>
      <c r="T35" s="2011"/>
      <c r="U35" s="2012"/>
      <c r="W35" s="2010" t="s">
        <v>1914</v>
      </c>
      <c r="X35" s="2011"/>
      <c r="Y35" s="2011"/>
      <c r="Z35" s="2011"/>
      <c r="AA35" s="2011"/>
      <c r="AB35" s="2011"/>
      <c r="AC35" s="2012"/>
    </row>
    <row r="36" spans="2:29" ht="15.75" thickBot="1">
      <c r="B36" s="1226"/>
      <c r="C36" s="1075"/>
      <c r="D36" s="1075"/>
      <c r="E36" s="1075"/>
      <c r="F36" s="1075"/>
      <c r="G36" s="1076"/>
      <c r="I36" s="2007"/>
      <c r="J36" s="2008"/>
      <c r="K36" s="2008"/>
      <c r="L36" s="2008"/>
      <c r="M36" s="2008"/>
      <c r="N36" s="2009"/>
      <c r="P36" s="2019"/>
      <c r="Q36" s="2020"/>
      <c r="R36" s="2020"/>
      <c r="S36" s="2020"/>
      <c r="T36" s="2020"/>
      <c r="U36" s="2021"/>
      <c r="W36" s="2019" t="s">
        <v>1915</v>
      </c>
      <c r="X36" s="2020"/>
      <c r="Y36" s="2020"/>
      <c r="Z36" s="2020"/>
      <c r="AA36" s="2020"/>
      <c r="AB36" s="2020"/>
      <c r="AC36" s="2021"/>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22829-A962-4B91-9783-FE8C7E84DE7D}">
  <dimension ref="A1:E23"/>
  <sheetViews>
    <sheetView zoomScale="240" zoomScaleNormal="240" workbookViewId="0">
      <selection activeCell="C9" sqref="C9"/>
    </sheetView>
  </sheetViews>
  <sheetFormatPr baseColWidth="10" defaultRowHeight="15"/>
  <cols>
    <col min="1" max="1" width="26.85546875" bestFit="1" customWidth="1"/>
    <col min="2" max="2" width="5.7109375" customWidth="1"/>
  </cols>
  <sheetData>
    <row r="1" spans="1:5">
      <c r="A1" s="2262"/>
      <c r="C1" s="2316" t="s">
        <v>1991</v>
      </c>
      <c r="D1" s="2316"/>
      <c r="E1" s="2316" t="s">
        <v>1992</v>
      </c>
    </row>
    <row r="2" spans="1:5">
      <c r="B2" s="2263"/>
      <c r="C2" s="2263"/>
    </row>
    <row r="3" spans="1:5">
      <c r="A3" s="2314" t="s">
        <v>1988</v>
      </c>
      <c r="B3" s="2264"/>
      <c r="C3" s="2264"/>
    </row>
    <row r="4" spans="1:5" s="870" customFormat="1">
      <c r="A4" s="870" t="s">
        <v>1993</v>
      </c>
      <c r="B4" s="2318" t="s">
        <v>1994</v>
      </c>
      <c r="C4" s="2318">
        <v>0</v>
      </c>
      <c r="D4" s="2319">
        <f>-D8</f>
        <v>250000</v>
      </c>
      <c r="E4" s="2317">
        <f>+C4+D4</f>
        <v>250000</v>
      </c>
    </row>
    <row r="5" spans="1:5">
      <c r="B5" s="2264"/>
      <c r="C5" s="2264"/>
    </row>
    <row r="7" spans="1:5">
      <c r="A7" s="2314" t="s">
        <v>1989</v>
      </c>
    </row>
    <row r="8" spans="1:5">
      <c r="A8" s="870" t="s">
        <v>1990</v>
      </c>
      <c r="C8" s="2317">
        <v>1000000</v>
      </c>
      <c r="D8" s="2320">
        <v>-250000</v>
      </c>
      <c r="E8" s="2317">
        <f>+C8+D8</f>
        <v>750000</v>
      </c>
    </row>
    <row r="20" spans="1:3">
      <c r="C20" s="2315" t="s">
        <v>224</v>
      </c>
    </row>
    <row r="21" spans="1:3">
      <c r="A21" s="2314" t="s">
        <v>49</v>
      </c>
      <c r="C21" s="973">
        <v>1000000</v>
      </c>
    </row>
    <row r="22" spans="1:3">
      <c r="A22" s="2314" t="s">
        <v>2003</v>
      </c>
      <c r="C22" s="973">
        <v>-999999</v>
      </c>
    </row>
    <row r="23" spans="1:3">
      <c r="A23" s="2333" t="s">
        <v>2004</v>
      </c>
      <c r="B23" s="870"/>
      <c r="C23" s="2320">
        <f>+C21+C22</f>
        <v>1</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DE7FB-2C79-42DD-915B-AB0D9555C164}">
  <sheetPr>
    <tabColor rgb="FFC00000"/>
  </sheetPr>
  <dimension ref="B1:F11"/>
  <sheetViews>
    <sheetView zoomScale="145" zoomScaleNormal="145" workbookViewId="0">
      <selection activeCell="D62" sqref="D62"/>
    </sheetView>
  </sheetViews>
  <sheetFormatPr baseColWidth="10" defaultRowHeight="15"/>
  <cols>
    <col min="1" max="1" width="2.7109375" customWidth="1"/>
    <col min="2" max="2" width="19.140625" customWidth="1"/>
  </cols>
  <sheetData>
    <row r="1" spans="2:6" ht="15.75" thickBot="1"/>
    <row r="2" spans="2:6">
      <c r="B2" s="1626"/>
      <c r="C2" s="1388"/>
      <c r="D2" s="1630" t="s">
        <v>224</v>
      </c>
      <c r="E2" s="1630" t="s">
        <v>223</v>
      </c>
      <c r="F2" s="1389"/>
    </row>
    <row r="3" spans="2:6" ht="15.75" thickBot="1">
      <c r="B3" s="1627" t="s">
        <v>1811</v>
      </c>
      <c r="C3" s="1628">
        <v>2019</v>
      </c>
      <c r="D3" s="1631">
        <f>+E3*F3</f>
        <v>356000</v>
      </c>
      <c r="E3" s="1631">
        <v>100000</v>
      </c>
      <c r="F3" s="1629">
        <v>3.56</v>
      </c>
    </row>
    <row r="5" spans="2:6" ht="15.75" thickBot="1">
      <c r="B5" s="866" t="s">
        <v>1812</v>
      </c>
    </row>
    <row r="6" spans="2:6">
      <c r="B6" s="1626"/>
      <c r="C6" s="1388"/>
      <c r="D6" s="1630" t="s">
        <v>224</v>
      </c>
      <c r="E6" s="1630" t="s">
        <v>223</v>
      </c>
      <c r="F6" s="1389"/>
    </row>
    <row r="7" spans="2:6" ht="15.75" thickBot="1">
      <c r="B7" s="1627" t="s">
        <v>1814</v>
      </c>
      <c r="C7" s="1628">
        <v>2019</v>
      </c>
      <c r="D7" s="1633">
        <f>+E7*F7</f>
        <v>356000</v>
      </c>
      <c r="E7" s="1633">
        <v>100000</v>
      </c>
      <c r="F7" s="1629">
        <v>3.56</v>
      </c>
    </row>
    <row r="9" spans="2:6" ht="15.75" thickBot="1"/>
    <row r="10" spans="2:6">
      <c r="B10" s="1632" t="s">
        <v>1815</v>
      </c>
      <c r="C10" s="1063"/>
      <c r="D10" s="1063"/>
      <c r="E10" s="1063"/>
      <c r="F10" s="1064"/>
    </row>
    <row r="11" spans="2:6" ht="15.75" thickBot="1">
      <c r="B11" s="1625" t="s">
        <v>1813</v>
      </c>
      <c r="C11" s="1075"/>
      <c r="D11" s="1075"/>
      <c r="E11" s="1075"/>
      <c r="F11" s="1076"/>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5A24E-2879-461E-A2AC-49C46030C7C1}">
  <sheetPr>
    <tabColor rgb="FF7030A0"/>
  </sheetPr>
  <dimension ref="A1:AJ43"/>
  <sheetViews>
    <sheetView zoomScale="130" zoomScaleNormal="130" workbookViewId="0">
      <selection activeCell="F18" sqref="F18"/>
    </sheetView>
  </sheetViews>
  <sheetFormatPr baseColWidth="10" defaultRowHeight="15"/>
  <cols>
    <col min="1" max="1" width="19.140625" customWidth="1"/>
    <col min="3" max="3" width="6.28515625" customWidth="1"/>
    <col min="4" max="4" width="5.7109375" customWidth="1"/>
    <col min="5" max="5" width="6.28515625" customWidth="1"/>
    <col min="9" max="9" width="11.42578125" style="866"/>
    <col min="11" max="11" width="6.5703125" customWidth="1"/>
    <col min="12" max="12" width="15.42578125" customWidth="1"/>
  </cols>
  <sheetData>
    <row r="1" spans="1:36" s="1437" customFormat="1" ht="28.5">
      <c r="A1" s="1435" t="s">
        <v>1728</v>
      </c>
      <c r="B1" s="1435"/>
      <c r="C1" s="1435"/>
      <c r="D1" s="1435"/>
      <c r="E1" s="1435"/>
      <c r="F1" s="1435"/>
      <c r="G1" s="1435"/>
      <c r="H1" s="1435"/>
      <c r="I1" s="1436"/>
      <c r="J1" s="1435"/>
      <c r="K1" s="1435"/>
      <c r="L1" s="1435"/>
      <c r="M1" s="1435"/>
      <c r="N1" s="1435"/>
      <c r="O1" s="1435"/>
      <c r="P1" s="1435"/>
      <c r="Q1" s="1435"/>
      <c r="R1" s="1435"/>
      <c r="S1" s="1435"/>
      <c r="T1" s="1435"/>
      <c r="U1" s="1435"/>
      <c r="V1" s="1435"/>
      <c r="W1" s="1435"/>
      <c r="X1" s="1435"/>
      <c r="Y1" s="1435"/>
      <c r="Z1" s="1435"/>
      <c r="AA1" s="1435"/>
      <c r="AB1" s="1435"/>
      <c r="AC1" s="1435"/>
      <c r="AD1" s="1435"/>
      <c r="AE1" s="1435"/>
      <c r="AF1" s="1435"/>
      <c r="AG1" s="1435"/>
      <c r="AH1" s="1435"/>
      <c r="AI1" s="1435"/>
      <c r="AJ1" s="1435"/>
    </row>
    <row r="4" spans="1:36" ht="15.75" thickBot="1"/>
    <row r="5" spans="1:36">
      <c r="A5" s="1339" t="s">
        <v>10</v>
      </c>
      <c r="B5" s="1339"/>
      <c r="C5" s="1339"/>
      <c r="D5" s="1339"/>
      <c r="E5" s="1339"/>
      <c r="F5" s="1339"/>
      <c r="G5" s="1339"/>
      <c r="H5" s="1339"/>
      <c r="I5" s="1371"/>
      <c r="J5" s="1339"/>
      <c r="K5" s="1338">
        <v>0.3</v>
      </c>
      <c r="L5" s="1340" t="s">
        <v>615</v>
      </c>
      <c r="M5" s="1364" t="s">
        <v>50</v>
      </c>
      <c r="N5" s="1364" t="s">
        <v>52</v>
      </c>
      <c r="O5" s="1364" t="s">
        <v>53</v>
      </c>
      <c r="P5" s="1364" t="s">
        <v>54</v>
      </c>
      <c r="Q5" s="1364" t="s">
        <v>379</v>
      </c>
      <c r="R5" s="1364" t="s">
        <v>380</v>
      </c>
      <c r="S5" s="1364" t="s">
        <v>381</v>
      </c>
      <c r="T5" s="1364" t="s">
        <v>382</v>
      </c>
      <c r="U5" s="1364" t="s">
        <v>383</v>
      </c>
      <c r="V5" s="1365" t="s">
        <v>384</v>
      </c>
    </row>
    <row r="6" spans="1:36">
      <c r="A6" s="1337" t="s">
        <v>18</v>
      </c>
      <c r="E6" s="1077"/>
      <c r="F6" s="1396" t="s">
        <v>709</v>
      </c>
      <c r="G6" s="1396" t="s">
        <v>710</v>
      </c>
      <c r="H6" s="1372" t="s">
        <v>711</v>
      </c>
      <c r="I6" s="1372" t="s">
        <v>712</v>
      </c>
      <c r="J6" s="1372" t="s">
        <v>712</v>
      </c>
      <c r="L6" s="1088"/>
      <c r="M6" s="1089"/>
      <c r="N6" s="1089"/>
      <c r="O6" s="1089"/>
      <c r="P6" s="1089"/>
      <c r="Q6" s="1089"/>
      <c r="R6" s="1089"/>
      <c r="S6" s="1089"/>
      <c r="T6" s="1089"/>
      <c r="U6" s="1089"/>
      <c r="V6" s="1090"/>
    </row>
    <row r="7" spans="1:36">
      <c r="A7" s="1233" t="s">
        <v>1678</v>
      </c>
      <c r="B7" s="973">
        <v>1000000</v>
      </c>
      <c r="E7">
        <v>1</v>
      </c>
      <c r="F7" s="973">
        <f t="shared" ref="F7:F16" si="0">$B$7-$B$9*E7</f>
        <v>900000</v>
      </c>
      <c r="G7" s="973">
        <f>$B$7-$B$12*E7</f>
        <v>750000</v>
      </c>
      <c r="H7" s="973">
        <f t="shared" ref="H7:H15" si="1">+F7-G7</f>
        <v>150000</v>
      </c>
      <c r="I7" s="885">
        <f t="shared" ref="I7:I16" si="2">+H7*$B$13</f>
        <v>45000</v>
      </c>
      <c r="J7" s="973">
        <f>+M13</f>
        <v>-45000</v>
      </c>
      <c r="L7" s="1088"/>
      <c r="M7" s="1089"/>
      <c r="N7" s="1089"/>
      <c r="O7" s="1089"/>
      <c r="P7" s="1089"/>
      <c r="Q7" s="1089"/>
      <c r="R7" s="1089"/>
      <c r="S7" s="1089"/>
      <c r="T7" s="1089"/>
      <c r="U7" s="1089"/>
      <c r="V7" s="1090"/>
    </row>
    <row r="8" spans="1:36">
      <c r="A8" s="1233" t="s">
        <v>1679</v>
      </c>
      <c r="B8">
        <v>10</v>
      </c>
      <c r="C8" s="1233" t="s">
        <v>1680</v>
      </c>
      <c r="E8">
        <f>+E7+1</f>
        <v>2</v>
      </c>
      <c r="F8" s="973">
        <f t="shared" si="0"/>
        <v>800000</v>
      </c>
      <c r="G8" s="973">
        <f>$B$7-$B$12*E8</f>
        <v>500000</v>
      </c>
      <c r="H8" s="973">
        <f t="shared" si="1"/>
        <v>300000</v>
      </c>
      <c r="I8" s="885">
        <f t="shared" si="2"/>
        <v>90000</v>
      </c>
      <c r="J8" s="973">
        <f>+M13+N13</f>
        <v>-90000</v>
      </c>
      <c r="L8" s="1088"/>
      <c r="M8" s="1089"/>
      <c r="N8" s="1089"/>
      <c r="O8" s="1089"/>
      <c r="P8" s="1366"/>
      <c r="Q8" s="1089"/>
      <c r="R8" s="1089"/>
      <c r="S8" s="1089"/>
      <c r="T8" s="1089"/>
      <c r="U8" s="1089"/>
      <c r="V8" s="1090"/>
    </row>
    <row r="9" spans="1:36">
      <c r="A9" s="866" t="s">
        <v>1682</v>
      </c>
      <c r="B9" s="885">
        <f>+B7/B8</f>
        <v>100000</v>
      </c>
      <c r="C9" s="1233"/>
      <c r="E9">
        <f t="shared" ref="E9:E16" si="3">+E8+1</f>
        <v>3</v>
      </c>
      <c r="F9" s="973">
        <f t="shared" si="0"/>
        <v>700000</v>
      </c>
      <c r="G9" s="973">
        <f>$B$7-$B$12*E9</f>
        <v>250000</v>
      </c>
      <c r="H9" s="973">
        <f t="shared" si="1"/>
        <v>450000</v>
      </c>
      <c r="I9" s="885">
        <f t="shared" si="2"/>
        <v>135000</v>
      </c>
      <c r="J9" s="973">
        <f>SUM(M13:O13)</f>
        <v>-135000</v>
      </c>
      <c r="L9" s="1088"/>
      <c r="M9" s="1089"/>
      <c r="N9" s="1089"/>
      <c r="O9" s="1089"/>
      <c r="P9" s="1089"/>
      <c r="Q9" s="1089"/>
      <c r="R9" s="1089"/>
      <c r="S9" s="1089"/>
      <c r="T9" s="1089"/>
      <c r="U9" s="1089"/>
      <c r="V9" s="1090"/>
    </row>
    <row r="10" spans="1:36">
      <c r="A10" s="1337" t="s">
        <v>1681</v>
      </c>
      <c r="E10">
        <f t="shared" si="3"/>
        <v>4</v>
      </c>
      <c r="F10" s="973">
        <f t="shared" si="0"/>
        <v>600000</v>
      </c>
      <c r="G10" s="973">
        <f>$B$7-$B$12*E10</f>
        <v>0</v>
      </c>
      <c r="H10" s="1397">
        <f t="shared" si="1"/>
        <v>600000</v>
      </c>
      <c r="I10" s="885">
        <f t="shared" si="2"/>
        <v>180000</v>
      </c>
      <c r="J10" s="973">
        <f>SUM(M13:P13)</f>
        <v>-180000</v>
      </c>
      <c r="L10" s="1376" t="s">
        <v>1686</v>
      </c>
      <c r="M10" s="1377"/>
      <c r="N10" s="1377"/>
      <c r="O10" s="1377"/>
      <c r="P10" s="1377"/>
      <c r="Q10" s="1377"/>
      <c r="R10" s="1377"/>
      <c r="S10" s="1377"/>
      <c r="T10" s="1377"/>
      <c r="U10" s="1377"/>
      <c r="V10" s="1378"/>
    </row>
    <row r="11" spans="1:36">
      <c r="A11" s="1233" t="s">
        <v>1679</v>
      </c>
      <c r="B11">
        <v>4</v>
      </c>
      <c r="C11" s="1233" t="s">
        <v>1680</v>
      </c>
      <c r="E11">
        <f t="shared" si="3"/>
        <v>5</v>
      </c>
      <c r="F11" s="973">
        <f t="shared" si="0"/>
        <v>500000</v>
      </c>
      <c r="G11" s="973">
        <v>0</v>
      </c>
      <c r="H11" s="973">
        <f t="shared" si="1"/>
        <v>500000</v>
      </c>
      <c r="I11" s="885">
        <f t="shared" si="2"/>
        <v>150000</v>
      </c>
      <c r="J11" s="973">
        <f>SUM(M13:Q13)</f>
        <v>-150000</v>
      </c>
      <c r="L11" s="1376" t="s">
        <v>1687</v>
      </c>
      <c r="M11" s="1377">
        <v>300000</v>
      </c>
      <c r="N11" s="1377">
        <f>+M11+100000</f>
        <v>400000</v>
      </c>
      <c r="O11" s="1377">
        <f t="shared" ref="O11:V11" si="4">+N11+100000</f>
        <v>500000</v>
      </c>
      <c r="P11" s="1377">
        <f t="shared" si="4"/>
        <v>600000</v>
      </c>
      <c r="Q11" s="1377">
        <f t="shared" si="4"/>
        <v>700000</v>
      </c>
      <c r="R11" s="1377">
        <f t="shared" si="4"/>
        <v>800000</v>
      </c>
      <c r="S11" s="1377">
        <f t="shared" si="4"/>
        <v>900000</v>
      </c>
      <c r="T11" s="1377">
        <f t="shared" si="4"/>
        <v>1000000</v>
      </c>
      <c r="U11" s="1377">
        <f t="shared" si="4"/>
        <v>1100000</v>
      </c>
      <c r="V11" s="1378">
        <f t="shared" si="4"/>
        <v>1200000</v>
      </c>
    </row>
    <row r="12" spans="1:36">
      <c r="A12" s="866" t="s">
        <v>1682</v>
      </c>
      <c r="B12" s="885">
        <f>+B7/B11</f>
        <v>250000</v>
      </c>
      <c r="E12">
        <f t="shared" si="3"/>
        <v>6</v>
      </c>
      <c r="F12" s="973">
        <f t="shared" si="0"/>
        <v>400000</v>
      </c>
      <c r="G12" s="973">
        <v>0</v>
      </c>
      <c r="H12" s="973">
        <f t="shared" si="1"/>
        <v>400000</v>
      </c>
      <c r="I12" s="885">
        <f t="shared" si="2"/>
        <v>120000</v>
      </c>
      <c r="J12" s="973">
        <f>SUM(M13:R13)</f>
        <v>-120000</v>
      </c>
      <c r="L12" s="1382" t="s">
        <v>894</v>
      </c>
      <c r="M12" s="1352">
        <f>+M33</f>
        <v>-45000</v>
      </c>
      <c r="N12" s="1352">
        <f t="shared" ref="N12:V12" si="5">+N33</f>
        <v>-75000</v>
      </c>
      <c r="O12" s="1352">
        <f t="shared" si="5"/>
        <v>-105000</v>
      </c>
      <c r="P12" s="1352">
        <f t="shared" si="5"/>
        <v>-135000</v>
      </c>
      <c r="Q12" s="1352">
        <f t="shared" si="5"/>
        <v>-240000</v>
      </c>
      <c r="R12" s="1352">
        <f t="shared" si="5"/>
        <v>-270000</v>
      </c>
      <c r="S12" s="1352">
        <f t="shared" si="5"/>
        <v>-300000</v>
      </c>
      <c r="T12" s="1352">
        <f t="shared" si="5"/>
        <v>-330000</v>
      </c>
      <c r="U12" s="1352">
        <f t="shared" si="5"/>
        <v>-360000</v>
      </c>
      <c r="V12" s="1353">
        <f t="shared" si="5"/>
        <v>-390000</v>
      </c>
    </row>
    <row r="13" spans="1:36">
      <c r="A13" s="1337" t="s">
        <v>1683</v>
      </c>
      <c r="B13" s="1338">
        <v>0.3</v>
      </c>
      <c r="E13">
        <f t="shared" si="3"/>
        <v>7</v>
      </c>
      <c r="F13" s="973">
        <f t="shared" si="0"/>
        <v>300000</v>
      </c>
      <c r="G13" s="973">
        <v>0</v>
      </c>
      <c r="H13" s="973">
        <f t="shared" si="1"/>
        <v>300000</v>
      </c>
      <c r="I13" s="885">
        <f t="shared" si="2"/>
        <v>90000</v>
      </c>
      <c r="J13" s="973">
        <f>SUM(M13:S13)</f>
        <v>-90000</v>
      </c>
      <c r="L13" s="1383" t="s">
        <v>1526</v>
      </c>
      <c r="M13" s="1348">
        <v>-45000</v>
      </c>
      <c r="N13" s="1348">
        <v>-45000</v>
      </c>
      <c r="O13" s="1348">
        <v>-45000</v>
      </c>
      <c r="P13" s="1348">
        <v>-45000</v>
      </c>
      <c r="Q13" s="1348">
        <v>30000</v>
      </c>
      <c r="R13" s="1348">
        <v>30000</v>
      </c>
      <c r="S13" s="1348">
        <v>30000</v>
      </c>
      <c r="T13" s="1348">
        <v>30000</v>
      </c>
      <c r="U13" s="1348">
        <v>30000</v>
      </c>
      <c r="V13" s="1349">
        <v>30000</v>
      </c>
      <c r="W13" s="1384">
        <f>SUM(M13:V13)</f>
        <v>0</v>
      </c>
    </row>
    <row r="14" spans="1:36" ht="15.75" thickBot="1">
      <c r="E14">
        <f t="shared" si="3"/>
        <v>8</v>
      </c>
      <c r="F14" s="973">
        <f t="shared" si="0"/>
        <v>200000</v>
      </c>
      <c r="G14" s="973">
        <v>0</v>
      </c>
      <c r="H14" s="973">
        <f t="shared" si="1"/>
        <v>200000</v>
      </c>
      <c r="I14" s="885">
        <f t="shared" si="2"/>
        <v>60000</v>
      </c>
      <c r="J14" s="973">
        <f>SUM(M13:T13)</f>
        <v>-60000</v>
      </c>
      <c r="L14" s="1373" t="s">
        <v>1696</v>
      </c>
      <c r="M14" s="1374">
        <f>+M12+M13</f>
        <v>-90000</v>
      </c>
      <c r="N14" s="1374">
        <f t="shared" ref="N14:V14" si="6">+N12+N13</f>
        <v>-120000</v>
      </c>
      <c r="O14" s="1374">
        <f t="shared" si="6"/>
        <v>-150000</v>
      </c>
      <c r="P14" s="1374">
        <f t="shared" si="6"/>
        <v>-180000</v>
      </c>
      <c r="Q14" s="1374">
        <f t="shared" si="6"/>
        <v>-210000</v>
      </c>
      <c r="R14" s="1374">
        <f t="shared" si="6"/>
        <v>-240000</v>
      </c>
      <c r="S14" s="1374">
        <f t="shared" si="6"/>
        <v>-270000</v>
      </c>
      <c r="T14" s="1374">
        <f t="shared" si="6"/>
        <v>-300000</v>
      </c>
      <c r="U14" s="1374">
        <f t="shared" si="6"/>
        <v>-330000</v>
      </c>
      <c r="V14" s="1375">
        <f t="shared" si="6"/>
        <v>-360000</v>
      </c>
      <c r="W14" s="1385">
        <f>-M14/M11</f>
        <v>0.3</v>
      </c>
      <c r="X14" s="1385">
        <f t="shared" ref="X14:AC14" si="7">-N14/N11</f>
        <v>0.3</v>
      </c>
      <c r="Y14" s="1385">
        <f t="shared" si="7"/>
        <v>0.3</v>
      </c>
      <c r="Z14" s="1385">
        <f t="shared" si="7"/>
        <v>0.3</v>
      </c>
      <c r="AA14" s="1385">
        <f t="shared" si="7"/>
        <v>0.3</v>
      </c>
      <c r="AB14" s="1385">
        <f t="shared" si="7"/>
        <v>0.3</v>
      </c>
      <c r="AC14" s="1385">
        <f t="shared" si="7"/>
        <v>0.3</v>
      </c>
    </row>
    <row r="15" spans="1:36">
      <c r="A15" s="1341" t="s">
        <v>1684</v>
      </c>
      <c r="B15" s="1342"/>
      <c r="C15" s="1342"/>
      <c r="D15" s="1343"/>
      <c r="E15">
        <f t="shared" si="3"/>
        <v>9</v>
      </c>
      <c r="F15" s="973">
        <f t="shared" si="0"/>
        <v>100000</v>
      </c>
      <c r="G15" s="973">
        <v>0</v>
      </c>
      <c r="H15" s="973">
        <f t="shared" si="1"/>
        <v>100000</v>
      </c>
      <c r="I15" s="885">
        <f t="shared" si="2"/>
        <v>30000</v>
      </c>
      <c r="J15" s="973">
        <f>SUM(M13:U13)</f>
        <v>-30000</v>
      </c>
      <c r="L15" s="1367"/>
      <c r="M15" s="1352"/>
      <c r="N15" s="1352"/>
      <c r="O15" s="1352"/>
      <c r="P15" s="1352"/>
      <c r="Q15" s="1352"/>
      <c r="R15" s="1352"/>
      <c r="S15" s="1352"/>
      <c r="T15" s="1352"/>
      <c r="U15" s="1352"/>
      <c r="V15" s="1353"/>
    </row>
    <row r="16" spans="1:36" ht="15.75" thickBot="1">
      <c r="A16" s="1344" t="s">
        <v>1685</v>
      </c>
      <c r="B16" s="1345"/>
      <c r="C16" s="1345"/>
      <c r="D16" s="1346"/>
      <c r="E16">
        <f t="shared" si="3"/>
        <v>10</v>
      </c>
      <c r="F16" s="973">
        <f t="shared" si="0"/>
        <v>0</v>
      </c>
      <c r="G16" s="973">
        <v>0</v>
      </c>
      <c r="H16" s="973">
        <f t="shared" ref="H16" si="8">+F16-G16</f>
        <v>0</v>
      </c>
      <c r="I16" s="885">
        <f t="shared" si="2"/>
        <v>0</v>
      </c>
      <c r="J16" s="973">
        <f>SUM(M13:V13)</f>
        <v>0</v>
      </c>
      <c r="L16" s="1368" t="s">
        <v>1697</v>
      </c>
      <c r="M16" s="1369">
        <f>+M11+M14</f>
        <v>210000</v>
      </c>
      <c r="N16" s="1369">
        <f t="shared" ref="N16:V16" si="9">+N11+N14</f>
        <v>280000</v>
      </c>
      <c r="O16" s="1369">
        <f t="shared" si="9"/>
        <v>350000</v>
      </c>
      <c r="P16" s="1369">
        <f t="shared" si="9"/>
        <v>420000</v>
      </c>
      <c r="Q16" s="1369">
        <f t="shared" si="9"/>
        <v>490000</v>
      </c>
      <c r="R16" s="1369">
        <f t="shared" si="9"/>
        <v>560000</v>
      </c>
      <c r="S16" s="1369">
        <f t="shared" si="9"/>
        <v>630000</v>
      </c>
      <c r="T16" s="1369">
        <f t="shared" si="9"/>
        <v>700000</v>
      </c>
      <c r="U16" s="1369">
        <f t="shared" si="9"/>
        <v>770000</v>
      </c>
      <c r="V16" s="1370">
        <f t="shared" si="9"/>
        <v>840000</v>
      </c>
    </row>
    <row r="17" spans="6:22">
      <c r="F17" s="973"/>
      <c r="G17" s="973"/>
      <c r="H17" s="973"/>
      <c r="I17" s="885"/>
      <c r="J17" s="973"/>
    </row>
    <row r="18" spans="6:22">
      <c r="F18" s="973"/>
      <c r="G18" s="973"/>
      <c r="H18" s="973"/>
      <c r="I18" s="885"/>
      <c r="J18" s="973"/>
      <c r="L18" s="870" t="s">
        <v>1698</v>
      </c>
      <c r="M18" s="1386">
        <f>+M13</f>
        <v>-45000</v>
      </c>
      <c r="N18" s="1386">
        <f>+M18+N13</f>
        <v>-90000</v>
      </c>
      <c r="O18" s="1386">
        <f>+N18+O13</f>
        <v>-135000</v>
      </c>
      <c r="P18" s="1386">
        <f t="shared" ref="P18:V18" si="10">+O18+P13</f>
        <v>-180000</v>
      </c>
      <c r="Q18" s="1386">
        <f t="shared" si="10"/>
        <v>-150000</v>
      </c>
      <c r="R18" s="1386">
        <f t="shared" si="10"/>
        <v>-120000</v>
      </c>
      <c r="S18" s="1386">
        <f t="shared" si="10"/>
        <v>-90000</v>
      </c>
      <c r="T18" s="1386">
        <f t="shared" si="10"/>
        <v>-60000</v>
      </c>
      <c r="U18" s="1386">
        <f t="shared" si="10"/>
        <v>-30000</v>
      </c>
      <c r="V18" s="1386">
        <f t="shared" si="10"/>
        <v>0</v>
      </c>
    </row>
    <row r="19" spans="6:22">
      <c r="F19" s="973"/>
      <c r="G19" s="973"/>
      <c r="H19" s="973"/>
      <c r="I19" s="885"/>
      <c r="J19" s="973"/>
    </row>
    <row r="20" spans="6:22" ht="15.75" thickBot="1">
      <c r="F20" s="973"/>
      <c r="G20" s="973"/>
      <c r="H20" s="973"/>
      <c r="I20" s="885"/>
      <c r="J20" s="973"/>
    </row>
    <row r="21" spans="6:22">
      <c r="F21" s="973"/>
      <c r="G21" s="973"/>
      <c r="H21" s="973"/>
      <c r="I21" s="885"/>
      <c r="J21" s="973"/>
      <c r="L21" s="1357" t="s">
        <v>1686</v>
      </c>
      <c r="M21" s="1358"/>
      <c r="N21" s="1358"/>
      <c r="O21" s="1358"/>
      <c r="P21" s="1358"/>
      <c r="Q21" s="1358"/>
      <c r="R21" s="1358"/>
      <c r="S21" s="1358"/>
      <c r="T21" s="1358"/>
      <c r="U21" s="1358"/>
      <c r="V21" s="1359"/>
    </row>
    <row r="22" spans="6:22">
      <c r="F22" s="973"/>
      <c r="G22" s="973"/>
      <c r="H22" s="973"/>
      <c r="I22" s="885"/>
      <c r="J22" s="973"/>
      <c r="L22" s="1351" t="s">
        <v>1687</v>
      </c>
      <c r="M22" s="1352">
        <f t="shared" ref="M22:V22" si="11">+M11</f>
        <v>300000</v>
      </c>
      <c r="N22" s="1352">
        <f t="shared" si="11"/>
        <v>400000</v>
      </c>
      <c r="O22" s="1352">
        <f t="shared" si="11"/>
        <v>500000</v>
      </c>
      <c r="P22" s="1352">
        <f t="shared" si="11"/>
        <v>600000</v>
      </c>
      <c r="Q22" s="1352">
        <f t="shared" si="11"/>
        <v>700000</v>
      </c>
      <c r="R22" s="1352">
        <f t="shared" si="11"/>
        <v>800000</v>
      </c>
      <c r="S22" s="1352">
        <f t="shared" si="11"/>
        <v>900000</v>
      </c>
      <c r="T22" s="1352">
        <f t="shared" si="11"/>
        <v>1000000</v>
      </c>
      <c r="U22" s="1352">
        <f t="shared" si="11"/>
        <v>1100000</v>
      </c>
      <c r="V22" s="1353">
        <f t="shared" si="11"/>
        <v>1200000</v>
      </c>
    </row>
    <row r="23" spans="6:22">
      <c r="F23" s="973"/>
      <c r="G23" s="973"/>
      <c r="H23" s="973"/>
      <c r="I23" s="885"/>
      <c r="J23" s="973"/>
      <c r="L23" s="1350"/>
      <c r="M23" s="1348"/>
      <c r="N23" s="1348"/>
      <c r="O23" s="1348"/>
      <c r="P23" s="1348"/>
      <c r="Q23" s="1348"/>
      <c r="R23" s="1348"/>
      <c r="S23" s="1348"/>
      <c r="T23" s="1348"/>
      <c r="U23" s="1348"/>
      <c r="V23" s="1349"/>
    </row>
    <row r="24" spans="6:22">
      <c r="F24" s="973"/>
      <c r="G24" s="973"/>
      <c r="H24" s="973"/>
      <c r="I24" s="885"/>
      <c r="J24" s="973"/>
      <c r="L24" s="1379" t="s">
        <v>1688</v>
      </c>
      <c r="M24" s="1380">
        <f>+B9</f>
        <v>100000</v>
      </c>
      <c r="N24" s="1380">
        <f>+M24</f>
        <v>100000</v>
      </c>
      <c r="O24" s="1380">
        <f t="shared" ref="O24:V24" si="12">+N24</f>
        <v>100000</v>
      </c>
      <c r="P24" s="1398">
        <f t="shared" si="12"/>
        <v>100000</v>
      </c>
      <c r="Q24" s="1380">
        <f t="shared" si="12"/>
        <v>100000</v>
      </c>
      <c r="R24" s="1380">
        <f t="shared" si="12"/>
        <v>100000</v>
      </c>
      <c r="S24" s="1380">
        <f t="shared" si="12"/>
        <v>100000</v>
      </c>
      <c r="T24" s="1380">
        <f t="shared" si="12"/>
        <v>100000</v>
      </c>
      <c r="U24" s="1380">
        <f t="shared" si="12"/>
        <v>100000</v>
      </c>
      <c r="V24" s="1381">
        <f t="shared" si="12"/>
        <v>100000</v>
      </c>
    </row>
    <row r="25" spans="6:22">
      <c r="F25" s="973"/>
      <c r="G25" s="973"/>
      <c r="H25" s="973"/>
      <c r="I25" s="885"/>
      <c r="J25" s="973"/>
      <c r="L25" s="1379" t="s">
        <v>1689</v>
      </c>
      <c r="M25" s="1380">
        <f>-B12</f>
        <v>-250000</v>
      </c>
      <c r="N25" s="1380">
        <f>+M25</f>
        <v>-250000</v>
      </c>
      <c r="O25" s="1380">
        <f t="shared" ref="O25:P25" si="13">+N25</f>
        <v>-250000</v>
      </c>
      <c r="P25" s="1398">
        <f t="shared" si="13"/>
        <v>-250000</v>
      </c>
      <c r="Q25" s="1380"/>
      <c r="R25" s="1380"/>
      <c r="S25" s="1380"/>
      <c r="T25" s="1380"/>
      <c r="U25" s="1380"/>
      <c r="V25" s="1381"/>
    </row>
    <row r="26" spans="6:22">
      <c r="F26" s="973"/>
      <c r="G26" s="973"/>
      <c r="H26" s="973"/>
      <c r="I26" s="885"/>
      <c r="J26" s="973"/>
      <c r="L26" s="1350"/>
      <c r="M26" s="1348"/>
      <c r="N26" s="1348"/>
      <c r="O26" s="1348"/>
      <c r="P26" s="1348"/>
      <c r="Q26" s="1348"/>
      <c r="R26" s="1348"/>
      <c r="S26" s="1348"/>
      <c r="T26" s="1348"/>
      <c r="U26" s="1348"/>
      <c r="V26" s="1349"/>
    </row>
    <row r="27" spans="6:22">
      <c r="F27" s="973"/>
      <c r="G27" s="973"/>
      <c r="H27" s="973"/>
      <c r="I27" s="885"/>
      <c r="J27" s="973"/>
      <c r="L27" s="1350"/>
      <c r="M27" s="1348"/>
      <c r="N27" s="1348"/>
      <c r="O27" s="1348"/>
      <c r="P27" s="1348"/>
      <c r="Q27" s="1348"/>
      <c r="R27" s="1348"/>
      <c r="S27" s="1348"/>
      <c r="T27" s="1348"/>
      <c r="U27" s="1348"/>
      <c r="V27" s="1349"/>
    </row>
    <row r="28" spans="6:22">
      <c r="F28" s="973"/>
      <c r="G28" s="973"/>
      <c r="H28" s="973"/>
      <c r="I28" s="885"/>
      <c r="J28" s="973"/>
      <c r="L28" s="1350"/>
      <c r="M28" s="1348"/>
      <c r="N28" s="1348"/>
      <c r="O28" s="1348"/>
      <c r="P28" s="1348"/>
      <c r="Q28" s="1348"/>
      <c r="R28" s="1348"/>
      <c r="S28" s="1348"/>
      <c r="T28" s="1348"/>
      <c r="U28" s="1348"/>
      <c r="V28" s="1349"/>
    </row>
    <row r="29" spans="6:22">
      <c r="L29" s="1351" t="s">
        <v>1686</v>
      </c>
      <c r="M29" s="1352"/>
      <c r="N29" s="1352"/>
      <c r="O29" s="1352"/>
      <c r="P29" s="1352"/>
      <c r="Q29" s="1352"/>
      <c r="R29" s="1352"/>
      <c r="S29" s="1352"/>
      <c r="T29" s="1352"/>
      <c r="U29" s="1352"/>
      <c r="V29" s="1353"/>
    </row>
    <row r="30" spans="6:22" ht="15.75" thickBot="1">
      <c r="L30" s="1354" t="s">
        <v>1690</v>
      </c>
      <c r="M30" s="1355">
        <f>SUM(M21:M29)</f>
        <v>150000</v>
      </c>
      <c r="N30" s="1355">
        <f t="shared" ref="N30:V30" si="14">SUM(N21:N29)</f>
        <v>250000</v>
      </c>
      <c r="O30" s="1355">
        <f t="shared" si="14"/>
        <v>350000</v>
      </c>
      <c r="P30" s="1355">
        <f t="shared" si="14"/>
        <v>450000</v>
      </c>
      <c r="Q30" s="1355">
        <f t="shared" si="14"/>
        <v>800000</v>
      </c>
      <c r="R30" s="1355">
        <f t="shared" si="14"/>
        <v>900000</v>
      </c>
      <c r="S30" s="1355">
        <f t="shared" si="14"/>
        <v>1000000</v>
      </c>
      <c r="T30" s="1355">
        <f t="shared" si="14"/>
        <v>1100000</v>
      </c>
      <c r="U30" s="1355">
        <f t="shared" si="14"/>
        <v>1200000</v>
      </c>
      <c r="V30" s="1356">
        <f t="shared" si="14"/>
        <v>1300000</v>
      </c>
    </row>
    <row r="31" spans="6:22">
      <c r="L31" s="1347" t="s">
        <v>1691</v>
      </c>
      <c r="M31" s="1063"/>
      <c r="N31" s="1063"/>
      <c r="O31" s="1063"/>
      <c r="P31" s="1063"/>
      <c r="Q31" s="1063"/>
      <c r="R31" s="1063"/>
      <c r="S31" s="1063"/>
      <c r="T31" s="1063"/>
      <c r="U31" s="1063"/>
      <c r="V31" s="1064"/>
    </row>
    <row r="32" spans="6:22">
      <c r="L32" s="1234" t="s">
        <v>1692</v>
      </c>
      <c r="M32" s="1065"/>
      <c r="N32" s="1065"/>
      <c r="O32" s="1065"/>
      <c r="P32" s="1065"/>
      <c r="Q32" s="1065"/>
      <c r="R32" s="1065"/>
      <c r="S32" s="1065"/>
      <c r="T32" s="1065"/>
      <c r="U32" s="1065"/>
      <c r="V32" s="1066"/>
    </row>
    <row r="33" spans="12:22" ht="15.75" thickBot="1">
      <c r="L33" s="1235" t="s">
        <v>1693</v>
      </c>
      <c r="M33" s="1075">
        <f>-M30*$B$13</f>
        <v>-45000</v>
      </c>
      <c r="N33" s="1075">
        <f t="shared" ref="N33:V33" si="15">-N30*$B$13</f>
        <v>-75000</v>
      </c>
      <c r="O33" s="1075">
        <f t="shared" si="15"/>
        <v>-105000</v>
      </c>
      <c r="P33" s="1075">
        <f t="shared" si="15"/>
        <v>-135000</v>
      </c>
      <c r="Q33" s="1075">
        <f t="shared" si="15"/>
        <v>-240000</v>
      </c>
      <c r="R33" s="1075">
        <f t="shared" si="15"/>
        <v>-270000</v>
      </c>
      <c r="S33" s="1075">
        <f t="shared" si="15"/>
        <v>-300000</v>
      </c>
      <c r="T33" s="1075">
        <f t="shared" si="15"/>
        <v>-330000</v>
      </c>
      <c r="U33" s="1075">
        <f t="shared" si="15"/>
        <v>-360000</v>
      </c>
      <c r="V33" s="1076">
        <f t="shared" si="15"/>
        <v>-390000</v>
      </c>
    </row>
    <row r="34" spans="12:22" ht="15.75" thickBot="1"/>
    <row r="35" spans="12:22">
      <c r="L35" s="1387" t="s">
        <v>1699</v>
      </c>
      <c r="M35" s="1388"/>
      <c r="N35" s="1388"/>
      <c r="O35" s="1388"/>
      <c r="P35" s="1388"/>
      <c r="Q35" s="1388"/>
      <c r="R35" s="1388"/>
      <c r="S35" s="1388"/>
      <c r="T35" s="1388"/>
      <c r="U35" s="1388"/>
      <c r="V35" s="1389"/>
    </row>
    <row r="36" spans="12:22">
      <c r="L36" s="1390" t="s">
        <v>1700</v>
      </c>
      <c r="M36" s="1391">
        <f>SUM(M24:M25)</f>
        <v>-150000</v>
      </c>
      <c r="N36" s="1391">
        <f t="shared" ref="N36:V36" si="16">SUM(N24:N25)</f>
        <v>-150000</v>
      </c>
      <c r="O36" s="1391">
        <f t="shared" si="16"/>
        <v>-150000</v>
      </c>
      <c r="P36" s="1391">
        <f t="shared" si="16"/>
        <v>-150000</v>
      </c>
      <c r="Q36" s="1391">
        <f t="shared" si="16"/>
        <v>100000</v>
      </c>
      <c r="R36" s="1391">
        <f t="shared" si="16"/>
        <v>100000</v>
      </c>
      <c r="S36" s="1391">
        <f t="shared" si="16"/>
        <v>100000</v>
      </c>
      <c r="T36" s="1391">
        <f t="shared" si="16"/>
        <v>100000</v>
      </c>
      <c r="U36" s="1391">
        <f t="shared" si="16"/>
        <v>100000</v>
      </c>
      <c r="V36" s="1392">
        <f t="shared" si="16"/>
        <v>100000</v>
      </c>
    </row>
    <row r="37" spans="12:22" ht="15.75" thickBot="1">
      <c r="L37" s="1393" t="s">
        <v>1701</v>
      </c>
      <c r="M37" s="1394">
        <f>SUM($M$24:M25)</f>
        <v>-150000</v>
      </c>
      <c r="N37" s="1394">
        <f>SUM($M$24:N25)</f>
        <v>-300000</v>
      </c>
      <c r="O37" s="1394">
        <f>SUM($M$24:O25)</f>
        <v>-450000</v>
      </c>
      <c r="P37" s="1394">
        <f>SUM($M$24:P25)</f>
        <v>-600000</v>
      </c>
      <c r="Q37" s="1394">
        <f>SUM($M$24:Q25)</f>
        <v>-500000</v>
      </c>
      <c r="R37" s="1394">
        <f>SUM($M$24:R25)</f>
        <v>-400000</v>
      </c>
      <c r="S37" s="1394">
        <f>SUM($M$24:S25)</f>
        <v>-300000</v>
      </c>
      <c r="T37" s="1394">
        <f>SUM($M$24:T25)</f>
        <v>-200000</v>
      </c>
      <c r="U37" s="1394">
        <f>SUM($M$24:U25)</f>
        <v>-100000</v>
      </c>
      <c r="V37" s="1395">
        <f>SUM($M$24:V25)</f>
        <v>0</v>
      </c>
    </row>
    <row r="40" spans="12:22" ht="15.75" thickBot="1"/>
    <row r="41" spans="12:22">
      <c r="L41" s="1347" t="s">
        <v>1695</v>
      </c>
      <c r="M41" s="1063"/>
      <c r="N41" s="1063"/>
      <c r="O41" s="1360" t="s">
        <v>244</v>
      </c>
      <c r="P41" s="1361" t="s">
        <v>245</v>
      </c>
    </row>
    <row r="42" spans="12:22">
      <c r="L42" s="1067">
        <v>881</v>
      </c>
      <c r="M42" s="1362" t="s">
        <v>1694</v>
      </c>
      <c r="N42" s="1065"/>
      <c r="O42" s="1065">
        <f>-M33</f>
        <v>45000</v>
      </c>
      <c r="P42" s="1066"/>
    </row>
    <row r="43" spans="12:22" ht="15.75" thickBot="1">
      <c r="L43" s="1226">
        <v>4017</v>
      </c>
      <c r="M43" s="1363" t="s">
        <v>756</v>
      </c>
      <c r="N43" s="1075"/>
      <c r="O43" s="1075"/>
      <c r="P43" s="1076">
        <f>+O42</f>
        <v>45000</v>
      </c>
    </row>
  </sheetData>
  <phoneticPr fontId="67"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BFD76-A08B-4996-AA3E-B8A1626FFEF8}">
  <dimension ref="A1:G14"/>
  <sheetViews>
    <sheetView workbookViewId="0">
      <selection activeCell="E24" sqref="E24"/>
    </sheetView>
  </sheetViews>
  <sheetFormatPr baseColWidth="10" defaultRowHeight="15"/>
  <sheetData>
    <row r="1" spans="1:7">
      <c r="A1" s="1442" t="s">
        <v>1729</v>
      </c>
      <c r="B1" s="1441" t="s">
        <v>1730</v>
      </c>
      <c r="C1" s="1441"/>
      <c r="D1" s="1441"/>
      <c r="E1" s="1441"/>
      <c r="F1" s="1441"/>
      <c r="G1" s="1441"/>
    </row>
    <row r="2" spans="1:7">
      <c r="A2" s="1442"/>
      <c r="B2" s="1441" t="s">
        <v>1731</v>
      </c>
      <c r="C2" s="1441"/>
      <c r="D2" s="1441"/>
      <c r="E2" s="1441"/>
      <c r="F2" s="1441"/>
      <c r="G2" s="1441"/>
    </row>
    <row r="3" spans="1:7">
      <c r="A3" s="1442"/>
      <c r="B3" s="1441" t="s">
        <v>1732</v>
      </c>
      <c r="C3" s="1441"/>
      <c r="D3" s="1441"/>
      <c r="E3" s="1441"/>
      <c r="F3" s="1441"/>
      <c r="G3" s="1441"/>
    </row>
    <row r="4" spans="1:7">
      <c r="A4" s="1442"/>
      <c r="B4" s="1441" t="s">
        <v>1733</v>
      </c>
      <c r="C4" s="1441"/>
      <c r="D4" s="1441"/>
      <c r="E4" s="1441"/>
      <c r="F4" s="1441"/>
      <c r="G4" s="1441"/>
    </row>
    <row r="5" spans="1:7">
      <c r="A5" s="1443" t="s">
        <v>1734</v>
      </c>
      <c r="B5" s="1339" t="s">
        <v>1735</v>
      </c>
      <c r="C5" s="1339"/>
      <c r="D5" s="1339"/>
      <c r="E5" s="1339"/>
      <c r="F5" s="1339"/>
      <c r="G5" s="1339"/>
    </row>
    <row r="6" spans="1:7">
      <c r="A6" s="1443"/>
      <c r="B6" s="1339" t="s">
        <v>1745</v>
      </c>
      <c r="C6" s="1339"/>
      <c r="D6" s="1339"/>
      <c r="E6" s="1339"/>
      <c r="F6" s="1339"/>
      <c r="G6" s="1339"/>
    </row>
    <row r="7" spans="1:7">
      <c r="A7" s="1443"/>
      <c r="B7" s="1339" t="s">
        <v>1736</v>
      </c>
      <c r="C7" s="1339"/>
      <c r="D7" s="1339"/>
      <c r="E7" s="1339"/>
      <c r="F7" s="1339"/>
      <c r="G7" s="1339"/>
    </row>
    <row r="8" spans="1:7">
      <c r="A8" s="1443"/>
      <c r="B8" s="1339" t="s">
        <v>1744</v>
      </c>
      <c r="C8" s="1339"/>
      <c r="D8" s="1339"/>
      <c r="E8" s="1339"/>
      <c r="F8" s="1339"/>
      <c r="G8" s="1339"/>
    </row>
    <row r="9" spans="1:7">
      <c r="A9" s="1442" t="s">
        <v>1737</v>
      </c>
      <c r="B9" s="1441" t="s">
        <v>1738</v>
      </c>
      <c r="C9" s="1441"/>
      <c r="D9" s="1441"/>
      <c r="E9" s="1441"/>
      <c r="F9" s="1441"/>
      <c r="G9" s="1441"/>
    </row>
    <row r="10" spans="1:7">
      <c r="A10" s="1442"/>
      <c r="B10" s="1441" t="s">
        <v>1739</v>
      </c>
      <c r="C10" s="1441"/>
      <c r="D10" s="1441"/>
      <c r="E10" s="1441"/>
      <c r="F10" s="1441"/>
      <c r="G10" s="1441"/>
    </row>
    <row r="11" spans="1:7">
      <c r="A11" s="1442"/>
      <c r="B11" s="1441" t="s">
        <v>1740</v>
      </c>
      <c r="C11" s="1441"/>
      <c r="D11" s="1441"/>
      <c r="E11" s="1441"/>
      <c r="F11" s="1441"/>
      <c r="G11" s="1441"/>
    </row>
    <row r="12" spans="1:7">
      <c r="A12" s="1442"/>
      <c r="B12" s="1441" t="s">
        <v>1741</v>
      </c>
      <c r="C12" s="1441"/>
      <c r="D12" s="1441"/>
      <c r="E12" s="1441"/>
      <c r="F12" s="1441"/>
      <c r="G12" s="1441"/>
    </row>
    <row r="13" spans="1:7">
      <c r="A13" s="1442"/>
      <c r="B13" s="1441" t="s">
        <v>1742</v>
      </c>
      <c r="C13" s="1441"/>
      <c r="D13" s="1441"/>
      <c r="E13" s="1441"/>
      <c r="F13" s="1441"/>
      <c r="G13" s="1441"/>
    </row>
    <row r="14" spans="1:7">
      <c r="A14" s="1442"/>
      <c r="B14" s="1441" t="s">
        <v>1743</v>
      </c>
      <c r="C14" s="1441"/>
      <c r="D14" s="1441"/>
      <c r="E14" s="1441"/>
      <c r="F14" s="1441"/>
      <c r="G14" s="1441"/>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EA0B9-9A33-46D3-9FEC-3EFBA96941C3}">
  <dimension ref="A1"/>
  <sheetViews>
    <sheetView workbookViewId="0">
      <selection activeCell="E18" sqref="E18"/>
    </sheetView>
  </sheetViews>
  <sheetFormatPr baseColWidth="10" defaultRowHeight="15"/>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E9AFA-A2E0-45DE-920E-53A248EB4EFB}">
  <sheetPr>
    <tabColor rgb="FF00B0F0"/>
  </sheetPr>
  <dimension ref="A1:I22"/>
  <sheetViews>
    <sheetView zoomScale="148" workbookViewId="0"/>
  </sheetViews>
  <sheetFormatPr baseColWidth="10" defaultRowHeight="15"/>
  <cols>
    <col min="1" max="1" width="14.7109375" customWidth="1"/>
  </cols>
  <sheetData>
    <row r="1" spans="1:9">
      <c r="A1" s="866" t="s">
        <v>1715</v>
      </c>
    </row>
    <row r="2" spans="1:9">
      <c r="B2" s="1399">
        <v>1</v>
      </c>
      <c r="C2" s="1399">
        <f>+B2+1</f>
        <v>2</v>
      </c>
      <c r="D2" s="1399">
        <f t="shared" ref="D2:H2" si="0">+C2+1</f>
        <v>3</v>
      </c>
      <c r="E2" s="1399">
        <f t="shared" si="0"/>
        <v>4</v>
      </c>
      <c r="F2" s="1399">
        <f t="shared" si="0"/>
        <v>5</v>
      </c>
      <c r="G2" s="1399">
        <f t="shared" si="0"/>
        <v>6</v>
      </c>
      <c r="H2" s="1399">
        <f t="shared" si="0"/>
        <v>7</v>
      </c>
    </row>
    <row r="3" spans="1:9">
      <c r="A3" s="1400" t="s">
        <v>1704</v>
      </c>
      <c r="H3" s="973">
        <v>20000000</v>
      </c>
    </row>
    <row r="5" spans="1:9">
      <c r="A5" s="1400" t="s">
        <v>1705</v>
      </c>
      <c r="B5" s="973">
        <f>+H3/H2</f>
        <v>2857142.8571428573</v>
      </c>
      <c r="C5" s="973">
        <f>+B5</f>
        <v>2857142.8571428573</v>
      </c>
      <c r="D5" s="973">
        <f t="shared" ref="D5:H5" si="1">+C5</f>
        <v>2857142.8571428573</v>
      </c>
      <c r="E5" s="973">
        <f t="shared" si="1"/>
        <v>2857142.8571428573</v>
      </c>
      <c r="F5" s="973">
        <f t="shared" si="1"/>
        <v>2857142.8571428573</v>
      </c>
      <c r="G5" s="973">
        <f t="shared" si="1"/>
        <v>2857142.8571428573</v>
      </c>
      <c r="H5" s="973">
        <f t="shared" si="1"/>
        <v>2857142.8571428573</v>
      </c>
    </row>
    <row r="7" spans="1:9">
      <c r="A7" s="1400" t="s">
        <v>1706</v>
      </c>
      <c r="B7" s="973">
        <f>+H3</f>
        <v>20000000</v>
      </c>
    </row>
    <row r="8" spans="1:9">
      <c r="A8" s="1400" t="s">
        <v>237</v>
      </c>
      <c r="B8" s="1338">
        <v>0.05</v>
      </c>
    </row>
    <row r="9" spans="1:9">
      <c r="A9" s="1400" t="s">
        <v>274</v>
      </c>
      <c r="B9">
        <v>7</v>
      </c>
    </row>
    <row r="10" spans="1:9">
      <c r="A10" s="1400" t="s">
        <v>1707</v>
      </c>
      <c r="B10" s="973">
        <f>B7/(1+B8)^B9</f>
        <v>14213626.60260243</v>
      </c>
      <c r="C10" s="885">
        <f>+B7-B10</f>
        <v>5786373.3973975703</v>
      </c>
    </row>
    <row r="12" spans="1:9">
      <c r="A12" s="1401" t="s">
        <v>1708</v>
      </c>
      <c r="B12" s="1397">
        <f>+B10</f>
        <v>14213626.60260243</v>
      </c>
      <c r="C12" s="1402"/>
    </row>
    <row r="13" spans="1:9">
      <c r="A13" s="1401" t="s">
        <v>397</v>
      </c>
      <c r="B13" s="1402"/>
      <c r="C13" s="1397">
        <f>+B12</f>
        <v>14213626.60260243</v>
      </c>
    </row>
    <row r="15" spans="1:9">
      <c r="A15" s="1400" t="s">
        <v>304</v>
      </c>
      <c r="B15" s="1399">
        <v>1</v>
      </c>
      <c r="C15" s="1399">
        <f>+B15+1</f>
        <v>2</v>
      </c>
      <c r="D15" s="1399">
        <f t="shared" ref="D15:H15" si="2">+C15+1</f>
        <v>3</v>
      </c>
      <c r="E15" s="1399">
        <f t="shared" si="2"/>
        <v>4</v>
      </c>
      <c r="F15" s="1399">
        <f t="shared" si="2"/>
        <v>5</v>
      </c>
      <c r="G15" s="1399">
        <f t="shared" si="2"/>
        <v>6</v>
      </c>
      <c r="H15" s="1399">
        <f t="shared" si="2"/>
        <v>7</v>
      </c>
      <c r="I15" s="973"/>
    </row>
    <row r="16" spans="1:9">
      <c r="A16" s="1400" t="s">
        <v>1713</v>
      </c>
      <c r="B16" s="973">
        <f>+B12/7</f>
        <v>2030518.0860860613</v>
      </c>
      <c r="C16" s="973">
        <f>+B16</f>
        <v>2030518.0860860613</v>
      </c>
      <c r="D16" s="973">
        <f t="shared" ref="D16:H16" si="3">+C16</f>
        <v>2030518.0860860613</v>
      </c>
      <c r="E16" s="973">
        <f t="shared" si="3"/>
        <v>2030518.0860860613</v>
      </c>
      <c r="F16" s="973">
        <f t="shared" si="3"/>
        <v>2030518.0860860613</v>
      </c>
      <c r="G16" s="973">
        <f t="shared" si="3"/>
        <v>2030518.0860860613</v>
      </c>
      <c r="H16" s="973">
        <f t="shared" si="3"/>
        <v>2030518.0860860613</v>
      </c>
      <c r="I16" s="885">
        <f>SUM(B16:H16)</f>
        <v>14213626.602602428</v>
      </c>
    </row>
    <row r="17" spans="1:9">
      <c r="A17" s="1400" t="s">
        <v>1714</v>
      </c>
      <c r="B17" s="973">
        <f>+B21</f>
        <v>710681.33013012155</v>
      </c>
      <c r="C17" s="973">
        <f t="shared" ref="C17:H17" si="4">+C21</f>
        <v>746215.39663662761</v>
      </c>
      <c r="D17" s="973">
        <f t="shared" si="4"/>
        <v>783526.16646845895</v>
      </c>
      <c r="E17" s="973">
        <f t="shared" si="4"/>
        <v>822702.47479188186</v>
      </c>
      <c r="F17" s="973">
        <f t="shared" si="4"/>
        <v>863837.59853147587</v>
      </c>
      <c r="G17" s="973">
        <f t="shared" si="4"/>
        <v>907029.47845804971</v>
      </c>
      <c r="H17" s="973">
        <f t="shared" si="4"/>
        <v>952380.95238095231</v>
      </c>
      <c r="I17" s="885">
        <f>SUM(B17:H17)</f>
        <v>5786373.3973975675</v>
      </c>
    </row>
    <row r="18" spans="1:9">
      <c r="A18" s="1400"/>
      <c r="B18" s="888">
        <f t="shared" ref="B18:G18" si="5">+B16+B17</f>
        <v>2741199.416216183</v>
      </c>
      <c r="C18" s="888">
        <f t="shared" si="5"/>
        <v>2776733.4827226889</v>
      </c>
      <c r="D18" s="888">
        <f t="shared" si="5"/>
        <v>2814044.25255452</v>
      </c>
      <c r="E18" s="888">
        <f t="shared" si="5"/>
        <v>2853220.5608779434</v>
      </c>
      <c r="F18" s="888">
        <f t="shared" si="5"/>
        <v>2894355.6846175371</v>
      </c>
      <c r="G18" s="888">
        <f t="shared" si="5"/>
        <v>2937547.564544111</v>
      </c>
      <c r="H18" s="888">
        <f>+H16+H17</f>
        <v>2982899.0384670137</v>
      </c>
      <c r="I18" s="1397">
        <f>+I16+I17</f>
        <v>19999999.999999996</v>
      </c>
    </row>
    <row r="19" spans="1:9">
      <c r="A19" s="1400" t="s">
        <v>1709</v>
      </c>
    </row>
    <row r="20" spans="1:9">
      <c r="A20" s="1400" t="s">
        <v>1710</v>
      </c>
      <c r="B20" s="973">
        <f>+C13</f>
        <v>14213626.60260243</v>
      </c>
      <c r="C20" s="973">
        <f>+B22</f>
        <v>14924307.93273255</v>
      </c>
      <c r="D20" s="973">
        <f t="shared" ref="D20:H20" si="6">+C22</f>
        <v>15670523.329369178</v>
      </c>
      <c r="E20" s="973">
        <f t="shared" si="6"/>
        <v>16454049.495837636</v>
      </c>
      <c r="F20" s="973">
        <f t="shared" si="6"/>
        <v>17276751.970629517</v>
      </c>
      <c r="G20" s="973">
        <f t="shared" si="6"/>
        <v>18140589.569160994</v>
      </c>
      <c r="H20" s="973">
        <f t="shared" si="6"/>
        <v>19047619.047619045</v>
      </c>
      <c r="I20" s="973"/>
    </row>
    <row r="21" spans="1:9">
      <c r="A21" s="1400" t="s">
        <v>1711</v>
      </c>
      <c r="B21" s="973">
        <f t="shared" ref="B21:H21" si="7">+B20*$B$8</f>
        <v>710681.33013012155</v>
      </c>
      <c r="C21" s="973">
        <f t="shared" si="7"/>
        <v>746215.39663662761</v>
      </c>
      <c r="D21" s="973">
        <f t="shared" si="7"/>
        <v>783526.16646845895</v>
      </c>
      <c r="E21" s="973">
        <f t="shared" si="7"/>
        <v>822702.47479188186</v>
      </c>
      <c r="F21" s="973">
        <f t="shared" si="7"/>
        <v>863837.59853147587</v>
      </c>
      <c r="G21" s="973">
        <f t="shared" si="7"/>
        <v>907029.47845804971</v>
      </c>
      <c r="H21" s="973">
        <f t="shared" si="7"/>
        <v>952380.95238095231</v>
      </c>
      <c r="I21" s="973"/>
    </row>
    <row r="22" spans="1:9">
      <c r="A22" s="1400" t="s">
        <v>1712</v>
      </c>
      <c r="B22" s="973">
        <f>+B20+B21</f>
        <v>14924307.93273255</v>
      </c>
      <c r="C22" s="973">
        <f t="shared" ref="C22:H22" si="8">+C20+C21</f>
        <v>15670523.329369178</v>
      </c>
      <c r="D22" s="973">
        <f t="shared" si="8"/>
        <v>16454049.495837636</v>
      </c>
      <c r="E22" s="973">
        <f t="shared" si="8"/>
        <v>17276751.970629517</v>
      </c>
      <c r="F22" s="973">
        <f t="shared" si="8"/>
        <v>18140589.569160994</v>
      </c>
      <c r="G22" s="973">
        <f t="shared" si="8"/>
        <v>19047619.047619045</v>
      </c>
      <c r="H22" s="1397">
        <f t="shared" si="8"/>
        <v>19999999.999999996</v>
      </c>
      <c r="I22" s="973"/>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81134-6292-4C71-82AD-1DF29D4D0344}">
  <dimension ref="A1:C4"/>
  <sheetViews>
    <sheetView zoomScale="385" zoomScaleNormal="385" workbookViewId="0">
      <selection activeCell="B3" sqref="B3"/>
    </sheetView>
  </sheetViews>
  <sheetFormatPr baseColWidth="10" defaultRowHeight="15"/>
  <sheetData>
    <row r="1" spans="1:3">
      <c r="A1" s="1434" t="s">
        <v>1724</v>
      </c>
    </row>
    <row r="2" spans="1:3">
      <c r="A2" s="1412" t="s">
        <v>1725</v>
      </c>
    </row>
    <row r="3" spans="1:3">
      <c r="A3" s="1412" t="s">
        <v>1726</v>
      </c>
    </row>
    <row r="4" spans="1:3">
      <c r="A4" s="1412" t="s">
        <v>1727</v>
      </c>
      <c r="C4">
        <f ca="1">RANDBETWEEN(1,556)</f>
        <v>395</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E2:H1000"/>
  <sheetViews>
    <sheetView workbookViewId="0"/>
  </sheetViews>
  <sheetFormatPr baseColWidth="10" defaultColWidth="14.42578125" defaultRowHeight="15" customHeight="1"/>
  <cols>
    <col min="1" max="26" width="10.7109375" customWidth="1"/>
  </cols>
  <sheetData>
    <row r="2" spans="5:8">
      <c r="F2" s="1" t="s">
        <v>5</v>
      </c>
    </row>
    <row r="4" spans="5:8">
      <c r="F4" s="3" t="s">
        <v>840</v>
      </c>
      <c r="G4" s="759" t="s">
        <v>841</v>
      </c>
      <c r="H4" s="759"/>
    </row>
    <row r="5" spans="5:8">
      <c r="F5" s="3" t="s">
        <v>397</v>
      </c>
      <c r="G5" s="759"/>
      <c r="H5" s="759" t="s">
        <v>841</v>
      </c>
    </row>
    <row r="7" spans="5:8">
      <c r="F7" s="3" t="s">
        <v>0</v>
      </c>
      <c r="G7" s="759" t="s">
        <v>841</v>
      </c>
      <c r="H7" s="759"/>
    </row>
    <row r="8" spans="5:8">
      <c r="F8" s="3" t="s">
        <v>283</v>
      </c>
      <c r="G8" s="759"/>
      <c r="H8" s="759" t="s">
        <v>841</v>
      </c>
    </row>
    <row r="14" spans="5:8">
      <c r="E14" s="3" t="s">
        <v>842</v>
      </c>
      <c r="H14" s="77">
        <v>1000000</v>
      </c>
    </row>
    <row r="15" spans="5:8">
      <c r="E15" s="3" t="s">
        <v>843</v>
      </c>
    </row>
    <row r="21" spans="5:7" ht="15.75" customHeight="1"/>
    <row r="22" spans="5:7" ht="15.75" customHeight="1">
      <c r="E22" s="3" t="s">
        <v>844</v>
      </c>
      <c r="G22" s="77">
        <v>100000</v>
      </c>
    </row>
    <row r="23" spans="5:7" ht="15.75" customHeight="1">
      <c r="E23" s="3" t="s">
        <v>359</v>
      </c>
    </row>
    <row r="24" spans="5:7" ht="15.75" customHeight="1">
      <c r="E24" s="3" t="s">
        <v>359</v>
      </c>
    </row>
    <row r="25" spans="5:7" ht="15.75" customHeight="1">
      <c r="E25" s="3" t="s">
        <v>359</v>
      </c>
    </row>
    <row r="26" spans="5:7" ht="15.75" customHeight="1">
      <c r="E26" s="3" t="s">
        <v>845</v>
      </c>
      <c r="G26" s="758" t="s">
        <v>846</v>
      </c>
    </row>
    <row r="27" spans="5:7" ht="15.75" customHeight="1"/>
    <row r="28" spans="5:7" ht="15.75" customHeight="1"/>
    <row r="29" spans="5:7" ht="15.75" customHeight="1"/>
    <row r="30" spans="5:7" ht="15.75" customHeight="1"/>
    <row r="31" spans="5:7" ht="15.75" customHeight="1"/>
    <row r="32" spans="5:7" ht="15.75" customHeight="1"/>
    <row r="33" spans="5:5" ht="15.75" customHeight="1">
      <c r="E33" s="3" t="s">
        <v>847</v>
      </c>
    </row>
    <row r="34" spans="5:5" ht="15.75" customHeight="1"/>
    <row r="35" spans="5:5" ht="15.75" customHeight="1"/>
    <row r="36" spans="5:5" ht="15.75" customHeight="1"/>
    <row r="37" spans="5:5" ht="15.75" customHeight="1"/>
    <row r="38" spans="5:5" ht="15.75" customHeight="1"/>
    <row r="39" spans="5:5" ht="15.75" customHeight="1"/>
    <row r="40" spans="5:5" ht="15.75" customHeight="1"/>
    <row r="41" spans="5:5" ht="15.75" customHeight="1"/>
    <row r="42" spans="5:5" ht="15.75" customHeight="1"/>
    <row r="43" spans="5:5" ht="15.75" customHeight="1"/>
    <row r="44" spans="5:5" ht="15.75" customHeight="1"/>
    <row r="45" spans="5:5" ht="15.75" customHeight="1"/>
    <row r="46" spans="5:5" ht="15.75" customHeight="1"/>
    <row r="47" spans="5:5" ht="15.75" customHeight="1"/>
    <row r="48" spans="5:5" ht="15.75" customHeight="1"/>
    <row r="49" spans="6:8" ht="15.75" customHeight="1"/>
    <row r="50" spans="6:8" ht="15.75" customHeight="1">
      <c r="F50" s="3" t="s">
        <v>49</v>
      </c>
      <c r="G50" s="77">
        <v>100000</v>
      </c>
    </row>
    <row r="51" spans="6:8" ht="15.75" customHeight="1">
      <c r="F51" s="3" t="s">
        <v>848</v>
      </c>
      <c r="G51" s="77">
        <v>140000</v>
      </c>
    </row>
    <row r="52" spans="6:8" ht="15.75" customHeight="1"/>
    <row r="53" spans="6:8" ht="15.75" customHeight="1">
      <c r="F53" s="3" t="s">
        <v>0</v>
      </c>
      <c r="G53" s="77">
        <f>+G51-G50</f>
        <v>40000</v>
      </c>
    </row>
    <row r="54" spans="6:8" ht="15.75" customHeight="1">
      <c r="F54" s="3" t="s">
        <v>615</v>
      </c>
      <c r="H54" s="77">
        <f>+G53</f>
        <v>40000</v>
      </c>
    </row>
    <row r="55" spans="6:8" ht="15.75" customHeight="1"/>
    <row r="56" spans="6:8" ht="15.75" customHeight="1">
      <c r="F56" s="3" t="s">
        <v>849</v>
      </c>
      <c r="G56" s="77">
        <v>125000</v>
      </c>
    </row>
    <row r="57" spans="6:8" ht="15.75" customHeight="1"/>
    <row r="58" spans="6:8" ht="15.75" customHeight="1">
      <c r="F58" s="3" t="s">
        <v>615</v>
      </c>
      <c r="G58" s="77">
        <f>+G51-G56</f>
        <v>15000</v>
      </c>
    </row>
    <row r="59" spans="6:8" ht="15.75" customHeight="1">
      <c r="F59" s="3" t="s">
        <v>0</v>
      </c>
      <c r="H59" s="77">
        <f>+G58</f>
        <v>15000</v>
      </c>
    </row>
    <row r="60" spans="6:8" ht="15.75" customHeight="1"/>
    <row r="61" spans="6:8" ht="15.75" customHeight="1"/>
    <row r="62" spans="6:8" ht="15.75" customHeight="1"/>
    <row r="63" spans="6:8" ht="15.75" customHeight="1"/>
    <row r="64" spans="6:8"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workbookViewId="0"/>
  </sheetViews>
  <sheetFormatPr baseColWidth="10" defaultColWidth="14.42578125" defaultRowHeight="15" customHeight="1"/>
  <cols>
    <col min="1" max="2" width="11.42578125" customWidth="1"/>
    <col min="3" max="3" width="7" customWidth="1"/>
    <col min="4" max="15" width="11.42578125" customWidth="1"/>
    <col min="16" max="26" width="10.7109375" customWidth="1"/>
  </cols>
  <sheetData>
    <row r="1" spans="1:26" ht="18.75">
      <c r="A1" s="761" t="s">
        <v>850</v>
      </c>
      <c r="B1" s="762"/>
      <c r="C1" s="762"/>
      <c r="D1" s="762"/>
      <c r="E1" s="762"/>
      <c r="F1" s="762"/>
      <c r="G1" s="762"/>
      <c r="H1" s="762"/>
      <c r="I1" s="762"/>
      <c r="J1" s="762"/>
      <c r="K1" s="762"/>
      <c r="L1" s="762"/>
      <c r="M1" s="762"/>
      <c r="N1" s="762"/>
      <c r="O1" s="762"/>
      <c r="P1" s="762"/>
      <c r="Q1" s="762"/>
      <c r="R1" s="762"/>
      <c r="S1" s="762"/>
      <c r="T1" s="762"/>
      <c r="U1" s="762"/>
      <c r="V1" s="762"/>
      <c r="W1" s="762"/>
      <c r="X1" s="762"/>
      <c r="Y1" s="762"/>
      <c r="Z1" s="762"/>
    </row>
    <row r="2" spans="1:26">
      <c r="A2" s="138" t="s">
        <v>851</v>
      </c>
      <c r="B2" s="138"/>
      <c r="C2" s="138"/>
      <c r="D2" s="138"/>
      <c r="E2" s="138"/>
      <c r="F2" s="138"/>
      <c r="G2" s="138"/>
      <c r="H2" s="138"/>
      <c r="I2" s="138"/>
      <c r="J2" s="138"/>
      <c r="K2" s="138"/>
      <c r="L2" s="138"/>
      <c r="M2" s="138"/>
      <c r="N2" s="138"/>
      <c r="O2" s="138"/>
      <c r="P2" s="138"/>
      <c r="Q2" s="138"/>
      <c r="R2" s="138"/>
      <c r="S2" s="138"/>
      <c r="T2" s="138"/>
      <c r="U2" s="138"/>
      <c r="V2" s="138"/>
      <c r="W2" s="138"/>
      <c r="X2" s="138"/>
      <c r="Y2" s="138"/>
      <c r="Z2" s="138"/>
    </row>
    <row r="3" spans="1:26">
      <c r="A3" s="138" t="s">
        <v>852</v>
      </c>
      <c r="B3" s="138"/>
      <c r="C3" s="138"/>
      <c r="D3" s="138" t="s">
        <v>388</v>
      </c>
      <c r="E3" s="138" t="s">
        <v>853</v>
      </c>
      <c r="F3" s="138"/>
      <c r="G3" s="138"/>
      <c r="H3" s="138"/>
      <c r="I3" s="138"/>
      <c r="J3" s="138"/>
      <c r="K3" s="138"/>
      <c r="L3" s="138"/>
      <c r="M3" s="138"/>
      <c r="N3" s="138"/>
      <c r="O3" s="138"/>
      <c r="P3" s="138"/>
      <c r="Q3" s="138"/>
      <c r="R3" s="138"/>
      <c r="S3" s="138"/>
      <c r="T3" s="138"/>
      <c r="U3" s="138"/>
      <c r="V3" s="138"/>
      <c r="W3" s="138"/>
      <c r="X3" s="138"/>
      <c r="Y3" s="138"/>
      <c r="Z3" s="138"/>
    </row>
    <row r="4" spans="1:26">
      <c r="A4" s="138" t="s">
        <v>274</v>
      </c>
      <c r="B4" s="138">
        <v>6</v>
      </c>
      <c r="C4" s="138" t="s">
        <v>761</v>
      </c>
      <c r="D4" s="138" t="s">
        <v>22</v>
      </c>
      <c r="E4" s="138" t="s">
        <v>854</v>
      </c>
      <c r="F4" s="138"/>
      <c r="G4" s="138"/>
      <c r="H4" s="138"/>
      <c r="I4" s="138"/>
      <c r="J4" s="138"/>
      <c r="K4" s="138"/>
      <c r="L4" s="138"/>
      <c r="M4" s="138"/>
      <c r="N4" s="138"/>
      <c r="O4" s="138"/>
      <c r="P4" s="138"/>
      <c r="Q4" s="138"/>
      <c r="R4" s="138"/>
      <c r="S4" s="138"/>
      <c r="T4" s="138"/>
      <c r="U4" s="138"/>
      <c r="V4" s="138"/>
      <c r="W4" s="138"/>
      <c r="X4" s="138"/>
      <c r="Y4" s="138"/>
      <c r="Z4" s="138"/>
    </row>
    <row r="5" spans="1:26">
      <c r="A5" s="138" t="s">
        <v>277</v>
      </c>
      <c r="B5" s="138"/>
      <c r="C5" s="138"/>
      <c r="D5" s="138"/>
      <c r="E5" s="138"/>
      <c r="F5" s="138"/>
      <c r="G5" s="138"/>
      <c r="H5" s="138"/>
      <c r="I5" s="138"/>
      <c r="J5" s="138"/>
      <c r="K5" s="138"/>
      <c r="L5" s="138"/>
      <c r="M5" s="138"/>
      <c r="N5" s="138"/>
      <c r="O5" s="138"/>
      <c r="P5" s="138"/>
      <c r="Q5" s="138"/>
      <c r="R5" s="138"/>
      <c r="S5" s="138"/>
      <c r="T5" s="138"/>
      <c r="U5" s="138"/>
      <c r="V5" s="138"/>
      <c r="W5" s="138"/>
      <c r="X5" s="138"/>
      <c r="Y5" s="138"/>
      <c r="Z5" s="138"/>
    </row>
    <row r="6" spans="1:26">
      <c r="A6" s="138" t="s">
        <v>855</v>
      </c>
      <c r="B6" s="138">
        <f>10000*12</f>
        <v>120000</v>
      </c>
      <c r="C6" s="138"/>
      <c r="D6" s="138"/>
      <c r="E6" s="138"/>
      <c r="F6" s="138"/>
      <c r="G6" s="138"/>
      <c r="H6" s="138"/>
      <c r="I6" s="138"/>
      <c r="J6" s="138"/>
      <c r="K6" s="138"/>
      <c r="L6" s="138"/>
      <c r="M6" s="138"/>
      <c r="N6" s="138"/>
      <c r="O6" s="138"/>
      <c r="P6" s="138"/>
      <c r="Q6" s="138"/>
      <c r="R6" s="138"/>
      <c r="S6" s="138"/>
      <c r="T6" s="138"/>
      <c r="U6" s="138"/>
      <c r="V6" s="138"/>
      <c r="W6" s="138"/>
      <c r="X6" s="138"/>
      <c r="Y6" s="138"/>
      <c r="Z6" s="138"/>
    </row>
    <row r="7" spans="1:26">
      <c r="A7" s="138" t="s">
        <v>856</v>
      </c>
      <c r="B7" s="138">
        <f>12000*12</f>
        <v>144000</v>
      </c>
      <c r="C7" s="138"/>
      <c r="D7" s="763" t="s">
        <v>857</v>
      </c>
      <c r="E7" s="764"/>
      <c r="F7" s="764"/>
      <c r="G7" s="150" t="s">
        <v>50</v>
      </c>
      <c r="H7" s="150" t="s">
        <v>52</v>
      </c>
      <c r="I7" s="150" t="s">
        <v>53</v>
      </c>
      <c r="J7" s="150" t="s">
        <v>54</v>
      </c>
      <c r="K7" s="150" t="s">
        <v>379</v>
      </c>
      <c r="L7" s="150" t="s">
        <v>380</v>
      </c>
      <c r="M7" s="138"/>
      <c r="N7" s="138"/>
      <c r="O7" s="138"/>
      <c r="P7" s="138"/>
      <c r="Q7" s="138"/>
      <c r="R7" s="138"/>
      <c r="S7" s="138"/>
      <c r="T7" s="138"/>
      <c r="U7" s="138"/>
      <c r="V7" s="138"/>
      <c r="W7" s="138"/>
      <c r="X7" s="138"/>
      <c r="Y7" s="138"/>
      <c r="Z7" s="138"/>
    </row>
    <row r="8" spans="1:26">
      <c r="A8" s="138" t="s">
        <v>858</v>
      </c>
      <c r="B8" s="138">
        <f>14000*12</f>
        <v>168000</v>
      </c>
      <c r="C8" s="138"/>
      <c r="D8" s="138"/>
      <c r="E8" s="138"/>
      <c r="F8" s="138"/>
      <c r="G8" s="138"/>
      <c r="H8" s="138"/>
      <c r="I8" s="138"/>
      <c r="J8" s="138"/>
      <c r="K8" s="138"/>
      <c r="L8" s="138"/>
      <c r="M8" s="138"/>
      <c r="N8" s="138"/>
      <c r="O8" s="138"/>
      <c r="P8" s="138"/>
      <c r="Q8" s="138"/>
      <c r="R8" s="138"/>
      <c r="S8" s="138"/>
      <c r="T8" s="138"/>
      <c r="U8" s="138"/>
      <c r="V8" s="138"/>
      <c r="W8" s="138"/>
      <c r="X8" s="138"/>
      <c r="Y8" s="138"/>
      <c r="Z8" s="138"/>
    </row>
    <row r="9" spans="1:26">
      <c r="A9" s="138" t="s">
        <v>859</v>
      </c>
      <c r="B9" s="138">
        <f>16000*12</f>
        <v>192000</v>
      </c>
      <c r="C9" s="138"/>
      <c r="D9" s="138" t="s">
        <v>860</v>
      </c>
      <c r="E9" s="138"/>
      <c r="F9" s="138"/>
      <c r="G9" s="138">
        <f>B12/6</f>
        <v>180000</v>
      </c>
      <c r="H9" s="138">
        <f t="shared" ref="H9:L9" si="0">+G9</f>
        <v>180000</v>
      </c>
      <c r="I9" s="138">
        <f t="shared" si="0"/>
        <v>180000</v>
      </c>
      <c r="J9" s="138">
        <f t="shared" si="0"/>
        <v>180000</v>
      </c>
      <c r="K9" s="138">
        <f t="shared" si="0"/>
        <v>180000</v>
      </c>
      <c r="L9" s="138">
        <f t="shared" si="0"/>
        <v>180000</v>
      </c>
      <c r="M9" s="138"/>
      <c r="N9" s="138"/>
      <c r="O9" s="138"/>
      <c r="P9" s="138"/>
      <c r="Q9" s="138"/>
      <c r="R9" s="138"/>
      <c r="S9" s="138"/>
      <c r="T9" s="138"/>
      <c r="U9" s="138"/>
      <c r="V9" s="138"/>
      <c r="W9" s="138"/>
      <c r="X9" s="138"/>
      <c r="Y9" s="138"/>
      <c r="Z9" s="138"/>
    </row>
    <row r="10" spans="1:26">
      <c r="A10" s="138" t="s">
        <v>861</v>
      </c>
      <c r="B10" s="138">
        <f>18000*12</f>
        <v>216000</v>
      </c>
      <c r="C10" s="138"/>
      <c r="D10" s="138" t="s">
        <v>862</v>
      </c>
      <c r="E10" s="138"/>
      <c r="F10" s="138"/>
      <c r="G10" s="138">
        <f>+B6</f>
        <v>120000</v>
      </c>
      <c r="H10" s="138">
        <f>+B7</f>
        <v>144000</v>
      </c>
      <c r="I10" s="138">
        <f>+B8</f>
        <v>168000</v>
      </c>
      <c r="J10" s="138">
        <f>+B9</f>
        <v>192000</v>
      </c>
      <c r="K10" s="138">
        <f>+B10</f>
        <v>216000</v>
      </c>
      <c r="L10" s="138">
        <f>+B11</f>
        <v>240000</v>
      </c>
      <c r="M10" s="138"/>
      <c r="N10" s="138"/>
      <c r="O10" s="138"/>
      <c r="P10" s="138"/>
      <c r="Q10" s="138"/>
      <c r="R10" s="138"/>
      <c r="S10" s="138"/>
      <c r="T10" s="138"/>
      <c r="U10" s="138"/>
      <c r="V10" s="138"/>
      <c r="W10" s="138"/>
      <c r="X10" s="138"/>
      <c r="Y10" s="138"/>
      <c r="Z10" s="138"/>
    </row>
    <row r="11" spans="1:26">
      <c r="A11" s="138" t="s">
        <v>863</v>
      </c>
      <c r="B11" s="138">
        <f>20000*12</f>
        <v>240000</v>
      </c>
      <c r="C11" s="138"/>
      <c r="D11" s="138"/>
      <c r="E11" s="138"/>
      <c r="F11" s="138"/>
      <c r="G11" s="138"/>
      <c r="H11" s="138"/>
      <c r="I11" s="138"/>
      <c r="J11" s="138"/>
      <c r="K11" s="138"/>
      <c r="L11" s="138"/>
      <c r="M11" s="138"/>
      <c r="N11" s="138"/>
      <c r="O11" s="138"/>
      <c r="P11" s="138"/>
      <c r="Q11" s="138"/>
      <c r="R11" s="138"/>
      <c r="S11" s="138"/>
      <c r="T11" s="138"/>
      <c r="U11" s="138"/>
      <c r="V11" s="138"/>
      <c r="W11" s="138"/>
      <c r="X11" s="138"/>
      <c r="Y11" s="138"/>
      <c r="Z11" s="138"/>
    </row>
    <row r="12" spans="1:26">
      <c r="A12" s="146"/>
      <c r="B12" s="146">
        <f>SUM(B6:B11)</f>
        <v>1080000</v>
      </c>
      <c r="C12" s="138"/>
      <c r="D12" s="138" t="s">
        <v>864</v>
      </c>
      <c r="E12" s="138"/>
      <c r="F12" s="760">
        <v>0.3</v>
      </c>
      <c r="G12" s="138">
        <f t="shared" ref="G12:L12" si="1">+G9*$F$12</f>
        <v>54000</v>
      </c>
      <c r="H12" s="138">
        <f t="shared" si="1"/>
        <v>54000</v>
      </c>
      <c r="I12" s="138">
        <f t="shared" si="1"/>
        <v>54000</v>
      </c>
      <c r="J12" s="138">
        <f t="shared" si="1"/>
        <v>54000</v>
      </c>
      <c r="K12" s="138">
        <f t="shared" si="1"/>
        <v>54000</v>
      </c>
      <c r="L12" s="138">
        <f t="shared" si="1"/>
        <v>54000</v>
      </c>
      <c r="M12" s="138"/>
      <c r="N12" s="138"/>
      <c r="O12" s="138"/>
      <c r="P12" s="138"/>
      <c r="Q12" s="138"/>
      <c r="R12" s="138"/>
      <c r="S12" s="138"/>
      <c r="T12" s="138"/>
      <c r="U12" s="138"/>
      <c r="V12" s="138"/>
      <c r="W12" s="138"/>
      <c r="X12" s="138"/>
      <c r="Y12" s="138"/>
      <c r="Z12" s="138"/>
    </row>
    <row r="13" spans="1:26">
      <c r="A13" s="138"/>
      <c r="B13" s="138"/>
      <c r="C13" s="138"/>
      <c r="D13" s="138" t="s">
        <v>865</v>
      </c>
      <c r="E13" s="138"/>
      <c r="F13" s="760">
        <v>0.3</v>
      </c>
      <c r="G13" s="138">
        <f t="shared" ref="G13:L13" si="2">+$F$13*G10</f>
        <v>36000</v>
      </c>
      <c r="H13" s="138">
        <f t="shared" si="2"/>
        <v>43200</v>
      </c>
      <c r="I13" s="138">
        <f t="shared" si="2"/>
        <v>50400</v>
      </c>
      <c r="J13" s="138">
        <f t="shared" si="2"/>
        <v>57600</v>
      </c>
      <c r="K13" s="138">
        <f t="shared" si="2"/>
        <v>64800</v>
      </c>
      <c r="L13" s="138">
        <f t="shared" si="2"/>
        <v>72000</v>
      </c>
      <c r="M13" s="138"/>
      <c r="N13" s="138"/>
      <c r="O13" s="138"/>
      <c r="P13" s="138"/>
      <c r="Q13" s="138"/>
      <c r="R13" s="138"/>
      <c r="S13" s="138"/>
      <c r="T13" s="138"/>
      <c r="U13" s="138"/>
      <c r="V13" s="138"/>
      <c r="W13" s="138"/>
      <c r="X13" s="138"/>
      <c r="Y13" s="138"/>
      <c r="Z13" s="138"/>
    </row>
    <row r="14" spans="1:26">
      <c r="A14" s="138"/>
      <c r="B14" s="138"/>
      <c r="C14" s="138"/>
      <c r="D14" s="765" t="s">
        <v>866</v>
      </c>
      <c r="E14" s="765"/>
      <c r="F14" s="765"/>
      <c r="G14" s="765">
        <f t="shared" ref="G14:L14" si="3">+G12-G13</f>
        <v>18000</v>
      </c>
      <c r="H14" s="765">
        <f t="shared" si="3"/>
        <v>10800</v>
      </c>
      <c r="I14" s="765">
        <f t="shared" si="3"/>
        <v>3600</v>
      </c>
      <c r="J14" s="765">
        <f t="shared" si="3"/>
        <v>-3600</v>
      </c>
      <c r="K14" s="765">
        <f t="shared" si="3"/>
        <v>-10800</v>
      </c>
      <c r="L14" s="765">
        <f t="shared" si="3"/>
        <v>-18000</v>
      </c>
      <c r="M14" s="138">
        <f>SUM(G14:L14)</f>
        <v>0</v>
      </c>
      <c r="N14" s="138"/>
      <c r="O14" s="138"/>
      <c r="P14" s="138"/>
      <c r="Q14" s="138"/>
      <c r="R14" s="138"/>
      <c r="S14" s="138"/>
      <c r="T14" s="138"/>
      <c r="U14" s="138"/>
      <c r="V14" s="138"/>
      <c r="W14" s="138"/>
      <c r="X14" s="138"/>
      <c r="Y14" s="138"/>
      <c r="Z14" s="138"/>
    </row>
    <row r="15" spans="1:26">
      <c r="A15" s="138"/>
      <c r="B15" s="138"/>
      <c r="C15" s="138"/>
      <c r="D15" s="765" t="s">
        <v>867</v>
      </c>
      <c r="E15" s="765"/>
      <c r="F15" s="765"/>
      <c r="G15" s="765">
        <f>+G14</f>
        <v>18000</v>
      </c>
      <c r="H15" s="765">
        <f t="shared" ref="H15:L15" si="4">+G15+H14</f>
        <v>28800</v>
      </c>
      <c r="I15" s="765">
        <f t="shared" si="4"/>
        <v>32400</v>
      </c>
      <c r="J15" s="765">
        <f t="shared" si="4"/>
        <v>28800</v>
      </c>
      <c r="K15" s="765">
        <f t="shared" si="4"/>
        <v>18000</v>
      </c>
      <c r="L15" s="765">
        <f t="shared" si="4"/>
        <v>0</v>
      </c>
      <c r="M15" s="138"/>
      <c r="N15" s="138"/>
      <c r="O15" s="138"/>
      <c r="P15" s="138"/>
      <c r="Q15" s="138"/>
      <c r="R15" s="138"/>
      <c r="S15" s="138"/>
      <c r="T15" s="138"/>
      <c r="U15" s="138"/>
      <c r="V15" s="138"/>
      <c r="W15" s="138"/>
      <c r="X15" s="138"/>
      <c r="Y15" s="138"/>
      <c r="Z15" s="138"/>
    </row>
    <row r="16" spans="1:26">
      <c r="A16" s="138"/>
      <c r="B16" s="138"/>
      <c r="C16" s="138"/>
      <c r="D16" s="138"/>
      <c r="E16" s="138"/>
      <c r="F16" s="138"/>
      <c r="G16" s="138"/>
      <c r="H16" s="138"/>
      <c r="I16" s="138"/>
      <c r="J16" s="138"/>
      <c r="K16" s="138"/>
      <c r="L16" s="138"/>
      <c r="M16" s="138"/>
      <c r="N16" s="138"/>
      <c r="O16" s="138"/>
      <c r="P16" s="138"/>
      <c r="Q16" s="138"/>
      <c r="R16" s="138"/>
      <c r="S16" s="138"/>
      <c r="T16" s="138"/>
      <c r="U16" s="138"/>
      <c r="V16" s="138"/>
      <c r="W16" s="138"/>
      <c r="X16" s="138"/>
      <c r="Y16" s="138"/>
      <c r="Z16" s="138"/>
    </row>
    <row r="17" spans="1:26">
      <c r="A17" s="138"/>
      <c r="B17" s="138"/>
      <c r="C17" s="138"/>
      <c r="D17" s="763" t="s">
        <v>868</v>
      </c>
      <c r="E17" s="764"/>
      <c r="F17" s="764"/>
      <c r="G17" s="150" t="s">
        <v>50</v>
      </c>
      <c r="H17" s="150" t="s">
        <v>52</v>
      </c>
      <c r="I17" s="150" t="s">
        <v>53</v>
      </c>
      <c r="J17" s="150" t="s">
        <v>54</v>
      </c>
      <c r="K17" s="150" t="s">
        <v>379</v>
      </c>
      <c r="L17" s="150" t="s">
        <v>380</v>
      </c>
      <c r="M17" s="138"/>
      <c r="N17" s="138"/>
      <c r="O17" s="138"/>
      <c r="P17" s="138"/>
      <c r="Q17" s="138"/>
      <c r="R17" s="138"/>
      <c r="S17" s="138"/>
      <c r="T17" s="138"/>
      <c r="U17" s="138"/>
      <c r="V17" s="138"/>
      <c r="W17" s="138"/>
      <c r="X17" s="138"/>
      <c r="Y17" s="138"/>
      <c r="Z17" s="138"/>
    </row>
    <row r="18" spans="1:26">
      <c r="A18" s="138"/>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row>
    <row r="19" spans="1:26">
      <c r="A19" s="149"/>
      <c r="B19" s="149"/>
      <c r="C19" s="149"/>
      <c r="D19" s="149" t="s">
        <v>869</v>
      </c>
      <c r="E19" s="149"/>
      <c r="F19" s="149"/>
      <c r="G19" s="149">
        <f t="shared" ref="G19:L19" ca="1" si="5">RANDBETWEEN(500000,900000)</f>
        <v>756547</v>
      </c>
      <c r="H19" s="149">
        <f t="shared" ca="1" si="5"/>
        <v>837798</v>
      </c>
      <c r="I19" s="149">
        <f t="shared" ca="1" si="5"/>
        <v>853872</v>
      </c>
      <c r="J19" s="149">
        <f t="shared" ca="1" si="5"/>
        <v>560690</v>
      </c>
      <c r="K19" s="149">
        <f t="shared" ca="1" si="5"/>
        <v>827476</v>
      </c>
      <c r="L19" s="149">
        <f t="shared" ca="1" si="5"/>
        <v>859537</v>
      </c>
      <c r="M19" s="149"/>
      <c r="N19" s="149"/>
      <c r="O19" s="149"/>
      <c r="P19" s="149"/>
      <c r="Q19" s="149"/>
      <c r="R19" s="149"/>
      <c r="S19" s="149"/>
      <c r="T19" s="149"/>
      <c r="U19" s="149"/>
      <c r="V19" s="149"/>
      <c r="W19" s="149"/>
      <c r="X19" s="149"/>
      <c r="Y19" s="149"/>
      <c r="Z19" s="149"/>
    </row>
    <row r="20" spans="1:26">
      <c r="A20" s="138"/>
      <c r="B20" s="138"/>
      <c r="C20" s="138"/>
      <c r="D20" s="138"/>
      <c r="E20" s="138"/>
      <c r="F20" s="138"/>
      <c r="G20" s="138"/>
      <c r="H20" s="138"/>
      <c r="I20" s="138"/>
      <c r="J20" s="138"/>
      <c r="K20" s="138"/>
      <c r="L20" s="138"/>
      <c r="M20" s="138"/>
      <c r="N20" s="138"/>
      <c r="O20" s="138"/>
      <c r="P20" s="138"/>
      <c r="Q20" s="138"/>
      <c r="R20" s="138"/>
      <c r="S20" s="138"/>
      <c r="T20" s="138"/>
      <c r="U20" s="138"/>
      <c r="V20" s="138"/>
      <c r="W20" s="138"/>
      <c r="X20" s="138"/>
      <c r="Y20" s="138"/>
      <c r="Z20" s="138"/>
    </row>
    <row r="21" spans="1:26" ht="15.75" customHeight="1">
      <c r="A21" s="138"/>
      <c r="B21" s="138"/>
      <c r="C21" s="138"/>
      <c r="D21" s="138" t="s">
        <v>870</v>
      </c>
      <c r="E21" s="138"/>
      <c r="F21" s="138"/>
      <c r="G21" s="138">
        <f t="shared" ref="G21:L21" si="6">+G9</f>
        <v>180000</v>
      </c>
      <c r="H21" s="138">
        <f t="shared" si="6"/>
        <v>180000</v>
      </c>
      <c r="I21" s="138">
        <f t="shared" si="6"/>
        <v>180000</v>
      </c>
      <c r="J21" s="138">
        <f t="shared" si="6"/>
        <v>180000</v>
      </c>
      <c r="K21" s="138">
        <f t="shared" si="6"/>
        <v>180000</v>
      </c>
      <c r="L21" s="138">
        <f t="shared" si="6"/>
        <v>180000</v>
      </c>
      <c r="M21" s="138"/>
      <c r="N21" s="138"/>
      <c r="O21" s="138"/>
      <c r="P21" s="138"/>
      <c r="Q21" s="138"/>
      <c r="R21" s="138"/>
      <c r="S21" s="138"/>
      <c r="T21" s="138"/>
      <c r="U21" s="138"/>
      <c r="V21" s="138"/>
      <c r="W21" s="138"/>
      <c r="X21" s="138"/>
      <c r="Y21" s="138"/>
      <c r="Z21" s="138"/>
    </row>
    <row r="22" spans="1:26" ht="15.75" customHeight="1">
      <c r="A22" s="138"/>
      <c r="B22" s="138"/>
      <c r="C22" s="138"/>
      <c r="D22" s="138" t="s">
        <v>871</v>
      </c>
      <c r="E22" s="138"/>
      <c r="F22" s="138"/>
      <c r="G22" s="138">
        <f t="shared" ref="G22:L22" si="7">-G10</f>
        <v>-120000</v>
      </c>
      <c r="H22" s="138">
        <f t="shared" si="7"/>
        <v>-144000</v>
      </c>
      <c r="I22" s="138">
        <f t="shared" si="7"/>
        <v>-168000</v>
      </c>
      <c r="J22" s="138">
        <f t="shared" si="7"/>
        <v>-192000</v>
      </c>
      <c r="K22" s="138">
        <f t="shared" si="7"/>
        <v>-216000</v>
      </c>
      <c r="L22" s="138">
        <f t="shared" si="7"/>
        <v>-240000</v>
      </c>
      <c r="M22" s="138"/>
      <c r="N22" s="138"/>
      <c r="O22" s="138"/>
      <c r="P22" s="138"/>
      <c r="Q22" s="138"/>
      <c r="R22" s="138"/>
      <c r="S22" s="138"/>
      <c r="T22" s="138"/>
      <c r="U22" s="138"/>
      <c r="V22" s="138"/>
      <c r="W22" s="138"/>
      <c r="X22" s="138"/>
      <c r="Y22" s="138"/>
      <c r="Z22" s="138"/>
    </row>
    <row r="23" spans="1:26" ht="15.75" customHeight="1">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row>
    <row r="24" spans="1:26" ht="15.75" customHeight="1">
      <c r="A24" s="149"/>
      <c r="B24" s="149"/>
      <c r="C24" s="149"/>
      <c r="D24" s="149" t="s">
        <v>872</v>
      </c>
      <c r="E24" s="149"/>
      <c r="F24" s="149"/>
      <c r="G24" s="149">
        <f t="shared" ref="G24:L24" ca="1" si="8">SUM(G19:G22)</f>
        <v>816547</v>
      </c>
      <c r="H24" s="149">
        <f t="shared" ca="1" si="8"/>
        <v>873798</v>
      </c>
      <c r="I24" s="149">
        <f t="shared" ca="1" si="8"/>
        <v>865872</v>
      </c>
      <c r="J24" s="149">
        <f t="shared" ca="1" si="8"/>
        <v>548690</v>
      </c>
      <c r="K24" s="149">
        <f t="shared" ca="1" si="8"/>
        <v>791476</v>
      </c>
      <c r="L24" s="149">
        <f t="shared" ca="1" si="8"/>
        <v>799537</v>
      </c>
      <c r="M24" s="149"/>
      <c r="N24" s="149"/>
      <c r="O24" s="149"/>
      <c r="P24" s="149"/>
      <c r="Q24" s="149"/>
      <c r="R24" s="149"/>
      <c r="S24" s="149"/>
      <c r="T24" s="149"/>
      <c r="U24" s="149"/>
      <c r="V24" s="149"/>
      <c r="W24" s="149"/>
      <c r="X24" s="149"/>
      <c r="Y24" s="149"/>
      <c r="Z24" s="149"/>
    </row>
    <row r="25" spans="1:26" ht="15.75" customHeight="1">
      <c r="A25" s="138"/>
      <c r="B25" s="138"/>
      <c r="C25" s="138"/>
      <c r="D25" s="138"/>
      <c r="E25" s="138"/>
      <c r="F25" s="138"/>
      <c r="G25" s="138"/>
      <c r="H25" s="138"/>
      <c r="I25" s="138"/>
      <c r="J25" s="138"/>
      <c r="K25" s="138"/>
      <c r="L25" s="138"/>
      <c r="M25" s="138"/>
      <c r="N25" s="138"/>
      <c r="O25" s="138"/>
      <c r="P25" s="138"/>
      <c r="Q25" s="138"/>
      <c r="R25" s="138"/>
      <c r="S25" s="138"/>
      <c r="T25" s="138"/>
      <c r="U25" s="138"/>
      <c r="V25" s="138"/>
      <c r="W25" s="138"/>
      <c r="X25" s="138"/>
      <c r="Y25" s="138"/>
      <c r="Z25" s="138"/>
    </row>
    <row r="26" spans="1:26" ht="15.75" customHeight="1">
      <c r="A26" s="138"/>
      <c r="B26" s="138"/>
      <c r="C26" s="138"/>
      <c r="D26" s="138" t="s">
        <v>873</v>
      </c>
      <c r="E26" s="138"/>
      <c r="F26" s="138"/>
      <c r="G26" s="138">
        <f t="shared" ref="G26:L26" si="9">G21+G22</f>
        <v>60000</v>
      </c>
      <c r="H26" s="138">
        <f t="shared" si="9"/>
        <v>36000</v>
      </c>
      <c r="I26" s="138">
        <f t="shared" si="9"/>
        <v>12000</v>
      </c>
      <c r="J26" s="138">
        <f t="shared" si="9"/>
        <v>-12000</v>
      </c>
      <c r="K26" s="138">
        <f t="shared" si="9"/>
        <v>-36000</v>
      </c>
      <c r="L26" s="138">
        <f t="shared" si="9"/>
        <v>-60000</v>
      </c>
      <c r="M26" s="138"/>
      <c r="N26" s="138"/>
      <c r="O26" s="138"/>
      <c r="P26" s="138"/>
      <c r="Q26" s="138"/>
      <c r="R26" s="138"/>
      <c r="S26" s="138"/>
      <c r="T26" s="138"/>
      <c r="U26" s="138"/>
      <c r="V26" s="138"/>
      <c r="W26" s="138"/>
      <c r="X26" s="138"/>
      <c r="Y26" s="138"/>
      <c r="Z26" s="138"/>
    </row>
    <row r="27" spans="1:26" ht="15.75" customHeight="1">
      <c r="A27" s="138"/>
      <c r="B27" s="138"/>
      <c r="C27" s="138"/>
      <c r="D27" s="138" t="s">
        <v>874</v>
      </c>
      <c r="E27" s="138"/>
      <c r="F27" s="138"/>
      <c r="G27" s="138">
        <f t="shared" ref="G27:L27" si="10">SUM($G$21:G22)</f>
        <v>60000</v>
      </c>
      <c r="H27" s="138">
        <f t="shared" si="10"/>
        <v>96000</v>
      </c>
      <c r="I27" s="138">
        <f t="shared" si="10"/>
        <v>108000</v>
      </c>
      <c r="J27" s="138">
        <f t="shared" si="10"/>
        <v>96000</v>
      </c>
      <c r="K27" s="138">
        <f t="shared" si="10"/>
        <v>60000</v>
      </c>
      <c r="L27" s="138">
        <f t="shared" si="10"/>
        <v>0</v>
      </c>
      <c r="M27" s="138"/>
      <c r="N27" s="138"/>
      <c r="O27" s="138"/>
      <c r="P27" s="138"/>
      <c r="Q27" s="138"/>
      <c r="R27" s="138"/>
      <c r="S27" s="138"/>
      <c r="T27" s="138"/>
      <c r="U27" s="138"/>
      <c r="V27" s="138"/>
      <c r="W27" s="138"/>
      <c r="X27" s="138"/>
      <c r="Y27" s="138"/>
      <c r="Z27" s="138"/>
    </row>
    <row r="28" spans="1:26" ht="15.75" customHeight="1">
      <c r="A28" s="138"/>
      <c r="B28" s="138"/>
      <c r="C28" s="138"/>
      <c r="D28" s="138"/>
      <c r="E28" s="138"/>
      <c r="F28" s="138"/>
      <c r="G28" s="138"/>
      <c r="H28" s="138"/>
      <c r="I28" s="138"/>
      <c r="J28" s="138"/>
      <c r="K28" s="138"/>
      <c r="L28" s="138"/>
      <c r="M28" s="138"/>
      <c r="N28" s="138"/>
      <c r="O28" s="138"/>
      <c r="P28" s="138"/>
      <c r="Q28" s="138"/>
      <c r="R28" s="138"/>
      <c r="S28" s="138"/>
      <c r="T28" s="138"/>
      <c r="U28" s="138"/>
      <c r="V28" s="138"/>
      <c r="W28" s="138"/>
      <c r="X28" s="138"/>
      <c r="Y28" s="138"/>
      <c r="Z28" s="138"/>
    </row>
    <row r="29" spans="1:26" ht="15.75" customHeight="1">
      <c r="A29" s="138"/>
      <c r="B29" s="138"/>
      <c r="C29" s="138"/>
      <c r="D29" s="765" t="s">
        <v>875</v>
      </c>
      <c r="E29" s="765"/>
      <c r="F29" s="766">
        <v>0.3</v>
      </c>
      <c r="G29" s="765">
        <f t="shared" ref="G29:L29" si="11">+G26*$F$29</f>
        <v>18000</v>
      </c>
      <c r="H29" s="765">
        <f t="shared" si="11"/>
        <v>10800</v>
      </c>
      <c r="I29" s="765">
        <f t="shared" si="11"/>
        <v>3600</v>
      </c>
      <c r="J29" s="765">
        <f t="shared" si="11"/>
        <v>-3600</v>
      </c>
      <c r="K29" s="765">
        <f t="shared" si="11"/>
        <v>-10800</v>
      </c>
      <c r="L29" s="765">
        <f t="shared" si="11"/>
        <v>-18000</v>
      </c>
      <c r="M29" s="138"/>
      <c r="N29" s="138"/>
      <c r="O29" s="138"/>
      <c r="P29" s="138"/>
      <c r="Q29" s="138"/>
      <c r="R29" s="138"/>
      <c r="S29" s="138"/>
      <c r="T29" s="138"/>
      <c r="U29" s="138"/>
      <c r="V29" s="138"/>
      <c r="W29" s="138"/>
      <c r="X29" s="138"/>
      <c r="Y29" s="138"/>
      <c r="Z29" s="138"/>
    </row>
    <row r="30" spans="1:26" ht="15.75" customHeight="1">
      <c r="A30" s="138"/>
      <c r="B30" s="138"/>
      <c r="C30" s="138"/>
      <c r="D30" s="765" t="s">
        <v>876</v>
      </c>
      <c r="E30" s="765"/>
      <c r="F30" s="766">
        <v>0.3</v>
      </c>
      <c r="G30" s="765">
        <f t="shared" ref="G30:L30" si="12">G27*$F$30</f>
        <v>18000</v>
      </c>
      <c r="H30" s="765">
        <f t="shared" si="12"/>
        <v>28800</v>
      </c>
      <c r="I30" s="765">
        <f t="shared" si="12"/>
        <v>32400</v>
      </c>
      <c r="J30" s="765">
        <f t="shared" si="12"/>
        <v>28800</v>
      </c>
      <c r="K30" s="765">
        <f t="shared" si="12"/>
        <v>18000</v>
      </c>
      <c r="L30" s="765">
        <f t="shared" si="12"/>
        <v>0</v>
      </c>
      <c r="M30" s="138"/>
      <c r="N30" s="138"/>
      <c r="O30" s="138"/>
      <c r="P30" s="138"/>
      <c r="Q30" s="138"/>
      <c r="R30" s="138"/>
      <c r="S30" s="138"/>
      <c r="T30" s="138"/>
      <c r="U30" s="138"/>
      <c r="V30" s="138"/>
      <c r="W30" s="138"/>
      <c r="X30" s="138"/>
      <c r="Y30" s="138"/>
      <c r="Z30" s="138"/>
    </row>
    <row r="31" spans="1:26" ht="15.75" customHeight="1">
      <c r="A31" s="138"/>
      <c r="B31" s="138"/>
      <c r="C31" s="138"/>
      <c r="D31" s="138"/>
      <c r="E31" s="138"/>
      <c r="F31" s="138"/>
      <c r="G31" s="138"/>
      <c r="H31" s="138"/>
      <c r="I31" s="138"/>
      <c r="J31" s="138"/>
      <c r="K31" s="138"/>
      <c r="L31" s="138"/>
      <c r="M31" s="138"/>
      <c r="N31" s="138"/>
      <c r="O31" s="138"/>
      <c r="P31" s="138"/>
      <c r="Q31" s="138"/>
      <c r="R31" s="138"/>
      <c r="S31" s="138"/>
      <c r="T31" s="138"/>
      <c r="U31" s="138"/>
      <c r="V31" s="138"/>
      <c r="W31" s="138"/>
      <c r="X31" s="138"/>
      <c r="Y31" s="138"/>
      <c r="Z31" s="138"/>
    </row>
    <row r="32" spans="1:26" ht="15.75" customHeight="1">
      <c r="A32" s="138"/>
      <c r="B32" s="138"/>
      <c r="C32" s="138"/>
      <c r="D32" s="763" t="s">
        <v>877</v>
      </c>
      <c r="E32" s="764"/>
      <c r="F32" s="764"/>
      <c r="G32" s="150" t="s">
        <v>388</v>
      </c>
      <c r="H32" s="150" t="s">
        <v>388</v>
      </c>
      <c r="I32" s="150" t="s">
        <v>22</v>
      </c>
      <c r="J32" s="150" t="s">
        <v>22</v>
      </c>
      <c r="K32" s="150"/>
      <c r="L32" s="150" t="s">
        <v>878</v>
      </c>
      <c r="M32" s="138"/>
      <c r="N32" s="138"/>
      <c r="O32" s="138"/>
      <c r="P32" s="138"/>
      <c r="Q32" s="138"/>
      <c r="R32" s="138"/>
      <c r="S32" s="138"/>
      <c r="T32" s="138"/>
      <c r="U32" s="138"/>
      <c r="V32" s="138"/>
      <c r="W32" s="138"/>
      <c r="X32" s="138"/>
      <c r="Y32" s="138"/>
      <c r="Z32" s="138"/>
    </row>
    <row r="33" spans="1:26" ht="15.75" customHeight="1">
      <c r="A33" s="138"/>
      <c r="B33" s="138"/>
      <c r="C33" s="138"/>
      <c r="D33" s="138"/>
      <c r="E33" s="138"/>
      <c r="F33" s="138"/>
      <c r="G33" s="150" t="s">
        <v>244</v>
      </c>
      <c r="H33" s="150" t="s">
        <v>245</v>
      </c>
      <c r="I33" s="150" t="s">
        <v>244</v>
      </c>
      <c r="J33" s="150" t="s">
        <v>245</v>
      </c>
      <c r="K33" s="138"/>
      <c r="L33" s="150" t="s">
        <v>879</v>
      </c>
      <c r="M33" s="138"/>
      <c r="N33" s="138"/>
      <c r="O33" s="138"/>
      <c r="P33" s="138"/>
      <c r="Q33" s="138"/>
      <c r="R33" s="138"/>
      <c r="S33" s="138"/>
      <c r="T33" s="138"/>
      <c r="U33" s="138"/>
      <c r="V33" s="138"/>
      <c r="W33" s="138"/>
      <c r="X33" s="138"/>
      <c r="Y33" s="138"/>
      <c r="Z33" s="138"/>
    </row>
    <row r="34" spans="1:26" ht="15.75" customHeight="1">
      <c r="A34" s="138"/>
      <c r="B34" s="138"/>
      <c r="C34" s="138"/>
      <c r="D34" s="138" t="s">
        <v>50</v>
      </c>
      <c r="E34" s="138"/>
      <c r="F34" s="138"/>
      <c r="G34" s="150"/>
      <c r="H34" s="150"/>
      <c r="I34" s="150"/>
      <c r="J34" s="150"/>
      <c r="K34" s="138"/>
      <c r="L34" s="138"/>
      <c r="M34" s="138"/>
      <c r="N34" s="138"/>
      <c r="O34" s="138"/>
      <c r="P34" s="138"/>
      <c r="Q34" s="138"/>
      <c r="R34" s="138"/>
      <c r="S34" s="138"/>
      <c r="T34" s="138"/>
      <c r="U34" s="138"/>
      <c r="V34" s="138"/>
      <c r="W34" s="138"/>
      <c r="X34" s="138"/>
      <c r="Y34" s="138"/>
      <c r="Z34" s="138"/>
    </row>
    <row r="35" spans="1:26" ht="15.75" customHeight="1">
      <c r="A35" s="138"/>
      <c r="B35" s="138"/>
      <c r="C35" s="138"/>
      <c r="D35" s="138" t="s">
        <v>880</v>
      </c>
      <c r="E35" s="138"/>
      <c r="F35" s="138"/>
      <c r="G35" s="138">
        <f>+G9</f>
        <v>180000</v>
      </c>
      <c r="H35" s="138"/>
      <c r="I35" s="138">
        <f>+J37</f>
        <v>120000</v>
      </c>
      <c r="J35" s="138"/>
      <c r="K35" s="138"/>
      <c r="L35" s="138"/>
      <c r="M35" s="138"/>
      <c r="N35" s="138"/>
      <c r="O35" s="138"/>
      <c r="P35" s="138"/>
      <c r="Q35" s="138"/>
      <c r="R35" s="138"/>
      <c r="S35" s="138"/>
      <c r="T35" s="138"/>
      <c r="U35" s="138"/>
      <c r="V35" s="138"/>
      <c r="W35" s="138"/>
      <c r="X35" s="138"/>
      <c r="Y35" s="138"/>
      <c r="Z35" s="138"/>
    </row>
    <row r="36" spans="1:26" ht="15.75" customHeight="1">
      <c r="A36" s="138"/>
      <c r="B36" s="138"/>
      <c r="C36" s="138"/>
      <c r="D36" s="767" t="s">
        <v>881</v>
      </c>
      <c r="E36" s="767"/>
      <c r="F36" s="767"/>
      <c r="G36" s="767"/>
      <c r="H36" s="767">
        <f>+G35-H37</f>
        <v>60000</v>
      </c>
      <c r="I36" s="138"/>
      <c r="J36" s="138"/>
      <c r="K36" s="138"/>
      <c r="L36" s="768">
        <f>+H36</f>
        <v>60000</v>
      </c>
      <c r="M36" s="138"/>
      <c r="N36" s="138"/>
      <c r="O36" s="138"/>
      <c r="P36" s="138"/>
      <c r="Q36" s="138"/>
      <c r="R36" s="138"/>
      <c r="S36" s="138"/>
      <c r="T36" s="138"/>
      <c r="U36" s="138"/>
      <c r="V36" s="138"/>
      <c r="W36" s="138"/>
      <c r="X36" s="138"/>
      <c r="Y36" s="138"/>
      <c r="Z36" s="138"/>
    </row>
    <row r="37" spans="1:26" ht="15.75" customHeight="1">
      <c r="A37" s="138"/>
      <c r="B37" s="138"/>
      <c r="C37" s="138"/>
      <c r="D37" s="138" t="s">
        <v>882</v>
      </c>
      <c r="E37" s="138"/>
      <c r="F37" s="138"/>
      <c r="G37" s="138"/>
      <c r="H37" s="138">
        <f>+B6</f>
        <v>120000</v>
      </c>
      <c r="I37" s="138"/>
      <c r="J37" s="138">
        <f>+H37</f>
        <v>120000</v>
      </c>
      <c r="K37" s="138"/>
      <c r="L37" s="138"/>
      <c r="M37" s="138"/>
      <c r="N37" s="138"/>
      <c r="O37" s="138"/>
      <c r="P37" s="138"/>
      <c r="Q37" s="138"/>
      <c r="R37" s="138"/>
      <c r="S37" s="138"/>
      <c r="T37" s="138"/>
      <c r="U37" s="138"/>
      <c r="V37" s="138"/>
      <c r="W37" s="138"/>
      <c r="X37" s="138"/>
      <c r="Y37" s="138"/>
      <c r="Z37" s="138"/>
    </row>
    <row r="38" spans="1:26" ht="15.75" customHeight="1">
      <c r="A38" s="138"/>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row>
    <row r="39" spans="1:26" ht="15.75" customHeight="1">
      <c r="A39" s="138"/>
      <c r="B39" s="138"/>
      <c r="C39" s="138"/>
      <c r="D39" s="138" t="s">
        <v>52</v>
      </c>
      <c r="E39" s="138"/>
      <c r="F39" s="138"/>
      <c r="G39" s="150"/>
      <c r="H39" s="150"/>
      <c r="I39" s="150"/>
      <c r="J39" s="150"/>
      <c r="K39" s="138"/>
      <c r="L39" s="138"/>
      <c r="M39" s="138"/>
      <c r="N39" s="138"/>
      <c r="O39" s="138"/>
      <c r="P39" s="138"/>
      <c r="Q39" s="138"/>
      <c r="R39" s="138"/>
      <c r="S39" s="138"/>
      <c r="T39" s="138"/>
      <c r="U39" s="138"/>
      <c r="V39" s="138"/>
      <c r="W39" s="138"/>
      <c r="X39" s="138"/>
      <c r="Y39" s="138"/>
      <c r="Z39" s="138"/>
    </row>
    <row r="40" spans="1:26" ht="15.75" customHeight="1">
      <c r="A40" s="138"/>
      <c r="B40" s="138"/>
      <c r="C40" s="138"/>
      <c r="D40" s="138" t="s">
        <v>880</v>
      </c>
      <c r="E40" s="138"/>
      <c r="F40" s="138"/>
      <c r="G40" s="138">
        <f>+G35</f>
        <v>180000</v>
      </c>
      <c r="H40" s="138"/>
      <c r="I40" s="138">
        <f>+J42</f>
        <v>144000</v>
      </c>
      <c r="J40" s="138"/>
      <c r="K40" s="138"/>
      <c r="L40" s="138"/>
      <c r="M40" s="138"/>
      <c r="N40" s="138"/>
      <c r="O40" s="138"/>
      <c r="P40" s="138"/>
      <c r="Q40" s="138"/>
      <c r="R40" s="138"/>
      <c r="S40" s="138"/>
      <c r="T40" s="138"/>
      <c r="U40" s="138"/>
      <c r="V40" s="138"/>
      <c r="W40" s="138"/>
      <c r="X40" s="138"/>
      <c r="Y40" s="138"/>
      <c r="Z40" s="138"/>
    </row>
    <row r="41" spans="1:26" ht="15.75" customHeight="1">
      <c r="A41" s="138"/>
      <c r="B41" s="138"/>
      <c r="C41" s="138"/>
      <c r="D41" s="767" t="s">
        <v>881</v>
      </c>
      <c r="E41" s="767"/>
      <c r="F41" s="767"/>
      <c r="G41" s="767"/>
      <c r="H41" s="767">
        <f>+G40-H42</f>
        <v>36000</v>
      </c>
      <c r="I41" s="138"/>
      <c r="J41" s="138"/>
      <c r="K41" s="138"/>
      <c r="L41" s="768">
        <f>+L36+H41</f>
        <v>96000</v>
      </c>
      <c r="M41" s="138"/>
      <c r="N41" s="138"/>
      <c r="O41" s="138"/>
      <c r="P41" s="138"/>
      <c r="Q41" s="138"/>
      <c r="R41" s="138"/>
      <c r="S41" s="138"/>
      <c r="T41" s="138"/>
      <c r="U41" s="138"/>
      <c r="V41" s="138"/>
      <c r="W41" s="138"/>
      <c r="X41" s="138"/>
      <c r="Y41" s="138"/>
      <c r="Z41" s="138"/>
    </row>
    <row r="42" spans="1:26" ht="15.75" customHeight="1">
      <c r="A42" s="138"/>
      <c r="B42" s="138"/>
      <c r="C42" s="138"/>
      <c r="D42" s="138" t="s">
        <v>882</v>
      </c>
      <c r="E42" s="138"/>
      <c r="F42" s="138"/>
      <c r="G42" s="138"/>
      <c r="H42" s="138">
        <f>+B7</f>
        <v>144000</v>
      </c>
      <c r="I42" s="138"/>
      <c r="J42" s="138">
        <f>+H42</f>
        <v>144000</v>
      </c>
      <c r="K42" s="138"/>
      <c r="L42" s="138"/>
      <c r="M42" s="138"/>
      <c r="N42" s="138"/>
      <c r="O42" s="138"/>
      <c r="P42" s="138"/>
      <c r="Q42" s="138"/>
      <c r="R42" s="138"/>
      <c r="S42" s="138"/>
      <c r="T42" s="138"/>
      <c r="U42" s="138"/>
      <c r="V42" s="138"/>
      <c r="W42" s="138"/>
      <c r="X42" s="138"/>
      <c r="Y42" s="138"/>
      <c r="Z42" s="138"/>
    </row>
    <row r="43" spans="1:26" ht="15.75" customHeight="1">
      <c r="A43" s="138"/>
      <c r="B43" s="138"/>
      <c r="C43" s="138"/>
      <c r="D43" s="138"/>
      <c r="E43" s="138"/>
      <c r="F43" s="138"/>
      <c r="G43" s="138"/>
      <c r="H43" s="138"/>
      <c r="I43" s="138"/>
      <c r="J43" s="138"/>
      <c r="K43" s="138"/>
      <c r="L43" s="138"/>
      <c r="M43" s="138"/>
      <c r="N43" s="138"/>
      <c r="O43" s="138"/>
      <c r="P43" s="138"/>
      <c r="Q43" s="138"/>
      <c r="R43" s="138"/>
      <c r="S43" s="138"/>
      <c r="T43" s="138"/>
      <c r="U43" s="138"/>
      <c r="V43" s="138"/>
      <c r="W43" s="138"/>
      <c r="X43" s="138"/>
      <c r="Y43" s="138"/>
      <c r="Z43" s="138"/>
    </row>
    <row r="44" spans="1:26" ht="15.75" customHeight="1">
      <c r="A44" s="138"/>
      <c r="B44" s="138"/>
      <c r="C44" s="138"/>
      <c r="D44" s="138" t="s">
        <v>53</v>
      </c>
      <c r="E44" s="138"/>
      <c r="F44" s="138"/>
      <c r="G44" s="150"/>
      <c r="H44" s="150"/>
      <c r="I44" s="150"/>
      <c r="J44" s="150"/>
      <c r="K44" s="138"/>
      <c r="L44" s="138"/>
      <c r="M44" s="138"/>
      <c r="N44" s="138"/>
      <c r="O44" s="138"/>
      <c r="P44" s="138"/>
      <c r="Q44" s="138"/>
      <c r="R44" s="138"/>
      <c r="S44" s="138"/>
      <c r="T44" s="138"/>
      <c r="U44" s="138"/>
      <c r="V44" s="138"/>
      <c r="W44" s="138"/>
      <c r="X44" s="138"/>
      <c r="Y44" s="138"/>
      <c r="Z44" s="138"/>
    </row>
    <row r="45" spans="1:26" ht="15.75" customHeight="1">
      <c r="A45" s="138"/>
      <c r="B45" s="138"/>
      <c r="C45" s="138"/>
      <c r="D45" s="138" t="s">
        <v>880</v>
      </c>
      <c r="E45" s="138"/>
      <c r="F45" s="138"/>
      <c r="G45" s="138">
        <f>+G40</f>
        <v>180000</v>
      </c>
      <c r="H45" s="138"/>
      <c r="I45" s="138">
        <f>+J47</f>
        <v>168000</v>
      </c>
      <c r="J45" s="138"/>
      <c r="K45" s="138"/>
      <c r="L45" s="138"/>
      <c r="M45" s="138"/>
      <c r="N45" s="138"/>
      <c r="O45" s="138"/>
      <c r="P45" s="138"/>
      <c r="Q45" s="138"/>
      <c r="R45" s="138"/>
      <c r="S45" s="138"/>
      <c r="T45" s="138"/>
      <c r="U45" s="138"/>
      <c r="V45" s="138"/>
      <c r="W45" s="138"/>
      <c r="X45" s="138"/>
      <c r="Y45" s="138"/>
      <c r="Z45" s="138"/>
    </row>
    <row r="46" spans="1:26" ht="15.75" customHeight="1">
      <c r="A46" s="138"/>
      <c r="B46" s="138"/>
      <c r="C46" s="138"/>
      <c r="D46" s="767" t="s">
        <v>881</v>
      </c>
      <c r="E46" s="767"/>
      <c r="F46" s="767"/>
      <c r="G46" s="767"/>
      <c r="H46" s="767">
        <f>+G45-H47</f>
        <v>12000</v>
      </c>
      <c r="I46" s="138"/>
      <c r="J46" s="138"/>
      <c r="K46" s="138"/>
      <c r="L46" s="768">
        <f>+H46+L41</f>
        <v>108000</v>
      </c>
      <c r="M46" s="138"/>
      <c r="N46" s="138"/>
      <c r="O46" s="138"/>
      <c r="P46" s="138"/>
      <c r="Q46" s="138"/>
      <c r="R46" s="138"/>
      <c r="S46" s="138"/>
      <c r="T46" s="138"/>
      <c r="U46" s="138"/>
      <c r="V46" s="138"/>
      <c r="W46" s="138"/>
      <c r="X46" s="138"/>
      <c r="Y46" s="138"/>
      <c r="Z46" s="138"/>
    </row>
    <row r="47" spans="1:26" ht="15.75" customHeight="1">
      <c r="A47" s="138"/>
      <c r="B47" s="138"/>
      <c r="C47" s="138"/>
      <c r="D47" s="138" t="s">
        <v>882</v>
      </c>
      <c r="E47" s="138"/>
      <c r="F47" s="138"/>
      <c r="G47" s="138"/>
      <c r="H47" s="138">
        <f>B8</f>
        <v>168000</v>
      </c>
      <c r="I47" s="138"/>
      <c r="J47" s="138">
        <f>+H47</f>
        <v>168000</v>
      </c>
      <c r="K47" s="138"/>
      <c r="L47" s="138"/>
      <c r="M47" s="138"/>
      <c r="N47" s="138"/>
      <c r="O47" s="138"/>
      <c r="P47" s="138"/>
      <c r="Q47" s="138"/>
      <c r="R47" s="138"/>
      <c r="S47" s="138"/>
      <c r="T47" s="138"/>
      <c r="U47" s="138"/>
      <c r="V47" s="138"/>
      <c r="W47" s="138"/>
      <c r="X47" s="138"/>
      <c r="Y47" s="138"/>
      <c r="Z47" s="138"/>
    </row>
    <row r="48" spans="1:26" ht="15.75" customHeight="1">
      <c r="A48" s="138"/>
      <c r="B48" s="138"/>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row>
    <row r="49" spans="1:26" ht="15.75" customHeight="1">
      <c r="A49" s="138"/>
      <c r="B49" s="138"/>
      <c r="C49" s="138"/>
      <c r="D49" s="138" t="s">
        <v>54</v>
      </c>
      <c r="E49" s="138"/>
      <c r="F49" s="138"/>
      <c r="G49" s="150"/>
      <c r="H49" s="150"/>
      <c r="I49" s="150"/>
      <c r="J49" s="150"/>
      <c r="K49" s="138"/>
      <c r="L49" s="138"/>
      <c r="M49" s="138"/>
      <c r="N49" s="138"/>
      <c r="O49" s="138"/>
      <c r="P49" s="138"/>
      <c r="Q49" s="138"/>
      <c r="R49" s="138"/>
      <c r="S49" s="138"/>
      <c r="T49" s="138"/>
      <c r="U49" s="138"/>
      <c r="V49" s="138"/>
      <c r="W49" s="138"/>
      <c r="X49" s="138"/>
      <c r="Y49" s="138"/>
      <c r="Z49" s="138"/>
    </row>
    <row r="50" spans="1:26" ht="15.75" customHeight="1">
      <c r="A50" s="138"/>
      <c r="B50" s="138"/>
      <c r="C50" s="138"/>
      <c r="D50" s="138" t="s">
        <v>880</v>
      </c>
      <c r="E50" s="138"/>
      <c r="F50" s="138"/>
      <c r="G50" s="138">
        <f>+G45</f>
        <v>180000</v>
      </c>
      <c r="H50" s="138"/>
      <c r="I50" s="138">
        <f>+J52</f>
        <v>192000</v>
      </c>
      <c r="J50" s="138"/>
      <c r="K50" s="138"/>
      <c r="L50" s="138"/>
      <c r="M50" s="138"/>
      <c r="N50" s="138"/>
      <c r="O50" s="138"/>
      <c r="P50" s="138"/>
      <c r="Q50" s="138"/>
      <c r="R50" s="138"/>
      <c r="S50" s="138"/>
      <c r="T50" s="138"/>
      <c r="U50" s="138"/>
      <c r="V50" s="138"/>
      <c r="W50" s="138"/>
      <c r="X50" s="138"/>
      <c r="Y50" s="138"/>
      <c r="Z50" s="138"/>
    </row>
    <row r="51" spans="1:26" ht="15.75" customHeight="1">
      <c r="A51" s="138"/>
      <c r="B51" s="138"/>
      <c r="C51" s="138"/>
      <c r="D51" s="767" t="s">
        <v>881</v>
      </c>
      <c r="E51" s="767"/>
      <c r="F51" s="767"/>
      <c r="G51" s="767">
        <f>+H52-G50</f>
        <v>12000</v>
      </c>
      <c r="H51" s="138"/>
      <c r="I51" s="138"/>
      <c r="J51" s="138"/>
      <c r="K51" s="138"/>
      <c r="L51" s="768">
        <f>+L46-G51</f>
        <v>96000</v>
      </c>
      <c r="M51" s="138"/>
      <c r="N51" s="138"/>
      <c r="O51" s="138"/>
      <c r="P51" s="138"/>
      <c r="Q51" s="138"/>
      <c r="R51" s="138"/>
      <c r="S51" s="138"/>
      <c r="T51" s="138"/>
      <c r="U51" s="138"/>
      <c r="V51" s="138"/>
      <c r="W51" s="138"/>
      <c r="X51" s="138"/>
      <c r="Y51" s="138"/>
      <c r="Z51" s="138"/>
    </row>
    <row r="52" spans="1:26" ht="15.75" customHeight="1">
      <c r="A52" s="138"/>
      <c r="B52" s="138"/>
      <c r="C52" s="138"/>
      <c r="D52" s="138" t="s">
        <v>882</v>
      </c>
      <c r="E52" s="138"/>
      <c r="F52" s="138"/>
      <c r="G52" s="138"/>
      <c r="H52" s="138">
        <f>B9</f>
        <v>192000</v>
      </c>
      <c r="I52" s="138"/>
      <c r="J52" s="138">
        <f>+H52</f>
        <v>192000</v>
      </c>
      <c r="K52" s="138"/>
      <c r="L52" s="138"/>
      <c r="M52" s="138"/>
      <c r="N52" s="138"/>
      <c r="O52" s="138"/>
      <c r="P52" s="138"/>
      <c r="Q52" s="138"/>
      <c r="R52" s="138"/>
      <c r="S52" s="138"/>
      <c r="T52" s="138"/>
      <c r="U52" s="138"/>
      <c r="V52" s="138"/>
      <c r="W52" s="138"/>
      <c r="X52" s="138"/>
      <c r="Y52" s="138"/>
      <c r="Z52" s="138"/>
    </row>
    <row r="53" spans="1:26" ht="15.75" customHeight="1">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row>
    <row r="54" spans="1:26" ht="15.75" customHeight="1">
      <c r="A54" s="138"/>
      <c r="B54" s="138"/>
      <c r="C54" s="138"/>
      <c r="D54" s="138" t="s">
        <v>379</v>
      </c>
      <c r="E54" s="138"/>
      <c r="F54" s="138"/>
      <c r="G54" s="150"/>
      <c r="H54" s="150"/>
      <c r="I54" s="150"/>
      <c r="J54" s="150"/>
      <c r="K54" s="138"/>
      <c r="L54" s="138"/>
      <c r="M54" s="138"/>
      <c r="N54" s="138"/>
      <c r="O54" s="138"/>
      <c r="P54" s="138"/>
      <c r="Q54" s="138"/>
      <c r="R54" s="138"/>
      <c r="S54" s="138"/>
      <c r="T54" s="138"/>
      <c r="U54" s="138"/>
      <c r="V54" s="138"/>
      <c r="W54" s="138"/>
      <c r="X54" s="138"/>
      <c r="Y54" s="138"/>
      <c r="Z54" s="138"/>
    </row>
    <row r="55" spans="1:26" ht="15.75" customHeight="1">
      <c r="A55" s="138"/>
      <c r="B55" s="138"/>
      <c r="C55" s="138"/>
      <c r="D55" s="138" t="s">
        <v>880</v>
      </c>
      <c r="E55" s="138"/>
      <c r="F55" s="138"/>
      <c r="G55" s="138">
        <f>+G50</f>
        <v>180000</v>
      </c>
      <c r="H55" s="138"/>
      <c r="I55" s="138">
        <f>+J57</f>
        <v>216000</v>
      </c>
      <c r="J55" s="138"/>
      <c r="K55" s="138"/>
      <c r="L55" s="138"/>
      <c r="M55" s="138"/>
      <c r="N55" s="138"/>
      <c r="O55" s="138"/>
      <c r="P55" s="138"/>
      <c r="Q55" s="138"/>
      <c r="R55" s="138"/>
      <c r="S55" s="138"/>
      <c r="T55" s="138"/>
      <c r="U55" s="138"/>
      <c r="V55" s="138"/>
      <c r="W55" s="138"/>
      <c r="X55" s="138"/>
      <c r="Y55" s="138"/>
      <c r="Z55" s="138"/>
    </row>
    <row r="56" spans="1:26" ht="15.75" customHeight="1">
      <c r="A56" s="138"/>
      <c r="B56" s="138"/>
      <c r="C56" s="138"/>
      <c r="D56" s="767" t="s">
        <v>881</v>
      </c>
      <c r="E56" s="767"/>
      <c r="F56" s="767"/>
      <c r="G56" s="767">
        <f>+H57-G55</f>
        <v>36000</v>
      </c>
      <c r="H56" s="138"/>
      <c r="I56" s="138"/>
      <c r="J56" s="138"/>
      <c r="K56" s="138"/>
      <c r="L56" s="768">
        <f>+L51-G56</f>
        <v>60000</v>
      </c>
      <c r="M56" s="138"/>
      <c r="N56" s="138"/>
      <c r="O56" s="138"/>
      <c r="P56" s="138"/>
      <c r="Q56" s="138"/>
      <c r="R56" s="138"/>
      <c r="S56" s="138"/>
      <c r="T56" s="138"/>
      <c r="U56" s="138"/>
      <c r="V56" s="138"/>
      <c r="W56" s="138"/>
      <c r="X56" s="138"/>
      <c r="Y56" s="138"/>
      <c r="Z56" s="138"/>
    </row>
    <row r="57" spans="1:26" ht="15.75" customHeight="1">
      <c r="A57" s="138"/>
      <c r="B57" s="138"/>
      <c r="C57" s="138"/>
      <c r="D57" s="138" t="s">
        <v>882</v>
      </c>
      <c r="E57" s="138"/>
      <c r="F57" s="138"/>
      <c r="G57" s="138"/>
      <c r="H57" s="138">
        <f>B10</f>
        <v>216000</v>
      </c>
      <c r="I57" s="138"/>
      <c r="J57" s="138">
        <f>+H57</f>
        <v>216000</v>
      </c>
      <c r="K57" s="138"/>
      <c r="L57" s="138"/>
      <c r="M57" s="138"/>
      <c r="N57" s="138"/>
      <c r="O57" s="138"/>
      <c r="P57" s="138"/>
      <c r="Q57" s="138"/>
      <c r="R57" s="138"/>
      <c r="S57" s="138"/>
      <c r="T57" s="138"/>
      <c r="U57" s="138"/>
      <c r="V57" s="138"/>
      <c r="W57" s="138"/>
      <c r="X57" s="138"/>
      <c r="Y57" s="138"/>
      <c r="Z57" s="138"/>
    </row>
    <row r="58" spans="1:26" ht="15.75" customHeight="1">
      <c r="A58" s="138"/>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row>
    <row r="59" spans="1:26" ht="15.75" customHeight="1">
      <c r="A59" s="138"/>
      <c r="B59" s="138"/>
      <c r="C59" s="138"/>
      <c r="D59" s="138" t="s">
        <v>380</v>
      </c>
      <c r="E59" s="138"/>
      <c r="F59" s="138"/>
      <c r="G59" s="150"/>
      <c r="H59" s="150"/>
      <c r="I59" s="150"/>
      <c r="J59" s="150"/>
      <c r="K59" s="138"/>
      <c r="L59" s="138"/>
      <c r="M59" s="138"/>
      <c r="N59" s="138"/>
      <c r="O59" s="138"/>
      <c r="P59" s="138"/>
      <c r="Q59" s="138"/>
      <c r="R59" s="138"/>
      <c r="S59" s="138"/>
      <c r="T59" s="138"/>
      <c r="U59" s="138"/>
      <c r="V59" s="138"/>
      <c r="W59" s="138"/>
      <c r="X59" s="138"/>
      <c r="Y59" s="138"/>
      <c r="Z59" s="138"/>
    </row>
    <row r="60" spans="1:26" ht="15.75" customHeight="1">
      <c r="A60" s="138"/>
      <c r="B60" s="138"/>
      <c r="C60" s="138"/>
      <c r="D60" s="138" t="s">
        <v>880</v>
      </c>
      <c r="E60" s="138"/>
      <c r="F60" s="138"/>
      <c r="G60" s="138">
        <f>+G55</f>
        <v>180000</v>
      </c>
      <c r="H60" s="138"/>
      <c r="I60" s="138">
        <f>+J62</f>
        <v>240000</v>
      </c>
      <c r="J60" s="138"/>
      <c r="K60" s="138"/>
      <c r="L60" s="138"/>
      <c r="M60" s="138"/>
      <c r="N60" s="138"/>
      <c r="O60" s="138"/>
      <c r="P60" s="138"/>
      <c r="Q60" s="138"/>
      <c r="R60" s="138"/>
      <c r="S60" s="138"/>
      <c r="T60" s="138"/>
      <c r="U60" s="138"/>
      <c r="V60" s="138"/>
      <c r="W60" s="138"/>
      <c r="X60" s="138"/>
      <c r="Y60" s="138"/>
      <c r="Z60" s="138"/>
    </row>
    <row r="61" spans="1:26" ht="15.75" customHeight="1">
      <c r="A61" s="138"/>
      <c r="B61" s="138"/>
      <c r="C61" s="138"/>
      <c r="D61" s="767" t="s">
        <v>881</v>
      </c>
      <c r="E61" s="767"/>
      <c r="F61" s="767"/>
      <c r="G61" s="767">
        <f>+H62-G60</f>
        <v>60000</v>
      </c>
      <c r="H61" s="138"/>
      <c r="I61" s="138"/>
      <c r="J61" s="138"/>
      <c r="K61" s="138"/>
      <c r="L61" s="768">
        <f>+L56-G61</f>
        <v>0</v>
      </c>
      <c r="M61" s="138"/>
      <c r="N61" s="138"/>
      <c r="O61" s="138"/>
      <c r="P61" s="138"/>
      <c r="Q61" s="138"/>
      <c r="R61" s="138"/>
      <c r="S61" s="138"/>
      <c r="T61" s="138"/>
      <c r="U61" s="138"/>
      <c r="V61" s="138"/>
      <c r="W61" s="138"/>
      <c r="X61" s="138"/>
      <c r="Y61" s="138"/>
      <c r="Z61" s="138"/>
    </row>
    <row r="62" spans="1:26" ht="15.75" customHeight="1">
      <c r="A62" s="138"/>
      <c r="B62" s="138"/>
      <c r="C62" s="138"/>
      <c r="D62" s="138" t="s">
        <v>882</v>
      </c>
      <c r="E62" s="138"/>
      <c r="F62" s="138"/>
      <c r="G62" s="138"/>
      <c r="H62" s="138">
        <f>B11</f>
        <v>240000</v>
      </c>
      <c r="I62" s="138"/>
      <c r="J62" s="138">
        <f>+H62</f>
        <v>240000</v>
      </c>
      <c r="K62" s="138"/>
      <c r="L62" s="138"/>
      <c r="M62" s="138"/>
      <c r="N62" s="138"/>
      <c r="O62" s="138"/>
      <c r="P62" s="138"/>
      <c r="Q62" s="138"/>
      <c r="R62" s="138"/>
      <c r="S62" s="138"/>
      <c r="T62" s="138"/>
      <c r="U62" s="138"/>
      <c r="V62" s="138"/>
      <c r="W62" s="138"/>
      <c r="X62" s="138"/>
      <c r="Y62" s="138"/>
      <c r="Z62" s="138"/>
    </row>
    <row r="63" spans="1:26" ht="15.75" customHeight="1">
      <c r="A63" s="138"/>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row>
    <row r="64" spans="1:26" ht="15.75" customHeight="1">
      <c r="A64" s="138"/>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row>
    <row r="65" spans="1:26" ht="15.75" customHeight="1">
      <c r="A65" s="138"/>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row>
    <row r="66" spans="1:26" ht="15.75" customHeight="1">
      <c r="A66" s="138"/>
      <c r="B66" s="138"/>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row>
    <row r="67" spans="1:26" ht="15.75" customHeight="1">
      <c r="A67" s="138"/>
      <c r="B67" s="138"/>
      <c r="C67" s="138"/>
      <c r="D67" s="763" t="s">
        <v>883</v>
      </c>
      <c r="E67" s="764"/>
      <c r="F67" s="764"/>
      <c r="G67" s="138"/>
      <c r="H67" s="138"/>
      <c r="I67" s="138"/>
      <c r="J67" s="138"/>
      <c r="K67" s="138"/>
      <c r="L67" s="138"/>
      <c r="M67" s="138"/>
      <c r="N67" s="138"/>
      <c r="O67" s="138"/>
      <c r="P67" s="138"/>
      <c r="Q67" s="138"/>
      <c r="R67" s="138"/>
      <c r="S67" s="138"/>
      <c r="T67" s="138"/>
      <c r="U67" s="138"/>
      <c r="V67" s="138"/>
      <c r="W67" s="138"/>
      <c r="X67" s="138"/>
      <c r="Y67" s="138"/>
      <c r="Z67" s="138"/>
    </row>
    <row r="68" spans="1:26" ht="15.75" customHeight="1">
      <c r="A68" s="138"/>
      <c r="B68" s="138"/>
      <c r="C68" s="138"/>
      <c r="D68" s="138"/>
      <c r="E68" s="138"/>
      <c r="F68" s="138"/>
      <c r="G68" s="138"/>
      <c r="H68" s="138"/>
      <c r="I68" s="138"/>
      <c r="J68" s="138"/>
      <c r="K68" s="138"/>
      <c r="L68" s="138"/>
      <c r="M68" s="138"/>
      <c r="N68" s="138"/>
      <c r="O68" s="138"/>
      <c r="P68" s="138"/>
      <c r="Q68" s="138"/>
      <c r="R68" s="138"/>
      <c r="S68" s="138"/>
      <c r="T68" s="138"/>
      <c r="U68" s="138"/>
      <c r="V68" s="138"/>
      <c r="W68" s="138"/>
      <c r="X68" s="138"/>
      <c r="Y68" s="138"/>
      <c r="Z68" s="138"/>
    </row>
    <row r="69" spans="1:26" ht="15.75" customHeight="1">
      <c r="A69" s="138"/>
      <c r="B69" s="138"/>
      <c r="C69" s="138"/>
      <c r="D69" s="156" t="s">
        <v>568</v>
      </c>
      <c r="E69" s="157"/>
      <c r="F69" s="157"/>
      <c r="G69" s="769" t="s">
        <v>50</v>
      </c>
      <c r="H69" s="769" t="s">
        <v>52</v>
      </c>
      <c r="I69" s="769" t="s">
        <v>53</v>
      </c>
      <c r="J69" s="769" t="s">
        <v>54</v>
      </c>
      <c r="K69" s="769" t="s">
        <v>379</v>
      </c>
      <c r="L69" s="770" t="s">
        <v>380</v>
      </c>
      <c r="M69" s="138"/>
      <c r="N69" s="138"/>
      <c r="O69" s="138"/>
      <c r="P69" s="138"/>
      <c r="Q69" s="138"/>
      <c r="R69" s="138"/>
      <c r="S69" s="138"/>
      <c r="T69" s="138"/>
      <c r="U69" s="138"/>
      <c r="V69" s="138"/>
      <c r="W69" s="138"/>
      <c r="X69" s="138"/>
      <c r="Y69" s="138"/>
      <c r="Z69" s="138"/>
    </row>
    <row r="70" spans="1:26" ht="15.75" customHeight="1">
      <c r="A70" s="138"/>
      <c r="B70" s="138"/>
      <c r="C70" s="138"/>
      <c r="D70" s="160" t="s">
        <v>884</v>
      </c>
      <c r="E70" s="138"/>
      <c r="F70" s="138"/>
      <c r="G70" s="138"/>
      <c r="H70" s="138"/>
      <c r="I70" s="138"/>
      <c r="J70" s="138"/>
      <c r="K70" s="138"/>
      <c r="L70" s="161"/>
      <c r="M70" s="138"/>
      <c r="N70" s="138"/>
      <c r="O70" s="138"/>
      <c r="P70" s="138"/>
      <c r="Q70" s="138"/>
      <c r="R70" s="138"/>
      <c r="S70" s="138"/>
      <c r="T70" s="138"/>
      <c r="U70" s="138"/>
      <c r="V70" s="138"/>
      <c r="W70" s="138"/>
      <c r="X70" s="138"/>
      <c r="Y70" s="138"/>
      <c r="Z70" s="138"/>
    </row>
    <row r="71" spans="1:26" ht="15.75" customHeight="1">
      <c r="A71" s="138"/>
      <c r="B71" s="138"/>
      <c r="C71" s="138"/>
      <c r="D71" s="160" t="s">
        <v>359</v>
      </c>
      <c r="E71" s="138"/>
      <c r="F71" s="138"/>
      <c r="G71" s="138"/>
      <c r="H71" s="138"/>
      <c r="I71" s="138"/>
      <c r="J71" s="138"/>
      <c r="K71" s="138"/>
      <c r="L71" s="161"/>
      <c r="M71" s="138"/>
      <c r="N71" s="138"/>
      <c r="O71" s="138"/>
      <c r="P71" s="138"/>
      <c r="Q71" s="138"/>
      <c r="R71" s="138"/>
      <c r="S71" s="138"/>
      <c r="T71" s="138"/>
      <c r="U71" s="138"/>
      <c r="V71" s="138"/>
      <c r="W71" s="138"/>
      <c r="X71" s="138"/>
      <c r="Y71" s="138"/>
      <c r="Z71" s="138"/>
    </row>
    <row r="72" spans="1:26" ht="15.75" customHeight="1">
      <c r="A72" s="138"/>
      <c r="B72" s="138"/>
      <c r="C72" s="138"/>
      <c r="D72" s="160" t="s">
        <v>359</v>
      </c>
      <c r="E72" s="138"/>
      <c r="F72" s="138"/>
      <c r="G72" s="138"/>
      <c r="H72" s="138"/>
      <c r="I72" s="138"/>
      <c r="J72" s="138"/>
      <c r="K72" s="138"/>
      <c r="L72" s="161"/>
      <c r="M72" s="138"/>
      <c r="N72" s="138"/>
      <c r="O72" s="138"/>
      <c r="P72" s="138"/>
      <c r="Q72" s="138"/>
      <c r="R72" s="138"/>
      <c r="S72" s="138"/>
      <c r="T72" s="138"/>
      <c r="U72" s="138"/>
      <c r="V72" s="138"/>
      <c r="W72" s="138"/>
      <c r="X72" s="138"/>
      <c r="Y72" s="138"/>
      <c r="Z72" s="138"/>
    </row>
    <row r="73" spans="1:26" ht="15.75" customHeight="1">
      <c r="A73" s="138"/>
      <c r="B73" s="138"/>
      <c r="C73" s="138"/>
      <c r="D73" s="160" t="s">
        <v>359</v>
      </c>
      <c r="E73" s="138"/>
      <c r="F73" s="138"/>
      <c r="G73" s="138"/>
      <c r="H73" s="138"/>
      <c r="I73" s="138"/>
      <c r="J73" s="138"/>
      <c r="K73" s="138"/>
      <c r="L73" s="161"/>
      <c r="M73" s="138"/>
      <c r="N73" s="138"/>
      <c r="O73" s="138"/>
      <c r="P73" s="138"/>
      <c r="Q73" s="138"/>
      <c r="R73" s="138"/>
      <c r="S73" s="138"/>
      <c r="T73" s="138"/>
      <c r="U73" s="138"/>
      <c r="V73" s="138"/>
      <c r="W73" s="138"/>
      <c r="X73" s="138"/>
      <c r="Y73" s="138"/>
      <c r="Z73" s="138"/>
    </row>
    <row r="74" spans="1:26" ht="15.75" customHeight="1">
      <c r="A74" s="138"/>
      <c r="B74" s="138"/>
      <c r="C74" s="138"/>
      <c r="D74" s="160" t="s">
        <v>359</v>
      </c>
      <c r="E74" s="138"/>
      <c r="F74" s="138"/>
      <c r="G74" s="138"/>
      <c r="H74" s="138"/>
      <c r="I74" s="138"/>
      <c r="J74" s="138"/>
      <c r="K74" s="138"/>
      <c r="L74" s="161"/>
      <c r="M74" s="138"/>
      <c r="N74" s="138"/>
      <c r="O74" s="138"/>
      <c r="P74" s="138"/>
      <c r="Q74" s="138"/>
      <c r="R74" s="138"/>
      <c r="S74" s="138"/>
      <c r="T74" s="138"/>
      <c r="U74" s="138"/>
      <c r="V74" s="138"/>
      <c r="W74" s="138"/>
      <c r="X74" s="138"/>
      <c r="Y74" s="138"/>
      <c r="Z74" s="138"/>
    </row>
    <row r="75" spans="1:26" ht="15.75" customHeight="1">
      <c r="A75" s="149"/>
      <c r="B75" s="149"/>
      <c r="C75" s="149"/>
      <c r="D75" s="771" t="s">
        <v>885</v>
      </c>
      <c r="E75" s="765"/>
      <c r="F75" s="765"/>
      <c r="G75" s="765">
        <v>320000</v>
      </c>
      <c r="H75" s="765">
        <v>320000</v>
      </c>
      <c r="I75" s="765">
        <v>320000</v>
      </c>
      <c r="J75" s="765">
        <v>320000</v>
      </c>
      <c r="K75" s="765">
        <v>320000</v>
      </c>
      <c r="L75" s="772">
        <v>320000</v>
      </c>
      <c r="M75" s="149">
        <f>SUM(G75:L75)</f>
        <v>1920000</v>
      </c>
      <c r="N75" s="149">
        <f>+M75*30%</f>
        <v>576000</v>
      </c>
      <c r="O75" s="149">
        <f>+N75/6</f>
        <v>96000</v>
      </c>
      <c r="P75" s="149"/>
      <c r="Q75" s="149"/>
      <c r="R75" s="149"/>
      <c r="S75" s="149"/>
      <c r="T75" s="149"/>
      <c r="U75" s="149"/>
      <c r="V75" s="149"/>
      <c r="W75" s="149"/>
      <c r="X75" s="149"/>
      <c r="Y75" s="149"/>
      <c r="Z75" s="149"/>
    </row>
    <row r="76" spans="1:26" ht="15.75" customHeight="1">
      <c r="A76" s="138"/>
      <c r="B76" s="138"/>
      <c r="C76" s="138"/>
      <c r="D76" s="160" t="s">
        <v>886</v>
      </c>
      <c r="E76" s="138">
        <v>881</v>
      </c>
      <c r="F76" s="138"/>
      <c r="G76" s="138">
        <f t="shared" ref="G76:L76" si="13">-G88</f>
        <v>-141000</v>
      </c>
      <c r="H76" s="138">
        <f t="shared" si="13"/>
        <v>-136800</v>
      </c>
      <c r="I76" s="138">
        <f t="shared" si="13"/>
        <v>-132600</v>
      </c>
      <c r="J76" s="138">
        <f t="shared" si="13"/>
        <v>-116400</v>
      </c>
      <c r="K76" s="138">
        <f t="shared" si="13"/>
        <v>-106200</v>
      </c>
      <c r="L76" s="161">
        <f t="shared" si="13"/>
        <v>-96000</v>
      </c>
      <c r="M76" s="138"/>
      <c r="N76" s="138"/>
      <c r="O76" s="138"/>
      <c r="P76" s="138"/>
      <c r="Q76" s="138"/>
      <c r="R76" s="138"/>
      <c r="S76" s="138"/>
      <c r="T76" s="138"/>
      <c r="U76" s="138"/>
      <c r="V76" s="138"/>
      <c r="W76" s="138"/>
      <c r="X76" s="138"/>
      <c r="Y76" s="138"/>
      <c r="Z76" s="138"/>
    </row>
    <row r="77" spans="1:26" ht="15.75" customHeight="1">
      <c r="A77" s="138"/>
      <c r="B77" s="138"/>
      <c r="C77" s="138"/>
      <c r="D77" s="160" t="s">
        <v>887</v>
      </c>
      <c r="E77" s="138">
        <v>882</v>
      </c>
      <c r="F77" s="138"/>
      <c r="G77" s="138">
        <v>18000</v>
      </c>
      <c r="H77" s="138">
        <v>10800</v>
      </c>
      <c r="I77" s="138">
        <v>3600</v>
      </c>
      <c r="J77" s="138">
        <v>-3600</v>
      </c>
      <c r="K77" s="138">
        <v>-10800</v>
      </c>
      <c r="L77" s="161">
        <v>-18000</v>
      </c>
      <c r="M77" s="138">
        <f>SUM(G77:L77)</f>
        <v>0</v>
      </c>
      <c r="N77" s="138"/>
      <c r="O77" s="138"/>
      <c r="P77" s="138"/>
      <c r="Q77" s="138"/>
      <c r="R77" s="138"/>
      <c r="S77" s="138"/>
      <c r="T77" s="138"/>
      <c r="U77" s="138"/>
      <c r="V77" s="138"/>
      <c r="W77" s="138"/>
      <c r="X77" s="138"/>
      <c r="Y77" s="138"/>
      <c r="Z77" s="138"/>
    </row>
    <row r="78" spans="1:26" ht="15.75" customHeight="1">
      <c r="A78" s="149"/>
      <c r="B78" s="149"/>
      <c r="C78" s="149"/>
      <c r="D78" s="773" t="s">
        <v>888</v>
      </c>
      <c r="E78" s="223"/>
      <c r="F78" s="223"/>
      <c r="G78" s="223">
        <f t="shared" ref="G78:L78" si="14">G76+G77</f>
        <v>-123000</v>
      </c>
      <c r="H78" s="223">
        <f t="shared" si="14"/>
        <v>-126000</v>
      </c>
      <c r="I78" s="223">
        <f t="shared" si="14"/>
        <v>-129000</v>
      </c>
      <c r="J78" s="223">
        <f t="shared" si="14"/>
        <v>-120000</v>
      </c>
      <c r="K78" s="223">
        <f t="shared" si="14"/>
        <v>-117000</v>
      </c>
      <c r="L78" s="774">
        <f t="shared" si="14"/>
        <v>-114000</v>
      </c>
      <c r="M78" s="149"/>
      <c r="N78" s="149"/>
      <c r="O78" s="149"/>
      <c r="P78" s="149"/>
      <c r="Q78" s="149"/>
      <c r="R78" s="149"/>
      <c r="S78" s="149"/>
      <c r="T78" s="149"/>
      <c r="U78" s="149"/>
      <c r="V78" s="149"/>
      <c r="W78" s="149"/>
      <c r="X78" s="149"/>
      <c r="Y78" s="149"/>
      <c r="Z78" s="149"/>
    </row>
    <row r="79" spans="1:26" ht="15.75" customHeight="1">
      <c r="A79" s="138"/>
      <c r="B79" s="138"/>
      <c r="C79" s="138"/>
      <c r="D79" s="775" t="s">
        <v>889</v>
      </c>
      <c r="E79" s="776"/>
      <c r="F79" s="776"/>
      <c r="G79" s="776">
        <f t="shared" ref="G79:L79" si="15">+G75+G78</f>
        <v>197000</v>
      </c>
      <c r="H79" s="776">
        <f t="shared" si="15"/>
        <v>194000</v>
      </c>
      <c r="I79" s="776">
        <f t="shared" si="15"/>
        <v>191000</v>
      </c>
      <c r="J79" s="776">
        <f t="shared" si="15"/>
        <v>200000</v>
      </c>
      <c r="K79" s="776">
        <f t="shared" si="15"/>
        <v>203000</v>
      </c>
      <c r="L79" s="777">
        <f t="shared" si="15"/>
        <v>206000</v>
      </c>
      <c r="M79" s="138"/>
      <c r="N79" s="138"/>
      <c r="O79" s="138"/>
      <c r="P79" s="138"/>
      <c r="Q79" s="138"/>
      <c r="R79" s="138"/>
      <c r="S79" s="138"/>
      <c r="T79" s="138"/>
      <c r="U79" s="138"/>
      <c r="V79" s="138"/>
      <c r="W79" s="138"/>
      <c r="X79" s="138"/>
      <c r="Y79" s="138"/>
      <c r="Z79" s="138"/>
    </row>
    <row r="80" spans="1:26" ht="15.75" customHeight="1">
      <c r="A80" s="149"/>
      <c r="B80" s="149"/>
      <c r="C80" s="149"/>
      <c r="D80" s="149" t="s">
        <v>890</v>
      </c>
      <c r="E80" s="149"/>
      <c r="F80" s="149"/>
      <c r="G80" s="778">
        <f t="shared" ref="G80:L80" si="16">-G78/G75</f>
        <v>0.38437500000000002</v>
      </c>
      <c r="H80" s="778">
        <f t="shared" si="16"/>
        <v>0.39374999999999999</v>
      </c>
      <c r="I80" s="778">
        <f t="shared" si="16"/>
        <v>0.40312500000000001</v>
      </c>
      <c r="J80" s="778">
        <f t="shared" si="16"/>
        <v>0.375</v>
      </c>
      <c r="K80" s="778">
        <f t="shared" si="16"/>
        <v>0.36562499999999998</v>
      </c>
      <c r="L80" s="778">
        <f t="shared" si="16"/>
        <v>0.35625000000000001</v>
      </c>
      <c r="M80" s="149"/>
      <c r="N80" s="149"/>
      <c r="O80" s="149"/>
      <c r="P80" s="149"/>
      <c r="Q80" s="149"/>
      <c r="R80" s="149"/>
      <c r="S80" s="149"/>
      <c r="T80" s="149"/>
      <c r="U80" s="149"/>
      <c r="V80" s="149"/>
      <c r="W80" s="149"/>
      <c r="X80" s="149"/>
      <c r="Y80" s="149"/>
      <c r="Z80" s="149"/>
    </row>
    <row r="81" spans="1:26" ht="15.75" customHeight="1">
      <c r="A81" s="138"/>
      <c r="B81" s="138"/>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row>
    <row r="82" spans="1:26" ht="15.75" customHeight="1">
      <c r="A82" s="138"/>
      <c r="B82" s="138"/>
      <c r="C82" s="138"/>
      <c r="D82" s="156" t="s">
        <v>891</v>
      </c>
      <c r="E82" s="157"/>
      <c r="F82" s="157"/>
      <c r="G82" s="157"/>
      <c r="H82" s="157"/>
      <c r="I82" s="157"/>
      <c r="J82" s="157"/>
      <c r="K82" s="157"/>
      <c r="L82" s="349"/>
      <c r="M82" s="138"/>
      <c r="N82" s="138"/>
      <c r="O82" s="138"/>
      <c r="P82" s="138"/>
      <c r="Q82" s="138"/>
      <c r="R82" s="138"/>
      <c r="S82" s="138"/>
      <c r="T82" s="138"/>
      <c r="U82" s="138"/>
      <c r="V82" s="138"/>
      <c r="W82" s="138"/>
      <c r="X82" s="138"/>
      <c r="Y82" s="138"/>
      <c r="Z82" s="138"/>
    </row>
    <row r="83" spans="1:26" ht="15.75" customHeight="1">
      <c r="A83" s="138"/>
      <c r="B83" s="138"/>
      <c r="C83" s="138"/>
      <c r="D83" s="170" t="s">
        <v>885</v>
      </c>
      <c r="E83" s="136"/>
      <c r="F83" s="136"/>
      <c r="G83" s="136">
        <f t="shared" ref="G83:L83" si="17">+G75</f>
        <v>320000</v>
      </c>
      <c r="H83" s="136">
        <f t="shared" si="17"/>
        <v>320000</v>
      </c>
      <c r="I83" s="136">
        <f t="shared" si="17"/>
        <v>320000</v>
      </c>
      <c r="J83" s="136">
        <f t="shared" si="17"/>
        <v>320000</v>
      </c>
      <c r="K83" s="136">
        <f t="shared" si="17"/>
        <v>320000</v>
      </c>
      <c r="L83" s="171">
        <f t="shared" si="17"/>
        <v>320000</v>
      </c>
      <c r="M83" s="138"/>
      <c r="N83" s="138"/>
      <c r="O83" s="138"/>
      <c r="P83" s="138"/>
      <c r="Q83" s="138"/>
      <c r="R83" s="138"/>
      <c r="S83" s="138"/>
      <c r="T83" s="138"/>
      <c r="U83" s="138"/>
      <c r="V83" s="138"/>
      <c r="W83" s="138"/>
      <c r="X83" s="138"/>
      <c r="Y83" s="138"/>
      <c r="Z83" s="138"/>
    </row>
    <row r="84" spans="1:26" ht="15.75" customHeight="1">
      <c r="A84" s="138"/>
      <c r="B84" s="138"/>
      <c r="C84" s="138"/>
      <c r="D84" s="160" t="s">
        <v>870</v>
      </c>
      <c r="E84" s="138"/>
      <c r="F84" s="138"/>
      <c r="G84" s="138">
        <f t="shared" ref="G84:L84" si="18">+G21</f>
        <v>180000</v>
      </c>
      <c r="H84" s="138">
        <f t="shared" si="18"/>
        <v>180000</v>
      </c>
      <c r="I84" s="138">
        <f t="shared" si="18"/>
        <v>180000</v>
      </c>
      <c r="J84" s="138">
        <f t="shared" si="18"/>
        <v>180000</v>
      </c>
      <c r="K84" s="138">
        <f t="shared" si="18"/>
        <v>180000</v>
      </c>
      <c r="L84" s="161">
        <f t="shared" si="18"/>
        <v>180000</v>
      </c>
      <c r="M84" s="138"/>
      <c r="N84" s="138"/>
      <c r="O84" s="138"/>
      <c r="P84" s="138"/>
      <c r="Q84" s="138"/>
      <c r="R84" s="138"/>
      <c r="S84" s="138"/>
      <c r="T84" s="138"/>
      <c r="U84" s="138"/>
      <c r="V84" s="138"/>
      <c r="W84" s="138"/>
      <c r="X84" s="138"/>
      <c r="Y84" s="138"/>
      <c r="Z84" s="138"/>
    </row>
    <row r="85" spans="1:26" ht="15.75" customHeight="1">
      <c r="A85" s="138"/>
      <c r="B85" s="138"/>
      <c r="C85" s="138"/>
      <c r="D85" s="160" t="s">
        <v>871</v>
      </c>
      <c r="E85" s="138"/>
      <c r="F85" s="138"/>
      <c r="G85" s="138">
        <f t="shared" ref="G85:L85" si="19">+G22</f>
        <v>-120000</v>
      </c>
      <c r="H85" s="138">
        <f t="shared" si="19"/>
        <v>-144000</v>
      </c>
      <c r="I85" s="138">
        <f t="shared" si="19"/>
        <v>-168000</v>
      </c>
      <c r="J85" s="138">
        <f t="shared" si="19"/>
        <v>-192000</v>
      </c>
      <c r="K85" s="138">
        <f t="shared" si="19"/>
        <v>-216000</v>
      </c>
      <c r="L85" s="161">
        <f t="shared" si="19"/>
        <v>-240000</v>
      </c>
      <c r="M85" s="138"/>
      <c r="N85" s="138"/>
      <c r="O85" s="138"/>
      <c r="P85" s="138"/>
      <c r="Q85" s="138"/>
      <c r="R85" s="138"/>
      <c r="S85" s="138"/>
      <c r="T85" s="138"/>
      <c r="U85" s="138"/>
      <c r="V85" s="138"/>
      <c r="W85" s="138"/>
      <c r="X85" s="138"/>
      <c r="Y85" s="138"/>
      <c r="Z85" s="138"/>
    </row>
    <row r="86" spans="1:26" ht="15.75" customHeight="1">
      <c r="A86" s="138"/>
      <c r="B86" s="138"/>
      <c r="C86" s="138"/>
      <c r="D86" s="160" t="s">
        <v>892</v>
      </c>
      <c r="E86" s="138"/>
      <c r="F86" s="138"/>
      <c r="G86" s="138">
        <v>90000</v>
      </c>
      <c r="H86" s="138">
        <v>100000</v>
      </c>
      <c r="I86" s="138">
        <v>110000</v>
      </c>
      <c r="J86" s="138">
        <v>80000</v>
      </c>
      <c r="K86" s="138">
        <v>70000</v>
      </c>
      <c r="L86" s="138">
        <v>60000</v>
      </c>
      <c r="M86" s="138"/>
      <c r="N86" s="138"/>
      <c r="O86" s="138"/>
      <c r="P86" s="138"/>
      <c r="Q86" s="138"/>
      <c r="R86" s="138"/>
      <c r="S86" s="138"/>
      <c r="T86" s="138"/>
      <c r="U86" s="138"/>
      <c r="V86" s="138"/>
      <c r="W86" s="138"/>
      <c r="X86" s="138"/>
      <c r="Y86" s="138"/>
      <c r="Z86" s="138"/>
    </row>
    <row r="87" spans="1:26" ht="15.75" customHeight="1">
      <c r="A87" s="138"/>
      <c r="B87" s="138"/>
      <c r="C87" s="138"/>
      <c r="D87" s="170" t="s">
        <v>893</v>
      </c>
      <c r="E87" s="136"/>
      <c r="F87" s="136"/>
      <c r="G87" s="136">
        <f t="shared" ref="G87:L87" si="20">SUM(G83:G86)</f>
        <v>470000</v>
      </c>
      <c r="H87" s="136">
        <f t="shared" si="20"/>
        <v>456000</v>
      </c>
      <c r="I87" s="136">
        <f t="shared" si="20"/>
        <v>442000</v>
      </c>
      <c r="J87" s="136">
        <f t="shared" si="20"/>
        <v>388000</v>
      </c>
      <c r="K87" s="136">
        <f t="shared" si="20"/>
        <v>354000</v>
      </c>
      <c r="L87" s="136">
        <f t="shared" si="20"/>
        <v>320000</v>
      </c>
      <c r="M87" s="138"/>
      <c r="N87" s="138"/>
      <c r="O87" s="138"/>
      <c r="P87" s="138"/>
      <c r="Q87" s="138"/>
      <c r="R87" s="138"/>
      <c r="S87" s="138"/>
      <c r="T87" s="138"/>
      <c r="U87" s="138"/>
      <c r="V87" s="138"/>
      <c r="W87" s="138"/>
      <c r="X87" s="138"/>
      <c r="Y87" s="138"/>
      <c r="Z87" s="138"/>
    </row>
    <row r="88" spans="1:26" ht="15.75" customHeight="1">
      <c r="A88" s="138"/>
      <c r="B88" s="138"/>
      <c r="C88" s="138"/>
      <c r="D88" s="176" t="s">
        <v>894</v>
      </c>
      <c r="E88" s="177"/>
      <c r="F88" s="779">
        <v>0.3</v>
      </c>
      <c r="G88" s="177">
        <f t="shared" ref="G88:L88" si="21">+G87*$F$88</f>
        <v>141000</v>
      </c>
      <c r="H88" s="177">
        <f t="shared" si="21"/>
        <v>136800</v>
      </c>
      <c r="I88" s="177">
        <f t="shared" si="21"/>
        <v>132600</v>
      </c>
      <c r="J88" s="177">
        <f t="shared" si="21"/>
        <v>116400</v>
      </c>
      <c r="K88" s="177">
        <f t="shared" si="21"/>
        <v>106200</v>
      </c>
      <c r="L88" s="180">
        <f t="shared" si="21"/>
        <v>96000</v>
      </c>
      <c r="M88" s="138"/>
      <c r="N88" s="138"/>
      <c r="O88" s="138"/>
      <c r="P88" s="138"/>
      <c r="Q88" s="138"/>
      <c r="R88" s="138"/>
      <c r="S88" s="138"/>
      <c r="T88" s="138"/>
      <c r="U88" s="138"/>
      <c r="V88" s="138"/>
      <c r="W88" s="138"/>
      <c r="X88" s="138"/>
      <c r="Y88" s="138"/>
      <c r="Z88" s="138"/>
    </row>
    <row r="89" spans="1:26" ht="15.75" customHeight="1">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c r="Z89" s="138"/>
    </row>
    <row r="90" spans="1:26" ht="15.75" customHeight="1">
      <c r="A90" s="138"/>
      <c r="B90" s="138"/>
      <c r="C90" s="138"/>
      <c r="D90" s="149" t="s">
        <v>895</v>
      </c>
      <c r="E90" s="149"/>
      <c r="F90" s="149" t="s">
        <v>896</v>
      </c>
      <c r="G90" s="149">
        <f t="shared" ref="G90:L90" si="22">-(G83+G86)*$F$88</f>
        <v>-123000</v>
      </c>
      <c r="H90" s="149">
        <f t="shared" si="22"/>
        <v>-126000</v>
      </c>
      <c r="I90" s="149">
        <f t="shared" si="22"/>
        <v>-129000</v>
      </c>
      <c r="J90" s="149">
        <f t="shared" si="22"/>
        <v>-120000</v>
      </c>
      <c r="K90" s="149">
        <f t="shared" si="22"/>
        <v>-117000</v>
      </c>
      <c r="L90" s="149">
        <f t="shared" si="22"/>
        <v>-114000</v>
      </c>
      <c r="M90" s="138"/>
      <c r="N90" s="138"/>
      <c r="O90" s="138"/>
      <c r="P90" s="138"/>
      <c r="Q90" s="138"/>
      <c r="R90" s="138"/>
      <c r="S90" s="138"/>
      <c r="T90" s="138"/>
      <c r="U90" s="138"/>
      <c r="V90" s="138"/>
      <c r="W90" s="138"/>
      <c r="X90" s="138"/>
      <c r="Y90" s="138"/>
      <c r="Z90" s="138"/>
    </row>
    <row r="91" spans="1:26" ht="15.75" customHeight="1">
      <c r="A91" s="138"/>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c r="Z91" s="138"/>
    </row>
    <row r="92" spans="1:26" ht="15.75" customHeight="1">
      <c r="A92" s="138"/>
      <c r="B92" s="138"/>
      <c r="C92" s="138"/>
      <c r="D92" s="780"/>
      <c r="E92" s="781"/>
      <c r="F92" s="781"/>
      <c r="G92" s="781">
        <f t="shared" ref="G92:L92" si="23">+G78-G90</f>
        <v>0</v>
      </c>
      <c r="H92" s="781">
        <f t="shared" si="23"/>
        <v>0</v>
      </c>
      <c r="I92" s="781">
        <f t="shared" si="23"/>
        <v>0</v>
      </c>
      <c r="J92" s="781">
        <f t="shared" si="23"/>
        <v>0</v>
      </c>
      <c r="K92" s="781">
        <f t="shared" si="23"/>
        <v>0</v>
      </c>
      <c r="L92" s="782">
        <f t="shared" si="23"/>
        <v>0</v>
      </c>
      <c r="M92" s="138"/>
      <c r="N92" s="138"/>
      <c r="O92" s="138"/>
      <c r="P92" s="138"/>
      <c r="Q92" s="138"/>
      <c r="R92" s="138"/>
      <c r="S92" s="138"/>
      <c r="T92" s="138"/>
      <c r="U92" s="138"/>
      <c r="V92" s="138"/>
      <c r="W92" s="138"/>
      <c r="X92" s="138"/>
      <c r="Y92" s="138"/>
      <c r="Z92" s="138"/>
    </row>
    <row r="93" spans="1:26" ht="15.75" customHeight="1">
      <c r="A93" s="138"/>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row>
    <row r="94" spans="1:26" ht="15.75" customHeight="1">
      <c r="A94" s="138"/>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row>
    <row r="95" spans="1:26" ht="15.75" customHeight="1">
      <c r="A95" s="138"/>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row>
    <row r="96" spans="1:26" ht="15.75" customHeight="1">
      <c r="A96" s="138"/>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row>
    <row r="97" spans="1:26" ht="15.75" customHeight="1">
      <c r="A97" s="138"/>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c r="Z97" s="138"/>
    </row>
    <row r="98" spans="1:26" ht="15.75" customHeight="1">
      <c r="A98" s="138"/>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c r="Z98" s="138"/>
    </row>
    <row r="99" spans="1:26" ht="15.75" customHeight="1">
      <c r="A99" s="138"/>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138"/>
      <c r="Z99" s="138"/>
    </row>
    <row r="100" spans="1:26" ht="15.75" customHeight="1">
      <c r="A100" s="138"/>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row>
    <row r="101" spans="1:26" ht="15.75" customHeight="1">
      <c r="A101" s="138"/>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row>
    <row r="102" spans="1:26" ht="15.75" customHeight="1">
      <c r="A102" s="138"/>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row>
    <row r="103" spans="1:26" ht="15.75" customHeight="1">
      <c r="A103" s="138"/>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row>
    <row r="104" spans="1:26" ht="15.75" customHeight="1">
      <c r="A104" s="138"/>
      <c r="B104" s="138"/>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row>
    <row r="105" spans="1:26" ht="15.75" customHeight="1">
      <c r="A105" s="138"/>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c r="Z105" s="138"/>
    </row>
    <row r="106" spans="1:26" ht="15.75" customHeight="1">
      <c r="A106" s="138"/>
      <c r="B106" s="138"/>
      <c r="C106" s="138"/>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c r="Z106" s="138"/>
    </row>
    <row r="107" spans="1:26" ht="15.75" customHeight="1">
      <c r="A107" s="138"/>
      <c r="B107" s="138"/>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c r="Z107" s="138"/>
    </row>
    <row r="108" spans="1:26" ht="15.75" customHeight="1">
      <c r="A108" s="138"/>
      <c r="B108" s="138"/>
      <c r="C108" s="138"/>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c r="Z108" s="138"/>
    </row>
    <row r="109" spans="1:26" ht="15.75" customHeight="1">
      <c r="A109" s="138"/>
      <c r="B109" s="138"/>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row>
    <row r="110" spans="1:26" ht="15.75" customHeight="1">
      <c r="A110" s="138"/>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row>
    <row r="111" spans="1:26" ht="15.75" customHeight="1">
      <c r="A111" s="138"/>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row>
    <row r="112" spans="1:26" ht="15.75" customHeight="1">
      <c r="A112" s="138"/>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row>
    <row r="113" spans="1:26" ht="15.75" customHeight="1">
      <c r="A113" s="138"/>
      <c r="B113" s="138"/>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row>
    <row r="114" spans="1:26" ht="15.75" customHeight="1">
      <c r="A114" s="138"/>
      <c r="B114" s="138"/>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row>
    <row r="115" spans="1:26" ht="15.75" customHeight="1">
      <c r="A115" s="138"/>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row>
    <row r="116" spans="1:26" ht="15.75" customHeight="1">
      <c r="A116" s="138"/>
      <c r="B116" s="138"/>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row>
    <row r="117" spans="1:26" ht="15.75" customHeight="1">
      <c r="A117" s="138"/>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row>
    <row r="118" spans="1:26" ht="15.75" customHeight="1">
      <c r="A118" s="138"/>
      <c r="B118" s="138"/>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row>
    <row r="119" spans="1:26" ht="15.75" customHeight="1">
      <c r="A119" s="138"/>
      <c r="B119" s="138"/>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row>
    <row r="120" spans="1:26" ht="15.75" customHeight="1">
      <c r="A120" s="138"/>
      <c r="B120" s="138"/>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row>
    <row r="121" spans="1:26" ht="15.75" customHeight="1">
      <c r="A121" s="138"/>
      <c r="B121" s="138"/>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row>
    <row r="122" spans="1:26" ht="15.75" customHeight="1">
      <c r="A122" s="138"/>
      <c r="B122" s="138"/>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c r="Z122" s="138"/>
    </row>
    <row r="123" spans="1:26" ht="15.75" customHeight="1">
      <c r="A123" s="138"/>
      <c r="B123" s="138"/>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row>
    <row r="124" spans="1:26" ht="15.75" customHeight="1">
      <c r="A124" s="138"/>
      <c r="B124" s="138"/>
      <c r="C124" s="138"/>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c r="Z124" s="138"/>
    </row>
    <row r="125" spans="1:26" ht="15.75" customHeight="1">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row>
    <row r="126" spans="1:26" ht="15.75" customHeight="1">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row>
    <row r="127" spans="1:26" ht="15.75" customHeight="1">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row>
    <row r="128" spans="1:26" ht="15.75" customHeight="1">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row>
    <row r="129" spans="1:26" ht="15.75" customHeight="1">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row>
    <row r="130" spans="1:26" ht="15.75" customHeight="1">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row>
    <row r="131" spans="1:26" ht="15.75" customHeight="1">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row>
    <row r="132" spans="1:26" ht="15.75" customHeight="1">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row>
    <row r="133" spans="1:26" ht="15.75" customHeight="1">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row>
    <row r="134" spans="1:26" ht="15.75" customHeight="1">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row>
    <row r="135" spans="1:26" ht="15.75" customHeight="1">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row>
    <row r="136" spans="1:26" ht="15.75" customHeight="1">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row>
    <row r="137" spans="1:26" ht="15.75" customHeight="1">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row>
    <row r="138" spans="1:26" ht="15.75" customHeight="1">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row>
    <row r="139" spans="1:26" ht="15.75" customHeight="1">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row>
    <row r="140" spans="1:26" ht="15.75" customHeight="1">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row>
    <row r="141" spans="1:26" ht="15.75" customHeight="1">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row>
    <row r="142" spans="1:26" ht="15.75" customHeight="1">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row>
    <row r="143" spans="1:26" ht="15.75" customHeight="1">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row>
    <row r="144" spans="1:26" ht="15.75" customHeight="1">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row>
    <row r="145" spans="1:26" ht="15.75" customHeight="1">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row>
    <row r="146" spans="1:26" ht="15.75" customHeight="1">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row>
    <row r="147" spans="1:26" ht="15.75" customHeight="1">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row>
    <row r="148" spans="1:26" ht="15.75" customHeight="1">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row>
    <row r="149" spans="1:26" ht="15.75" customHeight="1">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row>
    <row r="150" spans="1:26" ht="15.75" customHeight="1">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row>
    <row r="151" spans="1:26" ht="15.75" customHeight="1">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row>
    <row r="152" spans="1:26" ht="15.75" customHeight="1">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row>
    <row r="153" spans="1:26" ht="15.75" customHeight="1">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row>
    <row r="154" spans="1:26" ht="15.75" customHeight="1">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row>
    <row r="155" spans="1:26" ht="15.75" customHeight="1">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row>
    <row r="156" spans="1:26" ht="15.75" customHeight="1">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row>
    <row r="157" spans="1:26" ht="15.75" customHeight="1">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row>
    <row r="158" spans="1:26" ht="15.75" customHeight="1">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row>
    <row r="159" spans="1:26" ht="15.75" customHeight="1">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row>
    <row r="160" spans="1:26" ht="15.75" customHeight="1">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row>
    <row r="161" spans="1:26" ht="15.75" customHeight="1">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row>
    <row r="162" spans="1:26" ht="15.75" customHeight="1">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row>
    <row r="163" spans="1:26" ht="15.75" customHeight="1">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row>
    <row r="164" spans="1:26" ht="15.75" customHeight="1">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row>
    <row r="165" spans="1:26" ht="15.75" customHeight="1">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row>
    <row r="166" spans="1:26" ht="15.75" customHeight="1">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row>
    <row r="167" spans="1:26" ht="15.75" customHeight="1">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row>
    <row r="168" spans="1:26" ht="15.75" customHeight="1">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row>
    <row r="169" spans="1:26" ht="15.75" customHeight="1">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row>
    <row r="170" spans="1:26" ht="15.75" customHeight="1">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row>
    <row r="171" spans="1:26" ht="15.75" customHeight="1">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row>
    <row r="172" spans="1:26" ht="15.75" customHeight="1">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row>
    <row r="173" spans="1:26" ht="15.75" customHeight="1">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row>
    <row r="174" spans="1:26" ht="15.75" customHeight="1">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row>
    <row r="175" spans="1:26" ht="15.75" customHeight="1">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row>
    <row r="176" spans="1:26" ht="15.75" customHeight="1">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row>
    <row r="177" spans="1:26" ht="15.75" customHeight="1">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row>
    <row r="178" spans="1:26" ht="15.75" customHeight="1">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row>
    <row r="179" spans="1:26" ht="15.75" customHeight="1">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row>
    <row r="180" spans="1:26" ht="15.75" customHeight="1">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row>
    <row r="181" spans="1:26" ht="15.75" customHeight="1">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row>
    <row r="182" spans="1:26" ht="15.75" customHeight="1">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row>
    <row r="183" spans="1:26" ht="15.75" customHeight="1">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row>
    <row r="184" spans="1:26" ht="15.75" customHeight="1">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row>
    <row r="185" spans="1:26" ht="15.75" customHeight="1">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row>
    <row r="186" spans="1:26" ht="15.75" customHeight="1">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row>
    <row r="187" spans="1:26" ht="15.75" customHeight="1">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row>
    <row r="188" spans="1:26" ht="15.75" customHeight="1">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row>
    <row r="189" spans="1:26" ht="15.75" customHeight="1">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row>
    <row r="190" spans="1:26" ht="15.75" customHeight="1">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row>
    <row r="191" spans="1:26" ht="15.75" customHeight="1">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row>
    <row r="192" spans="1:26" ht="15.75" customHeight="1">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row>
    <row r="193" spans="1:26" ht="15.75" customHeight="1">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row>
    <row r="194" spans="1:26" ht="15.75" customHeight="1">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row>
    <row r="195" spans="1:26" ht="15.75" customHeight="1">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row>
    <row r="196" spans="1:26" ht="15.75" customHeight="1">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row>
    <row r="197" spans="1:26" ht="15.75" customHeight="1">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row>
    <row r="198" spans="1:26" ht="15.75" customHeight="1">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row>
    <row r="199" spans="1:26" ht="15.75" customHeight="1">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row>
    <row r="200" spans="1:26" ht="15.75" customHeight="1">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row>
    <row r="201" spans="1:26" ht="15.75" customHeight="1">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row>
    <row r="202" spans="1:26" ht="15.75" customHeight="1">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row>
    <row r="203" spans="1:26" ht="15.75" customHeight="1">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row>
    <row r="204" spans="1:26" ht="15.75" customHeight="1">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row>
    <row r="205" spans="1:26" ht="15.75" customHeight="1">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row>
    <row r="206" spans="1:26" ht="15.75" customHeight="1">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row>
    <row r="207" spans="1:26" ht="15.75" customHeight="1">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row>
    <row r="208" spans="1:26" ht="15.75" customHeight="1">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row>
    <row r="209" spans="1:26" ht="15.75" customHeight="1">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row>
    <row r="210" spans="1:26" ht="15.75" customHeight="1">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row>
    <row r="211" spans="1:26" ht="15.75" customHeight="1">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row>
    <row r="212" spans="1:26" ht="15.75" customHeight="1">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row>
    <row r="213" spans="1:26" ht="15.75" customHeight="1">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row>
    <row r="214" spans="1:26" ht="15.75" customHeight="1">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row>
    <row r="215" spans="1:26" ht="15.75" customHeight="1">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row>
    <row r="216" spans="1:26" ht="15.75" customHeight="1">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row>
    <row r="217" spans="1:26" ht="15.75" customHeight="1">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row>
    <row r="218" spans="1:26" ht="15.75" customHeight="1">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row>
    <row r="219" spans="1:26" ht="15.75" customHeight="1">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row>
    <row r="220" spans="1:26" ht="15.75" customHeight="1">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row>
    <row r="221" spans="1:26" ht="15.75" customHeight="1">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row>
    <row r="222" spans="1:26" ht="15.75" customHeight="1">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row>
    <row r="223" spans="1:26" ht="15.75" customHeight="1">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row>
    <row r="224" spans="1:26" ht="15.75" customHeight="1">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row>
    <row r="225" spans="1:26" ht="15.75" customHeight="1">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row>
    <row r="226" spans="1:26" ht="15.75" customHeight="1">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row>
    <row r="227" spans="1:26" ht="15.75" customHeight="1">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row>
    <row r="228" spans="1:26" ht="15.75" customHeight="1">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row>
    <row r="229" spans="1:26" ht="15.75" customHeight="1">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row>
    <row r="230" spans="1:26" ht="15.75" customHeight="1">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row>
    <row r="231" spans="1:26" ht="15.75" customHeight="1">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row>
    <row r="232" spans="1:26" ht="15.75" customHeight="1">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row>
    <row r="233" spans="1:26" ht="15.75" customHeight="1">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row>
    <row r="234" spans="1:26" ht="15.75" customHeight="1">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row>
    <row r="235" spans="1:26" ht="15.75" customHeight="1">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row>
    <row r="236" spans="1:26" ht="15.75" customHeight="1">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row>
    <row r="237" spans="1:26" ht="15.75" customHeight="1">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row>
    <row r="238" spans="1:26" ht="15.75" customHeight="1">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row>
    <row r="239" spans="1:26" ht="15.75" customHeight="1">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row>
    <row r="240" spans="1:26" ht="15.75" customHeight="1">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row>
    <row r="241" spans="1:26" ht="15.75" customHeight="1">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row>
    <row r="242" spans="1:26" ht="15.75" customHeight="1">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row>
    <row r="243" spans="1:26" ht="15.75" customHeight="1">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row>
    <row r="244" spans="1:26" ht="15.75" customHeight="1">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row>
    <row r="245" spans="1:26" ht="15.75" customHeight="1">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row>
    <row r="246" spans="1:26" ht="15.75" customHeight="1">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row>
    <row r="247" spans="1:26" ht="15.75" customHeight="1">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row>
    <row r="248" spans="1:26" ht="15.75" customHeight="1">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row>
    <row r="249" spans="1:26" ht="15.75" customHeight="1">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row>
    <row r="250" spans="1:26" ht="15.75" customHeight="1">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row>
    <row r="251" spans="1:26" ht="15.75" customHeight="1">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row>
    <row r="252" spans="1:26" ht="15.75" customHeight="1">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row>
    <row r="253" spans="1:26" ht="15.75" customHeight="1">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row>
    <row r="254" spans="1:26" ht="15.75" customHeight="1">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row>
    <row r="255" spans="1:26" ht="15.75" customHeight="1">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row>
    <row r="256" spans="1:26" ht="15.75" customHeight="1">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row>
    <row r="257" spans="1:26" ht="15.75" customHeight="1">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row>
    <row r="258" spans="1:26" ht="15.75" customHeight="1">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row>
    <row r="259" spans="1:26" ht="15.75" customHeight="1">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row>
    <row r="260" spans="1:26" ht="15.75" customHeight="1">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row>
    <row r="261" spans="1:26" ht="15.75" customHeight="1">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row>
    <row r="262" spans="1:26" ht="15.75" customHeight="1">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row>
    <row r="263" spans="1:26" ht="15.75" customHeight="1">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row>
    <row r="264" spans="1:26" ht="15.75" customHeight="1">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row>
    <row r="265" spans="1:26" ht="15.75" customHeight="1">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row>
    <row r="266" spans="1:26" ht="15.75" customHeight="1">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row>
    <row r="267" spans="1:26" ht="15.75" customHeight="1">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row>
    <row r="268" spans="1:26" ht="15.75" customHeight="1">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row>
    <row r="269" spans="1:26" ht="15.75" customHeight="1">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row>
    <row r="270" spans="1:26" ht="15.75" customHeight="1">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row>
    <row r="271" spans="1:26" ht="15.75" customHeight="1">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row>
    <row r="272" spans="1:26" ht="15.75" customHeight="1">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row>
    <row r="273" spans="1:26" ht="15.75" customHeight="1">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row>
    <row r="274" spans="1:26" ht="15.75" customHeight="1">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row>
    <row r="275" spans="1:26" ht="15.75" customHeight="1">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row>
    <row r="276" spans="1:26" ht="15.75" customHeight="1">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row>
    <row r="277" spans="1:26" ht="15.75" customHeight="1">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row>
    <row r="278" spans="1:26" ht="15.75" customHeight="1">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row>
    <row r="279" spans="1:26" ht="15.75" customHeight="1">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row>
    <row r="280" spans="1:26" ht="15.75" customHeight="1">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row>
    <row r="281" spans="1:26" ht="15.75" customHeight="1">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row>
    <row r="282" spans="1:26" ht="15.75" customHeight="1">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row>
    <row r="283" spans="1:26" ht="15.75" customHeight="1">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row>
    <row r="284" spans="1:26" ht="15.75" customHeight="1">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row>
    <row r="285" spans="1:26" ht="15.75" customHeight="1">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row>
    <row r="286" spans="1:26" ht="15.75" customHeight="1">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row>
    <row r="287" spans="1:26" ht="15.75" customHeight="1">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row>
    <row r="288" spans="1:26" ht="15.75" customHeight="1">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row>
    <row r="289" spans="1:26" ht="15.75" customHeight="1">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row>
    <row r="290" spans="1:26" ht="15.75" customHeight="1">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row>
    <row r="291" spans="1:26" ht="15.75" customHeight="1">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row>
    <row r="292" spans="1:26" ht="15.75" customHeight="1">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row>
    <row r="293" spans="1:26" ht="15.75" customHeight="1">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row>
    <row r="294" spans="1:26" ht="15.75" customHeight="1">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row>
    <row r="295" spans="1:26" ht="15.75" customHeight="1">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row>
    <row r="296" spans="1:26" ht="15.75" customHeight="1">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row>
    <row r="297" spans="1:26" ht="15.75" customHeight="1">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row>
    <row r="298" spans="1:26" ht="15.75" customHeight="1">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row>
    <row r="299" spans="1:26" ht="15.75" customHeight="1">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row>
    <row r="300" spans="1:26" ht="15.75" customHeight="1">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row>
    <row r="301" spans="1:26" ht="15.75" customHeight="1">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row>
    <row r="302" spans="1:26" ht="15.75" customHeight="1">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row>
    <row r="303" spans="1:26" ht="15.75" customHeight="1">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row>
    <row r="304" spans="1:26" ht="15.75" customHeight="1">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row>
    <row r="305" spans="1:26" ht="15.75" customHeight="1">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row>
    <row r="306" spans="1:26" ht="15.75" customHeight="1">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row>
    <row r="307" spans="1:26" ht="15.75" customHeight="1">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row>
    <row r="308" spans="1:26" ht="15.75" customHeight="1">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row>
    <row r="309" spans="1:26" ht="15.75" customHeight="1">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row>
    <row r="310" spans="1:26" ht="15.75" customHeight="1">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row>
    <row r="311" spans="1:26" ht="15.75" customHeight="1">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row>
    <row r="312" spans="1:26" ht="15.75" customHeight="1">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row>
    <row r="313" spans="1:26" ht="15.75" customHeight="1">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row>
    <row r="314" spans="1:26" ht="15.75" customHeight="1">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row>
    <row r="315" spans="1:26" ht="15.75" customHeight="1">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row>
    <row r="316" spans="1:26" ht="15.75" customHeight="1">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row>
    <row r="317" spans="1:26" ht="15.75" customHeight="1">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row>
    <row r="318" spans="1:26" ht="15.75" customHeight="1">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row>
    <row r="319" spans="1:26" ht="15.75" customHeight="1">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row>
    <row r="320" spans="1:26" ht="15.75" customHeight="1">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row>
    <row r="321" spans="1:26" ht="15.75" customHeight="1">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row>
    <row r="322" spans="1:26" ht="15.75" customHeight="1">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row>
    <row r="323" spans="1:26" ht="15.75" customHeight="1">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row>
    <row r="324" spans="1:26" ht="15.75" customHeight="1">
      <c r="A324" s="138"/>
      <c r="B324" s="138"/>
      <c r="C324" s="138"/>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8"/>
      <c r="Z324" s="138"/>
    </row>
    <row r="325" spans="1:26" ht="15.75" customHeight="1">
      <c r="A325" s="138"/>
      <c r="B325" s="138"/>
      <c r="C325" s="138"/>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c r="Z325" s="138"/>
    </row>
    <row r="326" spans="1:26" ht="15.75" customHeight="1">
      <c r="A326" s="138"/>
      <c r="B326" s="138"/>
      <c r="C326" s="138"/>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c r="Z326" s="138"/>
    </row>
    <row r="327" spans="1:26" ht="15.75" customHeight="1">
      <c r="A327" s="138"/>
      <c r="B327" s="138"/>
      <c r="C327" s="138"/>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c r="Z327" s="138"/>
    </row>
    <row r="328" spans="1:26" ht="15.75" customHeight="1">
      <c r="A328" s="138"/>
      <c r="B328" s="138"/>
      <c r="C328" s="138"/>
      <c r="D328" s="138"/>
      <c r="E328" s="138"/>
      <c r="F328" s="138"/>
      <c r="G328" s="138"/>
      <c r="H328" s="138"/>
      <c r="I328" s="138"/>
      <c r="J328" s="138"/>
      <c r="K328" s="138"/>
      <c r="L328" s="138"/>
      <c r="M328" s="138"/>
      <c r="N328" s="138"/>
      <c r="O328" s="138"/>
      <c r="P328" s="138"/>
      <c r="Q328" s="138"/>
      <c r="R328" s="138"/>
      <c r="S328" s="138"/>
      <c r="T328" s="138"/>
      <c r="U328" s="138"/>
      <c r="V328" s="138"/>
      <c r="W328" s="138"/>
      <c r="X328" s="138"/>
      <c r="Y328" s="138"/>
      <c r="Z328" s="138"/>
    </row>
    <row r="329" spans="1:26" ht="15.75" customHeight="1">
      <c r="A329" s="138"/>
      <c r="B329" s="138"/>
      <c r="C329" s="138"/>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38"/>
      <c r="Z329" s="138"/>
    </row>
    <row r="330" spans="1:26" ht="15.75" customHeight="1">
      <c r="A330" s="138"/>
      <c r="B330" s="138"/>
      <c r="C330" s="138"/>
      <c r="D330" s="138"/>
      <c r="E330" s="138"/>
      <c r="F330" s="138"/>
      <c r="G330" s="138"/>
      <c r="H330" s="138"/>
      <c r="I330" s="138"/>
      <c r="J330" s="138"/>
      <c r="K330" s="138"/>
      <c r="L330" s="138"/>
      <c r="M330" s="138"/>
      <c r="N330" s="138"/>
      <c r="O330" s="138"/>
      <c r="P330" s="138"/>
      <c r="Q330" s="138"/>
      <c r="R330" s="138"/>
      <c r="S330" s="138"/>
      <c r="T330" s="138"/>
      <c r="U330" s="138"/>
      <c r="V330" s="138"/>
      <c r="W330" s="138"/>
      <c r="X330" s="138"/>
      <c r="Y330" s="138"/>
      <c r="Z330" s="138"/>
    </row>
    <row r="331" spans="1:26" ht="15.75" customHeight="1">
      <c r="A331" s="138"/>
      <c r="B331" s="138"/>
      <c r="C331" s="138"/>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row>
    <row r="332" spans="1:26" ht="15.75" customHeight="1">
      <c r="A332" s="138"/>
      <c r="B332" s="138"/>
      <c r="C332" s="138"/>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c r="Z332" s="138"/>
    </row>
    <row r="333" spans="1:26" ht="15.75" customHeight="1">
      <c r="A333" s="138"/>
      <c r="B333" s="138"/>
      <c r="C333" s="138"/>
      <c r="D333" s="138"/>
      <c r="E333" s="138"/>
      <c r="F333" s="138"/>
      <c r="G333" s="138"/>
      <c r="H333" s="138"/>
      <c r="I333" s="138"/>
      <c r="J333" s="138"/>
      <c r="K333" s="138"/>
      <c r="L333" s="138"/>
      <c r="M333" s="138"/>
      <c r="N333" s="138"/>
      <c r="O333" s="138"/>
      <c r="P333" s="138"/>
      <c r="Q333" s="138"/>
      <c r="R333" s="138"/>
      <c r="S333" s="138"/>
      <c r="T333" s="138"/>
      <c r="U333" s="138"/>
      <c r="V333" s="138"/>
      <c r="W333" s="138"/>
      <c r="X333" s="138"/>
      <c r="Y333" s="138"/>
      <c r="Z333" s="138"/>
    </row>
    <row r="334" spans="1:26" ht="15.75" customHeight="1">
      <c r="A334" s="138"/>
      <c r="B334" s="138"/>
      <c r="C334" s="138"/>
      <c r="D334" s="138"/>
      <c r="E334" s="138"/>
      <c r="F334" s="138"/>
      <c r="G334" s="138"/>
      <c r="H334" s="138"/>
      <c r="I334" s="138"/>
      <c r="J334" s="138"/>
      <c r="K334" s="138"/>
      <c r="L334" s="138"/>
      <c r="M334" s="138"/>
      <c r="N334" s="138"/>
      <c r="O334" s="138"/>
      <c r="P334" s="138"/>
      <c r="Q334" s="138"/>
      <c r="R334" s="138"/>
      <c r="S334" s="138"/>
      <c r="T334" s="138"/>
      <c r="U334" s="138"/>
      <c r="V334" s="138"/>
      <c r="W334" s="138"/>
      <c r="X334" s="138"/>
      <c r="Y334" s="138"/>
      <c r="Z334" s="138"/>
    </row>
    <row r="335" spans="1:26" ht="15.75" customHeight="1">
      <c r="A335" s="138"/>
      <c r="B335" s="138"/>
      <c r="C335" s="138"/>
      <c r="D335" s="138"/>
      <c r="E335" s="138"/>
      <c r="F335" s="138"/>
      <c r="G335" s="138"/>
      <c r="H335" s="138"/>
      <c r="I335" s="138"/>
      <c r="J335" s="138"/>
      <c r="K335" s="138"/>
      <c r="L335" s="138"/>
      <c r="M335" s="138"/>
      <c r="N335" s="138"/>
      <c r="O335" s="138"/>
      <c r="P335" s="138"/>
      <c r="Q335" s="138"/>
      <c r="R335" s="138"/>
      <c r="S335" s="138"/>
      <c r="T335" s="138"/>
      <c r="U335" s="138"/>
      <c r="V335" s="138"/>
      <c r="W335" s="138"/>
      <c r="X335" s="138"/>
      <c r="Y335" s="138"/>
      <c r="Z335" s="138"/>
    </row>
    <row r="336" spans="1:26" ht="15.75" customHeight="1">
      <c r="A336" s="138"/>
      <c r="B336" s="138"/>
      <c r="C336" s="138"/>
      <c r="D336" s="138"/>
      <c r="E336" s="138"/>
      <c r="F336" s="138"/>
      <c r="G336" s="138"/>
      <c r="H336" s="138"/>
      <c r="I336" s="138"/>
      <c r="J336" s="138"/>
      <c r="K336" s="138"/>
      <c r="L336" s="138"/>
      <c r="M336" s="138"/>
      <c r="N336" s="138"/>
      <c r="O336" s="138"/>
      <c r="P336" s="138"/>
      <c r="Q336" s="138"/>
      <c r="R336" s="138"/>
      <c r="S336" s="138"/>
      <c r="T336" s="138"/>
      <c r="U336" s="138"/>
      <c r="V336" s="138"/>
      <c r="W336" s="138"/>
      <c r="X336" s="138"/>
      <c r="Y336" s="138"/>
      <c r="Z336" s="138"/>
    </row>
    <row r="337" spans="1:26" ht="15.75" customHeight="1">
      <c r="A337" s="138"/>
      <c r="B337" s="138"/>
      <c r="C337" s="138"/>
      <c r="D337" s="138"/>
      <c r="E337" s="138"/>
      <c r="F337" s="138"/>
      <c r="G337" s="138"/>
      <c r="H337" s="138"/>
      <c r="I337" s="138"/>
      <c r="J337" s="138"/>
      <c r="K337" s="138"/>
      <c r="L337" s="138"/>
      <c r="M337" s="138"/>
      <c r="N337" s="138"/>
      <c r="O337" s="138"/>
      <c r="P337" s="138"/>
      <c r="Q337" s="138"/>
      <c r="R337" s="138"/>
      <c r="S337" s="138"/>
      <c r="T337" s="138"/>
      <c r="U337" s="138"/>
      <c r="V337" s="138"/>
      <c r="W337" s="138"/>
      <c r="X337" s="138"/>
      <c r="Y337" s="138"/>
      <c r="Z337" s="138"/>
    </row>
    <row r="338" spans="1:26" ht="15.75" customHeight="1">
      <c r="A338" s="138"/>
      <c r="B338" s="138"/>
      <c r="C338" s="138"/>
      <c r="D338" s="138"/>
      <c r="E338" s="138"/>
      <c r="F338" s="138"/>
      <c r="G338" s="138"/>
      <c r="H338" s="138"/>
      <c r="I338" s="138"/>
      <c r="J338" s="138"/>
      <c r="K338" s="138"/>
      <c r="L338" s="138"/>
      <c r="M338" s="138"/>
      <c r="N338" s="138"/>
      <c r="O338" s="138"/>
      <c r="P338" s="138"/>
      <c r="Q338" s="138"/>
      <c r="R338" s="138"/>
      <c r="S338" s="138"/>
      <c r="T338" s="138"/>
      <c r="U338" s="138"/>
      <c r="V338" s="138"/>
      <c r="W338" s="138"/>
      <c r="X338" s="138"/>
      <c r="Y338" s="138"/>
      <c r="Z338" s="138"/>
    </row>
    <row r="339" spans="1:26" ht="15.75" customHeight="1">
      <c r="A339" s="138"/>
      <c r="B339" s="138"/>
      <c r="C339" s="138"/>
      <c r="D339" s="138"/>
      <c r="E339" s="138"/>
      <c r="F339" s="138"/>
      <c r="G339" s="138"/>
      <c r="H339" s="138"/>
      <c r="I339" s="138"/>
      <c r="J339" s="138"/>
      <c r="K339" s="138"/>
      <c r="L339" s="138"/>
      <c r="M339" s="138"/>
      <c r="N339" s="138"/>
      <c r="O339" s="138"/>
      <c r="P339" s="138"/>
      <c r="Q339" s="138"/>
      <c r="R339" s="138"/>
      <c r="S339" s="138"/>
      <c r="T339" s="138"/>
      <c r="U339" s="138"/>
      <c r="V339" s="138"/>
      <c r="W339" s="138"/>
      <c r="X339" s="138"/>
      <c r="Y339" s="138"/>
      <c r="Z339" s="138"/>
    </row>
    <row r="340" spans="1:26" ht="15.75" customHeight="1">
      <c r="A340" s="138"/>
      <c r="B340" s="138"/>
      <c r="C340" s="138"/>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c r="Z340" s="138"/>
    </row>
    <row r="341" spans="1:26" ht="15.75" customHeight="1">
      <c r="A341" s="138"/>
      <c r="B341" s="138"/>
      <c r="C341" s="138"/>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row>
    <row r="342" spans="1:26" ht="15.75" customHeight="1">
      <c r="A342" s="138"/>
      <c r="B342" s="138"/>
      <c r="C342" s="138"/>
      <c r="D342" s="138"/>
      <c r="E342" s="138"/>
      <c r="F342" s="138"/>
      <c r="G342" s="138"/>
      <c r="H342" s="138"/>
      <c r="I342" s="138"/>
      <c r="J342" s="138"/>
      <c r="K342" s="138"/>
      <c r="L342" s="138"/>
      <c r="M342" s="138"/>
      <c r="N342" s="138"/>
      <c r="O342" s="138"/>
      <c r="P342" s="138"/>
      <c r="Q342" s="138"/>
      <c r="R342" s="138"/>
      <c r="S342" s="138"/>
      <c r="T342" s="138"/>
      <c r="U342" s="138"/>
      <c r="V342" s="138"/>
      <c r="W342" s="138"/>
      <c r="X342" s="138"/>
      <c r="Y342" s="138"/>
      <c r="Z342" s="138"/>
    </row>
    <row r="343" spans="1:26" ht="15.75" customHeight="1">
      <c r="A343" s="138"/>
      <c r="B343" s="138"/>
      <c r="C343" s="138"/>
      <c r="D343" s="138"/>
      <c r="E343" s="138"/>
      <c r="F343" s="138"/>
      <c r="G343" s="138"/>
      <c r="H343" s="138"/>
      <c r="I343" s="138"/>
      <c r="J343" s="138"/>
      <c r="K343" s="138"/>
      <c r="L343" s="138"/>
      <c r="M343" s="138"/>
      <c r="N343" s="138"/>
      <c r="O343" s="138"/>
      <c r="P343" s="138"/>
      <c r="Q343" s="138"/>
      <c r="R343" s="138"/>
      <c r="S343" s="138"/>
      <c r="T343" s="138"/>
      <c r="U343" s="138"/>
      <c r="V343" s="138"/>
      <c r="W343" s="138"/>
      <c r="X343" s="138"/>
      <c r="Y343" s="138"/>
      <c r="Z343" s="138"/>
    </row>
    <row r="344" spans="1:26" ht="15.75" customHeight="1">
      <c r="A344" s="138"/>
      <c r="B344" s="138"/>
      <c r="C344" s="138"/>
      <c r="D344" s="138"/>
      <c r="E344" s="138"/>
      <c r="F344" s="138"/>
      <c r="G344" s="138"/>
      <c r="H344" s="138"/>
      <c r="I344" s="138"/>
      <c r="J344" s="138"/>
      <c r="K344" s="138"/>
      <c r="L344" s="138"/>
      <c r="M344" s="138"/>
      <c r="N344" s="138"/>
      <c r="O344" s="138"/>
      <c r="P344" s="138"/>
      <c r="Q344" s="138"/>
      <c r="R344" s="138"/>
      <c r="S344" s="138"/>
      <c r="T344" s="138"/>
      <c r="U344" s="138"/>
      <c r="V344" s="138"/>
      <c r="W344" s="138"/>
      <c r="X344" s="138"/>
      <c r="Y344" s="138"/>
      <c r="Z344" s="138"/>
    </row>
    <row r="345" spans="1:26" ht="15.75" customHeight="1">
      <c r="A345" s="138"/>
      <c r="B345" s="138"/>
      <c r="C345" s="138"/>
      <c r="D345" s="138"/>
      <c r="E345" s="138"/>
      <c r="F345" s="138"/>
      <c r="G345" s="138"/>
      <c r="H345" s="138"/>
      <c r="I345" s="138"/>
      <c r="J345" s="138"/>
      <c r="K345" s="138"/>
      <c r="L345" s="138"/>
      <c r="M345" s="138"/>
      <c r="N345" s="138"/>
      <c r="O345" s="138"/>
      <c r="P345" s="138"/>
      <c r="Q345" s="138"/>
      <c r="R345" s="138"/>
      <c r="S345" s="138"/>
      <c r="T345" s="138"/>
      <c r="U345" s="138"/>
      <c r="V345" s="138"/>
      <c r="W345" s="138"/>
      <c r="X345" s="138"/>
      <c r="Y345" s="138"/>
      <c r="Z345" s="138"/>
    </row>
    <row r="346" spans="1:26" ht="15.75" customHeight="1">
      <c r="A346" s="138"/>
      <c r="B346" s="138"/>
      <c r="C346" s="138"/>
      <c r="D346" s="138"/>
      <c r="E346" s="138"/>
      <c r="F346" s="138"/>
      <c r="G346" s="138"/>
      <c r="H346" s="138"/>
      <c r="I346" s="138"/>
      <c r="J346" s="138"/>
      <c r="K346" s="138"/>
      <c r="L346" s="138"/>
      <c r="M346" s="138"/>
      <c r="N346" s="138"/>
      <c r="O346" s="138"/>
      <c r="P346" s="138"/>
      <c r="Q346" s="138"/>
      <c r="R346" s="138"/>
      <c r="S346" s="138"/>
      <c r="T346" s="138"/>
      <c r="U346" s="138"/>
      <c r="V346" s="138"/>
      <c r="W346" s="138"/>
      <c r="X346" s="138"/>
      <c r="Y346" s="138"/>
      <c r="Z346" s="138"/>
    </row>
    <row r="347" spans="1:26" ht="15.75" customHeight="1">
      <c r="A347" s="138"/>
      <c r="B347" s="138"/>
      <c r="C347" s="138"/>
      <c r="D347" s="138"/>
      <c r="E347" s="138"/>
      <c r="F347" s="138"/>
      <c r="G347" s="138"/>
      <c r="H347" s="138"/>
      <c r="I347" s="138"/>
      <c r="J347" s="138"/>
      <c r="K347" s="138"/>
      <c r="L347" s="138"/>
      <c r="M347" s="138"/>
      <c r="N347" s="138"/>
      <c r="O347" s="138"/>
      <c r="P347" s="138"/>
      <c r="Q347" s="138"/>
      <c r="R347" s="138"/>
      <c r="S347" s="138"/>
      <c r="T347" s="138"/>
      <c r="U347" s="138"/>
      <c r="V347" s="138"/>
      <c r="W347" s="138"/>
      <c r="X347" s="138"/>
      <c r="Y347" s="138"/>
      <c r="Z347" s="138"/>
    </row>
    <row r="348" spans="1:26" ht="15.75" customHeight="1">
      <c r="A348" s="138"/>
      <c r="B348" s="138"/>
      <c r="C348" s="138"/>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c r="Z348" s="138"/>
    </row>
    <row r="349" spans="1:26" ht="15.75" customHeight="1">
      <c r="A349" s="138"/>
      <c r="B349" s="138"/>
      <c r="C349" s="138"/>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c r="Z349" s="138"/>
    </row>
    <row r="350" spans="1:26" ht="15.75" customHeight="1">
      <c r="A350" s="138"/>
      <c r="B350" s="138"/>
      <c r="C350" s="138"/>
      <c r="D350" s="138"/>
      <c r="E350" s="138"/>
      <c r="F350" s="138"/>
      <c r="G350" s="138"/>
      <c r="H350" s="138"/>
      <c r="I350" s="138"/>
      <c r="J350" s="138"/>
      <c r="K350" s="138"/>
      <c r="L350" s="138"/>
      <c r="M350" s="138"/>
      <c r="N350" s="138"/>
      <c r="O350" s="138"/>
      <c r="P350" s="138"/>
      <c r="Q350" s="138"/>
      <c r="R350" s="138"/>
      <c r="S350" s="138"/>
      <c r="T350" s="138"/>
      <c r="U350" s="138"/>
      <c r="V350" s="138"/>
      <c r="W350" s="138"/>
      <c r="X350" s="138"/>
      <c r="Y350" s="138"/>
      <c r="Z350" s="138"/>
    </row>
    <row r="351" spans="1:26" ht="15.75" customHeight="1">
      <c r="A351" s="138"/>
      <c r="B351" s="138"/>
      <c r="C351" s="138"/>
      <c r="D351" s="138"/>
      <c r="E351" s="138"/>
      <c r="F351" s="138"/>
      <c r="G351" s="138"/>
      <c r="H351" s="138"/>
      <c r="I351" s="138"/>
      <c r="J351" s="138"/>
      <c r="K351" s="138"/>
      <c r="L351" s="138"/>
      <c r="M351" s="138"/>
      <c r="N351" s="138"/>
      <c r="O351" s="138"/>
      <c r="P351" s="138"/>
      <c r="Q351" s="138"/>
      <c r="R351" s="138"/>
      <c r="S351" s="138"/>
      <c r="T351" s="138"/>
      <c r="U351" s="138"/>
      <c r="V351" s="138"/>
      <c r="W351" s="138"/>
      <c r="X351" s="138"/>
      <c r="Y351" s="138"/>
      <c r="Z351" s="138"/>
    </row>
    <row r="352" spans="1:26" ht="15.75" customHeight="1">
      <c r="A352" s="138"/>
      <c r="B352" s="138"/>
      <c r="C352" s="138"/>
      <c r="D352" s="138"/>
      <c r="E352" s="138"/>
      <c r="F352" s="138"/>
      <c r="G352" s="138"/>
      <c r="H352" s="138"/>
      <c r="I352" s="138"/>
      <c r="J352" s="138"/>
      <c r="K352" s="138"/>
      <c r="L352" s="138"/>
      <c r="M352" s="138"/>
      <c r="N352" s="138"/>
      <c r="O352" s="138"/>
      <c r="P352" s="138"/>
      <c r="Q352" s="138"/>
      <c r="R352" s="138"/>
      <c r="S352" s="138"/>
      <c r="T352" s="138"/>
      <c r="U352" s="138"/>
      <c r="V352" s="138"/>
      <c r="W352" s="138"/>
      <c r="X352" s="138"/>
      <c r="Y352" s="138"/>
      <c r="Z352" s="138"/>
    </row>
    <row r="353" spans="1:26" ht="15.75" customHeight="1">
      <c r="A353" s="138"/>
      <c r="B353" s="138"/>
      <c r="C353" s="138"/>
      <c r="D353" s="138"/>
      <c r="E353" s="138"/>
      <c r="F353" s="138"/>
      <c r="G353" s="138"/>
      <c r="H353" s="138"/>
      <c r="I353" s="138"/>
      <c r="J353" s="138"/>
      <c r="K353" s="138"/>
      <c r="L353" s="138"/>
      <c r="M353" s="138"/>
      <c r="N353" s="138"/>
      <c r="O353" s="138"/>
      <c r="P353" s="138"/>
      <c r="Q353" s="138"/>
      <c r="R353" s="138"/>
      <c r="S353" s="138"/>
      <c r="T353" s="138"/>
      <c r="U353" s="138"/>
      <c r="V353" s="138"/>
      <c r="W353" s="138"/>
      <c r="X353" s="138"/>
      <c r="Y353" s="138"/>
      <c r="Z353" s="138"/>
    </row>
    <row r="354" spans="1:26" ht="15.75" customHeight="1">
      <c r="A354" s="138"/>
      <c r="B354" s="138"/>
      <c r="C354" s="138"/>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c r="Z354" s="138"/>
    </row>
    <row r="355" spans="1:26" ht="15.75" customHeight="1">
      <c r="A355" s="138"/>
      <c r="B355" s="138"/>
      <c r="C355" s="138"/>
      <c r="D355" s="138"/>
      <c r="E355" s="138"/>
      <c r="F355" s="138"/>
      <c r="G355" s="138"/>
      <c r="H355" s="138"/>
      <c r="I355" s="138"/>
      <c r="J355" s="138"/>
      <c r="K355" s="138"/>
      <c r="L355" s="138"/>
      <c r="M355" s="138"/>
      <c r="N355" s="138"/>
      <c r="O355" s="138"/>
      <c r="P355" s="138"/>
      <c r="Q355" s="138"/>
      <c r="R355" s="138"/>
      <c r="S355" s="138"/>
      <c r="T355" s="138"/>
      <c r="U355" s="138"/>
      <c r="V355" s="138"/>
      <c r="W355" s="138"/>
      <c r="X355" s="138"/>
      <c r="Y355" s="138"/>
      <c r="Z355" s="138"/>
    </row>
    <row r="356" spans="1:26" ht="15.75" customHeight="1">
      <c r="A356" s="138"/>
      <c r="B356" s="138"/>
      <c r="C356" s="138"/>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c r="Z356" s="138"/>
    </row>
    <row r="357" spans="1:26" ht="15.75" customHeight="1">
      <c r="A357" s="138"/>
      <c r="B357" s="138"/>
      <c r="C357" s="138"/>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c r="Z357" s="138"/>
    </row>
    <row r="358" spans="1:26" ht="15.75" customHeight="1">
      <c r="A358" s="138"/>
      <c r="B358" s="138"/>
      <c r="C358" s="138"/>
      <c r="D358" s="138"/>
      <c r="E358" s="138"/>
      <c r="F358" s="138"/>
      <c r="G358" s="138"/>
      <c r="H358" s="138"/>
      <c r="I358" s="138"/>
      <c r="J358" s="138"/>
      <c r="K358" s="138"/>
      <c r="L358" s="138"/>
      <c r="M358" s="138"/>
      <c r="N358" s="138"/>
      <c r="O358" s="138"/>
      <c r="P358" s="138"/>
      <c r="Q358" s="138"/>
      <c r="R358" s="138"/>
      <c r="S358" s="138"/>
      <c r="T358" s="138"/>
      <c r="U358" s="138"/>
      <c r="V358" s="138"/>
      <c r="W358" s="138"/>
      <c r="X358" s="138"/>
      <c r="Y358" s="138"/>
      <c r="Z358" s="138"/>
    </row>
    <row r="359" spans="1:26" ht="15.75" customHeight="1">
      <c r="A359" s="138"/>
      <c r="B359" s="138"/>
      <c r="C359" s="138"/>
      <c r="D359" s="138"/>
      <c r="E359" s="138"/>
      <c r="F359" s="138"/>
      <c r="G359" s="138"/>
      <c r="H359" s="138"/>
      <c r="I359" s="138"/>
      <c r="J359" s="138"/>
      <c r="K359" s="138"/>
      <c r="L359" s="138"/>
      <c r="M359" s="138"/>
      <c r="N359" s="138"/>
      <c r="O359" s="138"/>
      <c r="P359" s="138"/>
      <c r="Q359" s="138"/>
      <c r="R359" s="138"/>
      <c r="S359" s="138"/>
      <c r="T359" s="138"/>
      <c r="U359" s="138"/>
      <c r="V359" s="138"/>
      <c r="W359" s="138"/>
      <c r="X359" s="138"/>
      <c r="Y359" s="138"/>
      <c r="Z359" s="138"/>
    </row>
    <row r="360" spans="1:26" ht="15.75" customHeight="1">
      <c r="A360" s="138"/>
      <c r="B360" s="138"/>
      <c r="C360" s="138"/>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c r="Z360" s="138"/>
    </row>
    <row r="361" spans="1:26" ht="15.75" customHeight="1">
      <c r="A361" s="138"/>
      <c r="B361" s="138"/>
      <c r="C361" s="138"/>
      <c r="D361" s="138"/>
      <c r="E361" s="138"/>
      <c r="F361" s="138"/>
      <c r="G361" s="138"/>
      <c r="H361" s="138"/>
      <c r="I361" s="138"/>
      <c r="J361" s="138"/>
      <c r="K361" s="138"/>
      <c r="L361" s="138"/>
      <c r="M361" s="138"/>
      <c r="N361" s="138"/>
      <c r="O361" s="138"/>
      <c r="P361" s="138"/>
      <c r="Q361" s="138"/>
      <c r="R361" s="138"/>
      <c r="S361" s="138"/>
      <c r="T361" s="138"/>
      <c r="U361" s="138"/>
      <c r="V361" s="138"/>
      <c r="W361" s="138"/>
      <c r="X361" s="138"/>
      <c r="Y361" s="138"/>
      <c r="Z361" s="138"/>
    </row>
    <row r="362" spans="1:26" ht="15.75" customHeight="1">
      <c r="A362" s="138"/>
      <c r="B362" s="138"/>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138"/>
    </row>
    <row r="363" spans="1:26" ht="15.75" customHeight="1">
      <c r="A363" s="138"/>
      <c r="B363" s="138"/>
      <c r="C363" s="138"/>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c r="Z363" s="138"/>
    </row>
    <row r="364" spans="1:26" ht="15.75" customHeight="1">
      <c r="A364" s="138"/>
      <c r="B364" s="138"/>
      <c r="C364" s="138"/>
      <c r="D364" s="138"/>
      <c r="E364" s="138"/>
      <c r="F364" s="138"/>
      <c r="G364" s="138"/>
      <c r="H364" s="138"/>
      <c r="I364" s="138"/>
      <c r="J364" s="138"/>
      <c r="K364" s="138"/>
      <c r="L364" s="138"/>
      <c r="M364" s="138"/>
      <c r="N364" s="138"/>
      <c r="O364" s="138"/>
      <c r="P364" s="138"/>
      <c r="Q364" s="138"/>
      <c r="R364" s="138"/>
      <c r="S364" s="138"/>
      <c r="T364" s="138"/>
      <c r="U364" s="138"/>
      <c r="V364" s="138"/>
      <c r="W364" s="138"/>
      <c r="X364" s="138"/>
      <c r="Y364" s="138"/>
      <c r="Z364" s="138"/>
    </row>
    <row r="365" spans="1:26" ht="15.75" customHeight="1">
      <c r="A365" s="138"/>
      <c r="B365" s="138"/>
      <c r="C365" s="138"/>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138"/>
      <c r="Z365" s="138"/>
    </row>
    <row r="366" spans="1:26" ht="15.75" customHeight="1">
      <c r="A366" s="138"/>
      <c r="B366" s="138"/>
      <c r="C366" s="138"/>
      <c r="D366" s="138"/>
      <c r="E366" s="138"/>
      <c r="F366" s="138"/>
      <c r="G366" s="138"/>
      <c r="H366" s="138"/>
      <c r="I366" s="138"/>
      <c r="J366" s="138"/>
      <c r="K366" s="138"/>
      <c r="L366" s="138"/>
      <c r="M366" s="138"/>
      <c r="N366" s="138"/>
      <c r="O366" s="138"/>
      <c r="P366" s="138"/>
      <c r="Q366" s="138"/>
      <c r="R366" s="138"/>
      <c r="S366" s="138"/>
      <c r="T366" s="138"/>
      <c r="U366" s="138"/>
      <c r="V366" s="138"/>
      <c r="W366" s="138"/>
      <c r="X366" s="138"/>
      <c r="Y366" s="138"/>
      <c r="Z366" s="138"/>
    </row>
    <row r="367" spans="1:26" ht="15.75" customHeight="1">
      <c r="A367" s="138"/>
      <c r="B367" s="138"/>
      <c r="C367" s="138"/>
      <c r="D367" s="138"/>
      <c r="E367" s="138"/>
      <c r="F367" s="138"/>
      <c r="G367" s="138"/>
      <c r="H367" s="138"/>
      <c r="I367" s="138"/>
      <c r="J367" s="138"/>
      <c r="K367" s="138"/>
      <c r="L367" s="138"/>
      <c r="M367" s="138"/>
      <c r="N367" s="138"/>
      <c r="O367" s="138"/>
      <c r="P367" s="138"/>
      <c r="Q367" s="138"/>
      <c r="R367" s="138"/>
      <c r="S367" s="138"/>
      <c r="T367" s="138"/>
      <c r="U367" s="138"/>
      <c r="V367" s="138"/>
      <c r="W367" s="138"/>
      <c r="X367" s="138"/>
      <c r="Y367" s="138"/>
      <c r="Z367" s="138"/>
    </row>
    <row r="368" spans="1:26" ht="15.75" customHeight="1">
      <c r="A368" s="138"/>
      <c r="B368" s="138"/>
      <c r="C368" s="138"/>
      <c r="D368" s="138"/>
      <c r="E368" s="138"/>
      <c r="F368" s="138"/>
      <c r="G368" s="138"/>
      <c r="H368" s="138"/>
      <c r="I368" s="138"/>
      <c r="J368" s="138"/>
      <c r="K368" s="138"/>
      <c r="L368" s="138"/>
      <c r="M368" s="138"/>
      <c r="N368" s="138"/>
      <c r="O368" s="138"/>
      <c r="P368" s="138"/>
      <c r="Q368" s="138"/>
      <c r="R368" s="138"/>
      <c r="S368" s="138"/>
      <c r="T368" s="138"/>
      <c r="U368" s="138"/>
      <c r="V368" s="138"/>
      <c r="W368" s="138"/>
      <c r="X368" s="138"/>
      <c r="Y368" s="138"/>
      <c r="Z368" s="138"/>
    </row>
    <row r="369" spans="1:26" ht="15.75" customHeight="1">
      <c r="A369" s="138"/>
      <c r="B369" s="138"/>
      <c r="C369" s="138"/>
      <c r="D369" s="138"/>
      <c r="E369" s="138"/>
      <c r="F369" s="138"/>
      <c r="G369" s="138"/>
      <c r="H369" s="138"/>
      <c r="I369" s="138"/>
      <c r="J369" s="138"/>
      <c r="K369" s="138"/>
      <c r="L369" s="138"/>
      <c r="M369" s="138"/>
      <c r="N369" s="138"/>
      <c r="O369" s="138"/>
      <c r="P369" s="138"/>
      <c r="Q369" s="138"/>
      <c r="R369" s="138"/>
      <c r="S369" s="138"/>
      <c r="T369" s="138"/>
      <c r="U369" s="138"/>
      <c r="V369" s="138"/>
      <c r="W369" s="138"/>
      <c r="X369" s="138"/>
      <c r="Y369" s="138"/>
      <c r="Z369" s="138"/>
    </row>
    <row r="370" spans="1:26" ht="15.75" customHeight="1">
      <c r="A370" s="138"/>
      <c r="B370" s="138"/>
      <c r="C370" s="138"/>
      <c r="D370" s="138"/>
      <c r="E370" s="138"/>
      <c r="F370" s="138"/>
      <c r="G370" s="138"/>
      <c r="H370" s="138"/>
      <c r="I370" s="138"/>
      <c r="J370" s="138"/>
      <c r="K370" s="138"/>
      <c r="L370" s="138"/>
      <c r="M370" s="138"/>
      <c r="N370" s="138"/>
      <c r="O370" s="138"/>
      <c r="P370" s="138"/>
      <c r="Q370" s="138"/>
      <c r="R370" s="138"/>
      <c r="S370" s="138"/>
      <c r="T370" s="138"/>
      <c r="U370" s="138"/>
      <c r="V370" s="138"/>
      <c r="W370" s="138"/>
      <c r="X370" s="138"/>
      <c r="Y370" s="138"/>
      <c r="Z370" s="138"/>
    </row>
    <row r="371" spans="1:26" ht="15.75" customHeight="1">
      <c r="A371" s="138"/>
      <c r="B371" s="138"/>
      <c r="C371" s="138"/>
      <c r="D371" s="138"/>
      <c r="E371" s="138"/>
      <c r="F371" s="138"/>
      <c r="G371" s="138"/>
      <c r="H371" s="138"/>
      <c r="I371" s="138"/>
      <c r="J371" s="138"/>
      <c r="K371" s="138"/>
      <c r="L371" s="138"/>
      <c r="M371" s="138"/>
      <c r="N371" s="138"/>
      <c r="O371" s="138"/>
      <c r="P371" s="138"/>
      <c r="Q371" s="138"/>
      <c r="R371" s="138"/>
      <c r="S371" s="138"/>
      <c r="T371" s="138"/>
      <c r="U371" s="138"/>
      <c r="V371" s="138"/>
      <c r="W371" s="138"/>
      <c r="X371" s="138"/>
      <c r="Y371" s="138"/>
      <c r="Z371" s="138"/>
    </row>
    <row r="372" spans="1:26" ht="15.75" customHeight="1">
      <c r="A372" s="138"/>
      <c r="B372" s="138"/>
      <c r="C372" s="138"/>
      <c r="D372" s="138"/>
      <c r="E372" s="138"/>
      <c r="F372" s="138"/>
      <c r="G372" s="138"/>
      <c r="H372" s="138"/>
      <c r="I372" s="138"/>
      <c r="J372" s="138"/>
      <c r="K372" s="138"/>
      <c r="L372" s="138"/>
      <c r="M372" s="138"/>
      <c r="N372" s="138"/>
      <c r="O372" s="138"/>
      <c r="P372" s="138"/>
      <c r="Q372" s="138"/>
      <c r="R372" s="138"/>
      <c r="S372" s="138"/>
      <c r="T372" s="138"/>
      <c r="U372" s="138"/>
      <c r="V372" s="138"/>
      <c r="W372" s="138"/>
      <c r="X372" s="138"/>
      <c r="Y372" s="138"/>
      <c r="Z372" s="138"/>
    </row>
    <row r="373" spans="1:26" ht="15.75" customHeight="1">
      <c r="A373" s="138"/>
      <c r="B373" s="138"/>
      <c r="C373" s="138"/>
      <c r="D373" s="138"/>
      <c r="E373" s="138"/>
      <c r="F373" s="138"/>
      <c r="G373" s="138"/>
      <c r="H373" s="138"/>
      <c r="I373" s="138"/>
      <c r="J373" s="138"/>
      <c r="K373" s="138"/>
      <c r="L373" s="138"/>
      <c r="M373" s="138"/>
      <c r="N373" s="138"/>
      <c r="O373" s="138"/>
      <c r="P373" s="138"/>
      <c r="Q373" s="138"/>
      <c r="R373" s="138"/>
      <c r="S373" s="138"/>
      <c r="T373" s="138"/>
      <c r="U373" s="138"/>
      <c r="V373" s="138"/>
      <c r="W373" s="138"/>
      <c r="X373" s="138"/>
      <c r="Y373" s="138"/>
      <c r="Z373" s="138"/>
    </row>
    <row r="374" spans="1:26" ht="15.75" customHeight="1">
      <c r="A374" s="138"/>
      <c r="B374" s="138"/>
      <c r="C374" s="138"/>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c r="Z374" s="138"/>
    </row>
    <row r="375" spans="1:26" ht="15.75" customHeight="1">
      <c r="A375" s="138"/>
      <c r="B375" s="138"/>
      <c r="C375" s="138"/>
      <c r="D375" s="138"/>
      <c r="E375" s="138"/>
      <c r="F375" s="138"/>
      <c r="G375" s="138"/>
      <c r="H375" s="138"/>
      <c r="I375" s="138"/>
      <c r="J375" s="138"/>
      <c r="K375" s="138"/>
      <c r="L375" s="138"/>
      <c r="M375" s="138"/>
      <c r="N375" s="138"/>
      <c r="O375" s="138"/>
      <c r="P375" s="138"/>
      <c r="Q375" s="138"/>
      <c r="R375" s="138"/>
      <c r="S375" s="138"/>
      <c r="T375" s="138"/>
      <c r="U375" s="138"/>
      <c r="V375" s="138"/>
      <c r="W375" s="138"/>
      <c r="X375" s="138"/>
      <c r="Y375" s="138"/>
      <c r="Z375" s="138"/>
    </row>
    <row r="376" spans="1:26" ht="15.75" customHeight="1">
      <c r="A376" s="138"/>
      <c r="B376" s="138"/>
      <c r="C376" s="138"/>
      <c r="D376" s="138"/>
      <c r="E376" s="138"/>
      <c r="F376" s="138"/>
      <c r="G376" s="138"/>
      <c r="H376" s="138"/>
      <c r="I376" s="138"/>
      <c r="J376" s="138"/>
      <c r="K376" s="138"/>
      <c r="L376" s="138"/>
      <c r="M376" s="138"/>
      <c r="N376" s="138"/>
      <c r="O376" s="138"/>
      <c r="P376" s="138"/>
      <c r="Q376" s="138"/>
      <c r="R376" s="138"/>
      <c r="S376" s="138"/>
      <c r="T376" s="138"/>
      <c r="U376" s="138"/>
      <c r="V376" s="138"/>
      <c r="W376" s="138"/>
      <c r="X376" s="138"/>
      <c r="Y376" s="138"/>
      <c r="Z376" s="138"/>
    </row>
    <row r="377" spans="1:26" ht="15.75" customHeight="1">
      <c r="A377" s="138"/>
      <c r="B377" s="138"/>
      <c r="C377" s="138"/>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c r="Z377" s="138"/>
    </row>
    <row r="378" spans="1:26" ht="15.75" customHeight="1">
      <c r="A378" s="138"/>
      <c r="B378" s="138"/>
      <c r="C378" s="138"/>
      <c r="D378" s="138"/>
      <c r="E378" s="138"/>
      <c r="F378" s="138"/>
      <c r="G378" s="138"/>
      <c r="H378" s="138"/>
      <c r="I378" s="138"/>
      <c r="J378" s="138"/>
      <c r="K378" s="138"/>
      <c r="L378" s="138"/>
      <c r="M378" s="138"/>
      <c r="N378" s="138"/>
      <c r="O378" s="138"/>
      <c r="P378" s="138"/>
      <c r="Q378" s="138"/>
      <c r="R378" s="138"/>
      <c r="S378" s="138"/>
      <c r="T378" s="138"/>
      <c r="U378" s="138"/>
      <c r="V378" s="138"/>
      <c r="W378" s="138"/>
      <c r="X378" s="138"/>
      <c r="Y378" s="138"/>
      <c r="Z378" s="138"/>
    </row>
    <row r="379" spans="1:26" ht="15.75" customHeight="1">
      <c r="A379" s="138"/>
      <c r="B379" s="138"/>
      <c r="C379" s="138"/>
      <c r="D379" s="138"/>
      <c r="E379" s="138"/>
      <c r="F379" s="138"/>
      <c r="G379" s="138"/>
      <c r="H379" s="138"/>
      <c r="I379" s="138"/>
      <c r="J379" s="138"/>
      <c r="K379" s="138"/>
      <c r="L379" s="138"/>
      <c r="M379" s="138"/>
      <c r="N379" s="138"/>
      <c r="O379" s="138"/>
      <c r="P379" s="138"/>
      <c r="Q379" s="138"/>
      <c r="R379" s="138"/>
      <c r="S379" s="138"/>
      <c r="T379" s="138"/>
      <c r="U379" s="138"/>
      <c r="V379" s="138"/>
      <c r="W379" s="138"/>
      <c r="X379" s="138"/>
      <c r="Y379" s="138"/>
      <c r="Z379" s="138"/>
    </row>
    <row r="380" spans="1:26" ht="15.75" customHeight="1">
      <c r="A380" s="138"/>
      <c r="B380" s="138"/>
      <c r="C380" s="138"/>
      <c r="D380" s="138"/>
      <c r="E380" s="138"/>
      <c r="F380" s="138"/>
      <c r="G380" s="138"/>
      <c r="H380" s="138"/>
      <c r="I380" s="138"/>
      <c r="J380" s="138"/>
      <c r="K380" s="138"/>
      <c r="L380" s="138"/>
      <c r="M380" s="138"/>
      <c r="N380" s="138"/>
      <c r="O380" s="138"/>
      <c r="P380" s="138"/>
      <c r="Q380" s="138"/>
      <c r="R380" s="138"/>
      <c r="S380" s="138"/>
      <c r="T380" s="138"/>
      <c r="U380" s="138"/>
      <c r="V380" s="138"/>
      <c r="W380" s="138"/>
      <c r="X380" s="138"/>
      <c r="Y380" s="138"/>
      <c r="Z380" s="138"/>
    </row>
    <row r="381" spans="1:26" ht="15.75" customHeight="1">
      <c r="A381" s="138"/>
      <c r="B381" s="138"/>
      <c r="C381" s="138"/>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38"/>
      <c r="Z381" s="138"/>
    </row>
    <row r="382" spans="1:26" ht="15.75" customHeight="1">
      <c r="A382" s="138"/>
      <c r="B382" s="138"/>
      <c r="C382" s="138"/>
      <c r="D382" s="138"/>
      <c r="E382" s="138"/>
      <c r="F382" s="138"/>
      <c r="G382" s="138"/>
      <c r="H382" s="138"/>
      <c r="I382" s="138"/>
      <c r="J382" s="138"/>
      <c r="K382" s="138"/>
      <c r="L382" s="138"/>
      <c r="M382" s="138"/>
      <c r="N382" s="138"/>
      <c r="O382" s="138"/>
      <c r="P382" s="138"/>
      <c r="Q382" s="138"/>
      <c r="R382" s="138"/>
      <c r="S382" s="138"/>
      <c r="T382" s="138"/>
      <c r="U382" s="138"/>
      <c r="V382" s="138"/>
      <c r="W382" s="138"/>
      <c r="X382" s="138"/>
      <c r="Y382" s="138"/>
      <c r="Z382" s="138"/>
    </row>
    <row r="383" spans="1:26" ht="15.75" customHeight="1">
      <c r="A383" s="138"/>
      <c r="B383" s="138"/>
      <c r="C383" s="138"/>
      <c r="D383" s="138"/>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row>
    <row r="384" spans="1:26" ht="15.75" customHeight="1">
      <c r="A384" s="138"/>
      <c r="B384" s="138"/>
      <c r="C384" s="138"/>
      <c r="D384" s="138"/>
      <c r="E384" s="138"/>
      <c r="F384" s="138"/>
      <c r="G384" s="138"/>
      <c r="H384" s="138"/>
      <c r="I384" s="138"/>
      <c r="J384" s="138"/>
      <c r="K384" s="138"/>
      <c r="L384" s="138"/>
      <c r="M384" s="138"/>
      <c r="N384" s="138"/>
      <c r="O384" s="138"/>
      <c r="P384" s="138"/>
      <c r="Q384" s="138"/>
      <c r="R384" s="138"/>
      <c r="S384" s="138"/>
      <c r="T384" s="138"/>
      <c r="U384" s="138"/>
      <c r="V384" s="138"/>
      <c r="W384" s="138"/>
      <c r="X384" s="138"/>
      <c r="Y384" s="138"/>
      <c r="Z384" s="138"/>
    </row>
    <row r="385" spans="1:26" ht="15.75" customHeight="1">
      <c r="A385" s="138"/>
      <c r="B385" s="138"/>
      <c r="C385" s="138"/>
      <c r="D385" s="138"/>
      <c r="E385" s="138"/>
      <c r="F385" s="138"/>
      <c r="G385" s="138"/>
      <c r="H385" s="138"/>
      <c r="I385" s="138"/>
      <c r="J385" s="138"/>
      <c r="K385" s="138"/>
      <c r="L385" s="138"/>
      <c r="M385" s="138"/>
      <c r="N385" s="138"/>
      <c r="O385" s="138"/>
      <c r="P385" s="138"/>
      <c r="Q385" s="138"/>
      <c r="R385" s="138"/>
      <c r="S385" s="138"/>
      <c r="T385" s="138"/>
      <c r="U385" s="138"/>
      <c r="V385" s="138"/>
      <c r="W385" s="138"/>
      <c r="X385" s="138"/>
      <c r="Y385" s="138"/>
      <c r="Z385" s="138"/>
    </row>
    <row r="386" spans="1:26" ht="15.75" customHeight="1">
      <c r="A386" s="138"/>
      <c r="B386" s="138"/>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c r="Z386" s="138"/>
    </row>
    <row r="387" spans="1:26" ht="15.75" customHeight="1">
      <c r="A387" s="138"/>
      <c r="B387" s="138"/>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8"/>
      <c r="Z387" s="138"/>
    </row>
    <row r="388" spans="1:26" ht="15.75" customHeight="1">
      <c r="A388" s="138"/>
      <c r="B388" s="138"/>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8"/>
      <c r="Z388" s="138"/>
    </row>
    <row r="389" spans="1:26" ht="15.75" customHeight="1">
      <c r="A389" s="138"/>
      <c r="B389" s="138"/>
      <c r="C389" s="138"/>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c r="Z389" s="138"/>
    </row>
    <row r="390" spans="1:26" ht="15.75" customHeight="1">
      <c r="A390" s="138"/>
      <c r="B390" s="138"/>
      <c r="C390" s="138"/>
      <c r="D390" s="138"/>
      <c r="E390" s="138"/>
      <c r="F390" s="138"/>
      <c r="G390" s="138"/>
      <c r="H390" s="138"/>
      <c r="I390" s="138"/>
      <c r="J390" s="138"/>
      <c r="K390" s="138"/>
      <c r="L390" s="138"/>
      <c r="M390" s="138"/>
      <c r="N390" s="138"/>
      <c r="O390" s="138"/>
      <c r="P390" s="138"/>
      <c r="Q390" s="138"/>
      <c r="R390" s="138"/>
      <c r="S390" s="138"/>
      <c r="T390" s="138"/>
      <c r="U390" s="138"/>
      <c r="V390" s="138"/>
      <c r="W390" s="138"/>
      <c r="X390" s="138"/>
      <c r="Y390" s="138"/>
      <c r="Z390" s="138"/>
    </row>
    <row r="391" spans="1:26" ht="15.75" customHeight="1">
      <c r="A391" s="138"/>
      <c r="B391" s="138"/>
      <c r="C391" s="138"/>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8"/>
      <c r="Z391" s="138"/>
    </row>
    <row r="392" spans="1:26" ht="15.75" customHeight="1">
      <c r="A392" s="138"/>
      <c r="B392" s="138"/>
      <c r="C392" s="138"/>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c r="Z392" s="138"/>
    </row>
    <row r="393" spans="1:26" ht="15.75" customHeight="1">
      <c r="A393" s="138"/>
      <c r="B393" s="138"/>
      <c r="C393" s="138"/>
      <c r="D393" s="138"/>
      <c r="E393" s="138"/>
      <c r="F393" s="138"/>
      <c r="G393" s="138"/>
      <c r="H393" s="138"/>
      <c r="I393" s="138"/>
      <c r="J393" s="138"/>
      <c r="K393" s="138"/>
      <c r="L393" s="138"/>
      <c r="M393" s="138"/>
      <c r="N393" s="138"/>
      <c r="O393" s="138"/>
      <c r="P393" s="138"/>
      <c r="Q393" s="138"/>
      <c r="R393" s="138"/>
      <c r="S393" s="138"/>
      <c r="T393" s="138"/>
      <c r="U393" s="138"/>
      <c r="V393" s="138"/>
      <c r="W393" s="138"/>
      <c r="X393" s="138"/>
      <c r="Y393" s="138"/>
      <c r="Z393" s="138"/>
    </row>
    <row r="394" spans="1:26" ht="15.75" customHeight="1">
      <c r="A394" s="138"/>
      <c r="B394" s="138"/>
      <c r="C394" s="138"/>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c r="Z394" s="138"/>
    </row>
    <row r="395" spans="1:26" ht="15.75" customHeight="1">
      <c r="A395" s="138"/>
      <c r="B395" s="138"/>
      <c r="C395" s="138"/>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8"/>
      <c r="Z395" s="138"/>
    </row>
    <row r="396" spans="1:26" ht="15.75" customHeight="1">
      <c r="A396" s="138"/>
      <c r="B396" s="138"/>
      <c r="C396" s="138"/>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8"/>
      <c r="Z396" s="138"/>
    </row>
    <row r="397" spans="1:26" ht="15.75" customHeight="1">
      <c r="A397" s="138"/>
      <c r="B397" s="138"/>
      <c r="C397" s="138"/>
      <c r="D397" s="138"/>
      <c r="E397" s="138"/>
      <c r="F397" s="138"/>
      <c r="G397" s="138"/>
      <c r="H397" s="138"/>
      <c r="I397" s="138"/>
      <c r="J397" s="138"/>
      <c r="K397" s="138"/>
      <c r="L397" s="138"/>
      <c r="M397" s="138"/>
      <c r="N397" s="138"/>
      <c r="O397" s="138"/>
      <c r="P397" s="138"/>
      <c r="Q397" s="138"/>
      <c r="R397" s="138"/>
      <c r="S397" s="138"/>
      <c r="T397" s="138"/>
      <c r="U397" s="138"/>
      <c r="V397" s="138"/>
      <c r="W397" s="138"/>
      <c r="X397" s="138"/>
      <c r="Y397" s="138"/>
      <c r="Z397" s="138"/>
    </row>
    <row r="398" spans="1:26" ht="15.75" customHeight="1">
      <c r="A398" s="138"/>
      <c r="B398" s="138"/>
      <c r="C398" s="138"/>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8"/>
      <c r="Z398" s="138"/>
    </row>
    <row r="399" spans="1:26" ht="15.75" customHeight="1">
      <c r="A399" s="138"/>
      <c r="B399" s="138"/>
      <c r="C399" s="138"/>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c r="Z399" s="138"/>
    </row>
    <row r="400" spans="1:26" ht="15.75" customHeight="1">
      <c r="A400" s="138"/>
      <c r="B400" s="138"/>
      <c r="C400" s="138"/>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38"/>
      <c r="Z400" s="138"/>
    </row>
    <row r="401" spans="1:26" ht="15.75" customHeight="1">
      <c r="A401" s="138"/>
      <c r="B401" s="138"/>
      <c r="C401" s="138"/>
      <c r="D401" s="138"/>
      <c r="E401" s="138"/>
      <c r="F401" s="138"/>
      <c r="G401" s="138"/>
      <c r="H401" s="138"/>
      <c r="I401" s="138"/>
      <c r="J401" s="138"/>
      <c r="K401" s="138"/>
      <c r="L401" s="138"/>
      <c r="M401" s="138"/>
      <c r="N401" s="138"/>
      <c r="O401" s="138"/>
      <c r="P401" s="138"/>
      <c r="Q401" s="138"/>
      <c r="R401" s="138"/>
      <c r="S401" s="138"/>
      <c r="T401" s="138"/>
      <c r="U401" s="138"/>
      <c r="V401" s="138"/>
      <c r="W401" s="138"/>
      <c r="X401" s="138"/>
      <c r="Y401" s="138"/>
      <c r="Z401" s="138"/>
    </row>
    <row r="402" spans="1:26" ht="15.75" customHeight="1">
      <c r="A402" s="138"/>
      <c r="B402" s="138"/>
      <c r="C402" s="138"/>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c r="Z402" s="138"/>
    </row>
    <row r="403" spans="1:26" ht="15.75" customHeight="1">
      <c r="A403" s="138"/>
      <c r="B403" s="138"/>
      <c r="C403" s="138"/>
      <c r="D403" s="138"/>
      <c r="E403" s="138"/>
      <c r="F403" s="138"/>
      <c r="G403" s="138"/>
      <c r="H403" s="138"/>
      <c r="I403" s="138"/>
      <c r="J403" s="138"/>
      <c r="K403" s="138"/>
      <c r="L403" s="138"/>
      <c r="M403" s="138"/>
      <c r="N403" s="138"/>
      <c r="O403" s="138"/>
      <c r="P403" s="138"/>
      <c r="Q403" s="138"/>
      <c r="R403" s="138"/>
      <c r="S403" s="138"/>
      <c r="T403" s="138"/>
      <c r="U403" s="138"/>
      <c r="V403" s="138"/>
      <c r="W403" s="138"/>
      <c r="X403" s="138"/>
      <c r="Y403" s="138"/>
      <c r="Z403" s="138"/>
    </row>
    <row r="404" spans="1:26" ht="15.75" customHeight="1">
      <c r="A404" s="138"/>
      <c r="B404" s="138"/>
      <c r="C404" s="138"/>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c r="Z404" s="138"/>
    </row>
    <row r="405" spans="1:26" ht="15.75" customHeight="1">
      <c r="A405" s="138"/>
      <c r="B405" s="138"/>
      <c r="C405" s="138"/>
      <c r="D405" s="138"/>
      <c r="E405" s="138"/>
      <c r="F405" s="138"/>
      <c r="G405" s="138"/>
      <c r="H405" s="138"/>
      <c r="I405" s="138"/>
      <c r="J405" s="138"/>
      <c r="K405" s="138"/>
      <c r="L405" s="138"/>
      <c r="M405" s="138"/>
      <c r="N405" s="138"/>
      <c r="O405" s="138"/>
      <c r="P405" s="138"/>
      <c r="Q405" s="138"/>
      <c r="R405" s="138"/>
      <c r="S405" s="138"/>
      <c r="T405" s="138"/>
      <c r="U405" s="138"/>
      <c r="V405" s="138"/>
      <c r="W405" s="138"/>
      <c r="X405" s="138"/>
      <c r="Y405" s="138"/>
      <c r="Z405" s="138"/>
    </row>
    <row r="406" spans="1:26" ht="15.75" customHeight="1">
      <c r="A406" s="138"/>
      <c r="B406" s="138"/>
      <c r="C406" s="138"/>
      <c r="D406" s="138"/>
      <c r="E406" s="138"/>
      <c r="F406" s="138"/>
      <c r="G406" s="138"/>
      <c r="H406" s="138"/>
      <c r="I406" s="138"/>
      <c r="J406" s="138"/>
      <c r="K406" s="138"/>
      <c r="L406" s="138"/>
      <c r="M406" s="138"/>
      <c r="N406" s="138"/>
      <c r="O406" s="138"/>
      <c r="P406" s="138"/>
      <c r="Q406" s="138"/>
      <c r="R406" s="138"/>
      <c r="S406" s="138"/>
      <c r="T406" s="138"/>
      <c r="U406" s="138"/>
      <c r="V406" s="138"/>
      <c r="W406" s="138"/>
      <c r="X406" s="138"/>
      <c r="Y406" s="138"/>
      <c r="Z406" s="138"/>
    </row>
    <row r="407" spans="1:26" ht="15.75" customHeight="1">
      <c r="A407" s="138"/>
      <c r="B407" s="138"/>
      <c r="C407" s="138"/>
      <c r="D407" s="138"/>
      <c r="E407" s="138"/>
      <c r="F407" s="138"/>
      <c r="G407" s="138"/>
      <c r="H407" s="138"/>
      <c r="I407" s="138"/>
      <c r="J407" s="138"/>
      <c r="K407" s="138"/>
      <c r="L407" s="138"/>
      <c r="M407" s="138"/>
      <c r="N407" s="138"/>
      <c r="O407" s="138"/>
      <c r="P407" s="138"/>
      <c r="Q407" s="138"/>
      <c r="R407" s="138"/>
      <c r="S407" s="138"/>
      <c r="T407" s="138"/>
      <c r="U407" s="138"/>
      <c r="V407" s="138"/>
      <c r="W407" s="138"/>
      <c r="X407" s="138"/>
      <c r="Y407" s="138"/>
      <c r="Z407" s="138"/>
    </row>
    <row r="408" spans="1:26" ht="15.75" customHeight="1">
      <c r="A408" s="138"/>
      <c r="B408" s="138"/>
      <c r="C408" s="138"/>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8"/>
      <c r="Z408" s="138"/>
    </row>
    <row r="409" spans="1:26" ht="15.75" customHeight="1">
      <c r="A409" s="138"/>
      <c r="B409" s="138"/>
      <c r="C409" s="138"/>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c r="Z409" s="138"/>
    </row>
    <row r="410" spans="1:26" ht="15.75" customHeight="1">
      <c r="A410" s="138"/>
      <c r="B410" s="138"/>
      <c r="C410" s="138"/>
      <c r="D410" s="138"/>
      <c r="E410" s="138"/>
      <c r="F410" s="138"/>
      <c r="G410" s="138"/>
      <c r="H410" s="138"/>
      <c r="I410" s="138"/>
      <c r="J410" s="138"/>
      <c r="K410" s="138"/>
      <c r="L410" s="138"/>
      <c r="M410" s="138"/>
      <c r="N410" s="138"/>
      <c r="O410" s="138"/>
      <c r="P410" s="138"/>
      <c r="Q410" s="138"/>
      <c r="R410" s="138"/>
      <c r="S410" s="138"/>
      <c r="T410" s="138"/>
      <c r="U410" s="138"/>
      <c r="V410" s="138"/>
      <c r="W410" s="138"/>
      <c r="X410" s="138"/>
      <c r="Y410" s="138"/>
      <c r="Z410" s="138"/>
    </row>
    <row r="411" spans="1:26" ht="15.75" customHeight="1">
      <c r="A411" s="138"/>
      <c r="B411" s="138"/>
      <c r="C411" s="138"/>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8"/>
      <c r="Z411" s="138"/>
    </row>
    <row r="412" spans="1:26" ht="15.75" customHeight="1">
      <c r="A412" s="138"/>
      <c r="B412" s="138"/>
      <c r="C412" s="138"/>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38"/>
      <c r="Z412" s="138"/>
    </row>
    <row r="413" spans="1:26" ht="15.75" customHeight="1">
      <c r="A413" s="138"/>
      <c r="B413" s="138"/>
      <c r="C413" s="138"/>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8"/>
      <c r="Z413" s="138"/>
    </row>
    <row r="414" spans="1:26" ht="15.75" customHeight="1">
      <c r="A414" s="138"/>
      <c r="B414" s="138"/>
      <c r="C414" s="138"/>
      <c r="D414" s="138"/>
      <c r="E414" s="138"/>
      <c r="F414" s="138"/>
      <c r="G414" s="138"/>
      <c r="H414" s="138"/>
      <c r="I414" s="138"/>
      <c r="J414" s="138"/>
      <c r="K414" s="138"/>
      <c r="L414" s="138"/>
      <c r="M414" s="138"/>
      <c r="N414" s="138"/>
      <c r="O414" s="138"/>
      <c r="P414" s="138"/>
      <c r="Q414" s="138"/>
      <c r="R414" s="138"/>
      <c r="S414" s="138"/>
      <c r="T414" s="138"/>
      <c r="U414" s="138"/>
      <c r="V414" s="138"/>
      <c r="W414" s="138"/>
      <c r="X414" s="138"/>
      <c r="Y414" s="138"/>
      <c r="Z414" s="138"/>
    </row>
    <row r="415" spans="1:26" ht="15.75" customHeight="1">
      <c r="A415" s="138"/>
      <c r="B415" s="138"/>
      <c r="C415" s="138"/>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38"/>
      <c r="Z415" s="138"/>
    </row>
    <row r="416" spans="1:26" ht="15.75" customHeight="1">
      <c r="A416" s="138"/>
      <c r="B416" s="138"/>
      <c r="C416" s="138"/>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c r="Z416" s="138"/>
    </row>
    <row r="417" spans="1:26" ht="15.75" customHeight="1">
      <c r="A417" s="138"/>
      <c r="B417" s="138"/>
      <c r="C417" s="138"/>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8"/>
      <c r="Z417" s="138"/>
    </row>
    <row r="418" spans="1:26" ht="15.75" customHeight="1">
      <c r="A418" s="138"/>
      <c r="B418" s="138"/>
      <c r="C418" s="138"/>
      <c r="D418" s="138"/>
      <c r="E418" s="138"/>
      <c r="F418" s="138"/>
      <c r="G418" s="138"/>
      <c r="H418" s="138"/>
      <c r="I418" s="138"/>
      <c r="J418" s="138"/>
      <c r="K418" s="138"/>
      <c r="L418" s="138"/>
      <c r="M418" s="138"/>
      <c r="N418" s="138"/>
      <c r="O418" s="138"/>
      <c r="P418" s="138"/>
      <c r="Q418" s="138"/>
      <c r="R418" s="138"/>
      <c r="S418" s="138"/>
      <c r="T418" s="138"/>
      <c r="U418" s="138"/>
      <c r="V418" s="138"/>
      <c r="W418" s="138"/>
      <c r="X418" s="138"/>
      <c r="Y418" s="138"/>
      <c r="Z418" s="138"/>
    </row>
    <row r="419" spans="1:26" ht="15.75" customHeight="1">
      <c r="A419" s="138"/>
      <c r="B419" s="138"/>
      <c r="C419" s="138"/>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8"/>
      <c r="Z419" s="138"/>
    </row>
    <row r="420" spans="1:26" ht="15.75" customHeight="1">
      <c r="A420" s="138"/>
      <c r="B420" s="138"/>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c r="Z420" s="138"/>
    </row>
    <row r="421" spans="1:26" ht="15.75" customHeight="1">
      <c r="A421" s="138"/>
      <c r="B421" s="138"/>
      <c r="C421" s="138"/>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8"/>
      <c r="Z421" s="138"/>
    </row>
    <row r="422" spans="1:26" ht="15.75" customHeight="1">
      <c r="A422" s="138"/>
      <c r="B422" s="138"/>
      <c r="C422" s="138"/>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8"/>
      <c r="Z422" s="138"/>
    </row>
    <row r="423" spans="1:26" ht="15.75" customHeight="1">
      <c r="A423" s="138"/>
      <c r="B423" s="138"/>
      <c r="C423" s="138"/>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8"/>
      <c r="Z423" s="138"/>
    </row>
    <row r="424" spans="1:26" ht="15.75" customHeight="1">
      <c r="A424" s="138"/>
      <c r="B424" s="138"/>
      <c r="C424" s="138"/>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8"/>
      <c r="Z424" s="138"/>
    </row>
    <row r="425" spans="1:26" ht="15.75" customHeight="1">
      <c r="A425" s="138"/>
      <c r="B425" s="138"/>
      <c r="C425" s="138"/>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8"/>
      <c r="Z425" s="138"/>
    </row>
    <row r="426" spans="1:26" ht="15.75" customHeight="1">
      <c r="A426" s="138"/>
      <c r="B426" s="138"/>
      <c r="C426" s="138"/>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c r="Z426" s="138"/>
    </row>
    <row r="427" spans="1:26" ht="15.75" customHeight="1">
      <c r="A427" s="138"/>
      <c r="B427" s="138"/>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c r="Z427" s="138"/>
    </row>
    <row r="428" spans="1:26" ht="15.75" customHeight="1">
      <c r="A428" s="138"/>
      <c r="B428" s="138"/>
      <c r="C428" s="138"/>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8"/>
      <c r="Z428" s="138"/>
    </row>
    <row r="429" spans="1:26" ht="15.75" customHeight="1">
      <c r="A429" s="138"/>
      <c r="B429" s="138"/>
      <c r="C429" s="138"/>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c r="Z429" s="138"/>
    </row>
    <row r="430" spans="1:26" ht="15.75" customHeight="1">
      <c r="A430" s="138"/>
      <c r="B430" s="138"/>
      <c r="C430" s="138"/>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8"/>
      <c r="Z430" s="138"/>
    </row>
    <row r="431" spans="1:26" ht="15.75" customHeight="1">
      <c r="A431" s="138"/>
      <c r="B431" s="138"/>
      <c r="C431" s="138"/>
      <c r="D431" s="138"/>
      <c r="E431" s="138"/>
      <c r="F431" s="138"/>
      <c r="G431" s="138"/>
      <c r="H431" s="138"/>
      <c r="I431" s="138"/>
      <c r="J431" s="138"/>
      <c r="K431" s="138"/>
      <c r="L431" s="138"/>
      <c r="M431" s="138"/>
      <c r="N431" s="138"/>
      <c r="O431" s="138"/>
      <c r="P431" s="138"/>
      <c r="Q431" s="138"/>
      <c r="R431" s="138"/>
      <c r="S431" s="138"/>
      <c r="T431" s="138"/>
      <c r="U431" s="138"/>
      <c r="V431" s="138"/>
      <c r="W431" s="138"/>
      <c r="X431" s="138"/>
      <c r="Y431" s="138"/>
      <c r="Z431" s="138"/>
    </row>
    <row r="432" spans="1:26" ht="15.75" customHeight="1">
      <c r="A432" s="138"/>
      <c r="B432" s="138"/>
      <c r="C432" s="138"/>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8"/>
      <c r="Z432" s="138"/>
    </row>
    <row r="433" spans="1:26" ht="15.75" customHeight="1">
      <c r="A433" s="138"/>
      <c r="B433" s="138"/>
      <c r="C433" s="138"/>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c r="Z433" s="138"/>
    </row>
    <row r="434" spans="1:26" ht="15.75" customHeight="1">
      <c r="A434" s="138"/>
      <c r="B434" s="138"/>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c r="Z434" s="138"/>
    </row>
    <row r="435" spans="1:26" ht="15.75" customHeight="1">
      <c r="A435" s="138"/>
      <c r="B435" s="138"/>
      <c r="C435" s="138"/>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8"/>
      <c r="Z435" s="138"/>
    </row>
    <row r="436" spans="1:26" ht="15.75" customHeight="1">
      <c r="A436" s="138"/>
      <c r="B436" s="138"/>
      <c r="C436" s="138"/>
      <c r="D436" s="138"/>
      <c r="E436" s="138"/>
      <c r="F436" s="138"/>
      <c r="G436" s="138"/>
      <c r="H436" s="138"/>
      <c r="I436" s="138"/>
      <c r="J436" s="138"/>
      <c r="K436" s="138"/>
      <c r="L436" s="138"/>
      <c r="M436" s="138"/>
      <c r="N436" s="138"/>
      <c r="O436" s="138"/>
      <c r="P436" s="138"/>
      <c r="Q436" s="138"/>
      <c r="R436" s="138"/>
      <c r="S436" s="138"/>
      <c r="T436" s="138"/>
      <c r="U436" s="138"/>
      <c r="V436" s="138"/>
      <c r="W436" s="138"/>
      <c r="X436" s="138"/>
      <c r="Y436" s="138"/>
      <c r="Z436" s="138"/>
    </row>
    <row r="437" spans="1:26" ht="15.75" customHeight="1">
      <c r="A437" s="138"/>
      <c r="B437" s="138"/>
      <c r="C437" s="138"/>
      <c r="D437" s="138"/>
      <c r="E437" s="138"/>
      <c r="F437" s="138"/>
      <c r="G437" s="138"/>
      <c r="H437" s="138"/>
      <c r="I437" s="138"/>
      <c r="J437" s="138"/>
      <c r="K437" s="138"/>
      <c r="L437" s="138"/>
      <c r="M437" s="138"/>
      <c r="N437" s="138"/>
      <c r="O437" s="138"/>
      <c r="P437" s="138"/>
      <c r="Q437" s="138"/>
      <c r="R437" s="138"/>
      <c r="S437" s="138"/>
      <c r="T437" s="138"/>
      <c r="U437" s="138"/>
      <c r="V437" s="138"/>
      <c r="W437" s="138"/>
      <c r="X437" s="138"/>
      <c r="Y437" s="138"/>
      <c r="Z437" s="138"/>
    </row>
    <row r="438" spans="1:26" ht="15.75" customHeight="1">
      <c r="A438" s="138"/>
      <c r="B438" s="138"/>
      <c r="C438" s="138"/>
      <c r="D438" s="138"/>
      <c r="E438" s="138"/>
      <c r="F438" s="138"/>
      <c r="G438" s="138"/>
      <c r="H438" s="138"/>
      <c r="I438" s="138"/>
      <c r="J438" s="138"/>
      <c r="K438" s="138"/>
      <c r="L438" s="138"/>
      <c r="M438" s="138"/>
      <c r="N438" s="138"/>
      <c r="O438" s="138"/>
      <c r="P438" s="138"/>
      <c r="Q438" s="138"/>
      <c r="R438" s="138"/>
      <c r="S438" s="138"/>
      <c r="T438" s="138"/>
      <c r="U438" s="138"/>
      <c r="V438" s="138"/>
      <c r="W438" s="138"/>
      <c r="X438" s="138"/>
      <c r="Y438" s="138"/>
      <c r="Z438" s="138"/>
    </row>
    <row r="439" spans="1:26" ht="15.75" customHeight="1">
      <c r="A439" s="138"/>
      <c r="B439" s="138"/>
      <c r="C439" s="138"/>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8"/>
      <c r="Z439" s="138"/>
    </row>
    <row r="440" spans="1:26" ht="15.75" customHeight="1">
      <c r="A440" s="138"/>
      <c r="B440" s="138"/>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c r="Z440" s="138"/>
    </row>
    <row r="441" spans="1:26" ht="15.75" customHeight="1">
      <c r="A441" s="138"/>
      <c r="B441" s="138"/>
      <c r="C441" s="138"/>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8"/>
      <c r="Z441" s="138"/>
    </row>
    <row r="442" spans="1:26" ht="15.75" customHeight="1">
      <c r="A442" s="138"/>
      <c r="B442" s="138"/>
      <c r="C442" s="138"/>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8"/>
      <c r="Z442" s="138"/>
    </row>
    <row r="443" spans="1:26" ht="15.75" customHeight="1">
      <c r="A443" s="138"/>
      <c r="B443" s="138"/>
      <c r="C443" s="138"/>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8"/>
      <c r="Z443" s="138"/>
    </row>
    <row r="444" spans="1:26" ht="15.75" customHeight="1">
      <c r="A444" s="138"/>
      <c r="B444" s="138"/>
      <c r="C444" s="138"/>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8"/>
      <c r="Z444" s="138"/>
    </row>
    <row r="445" spans="1:26" ht="15.75" customHeight="1">
      <c r="A445" s="138"/>
      <c r="B445" s="138"/>
      <c r="C445" s="138"/>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8"/>
      <c r="Z445" s="138"/>
    </row>
    <row r="446" spans="1:26" ht="15.75" customHeight="1">
      <c r="A446" s="138"/>
      <c r="B446" s="138"/>
      <c r="C446" s="138"/>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8"/>
      <c r="Z446" s="138"/>
    </row>
    <row r="447" spans="1:26" ht="15.75" customHeight="1">
      <c r="A447" s="138"/>
      <c r="B447" s="138"/>
      <c r="C447" s="138"/>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8"/>
      <c r="Z447" s="138"/>
    </row>
    <row r="448" spans="1:26" ht="15.75" customHeight="1">
      <c r="A448" s="138"/>
      <c r="B448" s="138"/>
      <c r="C448" s="138"/>
      <c r="D448" s="138"/>
      <c r="E448" s="138"/>
      <c r="F448" s="138"/>
      <c r="G448" s="138"/>
      <c r="H448" s="138"/>
      <c r="I448" s="138"/>
      <c r="J448" s="138"/>
      <c r="K448" s="138"/>
      <c r="L448" s="138"/>
      <c r="M448" s="138"/>
      <c r="N448" s="138"/>
      <c r="O448" s="138"/>
      <c r="P448" s="138"/>
      <c r="Q448" s="138"/>
      <c r="R448" s="138"/>
      <c r="S448" s="138"/>
      <c r="T448" s="138"/>
      <c r="U448" s="138"/>
      <c r="V448" s="138"/>
      <c r="W448" s="138"/>
      <c r="X448" s="138"/>
      <c r="Y448" s="138"/>
      <c r="Z448" s="138"/>
    </row>
    <row r="449" spans="1:26" ht="15.75" customHeight="1">
      <c r="A449" s="138"/>
      <c r="B449" s="138"/>
      <c r="C449" s="138"/>
      <c r="D449" s="138"/>
      <c r="E449" s="138"/>
      <c r="F449" s="138"/>
      <c r="G449" s="138"/>
      <c r="H449" s="138"/>
      <c r="I449" s="138"/>
      <c r="J449" s="138"/>
      <c r="K449" s="138"/>
      <c r="L449" s="138"/>
      <c r="M449" s="138"/>
      <c r="N449" s="138"/>
      <c r="O449" s="138"/>
      <c r="P449" s="138"/>
      <c r="Q449" s="138"/>
      <c r="R449" s="138"/>
      <c r="S449" s="138"/>
      <c r="T449" s="138"/>
      <c r="U449" s="138"/>
      <c r="V449" s="138"/>
      <c r="W449" s="138"/>
      <c r="X449" s="138"/>
      <c r="Y449" s="138"/>
      <c r="Z449" s="138"/>
    </row>
    <row r="450" spans="1:26" ht="15.75" customHeight="1">
      <c r="A450" s="138"/>
      <c r="B450" s="138"/>
      <c r="C450" s="138"/>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8"/>
      <c r="Z450" s="138"/>
    </row>
    <row r="451" spans="1:26" ht="15.75" customHeight="1">
      <c r="A451" s="138"/>
      <c r="B451" s="138"/>
      <c r="C451" s="138"/>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8"/>
      <c r="Z451" s="138"/>
    </row>
    <row r="452" spans="1:26" ht="15.75" customHeight="1">
      <c r="A452" s="138"/>
      <c r="B452" s="138"/>
      <c r="C452" s="138"/>
      <c r="D452" s="138"/>
      <c r="E452" s="138"/>
      <c r="F452" s="138"/>
      <c r="G452" s="138"/>
      <c r="H452" s="138"/>
      <c r="I452" s="138"/>
      <c r="J452" s="138"/>
      <c r="K452" s="138"/>
      <c r="L452" s="138"/>
      <c r="M452" s="138"/>
      <c r="N452" s="138"/>
      <c r="O452" s="138"/>
      <c r="P452" s="138"/>
      <c r="Q452" s="138"/>
      <c r="R452" s="138"/>
      <c r="S452" s="138"/>
      <c r="T452" s="138"/>
      <c r="U452" s="138"/>
      <c r="V452" s="138"/>
      <c r="W452" s="138"/>
      <c r="X452" s="138"/>
      <c r="Y452" s="138"/>
      <c r="Z452" s="138"/>
    </row>
    <row r="453" spans="1:26" ht="15.75" customHeight="1">
      <c r="A453" s="138"/>
      <c r="B453" s="138"/>
      <c r="C453" s="138"/>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8"/>
      <c r="Z453" s="138"/>
    </row>
    <row r="454" spans="1:26" ht="15.75" customHeight="1">
      <c r="A454" s="138"/>
      <c r="B454" s="138"/>
      <c r="C454" s="138"/>
      <c r="D454" s="138"/>
      <c r="E454" s="138"/>
      <c r="F454" s="138"/>
      <c r="G454" s="138"/>
      <c r="H454" s="138"/>
      <c r="I454" s="138"/>
      <c r="J454" s="138"/>
      <c r="K454" s="138"/>
      <c r="L454" s="138"/>
      <c r="M454" s="138"/>
      <c r="N454" s="138"/>
      <c r="O454" s="138"/>
      <c r="P454" s="138"/>
      <c r="Q454" s="138"/>
      <c r="R454" s="138"/>
      <c r="S454" s="138"/>
      <c r="T454" s="138"/>
      <c r="U454" s="138"/>
      <c r="V454" s="138"/>
      <c r="W454" s="138"/>
      <c r="X454" s="138"/>
      <c r="Y454" s="138"/>
      <c r="Z454" s="138"/>
    </row>
    <row r="455" spans="1:26" ht="15.75" customHeight="1">
      <c r="A455" s="138"/>
      <c r="B455" s="138"/>
      <c r="C455" s="138"/>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8"/>
      <c r="Z455" s="138"/>
    </row>
    <row r="456" spans="1:26" ht="15.75" customHeight="1">
      <c r="A456" s="138"/>
      <c r="B456" s="138"/>
      <c r="C456" s="138"/>
      <c r="D456" s="138"/>
      <c r="E456" s="138"/>
      <c r="F456" s="138"/>
      <c r="G456" s="138"/>
      <c r="H456" s="138"/>
      <c r="I456" s="138"/>
      <c r="J456" s="138"/>
      <c r="K456" s="138"/>
      <c r="L456" s="138"/>
      <c r="M456" s="138"/>
      <c r="N456" s="138"/>
      <c r="O456" s="138"/>
      <c r="P456" s="138"/>
      <c r="Q456" s="138"/>
      <c r="R456" s="138"/>
      <c r="S456" s="138"/>
      <c r="T456" s="138"/>
      <c r="U456" s="138"/>
      <c r="V456" s="138"/>
      <c r="W456" s="138"/>
      <c r="X456" s="138"/>
      <c r="Y456" s="138"/>
      <c r="Z456" s="138"/>
    </row>
    <row r="457" spans="1:26" ht="15.75" customHeight="1">
      <c r="A457" s="138"/>
      <c r="B457" s="138"/>
      <c r="C457" s="138"/>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8"/>
      <c r="Z457" s="138"/>
    </row>
    <row r="458" spans="1:26" ht="15.75" customHeight="1">
      <c r="A458" s="138"/>
      <c r="B458" s="138"/>
      <c r="C458" s="138"/>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8"/>
      <c r="Z458" s="138"/>
    </row>
    <row r="459" spans="1:26" ht="15.75" customHeight="1">
      <c r="A459" s="138"/>
      <c r="B459" s="138"/>
      <c r="C459" s="138"/>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8"/>
      <c r="Z459" s="138"/>
    </row>
    <row r="460" spans="1:26" ht="15.75" customHeight="1">
      <c r="A460" s="138"/>
      <c r="B460" s="138"/>
      <c r="C460" s="138"/>
      <c r="D460" s="138"/>
      <c r="E460" s="138"/>
      <c r="F460" s="138"/>
      <c r="G460" s="138"/>
      <c r="H460" s="138"/>
      <c r="I460" s="138"/>
      <c r="J460" s="138"/>
      <c r="K460" s="138"/>
      <c r="L460" s="138"/>
      <c r="M460" s="138"/>
      <c r="N460" s="138"/>
      <c r="O460" s="138"/>
      <c r="P460" s="138"/>
      <c r="Q460" s="138"/>
      <c r="R460" s="138"/>
      <c r="S460" s="138"/>
      <c r="T460" s="138"/>
      <c r="U460" s="138"/>
      <c r="V460" s="138"/>
      <c r="W460" s="138"/>
      <c r="X460" s="138"/>
      <c r="Y460" s="138"/>
      <c r="Z460" s="138"/>
    </row>
    <row r="461" spans="1:26" ht="15.75" customHeight="1">
      <c r="A461" s="138"/>
      <c r="B461" s="138"/>
      <c r="C461" s="138"/>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c r="Z461" s="138"/>
    </row>
    <row r="462" spans="1:26" ht="15.75" customHeight="1">
      <c r="A462" s="138"/>
      <c r="B462" s="138"/>
      <c r="C462" s="138"/>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c r="Z462" s="138"/>
    </row>
    <row r="463" spans="1:26" ht="15.75" customHeight="1">
      <c r="A463" s="138"/>
      <c r="B463" s="138"/>
      <c r="C463" s="138"/>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8"/>
      <c r="Z463" s="138"/>
    </row>
    <row r="464" spans="1:26" ht="15.75" customHeight="1">
      <c r="A464" s="138"/>
      <c r="B464" s="138"/>
      <c r="C464" s="138"/>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8"/>
      <c r="Z464" s="138"/>
    </row>
    <row r="465" spans="1:26" ht="15.75" customHeight="1">
      <c r="A465" s="138"/>
      <c r="B465" s="138"/>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c r="Z465" s="138"/>
    </row>
    <row r="466" spans="1:26" ht="15.75" customHeight="1">
      <c r="A466" s="138"/>
      <c r="B466" s="138"/>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c r="Z466" s="138"/>
    </row>
    <row r="467" spans="1:26" ht="15.75" customHeight="1">
      <c r="A467" s="138"/>
      <c r="B467" s="138"/>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c r="Z467" s="138"/>
    </row>
    <row r="468" spans="1:26" ht="15.75" customHeight="1">
      <c r="A468" s="138"/>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row>
    <row r="469" spans="1:26" ht="15.75" customHeight="1">
      <c r="A469" s="138"/>
      <c r="B469" s="138"/>
      <c r="C469" s="138"/>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8"/>
      <c r="Z469" s="138"/>
    </row>
    <row r="470" spans="1:26" ht="15.75" customHeight="1">
      <c r="A470" s="138"/>
      <c r="B470" s="138"/>
      <c r="C470" s="138"/>
      <c r="D470" s="138"/>
      <c r="E470" s="138"/>
      <c r="F470" s="138"/>
      <c r="G470" s="138"/>
      <c r="H470" s="138"/>
      <c r="I470" s="138"/>
      <c r="J470" s="138"/>
      <c r="K470" s="138"/>
      <c r="L470" s="138"/>
      <c r="M470" s="138"/>
      <c r="N470" s="138"/>
      <c r="O470" s="138"/>
      <c r="P470" s="138"/>
      <c r="Q470" s="138"/>
      <c r="R470" s="138"/>
      <c r="S470" s="138"/>
      <c r="T470" s="138"/>
      <c r="U470" s="138"/>
      <c r="V470" s="138"/>
      <c r="W470" s="138"/>
      <c r="X470" s="138"/>
      <c r="Y470" s="138"/>
      <c r="Z470" s="138"/>
    </row>
    <row r="471" spans="1:26" ht="15.75" customHeight="1">
      <c r="A471" s="138"/>
      <c r="B471" s="138"/>
      <c r="C471" s="138"/>
      <c r="D471" s="138"/>
      <c r="E471" s="138"/>
      <c r="F471" s="138"/>
      <c r="G471" s="138"/>
      <c r="H471" s="138"/>
      <c r="I471" s="138"/>
      <c r="J471" s="138"/>
      <c r="K471" s="138"/>
      <c r="L471" s="138"/>
      <c r="M471" s="138"/>
      <c r="N471" s="138"/>
      <c r="O471" s="138"/>
      <c r="P471" s="138"/>
      <c r="Q471" s="138"/>
      <c r="R471" s="138"/>
      <c r="S471" s="138"/>
      <c r="T471" s="138"/>
      <c r="U471" s="138"/>
      <c r="V471" s="138"/>
      <c r="W471" s="138"/>
      <c r="X471" s="138"/>
      <c r="Y471" s="138"/>
      <c r="Z471" s="138"/>
    </row>
    <row r="472" spans="1:26" ht="15.75" customHeight="1">
      <c r="A472" s="138"/>
      <c r="B472" s="138"/>
      <c r="C472" s="138"/>
      <c r="D472" s="138"/>
      <c r="E472" s="138"/>
      <c r="F472" s="138"/>
      <c r="G472" s="138"/>
      <c r="H472" s="138"/>
      <c r="I472" s="138"/>
      <c r="J472" s="138"/>
      <c r="K472" s="138"/>
      <c r="L472" s="138"/>
      <c r="M472" s="138"/>
      <c r="N472" s="138"/>
      <c r="O472" s="138"/>
      <c r="P472" s="138"/>
      <c r="Q472" s="138"/>
      <c r="R472" s="138"/>
      <c r="S472" s="138"/>
      <c r="T472" s="138"/>
      <c r="U472" s="138"/>
      <c r="V472" s="138"/>
      <c r="W472" s="138"/>
      <c r="X472" s="138"/>
      <c r="Y472" s="138"/>
      <c r="Z472" s="138"/>
    </row>
    <row r="473" spans="1:26" ht="15.75" customHeight="1">
      <c r="A473" s="138"/>
      <c r="B473" s="138"/>
      <c r="C473" s="138"/>
      <c r="D473" s="138"/>
      <c r="E473" s="138"/>
      <c r="F473" s="138"/>
      <c r="G473" s="138"/>
      <c r="H473" s="138"/>
      <c r="I473" s="138"/>
      <c r="J473" s="138"/>
      <c r="K473" s="138"/>
      <c r="L473" s="138"/>
      <c r="M473" s="138"/>
      <c r="N473" s="138"/>
      <c r="O473" s="138"/>
      <c r="P473" s="138"/>
      <c r="Q473" s="138"/>
      <c r="R473" s="138"/>
      <c r="S473" s="138"/>
      <c r="T473" s="138"/>
      <c r="U473" s="138"/>
      <c r="V473" s="138"/>
      <c r="W473" s="138"/>
      <c r="X473" s="138"/>
      <c r="Y473" s="138"/>
      <c r="Z473" s="138"/>
    </row>
    <row r="474" spans="1:26" ht="15.75" customHeight="1">
      <c r="A474" s="138"/>
      <c r="B474" s="138"/>
      <c r="C474" s="138"/>
      <c r="D474" s="138"/>
      <c r="E474" s="138"/>
      <c r="F474" s="138"/>
      <c r="G474" s="138"/>
      <c r="H474" s="138"/>
      <c r="I474" s="138"/>
      <c r="J474" s="138"/>
      <c r="K474" s="138"/>
      <c r="L474" s="138"/>
      <c r="M474" s="138"/>
      <c r="N474" s="138"/>
      <c r="O474" s="138"/>
      <c r="P474" s="138"/>
      <c r="Q474" s="138"/>
      <c r="R474" s="138"/>
      <c r="S474" s="138"/>
      <c r="T474" s="138"/>
      <c r="U474" s="138"/>
      <c r="V474" s="138"/>
      <c r="W474" s="138"/>
      <c r="X474" s="138"/>
      <c r="Y474" s="138"/>
      <c r="Z474" s="138"/>
    </row>
    <row r="475" spans="1:26" ht="15.75" customHeight="1">
      <c r="A475" s="138"/>
      <c r="B475" s="138"/>
      <c r="C475" s="138"/>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8"/>
      <c r="Z475" s="138"/>
    </row>
    <row r="476" spans="1:26" ht="15.75" customHeight="1">
      <c r="A476" s="138"/>
      <c r="B476" s="138"/>
      <c r="C476" s="138"/>
      <c r="D476" s="138"/>
      <c r="E476" s="138"/>
      <c r="F476" s="138"/>
      <c r="G476" s="138"/>
      <c r="H476" s="138"/>
      <c r="I476" s="138"/>
      <c r="J476" s="138"/>
      <c r="K476" s="138"/>
      <c r="L476" s="138"/>
      <c r="M476" s="138"/>
      <c r="N476" s="138"/>
      <c r="O476" s="138"/>
      <c r="P476" s="138"/>
      <c r="Q476" s="138"/>
      <c r="R476" s="138"/>
      <c r="S476" s="138"/>
      <c r="T476" s="138"/>
      <c r="U476" s="138"/>
      <c r="V476" s="138"/>
      <c r="W476" s="138"/>
      <c r="X476" s="138"/>
      <c r="Y476" s="138"/>
      <c r="Z476" s="138"/>
    </row>
    <row r="477" spans="1:26" ht="15.75" customHeight="1">
      <c r="A477" s="138"/>
      <c r="B477" s="138"/>
      <c r="C477" s="138"/>
      <c r="D477" s="138"/>
      <c r="E477" s="138"/>
      <c r="F477" s="138"/>
      <c r="G477" s="138"/>
      <c r="H477" s="138"/>
      <c r="I477" s="138"/>
      <c r="J477" s="138"/>
      <c r="K477" s="138"/>
      <c r="L477" s="138"/>
      <c r="M477" s="138"/>
      <c r="N477" s="138"/>
      <c r="O477" s="138"/>
      <c r="P477" s="138"/>
      <c r="Q477" s="138"/>
      <c r="R477" s="138"/>
      <c r="S477" s="138"/>
      <c r="T477" s="138"/>
      <c r="U477" s="138"/>
      <c r="V477" s="138"/>
      <c r="W477" s="138"/>
      <c r="X477" s="138"/>
      <c r="Y477" s="138"/>
      <c r="Z477" s="138"/>
    </row>
    <row r="478" spans="1:26" ht="15.75" customHeight="1">
      <c r="A478" s="138"/>
      <c r="B478" s="138"/>
      <c r="C478" s="138"/>
      <c r="D478" s="138"/>
      <c r="E478" s="138"/>
      <c r="F478" s="138"/>
      <c r="G478" s="138"/>
      <c r="H478" s="138"/>
      <c r="I478" s="138"/>
      <c r="J478" s="138"/>
      <c r="K478" s="138"/>
      <c r="L478" s="138"/>
      <c r="M478" s="138"/>
      <c r="N478" s="138"/>
      <c r="O478" s="138"/>
      <c r="P478" s="138"/>
      <c r="Q478" s="138"/>
      <c r="R478" s="138"/>
      <c r="S478" s="138"/>
      <c r="T478" s="138"/>
      <c r="U478" s="138"/>
      <c r="V478" s="138"/>
      <c r="W478" s="138"/>
      <c r="X478" s="138"/>
      <c r="Y478" s="138"/>
      <c r="Z478" s="138"/>
    </row>
    <row r="479" spans="1:26" ht="15.75" customHeight="1">
      <c r="A479" s="138"/>
      <c r="B479" s="138"/>
      <c r="C479" s="138"/>
      <c r="D479" s="138"/>
      <c r="E479" s="138"/>
      <c r="F479" s="138"/>
      <c r="G479" s="138"/>
      <c r="H479" s="138"/>
      <c r="I479" s="138"/>
      <c r="J479" s="138"/>
      <c r="K479" s="138"/>
      <c r="L479" s="138"/>
      <c r="M479" s="138"/>
      <c r="N479" s="138"/>
      <c r="O479" s="138"/>
      <c r="P479" s="138"/>
      <c r="Q479" s="138"/>
      <c r="R479" s="138"/>
      <c r="S479" s="138"/>
      <c r="T479" s="138"/>
      <c r="U479" s="138"/>
      <c r="V479" s="138"/>
      <c r="W479" s="138"/>
      <c r="X479" s="138"/>
      <c r="Y479" s="138"/>
      <c r="Z479" s="138"/>
    </row>
    <row r="480" spans="1:26" ht="15.75" customHeight="1">
      <c r="A480" s="138"/>
      <c r="B480" s="138"/>
      <c r="C480" s="138"/>
      <c r="D480" s="138"/>
      <c r="E480" s="138"/>
      <c r="F480" s="138"/>
      <c r="G480" s="138"/>
      <c r="H480" s="138"/>
      <c r="I480" s="138"/>
      <c r="J480" s="138"/>
      <c r="K480" s="138"/>
      <c r="L480" s="138"/>
      <c r="M480" s="138"/>
      <c r="N480" s="138"/>
      <c r="O480" s="138"/>
      <c r="P480" s="138"/>
      <c r="Q480" s="138"/>
      <c r="R480" s="138"/>
      <c r="S480" s="138"/>
      <c r="T480" s="138"/>
      <c r="U480" s="138"/>
      <c r="V480" s="138"/>
      <c r="W480" s="138"/>
      <c r="X480" s="138"/>
      <c r="Y480" s="138"/>
      <c r="Z480" s="138"/>
    </row>
    <row r="481" spans="1:26" ht="15.75" customHeight="1">
      <c r="A481" s="138"/>
      <c r="B481" s="138"/>
      <c r="C481" s="138"/>
      <c r="D481" s="138"/>
      <c r="E481" s="138"/>
      <c r="F481" s="138"/>
      <c r="G481" s="138"/>
      <c r="H481" s="138"/>
      <c r="I481" s="138"/>
      <c r="J481" s="138"/>
      <c r="K481" s="138"/>
      <c r="L481" s="138"/>
      <c r="M481" s="138"/>
      <c r="N481" s="138"/>
      <c r="O481" s="138"/>
      <c r="P481" s="138"/>
      <c r="Q481" s="138"/>
      <c r="R481" s="138"/>
      <c r="S481" s="138"/>
      <c r="T481" s="138"/>
      <c r="U481" s="138"/>
      <c r="V481" s="138"/>
      <c r="W481" s="138"/>
      <c r="X481" s="138"/>
      <c r="Y481" s="138"/>
      <c r="Z481" s="138"/>
    </row>
    <row r="482" spans="1:26" ht="15.75" customHeight="1">
      <c r="A482" s="138"/>
      <c r="B482" s="138"/>
      <c r="C482" s="138"/>
      <c r="D482" s="138"/>
      <c r="E482" s="138"/>
      <c r="F482" s="138"/>
      <c r="G482" s="138"/>
      <c r="H482" s="138"/>
      <c r="I482" s="138"/>
      <c r="J482" s="138"/>
      <c r="K482" s="138"/>
      <c r="L482" s="138"/>
      <c r="M482" s="138"/>
      <c r="N482" s="138"/>
      <c r="O482" s="138"/>
      <c r="P482" s="138"/>
      <c r="Q482" s="138"/>
      <c r="R482" s="138"/>
      <c r="S482" s="138"/>
      <c r="T482" s="138"/>
      <c r="U482" s="138"/>
      <c r="V482" s="138"/>
      <c r="W482" s="138"/>
      <c r="X482" s="138"/>
      <c r="Y482" s="138"/>
      <c r="Z482" s="138"/>
    </row>
    <row r="483" spans="1:26" ht="15.75" customHeight="1">
      <c r="A483" s="138"/>
      <c r="B483" s="138"/>
      <c r="C483" s="138"/>
      <c r="D483" s="138"/>
      <c r="E483" s="138"/>
      <c r="F483" s="138"/>
      <c r="G483" s="138"/>
      <c r="H483" s="138"/>
      <c r="I483" s="138"/>
      <c r="J483" s="138"/>
      <c r="K483" s="138"/>
      <c r="L483" s="138"/>
      <c r="M483" s="138"/>
      <c r="N483" s="138"/>
      <c r="O483" s="138"/>
      <c r="P483" s="138"/>
      <c r="Q483" s="138"/>
      <c r="R483" s="138"/>
      <c r="S483" s="138"/>
      <c r="T483" s="138"/>
      <c r="U483" s="138"/>
      <c r="V483" s="138"/>
      <c r="W483" s="138"/>
      <c r="X483" s="138"/>
      <c r="Y483" s="138"/>
      <c r="Z483" s="138"/>
    </row>
    <row r="484" spans="1:26" ht="15.75" customHeight="1">
      <c r="A484" s="138"/>
      <c r="B484" s="138"/>
      <c r="C484" s="138"/>
      <c r="D484" s="138"/>
      <c r="E484" s="138"/>
      <c r="F484" s="138"/>
      <c r="G484" s="138"/>
      <c r="H484" s="138"/>
      <c r="I484" s="138"/>
      <c r="J484" s="138"/>
      <c r="K484" s="138"/>
      <c r="L484" s="138"/>
      <c r="M484" s="138"/>
      <c r="N484" s="138"/>
      <c r="O484" s="138"/>
      <c r="P484" s="138"/>
      <c r="Q484" s="138"/>
      <c r="R484" s="138"/>
      <c r="S484" s="138"/>
      <c r="T484" s="138"/>
      <c r="U484" s="138"/>
      <c r="V484" s="138"/>
      <c r="W484" s="138"/>
      <c r="X484" s="138"/>
      <c r="Y484" s="138"/>
      <c r="Z484" s="138"/>
    </row>
    <row r="485" spans="1:26" ht="15.75" customHeight="1">
      <c r="A485" s="138"/>
      <c r="B485" s="138"/>
      <c r="C485" s="138"/>
      <c r="D485" s="138"/>
      <c r="E485" s="138"/>
      <c r="F485" s="138"/>
      <c r="G485" s="138"/>
      <c r="H485" s="138"/>
      <c r="I485" s="138"/>
      <c r="J485" s="138"/>
      <c r="K485" s="138"/>
      <c r="L485" s="138"/>
      <c r="M485" s="138"/>
      <c r="N485" s="138"/>
      <c r="O485" s="138"/>
      <c r="P485" s="138"/>
      <c r="Q485" s="138"/>
      <c r="R485" s="138"/>
      <c r="S485" s="138"/>
      <c r="T485" s="138"/>
      <c r="U485" s="138"/>
      <c r="V485" s="138"/>
      <c r="W485" s="138"/>
      <c r="X485" s="138"/>
      <c r="Y485" s="138"/>
      <c r="Z485" s="138"/>
    </row>
    <row r="486" spans="1:26" ht="15.75" customHeight="1">
      <c r="A486" s="138"/>
      <c r="B486" s="138"/>
      <c r="C486" s="138"/>
      <c r="D486" s="138"/>
      <c r="E486" s="138"/>
      <c r="F486" s="138"/>
      <c r="G486" s="138"/>
      <c r="H486" s="138"/>
      <c r="I486" s="138"/>
      <c r="J486" s="138"/>
      <c r="K486" s="138"/>
      <c r="L486" s="138"/>
      <c r="M486" s="138"/>
      <c r="N486" s="138"/>
      <c r="O486" s="138"/>
      <c r="P486" s="138"/>
      <c r="Q486" s="138"/>
      <c r="R486" s="138"/>
      <c r="S486" s="138"/>
      <c r="T486" s="138"/>
      <c r="U486" s="138"/>
      <c r="V486" s="138"/>
      <c r="W486" s="138"/>
      <c r="X486" s="138"/>
      <c r="Y486" s="138"/>
      <c r="Z486" s="138"/>
    </row>
    <row r="487" spans="1:26" ht="15.75" customHeight="1">
      <c r="A487" s="138"/>
      <c r="B487" s="138"/>
      <c r="C487" s="138"/>
      <c r="D487" s="138"/>
      <c r="E487" s="138"/>
      <c r="F487" s="138"/>
      <c r="G487" s="138"/>
      <c r="H487" s="138"/>
      <c r="I487" s="138"/>
      <c r="J487" s="138"/>
      <c r="K487" s="138"/>
      <c r="L487" s="138"/>
      <c r="M487" s="138"/>
      <c r="N487" s="138"/>
      <c r="O487" s="138"/>
      <c r="P487" s="138"/>
      <c r="Q487" s="138"/>
      <c r="R487" s="138"/>
      <c r="S487" s="138"/>
      <c r="T487" s="138"/>
      <c r="U487" s="138"/>
      <c r="V487" s="138"/>
      <c r="W487" s="138"/>
      <c r="X487" s="138"/>
      <c r="Y487" s="138"/>
      <c r="Z487" s="138"/>
    </row>
    <row r="488" spans="1:26" ht="15.75" customHeight="1">
      <c r="A488" s="138"/>
      <c r="B488" s="138"/>
      <c r="C488" s="138"/>
      <c r="D488" s="138"/>
      <c r="E488" s="138"/>
      <c r="F488" s="138"/>
      <c r="G488" s="138"/>
      <c r="H488" s="138"/>
      <c r="I488" s="138"/>
      <c r="J488" s="138"/>
      <c r="K488" s="138"/>
      <c r="L488" s="138"/>
      <c r="M488" s="138"/>
      <c r="N488" s="138"/>
      <c r="O488" s="138"/>
      <c r="P488" s="138"/>
      <c r="Q488" s="138"/>
      <c r="R488" s="138"/>
      <c r="S488" s="138"/>
      <c r="T488" s="138"/>
      <c r="U488" s="138"/>
      <c r="V488" s="138"/>
      <c r="W488" s="138"/>
      <c r="X488" s="138"/>
      <c r="Y488" s="138"/>
      <c r="Z488" s="138"/>
    </row>
    <row r="489" spans="1:26" ht="15.75" customHeight="1">
      <c r="A489" s="138"/>
      <c r="B489" s="138"/>
      <c r="C489" s="138"/>
      <c r="D489" s="138"/>
      <c r="E489" s="138"/>
      <c r="F489" s="138"/>
      <c r="G489" s="138"/>
      <c r="H489" s="138"/>
      <c r="I489" s="138"/>
      <c r="J489" s="138"/>
      <c r="K489" s="138"/>
      <c r="L489" s="138"/>
      <c r="M489" s="138"/>
      <c r="N489" s="138"/>
      <c r="O489" s="138"/>
      <c r="P489" s="138"/>
      <c r="Q489" s="138"/>
      <c r="R489" s="138"/>
      <c r="S489" s="138"/>
      <c r="T489" s="138"/>
      <c r="U489" s="138"/>
      <c r="V489" s="138"/>
      <c r="W489" s="138"/>
      <c r="X489" s="138"/>
      <c r="Y489" s="138"/>
      <c r="Z489" s="138"/>
    </row>
    <row r="490" spans="1:26" ht="15.75" customHeight="1">
      <c r="A490" s="138"/>
      <c r="B490" s="138"/>
      <c r="C490" s="138"/>
      <c r="D490" s="138"/>
      <c r="E490" s="138"/>
      <c r="F490" s="138"/>
      <c r="G490" s="138"/>
      <c r="H490" s="138"/>
      <c r="I490" s="138"/>
      <c r="J490" s="138"/>
      <c r="K490" s="138"/>
      <c r="L490" s="138"/>
      <c r="M490" s="138"/>
      <c r="N490" s="138"/>
      <c r="O490" s="138"/>
      <c r="P490" s="138"/>
      <c r="Q490" s="138"/>
      <c r="R490" s="138"/>
      <c r="S490" s="138"/>
      <c r="T490" s="138"/>
      <c r="U490" s="138"/>
      <c r="V490" s="138"/>
      <c r="W490" s="138"/>
      <c r="X490" s="138"/>
      <c r="Y490" s="138"/>
      <c r="Z490" s="138"/>
    </row>
    <row r="491" spans="1:26" ht="15.75" customHeight="1">
      <c r="A491" s="138"/>
      <c r="B491" s="138"/>
      <c r="C491" s="138"/>
      <c r="D491" s="138"/>
      <c r="E491" s="138"/>
      <c r="F491" s="138"/>
      <c r="G491" s="138"/>
      <c r="H491" s="138"/>
      <c r="I491" s="138"/>
      <c r="J491" s="138"/>
      <c r="K491" s="138"/>
      <c r="L491" s="138"/>
      <c r="M491" s="138"/>
      <c r="N491" s="138"/>
      <c r="O491" s="138"/>
      <c r="P491" s="138"/>
      <c r="Q491" s="138"/>
      <c r="R491" s="138"/>
      <c r="S491" s="138"/>
      <c r="T491" s="138"/>
      <c r="U491" s="138"/>
      <c r="V491" s="138"/>
      <c r="W491" s="138"/>
      <c r="X491" s="138"/>
      <c r="Y491" s="138"/>
      <c r="Z491" s="138"/>
    </row>
    <row r="492" spans="1:26" ht="15.75" customHeight="1">
      <c r="A492" s="138"/>
      <c r="B492" s="138"/>
      <c r="C492" s="138"/>
      <c r="D492" s="138"/>
      <c r="E492" s="138"/>
      <c r="F492" s="138"/>
      <c r="G492" s="138"/>
      <c r="H492" s="138"/>
      <c r="I492" s="138"/>
      <c r="J492" s="138"/>
      <c r="K492" s="138"/>
      <c r="L492" s="138"/>
      <c r="M492" s="138"/>
      <c r="N492" s="138"/>
      <c r="O492" s="138"/>
      <c r="P492" s="138"/>
      <c r="Q492" s="138"/>
      <c r="R492" s="138"/>
      <c r="S492" s="138"/>
      <c r="T492" s="138"/>
      <c r="U492" s="138"/>
      <c r="V492" s="138"/>
      <c r="W492" s="138"/>
      <c r="X492" s="138"/>
      <c r="Y492" s="138"/>
      <c r="Z492" s="138"/>
    </row>
    <row r="493" spans="1:26" ht="15.75" customHeight="1">
      <c r="A493" s="138"/>
      <c r="B493" s="138"/>
      <c r="C493" s="138"/>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8"/>
      <c r="Z493" s="138"/>
    </row>
    <row r="494" spans="1:26" ht="15.75" customHeight="1">
      <c r="A494" s="138"/>
      <c r="B494" s="138"/>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c r="Z494" s="138"/>
    </row>
    <row r="495" spans="1:26" ht="15.75" customHeight="1">
      <c r="A495" s="138"/>
      <c r="B495" s="138"/>
      <c r="C495" s="138"/>
      <c r="D495" s="138"/>
      <c r="E495" s="138"/>
      <c r="F495" s="138"/>
      <c r="G495" s="138"/>
      <c r="H495" s="138"/>
      <c r="I495" s="138"/>
      <c r="J495" s="138"/>
      <c r="K495" s="138"/>
      <c r="L495" s="138"/>
      <c r="M495" s="138"/>
      <c r="N495" s="138"/>
      <c r="O495" s="138"/>
      <c r="P495" s="138"/>
      <c r="Q495" s="138"/>
      <c r="R495" s="138"/>
      <c r="S495" s="138"/>
      <c r="T495" s="138"/>
      <c r="U495" s="138"/>
      <c r="V495" s="138"/>
      <c r="W495" s="138"/>
      <c r="X495" s="138"/>
      <c r="Y495" s="138"/>
      <c r="Z495" s="138"/>
    </row>
    <row r="496" spans="1:26" ht="15.75" customHeight="1">
      <c r="A496" s="138"/>
      <c r="B496" s="138"/>
      <c r="C496" s="138"/>
      <c r="D496" s="138"/>
      <c r="E496" s="138"/>
      <c r="F496" s="138"/>
      <c r="G496" s="138"/>
      <c r="H496" s="138"/>
      <c r="I496" s="138"/>
      <c r="J496" s="138"/>
      <c r="K496" s="138"/>
      <c r="L496" s="138"/>
      <c r="M496" s="138"/>
      <c r="N496" s="138"/>
      <c r="O496" s="138"/>
      <c r="P496" s="138"/>
      <c r="Q496" s="138"/>
      <c r="R496" s="138"/>
      <c r="S496" s="138"/>
      <c r="T496" s="138"/>
      <c r="U496" s="138"/>
      <c r="V496" s="138"/>
      <c r="W496" s="138"/>
      <c r="X496" s="138"/>
      <c r="Y496" s="138"/>
      <c r="Z496" s="138"/>
    </row>
    <row r="497" spans="1:26" ht="15.75" customHeight="1">
      <c r="A497" s="138"/>
      <c r="B497" s="138"/>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8"/>
      <c r="Z497" s="138"/>
    </row>
    <row r="498" spans="1:26" ht="15.75" customHeight="1">
      <c r="A498" s="138"/>
      <c r="B498" s="138"/>
      <c r="C498" s="138"/>
      <c r="D498" s="138"/>
      <c r="E498" s="138"/>
      <c r="F498" s="138"/>
      <c r="G498" s="138"/>
      <c r="H498" s="138"/>
      <c r="I498" s="138"/>
      <c r="J498" s="138"/>
      <c r="K498" s="138"/>
      <c r="L498" s="138"/>
      <c r="M498" s="138"/>
      <c r="N498" s="138"/>
      <c r="O498" s="138"/>
      <c r="P498" s="138"/>
      <c r="Q498" s="138"/>
      <c r="R498" s="138"/>
      <c r="S498" s="138"/>
      <c r="T498" s="138"/>
      <c r="U498" s="138"/>
      <c r="V498" s="138"/>
      <c r="W498" s="138"/>
      <c r="X498" s="138"/>
      <c r="Y498" s="138"/>
      <c r="Z498" s="138"/>
    </row>
    <row r="499" spans="1:26" ht="15.75" customHeight="1">
      <c r="A499" s="138"/>
      <c r="B499" s="138"/>
      <c r="C499" s="138"/>
      <c r="D499" s="138"/>
      <c r="E499" s="138"/>
      <c r="F499" s="138"/>
      <c r="G499" s="138"/>
      <c r="H499" s="138"/>
      <c r="I499" s="138"/>
      <c r="J499" s="138"/>
      <c r="K499" s="138"/>
      <c r="L499" s="138"/>
      <c r="M499" s="138"/>
      <c r="N499" s="138"/>
      <c r="O499" s="138"/>
      <c r="P499" s="138"/>
      <c r="Q499" s="138"/>
      <c r="R499" s="138"/>
      <c r="S499" s="138"/>
      <c r="T499" s="138"/>
      <c r="U499" s="138"/>
      <c r="V499" s="138"/>
      <c r="W499" s="138"/>
      <c r="X499" s="138"/>
      <c r="Y499" s="138"/>
      <c r="Z499" s="138"/>
    </row>
    <row r="500" spans="1:26" ht="15.75" customHeight="1">
      <c r="A500" s="138"/>
      <c r="B500" s="138"/>
      <c r="C500" s="138"/>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8"/>
      <c r="Z500" s="138"/>
    </row>
    <row r="501" spans="1:26" ht="15.75" customHeight="1">
      <c r="A501" s="138"/>
      <c r="B501" s="138"/>
      <c r="C501" s="138"/>
      <c r="D501" s="138"/>
      <c r="E501" s="138"/>
      <c r="F501" s="138"/>
      <c r="G501" s="138"/>
      <c r="H501" s="138"/>
      <c r="I501" s="138"/>
      <c r="J501" s="138"/>
      <c r="K501" s="138"/>
      <c r="L501" s="138"/>
      <c r="M501" s="138"/>
      <c r="N501" s="138"/>
      <c r="O501" s="138"/>
      <c r="P501" s="138"/>
      <c r="Q501" s="138"/>
      <c r="R501" s="138"/>
      <c r="S501" s="138"/>
      <c r="T501" s="138"/>
      <c r="U501" s="138"/>
      <c r="V501" s="138"/>
      <c r="W501" s="138"/>
      <c r="X501" s="138"/>
      <c r="Y501" s="138"/>
      <c r="Z501" s="138"/>
    </row>
    <row r="502" spans="1:26" ht="15.75" customHeight="1">
      <c r="A502" s="138"/>
      <c r="B502" s="138"/>
      <c r="C502" s="138"/>
      <c r="D502" s="138"/>
      <c r="E502" s="138"/>
      <c r="F502" s="138"/>
      <c r="G502" s="138"/>
      <c r="H502" s="138"/>
      <c r="I502" s="138"/>
      <c r="J502" s="138"/>
      <c r="K502" s="138"/>
      <c r="L502" s="138"/>
      <c r="M502" s="138"/>
      <c r="N502" s="138"/>
      <c r="O502" s="138"/>
      <c r="P502" s="138"/>
      <c r="Q502" s="138"/>
      <c r="R502" s="138"/>
      <c r="S502" s="138"/>
      <c r="T502" s="138"/>
      <c r="U502" s="138"/>
      <c r="V502" s="138"/>
      <c r="W502" s="138"/>
      <c r="X502" s="138"/>
      <c r="Y502" s="138"/>
      <c r="Z502" s="138"/>
    </row>
    <row r="503" spans="1:26" ht="15.75" customHeight="1">
      <c r="A503" s="138"/>
      <c r="B503" s="138"/>
      <c r="C503" s="138"/>
      <c r="D503" s="138"/>
      <c r="E503" s="138"/>
      <c r="F503" s="138"/>
      <c r="G503" s="138"/>
      <c r="H503" s="138"/>
      <c r="I503" s="138"/>
      <c r="J503" s="138"/>
      <c r="K503" s="138"/>
      <c r="L503" s="138"/>
      <c r="M503" s="138"/>
      <c r="N503" s="138"/>
      <c r="O503" s="138"/>
      <c r="P503" s="138"/>
      <c r="Q503" s="138"/>
      <c r="R503" s="138"/>
      <c r="S503" s="138"/>
      <c r="T503" s="138"/>
      <c r="U503" s="138"/>
      <c r="V503" s="138"/>
      <c r="W503" s="138"/>
      <c r="X503" s="138"/>
      <c r="Y503" s="138"/>
      <c r="Z503" s="138"/>
    </row>
    <row r="504" spans="1:26" ht="15.75" customHeight="1">
      <c r="A504" s="138"/>
      <c r="B504" s="138"/>
      <c r="C504" s="138"/>
      <c r="D504" s="138"/>
      <c r="E504" s="138"/>
      <c r="F504" s="138"/>
      <c r="G504" s="138"/>
      <c r="H504" s="138"/>
      <c r="I504" s="138"/>
      <c r="J504" s="138"/>
      <c r="K504" s="138"/>
      <c r="L504" s="138"/>
      <c r="M504" s="138"/>
      <c r="N504" s="138"/>
      <c r="O504" s="138"/>
      <c r="P504" s="138"/>
      <c r="Q504" s="138"/>
      <c r="R504" s="138"/>
      <c r="S504" s="138"/>
      <c r="T504" s="138"/>
      <c r="U504" s="138"/>
      <c r="V504" s="138"/>
      <c r="W504" s="138"/>
      <c r="X504" s="138"/>
      <c r="Y504" s="138"/>
      <c r="Z504" s="138"/>
    </row>
    <row r="505" spans="1:26" ht="15.75" customHeight="1">
      <c r="A505" s="138"/>
      <c r="B505" s="138"/>
      <c r="C505" s="138"/>
      <c r="D505" s="138"/>
      <c r="E505" s="138"/>
      <c r="F505" s="138"/>
      <c r="G505" s="138"/>
      <c r="H505" s="138"/>
      <c r="I505" s="138"/>
      <c r="J505" s="138"/>
      <c r="K505" s="138"/>
      <c r="L505" s="138"/>
      <c r="M505" s="138"/>
      <c r="N505" s="138"/>
      <c r="O505" s="138"/>
      <c r="P505" s="138"/>
      <c r="Q505" s="138"/>
      <c r="R505" s="138"/>
      <c r="S505" s="138"/>
      <c r="T505" s="138"/>
      <c r="U505" s="138"/>
      <c r="V505" s="138"/>
      <c r="W505" s="138"/>
      <c r="X505" s="138"/>
      <c r="Y505" s="138"/>
      <c r="Z505" s="138"/>
    </row>
    <row r="506" spans="1:26" ht="15.75" customHeight="1">
      <c r="A506" s="138"/>
      <c r="B506" s="138"/>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c r="Z506" s="138"/>
    </row>
    <row r="507" spans="1:26" ht="15.75" customHeight="1">
      <c r="A507" s="138"/>
      <c r="B507" s="138"/>
      <c r="C507" s="138"/>
      <c r="D507" s="138"/>
      <c r="E507" s="138"/>
      <c r="F507" s="138"/>
      <c r="G507" s="138"/>
      <c r="H507" s="138"/>
      <c r="I507" s="138"/>
      <c r="J507" s="138"/>
      <c r="K507" s="138"/>
      <c r="L507" s="138"/>
      <c r="M507" s="138"/>
      <c r="N507" s="138"/>
      <c r="O507" s="138"/>
      <c r="P507" s="138"/>
      <c r="Q507" s="138"/>
      <c r="R507" s="138"/>
      <c r="S507" s="138"/>
      <c r="T507" s="138"/>
      <c r="U507" s="138"/>
      <c r="V507" s="138"/>
      <c r="W507" s="138"/>
      <c r="X507" s="138"/>
      <c r="Y507" s="138"/>
      <c r="Z507" s="138"/>
    </row>
    <row r="508" spans="1:26" ht="15.75" customHeight="1">
      <c r="A508" s="138"/>
      <c r="B508" s="138"/>
      <c r="C508" s="138"/>
      <c r="D508" s="138"/>
      <c r="E508" s="138"/>
      <c r="F508" s="138"/>
      <c r="G508" s="138"/>
      <c r="H508" s="138"/>
      <c r="I508" s="138"/>
      <c r="J508" s="138"/>
      <c r="K508" s="138"/>
      <c r="L508" s="138"/>
      <c r="M508" s="138"/>
      <c r="N508" s="138"/>
      <c r="O508" s="138"/>
      <c r="P508" s="138"/>
      <c r="Q508" s="138"/>
      <c r="R508" s="138"/>
      <c r="S508" s="138"/>
      <c r="T508" s="138"/>
      <c r="U508" s="138"/>
      <c r="V508" s="138"/>
      <c r="W508" s="138"/>
      <c r="X508" s="138"/>
      <c r="Y508" s="138"/>
      <c r="Z508" s="138"/>
    </row>
    <row r="509" spans="1:26" ht="15.75" customHeight="1">
      <c r="A509" s="138"/>
      <c r="B509" s="138"/>
      <c r="C509" s="138"/>
      <c r="D509" s="138"/>
      <c r="E509" s="138"/>
      <c r="F509" s="138"/>
      <c r="G509" s="138"/>
      <c r="H509" s="138"/>
      <c r="I509" s="138"/>
      <c r="J509" s="138"/>
      <c r="K509" s="138"/>
      <c r="L509" s="138"/>
      <c r="M509" s="138"/>
      <c r="N509" s="138"/>
      <c r="O509" s="138"/>
      <c r="P509" s="138"/>
      <c r="Q509" s="138"/>
      <c r="R509" s="138"/>
      <c r="S509" s="138"/>
      <c r="T509" s="138"/>
      <c r="U509" s="138"/>
      <c r="V509" s="138"/>
      <c r="W509" s="138"/>
      <c r="X509" s="138"/>
      <c r="Y509" s="138"/>
      <c r="Z509" s="138"/>
    </row>
    <row r="510" spans="1:26" ht="15.75" customHeight="1">
      <c r="A510" s="138"/>
      <c r="B510" s="138"/>
      <c r="C510" s="138"/>
      <c r="D510" s="138"/>
      <c r="E510" s="138"/>
      <c r="F510" s="138"/>
      <c r="G510" s="138"/>
      <c r="H510" s="138"/>
      <c r="I510" s="138"/>
      <c r="J510" s="138"/>
      <c r="K510" s="138"/>
      <c r="L510" s="138"/>
      <c r="M510" s="138"/>
      <c r="N510" s="138"/>
      <c r="O510" s="138"/>
      <c r="P510" s="138"/>
      <c r="Q510" s="138"/>
      <c r="R510" s="138"/>
      <c r="S510" s="138"/>
      <c r="T510" s="138"/>
      <c r="U510" s="138"/>
      <c r="V510" s="138"/>
      <c r="W510" s="138"/>
      <c r="X510" s="138"/>
      <c r="Y510" s="138"/>
      <c r="Z510" s="138"/>
    </row>
    <row r="511" spans="1:26" ht="15.75" customHeight="1">
      <c r="A511" s="138"/>
      <c r="B511" s="138"/>
      <c r="C511" s="138"/>
      <c r="D511" s="138"/>
      <c r="E511" s="138"/>
      <c r="F511" s="138"/>
      <c r="G511" s="138"/>
      <c r="H511" s="138"/>
      <c r="I511" s="138"/>
      <c r="J511" s="138"/>
      <c r="K511" s="138"/>
      <c r="L511" s="138"/>
      <c r="M511" s="138"/>
      <c r="N511" s="138"/>
      <c r="O511" s="138"/>
      <c r="P511" s="138"/>
      <c r="Q511" s="138"/>
      <c r="R511" s="138"/>
      <c r="S511" s="138"/>
      <c r="T511" s="138"/>
      <c r="U511" s="138"/>
      <c r="V511" s="138"/>
      <c r="W511" s="138"/>
      <c r="X511" s="138"/>
      <c r="Y511" s="138"/>
      <c r="Z511" s="138"/>
    </row>
    <row r="512" spans="1:26" ht="15.75" customHeight="1">
      <c r="A512" s="138"/>
      <c r="B512" s="138"/>
      <c r="C512" s="138"/>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8"/>
      <c r="Z512" s="138"/>
    </row>
    <row r="513" spans="1:26" ht="15.75" customHeight="1">
      <c r="A513" s="138"/>
      <c r="B513" s="138"/>
      <c r="C513" s="138"/>
      <c r="D513" s="138"/>
      <c r="E513" s="138"/>
      <c r="F513" s="138"/>
      <c r="G513" s="138"/>
      <c r="H513" s="138"/>
      <c r="I513" s="138"/>
      <c r="J513" s="138"/>
      <c r="K513" s="138"/>
      <c r="L513" s="138"/>
      <c r="M513" s="138"/>
      <c r="N513" s="138"/>
      <c r="O513" s="138"/>
      <c r="P513" s="138"/>
      <c r="Q513" s="138"/>
      <c r="R513" s="138"/>
      <c r="S513" s="138"/>
      <c r="T513" s="138"/>
      <c r="U513" s="138"/>
      <c r="V513" s="138"/>
      <c r="W513" s="138"/>
      <c r="X513" s="138"/>
      <c r="Y513" s="138"/>
      <c r="Z513" s="138"/>
    </row>
    <row r="514" spans="1:26" ht="15.75" customHeight="1">
      <c r="A514" s="138"/>
      <c r="B514" s="138"/>
      <c r="C514" s="138"/>
      <c r="D514" s="138"/>
      <c r="E514" s="138"/>
      <c r="F514" s="138"/>
      <c r="G514" s="138"/>
      <c r="H514" s="138"/>
      <c r="I514" s="138"/>
      <c r="J514" s="138"/>
      <c r="K514" s="138"/>
      <c r="L514" s="138"/>
      <c r="M514" s="138"/>
      <c r="N514" s="138"/>
      <c r="O514" s="138"/>
      <c r="P514" s="138"/>
      <c r="Q514" s="138"/>
      <c r="R514" s="138"/>
      <c r="S514" s="138"/>
      <c r="T514" s="138"/>
      <c r="U514" s="138"/>
      <c r="V514" s="138"/>
      <c r="W514" s="138"/>
      <c r="X514" s="138"/>
      <c r="Y514" s="138"/>
      <c r="Z514" s="138"/>
    </row>
    <row r="515" spans="1:26" ht="15.75" customHeight="1">
      <c r="A515" s="138"/>
      <c r="B515" s="138"/>
      <c r="C515" s="138"/>
      <c r="D515" s="138"/>
      <c r="E515" s="138"/>
      <c r="F515" s="138"/>
      <c r="G515" s="138"/>
      <c r="H515" s="138"/>
      <c r="I515" s="138"/>
      <c r="J515" s="138"/>
      <c r="K515" s="138"/>
      <c r="L515" s="138"/>
      <c r="M515" s="138"/>
      <c r="N515" s="138"/>
      <c r="O515" s="138"/>
      <c r="P515" s="138"/>
      <c r="Q515" s="138"/>
      <c r="R515" s="138"/>
      <c r="S515" s="138"/>
      <c r="T515" s="138"/>
      <c r="U515" s="138"/>
      <c r="V515" s="138"/>
      <c r="W515" s="138"/>
      <c r="X515" s="138"/>
      <c r="Y515" s="138"/>
      <c r="Z515" s="138"/>
    </row>
    <row r="516" spans="1:26" ht="15.75" customHeight="1">
      <c r="A516" s="138"/>
      <c r="B516" s="138"/>
      <c r="C516" s="138"/>
      <c r="D516" s="138"/>
      <c r="E516" s="138"/>
      <c r="F516" s="138"/>
      <c r="G516" s="138"/>
      <c r="H516" s="138"/>
      <c r="I516" s="138"/>
      <c r="J516" s="138"/>
      <c r="K516" s="138"/>
      <c r="L516" s="138"/>
      <c r="M516" s="138"/>
      <c r="N516" s="138"/>
      <c r="O516" s="138"/>
      <c r="P516" s="138"/>
      <c r="Q516" s="138"/>
      <c r="R516" s="138"/>
      <c r="S516" s="138"/>
      <c r="T516" s="138"/>
      <c r="U516" s="138"/>
      <c r="V516" s="138"/>
      <c r="W516" s="138"/>
      <c r="X516" s="138"/>
      <c r="Y516" s="138"/>
      <c r="Z516" s="138"/>
    </row>
    <row r="517" spans="1:26" ht="15.75" customHeight="1">
      <c r="A517" s="138"/>
      <c r="B517" s="138"/>
      <c r="C517" s="138"/>
      <c r="D517" s="138"/>
      <c r="E517" s="138"/>
      <c r="F517" s="138"/>
      <c r="G517" s="138"/>
      <c r="H517" s="138"/>
      <c r="I517" s="138"/>
      <c r="J517" s="138"/>
      <c r="K517" s="138"/>
      <c r="L517" s="138"/>
      <c r="M517" s="138"/>
      <c r="N517" s="138"/>
      <c r="O517" s="138"/>
      <c r="P517" s="138"/>
      <c r="Q517" s="138"/>
      <c r="R517" s="138"/>
      <c r="S517" s="138"/>
      <c r="T517" s="138"/>
      <c r="U517" s="138"/>
      <c r="V517" s="138"/>
      <c r="W517" s="138"/>
      <c r="X517" s="138"/>
      <c r="Y517" s="138"/>
      <c r="Z517" s="138"/>
    </row>
    <row r="518" spans="1:26" ht="15.75" customHeight="1">
      <c r="A518" s="138"/>
      <c r="B518" s="138"/>
      <c r="C518" s="138"/>
      <c r="D518" s="138"/>
      <c r="E518" s="138"/>
      <c r="F518" s="138"/>
      <c r="G518" s="138"/>
      <c r="H518" s="138"/>
      <c r="I518" s="138"/>
      <c r="J518" s="138"/>
      <c r="K518" s="138"/>
      <c r="L518" s="138"/>
      <c r="M518" s="138"/>
      <c r="N518" s="138"/>
      <c r="O518" s="138"/>
      <c r="P518" s="138"/>
      <c r="Q518" s="138"/>
      <c r="R518" s="138"/>
      <c r="S518" s="138"/>
      <c r="T518" s="138"/>
      <c r="U518" s="138"/>
      <c r="V518" s="138"/>
      <c r="W518" s="138"/>
      <c r="X518" s="138"/>
      <c r="Y518" s="138"/>
      <c r="Z518" s="138"/>
    </row>
    <row r="519" spans="1:26" ht="15.75" customHeight="1">
      <c r="A519" s="138"/>
      <c r="B519" s="138"/>
      <c r="C519" s="138"/>
      <c r="D519" s="138"/>
      <c r="E519" s="138"/>
      <c r="F519" s="138"/>
      <c r="G519" s="138"/>
      <c r="H519" s="138"/>
      <c r="I519" s="138"/>
      <c r="J519" s="138"/>
      <c r="K519" s="138"/>
      <c r="L519" s="138"/>
      <c r="M519" s="138"/>
      <c r="N519" s="138"/>
      <c r="O519" s="138"/>
      <c r="P519" s="138"/>
      <c r="Q519" s="138"/>
      <c r="R519" s="138"/>
      <c r="S519" s="138"/>
      <c r="T519" s="138"/>
      <c r="U519" s="138"/>
      <c r="V519" s="138"/>
      <c r="W519" s="138"/>
      <c r="X519" s="138"/>
      <c r="Y519" s="138"/>
      <c r="Z519" s="138"/>
    </row>
    <row r="520" spans="1:26" ht="15.75" customHeight="1">
      <c r="A520" s="138"/>
      <c r="B520" s="138"/>
      <c r="C520" s="138"/>
      <c r="D520" s="138"/>
      <c r="E520" s="138"/>
      <c r="F520" s="138"/>
      <c r="G520" s="138"/>
      <c r="H520" s="138"/>
      <c r="I520" s="138"/>
      <c r="J520" s="138"/>
      <c r="K520" s="138"/>
      <c r="L520" s="138"/>
      <c r="M520" s="138"/>
      <c r="N520" s="138"/>
      <c r="O520" s="138"/>
      <c r="P520" s="138"/>
      <c r="Q520" s="138"/>
      <c r="R520" s="138"/>
      <c r="S520" s="138"/>
      <c r="T520" s="138"/>
      <c r="U520" s="138"/>
      <c r="V520" s="138"/>
      <c r="W520" s="138"/>
      <c r="X520" s="138"/>
      <c r="Y520" s="138"/>
      <c r="Z520" s="138"/>
    </row>
    <row r="521" spans="1:26" ht="15.75" customHeight="1">
      <c r="A521" s="138"/>
      <c r="B521" s="138"/>
      <c r="C521" s="138"/>
      <c r="D521" s="138"/>
      <c r="E521" s="138"/>
      <c r="F521" s="138"/>
      <c r="G521" s="138"/>
      <c r="H521" s="138"/>
      <c r="I521" s="138"/>
      <c r="J521" s="138"/>
      <c r="K521" s="138"/>
      <c r="L521" s="138"/>
      <c r="M521" s="138"/>
      <c r="N521" s="138"/>
      <c r="O521" s="138"/>
      <c r="P521" s="138"/>
      <c r="Q521" s="138"/>
      <c r="R521" s="138"/>
      <c r="S521" s="138"/>
      <c r="T521" s="138"/>
      <c r="U521" s="138"/>
      <c r="V521" s="138"/>
      <c r="W521" s="138"/>
      <c r="X521" s="138"/>
      <c r="Y521" s="138"/>
      <c r="Z521" s="138"/>
    </row>
    <row r="522" spans="1:26" ht="15.75" customHeight="1">
      <c r="A522" s="138"/>
      <c r="B522" s="138"/>
      <c r="C522" s="138"/>
      <c r="D522" s="138"/>
      <c r="E522" s="138"/>
      <c r="F522" s="138"/>
      <c r="G522" s="138"/>
      <c r="H522" s="138"/>
      <c r="I522" s="138"/>
      <c r="J522" s="138"/>
      <c r="K522" s="138"/>
      <c r="L522" s="138"/>
      <c r="M522" s="138"/>
      <c r="N522" s="138"/>
      <c r="O522" s="138"/>
      <c r="P522" s="138"/>
      <c r="Q522" s="138"/>
      <c r="R522" s="138"/>
      <c r="S522" s="138"/>
      <c r="T522" s="138"/>
      <c r="U522" s="138"/>
      <c r="V522" s="138"/>
      <c r="W522" s="138"/>
      <c r="X522" s="138"/>
      <c r="Y522" s="138"/>
      <c r="Z522" s="138"/>
    </row>
    <row r="523" spans="1:26" ht="15.75" customHeight="1">
      <c r="A523" s="138"/>
      <c r="B523" s="138"/>
      <c r="C523" s="138"/>
      <c r="D523" s="138"/>
      <c r="E523" s="138"/>
      <c r="F523" s="138"/>
      <c r="G523" s="138"/>
      <c r="H523" s="138"/>
      <c r="I523" s="138"/>
      <c r="J523" s="138"/>
      <c r="K523" s="138"/>
      <c r="L523" s="138"/>
      <c r="M523" s="138"/>
      <c r="N523" s="138"/>
      <c r="O523" s="138"/>
      <c r="P523" s="138"/>
      <c r="Q523" s="138"/>
      <c r="R523" s="138"/>
      <c r="S523" s="138"/>
      <c r="T523" s="138"/>
      <c r="U523" s="138"/>
      <c r="V523" s="138"/>
      <c r="W523" s="138"/>
      <c r="X523" s="138"/>
      <c r="Y523" s="138"/>
      <c r="Z523" s="138"/>
    </row>
    <row r="524" spans="1:26" ht="15.75" customHeight="1">
      <c r="A524" s="138"/>
      <c r="B524" s="138"/>
      <c r="C524" s="138"/>
      <c r="D524" s="138"/>
      <c r="E524" s="138"/>
      <c r="F524" s="138"/>
      <c r="G524" s="138"/>
      <c r="H524" s="138"/>
      <c r="I524" s="138"/>
      <c r="J524" s="138"/>
      <c r="K524" s="138"/>
      <c r="L524" s="138"/>
      <c r="M524" s="138"/>
      <c r="N524" s="138"/>
      <c r="O524" s="138"/>
      <c r="P524" s="138"/>
      <c r="Q524" s="138"/>
      <c r="R524" s="138"/>
      <c r="S524" s="138"/>
      <c r="T524" s="138"/>
      <c r="U524" s="138"/>
      <c r="V524" s="138"/>
      <c r="W524" s="138"/>
      <c r="X524" s="138"/>
      <c r="Y524" s="138"/>
      <c r="Z524" s="138"/>
    </row>
    <row r="525" spans="1:26" ht="15.75" customHeight="1">
      <c r="A525" s="138"/>
      <c r="B525" s="138"/>
      <c r="C525" s="138"/>
      <c r="D525" s="138"/>
      <c r="E525" s="138"/>
      <c r="F525" s="138"/>
      <c r="G525" s="138"/>
      <c r="H525" s="138"/>
      <c r="I525" s="138"/>
      <c r="J525" s="138"/>
      <c r="K525" s="138"/>
      <c r="L525" s="138"/>
      <c r="M525" s="138"/>
      <c r="N525" s="138"/>
      <c r="O525" s="138"/>
      <c r="P525" s="138"/>
      <c r="Q525" s="138"/>
      <c r="R525" s="138"/>
      <c r="S525" s="138"/>
      <c r="T525" s="138"/>
      <c r="U525" s="138"/>
      <c r="V525" s="138"/>
      <c r="W525" s="138"/>
      <c r="X525" s="138"/>
      <c r="Y525" s="138"/>
      <c r="Z525" s="138"/>
    </row>
    <row r="526" spans="1:26" ht="15.75" customHeight="1">
      <c r="A526" s="138"/>
      <c r="B526" s="138"/>
      <c r="C526" s="138"/>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8"/>
      <c r="Z526" s="138"/>
    </row>
    <row r="527" spans="1:26" ht="15.75" customHeight="1">
      <c r="A527" s="138"/>
      <c r="B527" s="138"/>
      <c r="C527" s="138"/>
      <c r="D527" s="138"/>
      <c r="E527" s="138"/>
      <c r="F527" s="138"/>
      <c r="G527" s="138"/>
      <c r="H527" s="138"/>
      <c r="I527" s="138"/>
      <c r="J527" s="138"/>
      <c r="K527" s="138"/>
      <c r="L527" s="138"/>
      <c r="M527" s="138"/>
      <c r="N527" s="138"/>
      <c r="O527" s="138"/>
      <c r="P527" s="138"/>
      <c r="Q527" s="138"/>
      <c r="R527" s="138"/>
      <c r="S527" s="138"/>
      <c r="T527" s="138"/>
      <c r="U527" s="138"/>
      <c r="V527" s="138"/>
      <c r="W527" s="138"/>
      <c r="X527" s="138"/>
      <c r="Y527" s="138"/>
      <c r="Z527" s="138"/>
    </row>
    <row r="528" spans="1:26" ht="15.75" customHeight="1">
      <c r="A528" s="138"/>
      <c r="B528" s="138"/>
      <c r="C528" s="138"/>
      <c r="D528" s="138"/>
      <c r="E528" s="138"/>
      <c r="F528" s="138"/>
      <c r="G528" s="138"/>
      <c r="H528" s="138"/>
      <c r="I528" s="138"/>
      <c r="J528" s="138"/>
      <c r="K528" s="138"/>
      <c r="L528" s="138"/>
      <c r="M528" s="138"/>
      <c r="N528" s="138"/>
      <c r="O528" s="138"/>
      <c r="P528" s="138"/>
      <c r="Q528" s="138"/>
      <c r="R528" s="138"/>
      <c r="S528" s="138"/>
      <c r="T528" s="138"/>
      <c r="U528" s="138"/>
      <c r="V528" s="138"/>
      <c r="W528" s="138"/>
      <c r="X528" s="138"/>
      <c r="Y528" s="138"/>
      <c r="Z528" s="138"/>
    </row>
    <row r="529" spans="1:26" ht="15.75" customHeight="1">
      <c r="A529" s="138"/>
      <c r="B529" s="138"/>
      <c r="C529" s="138"/>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38"/>
      <c r="Z529" s="138"/>
    </row>
    <row r="530" spans="1:26" ht="15.75" customHeight="1">
      <c r="A530" s="138"/>
      <c r="B530" s="138"/>
      <c r="C530" s="138"/>
      <c r="D530" s="138"/>
      <c r="E530" s="138"/>
      <c r="F530" s="138"/>
      <c r="G530" s="138"/>
      <c r="H530" s="138"/>
      <c r="I530" s="138"/>
      <c r="J530" s="138"/>
      <c r="K530" s="138"/>
      <c r="L530" s="138"/>
      <c r="M530" s="138"/>
      <c r="N530" s="138"/>
      <c r="O530" s="138"/>
      <c r="P530" s="138"/>
      <c r="Q530" s="138"/>
      <c r="R530" s="138"/>
      <c r="S530" s="138"/>
      <c r="T530" s="138"/>
      <c r="U530" s="138"/>
      <c r="V530" s="138"/>
      <c r="W530" s="138"/>
      <c r="X530" s="138"/>
      <c r="Y530" s="138"/>
      <c r="Z530" s="138"/>
    </row>
    <row r="531" spans="1:26" ht="15.75" customHeight="1">
      <c r="A531" s="138"/>
      <c r="B531" s="138"/>
      <c r="C531" s="138"/>
      <c r="D531" s="138"/>
      <c r="E531" s="138"/>
      <c r="F531" s="138"/>
      <c r="G531" s="138"/>
      <c r="H531" s="138"/>
      <c r="I531" s="138"/>
      <c r="J531" s="138"/>
      <c r="K531" s="138"/>
      <c r="L531" s="138"/>
      <c r="M531" s="138"/>
      <c r="N531" s="138"/>
      <c r="O531" s="138"/>
      <c r="P531" s="138"/>
      <c r="Q531" s="138"/>
      <c r="R531" s="138"/>
      <c r="S531" s="138"/>
      <c r="T531" s="138"/>
      <c r="U531" s="138"/>
      <c r="V531" s="138"/>
      <c r="W531" s="138"/>
      <c r="X531" s="138"/>
      <c r="Y531" s="138"/>
      <c r="Z531" s="138"/>
    </row>
    <row r="532" spans="1:26" ht="15.75" customHeight="1">
      <c r="A532" s="138"/>
      <c r="B532" s="138"/>
      <c r="C532" s="138"/>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8"/>
      <c r="Z532" s="138"/>
    </row>
    <row r="533" spans="1:26" ht="15.75" customHeight="1">
      <c r="A533" s="138"/>
      <c r="B533" s="138"/>
      <c r="C533" s="138"/>
      <c r="D533" s="138"/>
      <c r="E533" s="138"/>
      <c r="F533" s="138"/>
      <c r="G533" s="138"/>
      <c r="H533" s="138"/>
      <c r="I533" s="138"/>
      <c r="J533" s="138"/>
      <c r="K533" s="138"/>
      <c r="L533" s="138"/>
      <c r="M533" s="138"/>
      <c r="N533" s="138"/>
      <c r="O533" s="138"/>
      <c r="P533" s="138"/>
      <c r="Q533" s="138"/>
      <c r="R533" s="138"/>
      <c r="S533" s="138"/>
      <c r="T533" s="138"/>
      <c r="U533" s="138"/>
      <c r="V533" s="138"/>
      <c r="W533" s="138"/>
      <c r="X533" s="138"/>
      <c r="Y533" s="138"/>
      <c r="Z533" s="138"/>
    </row>
    <row r="534" spans="1:26" ht="15.75" customHeight="1">
      <c r="A534" s="138"/>
      <c r="B534" s="138"/>
      <c r="C534" s="138"/>
      <c r="D534" s="138"/>
      <c r="E534" s="138"/>
      <c r="F534" s="138"/>
      <c r="G534" s="138"/>
      <c r="H534" s="138"/>
      <c r="I534" s="138"/>
      <c r="J534" s="138"/>
      <c r="K534" s="138"/>
      <c r="L534" s="138"/>
      <c r="M534" s="138"/>
      <c r="N534" s="138"/>
      <c r="O534" s="138"/>
      <c r="P534" s="138"/>
      <c r="Q534" s="138"/>
      <c r="R534" s="138"/>
      <c r="S534" s="138"/>
      <c r="T534" s="138"/>
      <c r="U534" s="138"/>
      <c r="V534" s="138"/>
      <c r="W534" s="138"/>
      <c r="X534" s="138"/>
      <c r="Y534" s="138"/>
      <c r="Z534" s="138"/>
    </row>
    <row r="535" spans="1:26" ht="15.75" customHeight="1">
      <c r="A535" s="138"/>
      <c r="B535" s="138"/>
      <c r="C535" s="138"/>
      <c r="D535" s="138"/>
      <c r="E535" s="138"/>
      <c r="F535" s="138"/>
      <c r="G535" s="138"/>
      <c r="H535" s="138"/>
      <c r="I535" s="138"/>
      <c r="J535" s="138"/>
      <c r="K535" s="138"/>
      <c r="L535" s="138"/>
      <c r="M535" s="138"/>
      <c r="N535" s="138"/>
      <c r="O535" s="138"/>
      <c r="P535" s="138"/>
      <c r="Q535" s="138"/>
      <c r="R535" s="138"/>
      <c r="S535" s="138"/>
      <c r="T535" s="138"/>
      <c r="U535" s="138"/>
      <c r="V535" s="138"/>
      <c r="W535" s="138"/>
      <c r="X535" s="138"/>
      <c r="Y535" s="138"/>
      <c r="Z535" s="138"/>
    </row>
    <row r="536" spans="1:26" ht="15.75" customHeight="1">
      <c r="A536" s="138"/>
      <c r="B536" s="138"/>
      <c r="C536" s="138"/>
      <c r="D536" s="138"/>
      <c r="E536" s="138"/>
      <c r="F536" s="138"/>
      <c r="G536" s="138"/>
      <c r="H536" s="138"/>
      <c r="I536" s="138"/>
      <c r="J536" s="138"/>
      <c r="K536" s="138"/>
      <c r="L536" s="138"/>
      <c r="M536" s="138"/>
      <c r="N536" s="138"/>
      <c r="O536" s="138"/>
      <c r="P536" s="138"/>
      <c r="Q536" s="138"/>
      <c r="R536" s="138"/>
      <c r="S536" s="138"/>
      <c r="T536" s="138"/>
      <c r="U536" s="138"/>
      <c r="V536" s="138"/>
      <c r="W536" s="138"/>
      <c r="X536" s="138"/>
      <c r="Y536" s="138"/>
      <c r="Z536" s="138"/>
    </row>
    <row r="537" spans="1:26" ht="15.75" customHeight="1">
      <c r="A537" s="138"/>
      <c r="B537" s="138"/>
      <c r="C537" s="138"/>
      <c r="D537" s="138"/>
      <c r="E537" s="138"/>
      <c r="F537" s="138"/>
      <c r="G537" s="138"/>
      <c r="H537" s="138"/>
      <c r="I537" s="138"/>
      <c r="J537" s="138"/>
      <c r="K537" s="138"/>
      <c r="L537" s="138"/>
      <c r="M537" s="138"/>
      <c r="N537" s="138"/>
      <c r="O537" s="138"/>
      <c r="P537" s="138"/>
      <c r="Q537" s="138"/>
      <c r="R537" s="138"/>
      <c r="S537" s="138"/>
      <c r="T537" s="138"/>
      <c r="U537" s="138"/>
      <c r="V537" s="138"/>
      <c r="W537" s="138"/>
      <c r="X537" s="138"/>
      <c r="Y537" s="138"/>
      <c r="Z537" s="138"/>
    </row>
    <row r="538" spans="1:26" ht="15.75" customHeight="1">
      <c r="A538" s="138"/>
      <c r="B538" s="138"/>
      <c r="C538" s="138"/>
      <c r="D538" s="138"/>
      <c r="E538" s="138"/>
      <c r="F538" s="138"/>
      <c r="G538" s="138"/>
      <c r="H538" s="138"/>
      <c r="I538" s="138"/>
      <c r="J538" s="138"/>
      <c r="K538" s="138"/>
      <c r="L538" s="138"/>
      <c r="M538" s="138"/>
      <c r="N538" s="138"/>
      <c r="O538" s="138"/>
      <c r="P538" s="138"/>
      <c r="Q538" s="138"/>
      <c r="R538" s="138"/>
      <c r="S538" s="138"/>
      <c r="T538" s="138"/>
      <c r="U538" s="138"/>
      <c r="V538" s="138"/>
      <c r="W538" s="138"/>
      <c r="X538" s="138"/>
      <c r="Y538" s="138"/>
      <c r="Z538" s="138"/>
    </row>
    <row r="539" spans="1:26" ht="15.75" customHeight="1">
      <c r="A539" s="138"/>
      <c r="B539" s="138"/>
      <c r="C539" s="138"/>
      <c r="D539" s="138"/>
      <c r="E539" s="138"/>
      <c r="F539" s="138"/>
      <c r="G539" s="138"/>
      <c r="H539" s="138"/>
      <c r="I539" s="138"/>
      <c r="J539" s="138"/>
      <c r="K539" s="138"/>
      <c r="L539" s="138"/>
      <c r="M539" s="138"/>
      <c r="N539" s="138"/>
      <c r="O539" s="138"/>
      <c r="P539" s="138"/>
      <c r="Q539" s="138"/>
      <c r="R539" s="138"/>
      <c r="S539" s="138"/>
      <c r="T539" s="138"/>
      <c r="U539" s="138"/>
      <c r="V539" s="138"/>
      <c r="W539" s="138"/>
      <c r="X539" s="138"/>
      <c r="Y539" s="138"/>
      <c r="Z539" s="138"/>
    </row>
    <row r="540" spans="1:26" ht="15.75" customHeight="1">
      <c r="A540" s="138"/>
      <c r="B540" s="138"/>
      <c r="C540" s="138"/>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8"/>
      <c r="Z540" s="138"/>
    </row>
    <row r="541" spans="1:26" ht="15.75" customHeight="1">
      <c r="A541" s="138"/>
      <c r="B541" s="138"/>
      <c r="C541" s="138"/>
      <c r="D541" s="138"/>
      <c r="E541" s="138"/>
      <c r="F541" s="138"/>
      <c r="G541" s="138"/>
      <c r="H541" s="138"/>
      <c r="I541" s="138"/>
      <c r="J541" s="138"/>
      <c r="K541" s="138"/>
      <c r="L541" s="138"/>
      <c r="M541" s="138"/>
      <c r="N541" s="138"/>
      <c r="O541" s="138"/>
      <c r="P541" s="138"/>
      <c r="Q541" s="138"/>
      <c r="R541" s="138"/>
      <c r="S541" s="138"/>
      <c r="T541" s="138"/>
      <c r="U541" s="138"/>
      <c r="V541" s="138"/>
      <c r="W541" s="138"/>
      <c r="X541" s="138"/>
      <c r="Y541" s="138"/>
      <c r="Z541" s="138"/>
    </row>
    <row r="542" spans="1:26" ht="15.75" customHeight="1">
      <c r="A542" s="138"/>
      <c r="B542" s="138"/>
      <c r="C542" s="138"/>
      <c r="D542" s="138"/>
      <c r="E542" s="138"/>
      <c r="F542" s="138"/>
      <c r="G542" s="138"/>
      <c r="H542" s="138"/>
      <c r="I542" s="138"/>
      <c r="J542" s="138"/>
      <c r="K542" s="138"/>
      <c r="L542" s="138"/>
      <c r="M542" s="138"/>
      <c r="N542" s="138"/>
      <c r="O542" s="138"/>
      <c r="P542" s="138"/>
      <c r="Q542" s="138"/>
      <c r="R542" s="138"/>
      <c r="S542" s="138"/>
      <c r="T542" s="138"/>
      <c r="U542" s="138"/>
      <c r="V542" s="138"/>
      <c r="W542" s="138"/>
      <c r="X542" s="138"/>
      <c r="Y542" s="138"/>
      <c r="Z542" s="138"/>
    </row>
    <row r="543" spans="1:26" ht="15.75" customHeight="1">
      <c r="A543" s="138"/>
      <c r="B543" s="138"/>
      <c r="C543" s="138"/>
      <c r="D543" s="138"/>
      <c r="E543" s="138"/>
      <c r="F543" s="138"/>
      <c r="G543" s="138"/>
      <c r="H543" s="138"/>
      <c r="I543" s="138"/>
      <c r="J543" s="138"/>
      <c r="K543" s="138"/>
      <c r="L543" s="138"/>
      <c r="M543" s="138"/>
      <c r="N543" s="138"/>
      <c r="O543" s="138"/>
      <c r="P543" s="138"/>
      <c r="Q543" s="138"/>
      <c r="R543" s="138"/>
      <c r="S543" s="138"/>
      <c r="T543" s="138"/>
      <c r="U543" s="138"/>
      <c r="V543" s="138"/>
      <c r="W543" s="138"/>
      <c r="X543" s="138"/>
      <c r="Y543" s="138"/>
      <c r="Z543" s="138"/>
    </row>
    <row r="544" spans="1:26" ht="15.75" customHeight="1">
      <c r="A544" s="138"/>
      <c r="B544" s="138"/>
      <c r="C544" s="138"/>
      <c r="D544" s="138"/>
      <c r="E544" s="138"/>
      <c r="F544" s="138"/>
      <c r="G544" s="138"/>
      <c r="H544" s="138"/>
      <c r="I544" s="138"/>
      <c r="J544" s="138"/>
      <c r="K544" s="138"/>
      <c r="L544" s="138"/>
      <c r="M544" s="138"/>
      <c r="N544" s="138"/>
      <c r="O544" s="138"/>
      <c r="P544" s="138"/>
      <c r="Q544" s="138"/>
      <c r="R544" s="138"/>
      <c r="S544" s="138"/>
      <c r="T544" s="138"/>
      <c r="U544" s="138"/>
      <c r="V544" s="138"/>
      <c r="W544" s="138"/>
      <c r="X544" s="138"/>
      <c r="Y544" s="138"/>
      <c r="Z544" s="138"/>
    </row>
    <row r="545" spans="1:26" ht="15.75" customHeight="1">
      <c r="A545" s="138"/>
      <c r="B545" s="138"/>
      <c r="C545" s="138"/>
      <c r="D545" s="138"/>
      <c r="E545" s="138"/>
      <c r="F545" s="138"/>
      <c r="G545" s="138"/>
      <c r="H545" s="138"/>
      <c r="I545" s="138"/>
      <c r="J545" s="138"/>
      <c r="K545" s="138"/>
      <c r="L545" s="138"/>
      <c r="M545" s="138"/>
      <c r="N545" s="138"/>
      <c r="O545" s="138"/>
      <c r="P545" s="138"/>
      <c r="Q545" s="138"/>
      <c r="R545" s="138"/>
      <c r="S545" s="138"/>
      <c r="T545" s="138"/>
      <c r="U545" s="138"/>
      <c r="V545" s="138"/>
      <c r="W545" s="138"/>
      <c r="X545" s="138"/>
      <c r="Y545" s="138"/>
      <c r="Z545" s="138"/>
    </row>
    <row r="546" spans="1:26" ht="15.75" customHeight="1">
      <c r="A546" s="138"/>
      <c r="B546" s="138"/>
      <c r="C546" s="138"/>
      <c r="D546" s="138"/>
      <c r="E546" s="138"/>
      <c r="F546" s="138"/>
      <c r="G546" s="138"/>
      <c r="H546" s="138"/>
      <c r="I546" s="138"/>
      <c r="J546" s="138"/>
      <c r="K546" s="138"/>
      <c r="L546" s="138"/>
      <c r="M546" s="138"/>
      <c r="N546" s="138"/>
      <c r="O546" s="138"/>
      <c r="P546" s="138"/>
      <c r="Q546" s="138"/>
      <c r="R546" s="138"/>
      <c r="S546" s="138"/>
      <c r="T546" s="138"/>
      <c r="U546" s="138"/>
      <c r="V546" s="138"/>
      <c r="W546" s="138"/>
      <c r="X546" s="138"/>
      <c r="Y546" s="138"/>
      <c r="Z546" s="138"/>
    </row>
    <row r="547" spans="1:26" ht="15.75" customHeight="1">
      <c r="A547" s="138"/>
      <c r="B547" s="138"/>
      <c r="C547" s="138"/>
      <c r="D547" s="138"/>
      <c r="E547" s="138"/>
      <c r="F547" s="138"/>
      <c r="G547" s="138"/>
      <c r="H547" s="138"/>
      <c r="I547" s="138"/>
      <c r="J547" s="138"/>
      <c r="K547" s="138"/>
      <c r="L547" s="138"/>
      <c r="M547" s="138"/>
      <c r="N547" s="138"/>
      <c r="O547" s="138"/>
      <c r="P547" s="138"/>
      <c r="Q547" s="138"/>
      <c r="R547" s="138"/>
      <c r="S547" s="138"/>
      <c r="T547" s="138"/>
      <c r="U547" s="138"/>
      <c r="V547" s="138"/>
      <c r="W547" s="138"/>
      <c r="X547" s="138"/>
      <c r="Y547" s="138"/>
      <c r="Z547" s="138"/>
    </row>
    <row r="548" spans="1:26" ht="15.75" customHeight="1">
      <c r="A548" s="138"/>
      <c r="B548" s="138"/>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c r="Z548" s="138"/>
    </row>
    <row r="549" spans="1:26" ht="15.75" customHeight="1">
      <c r="A549" s="138"/>
      <c r="B549" s="138"/>
      <c r="C549" s="138"/>
      <c r="D549" s="138"/>
      <c r="E549" s="138"/>
      <c r="F549" s="138"/>
      <c r="G549" s="138"/>
      <c r="H549" s="138"/>
      <c r="I549" s="138"/>
      <c r="J549" s="138"/>
      <c r="K549" s="138"/>
      <c r="L549" s="138"/>
      <c r="M549" s="138"/>
      <c r="N549" s="138"/>
      <c r="O549" s="138"/>
      <c r="P549" s="138"/>
      <c r="Q549" s="138"/>
      <c r="R549" s="138"/>
      <c r="S549" s="138"/>
      <c r="T549" s="138"/>
      <c r="U549" s="138"/>
      <c r="V549" s="138"/>
      <c r="W549" s="138"/>
      <c r="X549" s="138"/>
      <c r="Y549" s="138"/>
      <c r="Z549" s="138"/>
    </row>
    <row r="550" spans="1:26" ht="15.75" customHeight="1">
      <c r="A550" s="138"/>
      <c r="B550" s="138"/>
      <c r="C550" s="138"/>
      <c r="D550" s="138"/>
      <c r="E550" s="138"/>
      <c r="F550" s="138"/>
      <c r="G550" s="138"/>
      <c r="H550" s="138"/>
      <c r="I550" s="138"/>
      <c r="J550" s="138"/>
      <c r="K550" s="138"/>
      <c r="L550" s="138"/>
      <c r="M550" s="138"/>
      <c r="N550" s="138"/>
      <c r="O550" s="138"/>
      <c r="P550" s="138"/>
      <c r="Q550" s="138"/>
      <c r="R550" s="138"/>
      <c r="S550" s="138"/>
      <c r="T550" s="138"/>
      <c r="U550" s="138"/>
      <c r="V550" s="138"/>
      <c r="W550" s="138"/>
      <c r="X550" s="138"/>
      <c r="Y550" s="138"/>
      <c r="Z550" s="138"/>
    </row>
    <row r="551" spans="1:26" ht="15.75" customHeight="1">
      <c r="A551" s="138"/>
      <c r="B551" s="138"/>
      <c r="C551" s="138"/>
      <c r="D551" s="138"/>
      <c r="E551" s="138"/>
      <c r="F551" s="138"/>
      <c r="G551" s="138"/>
      <c r="H551" s="138"/>
      <c r="I551" s="138"/>
      <c r="J551" s="138"/>
      <c r="K551" s="138"/>
      <c r="L551" s="138"/>
      <c r="M551" s="138"/>
      <c r="N551" s="138"/>
      <c r="O551" s="138"/>
      <c r="P551" s="138"/>
      <c r="Q551" s="138"/>
      <c r="R551" s="138"/>
      <c r="S551" s="138"/>
      <c r="T551" s="138"/>
      <c r="U551" s="138"/>
      <c r="V551" s="138"/>
      <c r="W551" s="138"/>
      <c r="X551" s="138"/>
      <c r="Y551" s="138"/>
      <c r="Z551" s="138"/>
    </row>
    <row r="552" spans="1:26" ht="15.75" customHeight="1">
      <c r="A552" s="138"/>
      <c r="B552" s="138"/>
      <c r="C552" s="138"/>
      <c r="D552" s="138"/>
      <c r="E552" s="138"/>
      <c r="F552" s="138"/>
      <c r="G552" s="138"/>
      <c r="H552" s="138"/>
      <c r="I552" s="138"/>
      <c r="J552" s="138"/>
      <c r="K552" s="138"/>
      <c r="L552" s="138"/>
      <c r="M552" s="138"/>
      <c r="N552" s="138"/>
      <c r="O552" s="138"/>
      <c r="P552" s="138"/>
      <c r="Q552" s="138"/>
      <c r="R552" s="138"/>
      <c r="S552" s="138"/>
      <c r="T552" s="138"/>
      <c r="U552" s="138"/>
      <c r="V552" s="138"/>
      <c r="W552" s="138"/>
      <c r="X552" s="138"/>
      <c r="Y552" s="138"/>
      <c r="Z552" s="138"/>
    </row>
    <row r="553" spans="1:26" ht="15.75" customHeight="1">
      <c r="A553" s="138"/>
      <c r="B553" s="138"/>
      <c r="C553" s="138"/>
      <c r="D553" s="138"/>
      <c r="E553" s="138"/>
      <c r="F553" s="138"/>
      <c r="G553" s="138"/>
      <c r="H553" s="138"/>
      <c r="I553" s="138"/>
      <c r="J553" s="138"/>
      <c r="K553" s="138"/>
      <c r="L553" s="138"/>
      <c r="M553" s="138"/>
      <c r="N553" s="138"/>
      <c r="O553" s="138"/>
      <c r="P553" s="138"/>
      <c r="Q553" s="138"/>
      <c r="R553" s="138"/>
      <c r="S553" s="138"/>
      <c r="T553" s="138"/>
      <c r="U553" s="138"/>
      <c r="V553" s="138"/>
      <c r="W553" s="138"/>
      <c r="X553" s="138"/>
      <c r="Y553" s="138"/>
      <c r="Z553" s="138"/>
    </row>
    <row r="554" spans="1:26" ht="15.75" customHeight="1">
      <c r="A554" s="138"/>
      <c r="B554" s="138"/>
      <c r="C554" s="138"/>
      <c r="D554" s="138"/>
      <c r="E554" s="138"/>
      <c r="F554" s="138"/>
      <c r="G554" s="138"/>
      <c r="H554" s="138"/>
      <c r="I554" s="138"/>
      <c r="J554" s="138"/>
      <c r="K554" s="138"/>
      <c r="L554" s="138"/>
      <c r="M554" s="138"/>
      <c r="N554" s="138"/>
      <c r="O554" s="138"/>
      <c r="P554" s="138"/>
      <c r="Q554" s="138"/>
      <c r="R554" s="138"/>
      <c r="S554" s="138"/>
      <c r="T554" s="138"/>
      <c r="U554" s="138"/>
      <c r="V554" s="138"/>
      <c r="W554" s="138"/>
      <c r="X554" s="138"/>
      <c r="Y554" s="138"/>
      <c r="Z554" s="138"/>
    </row>
    <row r="555" spans="1:26" ht="15.75" customHeight="1">
      <c r="A555" s="138"/>
      <c r="B555" s="138"/>
      <c r="C555" s="138"/>
      <c r="D555" s="138"/>
      <c r="E555" s="138"/>
      <c r="F555" s="138"/>
      <c r="G555" s="138"/>
      <c r="H555" s="138"/>
      <c r="I555" s="138"/>
      <c r="J555" s="138"/>
      <c r="K555" s="138"/>
      <c r="L555" s="138"/>
      <c r="M555" s="138"/>
      <c r="N555" s="138"/>
      <c r="O555" s="138"/>
      <c r="P555" s="138"/>
      <c r="Q555" s="138"/>
      <c r="R555" s="138"/>
      <c r="S555" s="138"/>
      <c r="T555" s="138"/>
      <c r="U555" s="138"/>
      <c r="V555" s="138"/>
      <c r="W555" s="138"/>
      <c r="X555" s="138"/>
      <c r="Y555" s="138"/>
      <c r="Z555" s="138"/>
    </row>
    <row r="556" spans="1:26" ht="15.75" customHeight="1">
      <c r="A556" s="138"/>
      <c r="B556" s="138"/>
      <c r="C556" s="138"/>
      <c r="D556" s="138"/>
      <c r="E556" s="138"/>
      <c r="F556" s="138"/>
      <c r="G556" s="138"/>
      <c r="H556" s="138"/>
      <c r="I556" s="138"/>
      <c r="J556" s="138"/>
      <c r="K556" s="138"/>
      <c r="L556" s="138"/>
      <c r="M556" s="138"/>
      <c r="N556" s="138"/>
      <c r="O556" s="138"/>
      <c r="P556" s="138"/>
      <c r="Q556" s="138"/>
      <c r="R556" s="138"/>
      <c r="S556" s="138"/>
      <c r="T556" s="138"/>
      <c r="U556" s="138"/>
      <c r="V556" s="138"/>
      <c r="W556" s="138"/>
      <c r="X556" s="138"/>
      <c r="Y556" s="138"/>
      <c r="Z556" s="138"/>
    </row>
    <row r="557" spans="1:26" ht="15.75" customHeight="1">
      <c r="A557" s="138"/>
      <c r="B557" s="138"/>
      <c r="C557" s="138"/>
      <c r="D557" s="138"/>
      <c r="E557" s="138"/>
      <c r="F557" s="138"/>
      <c r="G557" s="138"/>
      <c r="H557" s="138"/>
      <c r="I557" s="138"/>
      <c r="J557" s="138"/>
      <c r="K557" s="138"/>
      <c r="L557" s="138"/>
      <c r="M557" s="138"/>
      <c r="N557" s="138"/>
      <c r="O557" s="138"/>
      <c r="P557" s="138"/>
      <c r="Q557" s="138"/>
      <c r="R557" s="138"/>
      <c r="S557" s="138"/>
      <c r="T557" s="138"/>
      <c r="U557" s="138"/>
      <c r="V557" s="138"/>
      <c r="W557" s="138"/>
      <c r="X557" s="138"/>
      <c r="Y557" s="138"/>
      <c r="Z557" s="138"/>
    </row>
    <row r="558" spans="1:26" ht="15.75" customHeight="1">
      <c r="A558" s="138"/>
      <c r="B558" s="138"/>
      <c r="C558" s="138"/>
      <c r="D558" s="138"/>
      <c r="E558" s="138"/>
      <c r="F558" s="138"/>
      <c r="G558" s="138"/>
      <c r="H558" s="138"/>
      <c r="I558" s="138"/>
      <c r="J558" s="138"/>
      <c r="K558" s="138"/>
      <c r="L558" s="138"/>
      <c r="M558" s="138"/>
      <c r="N558" s="138"/>
      <c r="O558" s="138"/>
      <c r="P558" s="138"/>
      <c r="Q558" s="138"/>
      <c r="R558" s="138"/>
      <c r="S558" s="138"/>
      <c r="T558" s="138"/>
      <c r="U558" s="138"/>
      <c r="V558" s="138"/>
      <c r="W558" s="138"/>
      <c r="X558" s="138"/>
      <c r="Y558" s="138"/>
      <c r="Z558" s="138"/>
    </row>
    <row r="559" spans="1:26" ht="15.75" customHeight="1">
      <c r="A559" s="138"/>
      <c r="B559" s="138"/>
      <c r="C559" s="138"/>
      <c r="D559" s="138"/>
      <c r="E559" s="138"/>
      <c r="F559" s="138"/>
      <c r="G559" s="138"/>
      <c r="H559" s="138"/>
      <c r="I559" s="138"/>
      <c r="J559" s="138"/>
      <c r="K559" s="138"/>
      <c r="L559" s="138"/>
      <c r="M559" s="138"/>
      <c r="N559" s="138"/>
      <c r="O559" s="138"/>
      <c r="P559" s="138"/>
      <c r="Q559" s="138"/>
      <c r="R559" s="138"/>
      <c r="S559" s="138"/>
      <c r="T559" s="138"/>
      <c r="U559" s="138"/>
      <c r="V559" s="138"/>
      <c r="W559" s="138"/>
      <c r="X559" s="138"/>
      <c r="Y559" s="138"/>
      <c r="Z559" s="138"/>
    </row>
    <row r="560" spans="1:26" ht="15.75" customHeight="1">
      <c r="A560" s="138"/>
      <c r="B560" s="138"/>
      <c r="C560" s="138"/>
      <c r="D560" s="138"/>
      <c r="E560" s="138"/>
      <c r="F560" s="138"/>
      <c r="G560" s="138"/>
      <c r="H560" s="138"/>
      <c r="I560" s="138"/>
      <c r="J560" s="138"/>
      <c r="K560" s="138"/>
      <c r="L560" s="138"/>
      <c r="M560" s="138"/>
      <c r="N560" s="138"/>
      <c r="O560" s="138"/>
      <c r="P560" s="138"/>
      <c r="Q560" s="138"/>
      <c r="R560" s="138"/>
      <c r="S560" s="138"/>
      <c r="T560" s="138"/>
      <c r="U560" s="138"/>
      <c r="V560" s="138"/>
      <c r="W560" s="138"/>
      <c r="X560" s="138"/>
      <c r="Y560" s="138"/>
      <c r="Z560" s="138"/>
    </row>
    <row r="561" spans="1:26" ht="15.75" customHeight="1">
      <c r="A561" s="138"/>
      <c r="B561" s="138"/>
      <c r="C561" s="138"/>
      <c r="D561" s="138"/>
      <c r="E561" s="138"/>
      <c r="F561" s="138"/>
      <c r="G561" s="138"/>
      <c r="H561" s="138"/>
      <c r="I561" s="138"/>
      <c r="J561" s="138"/>
      <c r="K561" s="138"/>
      <c r="L561" s="138"/>
      <c r="M561" s="138"/>
      <c r="N561" s="138"/>
      <c r="O561" s="138"/>
      <c r="P561" s="138"/>
      <c r="Q561" s="138"/>
      <c r="R561" s="138"/>
      <c r="S561" s="138"/>
      <c r="T561" s="138"/>
      <c r="U561" s="138"/>
      <c r="V561" s="138"/>
      <c r="W561" s="138"/>
      <c r="X561" s="138"/>
      <c r="Y561" s="138"/>
      <c r="Z561" s="138"/>
    </row>
    <row r="562" spans="1:26" ht="15.75" customHeight="1">
      <c r="A562" s="138"/>
      <c r="B562" s="138"/>
      <c r="C562" s="138"/>
      <c r="D562" s="138"/>
      <c r="E562" s="138"/>
      <c r="F562" s="138"/>
      <c r="G562" s="138"/>
      <c r="H562" s="138"/>
      <c r="I562" s="138"/>
      <c r="J562" s="138"/>
      <c r="K562" s="138"/>
      <c r="L562" s="138"/>
      <c r="M562" s="138"/>
      <c r="N562" s="138"/>
      <c r="O562" s="138"/>
      <c r="P562" s="138"/>
      <c r="Q562" s="138"/>
      <c r="R562" s="138"/>
      <c r="S562" s="138"/>
      <c r="T562" s="138"/>
      <c r="U562" s="138"/>
      <c r="V562" s="138"/>
      <c r="W562" s="138"/>
      <c r="X562" s="138"/>
      <c r="Y562" s="138"/>
      <c r="Z562" s="138"/>
    </row>
    <row r="563" spans="1:26" ht="15.75" customHeight="1">
      <c r="A563" s="138"/>
      <c r="B563" s="138"/>
      <c r="C563" s="138"/>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8"/>
      <c r="Z563" s="138"/>
    </row>
    <row r="564" spans="1:26" ht="15.75" customHeight="1">
      <c r="A564" s="138"/>
      <c r="B564" s="138"/>
      <c r="C564" s="138"/>
      <c r="D564" s="138"/>
      <c r="E564" s="138"/>
      <c r="F564" s="138"/>
      <c r="G564" s="138"/>
      <c r="H564" s="138"/>
      <c r="I564" s="138"/>
      <c r="J564" s="138"/>
      <c r="K564" s="138"/>
      <c r="L564" s="138"/>
      <c r="M564" s="138"/>
      <c r="N564" s="138"/>
      <c r="O564" s="138"/>
      <c r="P564" s="138"/>
      <c r="Q564" s="138"/>
      <c r="R564" s="138"/>
      <c r="S564" s="138"/>
      <c r="T564" s="138"/>
      <c r="U564" s="138"/>
      <c r="V564" s="138"/>
      <c r="W564" s="138"/>
      <c r="X564" s="138"/>
      <c r="Y564" s="138"/>
      <c r="Z564" s="138"/>
    </row>
    <row r="565" spans="1:26" ht="15.75" customHeight="1">
      <c r="A565" s="138"/>
      <c r="B565" s="138"/>
      <c r="C565" s="138"/>
      <c r="D565" s="138"/>
      <c r="E565" s="138"/>
      <c r="F565" s="138"/>
      <c r="G565" s="138"/>
      <c r="H565" s="138"/>
      <c r="I565" s="138"/>
      <c r="J565" s="138"/>
      <c r="K565" s="138"/>
      <c r="L565" s="138"/>
      <c r="M565" s="138"/>
      <c r="N565" s="138"/>
      <c r="O565" s="138"/>
      <c r="P565" s="138"/>
      <c r="Q565" s="138"/>
      <c r="R565" s="138"/>
      <c r="S565" s="138"/>
      <c r="T565" s="138"/>
      <c r="U565" s="138"/>
      <c r="V565" s="138"/>
      <c r="W565" s="138"/>
      <c r="X565" s="138"/>
      <c r="Y565" s="138"/>
      <c r="Z565" s="138"/>
    </row>
    <row r="566" spans="1:26" ht="15.75" customHeight="1">
      <c r="A566" s="138"/>
      <c r="B566" s="138"/>
      <c r="C566" s="138"/>
      <c r="D566" s="138"/>
      <c r="E566" s="138"/>
      <c r="F566" s="138"/>
      <c r="G566" s="138"/>
      <c r="H566" s="138"/>
      <c r="I566" s="138"/>
      <c r="J566" s="138"/>
      <c r="K566" s="138"/>
      <c r="L566" s="138"/>
      <c r="M566" s="138"/>
      <c r="N566" s="138"/>
      <c r="O566" s="138"/>
      <c r="P566" s="138"/>
      <c r="Q566" s="138"/>
      <c r="R566" s="138"/>
      <c r="S566" s="138"/>
      <c r="T566" s="138"/>
      <c r="U566" s="138"/>
      <c r="V566" s="138"/>
      <c r="W566" s="138"/>
      <c r="X566" s="138"/>
      <c r="Y566" s="138"/>
      <c r="Z566" s="138"/>
    </row>
    <row r="567" spans="1:26" ht="15.75" customHeight="1">
      <c r="A567" s="138"/>
      <c r="B567" s="138"/>
      <c r="C567" s="138"/>
      <c r="D567" s="138"/>
      <c r="E567" s="138"/>
      <c r="F567" s="138"/>
      <c r="G567" s="138"/>
      <c r="H567" s="138"/>
      <c r="I567" s="138"/>
      <c r="J567" s="138"/>
      <c r="K567" s="138"/>
      <c r="L567" s="138"/>
      <c r="M567" s="138"/>
      <c r="N567" s="138"/>
      <c r="O567" s="138"/>
      <c r="P567" s="138"/>
      <c r="Q567" s="138"/>
      <c r="R567" s="138"/>
      <c r="S567" s="138"/>
      <c r="T567" s="138"/>
      <c r="U567" s="138"/>
      <c r="V567" s="138"/>
      <c r="W567" s="138"/>
      <c r="X567" s="138"/>
      <c r="Y567" s="138"/>
      <c r="Z567" s="138"/>
    </row>
    <row r="568" spans="1:26" ht="15.75" customHeight="1">
      <c r="A568" s="138"/>
      <c r="B568" s="138"/>
      <c r="C568" s="138"/>
      <c r="D568" s="138"/>
      <c r="E568" s="138"/>
      <c r="F568" s="138"/>
      <c r="G568" s="138"/>
      <c r="H568" s="138"/>
      <c r="I568" s="138"/>
      <c r="J568" s="138"/>
      <c r="K568" s="138"/>
      <c r="L568" s="138"/>
      <c r="M568" s="138"/>
      <c r="N568" s="138"/>
      <c r="O568" s="138"/>
      <c r="P568" s="138"/>
      <c r="Q568" s="138"/>
      <c r="R568" s="138"/>
      <c r="S568" s="138"/>
      <c r="T568" s="138"/>
      <c r="U568" s="138"/>
      <c r="V568" s="138"/>
      <c r="W568" s="138"/>
      <c r="X568" s="138"/>
      <c r="Y568" s="138"/>
      <c r="Z568" s="138"/>
    </row>
    <row r="569" spans="1:26" ht="15.75" customHeight="1">
      <c r="A569" s="138"/>
      <c r="B569" s="138"/>
      <c r="C569" s="138"/>
      <c r="D569" s="138"/>
      <c r="E569" s="138"/>
      <c r="F569" s="138"/>
      <c r="G569" s="138"/>
      <c r="H569" s="138"/>
      <c r="I569" s="138"/>
      <c r="J569" s="138"/>
      <c r="K569" s="138"/>
      <c r="L569" s="138"/>
      <c r="M569" s="138"/>
      <c r="N569" s="138"/>
      <c r="O569" s="138"/>
      <c r="P569" s="138"/>
      <c r="Q569" s="138"/>
      <c r="R569" s="138"/>
      <c r="S569" s="138"/>
      <c r="T569" s="138"/>
      <c r="U569" s="138"/>
      <c r="V569" s="138"/>
      <c r="W569" s="138"/>
      <c r="X569" s="138"/>
      <c r="Y569" s="138"/>
      <c r="Z569" s="138"/>
    </row>
    <row r="570" spans="1:26" ht="15.75" customHeight="1">
      <c r="A570" s="138"/>
      <c r="B570" s="138"/>
      <c r="C570" s="138"/>
      <c r="D570" s="138"/>
      <c r="E570" s="138"/>
      <c r="F570" s="138"/>
      <c r="G570" s="138"/>
      <c r="H570" s="138"/>
      <c r="I570" s="138"/>
      <c r="J570" s="138"/>
      <c r="K570" s="138"/>
      <c r="L570" s="138"/>
      <c r="M570" s="138"/>
      <c r="N570" s="138"/>
      <c r="O570" s="138"/>
      <c r="P570" s="138"/>
      <c r="Q570" s="138"/>
      <c r="R570" s="138"/>
      <c r="S570" s="138"/>
      <c r="T570" s="138"/>
      <c r="U570" s="138"/>
      <c r="V570" s="138"/>
      <c r="W570" s="138"/>
      <c r="X570" s="138"/>
      <c r="Y570" s="138"/>
      <c r="Z570" s="138"/>
    </row>
    <row r="571" spans="1:26" ht="15.75" customHeight="1">
      <c r="A571" s="138"/>
      <c r="B571" s="138"/>
      <c r="C571" s="138"/>
      <c r="D571" s="138"/>
      <c r="E571" s="138"/>
      <c r="F571" s="138"/>
      <c r="G571" s="138"/>
      <c r="H571" s="138"/>
      <c r="I571" s="138"/>
      <c r="J571" s="138"/>
      <c r="K571" s="138"/>
      <c r="L571" s="138"/>
      <c r="M571" s="138"/>
      <c r="N571" s="138"/>
      <c r="O571" s="138"/>
      <c r="P571" s="138"/>
      <c r="Q571" s="138"/>
      <c r="R571" s="138"/>
      <c r="S571" s="138"/>
      <c r="T571" s="138"/>
      <c r="U571" s="138"/>
      <c r="V571" s="138"/>
      <c r="W571" s="138"/>
      <c r="X571" s="138"/>
      <c r="Y571" s="138"/>
      <c r="Z571" s="138"/>
    </row>
    <row r="572" spans="1:26" ht="15.75" customHeight="1">
      <c r="A572" s="138"/>
      <c r="B572" s="138"/>
      <c r="C572" s="138"/>
      <c r="D572" s="138"/>
      <c r="E572" s="138"/>
      <c r="F572" s="138"/>
      <c r="G572" s="138"/>
      <c r="H572" s="138"/>
      <c r="I572" s="138"/>
      <c r="J572" s="138"/>
      <c r="K572" s="138"/>
      <c r="L572" s="138"/>
      <c r="M572" s="138"/>
      <c r="N572" s="138"/>
      <c r="O572" s="138"/>
      <c r="P572" s="138"/>
      <c r="Q572" s="138"/>
      <c r="R572" s="138"/>
      <c r="S572" s="138"/>
      <c r="T572" s="138"/>
      <c r="U572" s="138"/>
      <c r="V572" s="138"/>
      <c r="W572" s="138"/>
      <c r="X572" s="138"/>
      <c r="Y572" s="138"/>
      <c r="Z572" s="138"/>
    </row>
    <row r="573" spans="1:26" ht="15.75" customHeight="1">
      <c r="A573" s="138"/>
      <c r="B573" s="138"/>
      <c r="C573" s="138"/>
      <c r="D573" s="138"/>
      <c r="E573" s="138"/>
      <c r="F573" s="138"/>
      <c r="G573" s="138"/>
      <c r="H573" s="138"/>
      <c r="I573" s="138"/>
      <c r="J573" s="138"/>
      <c r="K573" s="138"/>
      <c r="L573" s="138"/>
      <c r="M573" s="138"/>
      <c r="N573" s="138"/>
      <c r="O573" s="138"/>
      <c r="P573" s="138"/>
      <c r="Q573" s="138"/>
      <c r="R573" s="138"/>
      <c r="S573" s="138"/>
      <c r="T573" s="138"/>
      <c r="U573" s="138"/>
      <c r="V573" s="138"/>
      <c r="W573" s="138"/>
      <c r="X573" s="138"/>
      <c r="Y573" s="138"/>
      <c r="Z573" s="138"/>
    </row>
    <row r="574" spans="1:26" ht="15.75" customHeight="1">
      <c r="A574" s="138"/>
      <c r="B574" s="138"/>
      <c r="C574" s="138"/>
      <c r="D574" s="138"/>
      <c r="E574" s="138"/>
      <c r="F574" s="138"/>
      <c r="G574" s="138"/>
      <c r="H574" s="138"/>
      <c r="I574" s="138"/>
      <c r="J574" s="138"/>
      <c r="K574" s="138"/>
      <c r="L574" s="138"/>
      <c r="M574" s="138"/>
      <c r="N574" s="138"/>
      <c r="O574" s="138"/>
      <c r="P574" s="138"/>
      <c r="Q574" s="138"/>
      <c r="R574" s="138"/>
      <c r="S574" s="138"/>
      <c r="T574" s="138"/>
      <c r="U574" s="138"/>
      <c r="V574" s="138"/>
      <c r="W574" s="138"/>
      <c r="X574" s="138"/>
      <c r="Y574" s="138"/>
      <c r="Z574" s="138"/>
    </row>
    <row r="575" spans="1:26" ht="15.75" customHeight="1">
      <c r="A575" s="138"/>
      <c r="B575" s="138"/>
      <c r="C575" s="138"/>
      <c r="D575" s="138"/>
      <c r="E575" s="138"/>
      <c r="F575" s="138"/>
      <c r="G575" s="138"/>
      <c r="H575" s="138"/>
      <c r="I575" s="138"/>
      <c r="J575" s="138"/>
      <c r="K575" s="138"/>
      <c r="L575" s="138"/>
      <c r="M575" s="138"/>
      <c r="N575" s="138"/>
      <c r="O575" s="138"/>
      <c r="P575" s="138"/>
      <c r="Q575" s="138"/>
      <c r="R575" s="138"/>
      <c r="S575" s="138"/>
      <c r="T575" s="138"/>
      <c r="U575" s="138"/>
      <c r="V575" s="138"/>
      <c r="W575" s="138"/>
      <c r="X575" s="138"/>
      <c r="Y575" s="138"/>
      <c r="Z575" s="138"/>
    </row>
    <row r="576" spans="1:26" ht="15.75" customHeight="1">
      <c r="A576" s="138"/>
      <c r="B576" s="138"/>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8"/>
      <c r="Z576" s="138"/>
    </row>
    <row r="577" spans="1:26" ht="15.75" customHeight="1">
      <c r="A577" s="138"/>
      <c r="B577" s="138"/>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8"/>
      <c r="Z577" s="138"/>
    </row>
    <row r="578" spans="1:26" ht="15.75" customHeight="1">
      <c r="A578" s="138"/>
      <c r="B578" s="138"/>
      <c r="C578" s="138"/>
      <c r="D578" s="138"/>
      <c r="E578" s="138"/>
      <c r="F578" s="138"/>
      <c r="G578" s="138"/>
      <c r="H578" s="138"/>
      <c r="I578" s="138"/>
      <c r="J578" s="138"/>
      <c r="K578" s="138"/>
      <c r="L578" s="138"/>
      <c r="M578" s="138"/>
      <c r="N578" s="138"/>
      <c r="O578" s="138"/>
      <c r="P578" s="138"/>
      <c r="Q578" s="138"/>
      <c r="R578" s="138"/>
      <c r="S578" s="138"/>
      <c r="T578" s="138"/>
      <c r="U578" s="138"/>
      <c r="V578" s="138"/>
      <c r="W578" s="138"/>
      <c r="X578" s="138"/>
      <c r="Y578" s="138"/>
      <c r="Z578" s="138"/>
    </row>
    <row r="579" spans="1:26" ht="15.75" customHeight="1">
      <c r="A579" s="138"/>
      <c r="B579" s="138"/>
      <c r="C579" s="138"/>
      <c r="D579" s="138"/>
      <c r="E579" s="138"/>
      <c r="F579" s="138"/>
      <c r="G579" s="138"/>
      <c r="H579" s="138"/>
      <c r="I579" s="138"/>
      <c r="J579" s="138"/>
      <c r="K579" s="138"/>
      <c r="L579" s="138"/>
      <c r="M579" s="138"/>
      <c r="N579" s="138"/>
      <c r="O579" s="138"/>
      <c r="P579" s="138"/>
      <c r="Q579" s="138"/>
      <c r="R579" s="138"/>
      <c r="S579" s="138"/>
      <c r="T579" s="138"/>
      <c r="U579" s="138"/>
      <c r="V579" s="138"/>
      <c r="W579" s="138"/>
      <c r="X579" s="138"/>
      <c r="Y579" s="138"/>
      <c r="Z579" s="138"/>
    </row>
    <row r="580" spans="1:26" ht="15.75" customHeight="1">
      <c r="A580" s="138"/>
      <c r="B580" s="138"/>
      <c r="C580" s="138"/>
      <c r="D580" s="138"/>
      <c r="E580" s="138"/>
      <c r="F580" s="138"/>
      <c r="G580" s="138"/>
      <c r="H580" s="138"/>
      <c r="I580" s="138"/>
      <c r="J580" s="138"/>
      <c r="K580" s="138"/>
      <c r="L580" s="138"/>
      <c r="M580" s="138"/>
      <c r="N580" s="138"/>
      <c r="O580" s="138"/>
      <c r="P580" s="138"/>
      <c r="Q580" s="138"/>
      <c r="R580" s="138"/>
      <c r="S580" s="138"/>
      <c r="T580" s="138"/>
      <c r="U580" s="138"/>
      <c r="V580" s="138"/>
      <c r="W580" s="138"/>
      <c r="X580" s="138"/>
      <c r="Y580" s="138"/>
      <c r="Z580" s="138"/>
    </row>
    <row r="581" spans="1:26" ht="15.75" customHeight="1">
      <c r="A581" s="138"/>
      <c r="B581" s="138"/>
      <c r="C581" s="138"/>
      <c r="D581" s="138"/>
      <c r="E581" s="138"/>
      <c r="F581" s="138"/>
      <c r="G581" s="138"/>
      <c r="H581" s="138"/>
      <c r="I581" s="138"/>
      <c r="J581" s="138"/>
      <c r="K581" s="138"/>
      <c r="L581" s="138"/>
      <c r="M581" s="138"/>
      <c r="N581" s="138"/>
      <c r="O581" s="138"/>
      <c r="P581" s="138"/>
      <c r="Q581" s="138"/>
      <c r="R581" s="138"/>
      <c r="S581" s="138"/>
      <c r="T581" s="138"/>
      <c r="U581" s="138"/>
      <c r="V581" s="138"/>
      <c r="W581" s="138"/>
      <c r="X581" s="138"/>
      <c r="Y581" s="138"/>
      <c r="Z581" s="138"/>
    </row>
    <row r="582" spans="1:26" ht="15.75" customHeight="1">
      <c r="A582" s="138"/>
      <c r="B582" s="138"/>
      <c r="C582" s="138"/>
      <c r="D582" s="138"/>
      <c r="E582" s="138"/>
      <c r="F582" s="138"/>
      <c r="G582" s="138"/>
      <c r="H582" s="138"/>
      <c r="I582" s="138"/>
      <c r="J582" s="138"/>
      <c r="K582" s="138"/>
      <c r="L582" s="138"/>
      <c r="M582" s="138"/>
      <c r="N582" s="138"/>
      <c r="O582" s="138"/>
      <c r="P582" s="138"/>
      <c r="Q582" s="138"/>
      <c r="R582" s="138"/>
      <c r="S582" s="138"/>
      <c r="T582" s="138"/>
      <c r="U582" s="138"/>
      <c r="V582" s="138"/>
      <c r="W582" s="138"/>
      <c r="X582" s="138"/>
      <c r="Y582" s="138"/>
      <c r="Z582" s="138"/>
    </row>
    <row r="583" spans="1:26" ht="15.75" customHeight="1">
      <c r="A583" s="138"/>
      <c r="B583" s="138"/>
      <c r="C583" s="138"/>
      <c r="D583" s="138"/>
      <c r="E583" s="138"/>
      <c r="F583" s="138"/>
      <c r="G583" s="138"/>
      <c r="H583" s="138"/>
      <c r="I583" s="138"/>
      <c r="J583" s="138"/>
      <c r="K583" s="138"/>
      <c r="L583" s="138"/>
      <c r="M583" s="138"/>
      <c r="N583" s="138"/>
      <c r="O583" s="138"/>
      <c r="P583" s="138"/>
      <c r="Q583" s="138"/>
      <c r="R583" s="138"/>
      <c r="S583" s="138"/>
      <c r="T583" s="138"/>
      <c r="U583" s="138"/>
      <c r="V583" s="138"/>
      <c r="W583" s="138"/>
      <c r="X583" s="138"/>
      <c r="Y583" s="138"/>
      <c r="Z583" s="138"/>
    </row>
    <row r="584" spans="1:26" ht="15.75" customHeight="1">
      <c r="A584" s="138"/>
      <c r="B584" s="138"/>
      <c r="C584" s="138"/>
      <c r="D584" s="138"/>
      <c r="E584" s="138"/>
      <c r="F584" s="138"/>
      <c r="G584" s="138"/>
      <c r="H584" s="138"/>
      <c r="I584" s="138"/>
      <c r="J584" s="138"/>
      <c r="K584" s="138"/>
      <c r="L584" s="138"/>
      <c r="M584" s="138"/>
      <c r="N584" s="138"/>
      <c r="O584" s="138"/>
      <c r="P584" s="138"/>
      <c r="Q584" s="138"/>
      <c r="R584" s="138"/>
      <c r="S584" s="138"/>
      <c r="T584" s="138"/>
      <c r="U584" s="138"/>
      <c r="V584" s="138"/>
      <c r="W584" s="138"/>
      <c r="X584" s="138"/>
      <c r="Y584" s="138"/>
      <c r="Z584" s="138"/>
    </row>
    <row r="585" spans="1:26" ht="15.75" customHeight="1">
      <c r="A585" s="138"/>
      <c r="B585" s="138"/>
      <c r="C585" s="138"/>
      <c r="D585" s="138"/>
      <c r="E585" s="138"/>
      <c r="F585" s="138"/>
      <c r="G585" s="138"/>
      <c r="H585" s="138"/>
      <c r="I585" s="138"/>
      <c r="J585" s="138"/>
      <c r="K585" s="138"/>
      <c r="L585" s="138"/>
      <c r="M585" s="138"/>
      <c r="N585" s="138"/>
      <c r="O585" s="138"/>
      <c r="P585" s="138"/>
      <c r="Q585" s="138"/>
      <c r="R585" s="138"/>
      <c r="S585" s="138"/>
      <c r="T585" s="138"/>
      <c r="U585" s="138"/>
      <c r="V585" s="138"/>
      <c r="W585" s="138"/>
      <c r="X585" s="138"/>
      <c r="Y585" s="138"/>
      <c r="Z585" s="138"/>
    </row>
    <row r="586" spans="1:26" ht="15.75" customHeight="1">
      <c r="A586" s="138"/>
      <c r="B586" s="138"/>
      <c r="C586" s="138"/>
      <c r="D586" s="138"/>
      <c r="E586" s="138"/>
      <c r="F586" s="138"/>
      <c r="G586" s="138"/>
      <c r="H586" s="138"/>
      <c r="I586" s="138"/>
      <c r="J586" s="138"/>
      <c r="K586" s="138"/>
      <c r="L586" s="138"/>
      <c r="M586" s="138"/>
      <c r="N586" s="138"/>
      <c r="O586" s="138"/>
      <c r="P586" s="138"/>
      <c r="Q586" s="138"/>
      <c r="R586" s="138"/>
      <c r="S586" s="138"/>
      <c r="T586" s="138"/>
      <c r="U586" s="138"/>
      <c r="V586" s="138"/>
      <c r="W586" s="138"/>
      <c r="X586" s="138"/>
      <c r="Y586" s="138"/>
      <c r="Z586" s="138"/>
    </row>
    <row r="587" spans="1:26" ht="15.75" customHeight="1">
      <c r="A587" s="138"/>
      <c r="B587" s="138"/>
      <c r="C587" s="138"/>
      <c r="D587" s="138"/>
      <c r="E587" s="138"/>
      <c r="F587" s="138"/>
      <c r="G587" s="138"/>
      <c r="H587" s="138"/>
      <c r="I587" s="138"/>
      <c r="J587" s="138"/>
      <c r="K587" s="138"/>
      <c r="L587" s="138"/>
      <c r="M587" s="138"/>
      <c r="N587" s="138"/>
      <c r="O587" s="138"/>
      <c r="P587" s="138"/>
      <c r="Q587" s="138"/>
      <c r="R587" s="138"/>
      <c r="S587" s="138"/>
      <c r="T587" s="138"/>
      <c r="U587" s="138"/>
      <c r="V587" s="138"/>
      <c r="W587" s="138"/>
      <c r="X587" s="138"/>
      <c r="Y587" s="138"/>
      <c r="Z587" s="138"/>
    </row>
    <row r="588" spans="1:26" ht="15.75" customHeight="1">
      <c r="A588" s="138"/>
      <c r="B588" s="138"/>
      <c r="C588" s="138"/>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38"/>
      <c r="Z588" s="138"/>
    </row>
    <row r="589" spans="1:26" ht="15.75" customHeight="1">
      <c r="A589" s="138"/>
      <c r="B589" s="138"/>
      <c r="C589" s="138"/>
      <c r="D589" s="138"/>
      <c r="E589" s="138"/>
      <c r="F589" s="138"/>
      <c r="G589" s="138"/>
      <c r="H589" s="138"/>
      <c r="I589" s="138"/>
      <c r="J589" s="138"/>
      <c r="K589" s="138"/>
      <c r="L589" s="138"/>
      <c r="M589" s="138"/>
      <c r="N589" s="138"/>
      <c r="O589" s="138"/>
      <c r="P589" s="138"/>
      <c r="Q589" s="138"/>
      <c r="R589" s="138"/>
      <c r="S589" s="138"/>
      <c r="T589" s="138"/>
      <c r="U589" s="138"/>
      <c r="V589" s="138"/>
      <c r="W589" s="138"/>
      <c r="X589" s="138"/>
      <c r="Y589" s="138"/>
      <c r="Z589" s="138"/>
    </row>
    <row r="590" spans="1:26" ht="15.75" customHeight="1">
      <c r="A590" s="138"/>
      <c r="B590" s="138"/>
      <c r="C590" s="138"/>
      <c r="D590" s="138"/>
      <c r="E590" s="138"/>
      <c r="F590" s="138"/>
      <c r="G590" s="138"/>
      <c r="H590" s="138"/>
      <c r="I590" s="138"/>
      <c r="J590" s="138"/>
      <c r="K590" s="138"/>
      <c r="L590" s="138"/>
      <c r="M590" s="138"/>
      <c r="N590" s="138"/>
      <c r="O590" s="138"/>
      <c r="P590" s="138"/>
      <c r="Q590" s="138"/>
      <c r="R590" s="138"/>
      <c r="S590" s="138"/>
      <c r="T590" s="138"/>
      <c r="U590" s="138"/>
      <c r="V590" s="138"/>
      <c r="W590" s="138"/>
      <c r="X590" s="138"/>
      <c r="Y590" s="138"/>
      <c r="Z590" s="138"/>
    </row>
    <row r="591" spans="1:26" ht="15.75" customHeight="1">
      <c r="A591" s="138"/>
      <c r="B591" s="138"/>
      <c r="C591" s="138"/>
      <c r="D591" s="138"/>
      <c r="E591" s="138"/>
      <c r="F591" s="138"/>
      <c r="G591" s="138"/>
      <c r="H591" s="138"/>
      <c r="I591" s="138"/>
      <c r="J591" s="138"/>
      <c r="K591" s="138"/>
      <c r="L591" s="138"/>
      <c r="M591" s="138"/>
      <c r="N591" s="138"/>
      <c r="O591" s="138"/>
      <c r="P591" s="138"/>
      <c r="Q591" s="138"/>
      <c r="R591" s="138"/>
      <c r="S591" s="138"/>
      <c r="T591" s="138"/>
      <c r="U591" s="138"/>
      <c r="V591" s="138"/>
      <c r="W591" s="138"/>
      <c r="X591" s="138"/>
      <c r="Y591" s="138"/>
      <c r="Z591" s="138"/>
    </row>
    <row r="592" spans="1:26" ht="15.75" customHeight="1">
      <c r="A592" s="138"/>
      <c r="B592" s="138"/>
      <c r="C592" s="138"/>
      <c r="D592" s="138"/>
      <c r="E592" s="138"/>
      <c r="F592" s="138"/>
      <c r="G592" s="138"/>
      <c r="H592" s="138"/>
      <c r="I592" s="138"/>
      <c r="J592" s="138"/>
      <c r="K592" s="138"/>
      <c r="L592" s="138"/>
      <c r="M592" s="138"/>
      <c r="N592" s="138"/>
      <c r="O592" s="138"/>
      <c r="P592" s="138"/>
      <c r="Q592" s="138"/>
      <c r="R592" s="138"/>
      <c r="S592" s="138"/>
      <c r="T592" s="138"/>
      <c r="U592" s="138"/>
      <c r="V592" s="138"/>
      <c r="W592" s="138"/>
      <c r="X592" s="138"/>
      <c r="Y592" s="138"/>
      <c r="Z592" s="138"/>
    </row>
    <row r="593" spans="1:26" ht="15.75" customHeight="1">
      <c r="A593" s="138"/>
      <c r="B593" s="138"/>
      <c r="C593" s="138"/>
      <c r="D593" s="138"/>
      <c r="E593" s="138"/>
      <c r="F593" s="138"/>
      <c r="G593" s="138"/>
      <c r="H593" s="138"/>
      <c r="I593" s="138"/>
      <c r="J593" s="138"/>
      <c r="K593" s="138"/>
      <c r="L593" s="138"/>
      <c r="M593" s="138"/>
      <c r="N593" s="138"/>
      <c r="O593" s="138"/>
      <c r="P593" s="138"/>
      <c r="Q593" s="138"/>
      <c r="R593" s="138"/>
      <c r="S593" s="138"/>
      <c r="T593" s="138"/>
      <c r="U593" s="138"/>
      <c r="V593" s="138"/>
      <c r="W593" s="138"/>
      <c r="X593" s="138"/>
      <c r="Y593" s="138"/>
      <c r="Z593" s="138"/>
    </row>
    <row r="594" spans="1:26" ht="15.75" customHeight="1">
      <c r="A594" s="138"/>
      <c r="B594" s="138"/>
      <c r="C594" s="138"/>
      <c r="D594" s="138"/>
      <c r="E594" s="138"/>
      <c r="F594" s="138"/>
      <c r="G594" s="138"/>
      <c r="H594" s="138"/>
      <c r="I594" s="138"/>
      <c r="J594" s="138"/>
      <c r="K594" s="138"/>
      <c r="L594" s="138"/>
      <c r="M594" s="138"/>
      <c r="N594" s="138"/>
      <c r="O594" s="138"/>
      <c r="P594" s="138"/>
      <c r="Q594" s="138"/>
      <c r="R594" s="138"/>
      <c r="S594" s="138"/>
      <c r="T594" s="138"/>
      <c r="U594" s="138"/>
      <c r="V594" s="138"/>
      <c r="W594" s="138"/>
      <c r="X594" s="138"/>
      <c r="Y594" s="138"/>
      <c r="Z594" s="138"/>
    </row>
    <row r="595" spans="1:26" ht="15.75" customHeight="1">
      <c r="A595" s="138"/>
      <c r="B595" s="138"/>
      <c r="C595" s="138"/>
      <c r="D595" s="138"/>
      <c r="E595" s="138"/>
      <c r="F595" s="138"/>
      <c r="G595" s="138"/>
      <c r="H595" s="138"/>
      <c r="I595" s="138"/>
      <c r="J595" s="138"/>
      <c r="K595" s="138"/>
      <c r="L595" s="138"/>
      <c r="M595" s="138"/>
      <c r="N595" s="138"/>
      <c r="O595" s="138"/>
      <c r="P595" s="138"/>
      <c r="Q595" s="138"/>
      <c r="R595" s="138"/>
      <c r="S595" s="138"/>
      <c r="T595" s="138"/>
      <c r="U595" s="138"/>
      <c r="V595" s="138"/>
      <c r="W595" s="138"/>
      <c r="X595" s="138"/>
      <c r="Y595" s="138"/>
      <c r="Z595" s="138"/>
    </row>
    <row r="596" spans="1:26" ht="15.75" customHeight="1">
      <c r="A596" s="138"/>
      <c r="B596" s="138"/>
      <c r="C596" s="138"/>
      <c r="D596" s="138"/>
      <c r="E596" s="138"/>
      <c r="F596" s="138"/>
      <c r="G596" s="138"/>
      <c r="H596" s="138"/>
      <c r="I596" s="138"/>
      <c r="J596" s="138"/>
      <c r="K596" s="138"/>
      <c r="L596" s="138"/>
      <c r="M596" s="138"/>
      <c r="N596" s="138"/>
      <c r="O596" s="138"/>
      <c r="P596" s="138"/>
      <c r="Q596" s="138"/>
      <c r="R596" s="138"/>
      <c r="S596" s="138"/>
      <c r="T596" s="138"/>
      <c r="U596" s="138"/>
      <c r="V596" s="138"/>
      <c r="W596" s="138"/>
      <c r="X596" s="138"/>
      <c r="Y596" s="138"/>
      <c r="Z596" s="138"/>
    </row>
    <row r="597" spans="1:26" ht="15.75" customHeight="1">
      <c r="A597" s="138"/>
      <c r="B597" s="138"/>
      <c r="C597" s="138"/>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8"/>
      <c r="Z597" s="138"/>
    </row>
    <row r="598" spans="1:26" ht="15.75" customHeight="1">
      <c r="A598" s="138"/>
      <c r="B598" s="138"/>
      <c r="C598" s="138"/>
      <c r="D598" s="138"/>
      <c r="E598" s="138"/>
      <c r="F598" s="138"/>
      <c r="G598" s="138"/>
      <c r="H598" s="138"/>
      <c r="I598" s="138"/>
      <c r="J598" s="138"/>
      <c r="K598" s="138"/>
      <c r="L598" s="138"/>
      <c r="M598" s="138"/>
      <c r="N598" s="138"/>
      <c r="O598" s="138"/>
      <c r="P598" s="138"/>
      <c r="Q598" s="138"/>
      <c r="R598" s="138"/>
      <c r="S598" s="138"/>
      <c r="T598" s="138"/>
      <c r="U598" s="138"/>
      <c r="V598" s="138"/>
      <c r="W598" s="138"/>
      <c r="X598" s="138"/>
      <c r="Y598" s="138"/>
      <c r="Z598" s="138"/>
    </row>
    <row r="599" spans="1:26" ht="15.75" customHeight="1">
      <c r="A599" s="138"/>
      <c r="B599" s="138"/>
      <c r="C599" s="138"/>
      <c r="D599" s="138"/>
      <c r="E599" s="138"/>
      <c r="F599" s="138"/>
      <c r="G599" s="138"/>
      <c r="H599" s="138"/>
      <c r="I599" s="138"/>
      <c r="J599" s="138"/>
      <c r="K599" s="138"/>
      <c r="L599" s="138"/>
      <c r="M599" s="138"/>
      <c r="N599" s="138"/>
      <c r="O599" s="138"/>
      <c r="P599" s="138"/>
      <c r="Q599" s="138"/>
      <c r="R599" s="138"/>
      <c r="S599" s="138"/>
      <c r="T599" s="138"/>
      <c r="U599" s="138"/>
      <c r="V599" s="138"/>
      <c r="W599" s="138"/>
      <c r="X599" s="138"/>
      <c r="Y599" s="138"/>
      <c r="Z599" s="138"/>
    </row>
    <row r="600" spans="1:26" ht="15.75" customHeight="1">
      <c r="A600" s="138"/>
      <c r="B600" s="138"/>
      <c r="C600" s="138"/>
      <c r="D600" s="138"/>
      <c r="E600" s="138"/>
      <c r="F600" s="138"/>
      <c r="G600" s="138"/>
      <c r="H600" s="138"/>
      <c r="I600" s="138"/>
      <c r="J600" s="138"/>
      <c r="K600" s="138"/>
      <c r="L600" s="138"/>
      <c r="M600" s="138"/>
      <c r="N600" s="138"/>
      <c r="O600" s="138"/>
      <c r="P600" s="138"/>
      <c r="Q600" s="138"/>
      <c r="R600" s="138"/>
      <c r="S600" s="138"/>
      <c r="T600" s="138"/>
      <c r="U600" s="138"/>
      <c r="V600" s="138"/>
      <c r="W600" s="138"/>
      <c r="X600" s="138"/>
      <c r="Y600" s="138"/>
      <c r="Z600" s="138"/>
    </row>
    <row r="601" spans="1:26" ht="15.75" customHeight="1">
      <c r="A601" s="138"/>
      <c r="B601" s="138"/>
      <c r="C601" s="138"/>
      <c r="D601" s="138"/>
      <c r="E601" s="138"/>
      <c r="F601" s="138"/>
      <c r="G601" s="138"/>
      <c r="H601" s="138"/>
      <c r="I601" s="138"/>
      <c r="J601" s="138"/>
      <c r="K601" s="138"/>
      <c r="L601" s="138"/>
      <c r="M601" s="138"/>
      <c r="N601" s="138"/>
      <c r="O601" s="138"/>
      <c r="P601" s="138"/>
      <c r="Q601" s="138"/>
      <c r="R601" s="138"/>
      <c r="S601" s="138"/>
      <c r="T601" s="138"/>
      <c r="U601" s="138"/>
      <c r="V601" s="138"/>
      <c r="W601" s="138"/>
      <c r="X601" s="138"/>
      <c r="Y601" s="138"/>
      <c r="Z601" s="138"/>
    </row>
    <row r="602" spans="1:26" ht="15.75" customHeight="1">
      <c r="A602" s="138"/>
      <c r="B602" s="138"/>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c r="Z602" s="138"/>
    </row>
    <row r="603" spans="1:26" ht="15.75" customHeight="1">
      <c r="A603" s="138"/>
      <c r="B603" s="138"/>
      <c r="C603" s="138"/>
      <c r="D603" s="138"/>
      <c r="E603" s="138"/>
      <c r="F603" s="138"/>
      <c r="G603" s="138"/>
      <c r="H603" s="138"/>
      <c r="I603" s="138"/>
      <c r="J603" s="138"/>
      <c r="K603" s="138"/>
      <c r="L603" s="138"/>
      <c r="M603" s="138"/>
      <c r="N603" s="138"/>
      <c r="O603" s="138"/>
      <c r="P603" s="138"/>
      <c r="Q603" s="138"/>
      <c r="R603" s="138"/>
      <c r="S603" s="138"/>
      <c r="T603" s="138"/>
      <c r="U603" s="138"/>
      <c r="V603" s="138"/>
      <c r="W603" s="138"/>
      <c r="X603" s="138"/>
      <c r="Y603" s="138"/>
      <c r="Z603" s="138"/>
    </row>
    <row r="604" spans="1:26" ht="15.75" customHeight="1">
      <c r="A604" s="138"/>
      <c r="B604" s="138"/>
      <c r="C604" s="138"/>
      <c r="D604" s="138"/>
      <c r="E604" s="138"/>
      <c r="F604" s="138"/>
      <c r="G604" s="138"/>
      <c r="H604" s="138"/>
      <c r="I604" s="138"/>
      <c r="J604" s="138"/>
      <c r="K604" s="138"/>
      <c r="L604" s="138"/>
      <c r="M604" s="138"/>
      <c r="N604" s="138"/>
      <c r="O604" s="138"/>
      <c r="P604" s="138"/>
      <c r="Q604" s="138"/>
      <c r="R604" s="138"/>
      <c r="S604" s="138"/>
      <c r="T604" s="138"/>
      <c r="U604" s="138"/>
      <c r="V604" s="138"/>
      <c r="W604" s="138"/>
      <c r="X604" s="138"/>
      <c r="Y604" s="138"/>
      <c r="Z604" s="138"/>
    </row>
    <row r="605" spans="1:26" ht="15.75" customHeight="1">
      <c r="A605" s="138"/>
      <c r="B605" s="138"/>
      <c r="C605" s="138"/>
      <c r="D605" s="138"/>
      <c r="E605" s="138"/>
      <c r="F605" s="138"/>
      <c r="G605" s="138"/>
      <c r="H605" s="138"/>
      <c r="I605" s="138"/>
      <c r="J605" s="138"/>
      <c r="K605" s="138"/>
      <c r="L605" s="138"/>
      <c r="M605" s="138"/>
      <c r="N605" s="138"/>
      <c r="O605" s="138"/>
      <c r="P605" s="138"/>
      <c r="Q605" s="138"/>
      <c r="R605" s="138"/>
      <c r="S605" s="138"/>
      <c r="T605" s="138"/>
      <c r="U605" s="138"/>
      <c r="V605" s="138"/>
      <c r="W605" s="138"/>
      <c r="X605" s="138"/>
      <c r="Y605" s="138"/>
      <c r="Z605" s="138"/>
    </row>
    <row r="606" spans="1:26" ht="15.75" customHeight="1">
      <c r="A606" s="138"/>
      <c r="B606" s="138"/>
      <c r="C606" s="138"/>
      <c r="D606" s="138"/>
      <c r="E606" s="138"/>
      <c r="F606" s="138"/>
      <c r="G606" s="138"/>
      <c r="H606" s="138"/>
      <c r="I606" s="138"/>
      <c r="J606" s="138"/>
      <c r="K606" s="138"/>
      <c r="L606" s="138"/>
      <c r="M606" s="138"/>
      <c r="N606" s="138"/>
      <c r="O606" s="138"/>
      <c r="P606" s="138"/>
      <c r="Q606" s="138"/>
      <c r="R606" s="138"/>
      <c r="S606" s="138"/>
      <c r="T606" s="138"/>
      <c r="U606" s="138"/>
      <c r="V606" s="138"/>
      <c r="W606" s="138"/>
      <c r="X606" s="138"/>
      <c r="Y606" s="138"/>
      <c r="Z606" s="138"/>
    </row>
    <row r="607" spans="1:26" ht="15.75" customHeight="1">
      <c r="A607" s="138"/>
      <c r="B607" s="138"/>
      <c r="C607" s="138"/>
      <c r="D607" s="138"/>
      <c r="E607" s="138"/>
      <c r="F607" s="138"/>
      <c r="G607" s="138"/>
      <c r="H607" s="138"/>
      <c r="I607" s="138"/>
      <c r="J607" s="138"/>
      <c r="K607" s="138"/>
      <c r="L607" s="138"/>
      <c r="M607" s="138"/>
      <c r="N607" s="138"/>
      <c r="O607" s="138"/>
      <c r="P607" s="138"/>
      <c r="Q607" s="138"/>
      <c r="R607" s="138"/>
      <c r="S607" s="138"/>
      <c r="T607" s="138"/>
      <c r="U607" s="138"/>
      <c r="V607" s="138"/>
      <c r="W607" s="138"/>
      <c r="X607" s="138"/>
      <c r="Y607" s="138"/>
      <c r="Z607" s="138"/>
    </row>
    <row r="608" spans="1:26" ht="15.75" customHeight="1">
      <c r="A608" s="138"/>
      <c r="B608" s="138"/>
      <c r="C608" s="138"/>
      <c r="D608" s="138"/>
      <c r="E608" s="138"/>
      <c r="F608" s="138"/>
      <c r="G608" s="138"/>
      <c r="H608" s="138"/>
      <c r="I608" s="138"/>
      <c r="J608" s="138"/>
      <c r="K608" s="138"/>
      <c r="L608" s="138"/>
      <c r="M608" s="138"/>
      <c r="N608" s="138"/>
      <c r="O608" s="138"/>
      <c r="P608" s="138"/>
      <c r="Q608" s="138"/>
      <c r="R608" s="138"/>
      <c r="S608" s="138"/>
      <c r="T608" s="138"/>
      <c r="U608" s="138"/>
      <c r="V608" s="138"/>
      <c r="W608" s="138"/>
      <c r="X608" s="138"/>
      <c r="Y608" s="138"/>
      <c r="Z608" s="138"/>
    </row>
    <row r="609" spans="1:26" ht="15.75" customHeight="1">
      <c r="A609" s="138"/>
      <c r="B609" s="138"/>
      <c r="C609" s="138"/>
      <c r="D609" s="138"/>
      <c r="E609" s="138"/>
      <c r="F609" s="138"/>
      <c r="G609" s="138"/>
      <c r="H609" s="138"/>
      <c r="I609" s="138"/>
      <c r="J609" s="138"/>
      <c r="K609" s="138"/>
      <c r="L609" s="138"/>
      <c r="M609" s="138"/>
      <c r="N609" s="138"/>
      <c r="O609" s="138"/>
      <c r="P609" s="138"/>
      <c r="Q609" s="138"/>
      <c r="R609" s="138"/>
      <c r="S609" s="138"/>
      <c r="T609" s="138"/>
      <c r="U609" s="138"/>
      <c r="V609" s="138"/>
      <c r="W609" s="138"/>
      <c r="X609" s="138"/>
      <c r="Y609" s="138"/>
      <c r="Z609" s="138"/>
    </row>
    <row r="610" spans="1:26" ht="15.75" customHeight="1">
      <c r="A610" s="138"/>
      <c r="B610" s="138"/>
      <c r="C610" s="138"/>
      <c r="D610" s="138"/>
      <c r="E610" s="138"/>
      <c r="F610" s="138"/>
      <c r="G610" s="138"/>
      <c r="H610" s="138"/>
      <c r="I610" s="138"/>
      <c r="J610" s="138"/>
      <c r="K610" s="138"/>
      <c r="L610" s="138"/>
      <c r="M610" s="138"/>
      <c r="N610" s="138"/>
      <c r="O610" s="138"/>
      <c r="P610" s="138"/>
      <c r="Q610" s="138"/>
      <c r="R610" s="138"/>
      <c r="S610" s="138"/>
      <c r="T610" s="138"/>
      <c r="U610" s="138"/>
      <c r="V610" s="138"/>
      <c r="W610" s="138"/>
      <c r="X610" s="138"/>
      <c r="Y610" s="138"/>
      <c r="Z610" s="138"/>
    </row>
    <row r="611" spans="1:26" ht="15.75" customHeight="1">
      <c r="A611" s="138"/>
      <c r="B611" s="138"/>
      <c r="C611" s="138"/>
      <c r="D611" s="138"/>
      <c r="E611" s="138"/>
      <c r="F611" s="138"/>
      <c r="G611" s="138"/>
      <c r="H611" s="138"/>
      <c r="I611" s="138"/>
      <c r="J611" s="138"/>
      <c r="K611" s="138"/>
      <c r="L611" s="138"/>
      <c r="M611" s="138"/>
      <c r="N611" s="138"/>
      <c r="O611" s="138"/>
      <c r="P611" s="138"/>
      <c r="Q611" s="138"/>
      <c r="R611" s="138"/>
      <c r="S611" s="138"/>
      <c r="T611" s="138"/>
      <c r="U611" s="138"/>
      <c r="V611" s="138"/>
      <c r="W611" s="138"/>
      <c r="X611" s="138"/>
      <c r="Y611" s="138"/>
      <c r="Z611" s="138"/>
    </row>
    <row r="612" spans="1:26" ht="15.75" customHeight="1">
      <c r="A612" s="138"/>
      <c r="B612" s="138"/>
      <c r="C612" s="138"/>
      <c r="D612" s="138"/>
      <c r="E612" s="138"/>
      <c r="F612" s="138"/>
      <c r="G612" s="138"/>
      <c r="H612" s="138"/>
      <c r="I612" s="138"/>
      <c r="J612" s="138"/>
      <c r="K612" s="138"/>
      <c r="L612" s="138"/>
      <c r="M612" s="138"/>
      <c r="N612" s="138"/>
      <c r="O612" s="138"/>
      <c r="P612" s="138"/>
      <c r="Q612" s="138"/>
      <c r="R612" s="138"/>
      <c r="S612" s="138"/>
      <c r="T612" s="138"/>
      <c r="U612" s="138"/>
      <c r="V612" s="138"/>
      <c r="W612" s="138"/>
      <c r="X612" s="138"/>
      <c r="Y612" s="138"/>
      <c r="Z612" s="138"/>
    </row>
    <row r="613" spans="1:26" ht="15.75" customHeight="1">
      <c r="A613" s="138"/>
      <c r="B613" s="138"/>
      <c r="C613" s="138"/>
      <c r="D613" s="138"/>
      <c r="E613" s="138"/>
      <c r="F613" s="138"/>
      <c r="G613" s="138"/>
      <c r="H613" s="138"/>
      <c r="I613" s="138"/>
      <c r="J613" s="138"/>
      <c r="K613" s="138"/>
      <c r="L613" s="138"/>
      <c r="M613" s="138"/>
      <c r="N613" s="138"/>
      <c r="O613" s="138"/>
      <c r="P613" s="138"/>
      <c r="Q613" s="138"/>
      <c r="R613" s="138"/>
      <c r="S613" s="138"/>
      <c r="T613" s="138"/>
      <c r="U613" s="138"/>
      <c r="V613" s="138"/>
      <c r="W613" s="138"/>
      <c r="X613" s="138"/>
      <c r="Y613" s="138"/>
      <c r="Z613" s="138"/>
    </row>
    <row r="614" spans="1:26" ht="15.75" customHeight="1">
      <c r="A614" s="138"/>
      <c r="B614" s="138"/>
      <c r="C614" s="138"/>
      <c r="D614" s="138"/>
      <c r="E614" s="138"/>
      <c r="F614" s="138"/>
      <c r="G614" s="138"/>
      <c r="H614" s="138"/>
      <c r="I614" s="138"/>
      <c r="J614" s="138"/>
      <c r="K614" s="138"/>
      <c r="L614" s="138"/>
      <c r="M614" s="138"/>
      <c r="N614" s="138"/>
      <c r="O614" s="138"/>
      <c r="P614" s="138"/>
      <c r="Q614" s="138"/>
      <c r="R614" s="138"/>
      <c r="S614" s="138"/>
      <c r="T614" s="138"/>
      <c r="U614" s="138"/>
      <c r="V614" s="138"/>
      <c r="W614" s="138"/>
      <c r="X614" s="138"/>
      <c r="Y614" s="138"/>
      <c r="Z614" s="138"/>
    </row>
    <row r="615" spans="1:26" ht="15.75" customHeight="1">
      <c r="A615" s="138"/>
      <c r="B615" s="138"/>
      <c r="C615" s="138"/>
      <c r="D615" s="138"/>
      <c r="E615" s="138"/>
      <c r="F615" s="138"/>
      <c r="G615" s="138"/>
      <c r="H615" s="138"/>
      <c r="I615" s="138"/>
      <c r="J615" s="138"/>
      <c r="K615" s="138"/>
      <c r="L615" s="138"/>
      <c r="M615" s="138"/>
      <c r="N615" s="138"/>
      <c r="O615" s="138"/>
      <c r="P615" s="138"/>
      <c r="Q615" s="138"/>
      <c r="R615" s="138"/>
      <c r="S615" s="138"/>
      <c r="T615" s="138"/>
      <c r="U615" s="138"/>
      <c r="V615" s="138"/>
      <c r="W615" s="138"/>
      <c r="X615" s="138"/>
      <c r="Y615" s="138"/>
      <c r="Z615" s="138"/>
    </row>
    <row r="616" spans="1:26" ht="15.75" customHeight="1">
      <c r="A616" s="138"/>
      <c r="B616" s="138"/>
      <c r="C616" s="138"/>
      <c r="D616" s="138"/>
      <c r="E616" s="138"/>
      <c r="F616" s="138"/>
      <c r="G616" s="138"/>
      <c r="H616" s="138"/>
      <c r="I616" s="138"/>
      <c r="J616" s="138"/>
      <c r="K616" s="138"/>
      <c r="L616" s="138"/>
      <c r="M616" s="138"/>
      <c r="N616" s="138"/>
      <c r="O616" s="138"/>
      <c r="P616" s="138"/>
      <c r="Q616" s="138"/>
      <c r="R616" s="138"/>
      <c r="S616" s="138"/>
      <c r="T616" s="138"/>
      <c r="U616" s="138"/>
      <c r="V616" s="138"/>
      <c r="W616" s="138"/>
      <c r="X616" s="138"/>
      <c r="Y616" s="138"/>
      <c r="Z616" s="138"/>
    </row>
    <row r="617" spans="1:26" ht="15.75" customHeight="1">
      <c r="A617" s="138"/>
      <c r="B617" s="138"/>
      <c r="C617" s="138"/>
      <c r="D617" s="138"/>
      <c r="E617" s="138"/>
      <c r="F617" s="138"/>
      <c r="G617" s="138"/>
      <c r="H617" s="138"/>
      <c r="I617" s="138"/>
      <c r="J617" s="138"/>
      <c r="K617" s="138"/>
      <c r="L617" s="138"/>
      <c r="M617" s="138"/>
      <c r="N617" s="138"/>
      <c r="O617" s="138"/>
      <c r="P617" s="138"/>
      <c r="Q617" s="138"/>
      <c r="R617" s="138"/>
      <c r="S617" s="138"/>
      <c r="T617" s="138"/>
      <c r="U617" s="138"/>
      <c r="V617" s="138"/>
      <c r="W617" s="138"/>
      <c r="X617" s="138"/>
      <c r="Y617" s="138"/>
      <c r="Z617" s="138"/>
    </row>
    <row r="618" spans="1:26" ht="15.75" customHeight="1">
      <c r="A618" s="138"/>
      <c r="B618" s="138"/>
      <c r="C618" s="138"/>
      <c r="D618" s="138"/>
      <c r="E618" s="138"/>
      <c r="F618" s="138"/>
      <c r="G618" s="138"/>
      <c r="H618" s="138"/>
      <c r="I618" s="138"/>
      <c r="J618" s="138"/>
      <c r="K618" s="138"/>
      <c r="L618" s="138"/>
      <c r="M618" s="138"/>
      <c r="N618" s="138"/>
      <c r="O618" s="138"/>
      <c r="P618" s="138"/>
      <c r="Q618" s="138"/>
      <c r="R618" s="138"/>
      <c r="S618" s="138"/>
      <c r="T618" s="138"/>
      <c r="U618" s="138"/>
      <c r="V618" s="138"/>
      <c r="W618" s="138"/>
      <c r="X618" s="138"/>
      <c r="Y618" s="138"/>
      <c r="Z618" s="138"/>
    </row>
    <row r="619" spans="1:26" ht="15.75" customHeight="1">
      <c r="A619" s="138"/>
      <c r="B619" s="138"/>
      <c r="C619" s="138"/>
      <c r="D619" s="138"/>
      <c r="E619" s="138"/>
      <c r="F619" s="138"/>
      <c r="G619" s="138"/>
      <c r="H619" s="138"/>
      <c r="I619" s="138"/>
      <c r="J619" s="138"/>
      <c r="K619" s="138"/>
      <c r="L619" s="138"/>
      <c r="M619" s="138"/>
      <c r="N619" s="138"/>
      <c r="O619" s="138"/>
      <c r="P619" s="138"/>
      <c r="Q619" s="138"/>
      <c r="R619" s="138"/>
      <c r="S619" s="138"/>
      <c r="T619" s="138"/>
      <c r="U619" s="138"/>
      <c r="V619" s="138"/>
      <c r="W619" s="138"/>
      <c r="X619" s="138"/>
      <c r="Y619" s="138"/>
      <c r="Z619" s="138"/>
    </row>
    <row r="620" spans="1:26" ht="15.75" customHeight="1">
      <c r="A620" s="138"/>
      <c r="B620" s="138"/>
      <c r="C620" s="138"/>
      <c r="D620" s="138"/>
      <c r="E620" s="138"/>
      <c r="F620" s="138"/>
      <c r="G620" s="138"/>
      <c r="H620" s="138"/>
      <c r="I620" s="138"/>
      <c r="J620" s="138"/>
      <c r="K620" s="138"/>
      <c r="L620" s="138"/>
      <c r="M620" s="138"/>
      <c r="N620" s="138"/>
      <c r="O620" s="138"/>
      <c r="P620" s="138"/>
      <c r="Q620" s="138"/>
      <c r="R620" s="138"/>
      <c r="S620" s="138"/>
      <c r="T620" s="138"/>
      <c r="U620" s="138"/>
      <c r="V620" s="138"/>
      <c r="W620" s="138"/>
      <c r="X620" s="138"/>
      <c r="Y620" s="138"/>
      <c r="Z620" s="138"/>
    </row>
    <row r="621" spans="1:26" ht="15.75" customHeight="1">
      <c r="A621" s="138"/>
      <c r="B621" s="138"/>
      <c r="C621" s="138"/>
      <c r="D621" s="138"/>
      <c r="E621" s="138"/>
      <c r="F621" s="138"/>
      <c r="G621" s="138"/>
      <c r="H621" s="138"/>
      <c r="I621" s="138"/>
      <c r="J621" s="138"/>
      <c r="K621" s="138"/>
      <c r="L621" s="138"/>
      <c r="M621" s="138"/>
      <c r="N621" s="138"/>
      <c r="O621" s="138"/>
      <c r="P621" s="138"/>
      <c r="Q621" s="138"/>
      <c r="R621" s="138"/>
      <c r="S621" s="138"/>
      <c r="T621" s="138"/>
      <c r="U621" s="138"/>
      <c r="V621" s="138"/>
      <c r="W621" s="138"/>
      <c r="X621" s="138"/>
      <c r="Y621" s="138"/>
      <c r="Z621" s="138"/>
    </row>
    <row r="622" spans="1:26" ht="15.75" customHeight="1">
      <c r="A622" s="138"/>
      <c r="B622" s="138"/>
      <c r="C622" s="138"/>
      <c r="D622" s="138"/>
      <c r="E622" s="138"/>
      <c r="F622" s="138"/>
      <c r="G622" s="138"/>
      <c r="H622" s="138"/>
      <c r="I622" s="138"/>
      <c r="J622" s="138"/>
      <c r="K622" s="138"/>
      <c r="L622" s="138"/>
      <c r="M622" s="138"/>
      <c r="N622" s="138"/>
      <c r="O622" s="138"/>
      <c r="P622" s="138"/>
      <c r="Q622" s="138"/>
      <c r="R622" s="138"/>
      <c r="S622" s="138"/>
      <c r="T622" s="138"/>
      <c r="U622" s="138"/>
      <c r="V622" s="138"/>
      <c r="W622" s="138"/>
      <c r="X622" s="138"/>
      <c r="Y622" s="138"/>
      <c r="Z622" s="138"/>
    </row>
    <row r="623" spans="1:26" ht="15.75" customHeight="1">
      <c r="A623" s="138"/>
      <c r="B623" s="138"/>
      <c r="C623" s="138"/>
      <c r="D623" s="138"/>
      <c r="E623" s="138"/>
      <c r="F623" s="138"/>
      <c r="G623" s="138"/>
      <c r="H623" s="138"/>
      <c r="I623" s="138"/>
      <c r="J623" s="138"/>
      <c r="K623" s="138"/>
      <c r="L623" s="138"/>
      <c r="M623" s="138"/>
      <c r="N623" s="138"/>
      <c r="O623" s="138"/>
      <c r="P623" s="138"/>
      <c r="Q623" s="138"/>
      <c r="R623" s="138"/>
      <c r="S623" s="138"/>
      <c r="T623" s="138"/>
      <c r="U623" s="138"/>
      <c r="V623" s="138"/>
      <c r="W623" s="138"/>
      <c r="X623" s="138"/>
      <c r="Y623" s="138"/>
      <c r="Z623" s="138"/>
    </row>
    <row r="624" spans="1:26" ht="15.75" customHeight="1">
      <c r="A624" s="138"/>
      <c r="B624" s="138"/>
      <c r="C624" s="138"/>
      <c r="D624" s="138"/>
      <c r="E624" s="138"/>
      <c r="F624" s="138"/>
      <c r="G624" s="138"/>
      <c r="H624" s="138"/>
      <c r="I624" s="138"/>
      <c r="J624" s="138"/>
      <c r="K624" s="138"/>
      <c r="L624" s="138"/>
      <c r="M624" s="138"/>
      <c r="N624" s="138"/>
      <c r="O624" s="138"/>
      <c r="P624" s="138"/>
      <c r="Q624" s="138"/>
      <c r="R624" s="138"/>
      <c r="S624" s="138"/>
      <c r="T624" s="138"/>
      <c r="U624" s="138"/>
      <c r="V624" s="138"/>
      <c r="W624" s="138"/>
      <c r="X624" s="138"/>
      <c r="Y624" s="138"/>
      <c r="Z624" s="138"/>
    </row>
    <row r="625" spans="1:26" ht="15.75" customHeight="1">
      <c r="A625" s="138"/>
      <c r="B625" s="138"/>
      <c r="C625" s="138"/>
      <c r="D625" s="138"/>
      <c r="E625" s="138"/>
      <c r="F625" s="138"/>
      <c r="G625" s="138"/>
      <c r="H625" s="138"/>
      <c r="I625" s="138"/>
      <c r="J625" s="138"/>
      <c r="K625" s="138"/>
      <c r="L625" s="138"/>
      <c r="M625" s="138"/>
      <c r="N625" s="138"/>
      <c r="O625" s="138"/>
      <c r="P625" s="138"/>
      <c r="Q625" s="138"/>
      <c r="R625" s="138"/>
      <c r="S625" s="138"/>
      <c r="T625" s="138"/>
      <c r="U625" s="138"/>
      <c r="V625" s="138"/>
      <c r="W625" s="138"/>
      <c r="X625" s="138"/>
      <c r="Y625" s="138"/>
      <c r="Z625" s="138"/>
    </row>
    <row r="626" spans="1:26" ht="15.75" customHeight="1">
      <c r="A626" s="138"/>
      <c r="B626" s="138"/>
      <c r="C626" s="138"/>
      <c r="D626" s="138"/>
      <c r="E626" s="138"/>
      <c r="F626" s="138"/>
      <c r="G626" s="138"/>
      <c r="H626" s="138"/>
      <c r="I626" s="138"/>
      <c r="J626" s="138"/>
      <c r="K626" s="138"/>
      <c r="L626" s="138"/>
      <c r="M626" s="138"/>
      <c r="N626" s="138"/>
      <c r="O626" s="138"/>
      <c r="P626" s="138"/>
      <c r="Q626" s="138"/>
      <c r="R626" s="138"/>
      <c r="S626" s="138"/>
      <c r="T626" s="138"/>
      <c r="U626" s="138"/>
      <c r="V626" s="138"/>
      <c r="W626" s="138"/>
      <c r="X626" s="138"/>
      <c r="Y626" s="138"/>
      <c r="Z626" s="138"/>
    </row>
    <row r="627" spans="1:26" ht="15.75" customHeight="1">
      <c r="A627" s="138"/>
      <c r="B627" s="138"/>
      <c r="C627" s="138"/>
      <c r="D627" s="138"/>
      <c r="E627" s="138"/>
      <c r="F627" s="138"/>
      <c r="G627" s="138"/>
      <c r="H627" s="138"/>
      <c r="I627" s="138"/>
      <c r="J627" s="138"/>
      <c r="K627" s="138"/>
      <c r="L627" s="138"/>
      <c r="M627" s="138"/>
      <c r="N627" s="138"/>
      <c r="O627" s="138"/>
      <c r="P627" s="138"/>
      <c r="Q627" s="138"/>
      <c r="R627" s="138"/>
      <c r="S627" s="138"/>
      <c r="T627" s="138"/>
      <c r="U627" s="138"/>
      <c r="V627" s="138"/>
      <c r="W627" s="138"/>
      <c r="X627" s="138"/>
      <c r="Y627" s="138"/>
      <c r="Z627" s="138"/>
    </row>
    <row r="628" spans="1:26" ht="15.75" customHeight="1">
      <c r="A628" s="138"/>
      <c r="B628" s="138"/>
      <c r="C628" s="138"/>
      <c r="D628" s="138"/>
      <c r="E628" s="138"/>
      <c r="F628" s="138"/>
      <c r="G628" s="138"/>
      <c r="H628" s="138"/>
      <c r="I628" s="138"/>
      <c r="J628" s="138"/>
      <c r="K628" s="138"/>
      <c r="L628" s="138"/>
      <c r="M628" s="138"/>
      <c r="N628" s="138"/>
      <c r="O628" s="138"/>
      <c r="P628" s="138"/>
      <c r="Q628" s="138"/>
      <c r="R628" s="138"/>
      <c r="S628" s="138"/>
      <c r="T628" s="138"/>
      <c r="U628" s="138"/>
      <c r="V628" s="138"/>
      <c r="W628" s="138"/>
      <c r="X628" s="138"/>
      <c r="Y628" s="138"/>
      <c r="Z628" s="138"/>
    </row>
    <row r="629" spans="1:26" ht="15.75" customHeight="1">
      <c r="A629" s="138"/>
      <c r="B629" s="138"/>
      <c r="C629" s="138"/>
      <c r="D629" s="138"/>
      <c r="E629" s="138"/>
      <c r="F629" s="138"/>
      <c r="G629" s="138"/>
      <c r="H629" s="138"/>
      <c r="I629" s="138"/>
      <c r="J629" s="138"/>
      <c r="K629" s="138"/>
      <c r="L629" s="138"/>
      <c r="M629" s="138"/>
      <c r="N629" s="138"/>
      <c r="O629" s="138"/>
      <c r="P629" s="138"/>
      <c r="Q629" s="138"/>
      <c r="R629" s="138"/>
      <c r="S629" s="138"/>
      <c r="T629" s="138"/>
      <c r="U629" s="138"/>
      <c r="V629" s="138"/>
      <c r="W629" s="138"/>
      <c r="X629" s="138"/>
      <c r="Y629" s="138"/>
      <c r="Z629" s="138"/>
    </row>
    <row r="630" spans="1:26" ht="15.75" customHeight="1">
      <c r="A630" s="138"/>
      <c r="B630" s="138"/>
      <c r="C630" s="138"/>
      <c r="D630" s="138"/>
      <c r="E630" s="138"/>
      <c r="F630" s="138"/>
      <c r="G630" s="138"/>
      <c r="H630" s="138"/>
      <c r="I630" s="138"/>
      <c r="J630" s="138"/>
      <c r="K630" s="138"/>
      <c r="L630" s="138"/>
      <c r="M630" s="138"/>
      <c r="N630" s="138"/>
      <c r="O630" s="138"/>
      <c r="P630" s="138"/>
      <c r="Q630" s="138"/>
      <c r="R630" s="138"/>
      <c r="S630" s="138"/>
      <c r="T630" s="138"/>
      <c r="U630" s="138"/>
      <c r="V630" s="138"/>
      <c r="W630" s="138"/>
      <c r="X630" s="138"/>
      <c r="Y630" s="138"/>
      <c r="Z630" s="138"/>
    </row>
    <row r="631" spans="1:26" ht="15.75" customHeight="1">
      <c r="A631" s="138"/>
      <c r="B631" s="138"/>
      <c r="C631" s="138"/>
      <c r="D631" s="138"/>
      <c r="E631" s="138"/>
      <c r="F631" s="138"/>
      <c r="G631" s="138"/>
      <c r="H631" s="138"/>
      <c r="I631" s="138"/>
      <c r="J631" s="138"/>
      <c r="K631" s="138"/>
      <c r="L631" s="138"/>
      <c r="M631" s="138"/>
      <c r="N631" s="138"/>
      <c r="O631" s="138"/>
      <c r="P631" s="138"/>
      <c r="Q631" s="138"/>
      <c r="R631" s="138"/>
      <c r="S631" s="138"/>
      <c r="T631" s="138"/>
      <c r="U631" s="138"/>
      <c r="V631" s="138"/>
      <c r="W631" s="138"/>
      <c r="X631" s="138"/>
      <c r="Y631" s="138"/>
      <c r="Z631" s="138"/>
    </row>
    <row r="632" spans="1:26" ht="15.75" customHeight="1">
      <c r="A632" s="138"/>
      <c r="B632" s="138"/>
      <c r="C632" s="138"/>
      <c r="D632" s="138"/>
      <c r="E632" s="138"/>
      <c r="F632" s="138"/>
      <c r="G632" s="138"/>
      <c r="H632" s="138"/>
      <c r="I632" s="138"/>
      <c r="J632" s="138"/>
      <c r="K632" s="138"/>
      <c r="L632" s="138"/>
      <c r="M632" s="138"/>
      <c r="N632" s="138"/>
      <c r="O632" s="138"/>
      <c r="P632" s="138"/>
      <c r="Q632" s="138"/>
      <c r="R632" s="138"/>
      <c r="S632" s="138"/>
      <c r="T632" s="138"/>
      <c r="U632" s="138"/>
      <c r="V632" s="138"/>
      <c r="W632" s="138"/>
      <c r="X632" s="138"/>
      <c r="Y632" s="138"/>
      <c r="Z632" s="138"/>
    </row>
    <row r="633" spans="1:26" ht="15.75" customHeight="1">
      <c r="A633" s="138"/>
      <c r="B633" s="138"/>
      <c r="C633" s="138"/>
      <c r="D633" s="138"/>
      <c r="E633" s="138"/>
      <c r="F633" s="138"/>
      <c r="G633" s="138"/>
      <c r="H633" s="138"/>
      <c r="I633" s="138"/>
      <c r="J633" s="138"/>
      <c r="K633" s="138"/>
      <c r="L633" s="138"/>
      <c r="M633" s="138"/>
      <c r="N633" s="138"/>
      <c r="O633" s="138"/>
      <c r="P633" s="138"/>
      <c r="Q633" s="138"/>
      <c r="R633" s="138"/>
      <c r="S633" s="138"/>
      <c r="T633" s="138"/>
      <c r="U633" s="138"/>
      <c r="V633" s="138"/>
      <c r="W633" s="138"/>
      <c r="X633" s="138"/>
      <c r="Y633" s="138"/>
      <c r="Z633" s="138"/>
    </row>
    <row r="634" spans="1:26" ht="15.75" customHeight="1">
      <c r="A634" s="138"/>
      <c r="B634" s="138"/>
      <c r="C634" s="138"/>
      <c r="D634" s="138"/>
      <c r="E634" s="138"/>
      <c r="F634" s="138"/>
      <c r="G634" s="138"/>
      <c r="H634" s="138"/>
      <c r="I634" s="138"/>
      <c r="J634" s="138"/>
      <c r="K634" s="138"/>
      <c r="L634" s="138"/>
      <c r="M634" s="138"/>
      <c r="N634" s="138"/>
      <c r="O634" s="138"/>
      <c r="P634" s="138"/>
      <c r="Q634" s="138"/>
      <c r="R634" s="138"/>
      <c r="S634" s="138"/>
      <c r="T634" s="138"/>
      <c r="U634" s="138"/>
      <c r="V634" s="138"/>
      <c r="W634" s="138"/>
      <c r="X634" s="138"/>
      <c r="Y634" s="138"/>
      <c r="Z634" s="138"/>
    </row>
    <row r="635" spans="1:26" ht="15.75" customHeight="1">
      <c r="A635" s="138"/>
      <c r="B635" s="138"/>
      <c r="C635" s="138"/>
      <c r="D635" s="138"/>
      <c r="E635" s="138"/>
      <c r="F635" s="138"/>
      <c r="G635" s="138"/>
      <c r="H635" s="138"/>
      <c r="I635" s="138"/>
      <c r="J635" s="138"/>
      <c r="K635" s="138"/>
      <c r="L635" s="138"/>
      <c r="M635" s="138"/>
      <c r="N635" s="138"/>
      <c r="O635" s="138"/>
      <c r="P635" s="138"/>
      <c r="Q635" s="138"/>
      <c r="R635" s="138"/>
      <c r="S635" s="138"/>
      <c r="T635" s="138"/>
      <c r="U635" s="138"/>
      <c r="V635" s="138"/>
      <c r="W635" s="138"/>
      <c r="X635" s="138"/>
      <c r="Y635" s="138"/>
      <c r="Z635" s="138"/>
    </row>
    <row r="636" spans="1:26" ht="15.75" customHeight="1">
      <c r="A636" s="138"/>
      <c r="B636" s="138"/>
      <c r="C636" s="138"/>
      <c r="D636" s="138"/>
      <c r="E636" s="138"/>
      <c r="F636" s="138"/>
      <c r="G636" s="138"/>
      <c r="H636" s="138"/>
      <c r="I636" s="138"/>
      <c r="J636" s="138"/>
      <c r="K636" s="138"/>
      <c r="L636" s="138"/>
      <c r="M636" s="138"/>
      <c r="N636" s="138"/>
      <c r="O636" s="138"/>
      <c r="P636" s="138"/>
      <c r="Q636" s="138"/>
      <c r="R636" s="138"/>
      <c r="S636" s="138"/>
      <c r="T636" s="138"/>
      <c r="U636" s="138"/>
      <c r="V636" s="138"/>
      <c r="W636" s="138"/>
      <c r="X636" s="138"/>
      <c r="Y636" s="138"/>
      <c r="Z636" s="138"/>
    </row>
    <row r="637" spans="1:26" ht="15.75" customHeight="1">
      <c r="A637" s="138"/>
      <c r="B637" s="138"/>
      <c r="C637" s="138"/>
      <c r="D637" s="138"/>
      <c r="E637" s="138"/>
      <c r="F637" s="138"/>
      <c r="G637" s="138"/>
      <c r="H637" s="138"/>
      <c r="I637" s="138"/>
      <c r="J637" s="138"/>
      <c r="K637" s="138"/>
      <c r="L637" s="138"/>
      <c r="M637" s="138"/>
      <c r="N637" s="138"/>
      <c r="O637" s="138"/>
      <c r="P637" s="138"/>
      <c r="Q637" s="138"/>
      <c r="R637" s="138"/>
      <c r="S637" s="138"/>
      <c r="T637" s="138"/>
      <c r="U637" s="138"/>
      <c r="V637" s="138"/>
      <c r="W637" s="138"/>
      <c r="X637" s="138"/>
      <c r="Y637" s="138"/>
      <c r="Z637" s="138"/>
    </row>
    <row r="638" spans="1:26" ht="15.75" customHeight="1">
      <c r="A638" s="138"/>
      <c r="B638" s="138"/>
      <c r="C638" s="138"/>
      <c r="D638" s="138"/>
      <c r="E638" s="138"/>
      <c r="F638" s="138"/>
      <c r="G638" s="138"/>
      <c r="H638" s="138"/>
      <c r="I638" s="138"/>
      <c r="J638" s="138"/>
      <c r="K638" s="138"/>
      <c r="L638" s="138"/>
      <c r="M638" s="138"/>
      <c r="N638" s="138"/>
      <c r="O638" s="138"/>
      <c r="P638" s="138"/>
      <c r="Q638" s="138"/>
      <c r="R638" s="138"/>
      <c r="S638" s="138"/>
      <c r="T638" s="138"/>
      <c r="U638" s="138"/>
      <c r="V638" s="138"/>
      <c r="W638" s="138"/>
      <c r="X638" s="138"/>
      <c r="Y638" s="138"/>
      <c r="Z638" s="138"/>
    </row>
    <row r="639" spans="1:26" ht="15.75" customHeight="1">
      <c r="A639" s="138"/>
      <c r="B639" s="138"/>
      <c r="C639" s="138"/>
      <c r="D639" s="138"/>
      <c r="E639" s="138"/>
      <c r="F639" s="138"/>
      <c r="G639" s="138"/>
      <c r="H639" s="138"/>
      <c r="I639" s="138"/>
      <c r="J639" s="138"/>
      <c r="K639" s="138"/>
      <c r="L639" s="138"/>
      <c r="M639" s="138"/>
      <c r="N639" s="138"/>
      <c r="O639" s="138"/>
      <c r="P639" s="138"/>
      <c r="Q639" s="138"/>
      <c r="R639" s="138"/>
      <c r="S639" s="138"/>
      <c r="T639" s="138"/>
      <c r="U639" s="138"/>
      <c r="V639" s="138"/>
      <c r="W639" s="138"/>
      <c r="X639" s="138"/>
      <c r="Y639" s="138"/>
      <c r="Z639" s="138"/>
    </row>
    <row r="640" spans="1:26" ht="15.75" customHeight="1">
      <c r="A640" s="138"/>
      <c r="B640" s="138"/>
      <c r="C640" s="138"/>
      <c r="D640" s="138"/>
      <c r="E640" s="138"/>
      <c r="F640" s="138"/>
      <c r="G640" s="138"/>
      <c r="H640" s="138"/>
      <c r="I640" s="138"/>
      <c r="J640" s="138"/>
      <c r="K640" s="138"/>
      <c r="L640" s="138"/>
      <c r="M640" s="138"/>
      <c r="N640" s="138"/>
      <c r="O640" s="138"/>
      <c r="P640" s="138"/>
      <c r="Q640" s="138"/>
      <c r="R640" s="138"/>
      <c r="S640" s="138"/>
      <c r="T640" s="138"/>
      <c r="U640" s="138"/>
      <c r="V640" s="138"/>
      <c r="W640" s="138"/>
      <c r="X640" s="138"/>
      <c r="Y640" s="138"/>
      <c r="Z640" s="138"/>
    </row>
    <row r="641" spans="1:26" ht="15.75" customHeight="1">
      <c r="A641" s="138"/>
      <c r="B641" s="138"/>
      <c r="C641" s="138"/>
      <c r="D641" s="138"/>
      <c r="E641" s="138"/>
      <c r="F641" s="138"/>
      <c r="G641" s="138"/>
      <c r="H641" s="138"/>
      <c r="I641" s="138"/>
      <c r="J641" s="138"/>
      <c r="K641" s="138"/>
      <c r="L641" s="138"/>
      <c r="M641" s="138"/>
      <c r="N641" s="138"/>
      <c r="O641" s="138"/>
      <c r="P641" s="138"/>
      <c r="Q641" s="138"/>
      <c r="R641" s="138"/>
      <c r="S641" s="138"/>
      <c r="T641" s="138"/>
      <c r="U641" s="138"/>
      <c r="V641" s="138"/>
      <c r="W641" s="138"/>
      <c r="X641" s="138"/>
      <c r="Y641" s="138"/>
      <c r="Z641" s="138"/>
    </row>
    <row r="642" spans="1:26" ht="15.75" customHeight="1">
      <c r="A642" s="138"/>
      <c r="B642" s="138"/>
      <c r="C642" s="138"/>
      <c r="D642" s="138"/>
      <c r="E642" s="138"/>
      <c r="F642" s="138"/>
      <c r="G642" s="138"/>
      <c r="H642" s="138"/>
      <c r="I642" s="138"/>
      <c r="J642" s="138"/>
      <c r="K642" s="138"/>
      <c r="L642" s="138"/>
      <c r="M642" s="138"/>
      <c r="N642" s="138"/>
      <c r="O642" s="138"/>
      <c r="P642" s="138"/>
      <c r="Q642" s="138"/>
      <c r="R642" s="138"/>
      <c r="S642" s="138"/>
      <c r="T642" s="138"/>
      <c r="U642" s="138"/>
      <c r="V642" s="138"/>
      <c r="W642" s="138"/>
      <c r="X642" s="138"/>
      <c r="Y642" s="138"/>
      <c r="Z642" s="138"/>
    </row>
    <row r="643" spans="1:26" ht="15.75" customHeight="1">
      <c r="A643" s="138"/>
      <c r="B643" s="138"/>
      <c r="C643" s="138"/>
      <c r="D643" s="138"/>
      <c r="E643" s="138"/>
      <c r="F643" s="138"/>
      <c r="G643" s="138"/>
      <c r="H643" s="138"/>
      <c r="I643" s="138"/>
      <c r="J643" s="138"/>
      <c r="K643" s="138"/>
      <c r="L643" s="138"/>
      <c r="M643" s="138"/>
      <c r="N643" s="138"/>
      <c r="O643" s="138"/>
      <c r="P643" s="138"/>
      <c r="Q643" s="138"/>
      <c r="R643" s="138"/>
      <c r="S643" s="138"/>
      <c r="T643" s="138"/>
      <c r="U643" s="138"/>
      <c r="V643" s="138"/>
      <c r="W643" s="138"/>
      <c r="X643" s="138"/>
      <c r="Y643" s="138"/>
      <c r="Z643" s="138"/>
    </row>
    <row r="644" spans="1:26" ht="15.75" customHeight="1">
      <c r="A644" s="138"/>
      <c r="B644" s="138"/>
      <c r="C644" s="138"/>
      <c r="D644" s="138"/>
      <c r="E644" s="138"/>
      <c r="F644" s="138"/>
      <c r="G644" s="138"/>
      <c r="H644" s="138"/>
      <c r="I644" s="138"/>
      <c r="J644" s="138"/>
      <c r="K644" s="138"/>
      <c r="L644" s="138"/>
      <c r="M644" s="138"/>
      <c r="N644" s="138"/>
      <c r="O644" s="138"/>
      <c r="P644" s="138"/>
      <c r="Q644" s="138"/>
      <c r="R644" s="138"/>
      <c r="S644" s="138"/>
      <c r="T644" s="138"/>
      <c r="U644" s="138"/>
      <c r="V644" s="138"/>
      <c r="W644" s="138"/>
      <c r="X644" s="138"/>
      <c r="Y644" s="138"/>
      <c r="Z644" s="138"/>
    </row>
    <row r="645" spans="1:26" ht="15.75" customHeight="1">
      <c r="A645" s="138"/>
      <c r="B645" s="138"/>
      <c r="C645" s="138"/>
      <c r="D645" s="138"/>
      <c r="E645" s="138"/>
      <c r="F645" s="138"/>
      <c r="G645" s="138"/>
      <c r="H645" s="138"/>
      <c r="I645" s="138"/>
      <c r="J645" s="138"/>
      <c r="K645" s="138"/>
      <c r="L645" s="138"/>
      <c r="M645" s="138"/>
      <c r="N645" s="138"/>
      <c r="O645" s="138"/>
      <c r="P645" s="138"/>
      <c r="Q645" s="138"/>
      <c r="R645" s="138"/>
      <c r="S645" s="138"/>
      <c r="T645" s="138"/>
      <c r="U645" s="138"/>
      <c r="V645" s="138"/>
      <c r="W645" s="138"/>
      <c r="X645" s="138"/>
      <c r="Y645" s="138"/>
      <c r="Z645" s="138"/>
    </row>
    <row r="646" spans="1:26" ht="15.75" customHeight="1">
      <c r="A646" s="138"/>
      <c r="B646" s="138"/>
      <c r="C646" s="138"/>
      <c r="D646" s="138"/>
      <c r="E646" s="138"/>
      <c r="F646" s="138"/>
      <c r="G646" s="138"/>
      <c r="H646" s="138"/>
      <c r="I646" s="138"/>
      <c r="J646" s="138"/>
      <c r="K646" s="138"/>
      <c r="L646" s="138"/>
      <c r="M646" s="138"/>
      <c r="N646" s="138"/>
      <c r="O646" s="138"/>
      <c r="P646" s="138"/>
      <c r="Q646" s="138"/>
      <c r="R646" s="138"/>
      <c r="S646" s="138"/>
      <c r="T646" s="138"/>
      <c r="U646" s="138"/>
      <c r="V646" s="138"/>
      <c r="W646" s="138"/>
      <c r="X646" s="138"/>
      <c r="Y646" s="138"/>
      <c r="Z646" s="138"/>
    </row>
    <row r="647" spans="1:26" ht="15.75" customHeight="1">
      <c r="A647" s="138"/>
      <c r="B647" s="138"/>
      <c r="C647" s="138"/>
      <c r="D647" s="138"/>
      <c r="E647" s="138"/>
      <c r="F647" s="138"/>
      <c r="G647" s="138"/>
      <c r="H647" s="138"/>
      <c r="I647" s="138"/>
      <c r="J647" s="138"/>
      <c r="K647" s="138"/>
      <c r="L647" s="138"/>
      <c r="M647" s="138"/>
      <c r="N647" s="138"/>
      <c r="O647" s="138"/>
      <c r="P647" s="138"/>
      <c r="Q647" s="138"/>
      <c r="R647" s="138"/>
      <c r="S647" s="138"/>
      <c r="T647" s="138"/>
      <c r="U647" s="138"/>
      <c r="V647" s="138"/>
      <c r="W647" s="138"/>
      <c r="X647" s="138"/>
      <c r="Y647" s="138"/>
      <c r="Z647" s="138"/>
    </row>
    <row r="648" spans="1:26" ht="15.75" customHeight="1">
      <c r="A648" s="138"/>
      <c r="B648" s="138"/>
      <c r="C648" s="138"/>
      <c r="D648" s="138"/>
      <c r="E648" s="138"/>
      <c r="F648" s="138"/>
      <c r="G648" s="138"/>
      <c r="H648" s="138"/>
      <c r="I648" s="138"/>
      <c r="J648" s="138"/>
      <c r="K648" s="138"/>
      <c r="L648" s="138"/>
      <c r="M648" s="138"/>
      <c r="N648" s="138"/>
      <c r="O648" s="138"/>
      <c r="P648" s="138"/>
      <c r="Q648" s="138"/>
      <c r="R648" s="138"/>
      <c r="S648" s="138"/>
      <c r="T648" s="138"/>
      <c r="U648" s="138"/>
      <c r="V648" s="138"/>
      <c r="W648" s="138"/>
      <c r="X648" s="138"/>
      <c r="Y648" s="138"/>
      <c r="Z648" s="138"/>
    </row>
    <row r="649" spans="1:26" ht="15.75" customHeight="1">
      <c r="A649" s="138"/>
      <c r="B649" s="138"/>
      <c r="C649" s="138"/>
      <c r="D649" s="138"/>
      <c r="E649" s="138"/>
      <c r="F649" s="138"/>
      <c r="G649" s="138"/>
      <c r="H649" s="138"/>
      <c r="I649" s="138"/>
      <c r="J649" s="138"/>
      <c r="K649" s="138"/>
      <c r="L649" s="138"/>
      <c r="M649" s="138"/>
      <c r="N649" s="138"/>
      <c r="O649" s="138"/>
      <c r="P649" s="138"/>
      <c r="Q649" s="138"/>
      <c r="R649" s="138"/>
      <c r="S649" s="138"/>
      <c r="T649" s="138"/>
      <c r="U649" s="138"/>
      <c r="V649" s="138"/>
      <c r="W649" s="138"/>
      <c r="X649" s="138"/>
      <c r="Y649" s="138"/>
      <c r="Z649" s="138"/>
    </row>
    <row r="650" spans="1:26" ht="15.75" customHeight="1">
      <c r="A650" s="138"/>
      <c r="B650" s="138"/>
      <c r="C650" s="138"/>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8"/>
      <c r="Z650" s="138"/>
    </row>
    <row r="651" spans="1:26" ht="15.75" customHeight="1">
      <c r="A651" s="138"/>
      <c r="B651" s="138"/>
      <c r="C651" s="138"/>
      <c r="D651" s="138"/>
      <c r="E651" s="138"/>
      <c r="F651" s="138"/>
      <c r="G651" s="138"/>
      <c r="H651" s="138"/>
      <c r="I651" s="138"/>
      <c r="J651" s="138"/>
      <c r="K651" s="138"/>
      <c r="L651" s="138"/>
      <c r="M651" s="138"/>
      <c r="N651" s="138"/>
      <c r="O651" s="138"/>
      <c r="P651" s="138"/>
      <c r="Q651" s="138"/>
      <c r="R651" s="138"/>
      <c r="S651" s="138"/>
      <c r="T651" s="138"/>
      <c r="U651" s="138"/>
      <c r="V651" s="138"/>
      <c r="W651" s="138"/>
      <c r="X651" s="138"/>
      <c r="Y651" s="138"/>
      <c r="Z651" s="138"/>
    </row>
    <row r="652" spans="1:26" ht="15.75" customHeight="1">
      <c r="A652" s="138"/>
      <c r="B652" s="138"/>
      <c r="C652" s="138"/>
      <c r="D652" s="138"/>
      <c r="E652" s="138"/>
      <c r="F652" s="138"/>
      <c r="G652" s="138"/>
      <c r="H652" s="138"/>
      <c r="I652" s="138"/>
      <c r="J652" s="138"/>
      <c r="K652" s="138"/>
      <c r="L652" s="138"/>
      <c r="M652" s="138"/>
      <c r="N652" s="138"/>
      <c r="O652" s="138"/>
      <c r="P652" s="138"/>
      <c r="Q652" s="138"/>
      <c r="R652" s="138"/>
      <c r="S652" s="138"/>
      <c r="T652" s="138"/>
      <c r="U652" s="138"/>
      <c r="V652" s="138"/>
      <c r="W652" s="138"/>
      <c r="X652" s="138"/>
      <c r="Y652" s="138"/>
      <c r="Z652" s="138"/>
    </row>
    <row r="653" spans="1:26" ht="15.75" customHeight="1">
      <c r="A653" s="138"/>
      <c r="B653" s="138"/>
      <c r="C653" s="138"/>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38"/>
      <c r="Z653" s="138"/>
    </row>
    <row r="654" spans="1:26" ht="15.75" customHeight="1">
      <c r="A654" s="138"/>
      <c r="B654" s="138"/>
      <c r="C654" s="138"/>
      <c r="D654" s="138"/>
      <c r="E654" s="138"/>
      <c r="F654" s="138"/>
      <c r="G654" s="138"/>
      <c r="H654" s="138"/>
      <c r="I654" s="138"/>
      <c r="J654" s="138"/>
      <c r="K654" s="138"/>
      <c r="L654" s="138"/>
      <c r="M654" s="138"/>
      <c r="N654" s="138"/>
      <c r="O654" s="138"/>
      <c r="P654" s="138"/>
      <c r="Q654" s="138"/>
      <c r="R654" s="138"/>
      <c r="S654" s="138"/>
      <c r="T654" s="138"/>
      <c r="U654" s="138"/>
      <c r="V654" s="138"/>
      <c r="W654" s="138"/>
      <c r="X654" s="138"/>
      <c r="Y654" s="138"/>
      <c r="Z654" s="138"/>
    </row>
    <row r="655" spans="1:26" ht="15.75" customHeight="1">
      <c r="A655" s="138"/>
      <c r="B655" s="138"/>
      <c r="C655" s="138"/>
      <c r="D655" s="138"/>
      <c r="E655" s="138"/>
      <c r="F655" s="138"/>
      <c r="G655" s="138"/>
      <c r="H655" s="138"/>
      <c r="I655" s="138"/>
      <c r="J655" s="138"/>
      <c r="K655" s="138"/>
      <c r="L655" s="138"/>
      <c r="M655" s="138"/>
      <c r="N655" s="138"/>
      <c r="O655" s="138"/>
      <c r="P655" s="138"/>
      <c r="Q655" s="138"/>
      <c r="R655" s="138"/>
      <c r="S655" s="138"/>
      <c r="T655" s="138"/>
      <c r="U655" s="138"/>
      <c r="V655" s="138"/>
      <c r="W655" s="138"/>
      <c r="X655" s="138"/>
      <c r="Y655" s="138"/>
      <c r="Z655" s="138"/>
    </row>
    <row r="656" spans="1:26" ht="15.75" customHeight="1">
      <c r="A656" s="138"/>
      <c r="B656" s="138"/>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8"/>
      <c r="Z656" s="138"/>
    </row>
    <row r="657" spans="1:26" ht="15.75" customHeight="1">
      <c r="A657" s="138"/>
      <c r="B657" s="138"/>
      <c r="C657" s="138"/>
      <c r="D657" s="138"/>
      <c r="E657" s="138"/>
      <c r="F657" s="138"/>
      <c r="G657" s="138"/>
      <c r="H657" s="138"/>
      <c r="I657" s="138"/>
      <c r="J657" s="138"/>
      <c r="K657" s="138"/>
      <c r="L657" s="138"/>
      <c r="M657" s="138"/>
      <c r="N657" s="138"/>
      <c r="O657" s="138"/>
      <c r="P657" s="138"/>
      <c r="Q657" s="138"/>
      <c r="R657" s="138"/>
      <c r="S657" s="138"/>
      <c r="T657" s="138"/>
      <c r="U657" s="138"/>
      <c r="V657" s="138"/>
      <c r="W657" s="138"/>
      <c r="X657" s="138"/>
      <c r="Y657" s="138"/>
      <c r="Z657" s="138"/>
    </row>
    <row r="658" spans="1:26" ht="15.75" customHeight="1">
      <c r="A658" s="138"/>
      <c r="B658" s="138"/>
      <c r="C658" s="138"/>
      <c r="D658" s="138"/>
      <c r="E658" s="138"/>
      <c r="F658" s="138"/>
      <c r="G658" s="138"/>
      <c r="H658" s="138"/>
      <c r="I658" s="138"/>
      <c r="J658" s="138"/>
      <c r="K658" s="138"/>
      <c r="L658" s="138"/>
      <c r="M658" s="138"/>
      <c r="N658" s="138"/>
      <c r="O658" s="138"/>
      <c r="P658" s="138"/>
      <c r="Q658" s="138"/>
      <c r="R658" s="138"/>
      <c r="S658" s="138"/>
      <c r="T658" s="138"/>
      <c r="U658" s="138"/>
      <c r="V658" s="138"/>
      <c r="W658" s="138"/>
      <c r="X658" s="138"/>
      <c r="Y658" s="138"/>
      <c r="Z658" s="138"/>
    </row>
    <row r="659" spans="1:26" ht="15.75" customHeight="1">
      <c r="A659" s="138"/>
      <c r="B659" s="138"/>
      <c r="C659" s="138"/>
      <c r="D659" s="138"/>
      <c r="E659" s="138"/>
      <c r="F659" s="138"/>
      <c r="G659" s="138"/>
      <c r="H659" s="138"/>
      <c r="I659" s="138"/>
      <c r="J659" s="138"/>
      <c r="K659" s="138"/>
      <c r="L659" s="138"/>
      <c r="M659" s="138"/>
      <c r="N659" s="138"/>
      <c r="O659" s="138"/>
      <c r="P659" s="138"/>
      <c r="Q659" s="138"/>
      <c r="R659" s="138"/>
      <c r="S659" s="138"/>
      <c r="T659" s="138"/>
      <c r="U659" s="138"/>
      <c r="V659" s="138"/>
      <c r="W659" s="138"/>
      <c r="X659" s="138"/>
      <c r="Y659" s="138"/>
      <c r="Z659" s="138"/>
    </row>
    <row r="660" spans="1:26" ht="15.75" customHeight="1">
      <c r="A660" s="138"/>
      <c r="B660" s="138"/>
      <c r="C660" s="138"/>
      <c r="D660" s="138"/>
      <c r="E660" s="138"/>
      <c r="F660" s="138"/>
      <c r="G660" s="138"/>
      <c r="H660" s="138"/>
      <c r="I660" s="138"/>
      <c r="J660" s="138"/>
      <c r="K660" s="138"/>
      <c r="L660" s="138"/>
      <c r="M660" s="138"/>
      <c r="N660" s="138"/>
      <c r="O660" s="138"/>
      <c r="P660" s="138"/>
      <c r="Q660" s="138"/>
      <c r="R660" s="138"/>
      <c r="S660" s="138"/>
      <c r="T660" s="138"/>
      <c r="U660" s="138"/>
      <c r="V660" s="138"/>
      <c r="W660" s="138"/>
      <c r="X660" s="138"/>
      <c r="Y660" s="138"/>
      <c r="Z660" s="138"/>
    </row>
    <row r="661" spans="1:26" ht="15.75" customHeight="1">
      <c r="A661" s="138"/>
      <c r="B661" s="138"/>
      <c r="C661" s="138"/>
      <c r="D661" s="138"/>
      <c r="E661" s="138"/>
      <c r="F661" s="138"/>
      <c r="G661" s="138"/>
      <c r="H661" s="138"/>
      <c r="I661" s="138"/>
      <c r="J661" s="138"/>
      <c r="K661" s="138"/>
      <c r="L661" s="138"/>
      <c r="M661" s="138"/>
      <c r="N661" s="138"/>
      <c r="O661" s="138"/>
      <c r="P661" s="138"/>
      <c r="Q661" s="138"/>
      <c r="R661" s="138"/>
      <c r="S661" s="138"/>
      <c r="T661" s="138"/>
      <c r="U661" s="138"/>
      <c r="V661" s="138"/>
      <c r="W661" s="138"/>
      <c r="X661" s="138"/>
      <c r="Y661" s="138"/>
      <c r="Z661" s="138"/>
    </row>
    <row r="662" spans="1:26" ht="15.75" customHeight="1">
      <c r="A662" s="138"/>
      <c r="B662" s="138"/>
      <c r="C662" s="138"/>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8"/>
      <c r="Z662" s="138"/>
    </row>
    <row r="663" spans="1:26" ht="15.75" customHeight="1">
      <c r="A663" s="138"/>
      <c r="B663" s="138"/>
      <c r="C663" s="138"/>
      <c r="D663" s="138"/>
      <c r="E663" s="138"/>
      <c r="F663" s="138"/>
      <c r="G663" s="138"/>
      <c r="H663" s="138"/>
      <c r="I663" s="138"/>
      <c r="J663" s="138"/>
      <c r="K663" s="138"/>
      <c r="L663" s="138"/>
      <c r="M663" s="138"/>
      <c r="N663" s="138"/>
      <c r="O663" s="138"/>
      <c r="P663" s="138"/>
      <c r="Q663" s="138"/>
      <c r="R663" s="138"/>
      <c r="S663" s="138"/>
      <c r="T663" s="138"/>
      <c r="U663" s="138"/>
      <c r="V663" s="138"/>
      <c r="W663" s="138"/>
      <c r="X663" s="138"/>
      <c r="Y663" s="138"/>
      <c r="Z663" s="138"/>
    </row>
    <row r="664" spans="1:26" ht="15.75" customHeight="1">
      <c r="A664" s="138"/>
      <c r="B664" s="138"/>
      <c r="C664" s="138"/>
      <c r="D664" s="138"/>
      <c r="E664" s="138"/>
      <c r="F664" s="138"/>
      <c r="G664" s="138"/>
      <c r="H664" s="138"/>
      <c r="I664" s="138"/>
      <c r="J664" s="138"/>
      <c r="K664" s="138"/>
      <c r="L664" s="138"/>
      <c r="M664" s="138"/>
      <c r="N664" s="138"/>
      <c r="O664" s="138"/>
      <c r="P664" s="138"/>
      <c r="Q664" s="138"/>
      <c r="R664" s="138"/>
      <c r="S664" s="138"/>
      <c r="T664" s="138"/>
      <c r="U664" s="138"/>
      <c r="V664" s="138"/>
      <c r="W664" s="138"/>
      <c r="X664" s="138"/>
      <c r="Y664" s="138"/>
      <c r="Z664" s="138"/>
    </row>
    <row r="665" spans="1:26" ht="15.75" customHeight="1">
      <c r="A665" s="138"/>
      <c r="B665" s="138"/>
      <c r="C665" s="138"/>
      <c r="D665" s="138"/>
      <c r="E665" s="138"/>
      <c r="F665" s="138"/>
      <c r="G665" s="138"/>
      <c r="H665" s="138"/>
      <c r="I665" s="138"/>
      <c r="J665" s="138"/>
      <c r="K665" s="138"/>
      <c r="L665" s="138"/>
      <c r="M665" s="138"/>
      <c r="N665" s="138"/>
      <c r="O665" s="138"/>
      <c r="P665" s="138"/>
      <c r="Q665" s="138"/>
      <c r="R665" s="138"/>
      <c r="S665" s="138"/>
      <c r="T665" s="138"/>
      <c r="U665" s="138"/>
      <c r="V665" s="138"/>
      <c r="W665" s="138"/>
      <c r="X665" s="138"/>
      <c r="Y665" s="138"/>
      <c r="Z665" s="138"/>
    </row>
    <row r="666" spans="1:26" ht="15.75" customHeight="1">
      <c r="A666" s="138"/>
      <c r="B666" s="138"/>
      <c r="C666" s="138"/>
      <c r="D666" s="138"/>
      <c r="E666" s="138"/>
      <c r="F666" s="138"/>
      <c r="G666" s="138"/>
      <c r="H666" s="138"/>
      <c r="I666" s="138"/>
      <c r="J666" s="138"/>
      <c r="K666" s="138"/>
      <c r="L666" s="138"/>
      <c r="M666" s="138"/>
      <c r="N666" s="138"/>
      <c r="O666" s="138"/>
      <c r="P666" s="138"/>
      <c r="Q666" s="138"/>
      <c r="R666" s="138"/>
      <c r="S666" s="138"/>
      <c r="T666" s="138"/>
      <c r="U666" s="138"/>
      <c r="V666" s="138"/>
      <c r="W666" s="138"/>
      <c r="X666" s="138"/>
      <c r="Y666" s="138"/>
      <c r="Z666" s="138"/>
    </row>
    <row r="667" spans="1:26" ht="15.75" customHeight="1">
      <c r="A667" s="138"/>
      <c r="B667" s="138"/>
      <c r="C667" s="138"/>
      <c r="D667" s="138"/>
      <c r="E667" s="138"/>
      <c r="F667" s="138"/>
      <c r="G667" s="138"/>
      <c r="H667" s="138"/>
      <c r="I667" s="138"/>
      <c r="J667" s="138"/>
      <c r="K667" s="138"/>
      <c r="L667" s="138"/>
      <c r="M667" s="138"/>
      <c r="N667" s="138"/>
      <c r="O667" s="138"/>
      <c r="P667" s="138"/>
      <c r="Q667" s="138"/>
      <c r="R667" s="138"/>
      <c r="S667" s="138"/>
      <c r="T667" s="138"/>
      <c r="U667" s="138"/>
      <c r="V667" s="138"/>
      <c r="W667" s="138"/>
      <c r="X667" s="138"/>
      <c r="Y667" s="138"/>
      <c r="Z667" s="138"/>
    </row>
    <row r="668" spans="1:26" ht="15.75" customHeight="1">
      <c r="A668" s="138"/>
      <c r="B668" s="138"/>
      <c r="C668" s="138"/>
      <c r="D668" s="138"/>
      <c r="E668" s="138"/>
      <c r="F668" s="138"/>
      <c r="G668" s="138"/>
      <c r="H668" s="138"/>
      <c r="I668" s="138"/>
      <c r="J668" s="138"/>
      <c r="K668" s="138"/>
      <c r="L668" s="138"/>
      <c r="M668" s="138"/>
      <c r="N668" s="138"/>
      <c r="O668" s="138"/>
      <c r="P668" s="138"/>
      <c r="Q668" s="138"/>
      <c r="R668" s="138"/>
      <c r="S668" s="138"/>
      <c r="T668" s="138"/>
      <c r="U668" s="138"/>
      <c r="V668" s="138"/>
      <c r="W668" s="138"/>
      <c r="X668" s="138"/>
      <c r="Y668" s="138"/>
      <c r="Z668" s="138"/>
    </row>
    <row r="669" spans="1:26" ht="15.75" customHeight="1">
      <c r="A669" s="138"/>
      <c r="B669" s="138"/>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8"/>
      <c r="Z669" s="138"/>
    </row>
    <row r="670" spans="1:26" ht="15.75" customHeight="1">
      <c r="A670" s="138"/>
      <c r="B670" s="138"/>
      <c r="C670" s="138"/>
      <c r="D670" s="138"/>
      <c r="E670" s="138"/>
      <c r="F670" s="138"/>
      <c r="G670" s="138"/>
      <c r="H670" s="138"/>
      <c r="I670" s="138"/>
      <c r="J670" s="138"/>
      <c r="K670" s="138"/>
      <c r="L670" s="138"/>
      <c r="M670" s="138"/>
      <c r="N670" s="138"/>
      <c r="O670" s="138"/>
      <c r="P670" s="138"/>
      <c r="Q670" s="138"/>
      <c r="R670" s="138"/>
      <c r="S670" s="138"/>
      <c r="T670" s="138"/>
      <c r="U670" s="138"/>
      <c r="V670" s="138"/>
      <c r="W670" s="138"/>
      <c r="X670" s="138"/>
      <c r="Y670" s="138"/>
      <c r="Z670" s="138"/>
    </row>
    <row r="671" spans="1:26" ht="15.75" customHeight="1">
      <c r="A671" s="138"/>
      <c r="B671" s="138"/>
      <c r="C671" s="138"/>
      <c r="D671" s="138"/>
      <c r="E671" s="138"/>
      <c r="F671" s="138"/>
      <c r="G671" s="138"/>
      <c r="H671" s="138"/>
      <c r="I671" s="138"/>
      <c r="J671" s="138"/>
      <c r="K671" s="138"/>
      <c r="L671" s="138"/>
      <c r="M671" s="138"/>
      <c r="N671" s="138"/>
      <c r="O671" s="138"/>
      <c r="P671" s="138"/>
      <c r="Q671" s="138"/>
      <c r="R671" s="138"/>
      <c r="S671" s="138"/>
      <c r="T671" s="138"/>
      <c r="U671" s="138"/>
      <c r="V671" s="138"/>
      <c r="W671" s="138"/>
      <c r="X671" s="138"/>
      <c r="Y671" s="138"/>
      <c r="Z671" s="138"/>
    </row>
    <row r="672" spans="1:26" ht="15.75" customHeight="1">
      <c r="A672" s="138"/>
      <c r="B672" s="138"/>
      <c r="C672" s="138"/>
      <c r="D672" s="138"/>
      <c r="E672" s="138"/>
      <c r="F672" s="138"/>
      <c r="G672" s="138"/>
      <c r="H672" s="138"/>
      <c r="I672" s="138"/>
      <c r="J672" s="138"/>
      <c r="K672" s="138"/>
      <c r="L672" s="138"/>
      <c r="M672" s="138"/>
      <c r="N672" s="138"/>
      <c r="O672" s="138"/>
      <c r="P672" s="138"/>
      <c r="Q672" s="138"/>
      <c r="R672" s="138"/>
      <c r="S672" s="138"/>
      <c r="T672" s="138"/>
      <c r="U672" s="138"/>
      <c r="V672" s="138"/>
      <c r="W672" s="138"/>
      <c r="X672" s="138"/>
      <c r="Y672" s="138"/>
      <c r="Z672" s="138"/>
    </row>
    <row r="673" spans="1:26" ht="15.75" customHeight="1">
      <c r="A673" s="138"/>
      <c r="B673" s="138"/>
      <c r="C673" s="138"/>
      <c r="D673" s="138"/>
      <c r="E673" s="138"/>
      <c r="F673" s="138"/>
      <c r="G673" s="138"/>
      <c r="H673" s="138"/>
      <c r="I673" s="138"/>
      <c r="J673" s="138"/>
      <c r="K673" s="138"/>
      <c r="L673" s="138"/>
      <c r="M673" s="138"/>
      <c r="N673" s="138"/>
      <c r="O673" s="138"/>
      <c r="P673" s="138"/>
      <c r="Q673" s="138"/>
      <c r="R673" s="138"/>
      <c r="S673" s="138"/>
      <c r="T673" s="138"/>
      <c r="U673" s="138"/>
      <c r="V673" s="138"/>
      <c r="W673" s="138"/>
      <c r="X673" s="138"/>
      <c r="Y673" s="138"/>
      <c r="Z673" s="138"/>
    </row>
    <row r="674" spans="1:26" ht="15.75" customHeight="1">
      <c r="A674" s="138"/>
      <c r="B674" s="138"/>
      <c r="C674" s="138"/>
      <c r="D674" s="138"/>
      <c r="E674" s="138"/>
      <c r="F674" s="138"/>
      <c r="G674" s="138"/>
      <c r="H674" s="138"/>
      <c r="I674" s="138"/>
      <c r="J674" s="138"/>
      <c r="K674" s="138"/>
      <c r="L674" s="138"/>
      <c r="M674" s="138"/>
      <c r="N674" s="138"/>
      <c r="O674" s="138"/>
      <c r="P674" s="138"/>
      <c r="Q674" s="138"/>
      <c r="R674" s="138"/>
      <c r="S674" s="138"/>
      <c r="T674" s="138"/>
      <c r="U674" s="138"/>
      <c r="V674" s="138"/>
      <c r="W674" s="138"/>
      <c r="X674" s="138"/>
      <c r="Y674" s="138"/>
      <c r="Z674" s="138"/>
    </row>
    <row r="675" spans="1:26" ht="15.75" customHeight="1">
      <c r="A675" s="138"/>
      <c r="B675" s="138"/>
      <c r="C675" s="138"/>
      <c r="D675" s="138"/>
      <c r="E675" s="138"/>
      <c r="F675" s="138"/>
      <c r="G675" s="138"/>
      <c r="H675" s="138"/>
      <c r="I675" s="138"/>
      <c r="J675" s="138"/>
      <c r="K675" s="138"/>
      <c r="L675" s="138"/>
      <c r="M675" s="138"/>
      <c r="N675" s="138"/>
      <c r="O675" s="138"/>
      <c r="P675" s="138"/>
      <c r="Q675" s="138"/>
      <c r="R675" s="138"/>
      <c r="S675" s="138"/>
      <c r="T675" s="138"/>
      <c r="U675" s="138"/>
      <c r="V675" s="138"/>
      <c r="W675" s="138"/>
      <c r="X675" s="138"/>
      <c r="Y675" s="138"/>
      <c r="Z675" s="138"/>
    </row>
    <row r="676" spans="1:26" ht="15.75" customHeight="1">
      <c r="A676" s="138"/>
      <c r="B676" s="138"/>
      <c r="C676" s="138"/>
      <c r="D676" s="138"/>
      <c r="E676" s="138"/>
      <c r="F676" s="138"/>
      <c r="G676" s="138"/>
      <c r="H676" s="138"/>
      <c r="I676" s="138"/>
      <c r="J676" s="138"/>
      <c r="K676" s="138"/>
      <c r="L676" s="138"/>
      <c r="M676" s="138"/>
      <c r="N676" s="138"/>
      <c r="O676" s="138"/>
      <c r="P676" s="138"/>
      <c r="Q676" s="138"/>
      <c r="R676" s="138"/>
      <c r="S676" s="138"/>
      <c r="T676" s="138"/>
      <c r="U676" s="138"/>
      <c r="V676" s="138"/>
      <c r="W676" s="138"/>
      <c r="X676" s="138"/>
      <c r="Y676" s="138"/>
      <c r="Z676" s="138"/>
    </row>
    <row r="677" spans="1:26" ht="15.75" customHeight="1">
      <c r="A677" s="138"/>
      <c r="B677" s="138"/>
      <c r="C677" s="138"/>
      <c r="D677" s="138"/>
      <c r="E677" s="138"/>
      <c r="F677" s="138"/>
      <c r="G677" s="138"/>
      <c r="H677" s="138"/>
      <c r="I677" s="138"/>
      <c r="J677" s="138"/>
      <c r="K677" s="138"/>
      <c r="L677" s="138"/>
      <c r="M677" s="138"/>
      <c r="N677" s="138"/>
      <c r="O677" s="138"/>
      <c r="P677" s="138"/>
      <c r="Q677" s="138"/>
      <c r="R677" s="138"/>
      <c r="S677" s="138"/>
      <c r="T677" s="138"/>
      <c r="U677" s="138"/>
      <c r="V677" s="138"/>
      <c r="W677" s="138"/>
      <c r="X677" s="138"/>
      <c r="Y677" s="138"/>
      <c r="Z677" s="138"/>
    </row>
    <row r="678" spans="1:26" ht="15.75" customHeight="1">
      <c r="A678" s="138"/>
      <c r="B678" s="138"/>
      <c r="C678" s="138"/>
      <c r="D678" s="138"/>
      <c r="E678" s="138"/>
      <c r="F678" s="138"/>
      <c r="G678" s="138"/>
      <c r="H678" s="138"/>
      <c r="I678" s="138"/>
      <c r="J678" s="138"/>
      <c r="K678" s="138"/>
      <c r="L678" s="138"/>
      <c r="M678" s="138"/>
      <c r="N678" s="138"/>
      <c r="O678" s="138"/>
      <c r="P678" s="138"/>
      <c r="Q678" s="138"/>
      <c r="R678" s="138"/>
      <c r="S678" s="138"/>
      <c r="T678" s="138"/>
      <c r="U678" s="138"/>
      <c r="V678" s="138"/>
      <c r="W678" s="138"/>
      <c r="X678" s="138"/>
      <c r="Y678" s="138"/>
      <c r="Z678" s="138"/>
    </row>
    <row r="679" spans="1:26" ht="15.75" customHeight="1">
      <c r="A679" s="138"/>
      <c r="B679" s="138"/>
      <c r="C679" s="138"/>
      <c r="D679" s="138"/>
      <c r="E679" s="138"/>
      <c r="F679" s="138"/>
      <c r="G679" s="138"/>
      <c r="H679" s="138"/>
      <c r="I679" s="138"/>
      <c r="J679" s="138"/>
      <c r="K679" s="138"/>
      <c r="L679" s="138"/>
      <c r="M679" s="138"/>
      <c r="N679" s="138"/>
      <c r="O679" s="138"/>
      <c r="P679" s="138"/>
      <c r="Q679" s="138"/>
      <c r="R679" s="138"/>
      <c r="S679" s="138"/>
      <c r="T679" s="138"/>
      <c r="U679" s="138"/>
      <c r="V679" s="138"/>
      <c r="W679" s="138"/>
      <c r="X679" s="138"/>
      <c r="Y679" s="138"/>
      <c r="Z679" s="138"/>
    </row>
    <row r="680" spans="1:26" ht="15.75" customHeight="1">
      <c r="A680" s="138"/>
      <c r="B680" s="138"/>
      <c r="C680" s="138"/>
      <c r="D680" s="138"/>
      <c r="E680" s="138"/>
      <c r="F680" s="138"/>
      <c r="G680" s="138"/>
      <c r="H680" s="138"/>
      <c r="I680" s="138"/>
      <c r="J680" s="138"/>
      <c r="K680" s="138"/>
      <c r="L680" s="138"/>
      <c r="M680" s="138"/>
      <c r="N680" s="138"/>
      <c r="O680" s="138"/>
      <c r="P680" s="138"/>
      <c r="Q680" s="138"/>
      <c r="R680" s="138"/>
      <c r="S680" s="138"/>
      <c r="T680" s="138"/>
      <c r="U680" s="138"/>
      <c r="V680" s="138"/>
      <c r="W680" s="138"/>
      <c r="X680" s="138"/>
      <c r="Y680" s="138"/>
      <c r="Z680" s="138"/>
    </row>
    <row r="681" spans="1:26" ht="15.75" customHeight="1">
      <c r="A681" s="138"/>
      <c r="B681" s="138"/>
      <c r="C681" s="138"/>
      <c r="D681" s="138"/>
      <c r="E681" s="138"/>
      <c r="F681" s="138"/>
      <c r="G681" s="138"/>
      <c r="H681" s="138"/>
      <c r="I681" s="138"/>
      <c r="J681" s="138"/>
      <c r="K681" s="138"/>
      <c r="L681" s="138"/>
      <c r="M681" s="138"/>
      <c r="N681" s="138"/>
      <c r="O681" s="138"/>
      <c r="P681" s="138"/>
      <c r="Q681" s="138"/>
      <c r="R681" s="138"/>
      <c r="S681" s="138"/>
      <c r="T681" s="138"/>
      <c r="U681" s="138"/>
      <c r="V681" s="138"/>
      <c r="W681" s="138"/>
      <c r="X681" s="138"/>
      <c r="Y681" s="138"/>
      <c r="Z681" s="138"/>
    </row>
    <row r="682" spans="1:26" ht="15.75" customHeight="1">
      <c r="A682" s="138"/>
      <c r="B682" s="138"/>
      <c r="C682" s="138"/>
      <c r="D682" s="138"/>
      <c r="E682" s="138"/>
      <c r="F682" s="138"/>
      <c r="G682" s="138"/>
      <c r="H682" s="138"/>
      <c r="I682" s="138"/>
      <c r="J682" s="138"/>
      <c r="K682" s="138"/>
      <c r="L682" s="138"/>
      <c r="M682" s="138"/>
      <c r="N682" s="138"/>
      <c r="O682" s="138"/>
      <c r="P682" s="138"/>
      <c r="Q682" s="138"/>
      <c r="R682" s="138"/>
      <c r="S682" s="138"/>
      <c r="T682" s="138"/>
      <c r="U682" s="138"/>
      <c r="V682" s="138"/>
      <c r="W682" s="138"/>
      <c r="X682" s="138"/>
      <c r="Y682" s="138"/>
      <c r="Z682" s="138"/>
    </row>
    <row r="683" spans="1:26" ht="15.75" customHeight="1">
      <c r="A683" s="138"/>
      <c r="B683" s="138"/>
      <c r="C683" s="138"/>
      <c r="D683" s="138"/>
      <c r="E683" s="138"/>
      <c r="F683" s="138"/>
      <c r="G683" s="138"/>
      <c r="H683" s="138"/>
      <c r="I683" s="138"/>
      <c r="J683" s="138"/>
      <c r="K683" s="138"/>
      <c r="L683" s="138"/>
      <c r="M683" s="138"/>
      <c r="N683" s="138"/>
      <c r="O683" s="138"/>
      <c r="P683" s="138"/>
      <c r="Q683" s="138"/>
      <c r="R683" s="138"/>
      <c r="S683" s="138"/>
      <c r="T683" s="138"/>
      <c r="U683" s="138"/>
      <c r="V683" s="138"/>
      <c r="W683" s="138"/>
      <c r="X683" s="138"/>
      <c r="Y683" s="138"/>
      <c r="Z683" s="138"/>
    </row>
    <row r="684" spans="1:26" ht="15.75" customHeight="1">
      <c r="A684" s="138"/>
      <c r="B684" s="138"/>
      <c r="C684" s="138"/>
      <c r="D684" s="138"/>
      <c r="E684" s="138"/>
      <c r="F684" s="138"/>
      <c r="G684" s="138"/>
      <c r="H684" s="138"/>
      <c r="I684" s="138"/>
      <c r="J684" s="138"/>
      <c r="K684" s="138"/>
      <c r="L684" s="138"/>
      <c r="M684" s="138"/>
      <c r="N684" s="138"/>
      <c r="O684" s="138"/>
      <c r="P684" s="138"/>
      <c r="Q684" s="138"/>
      <c r="R684" s="138"/>
      <c r="S684" s="138"/>
      <c r="T684" s="138"/>
      <c r="U684" s="138"/>
      <c r="V684" s="138"/>
      <c r="W684" s="138"/>
      <c r="X684" s="138"/>
      <c r="Y684" s="138"/>
      <c r="Z684" s="138"/>
    </row>
    <row r="685" spans="1:26" ht="15.75" customHeight="1">
      <c r="A685" s="138"/>
      <c r="B685" s="138"/>
      <c r="C685" s="138"/>
      <c r="D685" s="138"/>
      <c r="E685" s="138"/>
      <c r="F685" s="138"/>
      <c r="G685" s="138"/>
      <c r="H685" s="138"/>
      <c r="I685" s="138"/>
      <c r="J685" s="138"/>
      <c r="K685" s="138"/>
      <c r="L685" s="138"/>
      <c r="M685" s="138"/>
      <c r="N685" s="138"/>
      <c r="O685" s="138"/>
      <c r="P685" s="138"/>
      <c r="Q685" s="138"/>
      <c r="R685" s="138"/>
      <c r="S685" s="138"/>
      <c r="T685" s="138"/>
      <c r="U685" s="138"/>
      <c r="V685" s="138"/>
      <c r="W685" s="138"/>
      <c r="X685" s="138"/>
      <c r="Y685" s="138"/>
      <c r="Z685" s="138"/>
    </row>
    <row r="686" spans="1:26" ht="15.75" customHeight="1">
      <c r="A686" s="138"/>
      <c r="B686" s="138"/>
      <c r="C686" s="138"/>
      <c r="D686" s="138"/>
      <c r="E686" s="138"/>
      <c r="F686" s="138"/>
      <c r="G686" s="138"/>
      <c r="H686" s="138"/>
      <c r="I686" s="138"/>
      <c r="J686" s="138"/>
      <c r="K686" s="138"/>
      <c r="L686" s="138"/>
      <c r="M686" s="138"/>
      <c r="N686" s="138"/>
      <c r="O686" s="138"/>
      <c r="P686" s="138"/>
      <c r="Q686" s="138"/>
      <c r="R686" s="138"/>
      <c r="S686" s="138"/>
      <c r="T686" s="138"/>
      <c r="U686" s="138"/>
      <c r="V686" s="138"/>
      <c r="W686" s="138"/>
      <c r="X686" s="138"/>
      <c r="Y686" s="138"/>
      <c r="Z686" s="138"/>
    </row>
    <row r="687" spans="1:26" ht="15.75" customHeight="1">
      <c r="A687" s="138"/>
      <c r="B687" s="138"/>
      <c r="C687" s="138"/>
      <c r="D687" s="138"/>
      <c r="E687" s="138"/>
      <c r="F687" s="138"/>
      <c r="G687" s="138"/>
      <c r="H687" s="138"/>
      <c r="I687" s="138"/>
      <c r="J687" s="138"/>
      <c r="K687" s="138"/>
      <c r="L687" s="138"/>
      <c r="M687" s="138"/>
      <c r="N687" s="138"/>
      <c r="O687" s="138"/>
      <c r="P687" s="138"/>
      <c r="Q687" s="138"/>
      <c r="R687" s="138"/>
      <c r="S687" s="138"/>
      <c r="T687" s="138"/>
      <c r="U687" s="138"/>
      <c r="V687" s="138"/>
      <c r="W687" s="138"/>
      <c r="X687" s="138"/>
      <c r="Y687" s="138"/>
      <c r="Z687" s="138"/>
    </row>
    <row r="688" spans="1:26" ht="15.75" customHeight="1">
      <c r="A688" s="138"/>
      <c r="B688" s="138"/>
      <c r="C688" s="138"/>
      <c r="D688" s="138"/>
      <c r="E688" s="138"/>
      <c r="F688" s="138"/>
      <c r="G688" s="138"/>
      <c r="H688" s="138"/>
      <c r="I688" s="138"/>
      <c r="J688" s="138"/>
      <c r="K688" s="138"/>
      <c r="L688" s="138"/>
      <c r="M688" s="138"/>
      <c r="N688" s="138"/>
      <c r="O688" s="138"/>
      <c r="P688" s="138"/>
      <c r="Q688" s="138"/>
      <c r="R688" s="138"/>
      <c r="S688" s="138"/>
      <c r="T688" s="138"/>
      <c r="U688" s="138"/>
      <c r="V688" s="138"/>
      <c r="W688" s="138"/>
      <c r="X688" s="138"/>
      <c r="Y688" s="138"/>
      <c r="Z688" s="138"/>
    </row>
    <row r="689" spans="1:26" ht="15.75" customHeight="1">
      <c r="A689" s="138"/>
      <c r="B689" s="138"/>
      <c r="C689" s="138"/>
      <c r="D689" s="138"/>
      <c r="E689" s="138"/>
      <c r="F689" s="138"/>
      <c r="G689" s="138"/>
      <c r="H689" s="138"/>
      <c r="I689" s="138"/>
      <c r="J689" s="138"/>
      <c r="K689" s="138"/>
      <c r="L689" s="138"/>
      <c r="M689" s="138"/>
      <c r="N689" s="138"/>
      <c r="O689" s="138"/>
      <c r="P689" s="138"/>
      <c r="Q689" s="138"/>
      <c r="R689" s="138"/>
      <c r="S689" s="138"/>
      <c r="T689" s="138"/>
      <c r="U689" s="138"/>
      <c r="V689" s="138"/>
      <c r="W689" s="138"/>
      <c r="X689" s="138"/>
      <c r="Y689" s="138"/>
      <c r="Z689" s="138"/>
    </row>
    <row r="690" spans="1:26" ht="15.75" customHeight="1">
      <c r="A690" s="138"/>
      <c r="B690" s="138"/>
      <c r="C690" s="138"/>
      <c r="D690" s="138"/>
      <c r="E690" s="138"/>
      <c r="F690" s="138"/>
      <c r="G690" s="138"/>
      <c r="H690" s="138"/>
      <c r="I690" s="138"/>
      <c r="J690" s="138"/>
      <c r="K690" s="138"/>
      <c r="L690" s="138"/>
      <c r="M690" s="138"/>
      <c r="N690" s="138"/>
      <c r="O690" s="138"/>
      <c r="P690" s="138"/>
      <c r="Q690" s="138"/>
      <c r="R690" s="138"/>
      <c r="S690" s="138"/>
      <c r="T690" s="138"/>
      <c r="U690" s="138"/>
      <c r="V690" s="138"/>
      <c r="W690" s="138"/>
      <c r="X690" s="138"/>
      <c r="Y690" s="138"/>
      <c r="Z690" s="138"/>
    </row>
    <row r="691" spans="1:26" ht="15.75" customHeight="1">
      <c r="A691" s="138"/>
      <c r="B691" s="138"/>
      <c r="C691" s="138"/>
      <c r="D691" s="138"/>
      <c r="E691" s="138"/>
      <c r="F691" s="138"/>
      <c r="G691" s="138"/>
      <c r="H691" s="138"/>
      <c r="I691" s="138"/>
      <c r="J691" s="138"/>
      <c r="K691" s="138"/>
      <c r="L691" s="138"/>
      <c r="M691" s="138"/>
      <c r="N691" s="138"/>
      <c r="O691" s="138"/>
      <c r="P691" s="138"/>
      <c r="Q691" s="138"/>
      <c r="R691" s="138"/>
      <c r="S691" s="138"/>
      <c r="T691" s="138"/>
      <c r="U691" s="138"/>
      <c r="V691" s="138"/>
      <c r="W691" s="138"/>
      <c r="X691" s="138"/>
      <c r="Y691" s="138"/>
      <c r="Z691" s="138"/>
    </row>
    <row r="692" spans="1:26" ht="15.75" customHeight="1">
      <c r="A692" s="138"/>
      <c r="B692" s="138"/>
      <c r="C692" s="138"/>
      <c r="D692" s="138"/>
      <c r="E692" s="138"/>
      <c r="F692" s="138"/>
      <c r="G692" s="138"/>
      <c r="H692" s="138"/>
      <c r="I692" s="138"/>
      <c r="J692" s="138"/>
      <c r="K692" s="138"/>
      <c r="L692" s="138"/>
      <c r="M692" s="138"/>
      <c r="N692" s="138"/>
      <c r="O692" s="138"/>
      <c r="P692" s="138"/>
      <c r="Q692" s="138"/>
      <c r="R692" s="138"/>
      <c r="S692" s="138"/>
      <c r="T692" s="138"/>
      <c r="U692" s="138"/>
      <c r="V692" s="138"/>
      <c r="W692" s="138"/>
      <c r="X692" s="138"/>
      <c r="Y692" s="138"/>
      <c r="Z692" s="138"/>
    </row>
    <row r="693" spans="1:26" ht="15.75" customHeight="1">
      <c r="A693" s="138"/>
      <c r="B693" s="138"/>
      <c r="C693" s="138"/>
      <c r="D693" s="138"/>
      <c r="E693" s="138"/>
      <c r="F693" s="138"/>
      <c r="G693" s="138"/>
      <c r="H693" s="138"/>
      <c r="I693" s="138"/>
      <c r="J693" s="138"/>
      <c r="K693" s="138"/>
      <c r="L693" s="138"/>
      <c r="M693" s="138"/>
      <c r="N693" s="138"/>
      <c r="O693" s="138"/>
      <c r="P693" s="138"/>
      <c r="Q693" s="138"/>
      <c r="R693" s="138"/>
      <c r="S693" s="138"/>
      <c r="T693" s="138"/>
      <c r="U693" s="138"/>
      <c r="V693" s="138"/>
      <c r="W693" s="138"/>
      <c r="X693" s="138"/>
      <c r="Y693" s="138"/>
      <c r="Z693" s="138"/>
    </row>
    <row r="694" spans="1:26" ht="15.75" customHeight="1">
      <c r="A694" s="138"/>
      <c r="B694" s="138"/>
      <c r="C694" s="138"/>
      <c r="D694" s="138"/>
      <c r="E694" s="138"/>
      <c r="F694" s="138"/>
      <c r="G694" s="138"/>
      <c r="H694" s="138"/>
      <c r="I694" s="138"/>
      <c r="J694" s="138"/>
      <c r="K694" s="138"/>
      <c r="L694" s="138"/>
      <c r="M694" s="138"/>
      <c r="N694" s="138"/>
      <c r="O694" s="138"/>
      <c r="P694" s="138"/>
      <c r="Q694" s="138"/>
      <c r="R694" s="138"/>
      <c r="S694" s="138"/>
      <c r="T694" s="138"/>
      <c r="U694" s="138"/>
      <c r="V694" s="138"/>
      <c r="W694" s="138"/>
      <c r="X694" s="138"/>
      <c r="Y694" s="138"/>
      <c r="Z694" s="138"/>
    </row>
    <row r="695" spans="1:26" ht="15.75" customHeight="1">
      <c r="A695" s="138"/>
      <c r="B695" s="138"/>
      <c r="C695" s="138"/>
      <c r="D695" s="138"/>
      <c r="E695" s="138"/>
      <c r="F695" s="138"/>
      <c r="G695" s="138"/>
      <c r="H695" s="138"/>
      <c r="I695" s="138"/>
      <c r="J695" s="138"/>
      <c r="K695" s="138"/>
      <c r="L695" s="138"/>
      <c r="M695" s="138"/>
      <c r="N695" s="138"/>
      <c r="O695" s="138"/>
      <c r="P695" s="138"/>
      <c r="Q695" s="138"/>
      <c r="R695" s="138"/>
      <c r="S695" s="138"/>
      <c r="T695" s="138"/>
      <c r="U695" s="138"/>
      <c r="V695" s="138"/>
      <c r="W695" s="138"/>
      <c r="X695" s="138"/>
      <c r="Y695" s="138"/>
      <c r="Z695" s="138"/>
    </row>
    <row r="696" spans="1:26" ht="15.75" customHeight="1">
      <c r="A696" s="138"/>
      <c r="B696" s="138"/>
      <c r="C696" s="138"/>
      <c r="D696" s="138"/>
      <c r="E696" s="138"/>
      <c r="F696" s="138"/>
      <c r="G696" s="138"/>
      <c r="H696" s="138"/>
      <c r="I696" s="138"/>
      <c r="J696" s="138"/>
      <c r="K696" s="138"/>
      <c r="L696" s="138"/>
      <c r="M696" s="138"/>
      <c r="N696" s="138"/>
      <c r="O696" s="138"/>
      <c r="P696" s="138"/>
      <c r="Q696" s="138"/>
      <c r="R696" s="138"/>
      <c r="S696" s="138"/>
      <c r="T696" s="138"/>
      <c r="U696" s="138"/>
      <c r="V696" s="138"/>
      <c r="W696" s="138"/>
      <c r="X696" s="138"/>
      <c r="Y696" s="138"/>
      <c r="Z696" s="138"/>
    </row>
    <row r="697" spans="1:26" ht="15.75" customHeight="1">
      <c r="A697" s="138"/>
      <c r="B697" s="138"/>
      <c r="C697" s="138"/>
      <c r="D697" s="138"/>
      <c r="E697" s="138"/>
      <c r="F697" s="138"/>
      <c r="G697" s="138"/>
      <c r="H697" s="138"/>
      <c r="I697" s="138"/>
      <c r="J697" s="138"/>
      <c r="K697" s="138"/>
      <c r="L697" s="138"/>
      <c r="M697" s="138"/>
      <c r="N697" s="138"/>
      <c r="O697" s="138"/>
      <c r="P697" s="138"/>
      <c r="Q697" s="138"/>
      <c r="R697" s="138"/>
      <c r="S697" s="138"/>
      <c r="T697" s="138"/>
      <c r="U697" s="138"/>
      <c r="V697" s="138"/>
      <c r="W697" s="138"/>
      <c r="X697" s="138"/>
      <c r="Y697" s="138"/>
      <c r="Z697" s="138"/>
    </row>
    <row r="698" spans="1:26" ht="15.75" customHeight="1">
      <c r="A698" s="138"/>
      <c r="B698" s="138"/>
      <c r="C698" s="138"/>
      <c r="D698" s="138"/>
      <c r="E698" s="138"/>
      <c r="F698" s="138"/>
      <c r="G698" s="138"/>
      <c r="H698" s="138"/>
      <c r="I698" s="138"/>
      <c r="J698" s="138"/>
      <c r="K698" s="138"/>
      <c r="L698" s="138"/>
      <c r="M698" s="138"/>
      <c r="N698" s="138"/>
      <c r="O698" s="138"/>
      <c r="P698" s="138"/>
      <c r="Q698" s="138"/>
      <c r="R698" s="138"/>
      <c r="S698" s="138"/>
      <c r="T698" s="138"/>
      <c r="U698" s="138"/>
      <c r="V698" s="138"/>
      <c r="W698" s="138"/>
      <c r="X698" s="138"/>
      <c r="Y698" s="138"/>
      <c r="Z698" s="138"/>
    </row>
    <row r="699" spans="1:26" ht="15.75" customHeight="1">
      <c r="A699" s="138"/>
      <c r="B699" s="138"/>
      <c r="C699" s="138"/>
      <c r="D699" s="138"/>
      <c r="E699" s="138"/>
      <c r="F699" s="138"/>
      <c r="G699" s="138"/>
      <c r="H699" s="138"/>
      <c r="I699" s="138"/>
      <c r="J699" s="138"/>
      <c r="K699" s="138"/>
      <c r="L699" s="138"/>
      <c r="M699" s="138"/>
      <c r="N699" s="138"/>
      <c r="O699" s="138"/>
      <c r="P699" s="138"/>
      <c r="Q699" s="138"/>
      <c r="R699" s="138"/>
      <c r="S699" s="138"/>
      <c r="T699" s="138"/>
      <c r="U699" s="138"/>
      <c r="V699" s="138"/>
      <c r="W699" s="138"/>
      <c r="X699" s="138"/>
      <c r="Y699" s="138"/>
      <c r="Z699" s="138"/>
    </row>
    <row r="700" spans="1:26" ht="15.75" customHeight="1">
      <c r="A700" s="138"/>
      <c r="B700" s="138"/>
      <c r="C700" s="138"/>
      <c r="D700" s="138"/>
      <c r="E700" s="138"/>
      <c r="F700" s="138"/>
      <c r="G700" s="138"/>
      <c r="H700" s="138"/>
      <c r="I700" s="138"/>
      <c r="J700" s="138"/>
      <c r="K700" s="138"/>
      <c r="L700" s="138"/>
      <c r="M700" s="138"/>
      <c r="N700" s="138"/>
      <c r="O700" s="138"/>
      <c r="P700" s="138"/>
      <c r="Q700" s="138"/>
      <c r="R700" s="138"/>
      <c r="S700" s="138"/>
      <c r="T700" s="138"/>
      <c r="U700" s="138"/>
      <c r="V700" s="138"/>
      <c r="W700" s="138"/>
      <c r="X700" s="138"/>
      <c r="Y700" s="138"/>
      <c r="Z700" s="138"/>
    </row>
    <row r="701" spans="1:26" ht="15.75" customHeight="1">
      <c r="A701" s="138"/>
      <c r="B701" s="138"/>
      <c r="C701" s="138"/>
      <c r="D701" s="138"/>
      <c r="E701" s="138"/>
      <c r="F701" s="138"/>
      <c r="G701" s="138"/>
      <c r="H701" s="138"/>
      <c r="I701" s="138"/>
      <c r="J701" s="138"/>
      <c r="K701" s="138"/>
      <c r="L701" s="138"/>
      <c r="M701" s="138"/>
      <c r="N701" s="138"/>
      <c r="O701" s="138"/>
      <c r="P701" s="138"/>
      <c r="Q701" s="138"/>
      <c r="R701" s="138"/>
      <c r="S701" s="138"/>
      <c r="T701" s="138"/>
      <c r="U701" s="138"/>
      <c r="V701" s="138"/>
      <c r="W701" s="138"/>
      <c r="X701" s="138"/>
      <c r="Y701" s="138"/>
      <c r="Z701" s="138"/>
    </row>
    <row r="702" spans="1:26" ht="15.75" customHeight="1">
      <c r="A702" s="138"/>
      <c r="B702" s="138"/>
      <c r="C702" s="138"/>
      <c r="D702" s="138"/>
      <c r="E702" s="138"/>
      <c r="F702" s="138"/>
      <c r="G702" s="138"/>
      <c r="H702" s="138"/>
      <c r="I702" s="138"/>
      <c r="J702" s="138"/>
      <c r="K702" s="138"/>
      <c r="L702" s="138"/>
      <c r="M702" s="138"/>
      <c r="N702" s="138"/>
      <c r="O702" s="138"/>
      <c r="P702" s="138"/>
      <c r="Q702" s="138"/>
      <c r="R702" s="138"/>
      <c r="S702" s="138"/>
      <c r="T702" s="138"/>
      <c r="U702" s="138"/>
      <c r="V702" s="138"/>
      <c r="W702" s="138"/>
      <c r="X702" s="138"/>
      <c r="Y702" s="138"/>
      <c r="Z702" s="138"/>
    </row>
    <row r="703" spans="1:26" ht="15.75" customHeight="1">
      <c r="A703" s="138"/>
      <c r="B703" s="138"/>
      <c r="C703" s="138"/>
      <c r="D703" s="138"/>
      <c r="E703" s="138"/>
      <c r="F703" s="138"/>
      <c r="G703" s="138"/>
      <c r="H703" s="138"/>
      <c r="I703" s="138"/>
      <c r="J703" s="138"/>
      <c r="K703" s="138"/>
      <c r="L703" s="138"/>
      <c r="M703" s="138"/>
      <c r="N703" s="138"/>
      <c r="O703" s="138"/>
      <c r="P703" s="138"/>
      <c r="Q703" s="138"/>
      <c r="R703" s="138"/>
      <c r="S703" s="138"/>
      <c r="T703" s="138"/>
      <c r="U703" s="138"/>
      <c r="V703" s="138"/>
      <c r="W703" s="138"/>
      <c r="X703" s="138"/>
      <c r="Y703" s="138"/>
      <c r="Z703" s="138"/>
    </row>
    <row r="704" spans="1:26" ht="15.75" customHeight="1">
      <c r="A704" s="138"/>
      <c r="B704" s="138"/>
      <c r="C704" s="138"/>
      <c r="D704" s="138"/>
      <c r="E704" s="138"/>
      <c r="F704" s="138"/>
      <c r="G704" s="138"/>
      <c r="H704" s="138"/>
      <c r="I704" s="138"/>
      <c r="J704" s="138"/>
      <c r="K704" s="138"/>
      <c r="L704" s="138"/>
      <c r="M704" s="138"/>
      <c r="N704" s="138"/>
      <c r="O704" s="138"/>
      <c r="P704" s="138"/>
      <c r="Q704" s="138"/>
      <c r="R704" s="138"/>
      <c r="S704" s="138"/>
      <c r="T704" s="138"/>
      <c r="U704" s="138"/>
      <c r="V704" s="138"/>
      <c r="W704" s="138"/>
      <c r="X704" s="138"/>
      <c r="Y704" s="138"/>
      <c r="Z704" s="138"/>
    </row>
    <row r="705" spans="1:26" ht="15.75" customHeight="1">
      <c r="A705" s="138"/>
      <c r="B705" s="138"/>
      <c r="C705" s="138"/>
      <c r="D705" s="138"/>
      <c r="E705" s="138"/>
      <c r="F705" s="138"/>
      <c r="G705" s="138"/>
      <c r="H705" s="138"/>
      <c r="I705" s="138"/>
      <c r="J705" s="138"/>
      <c r="K705" s="138"/>
      <c r="L705" s="138"/>
      <c r="M705" s="138"/>
      <c r="N705" s="138"/>
      <c r="O705" s="138"/>
      <c r="P705" s="138"/>
      <c r="Q705" s="138"/>
      <c r="R705" s="138"/>
      <c r="S705" s="138"/>
      <c r="T705" s="138"/>
      <c r="U705" s="138"/>
      <c r="V705" s="138"/>
      <c r="W705" s="138"/>
      <c r="X705" s="138"/>
      <c r="Y705" s="138"/>
      <c r="Z705" s="138"/>
    </row>
    <row r="706" spans="1:26" ht="15.75" customHeight="1">
      <c r="A706" s="138"/>
      <c r="B706" s="138"/>
      <c r="C706" s="138"/>
      <c r="D706" s="138"/>
      <c r="E706" s="138"/>
      <c r="F706" s="138"/>
      <c r="G706" s="138"/>
      <c r="H706" s="138"/>
      <c r="I706" s="138"/>
      <c r="J706" s="138"/>
      <c r="K706" s="138"/>
      <c r="L706" s="138"/>
      <c r="M706" s="138"/>
      <c r="N706" s="138"/>
      <c r="O706" s="138"/>
      <c r="P706" s="138"/>
      <c r="Q706" s="138"/>
      <c r="R706" s="138"/>
      <c r="S706" s="138"/>
      <c r="T706" s="138"/>
      <c r="U706" s="138"/>
      <c r="V706" s="138"/>
      <c r="W706" s="138"/>
      <c r="X706" s="138"/>
      <c r="Y706" s="138"/>
      <c r="Z706" s="138"/>
    </row>
    <row r="707" spans="1:26" ht="15.75" customHeight="1">
      <c r="A707" s="138"/>
      <c r="B707" s="138"/>
      <c r="C707" s="138"/>
      <c r="D707" s="138"/>
      <c r="E707" s="138"/>
      <c r="F707" s="138"/>
      <c r="G707" s="138"/>
      <c r="H707" s="138"/>
      <c r="I707" s="138"/>
      <c r="J707" s="138"/>
      <c r="K707" s="138"/>
      <c r="L707" s="138"/>
      <c r="M707" s="138"/>
      <c r="N707" s="138"/>
      <c r="O707" s="138"/>
      <c r="P707" s="138"/>
      <c r="Q707" s="138"/>
      <c r="R707" s="138"/>
      <c r="S707" s="138"/>
      <c r="T707" s="138"/>
      <c r="U707" s="138"/>
      <c r="V707" s="138"/>
      <c r="W707" s="138"/>
      <c r="X707" s="138"/>
      <c r="Y707" s="138"/>
      <c r="Z707" s="138"/>
    </row>
    <row r="708" spans="1:26" ht="15.75" customHeight="1">
      <c r="A708" s="138"/>
      <c r="B708" s="138"/>
      <c r="C708" s="138"/>
      <c r="D708" s="138"/>
      <c r="E708" s="138"/>
      <c r="F708" s="138"/>
      <c r="G708" s="138"/>
      <c r="H708" s="138"/>
      <c r="I708" s="138"/>
      <c r="J708" s="138"/>
      <c r="K708" s="138"/>
      <c r="L708" s="138"/>
      <c r="M708" s="138"/>
      <c r="N708" s="138"/>
      <c r="O708" s="138"/>
      <c r="P708" s="138"/>
      <c r="Q708" s="138"/>
      <c r="R708" s="138"/>
      <c r="S708" s="138"/>
      <c r="T708" s="138"/>
      <c r="U708" s="138"/>
      <c r="V708" s="138"/>
      <c r="W708" s="138"/>
      <c r="X708" s="138"/>
      <c r="Y708" s="138"/>
      <c r="Z708" s="138"/>
    </row>
    <row r="709" spans="1:26" ht="15.75" customHeight="1">
      <c r="A709" s="138"/>
      <c r="B709" s="138"/>
      <c r="C709" s="138"/>
      <c r="D709" s="138"/>
      <c r="E709" s="138"/>
      <c r="F709" s="138"/>
      <c r="G709" s="138"/>
      <c r="H709" s="138"/>
      <c r="I709" s="138"/>
      <c r="J709" s="138"/>
      <c r="K709" s="138"/>
      <c r="L709" s="138"/>
      <c r="M709" s="138"/>
      <c r="N709" s="138"/>
      <c r="O709" s="138"/>
      <c r="P709" s="138"/>
      <c r="Q709" s="138"/>
      <c r="R709" s="138"/>
      <c r="S709" s="138"/>
      <c r="T709" s="138"/>
      <c r="U709" s="138"/>
      <c r="V709" s="138"/>
      <c r="W709" s="138"/>
      <c r="X709" s="138"/>
      <c r="Y709" s="138"/>
      <c r="Z709" s="138"/>
    </row>
    <row r="710" spans="1:26" ht="15.75" customHeight="1">
      <c r="A710" s="138"/>
      <c r="B710" s="138"/>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8"/>
      <c r="Z710" s="138"/>
    </row>
    <row r="711" spans="1:26" ht="15.75" customHeight="1">
      <c r="A711" s="138"/>
      <c r="B711" s="138"/>
      <c r="C711" s="138"/>
      <c r="D711" s="138"/>
      <c r="E711" s="138"/>
      <c r="F711" s="138"/>
      <c r="G711" s="138"/>
      <c r="H711" s="138"/>
      <c r="I711" s="138"/>
      <c r="J711" s="138"/>
      <c r="K711" s="138"/>
      <c r="L711" s="138"/>
      <c r="M711" s="138"/>
      <c r="N711" s="138"/>
      <c r="O711" s="138"/>
      <c r="P711" s="138"/>
      <c r="Q711" s="138"/>
      <c r="R711" s="138"/>
      <c r="S711" s="138"/>
      <c r="T711" s="138"/>
      <c r="U711" s="138"/>
      <c r="V711" s="138"/>
      <c r="W711" s="138"/>
      <c r="X711" s="138"/>
      <c r="Y711" s="138"/>
      <c r="Z711" s="138"/>
    </row>
    <row r="712" spans="1:26" ht="15.75" customHeight="1">
      <c r="A712" s="138"/>
      <c r="B712" s="138"/>
      <c r="C712" s="138"/>
      <c r="D712" s="138"/>
      <c r="E712" s="138"/>
      <c r="F712" s="138"/>
      <c r="G712" s="138"/>
      <c r="H712" s="138"/>
      <c r="I712" s="138"/>
      <c r="J712" s="138"/>
      <c r="K712" s="138"/>
      <c r="L712" s="138"/>
      <c r="M712" s="138"/>
      <c r="N712" s="138"/>
      <c r="O712" s="138"/>
      <c r="P712" s="138"/>
      <c r="Q712" s="138"/>
      <c r="R712" s="138"/>
      <c r="S712" s="138"/>
      <c r="T712" s="138"/>
      <c r="U712" s="138"/>
      <c r="V712" s="138"/>
      <c r="W712" s="138"/>
      <c r="X712" s="138"/>
      <c r="Y712" s="138"/>
      <c r="Z712" s="138"/>
    </row>
    <row r="713" spans="1:26" ht="15.75" customHeight="1">
      <c r="A713" s="138"/>
      <c r="B713" s="138"/>
      <c r="C713" s="138"/>
      <c r="D713" s="138"/>
      <c r="E713" s="138"/>
      <c r="F713" s="138"/>
      <c r="G713" s="138"/>
      <c r="H713" s="138"/>
      <c r="I713" s="138"/>
      <c r="J713" s="138"/>
      <c r="K713" s="138"/>
      <c r="L713" s="138"/>
      <c r="M713" s="138"/>
      <c r="N713" s="138"/>
      <c r="O713" s="138"/>
      <c r="P713" s="138"/>
      <c r="Q713" s="138"/>
      <c r="R713" s="138"/>
      <c r="S713" s="138"/>
      <c r="T713" s="138"/>
      <c r="U713" s="138"/>
      <c r="V713" s="138"/>
      <c r="W713" s="138"/>
      <c r="X713" s="138"/>
      <c r="Y713" s="138"/>
      <c r="Z713" s="138"/>
    </row>
    <row r="714" spans="1:26" ht="15.75" customHeight="1">
      <c r="A714" s="138"/>
      <c r="B714" s="138"/>
      <c r="C714" s="138"/>
      <c r="D714" s="138"/>
      <c r="E714" s="138"/>
      <c r="F714" s="138"/>
      <c r="G714" s="138"/>
      <c r="H714" s="138"/>
      <c r="I714" s="138"/>
      <c r="J714" s="138"/>
      <c r="K714" s="138"/>
      <c r="L714" s="138"/>
      <c r="M714" s="138"/>
      <c r="N714" s="138"/>
      <c r="O714" s="138"/>
      <c r="P714" s="138"/>
      <c r="Q714" s="138"/>
      <c r="R714" s="138"/>
      <c r="S714" s="138"/>
      <c r="T714" s="138"/>
      <c r="U714" s="138"/>
      <c r="V714" s="138"/>
      <c r="W714" s="138"/>
      <c r="X714" s="138"/>
      <c r="Y714" s="138"/>
      <c r="Z714" s="138"/>
    </row>
    <row r="715" spans="1:26" ht="15.75" customHeight="1">
      <c r="A715" s="138"/>
      <c r="B715" s="138"/>
      <c r="C715" s="138"/>
      <c r="D715" s="138"/>
      <c r="E715" s="138"/>
      <c r="F715" s="138"/>
      <c r="G715" s="138"/>
      <c r="H715" s="138"/>
      <c r="I715" s="138"/>
      <c r="J715" s="138"/>
      <c r="K715" s="138"/>
      <c r="L715" s="138"/>
      <c r="M715" s="138"/>
      <c r="N715" s="138"/>
      <c r="O715" s="138"/>
      <c r="P715" s="138"/>
      <c r="Q715" s="138"/>
      <c r="R715" s="138"/>
      <c r="S715" s="138"/>
      <c r="T715" s="138"/>
      <c r="U715" s="138"/>
      <c r="V715" s="138"/>
      <c r="W715" s="138"/>
      <c r="X715" s="138"/>
      <c r="Y715" s="138"/>
      <c r="Z715" s="138"/>
    </row>
    <row r="716" spans="1:26" ht="15.75" customHeight="1">
      <c r="A716" s="138"/>
      <c r="B716" s="138"/>
      <c r="C716" s="138"/>
      <c r="D716" s="138"/>
      <c r="E716" s="138"/>
      <c r="F716" s="138"/>
      <c r="G716" s="138"/>
      <c r="H716" s="138"/>
      <c r="I716" s="138"/>
      <c r="J716" s="138"/>
      <c r="K716" s="138"/>
      <c r="L716" s="138"/>
      <c r="M716" s="138"/>
      <c r="N716" s="138"/>
      <c r="O716" s="138"/>
      <c r="P716" s="138"/>
      <c r="Q716" s="138"/>
      <c r="R716" s="138"/>
      <c r="S716" s="138"/>
      <c r="T716" s="138"/>
      <c r="U716" s="138"/>
      <c r="V716" s="138"/>
      <c r="W716" s="138"/>
      <c r="X716" s="138"/>
      <c r="Y716" s="138"/>
      <c r="Z716" s="138"/>
    </row>
    <row r="717" spans="1:26" ht="15.75" customHeight="1">
      <c r="A717" s="138"/>
      <c r="B717" s="138"/>
      <c r="C717" s="138"/>
      <c r="D717" s="138"/>
      <c r="E717" s="138"/>
      <c r="F717" s="138"/>
      <c r="G717" s="138"/>
      <c r="H717" s="138"/>
      <c r="I717" s="138"/>
      <c r="J717" s="138"/>
      <c r="K717" s="138"/>
      <c r="L717" s="138"/>
      <c r="M717" s="138"/>
      <c r="N717" s="138"/>
      <c r="O717" s="138"/>
      <c r="P717" s="138"/>
      <c r="Q717" s="138"/>
      <c r="R717" s="138"/>
      <c r="S717" s="138"/>
      <c r="T717" s="138"/>
      <c r="U717" s="138"/>
      <c r="V717" s="138"/>
      <c r="W717" s="138"/>
      <c r="X717" s="138"/>
      <c r="Y717" s="138"/>
      <c r="Z717" s="138"/>
    </row>
    <row r="718" spans="1:26" ht="15.75" customHeight="1">
      <c r="A718" s="138"/>
      <c r="B718" s="138"/>
      <c r="C718" s="138"/>
      <c r="D718" s="138"/>
      <c r="E718" s="138"/>
      <c r="F718" s="138"/>
      <c r="G718" s="138"/>
      <c r="H718" s="138"/>
      <c r="I718" s="138"/>
      <c r="J718" s="138"/>
      <c r="K718" s="138"/>
      <c r="L718" s="138"/>
      <c r="M718" s="138"/>
      <c r="N718" s="138"/>
      <c r="O718" s="138"/>
      <c r="P718" s="138"/>
      <c r="Q718" s="138"/>
      <c r="R718" s="138"/>
      <c r="S718" s="138"/>
      <c r="T718" s="138"/>
      <c r="U718" s="138"/>
      <c r="V718" s="138"/>
      <c r="W718" s="138"/>
      <c r="X718" s="138"/>
      <c r="Y718" s="138"/>
      <c r="Z718" s="138"/>
    </row>
    <row r="719" spans="1:26" ht="15.75" customHeight="1">
      <c r="A719" s="138"/>
      <c r="B719" s="138"/>
      <c r="C719" s="138"/>
      <c r="D719" s="138"/>
      <c r="E719" s="138"/>
      <c r="F719" s="138"/>
      <c r="G719" s="138"/>
      <c r="H719" s="138"/>
      <c r="I719" s="138"/>
      <c r="J719" s="138"/>
      <c r="K719" s="138"/>
      <c r="L719" s="138"/>
      <c r="M719" s="138"/>
      <c r="N719" s="138"/>
      <c r="O719" s="138"/>
      <c r="P719" s="138"/>
      <c r="Q719" s="138"/>
      <c r="R719" s="138"/>
      <c r="S719" s="138"/>
      <c r="T719" s="138"/>
      <c r="U719" s="138"/>
      <c r="V719" s="138"/>
      <c r="W719" s="138"/>
      <c r="X719" s="138"/>
      <c r="Y719" s="138"/>
      <c r="Z719" s="138"/>
    </row>
    <row r="720" spans="1:26" ht="15.75" customHeight="1">
      <c r="A720" s="138"/>
      <c r="B720" s="138"/>
      <c r="C720" s="138"/>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38"/>
      <c r="Z720" s="138"/>
    </row>
    <row r="721" spans="1:26" ht="15.75" customHeight="1">
      <c r="A721" s="138"/>
      <c r="B721" s="138"/>
      <c r="C721" s="138"/>
      <c r="D721" s="138"/>
      <c r="E721" s="138"/>
      <c r="F721" s="138"/>
      <c r="G721" s="138"/>
      <c r="H721" s="138"/>
      <c r="I721" s="138"/>
      <c r="J721" s="138"/>
      <c r="K721" s="138"/>
      <c r="L721" s="138"/>
      <c r="M721" s="138"/>
      <c r="N721" s="138"/>
      <c r="O721" s="138"/>
      <c r="P721" s="138"/>
      <c r="Q721" s="138"/>
      <c r="R721" s="138"/>
      <c r="S721" s="138"/>
      <c r="T721" s="138"/>
      <c r="U721" s="138"/>
      <c r="V721" s="138"/>
      <c r="W721" s="138"/>
      <c r="X721" s="138"/>
      <c r="Y721" s="138"/>
      <c r="Z721" s="138"/>
    </row>
    <row r="722" spans="1:26" ht="15.75" customHeight="1">
      <c r="A722" s="138"/>
      <c r="B722" s="138"/>
      <c r="C722" s="138"/>
      <c r="D722" s="138"/>
      <c r="E722" s="138"/>
      <c r="F722" s="138"/>
      <c r="G722" s="138"/>
      <c r="H722" s="138"/>
      <c r="I722" s="138"/>
      <c r="J722" s="138"/>
      <c r="K722" s="138"/>
      <c r="L722" s="138"/>
      <c r="M722" s="138"/>
      <c r="N722" s="138"/>
      <c r="O722" s="138"/>
      <c r="P722" s="138"/>
      <c r="Q722" s="138"/>
      <c r="R722" s="138"/>
      <c r="S722" s="138"/>
      <c r="T722" s="138"/>
      <c r="U722" s="138"/>
      <c r="V722" s="138"/>
      <c r="W722" s="138"/>
      <c r="X722" s="138"/>
      <c r="Y722" s="138"/>
      <c r="Z722" s="138"/>
    </row>
    <row r="723" spans="1:26" ht="15.75" customHeight="1">
      <c r="A723" s="138"/>
      <c r="B723" s="138"/>
      <c r="C723" s="138"/>
      <c r="D723" s="138"/>
      <c r="E723" s="138"/>
      <c r="F723" s="138"/>
      <c r="G723" s="138"/>
      <c r="H723" s="138"/>
      <c r="I723" s="138"/>
      <c r="J723" s="138"/>
      <c r="K723" s="138"/>
      <c r="L723" s="138"/>
      <c r="M723" s="138"/>
      <c r="N723" s="138"/>
      <c r="O723" s="138"/>
      <c r="P723" s="138"/>
      <c r="Q723" s="138"/>
      <c r="R723" s="138"/>
      <c r="S723" s="138"/>
      <c r="T723" s="138"/>
      <c r="U723" s="138"/>
      <c r="V723" s="138"/>
      <c r="W723" s="138"/>
      <c r="X723" s="138"/>
      <c r="Y723" s="138"/>
      <c r="Z723" s="138"/>
    </row>
    <row r="724" spans="1:26" ht="15.75" customHeight="1">
      <c r="A724" s="138"/>
      <c r="B724" s="138"/>
      <c r="C724" s="138"/>
      <c r="D724" s="138"/>
      <c r="E724" s="138"/>
      <c r="F724" s="138"/>
      <c r="G724" s="138"/>
      <c r="H724" s="138"/>
      <c r="I724" s="138"/>
      <c r="J724" s="138"/>
      <c r="K724" s="138"/>
      <c r="L724" s="138"/>
      <c r="M724" s="138"/>
      <c r="N724" s="138"/>
      <c r="O724" s="138"/>
      <c r="P724" s="138"/>
      <c r="Q724" s="138"/>
      <c r="R724" s="138"/>
      <c r="S724" s="138"/>
      <c r="T724" s="138"/>
      <c r="U724" s="138"/>
      <c r="V724" s="138"/>
      <c r="W724" s="138"/>
      <c r="X724" s="138"/>
      <c r="Y724" s="138"/>
      <c r="Z724" s="138"/>
    </row>
    <row r="725" spans="1:26" ht="15.75" customHeight="1">
      <c r="A725" s="138"/>
      <c r="B725" s="138"/>
      <c r="C725" s="138"/>
      <c r="D725" s="138"/>
      <c r="E725" s="138"/>
      <c r="F725" s="138"/>
      <c r="G725" s="138"/>
      <c r="H725" s="138"/>
      <c r="I725" s="138"/>
      <c r="J725" s="138"/>
      <c r="K725" s="138"/>
      <c r="L725" s="138"/>
      <c r="M725" s="138"/>
      <c r="N725" s="138"/>
      <c r="O725" s="138"/>
      <c r="P725" s="138"/>
      <c r="Q725" s="138"/>
      <c r="R725" s="138"/>
      <c r="S725" s="138"/>
      <c r="T725" s="138"/>
      <c r="U725" s="138"/>
      <c r="V725" s="138"/>
      <c r="W725" s="138"/>
      <c r="X725" s="138"/>
      <c r="Y725" s="138"/>
      <c r="Z725" s="138"/>
    </row>
    <row r="726" spans="1:26" ht="15.75" customHeight="1">
      <c r="A726" s="138"/>
      <c r="B726" s="138"/>
      <c r="C726" s="138"/>
      <c r="D726" s="138"/>
      <c r="E726" s="138"/>
      <c r="F726" s="138"/>
      <c r="G726" s="138"/>
      <c r="H726" s="138"/>
      <c r="I726" s="138"/>
      <c r="J726" s="138"/>
      <c r="K726" s="138"/>
      <c r="L726" s="138"/>
      <c r="M726" s="138"/>
      <c r="N726" s="138"/>
      <c r="O726" s="138"/>
      <c r="P726" s="138"/>
      <c r="Q726" s="138"/>
      <c r="R726" s="138"/>
      <c r="S726" s="138"/>
      <c r="T726" s="138"/>
      <c r="U726" s="138"/>
      <c r="V726" s="138"/>
      <c r="W726" s="138"/>
      <c r="X726" s="138"/>
      <c r="Y726" s="138"/>
      <c r="Z726" s="138"/>
    </row>
    <row r="727" spans="1:26" ht="15.75" customHeight="1">
      <c r="A727" s="138"/>
      <c r="B727" s="138"/>
      <c r="C727" s="138"/>
      <c r="D727" s="138"/>
      <c r="E727" s="138"/>
      <c r="F727" s="138"/>
      <c r="G727" s="138"/>
      <c r="H727" s="138"/>
      <c r="I727" s="138"/>
      <c r="J727" s="138"/>
      <c r="K727" s="138"/>
      <c r="L727" s="138"/>
      <c r="M727" s="138"/>
      <c r="N727" s="138"/>
      <c r="O727" s="138"/>
      <c r="P727" s="138"/>
      <c r="Q727" s="138"/>
      <c r="R727" s="138"/>
      <c r="S727" s="138"/>
      <c r="T727" s="138"/>
      <c r="U727" s="138"/>
      <c r="V727" s="138"/>
      <c r="W727" s="138"/>
      <c r="X727" s="138"/>
      <c r="Y727" s="138"/>
      <c r="Z727" s="138"/>
    </row>
    <row r="728" spans="1:26" ht="15.75" customHeight="1">
      <c r="A728" s="138"/>
      <c r="B728" s="138"/>
      <c r="C728" s="138"/>
      <c r="D728" s="138"/>
      <c r="E728" s="138"/>
      <c r="F728" s="138"/>
      <c r="G728" s="138"/>
      <c r="H728" s="138"/>
      <c r="I728" s="138"/>
      <c r="J728" s="138"/>
      <c r="K728" s="138"/>
      <c r="L728" s="138"/>
      <c r="M728" s="138"/>
      <c r="N728" s="138"/>
      <c r="O728" s="138"/>
      <c r="P728" s="138"/>
      <c r="Q728" s="138"/>
      <c r="R728" s="138"/>
      <c r="S728" s="138"/>
      <c r="T728" s="138"/>
      <c r="U728" s="138"/>
      <c r="V728" s="138"/>
      <c r="W728" s="138"/>
      <c r="X728" s="138"/>
      <c r="Y728" s="138"/>
      <c r="Z728" s="138"/>
    </row>
    <row r="729" spans="1:26" ht="15.75" customHeight="1">
      <c r="A729" s="138"/>
      <c r="B729" s="138"/>
      <c r="C729" s="138"/>
      <c r="D729" s="138"/>
      <c r="E729" s="138"/>
      <c r="F729" s="138"/>
      <c r="G729" s="138"/>
      <c r="H729" s="138"/>
      <c r="I729" s="138"/>
      <c r="J729" s="138"/>
      <c r="K729" s="138"/>
      <c r="L729" s="138"/>
      <c r="M729" s="138"/>
      <c r="N729" s="138"/>
      <c r="O729" s="138"/>
      <c r="P729" s="138"/>
      <c r="Q729" s="138"/>
      <c r="R729" s="138"/>
      <c r="S729" s="138"/>
      <c r="T729" s="138"/>
      <c r="U729" s="138"/>
      <c r="V729" s="138"/>
      <c r="W729" s="138"/>
      <c r="X729" s="138"/>
      <c r="Y729" s="138"/>
      <c r="Z729" s="138"/>
    </row>
    <row r="730" spans="1:26" ht="15.75" customHeight="1">
      <c r="A730" s="138"/>
      <c r="B730" s="138"/>
      <c r="C730" s="138"/>
      <c r="D730" s="138"/>
      <c r="E730" s="138"/>
      <c r="F730" s="138"/>
      <c r="G730" s="138"/>
      <c r="H730" s="138"/>
      <c r="I730" s="138"/>
      <c r="J730" s="138"/>
      <c r="K730" s="138"/>
      <c r="L730" s="138"/>
      <c r="M730" s="138"/>
      <c r="N730" s="138"/>
      <c r="O730" s="138"/>
      <c r="P730" s="138"/>
      <c r="Q730" s="138"/>
      <c r="R730" s="138"/>
      <c r="S730" s="138"/>
      <c r="T730" s="138"/>
      <c r="U730" s="138"/>
      <c r="V730" s="138"/>
      <c r="W730" s="138"/>
      <c r="X730" s="138"/>
      <c r="Y730" s="138"/>
      <c r="Z730" s="138"/>
    </row>
    <row r="731" spans="1:26" ht="15.75" customHeight="1">
      <c r="A731" s="138"/>
      <c r="B731" s="138"/>
      <c r="C731" s="138"/>
      <c r="D731" s="138"/>
      <c r="E731" s="138"/>
      <c r="F731" s="138"/>
      <c r="G731" s="138"/>
      <c r="H731" s="138"/>
      <c r="I731" s="138"/>
      <c r="J731" s="138"/>
      <c r="K731" s="138"/>
      <c r="L731" s="138"/>
      <c r="M731" s="138"/>
      <c r="N731" s="138"/>
      <c r="O731" s="138"/>
      <c r="P731" s="138"/>
      <c r="Q731" s="138"/>
      <c r="R731" s="138"/>
      <c r="S731" s="138"/>
      <c r="T731" s="138"/>
      <c r="U731" s="138"/>
      <c r="V731" s="138"/>
      <c r="W731" s="138"/>
      <c r="X731" s="138"/>
      <c r="Y731" s="138"/>
      <c r="Z731" s="138"/>
    </row>
    <row r="732" spans="1:26" ht="15.75" customHeight="1">
      <c r="A732" s="138"/>
      <c r="B732" s="138"/>
      <c r="C732" s="138"/>
      <c r="D732" s="138"/>
      <c r="E732" s="138"/>
      <c r="F732" s="138"/>
      <c r="G732" s="138"/>
      <c r="H732" s="138"/>
      <c r="I732" s="138"/>
      <c r="J732" s="138"/>
      <c r="K732" s="138"/>
      <c r="L732" s="138"/>
      <c r="M732" s="138"/>
      <c r="N732" s="138"/>
      <c r="O732" s="138"/>
      <c r="P732" s="138"/>
      <c r="Q732" s="138"/>
      <c r="R732" s="138"/>
      <c r="S732" s="138"/>
      <c r="T732" s="138"/>
      <c r="U732" s="138"/>
      <c r="V732" s="138"/>
      <c r="W732" s="138"/>
      <c r="X732" s="138"/>
      <c r="Y732" s="138"/>
      <c r="Z732" s="138"/>
    </row>
    <row r="733" spans="1:26" ht="15.75" customHeight="1">
      <c r="A733" s="138"/>
      <c r="B733" s="138"/>
      <c r="C733" s="138"/>
      <c r="D733" s="138"/>
      <c r="E733" s="138"/>
      <c r="F733" s="138"/>
      <c r="G733" s="138"/>
      <c r="H733" s="138"/>
      <c r="I733" s="138"/>
      <c r="J733" s="138"/>
      <c r="K733" s="138"/>
      <c r="L733" s="138"/>
      <c r="M733" s="138"/>
      <c r="N733" s="138"/>
      <c r="O733" s="138"/>
      <c r="P733" s="138"/>
      <c r="Q733" s="138"/>
      <c r="R733" s="138"/>
      <c r="S733" s="138"/>
      <c r="T733" s="138"/>
      <c r="U733" s="138"/>
      <c r="V733" s="138"/>
      <c r="W733" s="138"/>
      <c r="X733" s="138"/>
      <c r="Y733" s="138"/>
      <c r="Z733" s="138"/>
    </row>
    <row r="734" spans="1:26" ht="15.75" customHeight="1">
      <c r="A734" s="138"/>
      <c r="B734" s="138"/>
      <c r="C734" s="138"/>
      <c r="D734" s="138"/>
      <c r="E734" s="138"/>
      <c r="F734" s="138"/>
      <c r="G734" s="138"/>
      <c r="H734" s="138"/>
      <c r="I734" s="138"/>
      <c r="J734" s="138"/>
      <c r="K734" s="138"/>
      <c r="L734" s="138"/>
      <c r="M734" s="138"/>
      <c r="N734" s="138"/>
      <c r="O734" s="138"/>
      <c r="P734" s="138"/>
      <c r="Q734" s="138"/>
      <c r="R734" s="138"/>
      <c r="S734" s="138"/>
      <c r="T734" s="138"/>
      <c r="U734" s="138"/>
      <c r="V734" s="138"/>
      <c r="W734" s="138"/>
      <c r="X734" s="138"/>
      <c r="Y734" s="138"/>
      <c r="Z734" s="138"/>
    </row>
    <row r="735" spans="1:26" ht="15.75" customHeight="1">
      <c r="A735" s="138"/>
      <c r="B735" s="138"/>
      <c r="C735" s="138"/>
      <c r="D735" s="138"/>
      <c r="E735" s="138"/>
      <c r="F735" s="138"/>
      <c r="G735" s="138"/>
      <c r="H735" s="138"/>
      <c r="I735" s="138"/>
      <c r="J735" s="138"/>
      <c r="K735" s="138"/>
      <c r="L735" s="138"/>
      <c r="M735" s="138"/>
      <c r="N735" s="138"/>
      <c r="O735" s="138"/>
      <c r="P735" s="138"/>
      <c r="Q735" s="138"/>
      <c r="R735" s="138"/>
      <c r="S735" s="138"/>
      <c r="T735" s="138"/>
      <c r="U735" s="138"/>
      <c r="V735" s="138"/>
      <c r="W735" s="138"/>
      <c r="X735" s="138"/>
      <c r="Y735" s="138"/>
      <c r="Z735" s="138"/>
    </row>
    <row r="736" spans="1:26" ht="15.75" customHeight="1">
      <c r="A736" s="138"/>
      <c r="B736" s="138"/>
      <c r="C736" s="138"/>
      <c r="D736" s="138"/>
      <c r="E736" s="138"/>
      <c r="F736" s="138"/>
      <c r="G736" s="138"/>
      <c r="H736" s="138"/>
      <c r="I736" s="138"/>
      <c r="J736" s="138"/>
      <c r="K736" s="138"/>
      <c r="L736" s="138"/>
      <c r="M736" s="138"/>
      <c r="N736" s="138"/>
      <c r="O736" s="138"/>
      <c r="P736" s="138"/>
      <c r="Q736" s="138"/>
      <c r="R736" s="138"/>
      <c r="S736" s="138"/>
      <c r="T736" s="138"/>
      <c r="U736" s="138"/>
      <c r="V736" s="138"/>
      <c r="W736" s="138"/>
      <c r="X736" s="138"/>
      <c r="Y736" s="138"/>
      <c r="Z736" s="138"/>
    </row>
    <row r="737" spans="1:26" ht="15.75" customHeight="1">
      <c r="A737" s="138"/>
      <c r="B737" s="138"/>
      <c r="C737" s="138"/>
      <c r="D737" s="138"/>
      <c r="E737" s="138"/>
      <c r="F737" s="138"/>
      <c r="G737" s="138"/>
      <c r="H737" s="138"/>
      <c r="I737" s="138"/>
      <c r="J737" s="138"/>
      <c r="K737" s="138"/>
      <c r="L737" s="138"/>
      <c r="M737" s="138"/>
      <c r="N737" s="138"/>
      <c r="O737" s="138"/>
      <c r="P737" s="138"/>
      <c r="Q737" s="138"/>
      <c r="R737" s="138"/>
      <c r="S737" s="138"/>
      <c r="T737" s="138"/>
      <c r="U737" s="138"/>
      <c r="V737" s="138"/>
      <c r="W737" s="138"/>
      <c r="X737" s="138"/>
      <c r="Y737" s="138"/>
      <c r="Z737" s="138"/>
    </row>
    <row r="738" spans="1:26" ht="15.75" customHeight="1">
      <c r="A738" s="138"/>
      <c r="B738" s="138"/>
      <c r="C738" s="138"/>
      <c r="D738" s="138"/>
      <c r="E738" s="138"/>
      <c r="F738" s="138"/>
      <c r="G738" s="138"/>
      <c r="H738" s="138"/>
      <c r="I738" s="138"/>
      <c r="J738" s="138"/>
      <c r="K738" s="138"/>
      <c r="L738" s="138"/>
      <c r="M738" s="138"/>
      <c r="N738" s="138"/>
      <c r="O738" s="138"/>
      <c r="P738" s="138"/>
      <c r="Q738" s="138"/>
      <c r="R738" s="138"/>
      <c r="S738" s="138"/>
      <c r="T738" s="138"/>
      <c r="U738" s="138"/>
      <c r="V738" s="138"/>
      <c r="W738" s="138"/>
      <c r="X738" s="138"/>
      <c r="Y738" s="138"/>
      <c r="Z738" s="138"/>
    </row>
    <row r="739" spans="1:26" ht="15.75" customHeight="1">
      <c r="A739" s="138"/>
      <c r="B739" s="138"/>
      <c r="C739" s="138"/>
      <c r="D739" s="138"/>
      <c r="E739" s="138"/>
      <c r="F739" s="138"/>
      <c r="G739" s="138"/>
      <c r="H739" s="138"/>
      <c r="I739" s="138"/>
      <c r="J739" s="138"/>
      <c r="K739" s="138"/>
      <c r="L739" s="138"/>
      <c r="M739" s="138"/>
      <c r="N739" s="138"/>
      <c r="O739" s="138"/>
      <c r="P739" s="138"/>
      <c r="Q739" s="138"/>
      <c r="R739" s="138"/>
      <c r="S739" s="138"/>
      <c r="T739" s="138"/>
      <c r="U739" s="138"/>
      <c r="V739" s="138"/>
      <c r="W739" s="138"/>
      <c r="X739" s="138"/>
      <c r="Y739" s="138"/>
      <c r="Z739" s="138"/>
    </row>
    <row r="740" spans="1:26" ht="15.75" customHeight="1">
      <c r="A740" s="138"/>
      <c r="B740" s="138"/>
      <c r="C740" s="138"/>
      <c r="D740" s="138"/>
      <c r="E740" s="138"/>
      <c r="F740" s="138"/>
      <c r="G740" s="138"/>
      <c r="H740" s="138"/>
      <c r="I740" s="138"/>
      <c r="J740" s="138"/>
      <c r="K740" s="138"/>
      <c r="L740" s="138"/>
      <c r="M740" s="138"/>
      <c r="N740" s="138"/>
      <c r="O740" s="138"/>
      <c r="P740" s="138"/>
      <c r="Q740" s="138"/>
      <c r="R740" s="138"/>
      <c r="S740" s="138"/>
      <c r="T740" s="138"/>
      <c r="U740" s="138"/>
      <c r="V740" s="138"/>
      <c r="W740" s="138"/>
      <c r="X740" s="138"/>
      <c r="Y740" s="138"/>
      <c r="Z740" s="138"/>
    </row>
    <row r="741" spans="1:26" ht="15.75" customHeight="1">
      <c r="A741" s="138"/>
      <c r="B741" s="138"/>
      <c r="C741" s="138"/>
      <c r="D741" s="138"/>
      <c r="E741" s="138"/>
      <c r="F741" s="138"/>
      <c r="G741" s="138"/>
      <c r="H741" s="138"/>
      <c r="I741" s="138"/>
      <c r="J741" s="138"/>
      <c r="K741" s="138"/>
      <c r="L741" s="138"/>
      <c r="M741" s="138"/>
      <c r="N741" s="138"/>
      <c r="O741" s="138"/>
      <c r="P741" s="138"/>
      <c r="Q741" s="138"/>
      <c r="R741" s="138"/>
      <c r="S741" s="138"/>
      <c r="T741" s="138"/>
      <c r="U741" s="138"/>
      <c r="V741" s="138"/>
      <c r="W741" s="138"/>
      <c r="X741" s="138"/>
      <c r="Y741" s="138"/>
      <c r="Z741" s="138"/>
    </row>
    <row r="742" spans="1:26" ht="15.75" customHeight="1">
      <c r="A742" s="138"/>
      <c r="B742" s="138"/>
      <c r="C742" s="138"/>
      <c r="D742" s="138"/>
      <c r="E742" s="138"/>
      <c r="F742" s="138"/>
      <c r="G742" s="138"/>
      <c r="H742" s="138"/>
      <c r="I742" s="138"/>
      <c r="J742" s="138"/>
      <c r="K742" s="138"/>
      <c r="L742" s="138"/>
      <c r="M742" s="138"/>
      <c r="N742" s="138"/>
      <c r="O742" s="138"/>
      <c r="P742" s="138"/>
      <c r="Q742" s="138"/>
      <c r="R742" s="138"/>
      <c r="S742" s="138"/>
      <c r="T742" s="138"/>
      <c r="U742" s="138"/>
      <c r="V742" s="138"/>
      <c r="W742" s="138"/>
      <c r="X742" s="138"/>
      <c r="Y742" s="138"/>
      <c r="Z742" s="138"/>
    </row>
    <row r="743" spans="1:26" ht="15.75" customHeight="1">
      <c r="A743" s="138"/>
      <c r="B743" s="138"/>
      <c r="C743" s="138"/>
      <c r="D743" s="138"/>
      <c r="E743" s="138"/>
      <c r="F743" s="138"/>
      <c r="G743" s="138"/>
      <c r="H743" s="138"/>
      <c r="I743" s="138"/>
      <c r="J743" s="138"/>
      <c r="K743" s="138"/>
      <c r="L743" s="138"/>
      <c r="M743" s="138"/>
      <c r="N743" s="138"/>
      <c r="O743" s="138"/>
      <c r="P743" s="138"/>
      <c r="Q743" s="138"/>
      <c r="R743" s="138"/>
      <c r="S743" s="138"/>
      <c r="T743" s="138"/>
      <c r="U743" s="138"/>
      <c r="V743" s="138"/>
      <c r="W743" s="138"/>
      <c r="X743" s="138"/>
      <c r="Y743" s="138"/>
      <c r="Z743" s="138"/>
    </row>
    <row r="744" spans="1:26" ht="15.75" customHeight="1">
      <c r="A744" s="138"/>
      <c r="B744" s="138"/>
      <c r="C744" s="138"/>
      <c r="D744" s="138"/>
      <c r="E744" s="138"/>
      <c r="F744" s="138"/>
      <c r="G744" s="138"/>
      <c r="H744" s="138"/>
      <c r="I744" s="138"/>
      <c r="J744" s="138"/>
      <c r="K744" s="138"/>
      <c r="L744" s="138"/>
      <c r="M744" s="138"/>
      <c r="N744" s="138"/>
      <c r="O744" s="138"/>
      <c r="P744" s="138"/>
      <c r="Q744" s="138"/>
      <c r="R744" s="138"/>
      <c r="S744" s="138"/>
      <c r="T744" s="138"/>
      <c r="U744" s="138"/>
      <c r="V744" s="138"/>
      <c r="W744" s="138"/>
      <c r="X744" s="138"/>
      <c r="Y744" s="138"/>
      <c r="Z744" s="138"/>
    </row>
    <row r="745" spans="1:26" ht="15.75" customHeight="1">
      <c r="A745" s="138"/>
      <c r="B745" s="138"/>
      <c r="C745" s="138"/>
      <c r="D745" s="138"/>
      <c r="E745" s="138"/>
      <c r="F745" s="138"/>
      <c r="G745" s="138"/>
      <c r="H745" s="138"/>
      <c r="I745" s="138"/>
      <c r="J745" s="138"/>
      <c r="K745" s="138"/>
      <c r="L745" s="138"/>
      <c r="M745" s="138"/>
      <c r="N745" s="138"/>
      <c r="O745" s="138"/>
      <c r="P745" s="138"/>
      <c r="Q745" s="138"/>
      <c r="R745" s="138"/>
      <c r="S745" s="138"/>
      <c r="T745" s="138"/>
      <c r="U745" s="138"/>
      <c r="V745" s="138"/>
      <c r="W745" s="138"/>
      <c r="X745" s="138"/>
      <c r="Y745" s="138"/>
      <c r="Z745" s="138"/>
    </row>
    <row r="746" spans="1:26" ht="15.75" customHeight="1">
      <c r="A746" s="138"/>
      <c r="B746" s="138"/>
      <c r="C746" s="138"/>
      <c r="D746" s="138"/>
      <c r="E746" s="138"/>
      <c r="F746" s="138"/>
      <c r="G746" s="138"/>
      <c r="H746" s="138"/>
      <c r="I746" s="138"/>
      <c r="J746" s="138"/>
      <c r="K746" s="138"/>
      <c r="L746" s="138"/>
      <c r="M746" s="138"/>
      <c r="N746" s="138"/>
      <c r="O746" s="138"/>
      <c r="P746" s="138"/>
      <c r="Q746" s="138"/>
      <c r="R746" s="138"/>
      <c r="S746" s="138"/>
      <c r="T746" s="138"/>
      <c r="U746" s="138"/>
      <c r="V746" s="138"/>
      <c r="W746" s="138"/>
      <c r="X746" s="138"/>
      <c r="Y746" s="138"/>
      <c r="Z746" s="138"/>
    </row>
    <row r="747" spans="1:26" ht="15.75" customHeight="1">
      <c r="A747" s="138"/>
      <c r="B747" s="138"/>
      <c r="C747" s="138"/>
      <c r="D747" s="138"/>
      <c r="E747" s="138"/>
      <c r="F747" s="138"/>
      <c r="G747" s="138"/>
      <c r="H747" s="138"/>
      <c r="I747" s="138"/>
      <c r="J747" s="138"/>
      <c r="K747" s="138"/>
      <c r="L747" s="138"/>
      <c r="M747" s="138"/>
      <c r="N747" s="138"/>
      <c r="O747" s="138"/>
      <c r="P747" s="138"/>
      <c r="Q747" s="138"/>
      <c r="R747" s="138"/>
      <c r="S747" s="138"/>
      <c r="T747" s="138"/>
      <c r="U747" s="138"/>
      <c r="V747" s="138"/>
      <c r="W747" s="138"/>
      <c r="X747" s="138"/>
      <c r="Y747" s="138"/>
      <c r="Z747" s="138"/>
    </row>
    <row r="748" spans="1:26" ht="15.75" customHeight="1">
      <c r="A748" s="138"/>
      <c r="B748" s="138"/>
      <c r="C748" s="138"/>
      <c r="D748" s="138"/>
      <c r="E748" s="138"/>
      <c r="F748" s="138"/>
      <c r="G748" s="138"/>
      <c r="H748" s="138"/>
      <c r="I748" s="138"/>
      <c r="J748" s="138"/>
      <c r="K748" s="138"/>
      <c r="L748" s="138"/>
      <c r="M748" s="138"/>
      <c r="N748" s="138"/>
      <c r="O748" s="138"/>
      <c r="P748" s="138"/>
      <c r="Q748" s="138"/>
      <c r="R748" s="138"/>
      <c r="S748" s="138"/>
      <c r="T748" s="138"/>
      <c r="U748" s="138"/>
      <c r="V748" s="138"/>
      <c r="W748" s="138"/>
      <c r="X748" s="138"/>
      <c r="Y748" s="138"/>
      <c r="Z748" s="138"/>
    </row>
    <row r="749" spans="1:26" ht="15.75" customHeight="1">
      <c r="A749" s="138"/>
      <c r="B749" s="138"/>
      <c r="C749" s="138"/>
      <c r="D749" s="138"/>
      <c r="E749" s="138"/>
      <c r="F749" s="138"/>
      <c r="G749" s="138"/>
      <c r="H749" s="138"/>
      <c r="I749" s="138"/>
      <c r="J749" s="138"/>
      <c r="K749" s="138"/>
      <c r="L749" s="138"/>
      <c r="M749" s="138"/>
      <c r="N749" s="138"/>
      <c r="O749" s="138"/>
      <c r="P749" s="138"/>
      <c r="Q749" s="138"/>
      <c r="R749" s="138"/>
      <c r="S749" s="138"/>
      <c r="T749" s="138"/>
      <c r="U749" s="138"/>
      <c r="V749" s="138"/>
      <c r="W749" s="138"/>
      <c r="X749" s="138"/>
      <c r="Y749" s="138"/>
      <c r="Z749" s="138"/>
    </row>
    <row r="750" spans="1:26" ht="15.75" customHeight="1">
      <c r="A750" s="138"/>
      <c r="B750" s="138"/>
      <c r="C750" s="138"/>
      <c r="D750" s="138"/>
      <c r="E750" s="138"/>
      <c r="F750" s="138"/>
      <c r="G750" s="138"/>
      <c r="H750" s="138"/>
      <c r="I750" s="138"/>
      <c r="J750" s="138"/>
      <c r="K750" s="138"/>
      <c r="L750" s="138"/>
      <c r="M750" s="138"/>
      <c r="N750" s="138"/>
      <c r="O750" s="138"/>
      <c r="P750" s="138"/>
      <c r="Q750" s="138"/>
      <c r="R750" s="138"/>
      <c r="S750" s="138"/>
      <c r="T750" s="138"/>
      <c r="U750" s="138"/>
      <c r="V750" s="138"/>
      <c r="W750" s="138"/>
      <c r="X750" s="138"/>
      <c r="Y750" s="138"/>
      <c r="Z750" s="138"/>
    </row>
    <row r="751" spans="1:26" ht="15.75" customHeight="1">
      <c r="A751" s="138"/>
      <c r="B751" s="138"/>
      <c r="C751" s="138"/>
      <c r="D751" s="138"/>
      <c r="E751" s="138"/>
      <c r="F751" s="138"/>
      <c r="G751" s="138"/>
      <c r="H751" s="138"/>
      <c r="I751" s="138"/>
      <c r="J751" s="138"/>
      <c r="K751" s="138"/>
      <c r="L751" s="138"/>
      <c r="M751" s="138"/>
      <c r="N751" s="138"/>
      <c r="O751" s="138"/>
      <c r="P751" s="138"/>
      <c r="Q751" s="138"/>
      <c r="R751" s="138"/>
      <c r="S751" s="138"/>
      <c r="T751" s="138"/>
      <c r="U751" s="138"/>
      <c r="V751" s="138"/>
      <c r="W751" s="138"/>
      <c r="X751" s="138"/>
      <c r="Y751" s="138"/>
      <c r="Z751" s="138"/>
    </row>
    <row r="752" spans="1:26" ht="15.75" customHeight="1">
      <c r="A752" s="138"/>
      <c r="B752" s="138"/>
      <c r="C752" s="138"/>
      <c r="D752" s="138"/>
      <c r="E752" s="138"/>
      <c r="F752" s="138"/>
      <c r="G752" s="138"/>
      <c r="H752" s="138"/>
      <c r="I752" s="138"/>
      <c r="J752" s="138"/>
      <c r="K752" s="138"/>
      <c r="L752" s="138"/>
      <c r="M752" s="138"/>
      <c r="N752" s="138"/>
      <c r="O752" s="138"/>
      <c r="P752" s="138"/>
      <c r="Q752" s="138"/>
      <c r="R752" s="138"/>
      <c r="S752" s="138"/>
      <c r="T752" s="138"/>
      <c r="U752" s="138"/>
      <c r="V752" s="138"/>
      <c r="W752" s="138"/>
      <c r="X752" s="138"/>
      <c r="Y752" s="138"/>
      <c r="Z752" s="138"/>
    </row>
    <row r="753" spans="1:26" ht="15.75" customHeight="1">
      <c r="A753" s="138"/>
      <c r="B753" s="138"/>
      <c r="C753" s="138"/>
      <c r="D753" s="138"/>
      <c r="E753" s="138"/>
      <c r="F753" s="138"/>
      <c r="G753" s="138"/>
      <c r="H753" s="138"/>
      <c r="I753" s="138"/>
      <c r="J753" s="138"/>
      <c r="K753" s="138"/>
      <c r="L753" s="138"/>
      <c r="M753" s="138"/>
      <c r="N753" s="138"/>
      <c r="O753" s="138"/>
      <c r="P753" s="138"/>
      <c r="Q753" s="138"/>
      <c r="R753" s="138"/>
      <c r="S753" s="138"/>
      <c r="T753" s="138"/>
      <c r="U753" s="138"/>
      <c r="V753" s="138"/>
      <c r="W753" s="138"/>
      <c r="X753" s="138"/>
      <c r="Y753" s="138"/>
      <c r="Z753" s="138"/>
    </row>
    <row r="754" spans="1:26" ht="15.75" customHeight="1">
      <c r="A754" s="138"/>
      <c r="B754" s="138"/>
      <c r="C754" s="138"/>
      <c r="D754" s="138"/>
      <c r="E754" s="138"/>
      <c r="F754" s="138"/>
      <c r="G754" s="138"/>
      <c r="H754" s="138"/>
      <c r="I754" s="138"/>
      <c r="J754" s="138"/>
      <c r="K754" s="138"/>
      <c r="L754" s="138"/>
      <c r="M754" s="138"/>
      <c r="N754" s="138"/>
      <c r="O754" s="138"/>
      <c r="P754" s="138"/>
      <c r="Q754" s="138"/>
      <c r="R754" s="138"/>
      <c r="S754" s="138"/>
      <c r="T754" s="138"/>
      <c r="U754" s="138"/>
      <c r="V754" s="138"/>
      <c r="W754" s="138"/>
      <c r="X754" s="138"/>
      <c r="Y754" s="138"/>
      <c r="Z754" s="138"/>
    </row>
    <row r="755" spans="1:26" ht="15.75" customHeight="1">
      <c r="A755" s="138"/>
      <c r="B755" s="138"/>
      <c r="C755" s="138"/>
      <c r="D755" s="138"/>
      <c r="E755" s="138"/>
      <c r="F755" s="138"/>
      <c r="G755" s="138"/>
      <c r="H755" s="138"/>
      <c r="I755" s="138"/>
      <c r="J755" s="138"/>
      <c r="K755" s="138"/>
      <c r="L755" s="138"/>
      <c r="M755" s="138"/>
      <c r="N755" s="138"/>
      <c r="O755" s="138"/>
      <c r="P755" s="138"/>
      <c r="Q755" s="138"/>
      <c r="R755" s="138"/>
      <c r="S755" s="138"/>
      <c r="T755" s="138"/>
      <c r="U755" s="138"/>
      <c r="V755" s="138"/>
      <c r="W755" s="138"/>
      <c r="X755" s="138"/>
      <c r="Y755" s="138"/>
      <c r="Z755" s="138"/>
    </row>
    <row r="756" spans="1:26" ht="15.75" customHeight="1">
      <c r="A756" s="138"/>
      <c r="B756" s="138"/>
      <c r="C756" s="138"/>
      <c r="D756" s="138"/>
      <c r="E756" s="138"/>
      <c r="F756" s="138"/>
      <c r="G756" s="138"/>
      <c r="H756" s="138"/>
      <c r="I756" s="138"/>
      <c r="J756" s="138"/>
      <c r="K756" s="138"/>
      <c r="L756" s="138"/>
      <c r="M756" s="138"/>
      <c r="N756" s="138"/>
      <c r="O756" s="138"/>
      <c r="P756" s="138"/>
      <c r="Q756" s="138"/>
      <c r="R756" s="138"/>
      <c r="S756" s="138"/>
      <c r="T756" s="138"/>
      <c r="U756" s="138"/>
      <c r="V756" s="138"/>
      <c r="W756" s="138"/>
      <c r="X756" s="138"/>
      <c r="Y756" s="138"/>
      <c r="Z756" s="138"/>
    </row>
    <row r="757" spans="1:26" ht="15.75" customHeight="1">
      <c r="A757" s="138"/>
      <c r="B757" s="138"/>
      <c r="C757" s="138"/>
      <c r="D757" s="138"/>
      <c r="E757" s="138"/>
      <c r="F757" s="138"/>
      <c r="G757" s="138"/>
      <c r="H757" s="138"/>
      <c r="I757" s="138"/>
      <c r="J757" s="138"/>
      <c r="K757" s="138"/>
      <c r="L757" s="138"/>
      <c r="M757" s="138"/>
      <c r="N757" s="138"/>
      <c r="O757" s="138"/>
      <c r="P757" s="138"/>
      <c r="Q757" s="138"/>
      <c r="R757" s="138"/>
      <c r="S757" s="138"/>
      <c r="T757" s="138"/>
      <c r="U757" s="138"/>
      <c r="V757" s="138"/>
      <c r="W757" s="138"/>
      <c r="X757" s="138"/>
      <c r="Y757" s="138"/>
      <c r="Z757" s="138"/>
    </row>
    <row r="758" spans="1:26" ht="15.75" customHeight="1">
      <c r="A758" s="138"/>
      <c r="B758" s="138"/>
      <c r="C758" s="138"/>
      <c r="D758" s="138"/>
      <c r="E758" s="138"/>
      <c r="F758" s="138"/>
      <c r="G758" s="138"/>
      <c r="H758" s="138"/>
      <c r="I758" s="138"/>
      <c r="J758" s="138"/>
      <c r="K758" s="138"/>
      <c r="L758" s="138"/>
      <c r="M758" s="138"/>
      <c r="N758" s="138"/>
      <c r="O758" s="138"/>
      <c r="P758" s="138"/>
      <c r="Q758" s="138"/>
      <c r="R758" s="138"/>
      <c r="S758" s="138"/>
      <c r="T758" s="138"/>
      <c r="U758" s="138"/>
      <c r="V758" s="138"/>
      <c r="W758" s="138"/>
      <c r="X758" s="138"/>
      <c r="Y758" s="138"/>
      <c r="Z758" s="138"/>
    </row>
    <row r="759" spans="1:26" ht="15.75" customHeight="1">
      <c r="A759" s="138"/>
      <c r="B759" s="138"/>
      <c r="C759" s="138"/>
      <c r="D759" s="138"/>
      <c r="E759" s="138"/>
      <c r="F759" s="138"/>
      <c r="G759" s="138"/>
      <c r="H759" s="138"/>
      <c r="I759" s="138"/>
      <c r="J759" s="138"/>
      <c r="K759" s="138"/>
      <c r="L759" s="138"/>
      <c r="M759" s="138"/>
      <c r="N759" s="138"/>
      <c r="O759" s="138"/>
      <c r="P759" s="138"/>
      <c r="Q759" s="138"/>
      <c r="R759" s="138"/>
      <c r="S759" s="138"/>
      <c r="T759" s="138"/>
      <c r="U759" s="138"/>
      <c r="V759" s="138"/>
      <c r="W759" s="138"/>
      <c r="X759" s="138"/>
      <c r="Y759" s="138"/>
      <c r="Z759" s="138"/>
    </row>
    <row r="760" spans="1:26" ht="15.75" customHeight="1">
      <c r="A760" s="138"/>
      <c r="B760" s="138"/>
      <c r="C760" s="138"/>
      <c r="D760" s="138"/>
      <c r="E760" s="138"/>
      <c r="F760" s="138"/>
      <c r="G760" s="138"/>
      <c r="H760" s="138"/>
      <c r="I760" s="138"/>
      <c r="J760" s="138"/>
      <c r="K760" s="138"/>
      <c r="L760" s="138"/>
      <c r="M760" s="138"/>
      <c r="N760" s="138"/>
      <c r="O760" s="138"/>
      <c r="P760" s="138"/>
      <c r="Q760" s="138"/>
      <c r="R760" s="138"/>
      <c r="S760" s="138"/>
      <c r="T760" s="138"/>
      <c r="U760" s="138"/>
      <c r="V760" s="138"/>
      <c r="W760" s="138"/>
      <c r="X760" s="138"/>
      <c r="Y760" s="138"/>
      <c r="Z760" s="138"/>
    </row>
    <row r="761" spans="1:26" ht="15.75" customHeight="1">
      <c r="A761" s="138"/>
      <c r="B761" s="138"/>
      <c r="C761" s="138"/>
      <c r="D761" s="138"/>
      <c r="E761" s="138"/>
      <c r="F761" s="138"/>
      <c r="G761" s="138"/>
      <c r="H761" s="138"/>
      <c r="I761" s="138"/>
      <c r="J761" s="138"/>
      <c r="K761" s="138"/>
      <c r="L761" s="138"/>
      <c r="M761" s="138"/>
      <c r="N761" s="138"/>
      <c r="O761" s="138"/>
      <c r="P761" s="138"/>
      <c r="Q761" s="138"/>
      <c r="R761" s="138"/>
      <c r="S761" s="138"/>
      <c r="T761" s="138"/>
      <c r="U761" s="138"/>
      <c r="V761" s="138"/>
      <c r="W761" s="138"/>
      <c r="X761" s="138"/>
      <c r="Y761" s="138"/>
      <c r="Z761" s="138"/>
    </row>
    <row r="762" spans="1:26" ht="15.75" customHeight="1">
      <c r="A762" s="138"/>
      <c r="B762" s="138"/>
      <c r="C762" s="138"/>
      <c r="D762" s="138"/>
      <c r="E762" s="138"/>
      <c r="F762" s="138"/>
      <c r="G762" s="138"/>
      <c r="H762" s="138"/>
      <c r="I762" s="138"/>
      <c r="J762" s="138"/>
      <c r="K762" s="138"/>
      <c r="L762" s="138"/>
      <c r="M762" s="138"/>
      <c r="N762" s="138"/>
      <c r="O762" s="138"/>
      <c r="P762" s="138"/>
      <c r="Q762" s="138"/>
      <c r="R762" s="138"/>
      <c r="S762" s="138"/>
      <c r="T762" s="138"/>
      <c r="U762" s="138"/>
      <c r="V762" s="138"/>
      <c r="W762" s="138"/>
      <c r="X762" s="138"/>
      <c r="Y762" s="138"/>
      <c r="Z762" s="138"/>
    </row>
    <row r="763" spans="1:26" ht="15.75" customHeight="1">
      <c r="A763" s="138"/>
      <c r="B763" s="138"/>
      <c r="C763" s="138"/>
      <c r="D763" s="138"/>
      <c r="E763" s="138"/>
      <c r="F763" s="138"/>
      <c r="G763" s="138"/>
      <c r="H763" s="138"/>
      <c r="I763" s="138"/>
      <c r="J763" s="138"/>
      <c r="K763" s="138"/>
      <c r="L763" s="138"/>
      <c r="M763" s="138"/>
      <c r="N763" s="138"/>
      <c r="O763" s="138"/>
      <c r="P763" s="138"/>
      <c r="Q763" s="138"/>
      <c r="R763" s="138"/>
      <c r="S763" s="138"/>
      <c r="T763" s="138"/>
      <c r="U763" s="138"/>
      <c r="V763" s="138"/>
      <c r="W763" s="138"/>
      <c r="X763" s="138"/>
      <c r="Y763" s="138"/>
      <c r="Z763" s="138"/>
    </row>
    <row r="764" spans="1:26" ht="15.75" customHeight="1">
      <c r="A764" s="138"/>
      <c r="B764" s="138"/>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c r="Z764" s="138"/>
    </row>
    <row r="765" spans="1:26" ht="15.75" customHeight="1">
      <c r="A765" s="138"/>
      <c r="B765" s="138"/>
      <c r="C765" s="138"/>
      <c r="D765" s="138"/>
      <c r="E765" s="138"/>
      <c r="F765" s="138"/>
      <c r="G765" s="138"/>
      <c r="H765" s="138"/>
      <c r="I765" s="138"/>
      <c r="J765" s="138"/>
      <c r="K765" s="138"/>
      <c r="L765" s="138"/>
      <c r="M765" s="138"/>
      <c r="N765" s="138"/>
      <c r="O765" s="138"/>
      <c r="P765" s="138"/>
      <c r="Q765" s="138"/>
      <c r="R765" s="138"/>
      <c r="S765" s="138"/>
      <c r="T765" s="138"/>
      <c r="U765" s="138"/>
      <c r="V765" s="138"/>
      <c r="W765" s="138"/>
      <c r="X765" s="138"/>
      <c r="Y765" s="138"/>
      <c r="Z765" s="138"/>
    </row>
    <row r="766" spans="1:26" ht="15.75" customHeight="1">
      <c r="A766" s="138"/>
      <c r="B766" s="138"/>
      <c r="C766" s="138"/>
      <c r="D766" s="138"/>
      <c r="E766" s="138"/>
      <c r="F766" s="138"/>
      <c r="G766" s="138"/>
      <c r="H766" s="138"/>
      <c r="I766" s="138"/>
      <c r="J766" s="138"/>
      <c r="K766" s="138"/>
      <c r="L766" s="138"/>
      <c r="M766" s="138"/>
      <c r="N766" s="138"/>
      <c r="O766" s="138"/>
      <c r="P766" s="138"/>
      <c r="Q766" s="138"/>
      <c r="R766" s="138"/>
      <c r="S766" s="138"/>
      <c r="T766" s="138"/>
      <c r="U766" s="138"/>
      <c r="V766" s="138"/>
      <c r="W766" s="138"/>
      <c r="X766" s="138"/>
      <c r="Y766" s="138"/>
      <c r="Z766" s="138"/>
    </row>
    <row r="767" spans="1:26" ht="15.75" customHeight="1">
      <c r="A767" s="138"/>
      <c r="B767" s="138"/>
      <c r="C767" s="138"/>
      <c r="D767" s="138"/>
      <c r="E767" s="138"/>
      <c r="F767" s="138"/>
      <c r="G767" s="138"/>
      <c r="H767" s="138"/>
      <c r="I767" s="138"/>
      <c r="J767" s="138"/>
      <c r="K767" s="138"/>
      <c r="L767" s="138"/>
      <c r="M767" s="138"/>
      <c r="N767" s="138"/>
      <c r="O767" s="138"/>
      <c r="P767" s="138"/>
      <c r="Q767" s="138"/>
      <c r="R767" s="138"/>
      <c r="S767" s="138"/>
      <c r="T767" s="138"/>
      <c r="U767" s="138"/>
      <c r="V767" s="138"/>
      <c r="W767" s="138"/>
      <c r="X767" s="138"/>
      <c r="Y767" s="138"/>
      <c r="Z767" s="138"/>
    </row>
    <row r="768" spans="1:26" ht="15.75" customHeight="1">
      <c r="A768" s="138"/>
      <c r="B768" s="138"/>
      <c r="C768" s="138"/>
      <c r="D768" s="138"/>
      <c r="E768" s="138"/>
      <c r="F768" s="138"/>
      <c r="G768" s="138"/>
      <c r="H768" s="138"/>
      <c r="I768" s="138"/>
      <c r="J768" s="138"/>
      <c r="K768" s="138"/>
      <c r="L768" s="138"/>
      <c r="M768" s="138"/>
      <c r="N768" s="138"/>
      <c r="O768" s="138"/>
      <c r="P768" s="138"/>
      <c r="Q768" s="138"/>
      <c r="R768" s="138"/>
      <c r="S768" s="138"/>
      <c r="T768" s="138"/>
      <c r="U768" s="138"/>
      <c r="V768" s="138"/>
      <c r="W768" s="138"/>
      <c r="X768" s="138"/>
      <c r="Y768" s="138"/>
      <c r="Z768" s="138"/>
    </row>
    <row r="769" spans="1:26" ht="15.75" customHeight="1">
      <c r="A769" s="138"/>
      <c r="B769" s="138"/>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8"/>
      <c r="Z769" s="138"/>
    </row>
    <row r="770" spans="1:26" ht="15.75" customHeight="1">
      <c r="A770" s="138"/>
      <c r="B770" s="138"/>
      <c r="C770" s="138"/>
      <c r="D770" s="138"/>
      <c r="E770" s="138"/>
      <c r="F770" s="138"/>
      <c r="G770" s="138"/>
      <c r="H770" s="138"/>
      <c r="I770" s="138"/>
      <c r="J770" s="138"/>
      <c r="K770" s="138"/>
      <c r="L770" s="138"/>
      <c r="M770" s="138"/>
      <c r="N770" s="138"/>
      <c r="O770" s="138"/>
      <c r="P770" s="138"/>
      <c r="Q770" s="138"/>
      <c r="R770" s="138"/>
      <c r="S770" s="138"/>
      <c r="T770" s="138"/>
      <c r="U770" s="138"/>
      <c r="V770" s="138"/>
      <c r="W770" s="138"/>
      <c r="X770" s="138"/>
      <c r="Y770" s="138"/>
      <c r="Z770" s="138"/>
    </row>
    <row r="771" spans="1:26" ht="15.75" customHeight="1">
      <c r="A771" s="138"/>
      <c r="B771" s="138"/>
      <c r="C771" s="138"/>
      <c r="D771" s="138"/>
      <c r="E771" s="138"/>
      <c r="F771" s="138"/>
      <c r="G771" s="138"/>
      <c r="H771" s="138"/>
      <c r="I771" s="138"/>
      <c r="J771" s="138"/>
      <c r="K771" s="138"/>
      <c r="L771" s="138"/>
      <c r="M771" s="138"/>
      <c r="N771" s="138"/>
      <c r="O771" s="138"/>
      <c r="P771" s="138"/>
      <c r="Q771" s="138"/>
      <c r="R771" s="138"/>
      <c r="S771" s="138"/>
      <c r="T771" s="138"/>
      <c r="U771" s="138"/>
      <c r="V771" s="138"/>
      <c r="W771" s="138"/>
      <c r="X771" s="138"/>
      <c r="Y771" s="138"/>
      <c r="Z771" s="138"/>
    </row>
    <row r="772" spans="1:26" ht="15.75" customHeight="1">
      <c r="A772" s="138"/>
      <c r="B772" s="138"/>
      <c r="C772" s="138"/>
      <c r="D772" s="138"/>
      <c r="E772" s="138"/>
      <c r="F772" s="138"/>
      <c r="G772" s="138"/>
      <c r="H772" s="138"/>
      <c r="I772" s="138"/>
      <c r="J772" s="138"/>
      <c r="K772" s="138"/>
      <c r="L772" s="138"/>
      <c r="M772" s="138"/>
      <c r="N772" s="138"/>
      <c r="O772" s="138"/>
      <c r="P772" s="138"/>
      <c r="Q772" s="138"/>
      <c r="R772" s="138"/>
      <c r="S772" s="138"/>
      <c r="T772" s="138"/>
      <c r="U772" s="138"/>
      <c r="V772" s="138"/>
      <c r="W772" s="138"/>
      <c r="X772" s="138"/>
      <c r="Y772" s="138"/>
      <c r="Z772" s="138"/>
    </row>
    <row r="773" spans="1:26" ht="15.75" customHeight="1">
      <c r="A773" s="138"/>
      <c r="B773" s="138"/>
      <c r="C773" s="138"/>
      <c r="D773" s="138"/>
      <c r="E773" s="138"/>
      <c r="F773" s="138"/>
      <c r="G773" s="138"/>
      <c r="H773" s="138"/>
      <c r="I773" s="138"/>
      <c r="J773" s="138"/>
      <c r="K773" s="138"/>
      <c r="L773" s="138"/>
      <c r="M773" s="138"/>
      <c r="N773" s="138"/>
      <c r="O773" s="138"/>
      <c r="P773" s="138"/>
      <c r="Q773" s="138"/>
      <c r="R773" s="138"/>
      <c r="S773" s="138"/>
      <c r="T773" s="138"/>
      <c r="U773" s="138"/>
      <c r="V773" s="138"/>
      <c r="W773" s="138"/>
      <c r="X773" s="138"/>
      <c r="Y773" s="138"/>
      <c r="Z773" s="138"/>
    </row>
    <row r="774" spans="1:26" ht="15.75" customHeight="1">
      <c r="A774" s="138"/>
      <c r="B774" s="138"/>
      <c r="C774" s="138"/>
      <c r="D774" s="138"/>
      <c r="E774" s="138"/>
      <c r="F774" s="138"/>
      <c r="G774" s="138"/>
      <c r="H774" s="138"/>
      <c r="I774" s="138"/>
      <c r="J774" s="138"/>
      <c r="K774" s="138"/>
      <c r="L774" s="138"/>
      <c r="M774" s="138"/>
      <c r="N774" s="138"/>
      <c r="O774" s="138"/>
      <c r="P774" s="138"/>
      <c r="Q774" s="138"/>
      <c r="R774" s="138"/>
      <c r="S774" s="138"/>
      <c r="T774" s="138"/>
      <c r="U774" s="138"/>
      <c r="V774" s="138"/>
      <c r="W774" s="138"/>
      <c r="X774" s="138"/>
      <c r="Y774" s="138"/>
      <c r="Z774" s="138"/>
    </row>
    <row r="775" spans="1:26" ht="15.75" customHeight="1">
      <c r="A775" s="138"/>
      <c r="B775" s="138"/>
      <c r="C775" s="138"/>
      <c r="D775" s="138"/>
      <c r="E775" s="138"/>
      <c r="F775" s="138"/>
      <c r="G775" s="138"/>
      <c r="H775" s="138"/>
      <c r="I775" s="138"/>
      <c r="J775" s="138"/>
      <c r="K775" s="138"/>
      <c r="L775" s="138"/>
      <c r="M775" s="138"/>
      <c r="N775" s="138"/>
      <c r="O775" s="138"/>
      <c r="P775" s="138"/>
      <c r="Q775" s="138"/>
      <c r="R775" s="138"/>
      <c r="S775" s="138"/>
      <c r="T775" s="138"/>
      <c r="U775" s="138"/>
      <c r="V775" s="138"/>
      <c r="W775" s="138"/>
      <c r="X775" s="138"/>
      <c r="Y775" s="138"/>
      <c r="Z775" s="138"/>
    </row>
    <row r="776" spans="1:26" ht="15.75" customHeight="1">
      <c r="A776" s="138"/>
      <c r="B776" s="138"/>
      <c r="C776" s="138"/>
      <c r="D776" s="138"/>
      <c r="E776" s="138"/>
      <c r="F776" s="138"/>
      <c r="G776" s="138"/>
      <c r="H776" s="138"/>
      <c r="I776" s="138"/>
      <c r="J776" s="138"/>
      <c r="K776" s="138"/>
      <c r="L776" s="138"/>
      <c r="M776" s="138"/>
      <c r="N776" s="138"/>
      <c r="O776" s="138"/>
      <c r="P776" s="138"/>
      <c r="Q776" s="138"/>
      <c r="R776" s="138"/>
      <c r="S776" s="138"/>
      <c r="T776" s="138"/>
      <c r="U776" s="138"/>
      <c r="V776" s="138"/>
      <c r="W776" s="138"/>
      <c r="X776" s="138"/>
      <c r="Y776" s="138"/>
      <c r="Z776" s="138"/>
    </row>
    <row r="777" spans="1:26" ht="15.75" customHeight="1">
      <c r="A777" s="138"/>
      <c r="B777" s="138"/>
      <c r="C777" s="138"/>
      <c r="D777" s="138"/>
      <c r="E777" s="138"/>
      <c r="F777" s="138"/>
      <c r="G777" s="138"/>
      <c r="H777" s="138"/>
      <c r="I777" s="138"/>
      <c r="J777" s="138"/>
      <c r="K777" s="138"/>
      <c r="L777" s="138"/>
      <c r="M777" s="138"/>
      <c r="N777" s="138"/>
      <c r="O777" s="138"/>
      <c r="P777" s="138"/>
      <c r="Q777" s="138"/>
      <c r="R777" s="138"/>
      <c r="S777" s="138"/>
      <c r="T777" s="138"/>
      <c r="U777" s="138"/>
      <c r="V777" s="138"/>
      <c r="W777" s="138"/>
      <c r="X777" s="138"/>
      <c r="Y777" s="138"/>
      <c r="Z777" s="138"/>
    </row>
    <row r="778" spans="1:26" ht="15.75" customHeight="1">
      <c r="A778" s="138"/>
      <c r="B778" s="138"/>
      <c r="C778" s="138"/>
      <c r="D778" s="138"/>
      <c r="E778" s="138"/>
      <c r="F778" s="138"/>
      <c r="G778" s="138"/>
      <c r="H778" s="138"/>
      <c r="I778" s="138"/>
      <c r="J778" s="138"/>
      <c r="K778" s="138"/>
      <c r="L778" s="138"/>
      <c r="M778" s="138"/>
      <c r="N778" s="138"/>
      <c r="O778" s="138"/>
      <c r="P778" s="138"/>
      <c r="Q778" s="138"/>
      <c r="R778" s="138"/>
      <c r="S778" s="138"/>
      <c r="T778" s="138"/>
      <c r="U778" s="138"/>
      <c r="V778" s="138"/>
      <c r="W778" s="138"/>
      <c r="X778" s="138"/>
      <c r="Y778" s="138"/>
      <c r="Z778" s="138"/>
    </row>
    <row r="779" spans="1:26" ht="15.75" customHeight="1">
      <c r="A779" s="138"/>
      <c r="B779" s="138"/>
      <c r="C779" s="138"/>
      <c r="D779" s="138"/>
      <c r="E779" s="138"/>
      <c r="F779" s="138"/>
      <c r="G779" s="138"/>
      <c r="H779" s="138"/>
      <c r="I779" s="138"/>
      <c r="J779" s="138"/>
      <c r="K779" s="138"/>
      <c r="L779" s="138"/>
      <c r="M779" s="138"/>
      <c r="N779" s="138"/>
      <c r="O779" s="138"/>
      <c r="P779" s="138"/>
      <c r="Q779" s="138"/>
      <c r="R779" s="138"/>
      <c r="S779" s="138"/>
      <c r="T779" s="138"/>
      <c r="U779" s="138"/>
      <c r="V779" s="138"/>
      <c r="W779" s="138"/>
      <c r="X779" s="138"/>
      <c r="Y779" s="138"/>
      <c r="Z779" s="138"/>
    </row>
    <row r="780" spans="1:26" ht="15.75" customHeight="1">
      <c r="A780" s="138"/>
      <c r="B780" s="138"/>
      <c r="C780" s="138"/>
      <c r="D780" s="138"/>
      <c r="E780" s="138"/>
      <c r="F780" s="138"/>
      <c r="G780" s="138"/>
      <c r="H780" s="138"/>
      <c r="I780" s="138"/>
      <c r="J780" s="138"/>
      <c r="K780" s="138"/>
      <c r="L780" s="138"/>
      <c r="M780" s="138"/>
      <c r="N780" s="138"/>
      <c r="O780" s="138"/>
      <c r="P780" s="138"/>
      <c r="Q780" s="138"/>
      <c r="R780" s="138"/>
      <c r="S780" s="138"/>
      <c r="T780" s="138"/>
      <c r="U780" s="138"/>
      <c r="V780" s="138"/>
      <c r="W780" s="138"/>
      <c r="X780" s="138"/>
      <c r="Y780" s="138"/>
      <c r="Z780" s="138"/>
    </row>
    <row r="781" spans="1:26" ht="15.75" customHeight="1">
      <c r="A781" s="138"/>
      <c r="B781" s="138"/>
      <c r="C781" s="138"/>
      <c r="D781" s="138"/>
      <c r="E781" s="138"/>
      <c r="F781" s="138"/>
      <c r="G781" s="138"/>
      <c r="H781" s="138"/>
      <c r="I781" s="138"/>
      <c r="J781" s="138"/>
      <c r="K781" s="138"/>
      <c r="L781" s="138"/>
      <c r="M781" s="138"/>
      <c r="N781" s="138"/>
      <c r="O781" s="138"/>
      <c r="P781" s="138"/>
      <c r="Q781" s="138"/>
      <c r="R781" s="138"/>
      <c r="S781" s="138"/>
      <c r="T781" s="138"/>
      <c r="U781" s="138"/>
      <c r="V781" s="138"/>
      <c r="W781" s="138"/>
      <c r="X781" s="138"/>
      <c r="Y781" s="138"/>
      <c r="Z781" s="138"/>
    </row>
    <row r="782" spans="1:26" ht="15.75" customHeight="1">
      <c r="A782" s="138"/>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c r="Z782" s="138"/>
    </row>
    <row r="783" spans="1:26" ht="15.75" customHeight="1">
      <c r="A783" s="138"/>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row>
    <row r="784" spans="1:26" ht="15.75" customHeight="1">
      <c r="A784" s="138"/>
      <c r="B784" s="138"/>
      <c r="C784" s="138"/>
      <c r="D784" s="138"/>
      <c r="E784" s="138"/>
      <c r="F784" s="138"/>
      <c r="G784" s="138"/>
      <c r="H784" s="138"/>
      <c r="I784" s="138"/>
      <c r="J784" s="138"/>
      <c r="K784" s="138"/>
      <c r="L784" s="138"/>
      <c r="M784" s="138"/>
      <c r="N784" s="138"/>
      <c r="O784" s="138"/>
      <c r="P784" s="138"/>
      <c r="Q784" s="138"/>
      <c r="R784" s="138"/>
      <c r="S784" s="138"/>
      <c r="T784" s="138"/>
      <c r="U784" s="138"/>
      <c r="V784" s="138"/>
      <c r="W784" s="138"/>
      <c r="X784" s="138"/>
      <c r="Y784" s="138"/>
      <c r="Z784" s="138"/>
    </row>
    <row r="785" spans="1:26" ht="15.75" customHeight="1">
      <c r="A785" s="138"/>
      <c r="B785" s="138"/>
      <c r="C785" s="138"/>
      <c r="D785" s="138"/>
      <c r="E785" s="138"/>
      <c r="F785" s="138"/>
      <c r="G785" s="138"/>
      <c r="H785" s="138"/>
      <c r="I785" s="138"/>
      <c r="J785" s="138"/>
      <c r="K785" s="138"/>
      <c r="L785" s="138"/>
      <c r="M785" s="138"/>
      <c r="N785" s="138"/>
      <c r="O785" s="138"/>
      <c r="P785" s="138"/>
      <c r="Q785" s="138"/>
      <c r="R785" s="138"/>
      <c r="S785" s="138"/>
      <c r="T785" s="138"/>
      <c r="U785" s="138"/>
      <c r="V785" s="138"/>
      <c r="W785" s="138"/>
      <c r="X785" s="138"/>
      <c r="Y785" s="138"/>
      <c r="Z785" s="138"/>
    </row>
    <row r="786" spans="1:26" ht="15.75" customHeight="1">
      <c r="A786" s="138"/>
      <c r="B786" s="138"/>
      <c r="C786" s="138"/>
      <c r="D786" s="138"/>
      <c r="E786" s="138"/>
      <c r="F786" s="138"/>
      <c r="G786" s="138"/>
      <c r="H786" s="138"/>
      <c r="I786" s="138"/>
      <c r="J786" s="138"/>
      <c r="K786" s="138"/>
      <c r="L786" s="138"/>
      <c r="M786" s="138"/>
      <c r="N786" s="138"/>
      <c r="O786" s="138"/>
      <c r="P786" s="138"/>
      <c r="Q786" s="138"/>
      <c r="R786" s="138"/>
      <c r="S786" s="138"/>
      <c r="T786" s="138"/>
      <c r="U786" s="138"/>
      <c r="V786" s="138"/>
      <c r="W786" s="138"/>
      <c r="X786" s="138"/>
      <c r="Y786" s="138"/>
      <c r="Z786" s="138"/>
    </row>
    <row r="787" spans="1:26" ht="15.75" customHeight="1">
      <c r="A787" s="138"/>
      <c r="B787" s="138"/>
      <c r="C787" s="138"/>
      <c r="D787" s="138"/>
      <c r="E787" s="138"/>
      <c r="F787" s="138"/>
      <c r="G787" s="138"/>
      <c r="H787" s="138"/>
      <c r="I787" s="138"/>
      <c r="J787" s="138"/>
      <c r="K787" s="138"/>
      <c r="L787" s="138"/>
      <c r="M787" s="138"/>
      <c r="N787" s="138"/>
      <c r="O787" s="138"/>
      <c r="P787" s="138"/>
      <c r="Q787" s="138"/>
      <c r="R787" s="138"/>
      <c r="S787" s="138"/>
      <c r="T787" s="138"/>
      <c r="U787" s="138"/>
      <c r="V787" s="138"/>
      <c r="W787" s="138"/>
      <c r="X787" s="138"/>
      <c r="Y787" s="138"/>
      <c r="Z787" s="138"/>
    </row>
    <row r="788" spans="1:26" ht="15.75" customHeight="1">
      <c r="A788" s="138"/>
      <c r="B788" s="138"/>
      <c r="C788" s="138"/>
      <c r="D788" s="138"/>
      <c r="E788" s="138"/>
      <c r="F788" s="138"/>
      <c r="G788" s="138"/>
      <c r="H788" s="138"/>
      <c r="I788" s="138"/>
      <c r="J788" s="138"/>
      <c r="K788" s="138"/>
      <c r="L788" s="138"/>
      <c r="M788" s="138"/>
      <c r="N788" s="138"/>
      <c r="O788" s="138"/>
      <c r="P788" s="138"/>
      <c r="Q788" s="138"/>
      <c r="R788" s="138"/>
      <c r="S788" s="138"/>
      <c r="T788" s="138"/>
      <c r="U788" s="138"/>
      <c r="V788" s="138"/>
      <c r="W788" s="138"/>
      <c r="X788" s="138"/>
      <c r="Y788" s="138"/>
      <c r="Z788" s="138"/>
    </row>
    <row r="789" spans="1:26" ht="15.75" customHeight="1">
      <c r="A789" s="138"/>
      <c r="B789" s="138"/>
      <c r="C789" s="138"/>
      <c r="D789" s="138"/>
      <c r="E789" s="138"/>
      <c r="F789" s="138"/>
      <c r="G789" s="138"/>
      <c r="H789" s="138"/>
      <c r="I789" s="138"/>
      <c r="J789" s="138"/>
      <c r="K789" s="138"/>
      <c r="L789" s="138"/>
      <c r="M789" s="138"/>
      <c r="N789" s="138"/>
      <c r="O789" s="138"/>
      <c r="P789" s="138"/>
      <c r="Q789" s="138"/>
      <c r="R789" s="138"/>
      <c r="S789" s="138"/>
      <c r="T789" s="138"/>
      <c r="U789" s="138"/>
      <c r="V789" s="138"/>
      <c r="W789" s="138"/>
      <c r="X789" s="138"/>
      <c r="Y789" s="138"/>
      <c r="Z789" s="138"/>
    </row>
    <row r="790" spans="1:26" ht="15.75" customHeight="1">
      <c r="A790" s="138"/>
      <c r="B790" s="138"/>
      <c r="C790" s="138"/>
      <c r="D790" s="138"/>
      <c r="E790" s="138"/>
      <c r="F790" s="138"/>
      <c r="G790" s="138"/>
      <c r="H790" s="138"/>
      <c r="I790" s="138"/>
      <c r="J790" s="138"/>
      <c r="K790" s="138"/>
      <c r="L790" s="138"/>
      <c r="M790" s="138"/>
      <c r="N790" s="138"/>
      <c r="O790" s="138"/>
      <c r="P790" s="138"/>
      <c r="Q790" s="138"/>
      <c r="R790" s="138"/>
      <c r="S790" s="138"/>
      <c r="T790" s="138"/>
      <c r="U790" s="138"/>
      <c r="V790" s="138"/>
      <c r="W790" s="138"/>
      <c r="X790" s="138"/>
      <c r="Y790" s="138"/>
      <c r="Z790" s="138"/>
    </row>
    <row r="791" spans="1:26" ht="15.75" customHeight="1">
      <c r="A791" s="138"/>
      <c r="B791" s="138"/>
      <c r="C791" s="138"/>
      <c r="D791" s="138"/>
      <c r="E791" s="138"/>
      <c r="F791" s="138"/>
      <c r="G791" s="138"/>
      <c r="H791" s="138"/>
      <c r="I791" s="138"/>
      <c r="J791" s="138"/>
      <c r="K791" s="138"/>
      <c r="L791" s="138"/>
      <c r="M791" s="138"/>
      <c r="N791" s="138"/>
      <c r="O791" s="138"/>
      <c r="P791" s="138"/>
      <c r="Q791" s="138"/>
      <c r="R791" s="138"/>
      <c r="S791" s="138"/>
      <c r="T791" s="138"/>
      <c r="U791" s="138"/>
      <c r="V791" s="138"/>
      <c r="W791" s="138"/>
      <c r="X791" s="138"/>
      <c r="Y791" s="138"/>
      <c r="Z791" s="138"/>
    </row>
    <row r="792" spans="1:26" ht="15.75" customHeight="1">
      <c r="A792" s="138"/>
      <c r="B792" s="138"/>
      <c r="C792" s="138"/>
      <c r="D792" s="138"/>
      <c r="E792" s="138"/>
      <c r="F792" s="138"/>
      <c r="G792" s="138"/>
      <c r="H792" s="138"/>
      <c r="I792" s="138"/>
      <c r="J792" s="138"/>
      <c r="K792" s="138"/>
      <c r="L792" s="138"/>
      <c r="M792" s="138"/>
      <c r="N792" s="138"/>
      <c r="O792" s="138"/>
      <c r="P792" s="138"/>
      <c r="Q792" s="138"/>
      <c r="R792" s="138"/>
      <c r="S792" s="138"/>
      <c r="T792" s="138"/>
      <c r="U792" s="138"/>
      <c r="V792" s="138"/>
      <c r="W792" s="138"/>
      <c r="X792" s="138"/>
      <c r="Y792" s="138"/>
      <c r="Z792" s="138"/>
    </row>
    <row r="793" spans="1:26" ht="15.75" customHeight="1">
      <c r="A793" s="138"/>
      <c r="B793" s="138"/>
      <c r="C793" s="138"/>
      <c r="D793" s="138"/>
      <c r="E793" s="138"/>
      <c r="F793" s="138"/>
      <c r="G793" s="138"/>
      <c r="H793" s="138"/>
      <c r="I793" s="138"/>
      <c r="J793" s="138"/>
      <c r="K793" s="138"/>
      <c r="L793" s="138"/>
      <c r="M793" s="138"/>
      <c r="N793" s="138"/>
      <c r="O793" s="138"/>
      <c r="P793" s="138"/>
      <c r="Q793" s="138"/>
      <c r="R793" s="138"/>
      <c r="S793" s="138"/>
      <c r="T793" s="138"/>
      <c r="U793" s="138"/>
      <c r="V793" s="138"/>
      <c r="W793" s="138"/>
      <c r="X793" s="138"/>
      <c r="Y793" s="138"/>
      <c r="Z793" s="138"/>
    </row>
    <row r="794" spans="1:26" ht="15.75" customHeight="1">
      <c r="A794" s="138"/>
      <c r="B794" s="138"/>
      <c r="C794" s="138"/>
      <c r="D794" s="138"/>
      <c r="E794" s="138"/>
      <c r="F794" s="138"/>
      <c r="G794" s="138"/>
      <c r="H794" s="138"/>
      <c r="I794" s="138"/>
      <c r="J794" s="138"/>
      <c r="K794" s="138"/>
      <c r="L794" s="138"/>
      <c r="M794" s="138"/>
      <c r="N794" s="138"/>
      <c r="O794" s="138"/>
      <c r="P794" s="138"/>
      <c r="Q794" s="138"/>
      <c r="R794" s="138"/>
      <c r="S794" s="138"/>
      <c r="T794" s="138"/>
      <c r="U794" s="138"/>
      <c r="V794" s="138"/>
      <c r="W794" s="138"/>
      <c r="X794" s="138"/>
      <c r="Y794" s="138"/>
      <c r="Z794" s="138"/>
    </row>
    <row r="795" spans="1:26" ht="15.75" customHeight="1">
      <c r="A795" s="138"/>
      <c r="B795" s="138"/>
      <c r="C795" s="138"/>
      <c r="D795" s="138"/>
      <c r="E795" s="138"/>
      <c r="F795" s="138"/>
      <c r="G795" s="138"/>
      <c r="H795" s="138"/>
      <c r="I795" s="138"/>
      <c r="J795" s="138"/>
      <c r="K795" s="138"/>
      <c r="L795" s="138"/>
      <c r="M795" s="138"/>
      <c r="N795" s="138"/>
      <c r="O795" s="138"/>
      <c r="P795" s="138"/>
      <c r="Q795" s="138"/>
      <c r="R795" s="138"/>
      <c r="S795" s="138"/>
      <c r="T795" s="138"/>
      <c r="U795" s="138"/>
      <c r="V795" s="138"/>
      <c r="W795" s="138"/>
      <c r="X795" s="138"/>
      <c r="Y795" s="138"/>
      <c r="Z795" s="138"/>
    </row>
    <row r="796" spans="1:26" ht="15.75" customHeight="1">
      <c r="A796" s="138"/>
      <c r="B796" s="138"/>
      <c r="C796" s="138"/>
      <c r="D796" s="138"/>
      <c r="E796" s="138"/>
      <c r="F796" s="138"/>
      <c r="G796" s="138"/>
      <c r="H796" s="138"/>
      <c r="I796" s="138"/>
      <c r="J796" s="138"/>
      <c r="K796" s="138"/>
      <c r="L796" s="138"/>
      <c r="M796" s="138"/>
      <c r="N796" s="138"/>
      <c r="O796" s="138"/>
      <c r="P796" s="138"/>
      <c r="Q796" s="138"/>
      <c r="R796" s="138"/>
      <c r="S796" s="138"/>
      <c r="T796" s="138"/>
      <c r="U796" s="138"/>
      <c r="V796" s="138"/>
      <c r="W796" s="138"/>
      <c r="X796" s="138"/>
      <c r="Y796" s="138"/>
      <c r="Z796" s="138"/>
    </row>
    <row r="797" spans="1:26" ht="15.75" customHeight="1">
      <c r="A797" s="138"/>
      <c r="B797" s="138"/>
      <c r="C797" s="138"/>
      <c r="D797" s="138"/>
      <c r="E797" s="138"/>
      <c r="F797" s="138"/>
      <c r="G797" s="138"/>
      <c r="H797" s="138"/>
      <c r="I797" s="138"/>
      <c r="J797" s="138"/>
      <c r="K797" s="138"/>
      <c r="L797" s="138"/>
      <c r="M797" s="138"/>
      <c r="N797" s="138"/>
      <c r="O797" s="138"/>
      <c r="P797" s="138"/>
      <c r="Q797" s="138"/>
      <c r="R797" s="138"/>
      <c r="S797" s="138"/>
      <c r="T797" s="138"/>
      <c r="U797" s="138"/>
      <c r="V797" s="138"/>
      <c r="W797" s="138"/>
      <c r="X797" s="138"/>
      <c r="Y797" s="138"/>
      <c r="Z797" s="138"/>
    </row>
    <row r="798" spans="1:26" ht="15.75" customHeight="1">
      <c r="A798" s="138"/>
      <c r="B798" s="138"/>
      <c r="C798" s="138"/>
      <c r="D798" s="138"/>
      <c r="E798" s="138"/>
      <c r="F798" s="138"/>
      <c r="G798" s="138"/>
      <c r="H798" s="138"/>
      <c r="I798" s="138"/>
      <c r="J798" s="138"/>
      <c r="K798" s="138"/>
      <c r="L798" s="138"/>
      <c r="M798" s="138"/>
      <c r="N798" s="138"/>
      <c r="O798" s="138"/>
      <c r="P798" s="138"/>
      <c r="Q798" s="138"/>
      <c r="R798" s="138"/>
      <c r="S798" s="138"/>
      <c r="T798" s="138"/>
      <c r="U798" s="138"/>
      <c r="V798" s="138"/>
      <c r="W798" s="138"/>
      <c r="X798" s="138"/>
      <c r="Y798" s="138"/>
      <c r="Z798" s="138"/>
    </row>
    <row r="799" spans="1:26" ht="15.75" customHeight="1">
      <c r="A799" s="138"/>
      <c r="B799" s="138"/>
      <c r="C799" s="138"/>
      <c r="D799" s="138"/>
      <c r="E799" s="138"/>
      <c r="F799" s="138"/>
      <c r="G799" s="138"/>
      <c r="H799" s="138"/>
      <c r="I799" s="138"/>
      <c r="J799" s="138"/>
      <c r="K799" s="138"/>
      <c r="L799" s="138"/>
      <c r="M799" s="138"/>
      <c r="N799" s="138"/>
      <c r="O799" s="138"/>
      <c r="P799" s="138"/>
      <c r="Q799" s="138"/>
      <c r="R799" s="138"/>
      <c r="S799" s="138"/>
      <c r="T799" s="138"/>
      <c r="U799" s="138"/>
      <c r="V799" s="138"/>
      <c r="W799" s="138"/>
      <c r="X799" s="138"/>
      <c r="Y799" s="138"/>
      <c r="Z799" s="138"/>
    </row>
    <row r="800" spans="1:26" ht="15.75" customHeight="1">
      <c r="A800" s="138"/>
      <c r="B800" s="138"/>
      <c r="C800" s="138"/>
      <c r="D800" s="138"/>
      <c r="E800" s="138"/>
      <c r="F800" s="138"/>
      <c r="G800" s="138"/>
      <c r="H800" s="138"/>
      <c r="I800" s="138"/>
      <c r="J800" s="138"/>
      <c r="K800" s="138"/>
      <c r="L800" s="138"/>
      <c r="M800" s="138"/>
      <c r="N800" s="138"/>
      <c r="O800" s="138"/>
      <c r="P800" s="138"/>
      <c r="Q800" s="138"/>
      <c r="R800" s="138"/>
      <c r="S800" s="138"/>
      <c r="T800" s="138"/>
      <c r="U800" s="138"/>
      <c r="V800" s="138"/>
      <c r="W800" s="138"/>
      <c r="X800" s="138"/>
      <c r="Y800" s="138"/>
      <c r="Z800" s="138"/>
    </row>
    <row r="801" spans="1:26" ht="15.75" customHeight="1">
      <c r="A801" s="138"/>
      <c r="B801" s="138"/>
      <c r="C801" s="138"/>
      <c r="D801" s="138"/>
      <c r="E801" s="138"/>
      <c r="F801" s="138"/>
      <c r="G801" s="138"/>
      <c r="H801" s="138"/>
      <c r="I801" s="138"/>
      <c r="J801" s="138"/>
      <c r="K801" s="138"/>
      <c r="L801" s="138"/>
      <c r="M801" s="138"/>
      <c r="N801" s="138"/>
      <c r="O801" s="138"/>
      <c r="P801" s="138"/>
      <c r="Q801" s="138"/>
      <c r="R801" s="138"/>
      <c r="S801" s="138"/>
      <c r="T801" s="138"/>
      <c r="U801" s="138"/>
      <c r="V801" s="138"/>
      <c r="W801" s="138"/>
      <c r="X801" s="138"/>
      <c r="Y801" s="138"/>
      <c r="Z801" s="138"/>
    </row>
    <row r="802" spans="1:26" ht="15.75" customHeight="1">
      <c r="A802" s="138"/>
      <c r="B802" s="138"/>
      <c r="C802" s="138"/>
      <c r="D802" s="138"/>
      <c r="E802" s="138"/>
      <c r="F802" s="138"/>
      <c r="G802" s="138"/>
      <c r="H802" s="138"/>
      <c r="I802" s="138"/>
      <c r="J802" s="138"/>
      <c r="K802" s="138"/>
      <c r="L802" s="138"/>
      <c r="M802" s="138"/>
      <c r="N802" s="138"/>
      <c r="O802" s="138"/>
      <c r="P802" s="138"/>
      <c r="Q802" s="138"/>
      <c r="R802" s="138"/>
      <c r="S802" s="138"/>
      <c r="T802" s="138"/>
      <c r="U802" s="138"/>
      <c r="V802" s="138"/>
      <c r="W802" s="138"/>
      <c r="X802" s="138"/>
      <c r="Y802" s="138"/>
      <c r="Z802" s="138"/>
    </row>
    <row r="803" spans="1:26" ht="15.75" customHeight="1">
      <c r="A803" s="138"/>
      <c r="B803" s="138"/>
      <c r="C803" s="138"/>
      <c r="D803" s="138"/>
      <c r="E803" s="138"/>
      <c r="F803" s="138"/>
      <c r="G803" s="138"/>
      <c r="H803" s="138"/>
      <c r="I803" s="138"/>
      <c r="J803" s="138"/>
      <c r="K803" s="138"/>
      <c r="L803" s="138"/>
      <c r="M803" s="138"/>
      <c r="N803" s="138"/>
      <c r="O803" s="138"/>
      <c r="P803" s="138"/>
      <c r="Q803" s="138"/>
      <c r="R803" s="138"/>
      <c r="S803" s="138"/>
      <c r="T803" s="138"/>
      <c r="U803" s="138"/>
      <c r="V803" s="138"/>
      <c r="W803" s="138"/>
      <c r="X803" s="138"/>
      <c r="Y803" s="138"/>
      <c r="Z803" s="138"/>
    </row>
    <row r="804" spans="1:26" ht="15.75" customHeight="1">
      <c r="A804" s="138"/>
      <c r="B804" s="138"/>
      <c r="C804" s="138"/>
      <c r="D804" s="138"/>
      <c r="E804" s="138"/>
      <c r="F804" s="138"/>
      <c r="G804" s="138"/>
      <c r="H804" s="138"/>
      <c r="I804" s="138"/>
      <c r="J804" s="138"/>
      <c r="K804" s="138"/>
      <c r="L804" s="138"/>
      <c r="M804" s="138"/>
      <c r="N804" s="138"/>
      <c r="O804" s="138"/>
      <c r="P804" s="138"/>
      <c r="Q804" s="138"/>
      <c r="R804" s="138"/>
      <c r="S804" s="138"/>
      <c r="T804" s="138"/>
      <c r="U804" s="138"/>
      <c r="V804" s="138"/>
      <c r="W804" s="138"/>
      <c r="X804" s="138"/>
      <c r="Y804" s="138"/>
      <c r="Z804" s="138"/>
    </row>
    <row r="805" spans="1:26" ht="15.75" customHeight="1">
      <c r="A805" s="138"/>
      <c r="B805" s="138"/>
      <c r="C805" s="138"/>
      <c r="D805" s="138"/>
      <c r="E805" s="138"/>
      <c r="F805" s="138"/>
      <c r="G805" s="138"/>
      <c r="H805" s="138"/>
      <c r="I805" s="138"/>
      <c r="J805" s="138"/>
      <c r="K805" s="138"/>
      <c r="L805" s="138"/>
      <c r="M805" s="138"/>
      <c r="N805" s="138"/>
      <c r="O805" s="138"/>
      <c r="P805" s="138"/>
      <c r="Q805" s="138"/>
      <c r="R805" s="138"/>
      <c r="S805" s="138"/>
      <c r="T805" s="138"/>
      <c r="U805" s="138"/>
      <c r="V805" s="138"/>
      <c r="W805" s="138"/>
      <c r="X805" s="138"/>
      <c r="Y805" s="138"/>
      <c r="Z805" s="138"/>
    </row>
    <row r="806" spans="1:26" ht="15.75" customHeight="1">
      <c r="A806" s="138"/>
      <c r="B806" s="138"/>
      <c r="C806" s="138"/>
      <c r="D806" s="138"/>
      <c r="E806" s="138"/>
      <c r="F806" s="138"/>
      <c r="G806" s="138"/>
      <c r="H806" s="138"/>
      <c r="I806" s="138"/>
      <c r="J806" s="138"/>
      <c r="K806" s="138"/>
      <c r="L806" s="138"/>
      <c r="M806" s="138"/>
      <c r="N806" s="138"/>
      <c r="O806" s="138"/>
      <c r="P806" s="138"/>
      <c r="Q806" s="138"/>
      <c r="R806" s="138"/>
      <c r="S806" s="138"/>
      <c r="T806" s="138"/>
      <c r="U806" s="138"/>
      <c r="V806" s="138"/>
      <c r="W806" s="138"/>
      <c r="X806" s="138"/>
      <c r="Y806" s="138"/>
      <c r="Z806" s="138"/>
    </row>
    <row r="807" spans="1:26" ht="15.75" customHeight="1">
      <c r="A807" s="138"/>
      <c r="B807" s="138"/>
      <c r="C807" s="138"/>
      <c r="D807" s="138"/>
      <c r="E807" s="138"/>
      <c r="F807" s="138"/>
      <c r="G807" s="138"/>
      <c r="H807" s="138"/>
      <c r="I807" s="138"/>
      <c r="J807" s="138"/>
      <c r="K807" s="138"/>
      <c r="L807" s="138"/>
      <c r="M807" s="138"/>
      <c r="N807" s="138"/>
      <c r="O807" s="138"/>
      <c r="P807" s="138"/>
      <c r="Q807" s="138"/>
      <c r="R807" s="138"/>
      <c r="S807" s="138"/>
      <c r="T807" s="138"/>
      <c r="U807" s="138"/>
      <c r="V807" s="138"/>
      <c r="W807" s="138"/>
      <c r="X807" s="138"/>
      <c r="Y807" s="138"/>
      <c r="Z807" s="138"/>
    </row>
    <row r="808" spans="1:26" ht="15.75" customHeight="1">
      <c r="A808" s="138"/>
      <c r="B808" s="138"/>
      <c r="C808" s="138"/>
      <c r="D808" s="138"/>
      <c r="E808" s="138"/>
      <c r="F808" s="138"/>
      <c r="G808" s="138"/>
      <c r="H808" s="138"/>
      <c r="I808" s="138"/>
      <c r="J808" s="138"/>
      <c r="K808" s="138"/>
      <c r="L808" s="138"/>
      <c r="M808" s="138"/>
      <c r="N808" s="138"/>
      <c r="O808" s="138"/>
      <c r="P808" s="138"/>
      <c r="Q808" s="138"/>
      <c r="R808" s="138"/>
      <c r="S808" s="138"/>
      <c r="T808" s="138"/>
      <c r="U808" s="138"/>
      <c r="V808" s="138"/>
      <c r="W808" s="138"/>
      <c r="X808" s="138"/>
      <c r="Y808" s="138"/>
      <c r="Z808" s="138"/>
    </row>
    <row r="809" spans="1:26" ht="15.75" customHeight="1">
      <c r="A809" s="138"/>
      <c r="B809" s="138"/>
      <c r="C809" s="138"/>
      <c r="D809" s="138"/>
      <c r="E809" s="138"/>
      <c r="F809" s="138"/>
      <c r="G809" s="138"/>
      <c r="H809" s="138"/>
      <c r="I809" s="138"/>
      <c r="J809" s="138"/>
      <c r="K809" s="138"/>
      <c r="L809" s="138"/>
      <c r="M809" s="138"/>
      <c r="N809" s="138"/>
      <c r="O809" s="138"/>
      <c r="P809" s="138"/>
      <c r="Q809" s="138"/>
      <c r="R809" s="138"/>
      <c r="S809" s="138"/>
      <c r="T809" s="138"/>
      <c r="U809" s="138"/>
      <c r="V809" s="138"/>
      <c r="W809" s="138"/>
      <c r="X809" s="138"/>
      <c r="Y809" s="138"/>
      <c r="Z809" s="138"/>
    </row>
    <row r="810" spans="1:26" ht="15.75" customHeight="1">
      <c r="A810" s="138"/>
      <c r="B810" s="138"/>
      <c r="C810" s="138"/>
      <c r="D810" s="138"/>
      <c r="E810" s="138"/>
      <c r="F810" s="138"/>
      <c r="G810" s="138"/>
      <c r="H810" s="138"/>
      <c r="I810" s="138"/>
      <c r="J810" s="138"/>
      <c r="K810" s="138"/>
      <c r="L810" s="138"/>
      <c r="M810" s="138"/>
      <c r="N810" s="138"/>
      <c r="O810" s="138"/>
      <c r="P810" s="138"/>
      <c r="Q810" s="138"/>
      <c r="R810" s="138"/>
      <c r="S810" s="138"/>
      <c r="T810" s="138"/>
      <c r="U810" s="138"/>
      <c r="V810" s="138"/>
      <c r="W810" s="138"/>
      <c r="X810" s="138"/>
      <c r="Y810" s="138"/>
      <c r="Z810" s="138"/>
    </row>
    <row r="811" spans="1:26" ht="15.75" customHeight="1">
      <c r="A811" s="138"/>
      <c r="B811" s="138"/>
      <c r="C811" s="138"/>
      <c r="D811" s="138"/>
      <c r="E811" s="138"/>
      <c r="F811" s="138"/>
      <c r="G811" s="138"/>
      <c r="H811" s="138"/>
      <c r="I811" s="138"/>
      <c r="J811" s="138"/>
      <c r="K811" s="138"/>
      <c r="L811" s="138"/>
      <c r="M811" s="138"/>
      <c r="N811" s="138"/>
      <c r="O811" s="138"/>
      <c r="P811" s="138"/>
      <c r="Q811" s="138"/>
      <c r="R811" s="138"/>
      <c r="S811" s="138"/>
      <c r="T811" s="138"/>
      <c r="U811" s="138"/>
      <c r="V811" s="138"/>
      <c r="W811" s="138"/>
      <c r="X811" s="138"/>
      <c r="Y811" s="138"/>
      <c r="Z811" s="138"/>
    </row>
    <row r="812" spans="1:26" ht="15.75" customHeight="1">
      <c r="A812" s="138"/>
      <c r="B812" s="138"/>
      <c r="C812" s="138"/>
      <c r="D812" s="138"/>
      <c r="E812" s="138"/>
      <c r="F812" s="138"/>
      <c r="G812" s="138"/>
      <c r="H812" s="138"/>
      <c r="I812" s="138"/>
      <c r="J812" s="138"/>
      <c r="K812" s="138"/>
      <c r="L812" s="138"/>
      <c r="M812" s="138"/>
      <c r="N812" s="138"/>
      <c r="O812" s="138"/>
      <c r="P812" s="138"/>
      <c r="Q812" s="138"/>
      <c r="R812" s="138"/>
      <c r="S812" s="138"/>
      <c r="T812" s="138"/>
      <c r="U812" s="138"/>
      <c r="V812" s="138"/>
      <c r="W812" s="138"/>
      <c r="X812" s="138"/>
      <c r="Y812" s="138"/>
      <c r="Z812" s="138"/>
    </row>
    <row r="813" spans="1:26" ht="15.75" customHeight="1">
      <c r="A813" s="138"/>
      <c r="B813" s="138"/>
      <c r="C813" s="138"/>
      <c r="D813" s="138"/>
      <c r="E813" s="138"/>
      <c r="F813" s="138"/>
      <c r="G813" s="138"/>
      <c r="H813" s="138"/>
      <c r="I813" s="138"/>
      <c r="J813" s="138"/>
      <c r="K813" s="138"/>
      <c r="L813" s="138"/>
      <c r="M813" s="138"/>
      <c r="N813" s="138"/>
      <c r="O813" s="138"/>
      <c r="P813" s="138"/>
      <c r="Q813" s="138"/>
      <c r="R813" s="138"/>
      <c r="S813" s="138"/>
      <c r="T813" s="138"/>
      <c r="U813" s="138"/>
      <c r="V813" s="138"/>
      <c r="W813" s="138"/>
      <c r="X813" s="138"/>
      <c r="Y813" s="138"/>
      <c r="Z813" s="138"/>
    </row>
    <row r="814" spans="1:26" ht="15.75" customHeight="1">
      <c r="A814" s="138"/>
      <c r="B814" s="138"/>
      <c r="C814" s="138"/>
      <c r="D814" s="138"/>
      <c r="E814" s="138"/>
      <c r="F814" s="138"/>
      <c r="G814" s="138"/>
      <c r="H814" s="138"/>
      <c r="I814" s="138"/>
      <c r="J814" s="138"/>
      <c r="K814" s="138"/>
      <c r="L814" s="138"/>
      <c r="M814" s="138"/>
      <c r="N814" s="138"/>
      <c r="O814" s="138"/>
      <c r="P814" s="138"/>
      <c r="Q814" s="138"/>
      <c r="R814" s="138"/>
      <c r="S814" s="138"/>
      <c r="T814" s="138"/>
      <c r="U814" s="138"/>
      <c r="V814" s="138"/>
      <c r="W814" s="138"/>
      <c r="X814" s="138"/>
      <c r="Y814" s="138"/>
      <c r="Z814" s="138"/>
    </row>
    <row r="815" spans="1:26" ht="15.75" customHeight="1">
      <c r="A815" s="138"/>
      <c r="B815" s="138"/>
      <c r="C815" s="138"/>
      <c r="D815" s="138"/>
      <c r="E815" s="138"/>
      <c r="F815" s="138"/>
      <c r="G815" s="138"/>
      <c r="H815" s="138"/>
      <c r="I815" s="138"/>
      <c r="J815" s="138"/>
      <c r="K815" s="138"/>
      <c r="L815" s="138"/>
      <c r="M815" s="138"/>
      <c r="N815" s="138"/>
      <c r="O815" s="138"/>
      <c r="P815" s="138"/>
      <c r="Q815" s="138"/>
      <c r="R815" s="138"/>
      <c r="S815" s="138"/>
      <c r="T815" s="138"/>
      <c r="U815" s="138"/>
      <c r="V815" s="138"/>
      <c r="W815" s="138"/>
      <c r="X815" s="138"/>
      <c r="Y815" s="138"/>
      <c r="Z815" s="138"/>
    </row>
    <row r="816" spans="1:26" ht="15.75" customHeight="1">
      <c r="A816" s="138"/>
      <c r="B816" s="138"/>
      <c r="C816" s="138"/>
      <c r="D816" s="138"/>
      <c r="E816" s="138"/>
      <c r="F816" s="138"/>
      <c r="G816" s="138"/>
      <c r="H816" s="138"/>
      <c r="I816" s="138"/>
      <c r="J816" s="138"/>
      <c r="K816" s="138"/>
      <c r="L816" s="138"/>
      <c r="M816" s="138"/>
      <c r="N816" s="138"/>
      <c r="O816" s="138"/>
      <c r="P816" s="138"/>
      <c r="Q816" s="138"/>
      <c r="R816" s="138"/>
      <c r="S816" s="138"/>
      <c r="T816" s="138"/>
      <c r="U816" s="138"/>
      <c r="V816" s="138"/>
      <c r="W816" s="138"/>
      <c r="X816" s="138"/>
      <c r="Y816" s="138"/>
      <c r="Z816" s="138"/>
    </row>
    <row r="817" spans="1:26" ht="15.75" customHeight="1">
      <c r="A817" s="138"/>
      <c r="B817" s="138"/>
      <c r="C817" s="138"/>
      <c r="D817" s="138"/>
      <c r="E817" s="138"/>
      <c r="F817" s="138"/>
      <c r="G817" s="138"/>
      <c r="H817" s="138"/>
      <c r="I817" s="138"/>
      <c r="J817" s="138"/>
      <c r="K817" s="138"/>
      <c r="L817" s="138"/>
      <c r="M817" s="138"/>
      <c r="N817" s="138"/>
      <c r="O817" s="138"/>
      <c r="P817" s="138"/>
      <c r="Q817" s="138"/>
      <c r="R817" s="138"/>
      <c r="S817" s="138"/>
      <c r="T817" s="138"/>
      <c r="U817" s="138"/>
      <c r="V817" s="138"/>
      <c r="W817" s="138"/>
      <c r="X817" s="138"/>
      <c r="Y817" s="138"/>
      <c r="Z817" s="138"/>
    </row>
    <row r="818" spans="1:26" ht="15.75" customHeight="1">
      <c r="A818" s="138"/>
      <c r="B818" s="138"/>
      <c r="C818" s="138"/>
      <c r="D818" s="138"/>
      <c r="E818" s="138"/>
      <c r="F818" s="138"/>
      <c r="G818" s="138"/>
      <c r="H818" s="138"/>
      <c r="I818" s="138"/>
      <c r="J818" s="138"/>
      <c r="K818" s="138"/>
      <c r="L818" s="138"/>
      <c r="M818" s="138"/>
      <c r="N818" s="138"/>
      <c r="O818" s="138"/>
      <c r="P818" s="138"/>
      <c r="Q818" s="138"/>
      <c r="R818" s="138"/>
      <c r="S818" s="138"/>
      <c r="T818" s="138"/>
      <c r="U818" s="138"/>
      <c r="V818" s="138"/>
      <c r="W818" s="138"/>
      <c r="X818" s="138"/>
      <c r="Y818" s="138"/>
      <c r="Z818" s="138"/>
    </row>
    <row r="819" spans="1:26" ht="15.75" customHeight="1">
      <c r="A819" s="138"/>
      <c r="B819" s="138"/>
      <c r="C819" s="138"/>
      <c r="D819" s="138"/>
      <c r="E819" s="138"/>
      <c r="F819" s="138"/>
      <c r="G819" s="138"/>
      <c r="H819" s="138"/>
      <c r="I819" s="138"/>
      <c r="J819" s="138"/>
      <c r="K819" s="138"/>
      <c r="L819" s="138"/>
      <c r="M819" s="138"/>
      <c r="N819" s="138"/>
      <c r="O819" s="138"/>
      <c r="P819" s="138"/>
      <c r="Q819" s="138"/>
      <c r="R819" s="138"/>
      <c r="S819" s="138"/>
      <c r="T819" s="138"/>
      <c r="U819" s="138"/>
      <c r="V819" s="138"/>
      <c r="W819" s="138"/>
      <c r="X819" s="138"/>
      <c r="Y819" s="138"/>
      <c r="Z819" s="138"/>
    </row>
    <row r="820" spans="1:26" ht="15.75" customHeight="1">
      <c r="A820" s="138"/>
      <c r="B820" s="138"/>
      <c r="C820" s="138"/>
      <c r="D820" s="138"/>
      <c r="E820" s="138"/>
      <c r="F820" s="138"/>
      <c r="G820" s="138"/>
      <c r="H820" s="138"/>
      <c r="I820" s="138"/>
      <c r="J820" s="138"/>
      <c r="K820" s="138"/>
      <c r="L820" s="138"/>
      <c r="M820" s="138"/>
      <c r="N820" s="138"/>
      <c r="O820" s="138"/>
      <c r="P820" s="138"/>
      <c r="Q820" s="138"/>
      <c r="R820" s="138"/>
      <c r="S820" s="138"/>
      <c r="T820" s="138"/>
      <c r="U820" s="138"/>
      <c r="V820" s="138"/>
      <c r="W820" s="138"/>
      <c r="X820" s="138"/>
      <c r="Y820" s="138"/>
      <c r="Z820" s="138"/>
    </row>
    <row r="821" spans="1:26" ht="15.75" customHeight="1">
      <c r="A821" s="138"/>
      <c r="B821" s="138"/>
      <c r="C821" s="138"/>
      <c r="D821" s="138"/>
      <c r="E821" s="138"/>
      <c r="F821" s="138"/>
      <c r="G821" s="138"/>
      <c r="H821" s="138"/>
      <c r="I821" s="138"/>
      <c r="J821" s="138"/>
      <c r="K821" s="138"/>
      <c r="L821" s="138"/>
      <c r="M821" s="138"/>
      <c r="N821" s="138"/>
      <c r="O821" s="138"/>
      <c r="P821" s="138"/>
      <c r="Q821" s="138"/>
      <c r="R821" s="138"/>
      <c r="S821" s="138"/>
      <c r="T821" s="138"/>
      <c r="U821" s="138"/>
      <c r="V821" s="138"/>
      <c r="W821" s="138"/>
      <c r="X821" s="138"/>
      <c r="Y821" s="138"/>
      <c r="Z821" s="138"/>
    </row>
    <row r="822" spans="1:26" ht="15.75" customHeight="1">
      <c r="A822" s="138"/>
      <c r="B822" s="138"/>
      <c r="C822" s="138"/>
      <c r="D822" s="138"/>
      <c r="E822" s="138"/>
      <c r="F822" s="138"/>
      <c r="G822" s="138"/>
      <c r="H822" s="138"/>
      <c r="I822" s="138"/>
      <c r="J822" s="138"/>
      <c r="K822" s="138"/>
      <c r="L822" s="138"/>
      <c r="M822" s="138"/>
      <c r="N822" s="138"/>
      <c r="O822" s="138"/>
      <c r="P822" s="138"/>
      <c r="Q822" s="138"/>
      <c r="R822" s="138"/>
      <c r="S822" s="138"/>
      <c r="T822" s="138"/>
      <c r="U822" s="138"/>
      <c r="V822" s="138"/>
      <c r="W822" s="138"/>
      <c r="X822" s="138"/>
      <c r="Y822" s="138"/>
      <c r="Z822" s="138"/>
    </row>
    <row r="823" spans="1:26" ht="15.75" customHeight="1">
      <c r="A823" s="138"/>
      <c r="B823" s="138"/>
      <c r="C823" s="138"/>
      <c r="D823" s="138"/>
      <c r="E823" s="138"/>
      <c r="F823" s="138"/>
      <c r="G823" s="138"/>
      <c r="H823" s="138"/>
      <c r="I823" s="138"/>
      <c r="J823" s="138"/>
      <c r="K823" s="138"/>
      <c r="L823" s="138"/>
      <c r="M823" s="138"/>
      <c r="N823" s="138"/>
      <c r="O823" s="138"/>
      <c r="P823" s="138"/>
      <c r="Q823" s="138"/>
      <c r="R823" s="138"/>
      <c r="S823" s="138"/>
      <c r="T823" s="138"/>
      <c r="U823" s="138"/>
      <c r="V823" s="138"/>
      <c r="W823" s="138"/>
      <c r="X823" s="138"/>
      <c r="Y823" s="138"/>
      <c r="Z823" s="138"/>
    </row>
    <row r="824" spans="1:26" ht="15.75" customHeight="1">
      <c r="A824" s="138"/>
      <c r="B824" s="138"/>
      <c r="C824" s="138"/>
      <c r="D824" s="138"/>
      <c r="E824" s="138"/>
      <c r="F824" s="138"/>
      <c r="G824" s="138"/>
      <c r="H824" s="138"/>
      <c r="I824" s="138"/>
      <c r="J824" s="138"/>
      <c r="K824" s="138"/>
      <c r="L824" s="138"/>
      <c r="M824" s="138"/>
      <c r="N824" s="138"/>
      <c r="O824" s="138"/>
      <c r="P824" s="138"/>
      <c r="Q824" s="138"/>
      <c r="R824" s="138"/>
      <c r="S824" s="138"/>
      <c r="T824" s="138"/>
      <c r="U824" s="138"/>
      <c r="V824" s="138"/>
      <c r="W824" s="138"/>
      <c r="X824" s="138"/>
      <c r="Y824" s="138"/>
      <c r="Z824" s="138"/>
    </row>
    <row r="825" spans="1:26" ht="15.75" customHeight="1">
      <c r="A825" s="138"/>
      <c r="B825" s="138"/>
      <c r="C825" s="138"/>
      <c r="D825" s="138"/>
      <c r="E825" s="138"/>
      <c r="F825" s="138"/>
      <c r="G825" s="138"/>
      <c r="H825" s="138"/>
      <c r="I825" s="138"/>
      <c r="J825" s="138"/>
      <c r="K825" s="138"/>
      <c r="L825" s="138"/>
      <c r="M825" s="138"/>
      <c r="N825" s="138"/>
      <c r="O825" s="138"/>
      <c r="P825" s="138"/>
      <c r="Q825" s="138"/>
      <c r="R825" s="138"/>
      <c r="S825" s="138"/>
      <c r="T825" s="138"/>
      <c r="U825" s="138"/>
      <c r="V825" s="138"/>
      <c r="W825" s="138"/>
      <c r="X825" s="138"/>
      <c r="Y825" s="138"/>
      <c r="Z825" s="138"/>
    </row>
    <row r="826" spans="1:26" ht="15.75" customHeight="1">
      <c r="A826" s="138"/>
      <c r="B826" s="138"/>
      <c r="C826" s="138"/>
      <c r="D826" s="138"/>
      <c r="E826" s="138"/>
      <c r="F826" s="138"/>
      <c r="G826" s="138"/>
      <c r="H826" s="138"/>
      <c r="I826" s="138"/>
      <c r="J826" s="138"/>
      <c r="K826" s="138"/>
      <c r="L826" s="138"/>
      <c r="M826" s="138"/>
      <c r="N826" s="138"/>
      <c r="O826" s="138"/>
      <c r="P826" s="138"/>
      <c r="Q826" s="138"/>
      <c r="R826" s="138"/>
      <c r="S826" s="138"/>
      <c r="T826" s="138"/>
      <c r="U826" s="138"/>
      <c r="V826" s="138"/>
      <c r="W826" s="138"/>
      <c r="X826" s="138"/>
      <c r="Y826" s="138"/>
      <c r="Z826" s="138"/>
    </row>
    <row r="827" spans="1:26" ht="15.75" customHeight="1">
      <c r="A827" s="138"/>
      <c r="B827" s="138"/>
      <c r="C827" s="138"/>
      <c r="D827" s="138"/>
      <c r="E827" s="138"/>
      <c r="F827" s="138"/>
      <c r="G827" s="138"/>
      <c r="H827" s="138"/>
      <c r="I827" s="138"/>
      <c r="J827" s="138"/>
      <c r="K827" s="138"/>
      <c r="L827" s="138"/>
      <c r="M827" s="138"/>
      <c r="N827" s="138"/>
      <c r="O827" s="138"/>
      <c r="P827" s="138"/>
      <c r="Q827" s="138"/>
      <c r="R827" s="138"/>
      <c r="S827" s="138"/>
      <c r="T827" s="138"/>
      <c r="U827" s="138"/>
      <c r="V827" s="138"/>
      <c r="W827" s="138"/>
      <c r="X827" s="138"/>
      <c r="Y827" s="138"/>
      <c r="Z827" s="138"/>
    </row>
    <row r="828" spans="1:26" ht="15.75" customHeight="1">
      <c r="A828" s="138"/>
      <c r="B828" s="138"/>
      <c r="C828" s="138"/>
      <c r="D828" s="138"/>
      <c r="E828" s="138"/>
      <c r="F828" s="138"/>
      <c r="G828" s="138"/>
      <c r="H828" s="138"/>
      <c r="I828" s="138"/>
      <c r="J828" s="138"/>
      <c r="K828" s="138"/>
      <c r="L828" s="138"/>
      <c r="M828" s="138"/>
      <c r="N828" s="138"/>
      <c r="O828" s="138"/>
      <c r="P828" s="138"/>
      <c r="Q828" s="138"/>
      <c r="R828" s="138"/>
      <c r="S828" s="138"/>
      <c r="T828" s="138"/>
      <c r="U828" s="138"/>
      <c r="V828" s="138"/>
      <c r="W828" s="138"/>
      <c r="X828" s="138"/>
      <c r="Y828" s="138"/>
      <c r="Z828" s="138"/>
    </row>
    <row r="829" spans="1:26" ht="15.75" customHeight="1">
      <c r="A829" s="138"/>
      <c r="B829" s="138"/>
      <c r="C829" s="138"/>
      <c r="D829" s="138"/>
      <c r="E829" s="138"/>
      <c r="F829" s="138"/>
      <c r="G829" s="138"/>
      <c r="H829" s="138"/>
      <c r="I829" s="138"/>
      <c r="J829" s="138"/>
      <c r="K829" s="138"/>
      <c r="L829" s="138"/>
      <c r="M829" s="138"/>
      <c r="N829" s="138"/>
      <c r="O829" s="138"/>
      <c r="P829" s="138"/>
      <c r="Q829" s="138"/>
      <c r="R829" s="138"/>
      <c r="S829" s="138"/>
      <c r="T829" s="138"/>
      <c r="U829" s="138"/>
      <c r="V829" s="138"/>
      <c r="W829" s="138"/>
      <c r="X829" s="138"/>
      <c r="Y829" s="138"/>
      <c r="Z829" s="138"/>
    </row>
    <row r="830" spans="1:26" ht="15.75" customHeight="1">
      <c r="A830" s="138"/>
      <c r="B830" s="138"/>
      <c r="C830" s="138"/>
      <c r="D830" s="138"/>
      <c r="E830" s="138"/>
      <c r="F830" s="138"/>
      <c r="G830" s="138"/>
      <c r="H830" s="138"/>
      <c r="I830" s="138"/>
      <c r="J830" s="138"/>
      <c r="K830" s="138"/>
      <c r="L830" s="138"/>
      <c r="M830" s="138"/>
      <c r="N830" s="138"/>
      <c r="O830" s="138"/>
      <c r="P830" s="138"/>
      <c r="Q830" s="138"/>
      <c r="R830" s="138"/>
      <c r="S830" s="138"/>
      <c r="T830" s="138"/>
      <c r="U830" s="138"/>
      <c r="V830" s="138"/>
      <c r="W830" s="138"/>
      <c r="X830" s="138"/>
      <c r="Y830" s="138"/>
      <c r="Z830" s="138"/>
    </row>
    <row r="831" spans="1:26" ht="15.75" customHeight="1">
      <c r="A831" s="138"/>
      <c r="B831" s="138"/>
      <c r="C831" s="138"/>
      <c r="D831" s="138"/>
      <c r="E831" s="138"/>
      <c r="F831" s="138"/>
      <c r="G831" s="138"/>
      <c r="H831" s="138"/>
      <c r="I831" s="138"/>
      <c r="J831" s="138"/>
      <c r="K831" s="138"/>
      <c r="L831" s="138"/>
      <c r="M831" s="138"/>
      <c r="N831" s="138"/>
      <c r="O831" s="138"/>
      <c r="P831" s="138"/>
      <c r="Q831" s="138"/>
      <c r="R831" s="138"/>
      <c r="S831" s="138"/>
      <c r="T831" s="138"/>
      <c r="U831" s="138"/>
      <c r="V831" s="138"/>
      <c r="W831" s="138"/>
      <c r="X831" s="138"/>
      <c r="Y831" s="138"/>
      <c r="Z831" s="138"/>
    </row>
    <row r="832" spans="1:26" ht="15.75" customHeight="1">
      <c r="A832" s="138"/>
      <c r="B832" s="138"/>
      <c r="C832" s="138"/>
      <c r="D832" s="138"/>
      <c r="E832" s="138"/>
      <c r="F832" s="138"/>
      <c r="G832" s="138"/>
      <c r="H832" s="138"/>
      <c r="I832" s="138"/>
      <c r="J832" s="138"/>
      <c r="K832" s="138"/>
      <c r="L832" s="138"/>
      <c r="M832" s="138"/>
      <c r="N832" s="138"/>
      <c r="O832" s="138"/>
      <c r="P832" s="138"/>
      <c r="Q832" s="138"/>
      <c r="R832" s="138"/>
      <c r="S832" s="138"/>
      <c r="T832" s="138"/>
      <c r="U832" s="138"/>
      <c r="V832" s="138"/>
      <c r="W832" s="138"/>
      <c r="X832" s="138"/>
      <c r="Y832" s="138"/>
      <c r="Z832" s="138"/>
    </row>
    <row r="833" spans="1:26" ht="15.75" customHeight="1">
      <c r="A833" s="138"/>
      <c r="B833" s="138"/>
      <c r="C833" s="138"/>
      <c r="D833" s="138"/>
      <c r="E833" s="138"/>
      <c r="F833" s="138"/>
      <c r="G833" s="138"/>
      <c r="H833" s="138"/>
      <c r="I833" s="138"/>
      <c r="J833" s="138"/>
      <c r="K833" s="138"/>
      <c r="L833" s="138"/>
      <c r="M833" s="138"/>
      <c r="N833" s="138"/>
      <c r="O833" s="138"/>
      <c r="P833" s="138"/>
      <c r="Q833" s="138"/>
      <c r="R833" s="138"/>
      <c r="S833" s="138"/>
      <c r="T833" s="138"/>
      <c r="U833" s="138"/>
      <c r="V833" s="138"/>
      <c r="W833" s="138"/>
      <c r="X833" s="138"/>
      <c r="Y833" s="138"/>
      <c r="Z833" s="138"/>
    </row>
    <row r="834" spans="1:26" ht="15.75" customHeight="1">
      <c r="A834" s="138"/>
      <c r="B834" s="138"/>
      <c r="C834" s="138"/>
      <c r="D834" s="138"/>
      <c r="E834" s="138"/>
      <c r="F834" s="138"/>
      <c r="G834" s="138"/>
      <c r="H834" s="138"/>
      <c r="I834" s="138"/>
      <c r="J834" s="138"/>
      <c r="K834" s="138"/>
      <c r="L834" s="138"/>
      <c r="M834" s="138"/>
      <c r="N834" s="138"/>
      <c r="O834" s="138"/>
      <c r="P834" s="138"/>
      <c r="Q834" s="138"/>
      <c r="R834" s="138"/>
      <c r="S834" s="138"/>
      <c r="T834" s="138"/>
      <c r="U834" s="138"/>
      <c r="V834" s="138"/>
      <c r="W834" s="138"/>
      <c r="X834" s="138"/>
      <c r="Y834" s="138"/>
      <c r="Z834" s="138"/>
    </row>
    <row r="835" spans="1:26" ht="15.75" customHeight="1">
      <c r="A835" s="138"/>
      <c r="B835" s="138"/>
      <c r="C835" s="138"/>
      <c r="D835" s="138"/>
      <c r="E835" s="138"/>
      <c r="F835" s="138"/>
      <c r="G835" s="138"/>
      <c r="H835" s="138"/>
      <c r="I835" s="138"/>
      <c r="J835" s="138"/>
      <c r="K835" s="138"/>
      <c r="L835" s="138"/>
      <c r="M835" s="138"/>
      <c r="N835" s="138"/>
      <c r="O835" s="138"/>
      <c r="P835" s="138"/>
      <c r="Q835" s="138"/>
      <c r="R835" s="138"/>
      <c r="S835" s="138"/>
      <c r="T835" s="138"/>
      <c r="U835" s="138"/>
      <c r="V835" s="138"/>
      <c r="W835" s="138"/>
      <c r="X835" s="138"/>
      <c r="Y835" s="138"/>
      <c r="Z835" s="138"/>
    </row>
    <row r="836" spans="1:26" ht="15.75" customHeight="1">
      <c r="A836" s="138"/>
      <c r="B836" s="138"/>
      <c r="C836" s="138"/>
      <c r="D836" s="138"/>
      <c r="E836" s="138"/>
      <c r="F836" s="138"/>
      <c r="G836" s="138"/>
      <c r="H836" s="138"/>
      <c r="I836" s="138"/>
      <c r="J836" s="138"/>
      <c r="K836" s="138"/>
      <c r="L836" s="138"/>
      <c r="M836" s="138"/>
      <c r="N836" s="138"/>
      <c r="O836" s="138"/>
      <c r="P836" s="138"/>
      <c r="Q836" s="138"/>
      <c r="R836" s="138"/>
      <c r="S836" s="138"/>
      <c r="T836" s="138"/>
      <c r="U836" s="138"/>
      <c r="V836" s="138"/>
      <c r="W836" s="138"/>
      <c r="X836" s="138"/>
      <c r="Y836" s="138"/>
      <c r="Z836" s="138"/>
    </row>
    <row r="837" spans="1:26" ht="15.75" customHeight="1">
      <c r="A837" s="138"/>
      <c r="B837" s="138"/>
      <c r="C837" s="138"/>
      <c r="D837" s="138"/>
      <c r="E837" s="138"/>
      <c r="F837" s="138"/>
      <c r="G837" s="138"/>
      <c r="H837" s="138"/>
      <c r="I837" s="138"/>
      <c r="J837" s="138"/>
      <c r="K837" s="138"/>
      <c r="L837" s="138"/>
      <c r="M837" s="138"/>
      <c r="N837" s="138"/>
      <c r="O837" s="138"/>
      <c r="P837" s="138"/>
      <c r="Q837" s="138"/>
      <c r="R837" s="138"/>
      <c r="S837" s="138"/>
      <c r="T837" s="138"/>
      <c r="U837" s="138"/>
      <c r="V837" s="138"/>
      <c r="W837" s="138"/>
      <c r="X837" s="138"/>
      <c r="Y837" s="138"/>
      <c r="Z837" s="138"/>
    </row>
    <row r="838" spans="1:26" ht="15.75" customHeight="1">
      <c r="A838" s="138"/>
      <c r="B838" s="138"/>
      <c r="C838" s="138"/>
      <c r="D838" s="138"/>
      <c r="E838" s="138"/>
      <c r="F838" s="138"/>
      <c r="G838" s="138"/>
      <c r="H838" s="138"/>
      <c r="I838" s="138"/>
      <c r="J838" s="138"/>
      <c r="K838" s="138"/>
      <c r="L838" s="138"/>
      <c r="M838" s="138"/>
      <c r="N838" s="138"/>
      <c r="O838" s="138"/>
      <c r="P838" s="138"/>
      <c r="Q838" s="138"/>
      <c r="R838" s="138"/>
      <c r="S838" s="138"/>
      <c r="T838" s="138"/>
      <c r="U838" s="138"/>
      <c r="V838" s="138"/>
      <c r="W838" s="138"/>
      <c r="X838" s="138"/>
      <c r="Y838" s="138"/>
      <c r="Z838" s="138"/>
    </row>
    <row r="839" spans="1:26" ht="15.75" customHeight="1">
      <c r="A839" s="138"/>
      <c r="B839" s="138"/>
      <c r="C839" s="138"/>
      <c r="D839" s="138"/>
      <c r="E839" s="138"/>
      <c r="F839" s="138"/>
      <c r="G839" s="138"/>
      <c r="H839" s="138"/>
      <c r="I839" s="138"/>
      <c r="J839" s="138"/>
      <c r="K839" s="138"/>
      <c r="L839" s="138"/>
      <c r="M839" s="138"/>
      <c r="N839" s="138"/>
      <c r="O839" s="138"/>
      <c r="P839" s="138"/>
      <c r="Q839" s="138"/>
      <c r="R839" s="138"/>
      <c r="S839" s="138"/>
      <c r="T839" s="138"/>
      <c r="U839" s="138"/>
      <c r="V839" s="138"/>
      <c r="W839" s="138"/>
      <c r="X839" s="138"/>
      <c r="Y839" s="138"/>
      <c r="Z839" s="138"/>
    </row>
    <row r="840" spans="1:26" ht="15.75" customHeight="1">
      <c r="A840" s="138"/>
      <c r="B840" s="138"/>
      <c r="C840" s="138"/>
      <c r="D840" s="138"/>
      <c r="E840" s="138"/>
      <c r="F840" s="138"/>
      <c r="G840" s="138"/>
      <c r="H840" s="138"/>
      <c r="I840" s="138"/>
      <c r="J840" s="138"/>
      <c r="K840" s="138"/>
      <c r="L840" s="138"/>
      <c r="M840" s="138"/>
      <c r="N840" s="138"/>
      <c r="O840" s="138"/>
      <c r="P840" s="138"/>
      <c r="Q840" s="138"/>
      <c r="R840" s="138"/>
      <c r="S840" s="138"/>
      <c r="T840" s="138"/>
      <c r="U840" s="138"/>
      <c r="V840" s="138"/>
      <c r="W840" s="138"/>
      <c r="X840" s="138"/>
      <c r="Y840" s="138"/>
      <c r="Z840" s="138"/>
    </row>
    <row r="841" spans="1:26" ht="15.75" customHeight="1">
      <c r="A841" s="138"/>
      <c r="B841" s="138"/>
      <c r="C841" s="138"/>
      <c r="D841" s="138"/>
      <c r="E841" s="138"/>
      <c r="F841" s="138"/>
      <c r="G841" s="138"/>
      <c r="H841" s="138"/>
      <c r="I841" s="138"/>
      <c r="J841" s="138"/>
      <c r="K841" s="138"/>
      <c r="L841" s="138"/>
      <c r="M841" s="138"/>
      <c r="N841" s="138"/>
      <c r="O841" s="138"/>
      <c r="P841" s="138"/>
      <c r="Q841" s="138"/>
      <c r="R841" s="138"/>
      <c r="S841" s="138"/>
      <c r="T841" s="138"/>
      <c r="U841" s="138"/>
      <c r="V841" s="138"/>
      <c r="W841" s="138"/>
      <c r="X841" s="138"/>
      <c r="Y841" s="138"/>
      <c r="Z841" s="138"/>
    </row>
    <row r="842" spans="1:26" ht="15.75" customHeight="1">
      <c r="A842" s="138"/>
      <c r="B842" s="138"/>
      <c r="C842" s="138"/>
      <c r="D842" s="138"/>
      <c r="E842" s="138"/>
      <c r="F842" s="138"/>
      <c r="G842" s="138"/>
      <c r="H842" s="138"/>
      <c r="I842" s="138"/>
      <c r="J842" s="138"/>
      <c r="K842" s="138"/>
      <c r="L842" s="138"/>
      <c r="M842" s="138"/>
      <c r="N842" s="138"/>
      <c r="O842" s="138"/>
      <c r="P842" s="138"/>
      <c r="Q842" s="138"/>
      <c r="R842" s="138"/>
      <c r="S842" s="138"/>
      <c r="T842" s="138"/>
      <c r="U842" s="138"/>
      <c r="V842" s="138"/>
      <c r="W842" s="138"/>
      <c r="X842" s="138"/>
      <c r="Y842" s="138"/>
      <c r="Z842" s="138"/>
    </row>
    <row r="843" spans="1:26" ht="15.75" customHeight="1">
      <c r="A843" s="138"/>
      <c r="B843" s="138"/>
      <c r="C843" s="138"/>
      <c r="D843" s="138"/>
      <c r="E843" s="138"/>
      <c r="F843" s="138"/>
      <c r="G843" s="138"/>
      <c r="H843" s="138"/>
      <c r="I843" s="138"/>
      <c r="J843" s="138"/>
      <c r="K843" s="138"/>
      <c r="L843" s="138"/>
      <c r="M843" s="138"/>
      <c r="N843" s="138"/>
      <c r="O843" s="138"/>
      <c r="P843" s="138"/>
      <c r="Q843" s="138"/>
      <c r="R843" s="138"/>
      <c r="S843" s="138"/>
      <c r="T843" s="138"/>
      <c r="U843" s="138"/>
      <c r="V843" s="138"/>
      <c r="W843" s="138"/>
      <c r="X843" s="138"/>
      <c r="Y843" s="138"/>
      <c r="Z843" s="138"/>
    </row>
    <row r="844" spans="1:26" ht="15.75" customHeight="1">
      <c r="A844" s="138"/>
      <c r="B844" s="138"/>
      <c r="C844" s="138"/>
      <c r="D844" s="138"/>
      <c r="E844" s="138"/>
      <c r="F844" s="138"/>
      <c r="G844" s="138"/>
      <c r="H844" s="138"/>
      <c r="I844" s="138"/>
      <c r="J844" s="138"/>
      <c r="K844" s="138"/>
      <c r="L844" s="138"/>
      <c r="M844" s="138"/>
      <c r="N844" s="138"/>
      <c r="O844" s="138"/>
      <c r="P844" s="138"/>
      <c r="Q844" s="138"/>
      <c r="R844" s="138"/>
      <c r="S844" s="138"/>
      <c r="T844" s="138"/>
      <c r="U844" s="138"/>
      <c r="V844" s="138"/>
      <c r="W844" s="138"/>
      <c r="X844" s="138"/>
      <c r="Y844" s="138"/>
      <c r="Z844" s="138"/>
    </row>
    <row r="845" spans="1:26" ht="15.75" customHeight="1">
      <c r="A845" s="138"/>
      <c r="B845" s="138"/>
      <c r="C845" s="138"/>
      <c r="D845" s="138"/>
      <c r="E845" s="138"/>
      <c r="F845" s="138"/>
      <c r="G845" s="138"/>
      <c r="H845" s="138"/>
      <c r="I845" s="138"/>
      <c r="J845" s="138"/>
      <c r="K845" s="138"/>
      <c r="L845" s="138"/>
      <c r="M845" s="138"/>
      <c r="N845" s="138"/>
      <c r="O845" s="138"/>
      <c r="P845" s="138"/>
      <c r="Q845" s="138"/>
      <c r="R845" s="138"/>
      <c r="S845" s="138"/>
      <c r="T845" s="138"/>
      <c r="U845" s="138"/>
      <c r="V845" s="138"/>
      <c r="W845" s="138"/>
      <c r="X845" s="138"/>
      <c r="Y845" s="138"/>
      <c r="Z845" s="138"/>
    </row>
    <row r="846" spans="1:26" ht="15.75" customHeight="1">
      <c r="A846" s="138"/>
      <c r="B846" s="138"/>
      <c r="C846" s="138"/>
      <c r="D846" s="138"/>
      <c r="E846" s="138"/>
      <c r="F846" s="138"/>
      <c r="G846" s="138"/>
      <c r="H846" s="138"/>
      <c r="I846" s="138"/>
      <c r="J846" s="138"/>
      <c r="K846" s="138"/>
      <c r="L846" s="138"/>
      <c r="M846" s="138"/>
      <c r="N846" s="138"/>
      <c r="O846" s="138"/>
      <c r="P846" s="138"/>
      <c r="Q846" s="138"/>
      <c r="R846" s="138"/>
      <c r="S846" s="138"/>
      <c r="T846" s="138"/>
      <c r="U846" s="138"/>
      <c r="V846" s="138"/>
      <c r="W846" s="138"/>
      <c r="X846" s="138"/>
      <c r="Y846" s="138"/>
      <c r="Z846" s="138"/>
    </row>
    <row r="847" spans="1:26" ht="15.75" customHeight="1">
      <c r="A847" s="138"/>
      <c r="B847" s="138"/>
      <c r="C847" s="138"/>
      <c r="D847" s="138"/>
      <c r="E847" s="138"/>
      <c r="F847" s="138"/>
      <c r="G847" s="138"/>
      <c r="H847" s="138"/>
      <c r="I847" s="138"/>
      <c r="J847" s="138"/>
      <c r="K847" s="138"/>
      <c r="L847" s="138"/>
      <c r="M847" s="138"/>
      <c r="N847" s="138"/>
      <c r="O847" s="138"/>
      <c r="P847" s="138"/>
      <c r="Q847" s="138"/>
      <c r="R847" s="138"/>
      <c r="S847" s="138"/>
      <c r="T847" s="138"/>
      <c r="U847" s="138"/>
      <c r="V847" s="138"/>
      <c r="W847" s="138"/>
      <c r="X847" s="138"/>
      <c r="Y847" s="138"/>
      <c r="Z847" s="138"/>
    </row>
    <row r="848" spans="1:26" ht="15.75" customHeight="1">
      <c r="A848" s="138"/>
      <c r="B848" s="138"/>
      <c r="C848" s="138"/>
      <c r="D848" s="138"/>
      <c r="E848" s="138"/>
      <c r="F848" s="138"/>
      <c r="G848" s="138"/>
      <c r="H848" s="138"/>
      <c r="I848" s="138"/>
      <c r="J848" s="138"/>
      <c r="K848" s="138"/>
      <c r="L848" s="138"/>
      <c r="M848" s="138"/>
      <c r="N848" s="138"/>
      <c r="O848" s="138"/>
      <c r="P848" s="138"/>
      <c r="Q848" s="138"/>
      <c r="R848" s="138"/>
      <c r="S848" s="138"/>
      <c r="T848" s="138"/>
      <c r="U848" s="138"/>
      <c r="V848" s="138"/>
      <c r="W848" s="138"/>
      <c r="X848" s="138"/>
      <c r="Y848" s="138"/>
      <c r="Z848" s="138"/>
    </row>
    <row r="849" spans="1:26" ht="15.75" customHeight="1">
      <c r="A849" s="138"/>
      <c r="B849" s="138"/>
      <c r="C849" s="138"/>
      <c r="D849" s="138"/>
      <c r="E849" s="138"/>
      <c r="F849" s="138"/>
      <c r="G849" s="138"/>
      <c r="H849" s="138"/>
      <c r="I849" s="138"/>
      <c r="J849" s="138"/>
      <c r="K849" s="138"/>
      <c r="L849" s="138"/>
      <c r="M849" s="138"/>
      <c r="N849" s="138"/>
      <c r="O849" s="138"/>
      <c r="P849" s="138"/>
      <c r="Q849" s="138"/>
      <c r="R849" s="138"/>
      <c r="S849" s="138"/>
      <c r="T849" s="138"/>
      <c r="U849" s="138"/>
      <c r="V849" s="138"/>
      <c r="W849" s="138"/>
      <c r="X849" s="138"/>
      <c r="Y849" s="138"/>
      <c r="Z849" s="138"/>
    </row>
    <row r="850" spans="1:26" ht="15.75" customHeight="1">
      <c r="A850" s="138"/>
      <c r="B850" s="138"/>
      <c r="C850" s="138"/>
      <c r="D850" s="138"/>
      <c r="E850" s="138"/>
      <c r="F850" s="138"/>
      <c r="G850" s="138"/>
      <c r="H850" s="138"/>
      <c r="I850" s="138"/>
      <c r="J850" s="138"/>
      <c r="K850" s="138"/>
      <c r="L850" s="138"/>
      <c r="M850" s="138"/>
      <c r="N850" s="138"/>
      <c r="O850" s="138"/>
      <c r="P850" s="138"/>
      <c r="Q850" s="138"/>
      <c r="R850" s="138"/>
      <c r="S850" s="138"/>
      <c r="T850" s="138"/>
      <c r="U850" s="138"/>
      <c r="V850" s="138"/>
      <c r="W850" s="138"/>
      <c r="X850" s="138"/>
      <c r="Y850" s="138"/>
      <c r="Z850" s="138"/>
    </row>
    <row r="851" spans="1:26" ht="15.75" customHeight="1">
      <c r="A851" s="138"/>
      <c r="B851" s="138"/>
      <c r="C851" s="138"/>
      <c r="D851" s="138"/>
      <c r="E851" s="138"/>
      <c r="F851" s="138"/>
      <c r="G851" s="138"/>
      <c r="H851" s="138"/>
      <c r="I851" s="138"/>
      <c r="J851" s="138"/>
      <c r="K851" s="138"/>
      <c r="L851" s="138"/>
      <c r="M851" s="138"/>
      <c r="N851" s="138"/>
      <c r="O851" s="138"/>
      <c r="P851" s="138"/>
      <c r="Q851" s="138"/>
      <c r="R851" s="138"/>
      <c r="S851" s="138"/>
      <c r="T851" s="138"/>
      <c r="U851" s="138"/>
      <c r="V851" s="138"/>
      <c r="W851" s="138"/>
      <c r="X851" s="138"/>
      <c r="Y851" s="138"/>
      <c r="Z851" s="138"/>
    </row>
    <row r="852" spans="1:26" ht="15.75" customHeight="1">
      <c r="A852" s="138"/>
      <c r="B852" s="138"/>
      <c r="C852" s="138"/>
      <c r="D852" s="138"/>
      <c r="E852" s="138"/>
      <c r="F852" s="138"/>
      <c r="G852" s="138"/>
      <c r="H852" s="138"/>
      <c r="I852" s="138"/>
      <c r="J852" s="138"/>
      <c r="K852" s="138"/>
      <c r="L852" s="138"/>
      <c r="M852" s="138"/>
      <c r="N852" s="138"/>
      <c r="O852" s="138"/>
      <c r="P852" s="138"/>
      <c r="Q852" s="138"/>
      <c r="R852" s="138"/>
      <c r="S852" s="138"/>
      <c r="T852" s="138"/>
      <c r="U852" s="138"/>
      <c r="V852" s="138"/>
      <c r="W852" s="138"/>
      <c r="X852" s="138"/>
      <c r="Y852" s="138"/>
      <c r="Z852" s="138"/>
    </row>
    <row r="853" spans="1:26" ht="15.75" customHeight="1">
      <c r="A853" s="138"/>
      <c r="B853" s="138"/>
      <c r="C853" s="138"/>
      <c r="D853" s="138"/>
      <c r="E853" s="138"/>
      <c r="F853" s="138"/>
      <c r="G853" s="138"/>
      <c r="H853" s="138"/>
      <c r="I853" s="138"/>
      <c r="J853" s="138"/>
      <c r="K853" s="138"/>
      <c r="L853" s="138"/>
      <c r="M853" s="138"/>
      <c r="N853" s="138"/>
      <c r="O853" s="138"/>
      <c r="P853" s="138"/>
      <c r="Q853" s="138"/>
      <c r="R853" s="138"/>
      <c r="S853" s="138"/>
      <c r="T853" s="138"/>
      <c r="U853" s="138"/>
      <c r="V853" s="138"/>
      <c r="W853" s="138"/>
      <c r="X853" s="138"/>
      <c r="Y853" s="138"/>
      <c r="Z853" s="138"/>
    </row>
    <row r="854" spans="1:26" ht="15.75" customHeight="1">
      <c r="A854" s="138"/>
      <c r="B854" s="138"/>
      <c r="C854" s="138"/>
      <c r="D854" s="138"/>
      <c r="E854" s="138"/>
      <c r="F854" s="138"/>
      <c r="G854" s="138"/>
      <c r="H854" s="138"/>
      <c r="I854" s="138"/>
      <c r="J854" s="138"/>
      <c r="K854" s="138"/>
      <c r="L854" s="138"/>
      <c r="M854" s="138"/>
      <c r="N854" s="138"/>
      <c r="O854" s="138"/>
      <c r="P854" s="138"/>
      <c r="Q854" s="138"/>
      <c r="R854" s="138"/>
      <c r="S854" s="138"/>
      <c r="T854" s="138"/>
      <c r="U854" s="138"/>
      <c r="V854" s="138"/>
      <c r="W854" s="138"/>
      <c r="X854" s="138"/>
      <c r="Y854" s="138"/>
      <c r="Z854" s="138"/>
    </row>
    <row r="855" spans="1:26" ht="15.75" customHeight="1">
      <c r="A855" s="138"/>
      <c r="B855" s="138"/>
      <c r="C855" s="138"/>
      <c r="D855" s="138"/>
      <c r="E855" s="138"/>
      <c r="F855" s="138"/>
      <c r="G855" s="138"/>
      <c r="H855" s="138"/>
      <c r="I855" s="138"/>
      <c r="J855" s="138"/>
      <c r="K855" s="138"/>
      <c r="L855" s="138"/>
      <c r="M855" s="138"/>
      <c r="N855" s="138"/>
      <c r="O855" s="138"/>
      <c r="P855" s="138"/>
      <c r="Q855" s="138"/>
      <c r="R855" s="138"/>
      <c r="S855" s="138"/>
      <c r="T855" s="138"/>
      <c r="U855" s="138"/>
      <c r="V855" s="138"/>
      <c r="W855" s="138"/>
      <c r="X855" s="138"/>
      <c r="Y855" s="138"/>
      <c r="Z855" s="138"/>
    </row>
    <row r="856" spans="1:26" ht="15.75" customHeight="1">
      <c r="A856" s="138"/>
      <c r="B856" s="138"/>
      <c r="C856" s="138"/>
      <c r="D856" s="138"/>
      <c r="E856" s="138"/>
      <c r="F856" s="138"/>
      <c r="G856" s="138"/>
      <c r="H856" s="138"/>
      <c r="I856" s="138"/>
      <c r="J856" s="138"/>
      <c r="K856" s="138"/>
      <c r="L856" s="138"/>
      <c r="M856" s="138"/>
      <c r="N856" s="138"/>
      <c r="O856" s="138"/>
      <c r="P856" s="138"/>
      <c r="Q856" s="138"/>
      <c r="R856" s="138"/>
      <c r="S856" s="138"/>
      <c r="T856" s="138"/>
      <c r="U856" s="138"/>
      <c r="V856" s="138"/>
      <c r="W856" s="138"/>
      <c r="X856" s="138"/>
      <c r="Y856" s="138"/>
      <c r="Z856" s="138"/>
    </row>
    <row r="857" spans="1:26" ht="15.75" customHeight="1">
      <c r="A857" s="138"/>
      <c r="B857" s="138"/>
      <c r="C857" s="138"/>
      <c r="D857" s="138"/>
      <c r="E857" s="138"/>
      <c r="F857" s="138"/>
      <c r="G857" s="138"/>
      <c r="H857" s="138"/>
      <c r="I857" s="138"/>
      <c r="J857" s="138"/>
      <c r="K857" s="138"/>
      <c r="L857" s="138"/>
      <c r="M857" s="138"/>
      <c r="N857" s="138"/>
      <c r="O857" s="138"/>
      <c r="P857" s="138"/>
      <c r="Q857" s="138"/>
      <c r="R857" s="138"/>
      <c r="S857" s="138"/>
      <c r="T857" s="138"/>
      <c r="U857" s="138"/>
      <c r="V857" s="138"/>
      <c r="W857" s="138"/>
      <c r="X857" s="138"/>
      <c r="Y857" s="138"/>
      <c r="Z857" s="138"/>
    </row>
    <row r="858" spans="1:26" ht="15.75" customHeight="1">
      <c r="A858" s="138"/>
      <c r="B858" s="138"/>
      <c r="C858" s="138"/>
      <c r="D858" s="138"/>
      <c r="E858" s="138"/>
      <c r="F858" s="138"/>
      <c r="G858" s="138"/>
      <c r="H858" s="138"/>
      <c r="I858" s="138"/>
      <c r="J858" s="138"/>
      <c r="K858" s="138"/>
      <c r="L858" s="138"/>
      <c r="M858" s="138"/>
      <c r="N858" s="138"/>
      <c r="O858" s="138"/>
      <c r="P858" s="138"/>
      <c r="Q858" s="138"/>
      <c r="R858" s="138"/>
      <c r="S858" s="138"/>
      <c r="T858" s="138"/>
      <c r="U858" s="138"/>
      <c r="V858" s="138"/>
      <c r="W858" s="138"/>
      <c r="X858" s="138"/>
      <c r="Y858" s="138"/>
      <c r="Z858" s="138"/>
    </row>
    <row r="859" spans="1:26" ht="15.75" customHeight="1">
      <c r="A859" s="138"/>
      <c r="B859" s="138"/>
      <c r="C859" s="138"/>
      <c r="D859" s="138"/>
      <c r="E859" s="138"/>
      <c r="F859" s="138"/>
      <c r="G859" s="138"/>
      <c r="H859" s="138"/>
      <c r="I859" s="138"/>
      <c r="J859" s="138"/>
      <c r="K859" s="138"/>
      <c r="L859" s="138"/>
      <c r="M859" s="138"/>
      <c r="N859" s="138"/>
      <c r="O859" s="138"/>
      <c r="P859" s="138"/>
      <c r="Q859" s="138"/>
      <c r="R859" s="138"/>
      <c r="S859" s="138"/>
      <c r="T859" s="138"/>
      <c r="U859" s="138"/>
      <c r="V859" s="138"/>
      <c r="W859" s="138"/>
      <c r="X859" s="138"/>
      <c r="Y859" s="138"/>
      <c r="Z859" s="138"/>
    </row>
    <row r="860" spans="1:26" ht="15.75" customHeight="1">
      <c r="A860" s="138"/>
      <c r="B860" s="138"/>
      <c r="C860" s="138"/>
      <c r="D860" s="138"/>
      <c r="E860" s="138"/>
      <c r="F860" s="138"/>
      <c r="G860" s="138"/>
      <c r="H860" s="138"/>
      <c r="I860" s="138"/>
      <c r="J860" s="138"/>
      <c r="K860" s="138"/>
      <c r="L860" s="138"/>
      <c r="M860" s="138"/>
      <c r="N860" s="138"/>
      <c r="O860" s="138"/>
      <c r="P860" s="138"/>
      <c r="Q860" s="138"/>
      <c r="R860" s="138"/>
      <c r="S860" s="138"/>
      <c r="T860" s="138"/>
      <c r="U860" s="138"/>
      <c r="V860" s="138"/>
      <c r="W860" s="138"/>
      <c r="X860" s="138"/>
      <c r="Y860" s="138"/>
      <c r="Z860" s="138"/>
    </row>
    <row r="861" spans="1:26" ht="15.75" customHeight="1">
      <c r="A861" s="138"/>
      <c r="B861" s="138"/>
      <c r="C861" s="138"/>
      <c r="D861" s="138"/>
      <c r="E861" s="138"/>
      <c r="F861" s="138"/>
      <c r="G861" s="138"/>
      <c r="H861" s="138"/>
      <c r="I861" s="138"/>
      <c r="J861" s="138"/>
      <c r="K861" s="138"/>
      <c r="L861" s="138"/>
      <c r="M861" s="138"/>
      <c r="N861" s="138"/>
      <c r="O861" s="138"/>
      <c r="P861" s="138"/>
      <c r="Q861" s="138"/>
      <c r="R861" s="138"/>
      <c r="S861" s="138"/>
      <c r="T861" s="138"/>
      <c r="U861" s="138"/>
      <c r="V861" s="138"/>
      <c r="W861" s="138"/>
      <c r="X861" s="138"/>
      <c r="Y861" s="138"/>
      <c r="Z861" s="138"/>
    </row>
    <row r="862" spans="1:26" ht="15.75" customHeight="1">
      <c r="A862" s="138"/>
      <c r="B862" s="138"/>
      <c r="C862" s="138"/>
      <c r="D862" s="138"/>
      <c r="E862" s="138"/>
      <c r="F862" s="138"/>
      <c r="G862" s="138"/>
      <c r="H862" s="138"/>
      <c r="I862" s="138"/>
      <c r="J862" s="138"/>
      <c r="K862" s="138"/>
      <c r="L862" s="138"/>
      <c r="M862" s="138"/>
      <c r="N862" s="138"/>
      <c r="O862" s="138"/>
      <c r="P862" s="138"/>
      <c r="Q862" s="138"/>
      <c r="R862" s="138"/>
      <c r="S862" s="138"/>
      <c r="T862" s="138"/>
      <c r="U862" s="138"/>
      <c r="V862" s="138"/>
      <c r="W862" s="138"/>
      <c r="X862" s="138"/>
      <c r="Y862" s="138"/>
      <c r="Z862" s="138"/>
    </row>
    <row r="863" spans="1:26" ht="15.75" customHeight="1">
      <c r="A863" s="138"/>
      <c r="B863" s="138"/>
      <c r="C863" s="138"/>
      <c r="D863" s="138"/>
      <c r="E863" s="138"/>
      <c r="F863" s="138"/>
      <c r="G863" s="138"/>
      <c r="H863" s="138"/>
      <c r="I863" s="138"/>
      <c r="J863" s="138"/>
      <c r="K863" s="138"/>
      <c r="L863" s="138"/>
      <c r="M863" s="138"/>
      <c r="N863" s="138"/>
      <c r="O863" s="138"/>
      <c r="P863" s="138"/>
      <c r="Q863" s="138"/>
      <c r="R863" s="138"/>
      <c r="S863" s="138"/>
      <c r="T863" s="138"/>
      <c r="U863" s="138"/>
      <c r="V863" s="138"/>
      <c r="W863" s="138"/>
      <c r="X863" s="138"/>
      <c r="Y863" s="138"/>
      <c r="Z863" s="138"/>
    </row>
    <row r="864" spans="1:26" ht="15.75" customHeight="1">
      <c r="A864" s="138"/>
      <c r="B864" s="138"/>
      <c r="C864" s="138"/>
      <c r="D864" s="138"/>
      <c r="E864" s="138"/>
      <c r="F864" s="138"/>
      <c r="G864" s="138"/>
      <c r="H864" s="138"/>
      <c r="I864" s="138"/>
      <c r="J864" s="138"/>
      <c r="K864" s="138"/>
      <c r="L864" s="138"/>
      <c r="M864" s="138"/>
      <c r="N864" s="138"/>
      <c r="O864" s="138"/>
      <c r="P864" s="138"/>
      <c r="Q864" s="138"/>
      <c r="R864" s="138"/>
      <c r="S864" s="138"/>
      <c r="T864" s="138"/>
      <c r="U864" s="138"/>
      <c r="V864" s="138"/>
      <c r="W864" s="138"/>
      <c r="X864" s="138"/>
      <c r="Y864" s="138"/>
      <c r="Z864" s="138"/>
    </row>
    <row r="865" spans="1:26" ht="15.75" customHeight="1">
      <c r="A865" s="138"/>
      <c r="B865" s="138"/>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8"/>
      <c r="Z865" s="138"/>
    </row>
    <row r="866" spans="1:26" ht="15.75" customHeight="1">
      <c r="A866" s="138"/>
      <c r="B866" s="138"/>
      <c r="C866" s="138"/>
      <c r="D866" s="138"/>
      <c r="E866" s="138"/>
      <c r="F866" s="138"/>
      <c r="G866" s="138"/>
      <c r="H866" s="138"/>
      <c r="I866" s="138"/>
      <c r="J866" s="138"/>
      <c r="K866" s="138"/>
      <c r="L866" s="138"/>
      <c r="M866" s="138"/>
      <c r="N866" s="138"/>
      <c r="O866" s="138"/>
      <c r="P866" s="138"/>
      <c r="Q866" s="138"/>
      <c r="R866" s="138"/>
      <c r="S866" s="138"/>
      <c r="T866" s="138"/>
      <c r="U866" s="138"/>
      <c r="V866" s="138"/>
      <c r="W866" s="138"/>
      <c r="X866" s="138"/>
      <c r="Y866" s="138"/>
      <c r="Z866" s="138"/>
    </row>
    <row r="867" spans="1:26" ht="15.75" customHeight="1">
      <c r="A867" s="138"/>
      <c r="B867" s="138"/>
      <c r="C867" s="138"/>
      <c r="D867" s="138"/>
      <c r="E867" s="138"/>
      <c r="F867" s="138"/>
      <c r="G867" s="138"/>
      <c r="H867" s="138"/>
      <c r="I867" s="138"/>
      <c r="J867" s="138"/>
      <c r="K867" s="138"/>
      <c r="L867" s="138"/>
      <c r="M867" s="138"/>
      <c r="N867" s="138"/>
      <c r="O867" s="138"/>
      <c r="P867" s="138"/>
      <c r="Q867" s="138"/>
      <c r="R867" s="138"/>
      <c r="S867" s="138"/>
      <c r="T867" s="138"/>
      <c r="U867" s="138"/>
      <c r="V867" s="138"/>
      <c r="W867" s="138"/>
      <c r="X867" s="138"/>
      <c r="Y867" s="138"/>
      <c r="Z867" s="138"/>
    </row>
    <row r="868" spans="1:26" ht="15.75" customHeight="1">
      <c r="A868" s="138"/>
      <c r="B868" s="138"/>
      <c r="C868" s="138"/>
      <c r="D868" s="138"/>
      <c r="E868" s="138"/>
      <c r="F868" s="138"/>
      <c r="G868" s="138"/>
      <c r="H868" s="138"/>
      <c r="I868" s="138"/>
      <c r="J868" s="138"/>
      <c r="K868" s="138"/>
      <c r="L868" s="138"/>
      <c r="M868" s="138"/>
      <c r="N868" s="138"/>
      <c r="O868" s="138"/>
      <c r="P868" s="138"/>
      <c r="Q868" s="138"/>
      <c r="R868" s="138"/>
      <c r="S868" s="138"/>
      <c r="T868" s="138"/>
      <c r="U868" s="138"/>
      <c r="V868" s="138"/>
      <c r="W868" s="138"/>
      <c r="X868" s="138"/>
      <c r="Y868" s="138"/>
      <c r="Z868" s="138"/>
    </row>
    <row r="869" spans="1:26" ht="15.75" customHeight="1">
      <c r="A869" s="138"/>
      <c r="B869" s="138"/>
      <c r="C869" s="138"/>
      <c r="D869" s="138"/>
      <c r="E869" s="138"/>
      <c r="F869" s="138"/>
      <c r="G869" s="138"/>
      <c r="H869" s="138"/>
      <c r="I869" s="138"/>
      <c r="J869" s="138"/>
      <c r="K869" s="138"/>
      <c r="L869" s="138"/>
      <c r="M869" s="138"/>
      <c r="N869" s="138"/>
      <c r="O869" s="138"/>
      <c r="P869" s="138"/>
      <c r="Q869" s="138"/>
      <c r="R869" s="138"/>
      <c r="S869" s="138"/>
      <c r="T869" s="138"/>
      <c r="U869" s="138"/>
      <c r="V869" s="138"/>
      <c r="W869" s="138"/>
      <c r="X869" s="138"/>
      <c r="Y869" s="138"/>
      <c r="Z869" s="138"/>
    </row>
    <row r="870" spans="1:26" ht="15.75" customHeight="1">
      <c r="A870" s="138"/>
      <c r="B870" s="138"/>
      <c r="C870" s="138"/>
      <c r="D870" s="138"/>
      <c r="E870" s="138"/>
      <c r="F870" s="138"/>
      <c r="G870" s="138"/>
      <c r="H870" s="138"/>
      <c r="I870" s="138"/>
      <c r="J870" s="138"/>
      <c r="K870" s="138"/>
      <c r="L870" s="138"/>
      <c r="M870" s="138"/>
      <c r="N870" s="138"/>
      <c r="O870" s="138"/>
      <c r="P870" s="138"/>
      <c r="Q870" s="138"/>
      <c r="R870" s="138"/>
      <c r="S870" s="138"/>
      <c r="T870" s="138"/>
      <c r="U870" s="138"/>
      <c r="V870" s="138"/>
      <c r="W870" s="138"/>
      <c r="X870" s="138"/>
      <c r="Y870" s="138"/>
      <c r="Z870" s="138"/>
    </row>
    <row r="871" spans="1:26" ht="15.75" customHeight="1">
      <c r="A871" s="138"/>
      <c r="B871" s="138"/>
      <c r="C871" s="138"/>
      <c r="D871" s="138"/>
      <c r="E871" s="138"/>
      <c r="F871" s="138"/>
      <c r="G871" s="138"/>
      <c r="H871" s="138"/>
      <c r="I871" s="138"/>
      <c r="J871" s="138"/>
      <c r="K871" s="138"/>
      <c r="L871" s="138"/>
      <c r="M871" s="138"/>
      <c r="N871" s="138"/>
      <c r="O871" s="138"/>
      <c r="P871" s="138"/>
      <c r="Q871" s="138"/>
      <c r="R871" s="138"/>
      <c r="S871" s="138"/>
      <c r="T871" s="138"/>
      <c r="U871" s="138"/>
      <c r="V871" s="138"/>
      <c r="W871" s="138"/>
      <c r="X871" s="138"/>
      <c r="Y871" s="138"/>
      <c r="Z871" s="138"/>
    </row>
    <row r="872" spans="1:26" ht="15.75" customHeight="1">
      <c r="A872" s="138"/>
      <c r="B872" s="138"/>
      <c r="C872" s="138"/>
      <c r="D872" s="138"/>
      <c r="E872" s="138"/>
      <c r="F872" s="138"/>
      <c r="G872" s="138"/>
      <c r="H872" s="138"/>
      <c r="I872" s="138"/>
      <c r="J872" s="138"/>
      <c r="K872" s="138"/>
      <c r="L872" s="138"/>
      <c r="M872" s="138"/>
      <c r="N872" s="138"/>
      <c r="O872" s="138"/>
      <c r="P872" s="138"/>
      <c r="Q872" s="138"/>
      <c r="R872" s="138"/>
      <c r="S872" s="138"/>
      <c r="T872" s="138"/>
      <c r="U872" s="138"/>
      <c r="V872" s="138"/>
      <c r="W872" s="138"/>
      <c r="X872" s="138"/>
      <c r="Y872" s="138"/>
      <c r="Z872" s="138"/>
    </row>
    <row r="873" spans="1:26" ht="15.75" customHeight="1">
      <c r="A873" s="138"/>
      <c r="B873" s="138"/>
      <c r="C873" s="138"/>
      <c r="D873" s="138"/>
      <c r="E873" s="138"/>
      <c r="F873" s="138"/>
      <c r="G873" s="138"/>
      <c r="H873" s="138"/>
      <c r="I873" s="138"/>
      <c r="J873" s="138"/>
      <c r="K873" s="138"/>
      <c r="L873" s="138"/>
      <c r="M873" s="138"/>
      <c r="N873" s="138"/>
      <c r="O873" s="138"/>
      <c r="P873" s="138"/>
      <c r="Q873" s="138"/>
      <c r="R873" s="138"/>
      <c r="S873" s="138"/>
      <c r="T873" s="138"/>
      <c r="U873" s="138"/>
      <c r="V873" s="138"/>
      <c r="W873" s="138"/>
      <c r="X873" s="138"/>
      <c r="Y873" s="138"/>
      <c r="Z873" s="138"/>
    </row>
    <row r="874" spans="1:26" ht="15.75" customHeight="1">
      <c r="A874" s="138"/>
      <c r="B874" s="138"/>
      <c r="C874" s="138"/>
      <c r="D874" s="138"/>
      <c r="E874" s="138"/>
      <c r="F874" s="138"/>
      <c r="G874" s="138"/>
      <c r="H874" s="138"/>
      <c r="I874" s="138"/>
      <c r="J874" s="138"/>
      <c r="K874" s="138"/>
      <c r="L874" s="138"/>
      <c r="M874" s="138"/>
      <c r="N874" s="138"/>
      <c r="O874" s="138"/>
      <c r="P874" s="138"/>
      <c r="Q874" s="138"/>
      <c r="R874" s="138"/>
      <c r="S874" s="138"/>
      <c r="T874" s="138"/>
      <c r="U874" s="138"/>
      <c r="V874" s="138"/>
      <c r="W874" s="138"/>
      <c r="X874" s="138"/>
      <c r="Y874" s="138"/>
      <c r="Z874" s="138"/>
    </row>
    <row r="875" spans="1:26" ht="15.75" customHeight="1">
      <c r="A875" s="138"/>
      <c r="B875" s="138"/>
      <c r="C875" s="138"/>
      <c r="D875" s="138"/>
      <c r="E875" s="138"/>
      <c r="F875" s="138"/>
      <c r="G875" s="138"/>
      <c r="H875" s="138"/>
      <c r="I875" s="138"/>
      <c r="J875" s="138"/>
      <c r="K875" s="138"/>
      <c r="L875" s="138"/>
      <c r="M875" s="138"/>
      <c r="N875" s="138"/>
      <c r="O875" s="138"/>
      <c r="P875" s="138"/>
      <c r="Q875" s="138"/>
      <c r="R875" s="138"/>
      <c r="S875" s="138"/>
      <c r="T875" s="138"/>
      <c r="U875" s="138"/>
      <c r="V875" s="138"/>
      <c r="W875" s="138"/>
      <c r="X875" s="138"/>
      <c r="Y875" s="138"/>
      <c r="Z875" s="138"/>
    </row>
    <row r="876" spans="1:26" ht="15.75" customHeight="1">
      <c r="A876" s="138"/>
      <c r="B876" s="138"/>
      <c r="C876" s="138"/>
      <c r="D876" s="138"/>
      <c r="E876" s="138"/>
      <c r="F876" s="138"/>
      <c r="G876" s="138"/>
      <c r="H876" s="138"/>
      <c r="I876" s="138"/>
      <c r="J876" s="138"/>
      <c r="K876" s="138"/>
      <c r="L876" s="138"/>
      <c r="M876" s="138"/>
      <c r="N876" s="138"/>
      <c r="O876" s="138"/>
      <c r="P876" s="138"/>
      <c r="Q876" s="138"/>
      <c r="R876" s="138"/>
      <c r="S876" s="138"/>
      <c r="T876" s="138"/>
      <c r="U876" s="138"/>
      <c r="V876" s="138"/>
      <c r="W876" s="138"/>
      <c r="X876" s="138"/>
      <c r="Y876" s="138"/>
      <c r="Z876" s="138"/>
    </row>
    <row r="877" spans="1:26" ht="15.75" customHeight="1">
      <c r="A877" s="138"/>
      <c r="B877" s="138"/>
      <c r="C877" s="138"/>
      <c r="D877" s="138"/>
      <c r="E877" s="138"/>
      <c r="F877" s="138"/>
      <c r="G877" s="138"/>
      <c r="H877" s="138"/>
      <c r="I877" s="138"/>
      <c r="J877" s="138"/>
      <c r="K877" s="138"/>
      <c r="L877" s="138"/>
      <c r="M877" s="138"/>
      <c r="N877" s="138"/>
      <c r="O877" s="138"/>
      <c r="P877" s="138"/>
      <c r="Q877" s="138"/>
      <c r="R877" s="138"/>
      <c r="S877" s="138"/>
      <c r="T877" s="138"/>
      <c r="U877" s="138"/>
      <c r="V877" s="138"/>
      <c r="W877" s="138"/>
      <c r="X877" s="138"/>
      <c r="Y877" s="138"/>
      <c r="Z877" s="138"/>
    </row>
    <row r="878" spans="1:26" ht="15.75" customHeight="1">
      <c r="A878" s="138"/>
      <c r="B878" s="138"/>
      <c r="C878" s="138"/>
      <c r="D878" s="138"/>
      <c r="E878" s="138"/>
      <c r="F878" s="138"/>
      <c r="G878" s="138"/>
      <c r="H878" s="138"/>
      <c r="I878" s="138"/>
      <c r="J878" s="138"/>
      <c r="K878" s="138"/>
      <c r="L878" s="138"/>
      <c r="M878" s="138"/>
      <c r="N878" s="138"/>
      <c r="O878" s="138"/>
      <c r="P878" s="138"/>
      <c r="Q878" s="138"/>
      <c r="R878" s="138"/>
      <c r="S878" s="138"/>
      <c r="T878" s="138"/>
      <c r="U878" s="138"/>
      <c r="V878" s="138"/>
      <c r="W878" s="138"/>
      <c r="X878" s="138"/>
      <c r="Y878" s="138"/>
      <c r="Z878" s="138"/>
    </row>
    <row r="879" spans="1:26" ht="15.75" customHeight="1">
      <c r="A879" s="138"/>
      <c r="B879" s="138"/>
      <c r="C879" s="138"/>
      <c r="D879" s="138"/>
      <c r="E879" s="138"/>
      <c r="F879" s="138"/>
      <c r="G879" s="138"/>
      <c r="H879" s="138"/>
      <c r="I879" s="138"/>
      <c r="J879" s="138"/>
      <c r="K879" s="138"/>
      <c r="L879" s="138"/>
      <c r="M879" s="138"/>
      <c r="N879" s="138"/>
      <c r="O879" s="138"/>
      <c r="P879" s="138"/>
      <c r="Q879" s="138"/>
      <c r="R879" s="138"/>
      <c r="S879" s="138"/>
      <c r="T879" s="138"/>
      <c r="U879" s="138"/>
      <c r="V879" s="138"/>
      <c r="W879" s="138"/>
      <c r="X879" s="138"/>
      <c r="Y879" s="138"/>
      <c r="Z879" s="138"/>
    </row>
    <row r="880" spans="1:26" ht="15.75" customHeight="1">
      <c r="A880" s="138"/>
      <c r="B880" s="138"/>
      <c r="C880" s="138"/>
      <c r="D880" s="138"/>
      <c r="E880" s="138"/>
      <c r="F880" s="138"/>
      <c r="G880" s="138"/>
      <c r="H880" s="138"/>
      <c r="I880" s="138"/>
      <c r="J880" s="138"/>
      <c r="K880" s="138"/>
      <c r="L880" s="138"/>
      <c r="M880" s="138"/>
      <c r="N880" s="138"/>
      <c r="O880" s="138"/>
      <c r="P880" s="138"/>
      <c r="Q880" s="138"/>
      <c r="R880" s="138"/>
      <c r="S880" s="138"/>
      <c r="T880" s="138"/>
      <c r="U880" s="138"/>
      <c r="V880" s="138"/>
      <c r="W880" s="138"/>
      <c r="X880" s="138"/>
      <c r="Y880" s="138"/>
      <c r="Z880" s="138"/>
    </row>
    <row r="881" spans="1:26" ht="15.75" customHeight="1">
      <c r="A881" s="138"/>
      <c r="B881" s="138"/>
      <c r="C881" s="138"/>
      <c r="D881" s="138"/>
      <c r="E881" s="138"/>
      <c r="F881" s="138"/>
      <c r="G881" s="138"/>
      <c r="H881" s="138"/>
      <c r="I881" s="138"/>
      <c r="J881" s="138"/>
      <c r="K881" s="138"/>
      <c r="L881" s="138"/>
      <c r="M881" s="138"/>
      <c r="N881" s="138"/>
      <c r="O881" s="138"/>
      <c r="P881" s="138"/>
      <c r="Q881" s="138"/>
      <c r="R881" s="138"/>
      <c r="S881" s="138"/>
      <c r="T881" s="138"/>
      <c r="U881" s="138"/>
      <c r="V881" s="138"/>
      <c r="W881" s="138"/>
      <c r="X881" s="138"/>
      <c r="Y881" s="138"/>
      <c r="Z881" s="138"/>
    </row>
    <row r="882" spans="1:26" ht="15.75" customHeight="1">
      <c r="A882" s="138"/>
      <c r="B882" s="138"/>
      <c r="C882" s="138"/>
      <c r="D882" s="138"/>
      <c r="E882" s="138"/>
      <c r="F882" s="138"/>
      <c r="G882" s="138"/>
      <c r="H882" s="138"/>
      <c r="I882" s="138"/>
      <c r="J882" s="138"/>
      <c r="K882" s="138"/>
      <c r="L882" s="138"/>
      <c r="M882" s="138"/>
      <c r="N882" s="138"/>
      <c r="O882" s="138"/>
      <c r="P882" s="138"/>
      <c r="Q882" s="138"/>
      <c r="R882" s="138"/>
      <c r="S882" s="138"/>
      <c r="T882" s="138"/>
      <c r="U882" s="138"/>
      <c r="V882" s="138"/>
      <c r="W882" s="138"/>
      <c r="X882" s="138"/>
      <c r="Y882" s="138"/>
      <c r="Z882" s="138"/>
    </row>
    <row r="883" spans="1:26" ht="15.75" customHeight="1">
      <c r="A883" s="138"/>
      <c r="B883" s="138"/>
      <c r="C883" s="138"/>
      <c r="D883" s="138"/>
      <c r="E883" s="138"/>
      <c r="F883" s="138"/>
      <c r="G883" s="138"/>
      <c r="H883" s="138"/>
      <c r="I883" s="138"/>
      <c r="J883" s="138"/>
      <c r="K883" s="138"/>
      <c r="L883" s="138"/>
      <c r="M883" s="138"/>
      <c r="N883" s="138"/>
      <c r="O883" s="138"/>
      <c r="P883" s="138"/>
      <c r="Q883" s="138"/>
      <c r="R883" s="138"/>
      <c r="S883" s="138"/>
      <c r="T883" s="138"/>
      <c r="U883" s="138"/>
      <c r="V883" s="138"/>
      <c r="W883" s="138"/>
      <c r="X883" s="138"/>
      <c r="Y883" s="138"/>
      <c r="Z883" s="138"/>
    </row>
    <row r="884" spans="1:26" ht="15.75" customHeight="1">
      <c r="A884" s="138"/>
      <c r="B884" s="138"/>
      <c r="C884" s="138"/>
      <c r="D884" s="138"/>
      <c r="E884" s="138"/>
      <c r="F884" s="138"/>
      <c r="G884" s="138"/>
      <c r="H884" s="138"/>
      <c r="I884" s="138"/>
      <c r="J884" s="138"/>
      <c r="K884" s="138"/>
      <c r="L884" s="138"/>
      <c r="M884" s="138"/>
      <c r="N884" s="138"/>
      <c r="O884" s="138"/>
      <c r="P884" s="138"/>
      <c r="Q884" s="138"/>
      <c r="R884" s="138"/>
      <c r="S884" s="138"/>
      <c r="T884" s="138"/>
      <c r="U884" s="138"/>
      <c r="V884" s="138"/>
      <c r="W884" s="138"/>
      <c r="X884" s="138"/>
      <c r="Y884" s="138"/>
      <c r="Z884" s="138"/>
    </row>
    <row r="885" spans="1:26" ht="15.75" customHeight="1">
      <c r="A885" s="138"/>
      <c r="B885" s="138"/>
      <c r="C885" s="138"/>
      <c r="D885" s="138"/>
      <c r="E885" s="138"/>
      <c r="F885" s="138"/>
      <c r="G885" s="138"/>
      <c r="H885" s="138"/>
      <c r="I885" s="138"/>
      <c r="J885" s="138"/>
      <c r="K885" s="138"/>
      <c r="L885" s="138"/>
      <c r="M885" s="138"/>
      <c r="N885" s="138"/>
      <c r="O885" s="138"/>
      <c r="P885" s="138"/>
      <c r="Q885" s="138"/>
      <c r="R885" s="138"/>
      <c r="S885" s="138"/>
      <c r="T885" s="138"/>
      <c r="U885" s="138"/>
      <c r="V885" s="138"/>
      <c r="W885" s="138"/>
      <c r="X885" s="138"/>
      <c r="Y885" s="138"/>
      <c r="Z885" s="138"/>
    </row>
    <row r="886" spans="1:26" ht="15.75" customHeight="1">
      <c r="A886" s="138"/>
      <c r="B886" s="138"/>
      <c r="C886" s="138"/>
      <c r="D886" s="138"/>
      <c r="E886" s="138"/>
      <c r="F886" s="138"/>
      <c r="G886" s="138"/>
      <c r="H886" s="138"/>
      <c r="I886" s="138"/>
      <c r="J886" s="138"/>
      <c r="K886" s="138"/>
      <c r="L886" s="138"/>
      <c r="M886" s="138"/>
      <c r="N886" s="138"/>
      <c r="O886" s="138"/>
      <c r="P886" s="138"/>
      <c r="Q886" s="138"/>
      <c r="R886" s="138"/>
      <c r="S886" s="138"/>
      <c r="T886" s="138"/>
      <c r="U886" s="138"/>
      <c r="V886" s="138"/>
      <c r="W886" s="138"/>
      <c r="X886" s="138"/>
      <c r="Y886" s="138"/>
      <c r="Z886" s="138"/>
    </row>
    <row r="887" spans="1:26" ht="15.75" customHeight="1">
      <c r="A887" s="138"/>
      <c r="B887" s="138"/>
      <c r="C887" s="138"/>
      <c r="D887" s="138"/>
      <c r="E887" s="138"/>
      <c r="F887" s="138"/>
      <c r="G887" s="138"/>
      <c r="H887" s="138"/>
      <c r="I887" s="138"/>
      <c r="J887" s="138"/>
      <c r="K887" s="138"/>
      <c r="L887" s="138"/>
      <c r="M887" s="138"/>
      <c r="N887" s="138"/>
      <c r="O887" s="138"/>
      <c r="P887" s="138"/>
      <c r="Q887" s="138"/>
      <c r="R887" s="138"/>
      <c r="S887" s="138"/>
      <c r="T887" s="138"/>
      <c r="U887" s="138"/>
      <c r="V887" s="138"/>
      <c r="W887" s="138"/>
      <c r="X887" s="138"/>
      <c r="Y887" s="138"/>
      <c r="Z887" s="138"/>
    </row>
    <row r="888" spans="1:26" ht="15.75" customHeight="1">
      <c r="A888" s="138"/>
      <c r="B888" s="138"/>
      <c r="C888" s="138"/>
      <c r="D888" s="138"/>
      <c r="E888" s="138"/>
      <c r="F888" s="138"/>
      <c r="G888" s="138"/>
      <c r="H888" s="138"/>
      <c r="I888" s="138"/>
      <c r="J888" s="138"/>
      <c r="K888" s="138"/>
      <c r="L888" s="138"/>
      <c r="M888" s="138"/>
      <c r="N888" s="138"/>
      <c r="O888" s="138"/>
      <c r="P888" s="138"/>
      <c r="Q888" s="138"/>
      <c r="R888" s="138"/>
      <c r="S888" s="138"/>
      <c r="T888" s="138"/>
      <c r="U888" s="138"/>
      <c r="V888" s="138"/>
      <c r="W888" s="138"/>
      <c r="X888" s="138"/>
      <c r="Y888" s="138"/>
      <c r="Z888" s="138"/>
    </row>
    <row r="889" spans="1:26" ht="15.75" customHeight="1">
      <c r="A889" s="138"/>
      <c r="B889" s="138"/>
      <c r="C889" s="138"/>
      <c r="D889" s="138"/>
      <c r="E889" s="138"/>
      <c r="F889" s="138"/>
      <c r="G889" s="138"/>
      <c r="H889" s="138"/>
      <c r="I889" s="138"/>
      <c r="J889" s="138"/>
      <c r="K889" s="138"/>
      <c r="L889" s="138"/>
      <c r="M889" s="138"/>
      <c r="N889" s="138"/>
      <c r="O889" s="138"/>
      <c r="P889" s="138"/>
      <c r="Q889" s="138"/>
      <c r="R889" s="138"/>
      <c r="S889" s="138"/>
      <c r="T889" s="138"/>
      <c r="U889" s="138"/>
      <c r="V889" s="138"/>
      <c r="W889" s="138"/>
      <c r="X889" s="138"/>
      <c r="Y889" s="138"/>
      <c r="Z889" s="138"/>
    </row>
    <row r="890" spans="1:26" ht="15.75" customHeight="1">
      <c r="A890" s="138"/>
      <c r="B890" s="138"/>
      <c r="C890" s="138"/>
      <c r="D890" s="138"/>
      <c r="E890" s="138"/>
      <c r="F890" s="138"/>
      <c r="G890" s="138"/>
      <c r="H890" s="138"/>
      <c r="I890" s="138"/>
      <c r="J890" s="138"/>
      <c r="K890" s="138"/>
      <c r="L890" s="138"/>
      <c r="M890" s="138"/>
      <c r="N890" s="138"/>
      <c r="O890" s="138"/>
      <c r="P890" s="138"/>
      <c r="Q890" s="138"/>
      <c r="R890" s="138"/>
      <c r="S890" s="138"/>
      <c r="T890" s="138"/>
      <c r="U890" s="138"/>
      <c r="V890" s="138"/>
      <c r="W890" s="138"/>
      <c r="X890" s="138"/>
      <c r="Y890" s="138"/>
      <c r="Z890" s="138"/>
    </row>
    <row r="891" spans="1:26" ht="15.75" customHeight="1">
      <c r="A891" s="138"/>
      <c r="B891" s="138"/>
      <c r="C891" s="138"/>
      <c r="D891" s="138"/>
      <c r="E891" s="138"/>
      <c r="F891" s="138"/>
      <c r="G891" s="138"/>
      <c r="H891" s="138"/>
      <c r="I891" s="138"/>
      <c r="J891" s="138"/>
      <c r="K891" s="138"/>
      <c r="L891" s="138"/>
      <c r="M891" s="138"/>
      <c r="N891" s="138"/>
      <c r="O891" s="138"/>
      <c r="P891" s="138"/>
      <c r="Q891" s="138"/>
      <c r="R891" s="138"/>
      <c r="S891" s="138"/>
      <c r="T891" s="138"/>
      <c r="U891" s="138"/>
      <c r="V891" s="138"/>
      <c r="W891" s="138"/>
      <c r="X891" s="138"/>
      <c r="Y891" s="138"/>
      <c r="Z891" s="138"/>
    </row>
    <row r="892" spans="1:26" ht="15.75" customHeight="1">
      <c r="A892" s="138"/>
      <c r="B892" s="138"/>
      <c r="C892" s="138"/>
      <c r="D892" s="138"/>
      <c r="E892" s="138"/>
      <c r="F892" s="138"/>
      <c r="G892" s="138"/>
      <c r="H892" s="138"/>
      <c r="I892" s="138"/>
      <c r="J892" s="138"/>
      <c r="K892" s="138"/>
      <c r="L892" s="138"/>
      <c r="M892" s="138"/>
      <c r="N892" s="138"/>
      <c r="O892" s="138"/>
      <c r="P892" s="138"/>
      <c r="Q892" s="138"/>
      <c r="R892" s="138"/>
      <c r="S892" s="138"/>
      <c r="T892" s="138"/>
      <c r="U892" s="138"/>
      <c r="V892" s="138"/>
      <c r="W892" s="138"/>
      <c r="X892" s="138"/>
      <c r="Y892" s="138"/>
      <c r="Z892" s="138"/>
    </row>
    <row r="893" spans="1:26" ht="15.75" customHeight="1">
      <c r="A893" s="138"/>
      <c r="B893" s="138"/>
      <c r="C893" s="138"/>
      <c r="D893" s="138"/>
      <c r="E893" s="138"/>
      <c r="F893" s="138"/>
      <c r="G893" s="138"/>
      <c r="H893" s="138"/>
      <c r="I893" s="138"/>
      <c r="J893" s="138"/>
      <c r="K893" s="138"/>
      <c r="L893" s="138"/>
      <c r="M893" s="138"/>
      <c r="N893" s="138"/>
      <c r="O893" s="138"/>
      <c r="P893" s="138"/>
      <c r="Q893" s="138"/>
      <c r="R893" s="138"/>
      <c r="S893" s="138"/>
      <c r="T893" s="138"/>
      <c r="U893" s="138"/>
      <c r="V893" s="138"/>
      <c r="W893" s="138"/>
      <c r="X893" s="138"/>
      <c r="Y893" s="138"/>
      <c r="Z893" s="138"/>
    </row>
    <row r="894" spans="1:26" ht="15.75" customHeight="1">
      <c r="A894" s="138"/>
      <c r="B894" s="138"/>
      <c r="C894" s="138"/>
      <c r="D894" s="138"/>
      <c r="E894" s="138"/>
      <c r="F894" s="138"/>
      <c r="G894" s="138"/>
      <c r="H894" s="138"/>
      <c r="I894" s="138"/>
      <c r="J894" s="138"/>
      <c r="K894" s="138"/>
      <c r="L894" s="138"/>
      <c r="M894" s="138"/>
      <c r="N894" s="138"/>
      <c r="O894" s="138"/>
      <c r="P894" s="138"/>
      <c r="Q894" s="138"/>
      <c r="R894" s="138"/>
      <c r="S894" s="138"/>
      <c r="T894" s="138"/>
      <c r="U894" s="138"/>
      <c r="V894" s="138"/>
      <c r="W894" s="138"/>
      <c r="X894" s="138"/>
      <c r="Y894" s="138"/>
      <c r="Z894" s="138"/>
    </row>
    <row r="895" spans="1:26" ht="15.75" customHeight="1">
      <c r="A895" s="138"/>
      <c r="B895" s="138"/>
      <c r="C895" s="138"/>
      <c r="D895" s="138"/>
      <c r="E895" s="138"/>
      <c r="F895" s="138"/>
      <c r="G895" s="138"/>
      <c r="H895" s="138"/>
      <c r="I895" s="138"/>
      <c r="J895" s="138"/>
      <c r="K895" s="138"/>
      <c r="L895" s="138"/>
      <c r="M895" s="138"/>
      <c r="N895" s="138"/>
      <c r="O895" s="138"/>
      <c r="P895" s="138"/>
      <c r="Q895" s="138"/>
      <c r="R895" s="138"/>
      <c r="S895" s="138"/>
      <c r="T895" s="138"/>
      <c r="U895" s="138"/>
      <c r="V895" s="138"/>
      <c r="W895" s="138"/>
      <c r="X895" s="138"/>
      <c r="Y895" s="138"/>
      <c r="Z895" s="138"/>
    </row>
    <row r="896" spans="1:26" ht="15.75" customHeight="1">
      <c r="A896" s="138"/>
      <c r="B896" s="138"/>
      <c r="C896" s="138"/>
      <c r="D896" s="138"/>
      <c r="E896" s="138"/>
      <c r="F896" s="138"/>
      <c r="G896" s="138"/>
      <c r="H896" s="138"/>
      <c r="I896" s="138"/>
      <c r="J896" s="138"/>
      <c r="K896" s="138"/>
      <c r="L896" s="138"/>
      <c r="M896" s="138"/>
      <c r="N896" s="138"/>
      <c r="O896" s="138"/>
      <c r="P896" s="138"/>
      <c r="Q896" s="138"/>
      <c r="R896" s="138"/>
      <c r="S896" s="138"/>
      <c r="T896" s="138"/>
      <c r="U896" s="138"/>
      <c r="V896" s="138"/>
      <c r="W896" s="138"/>
      <c r="X896" s="138"/>
      <c r="Y896" s="138"/>
      <c r="Z896" s="138"/>
    </row>
    <row r="897" spans="1:26" ht="15.75" customHeight="1">
      <c r="A897" s="138"/>
      <c r="B897" s="138"/>
      <c r="C897" s="138"/>
      <c r="D897" s="138"/>
      <c r="E897" s="138"/>
      <c r="F897" s="138"/>
      <c r="G897" s="138"/>
      <c r="H897" s="138"/>
      <c r="I897" s="138"/>
      <c r="J897" s="138"/>
      <c r="K897" s="138"/>
      <c r="L897" s="138"/>
      <c r="M897" s="138"/>
      <c r="N897" s="138"/>
      <c r="O897" s="138"/>
      <c r="P897" s="138"/>
      <c r="Q897" s="138"/>
      <c r="R897" s="138"/>
      <c r="S897" s="138"/>
      <c r="T897" s="138"/>
      <c r="U897" s="138"/>
      <c r="V897" s="138"/>
      <c r="W897" s="138"/>
      <c r="X897" s="138"/>
      <c r="Y897" s="138"/>
      <c r="Z897" s="138"/>
    </row>
    <row r="898" spans="1:26" ht="15.75" customHeight="1">
      <c r="A898" s="138"/>
      <c r="B898" s="138"/>
      <c r="C898" s="138"/>
      <c r="D898" s="138"/>
      <c r="E898" s="138"/>
      <c r="F898" s="138"/>
      <c r="G898" s="138"/>
      <c r="H898" s="138"/>
      <c r="I898" s="138"/>
      <c r="J898" s="138"/>
      <c r="K898" s="138"/>
      <c r="L898" s="138"/>
      <c r="M898" s="138"/>
      <c r="N898" s="138"/>
      <c r="O898" s="138"/>
      <c r="P898" s="138"/>
      <c r="Q898" s="138"/>
      <c r="R898" s="138"/>
      <c r="S898" s="138"/>
      <c r="T898" s="138"/>
      <c r="U898" s="138"/>
      <c r="V898" s="138"/>
      <c r="W898" s="138"/>
      <c r="X898" s="138"/>
      <c r="Y898" s="138"/>
      <c r="Z898" s="138"/>
    </row>
    <row r="899" spans="1:26" ht="15.75" customHeight="1">
      <c r="A899" s="138"/>
      <c r="B899" s="138"/>
      <c r="C899" s="138"/>
      <c r="D899" s="138"/>
      <c r="E899" s="138"/>
      <c r="F899" s="138"/>
      <c r="G899" s="138"/>
      <c r="H899" s="138"/>
      <c r="I899" s="138"/>
      <c r="J899" s="138"/>
      <c r="K899" s="138"/>
      <c r="L899" s="138"/>
      <c r="M899" s="138"/>
      <c r="N899" s="138"/>
      <c r="O899" s="138"/>
      <c r="P899" s="138"/>
      <c r="Q899" s="138"/>
      <c r="R899" s="138"/>
      <c r="S899" s="138"/>
      <c r="T899" s="138"/>
      <c r="U899" s="138"/>
      <c r="V899" s="138"/>
      <c r="W899" s="138"/>
      <c r="X899" s="138"/>
      <c r="Y899" s="138"/>
      <c r="Z899" s="138"/>
    </row>
    <row r="900" spans="1:26" ht="15.75" customHeight="1">
      <c r="A900" s="138"/>
      <c r="B900" s="138"/>
      <c r="C900" s="138"/>
      <c r="D900" s="138"/>
      <c r="E900" s="138"/>
      <c r="F900" s="138"/>
      <c r="G900" s="138"/>
      <c r="H900" s="138"/>
      <c r="I900" s="138"/>
      <c r="J900" s="138"/>
      <c r="K900" s="138"/>
      <c r="L900" s="138"/>
      <c r="M900" s="138"/>
      <c r="N900" s="138"/>
      <c r="O900" s="138"/>
      <c r="P900" s="138"/>
      <c r="Q900" s="138"/>
      <c r="R900" s="138"/>
      <c r="S900" s="138"/>
      <c r="T900" s="138"/>
      <c r="U900" s="138"/>
      <c r="V900" s="138"/>
      <c r="W900" s="138"/>
      <c r="X900" s="138"/>
      <c r="Y900" s="138"/>
      <c r="Z900" s="138"/>
    </row>
    <row r="901" spans="1:26" ht="15.75" customHeight="1">
      <c r="A901" s="138"/>
      <c r="B901" s="138"/>
      <c r="C901" s="138"/>
      <c r="D901" s="138"/>
      <c r="E901" s="138"/>
      <c r="F901" s="138"/>
      <c r="G901" s="138"/>
      <c r="H901" s="138"/>
      <c r="I901" s="138"/>
      <c r="J901" s="138"/>
      <c r="K901" s="138"/>
      <c r="L901" s="138"/>
      <c r="M901" s="138"/>
      <c r="N901" s="138"/>
      <c r="O901" s="138"/>
      <c r="P901" s="138"/>
      <c r="Q901" s="138"/>
      <c r="R901" s="138"/>
      <c r="S901" s="138"/>
      <c r="T901" s="138"/>
      <c r="U901" s="138"/>
      <c r="V901" s="138"/>
      <c r="W901" s="138"/>
      <c r="X901" s="138"/>
      <c r="Y901" s="138"/>
      <c r="Z901" s="138"/>
    </row>
    <row r="902" spans="1:26" ht="15.75" customHeight="1">
      <c r="A902" s="138"/>
      <c r="B902" s="138"/>
      <c r="C902" s="138"/>
      <c r="D902" s="138"/>
      <c r="E902" s="138"/>
      <c r="F902" s="138"/>
      <c r="G902" s="138"/>
      <c r="H902" s="138"/>
      <c r="I902" s="138"/>
      <c r="J902" s="138"/>
      <c r="K902" s="138"/>
      <c r="L902" s="138"/>
      <c r="M902" s="138"/>
      <c r="N902" s="138"/>
      <c r="O902" s="138"/>
      <c r="P902" s="138"/>
      <c r="Q902" s="138"/>
      <c r="R902" s="138"/>
      <c r="S902" s="138"/>
      <c r="T902" s="138"/>
      <c r="U902" s="138"/>
      <c r="V902" s="138"/>
      <c r="W902" s="138"/>
      <c r="X902" s="138"/>
      <c r="Y902" s="138"/>
      <c r="Z902" s="138"/>
    </row>
    <row r="903" spans="1:26" ht="15.75" customHeight="1">
      <c r="A903" s="138"/>
      <c r="B903" s="138"/>
      <c r="C903" s="138"/>
      <c r="D903" s="138"/>
      <c r="E903" s="138"/>
      <c r="F903" s="138"/>
      <c r="G903" s="138"/>
      <c r="H903" s="138"/>
      <c r="I903" s="138"/>
      <c r="J903" s="138"/>
      <c r="K903" s="138"/>
      <c r="L903" s="138"/>
      <c r="M903" s="138"/>
      <c r="N903" s="138"/>
      <c r="O903" s="138"/>
      <c r="P903" s="138"/>
      <c r="Q903" s="138"/>
      <c r="R903" s="138"/>
      <c r="S903" s="138"/>
      <c r="T903" s="138"/>
      <c r="U903" s="138"/>
      <c r="V903" s="138"/>
      <c r="W903" s="138"/>
      <c r="X903" s="138"/>
      <c r="Y903" s="138"/>
      <c r="Z903" s="138"/>
    </row>
    <row r="904" spans="1:26" ht="15.75" customHeight="1">
      <c r="A904" s="138"/>
      <c r="B904" s="138"/>
      <c r="C904" s="138"/>
      <c r="D904" s="138"/>
      <c r="E904" s="138"/>
      <c r="F904" s="138"/>
      <c r="G904" s="138"/>
      <c r="H904" s="138"/>
      <c r="I904" s="138"/>
      <c r="J904" s="138"/>
      <c r="K904" s="138"/>
      <c r="L904" s="138"/>
      <c r="M904" s="138"/>
      <c r="N904" s="138"/>
      <c r="O904" s="138"/>
      <c r="P904" s="138"/>
      <c r="Q904" s="138"/>
      <c r="R904" s="138"/>
      <c r="S904" s="138"/>
      <c r="T904" s="138"/>
      <c r="U904" s="138"/>
      <c r="V904" s="138"/>
      <c r="W904" s="138"/>
      <c r="X904" s="138"/>
      <c r="Y904" s="138"/>
      <c r="Z904" s="138"/>
    </row>
    <row r="905" spans="1:26" ht="15.75" customHeight="1">
      <c r="A905" s="138"/>
      <c r="B905" s="138"/>
      <c r="C905" s="138"/>
      <c r="D905" s="138"/>
      <c r="E905" s="138"/>
      <c r="F905" s="138"/>
      <c r="G905" s="138"/>
      <c r="H905" s="138"/>
      <c r="I905" s="138"/>
      <c r="J905" s="138"/>
      <c r="K905" s="138"/>
      <c r="L905" s="138"/>
      <c r="M905" s="138"/>
      <c r="N905" s="138"/>
      <c r="O905" s="138"/>
      <c r="P905" s="138"/>
      <c r="Q905" s="138"/>
      <c r="R905" s="138"/>
      <c r="S905" s="138"/>
      <c r="T905" s="138"/>
      <c r="U905" s="138"/>
      <c r="V905" s="138"/>
      <c r="W905" s="138"/>
      <c r="X905" s="138"/>
      <c r="Y905" s="138"/>
      <c r="Z905" s="138"/>
    </row>
    <row r="906" spans="1:26" ht="15.75" customHeight="1">
      <c r="A906" s="138"/>
      <c r="B906" s="138"/>
      <c r="C906" s="138"/>
      <c r="D906" s="138"/>
      <c r="E906" s="138"/>
      <c r="F906" s="138"/>
      <c r="G906" s="138"/>
      <c r="H906" s="138"/>
      <c r="I906" s="138"/>
      <c r="J906" s="138"/>
      <c r="K906" s="138"/>
      <c r="L906" s="138"/>
      <c r="M906" s="138"/>
      <c r="N906" s="138"/>
      <c r="O906" s="138"/>
      <c r="P906" s="138"/>
      <c r="Q906" s="138"/>
      <c r="R906" s="138"/>
      <c r="S906" s="138"/>
      <c r="T906" s="138"/>
      <c r="U906" s="138"/>
      <c r="V906" s="138"/>
      <c r="W906" s="138"/>
      <c r="X906" s="138"/>
      <c r="Y906" s="138"/>
      <c r="Z906" s="138"/>
    </row>
    <row r="907" spans="1:26" ht="15.75" customHeight="1">
      <c r="A907" s="138"/>
      <c r="B907" s="138"/>
      <c r="C907" s="138"/>
      <c r="D907" s="138"/>
      <c r="E907" s="138"/>
      <c r="F907" s="138"/>
      <c r="G907" s="138"/>
      <c r="H907" s="138"/>
      <c r="I907" s="138"/>
      <c r="J907" s="138"/>
      <c r="K907" s="138"/>
      <c r="L907" s="138"/>
      <c r="M907" s="138"/>
      <c r="N907" s="138"/>
      <c r="O907" s="138"/>
      <c r="P907" s="138"/>
      <c r="Q907" s="138"/>
      <c r="R907" s="138"/>
      <c r="S907" s="138"/>
      <c r="T907" s="138"/>
      <c r="U907" s="138"/>
      <c r="V907" s="138"/>
      <c r="W907" s="138"/>
      <c r="X907" s="138"/>
      <c r="Y907" s="138"/>
      <c r="Z907" s="138"/>
    </row>
    <row r="908" spans="1:26" ht="15.75" customHeight="1">
      <c r="A908" s="138"/>
      <c r="B908" s="138"/>
      <c r="C908" s="138"/>
      <c r="D908" s="138"/>
      <c r="E908" s="138"/>
      <c r="F908" s="138"/>
      <c r="G908" s="138"/>
      <c r="H908" s="138"/>
      <c r="I908" s="138"/>
      <c r="J908" s="138"/>
      <c r="K908" s="138"/>
      <c r="L908" s="138"/>
      <c r="M908" s="138"/>
      <c r="N908" s="138"/>
      <c r="O908" s="138"/>
      <c r="P908" s="138"/>
      <c r="Q908" s="138"/>
      <c r="R908" s="138"/>
      <c r="S908" s="138"/>
      <c r="T908" s="138"/>
      <c r="U908" s="138"/>
      <c r="V908" s="138"/>
      <c r="W908" s="138"/>
      <c r="X908" s="138"/>
      <c r="Y908" s="138"/>
      <c r="Z908" s="138"/>
    </row>
    <row r="909" spans="1:26" ht="15.75" customHeight="1">
      <c r="A909" s="138"/>
      <c r="B909" s="138"/>
      <c r="C909" s="138"/>
      <c r="D909" s="138"/>
      <c r="E909" s="138"/>
      <c r="F909" s="138"/>
      <c r="G909" s="138"/>
      <c r="H909" s="138"/>
      <c r="I909" s="138"/>
      <c r="J909" s="138"/>
      <c r="K909" s="138"/>
      <c r="L909" s="138"/>
      <c r="M909" s="138"/>
      <c r="N909" s="138"/>
      <c r="O909" s="138"/>
      <c r="P909" s="138"/>
      <c r="Q909" s="138"/>
      <c r="R909" s="138"/>
      <c r="S909" s="138"/>
      <c r="T909" s="138"/>
      <c r="U909" s="138"/>
      <c r="V909" s="138"/>
      <c r="W909" s="138"/>
      <c r="X909" s="138"/>
      <c r="Y909" s="138"/>
      <c r="Z909" s="138"/>
    </row>
    <row r="910" spans="1:26" ht="15.75" customHeight="1">
      <c r="A910" s="138"/>
      <c r="B910" s="138"/>
      <c r="C910" s="138"/>
      <c r="D910" s="138"/>
      <c r="E910" s="138"/>
      <c r="F910" s="138"/>
      <c r="G910" s="138"/>
      <c r="H910" s="138"/>
      <c r="I910" s="138"/>
      <c r="J910" s="138"/>
      <c r="K910" s="138"/>
      <c r="L910" s="138"/>
      <c r="M910" s="138"/>
      <c r="N910" s="138"/>
      <c r="O910" s="138"/>
      <c r="P910" s="138"/>
      <c r="Q910" s="138"/>
      <c r="R910" s="138"/>
      <c r="S910" s="138"/>
      <c r="T910" s="138"/>
      <c r="U910" s="138"/>
      <c r="V910" s="138"/>
      <c r="W910" s="138"/>
      <c r="X910" s="138"/>
      <c r="Y910" s="138"/>
      <c r="Z910" s="138"/>
    </row>
    <row r="911" spans="1:26" ht="15.75" customHeight="1">
      <c r="A911" s="138"/>
      <c r="B911" s="138"/>
      <c r="C911" s="138"/>
      <c r="D911" s="138"/>
      <c r="E911" s="138"/>
      <c r="F911" s="138"/>
      <c r="G911" s="138"/>
      <c r="H911" s="138"/>
      <c r="I911" s="138"/>
      <c r="J911" s="138"/>
      <c r="K911" s="138"/>
      <c r="L911" s="138"/>
      <c r="M911" s="138"/>
      <c r="N911" s="138"/>
      <c r="O911" s="138"/>
      <c r="P911" s="138"/>
      <c r="Q911" s="138"/>
      <c r="R911" s="138"/>
      <c r="S911" s="138"/>
      <c r="T911" s="138"/>
      <c r="U911" s="138"/>
      <c r="V911" s="138"/>
      <c r="W911" s="138"/>
      <c r="X911" s="138"/>
      <c r="Y911" s="138"/>
      <c r="Z911" s="138"/>
    </row>
    <row r="912" spans="1:26" ht="15.75" customHeight="1">
      <c r="A912" s="138"/>
      <c r="B912" s="138"/>
      <c r="C912" s="138"/>
      <c r="D912" s="138"/>
      <c r="E912" s="138"/>
      <c r="F912" s="138"/>
      <c r="G912" s="138"/>
      <c r="H912" s="138"/>
      <c r="I912" s="138"/>
      <c r="J912" s="138"/>
      <c r="K912" s="138"/>
      <c r="L912" s="138"/>
      <c r="M912" s="138"/>
      <c r="N912" s="138"/>
      <c r="O912" s="138"/>
      <c r="P912" s="138"/>
      <c r="Q912" s="138"/>
      <c r="R912" s="138"/>
      <c r="S912" s="138"/>
      <c r="T912" s="138"/>
      <c r="U912" s="138"/>
      <c r="V912" s="138"/>
      <c r="W912" s="138"/>
      <c r="X912" s="138"/>
      <c r="Y912" s="138"/>
      <c r="Z912" s="138"/>
    </row>
    <row r="913" spans="1:26" ht="15.75" customHeight="1">
      <c r="A913" s="138"/>
      <c r="B913" s="138"/>
      <c r="C913" s="138"/>
      <c r="D913" s="138"/>
      <c r="E913" s="138"/>
      <c r="F913" s="138"/>
      <c r="G913" s="138"/>
      <c r="H913" s="138"/>
      <c r="I913" s="138"/>
      <c r="J913" s="138"/>
      <c r="K913" s="138"/>
      <c r="L913" s="138"/>
      <c r="M913" s="138"/>
      <c r="N913" s="138"/>
      <c r="O913" s="138"/>
      <c r="P913" s="138"/>
      <c r="Q913" s="138"/>
      <c r="R913" s="138"/>
      <c r="S913" s="138"/>
      <c r="T913" s="138"/>
      <c r="U913" s="138"/>
      <c r="V913" s="138"/>
      <c r="W913" s="138"/>
      <c r="X913" s="138"/>
      <c r="Y913" s="138"/>
      <c r="Z913" s="138"/>
    </row>
    <row r="914" spans="1:26" ht="15.75" customHeight="1">
      <c r="A914" s="138"/>
      <c r="B914" s="138"/>
      <c r="C914" s="138"/>
      <c r="D914" s="138"/>
      <c r="E914" s="138"/>
      <c r="F914" s="138"/>
      <c r="G914" s="138"/>
      <c r="H914" s="138"/>
      <c r="I914" s="138"/>
      <c r="J914" s="138"/>
      <c r="K914" s="138"/>
      <c r="L914" s="138"/>
      <c r="M914" s="138"/>
      <c r="N914" s="138"/>
      <c r="O914" s="138"/>
      <c r="P914" s="138"/>
      <c r="Q914" s="138"/>
      <c r="R914" s="138"/>
      <c r="S914" s="138"/>
      <c r="T914" s="138"/>
      <c r="U914" s="138"/>
      <c r="V914" s="138"/>
      <c r="W914" s="138"/>
      <c r="X914" s="138"/>
      <c r="Y914" s="138"/>
      <c r="Z914" s="138"/>
    </row>
    <row r="915" spans="1:26" ht="15.75" customHeight="1">
      <c r="A915" s="138"/>
      <c r="B915" s="138"/>
      <c r="C915" s="138"/>
      <c r="D915" s="138"/>
      <c r="E915" s="138"/>
      <c r="F915" s="138"/>
      <c r="G915" s="138"/>
      <c r="H915" s="138"/>
      <c r="I915" s="138"/>
      <c r="J915" s="138"/>
      <c r="K915" s="138"/>
      <c r="L915" s="138"/>
      <c r="M915" s="138"/>
      <c r="N915" s="138"/>
      <c r="O915" s="138"/>
      <c r="P915" s="138"/>
      <c r="Q915" s="138"/>
      <c r="R915" s="138"/>
      <c r="S915" s="138"/>
      <c r="T915" s="138"/>
      <c r="U915" s="138"/>
      <c r="V915" s="138"/>
      <c r="W915" s="138"/>
      <c r="X915" s="138"/>
      <c r="Y915" s="138"/>
      <c r="Z915" s="138"/>
    </row>
    <row r="916" spans="1:26" ht="15.75" customHeight="1">
      <c r="A916" s="138"/>
      <c r="B916" s="138"/>
      <c r="C916" s="138"/>
      <c r="D916" s="138"/>
      <c r="E916" s="138"/>
      <c r="F916" s="138"/>
      <c r="G916" s="138"/>
      <c r="H916" s="138"/>
      <c r="I916" s="138"/>
      <c r="J916" s="138"/>
      <c r="K916" s="138"/>
      <c r="L916" s="138"/>
      <c r="M916" s="138"/>
      <c r="N916" s="138"/>
      <c r="O916" s="138"/>
      <c r="P916" s="138"/>
      <c r="Q916" s="138"/>
      <c r="R916" s="138"/>
      <c r="S916" s="138"/>
      <c r="T916" s="138"/>
      <c r="U916" s="138"/>
      <c r="V916" s="138"/>
      <c r="W916" s="138"/>
      <c r="X916" s="138"/>
      <c r="Y916" s="138"/>
      <c r="Z916" s="138"/>
    </row>
    <row r="917" spans="1:26" ht="15.75" customHeight="1">
      <c r="A917" s="138"/>
      <c r="B917" s="138"/>
      <c r="C917" s="138"/>
      <c r="D917" s="138"/>
      <c r="E917" s="138"/>
      <c r="F917" s="138"/>
      <c r="G917" s="138"/>
      <c r="H917" s="138"/>
      <c r="I917" s="138"/>
      <c r="J917" s="138"/>
      <c r="K917" s="138"/>
      <c r="L917" s="138"/>
      <c r="M917" s="138"/>
      <c r="N917" s="138"/>
      <c r="O917" s="138"/>
      <c r="P917" s="138"/>
      <c r="Q917" s="138"/>
      <c r="R917" s="138"/>
      <c r="S917" s="138"/>
      <c r="T917" s="138"/>
      <c r="U917" s="138"/>
      <c r="V917" s="138"/>
      <c r="W917" s="138"/>
      <c r="X917" s="138"/>
      <c r="Y917" s="138"/>
      <c r="Z917" s="138"/>
    </row>
    <row r="918" spans="1:26" ht="15.75" customHeight="1">
      <c r="A918" s="138"/>
      <c r="B918" s="138"/>
      <c r="C918" s="138"/>
      <c r="D918" s="138"/>
      <c r="E918" s="138"/>
      <c r="F918" s="138"/>
      <c r="G918" s="138"/>
      <c r="H918" s="138"/>
      <c r="I918" s="138"/>
      <c r="J918" s="138"/>
      <c r="K918" s="138"/>
      <c r="L918" s="138"/>
      <c r="M918" s="138"/>
      <c r="N918" s="138"/>
      <c r="O918" s="138"/>
      <c r="P918" s="138"/>
      <c r="Q918" s="138"/>
      <c r="R918" s="138"/>
      <c r="S918" s="138"/>
      <c r="T918" s="138"/>
      <c r="U918" s="138"/>
      <c r="V918" s="138"/>
      <c r="W918" s="138"/>
      <c r="X918" s="138"/>
      <c r="Y918" s="138"/>
      <c r="Z918" s="138"/>
    </row>
    <row r="919" spans="1:26" ht="15.75" customHeight="1">
      <c r="A919" s="138"/>
      <c r="B919" s="138"/>
      <c r="C919" s="138"/>
      <c r="D919" s="138"/>
      <c r="E919" s="138"/>
      <c r="F919" s="138"/>
      <c r="G919" s="138"/>
      <c r="H919" s="138"/>
      <c r="I919" s="138"/>
      <c r="J919" s="138"/>
      <c r="K919" s="138"/>
      <c r="L919" s="138"/>
      <c r="M919" s="138"/>
      <c r="N919" s="138"/>
      <c r="O919" s="138"/>
      <c r="P919" s="138"/>
      <c r="Q919" s="138"/>
      <c r="R919" s="138"/>
      <c r="S919" s="138"/>
      <c r="T919" s="138"/>
      <c r="U919" s="138"/>
      <c r="V919" s="138"/>
      <c r="W919" s="138"/>
      <c r="X919" s="138"/>
      <c r="Y919" s="138"/>
      <c r="Z919" s="138"/>
    </row>
    <row r="920" spans="1:26" ht="15.75" customHeight="1">
      <c r="A920" s="138"/>
      <c r="B920" s="138"/>
      <c r="C920" s="138"/>
      <c r="D920" s="138"/>
      <c r="E920" s="138"/>
      <c r="F920" s="138"/>
      <c r="G920" s="138"/>
      <c r="H920" s="138"/>
      <c r="I920" s="138"/>
      <c r="J920" s="138"/>
      <c r="K920" s="138"/>
      <c r="L920" s="138"/>
      <c r="M920" s="138"/>
      <c r="N920" s="138"/>
      <c r="O920" s="138"/>
      <c r="P920" s="138"/>
      <c r="Q920" s="138"/>
      <c r="R920" s="138"/>
      <c r="S920" s="138"/>
      <c r="T920" s="138"/>
      <c r="U920" s="138"/>
      <c r="V920" s="138"/>
      <c r="W920" s="138"/>
      <c r="X920" s="138"/>
      <c r="Y920" s="138"/>
      <c r="Z920" s="138"/>
    </row>
    <row r="921" spans="1:26" ht="15.75" customHeight="1">
      <c r="A921" s="138"/>
      <c r="B921" s="138"/>
      <c r="C921" s="138"/>
      <c r="D921" s="138"/>
      <c r="E921" s="138"/>
      <c r="F921" s="138"/>
      <c r="G921" s="138"/>
      <c r="H921" s="138"/>
      <c r="I921" s="138"/>
      <c r="J921" s="138"/>
      <c r="K921" s="138"/>
      <c r="L921" s="138"/>
      <c r="M921" s="138"/>
      <c r="N921" s="138"/>
      <c r="O921" s="138"/>
      <c r="P921" s="138"/>
      <c r="Q921" s="138"/>
      <c r="R921" s="138"/>
      <c r="S921" s="138"/>
      <c r="T921" s="138"/>
      <c r="U921" s="138"/>
      <c r="V921" s="138"/>
      <c r="W921" s="138"/>
      <c r="X921" s="138"/>
      <c r="Y921" s="138"/>
      <c r="Z921" s="138"/>
    </row>
    <row r="922" spans="1:26" ht="15.75" customHeight="1">
      <c r="A922" s="138"/>
      <c r="B922" s="138"/>
      <c r="C922" s="138"/>
      <c r="D922" s="138"/>
      <c r="E922" s="138"/>
      <c r="F922" s="138"/>
      <c r="G922" s="138"/>
      <c r="H922" s="138"/>
      <c r="I922" s="138"/>
      <c r="J922" s="138"/>
      <c r="K922" s="138"/>
      <c r="L922" s="138"/>
      <c r="M922" s="138"/>
      <c r="N922" s="138"/>
      <c r="O922" s="138"/>
      <c r="P922" s="138"/>
      <c r="Q922" s="138"/>
      <c r="R922" s="138"/>
      <c r="S922" s="138"/>
      <c r="T922" s="138"/>
      <c r="U922" s="138"/>
      <c r="V922" s="138"/>
      <c r="W922" s="138"/>
      <c r="X922" s="138"/>
      <c r="Y922" s="138"/>
      <c r="Z922" s="138"/>
    </row>
    <row r="923" spans="1:26" ht="15.75" customHeight="1">
      <c r="A923" s="138"/>
      <c r="B923" s="138"/>
      <c r="C923" s="138"/>
      <c r="D923" s="138"/>
      <c r="E923" s="138"/>
      <c r="F923" s="138"/>
      <c r="G923" s="138"/>
      <c r="H923" s="138"/>
      <c r="I923" s="138"/>
      <c r="J923" s="138"/>
      <c r="K923" s="138"/>
      <c r="L923" s="138"/>
      <c r="M923" s="138"/>
      <c r="N923" s="138"/>
      <c r="O923" s="138"/>
      <c r="P923" s="138"/>
      <c r="Q923" s="138"/>
      <c r="R923" s="138"/>
      <c r="S923" s="138"/>
      <c r="T923" s="138"/>
      <c r="U923" s="138"/>
      <c r="V923" s="138"/>
      <c r="W923" s="138"/>
      <c r="X923" s="138"/>
      <c r="Y923" s="138"/>
      <c r="Z923" s="138"/>
    </row>
    <row r="924" spans="1:26" ht="15.75" customHeight="1">
      <c r="A924" s="138"/>
      <c r="B924" s="138"/>
      <c r="C924" s="138"/>
      <c r="D924" s="138"/>
      <c r="E924" s="138"/>
      <c r="F924" s="138"/>
      <c r="G924" s="138"/>
      <c r="H924" s="138"/>
      <c r="I924" s="138"/>
      <c r="J924" s="138"/>
      <c r="K924" s="138"/>
      <c r="L924" s="138"/>
      <c r="M924" s="138"/>
      <c r="N924" s="138"/>
      <c r="O924" s="138"/>
      <c r="P924" s="138"/>
      <c r="Q924" s="138"/>
      <c r="R924" s="138"/>
      <c r="S924" s="138"/>
      <c r="T924" s="138"/>
      <c r="U924" s="138"/>
      <c r="V924" s="138"/>
      <c r="W924" s="138"/>
      <c r="X924" s="138"/>
      <c r="Y924" s="138"/>
      <c r="Z924" s="138"/>
    </row>
    <row r="925" spans="1:26" ht="15.75" customHeight="1">
      <c r="A925" s="138"/>
      <c r="B925" s="138"/>
      <c r="C925" s="138"/>
      <c r="D925" s="138"/>
      <c r="E925" s="138"/>
      <c r="F925" s="138"/>
      <c r="G925" s="138"/>
      <c r="H925" s="138"/>
      <c r="I925" s="138"/>
      <c r="J925" s="138"/>
      <c r="K925" s="138"/>
      <c r="L925" s="138"/>
      <c r="M925" s="138"/>
      <c r="N925" s="138"/>
      <c r="O925" s="138"/>
      <c r="P925" s="138"/>
      <c r="Q925" s="138"/>
      <c r="R925" s="138"/>
      <c r="S925" s="138"/>
      <c r="T925" s="138"/>
      <c r="U925" s="138"/>
      <c r="V925" s="138"/>
      <c r="W925" s="138"/>
      <c r="X925" s="138"/>
      <c r="Y925" s="138"/>
      <c r="Z925" s="138"/>
    </row>
    <row r="926" spans="1:26" ht="15.75" customHeight="1">
      <c r="A926" s="138"/>
      <c r="B926" s="138"/>
      <c r="C926" s="138"/>
      <c r="D926" s="138"/>
      <c r="E926" s="138"/>
      <c r="F926" s="138"/>
      <c r="G926" s="138"/>
      <c r="H926" s="138"/>
      <c r="I926" s="138"/>
      <c r="J926" s="138"/>
      <c r="K926" s="138"/>
      <c r="L926" s="138"/>
      <c r="M926" s="138"/>
      <c r="N926" s="138"/>
      <c r="O926" s="138"/>
      <c r="P926" s="138"/>
      <c r="Q926" s="138"/>
      <c r="R926" s="138"/>
      <c r="S926" s="138"/>
      <c r="T926" s="138"/>
      <c r="U926" s="138"/>
      <c r="V926" s="138"/>
      <c r="W926" s="138"/>
      <c r="X926" s="138"/>
      <c r="Y926" s="138"/>
      <c r="Z926" s="138"/>
    </row>
    <row r="927" spans="1:26" ht="15.75" customHeight="1">
      <c r="A927" s="138"/>
      <c r="B927" s="138"/>
      <c r="C927" s="138"/>
      <c r="D927" s="138"/>
      <c r="E927" s="138"/>
      <c r="F927" s="138"/>
      <c r="G927" s="138"/>
      <c r="H927" s="138"/>
      <c r="I927" s="138"/>
      <c r="J927" s="138"/>
      <c r="K927" s="138"/>
      <c r="L927" s="138"/>
      <c r="M927" s="138"/>
      <c r="N927" s="138"/>
      <c r="O927" s="138"/>
      <c r="P927" s="138"/>
      <c r="Q927" s="138"/>
      <c r="R927" s="138"/>
      <c r="S927" s="138"/>
      <c r="T927" s="138"/>
      <c r="U927" s="138"/>
      <c r="V927" s="138"/>
      <c r="W927" s="138"/>
      <c r="X927" s="138"/>
      <c r="Y927" s="138"/>
      <c r="Z927" s="138"/>
    </row>
    <row r="928" spans="1:26" ht="15.75" customHeight="1">
      <c r="A928" s="138"/>
      <c r="B928" s="138"/>
      <c r="C928" s="138"/>
      <c r="D928" s="138"/>
      <c r="E928" s="138"/>
      <c r="F928" s="138"/>
      <c r="G928" s="138"/>
      <c r="H928" s="138"/>
      <c r="I928" s="138"/>
      <c r="J928" s="138"/>
      <c r="K928" s="138"/>
      <c r="L928" s="138"/>
      <c r="M928" s="138"/>
      <c r="N928" s="138"/>
      <c r="O928" s="138"/>
      <c r="P928" s="138"/>
      <c r="Q928" s="138"/>
      <c r="R928" s="138"/>
      <c r="S928" s="138"/>
      <c r="T928" s="138"/>
      <c r="U928" s="138"/>
      <c r="V928" s="138"/>
      <c r="W928" s="138"/>
      <c r="X928" s="138"/>
      <c r="Y928" s="138"/>
      <c r="Z928" s="138"/>
    </row>
    <row r="929" spans="1:26" ht="15.75" customHeight="1">
      <c r="A929" s="138"/>
      <c r="B929" s="138"/>
      <c r="C929" s="138"/>
      <c r="D929" s="138"/>
      <c r="E929" s="138"/>
      <c r="F929" s="138"/>
      <c r="G929" s="138"/>
      <c r="H929" s="138"/>
      <c r="I929" s="138"/>
      <c r="J929" s="138"/>
      <c r="K929" s="138"/>
      <c r="L929" s="138"/>
      <c r="M929" s="138"/>
      <c r="N929" s="138"/>
      <c r="O929" s="138"/>
      <c r="P929" s="138"/>
      <c r="Q929" s="138"/>
      <c r="R929" s="138"/>
      <c r="S929" s="138"/>
      <c r="T929" s="138"/>
      <c r="U929" s="138"/>
      <c r="V929" s="138"/>
      <c r="W929" s="138"/>
      <c r="X929" s="138"/>
      <c r="Y929" s="138"/>
      <c r="Z929" s="138"/>
    </row>
    <row r="930" spans="1:26" ht="15.75" customHeight="1">
      <c r="A930" s="138"/>
      <c r="B930" s="138"/>
      <c r="C930" s="138"/>
      <c r="D930" s="138"/>
      <c r="E930" s="138"/>
      <c r="F930" s="138"/>
      <c r="G930" s="138"/>
      <c r="H930" s="138"/>
      <c r="I930" s="138"/>
      <c r="J930" s="138"/>
      <c r="K930" s="138"/>
      <c r="L930" s="138"/>
      <c r="M930" s="138"/>
      <c r="N930" s="138"/>
      <c r="O930" s="138"/>
      <c r="P930" s="138"/>
      <c r="Q930" s="138"/>
      <c r="R930" s="138"/>
      <c r="S930" s="138"/>
      <c r="T930" s="138"/>
      <c r="U930" s="138"/>
      <c r="V930" s="138"/>
      <c r="W930" s="138"/>
      <c r="X930" s="138"/>
      <c r="Y930" s="138"/>
      <c r="Z930" s="138"/>
    </row>
    <row r="931" spans="1:26" ht="15.75" customHeight="1">
      <c r="A931" s="138"/>
      <c r="B931" s="138"/>
      <c r="C931" s="138"/>
      <c r="D931" s="138"/>
      <c r="E931" s="138"/>
      <c r="F931" s="138"/>
      <c r="G931" s="138"/>
      <c r="H931" s="138"/>
      <c r="I931" s="138"/>
      <c r="J931" s="138"/>
      <c r="K931" s="138"/>
      <c r="L931" s="138"/>
      <c r="M931" s="138"/>
      <c r="N931" s="138"/>
      <c r="O931" s="138"/>
      <c r="P931" s="138"/>
      <c r="Q931" s="138"/>
      <c r="R931" s="138"/>
      <c r="S931" s="138"/>
      <c r="T931" s="138"/>
      <c r="U931" s="138"/>
      <c r="V931" s="138"/>
      <c r="W931" s="138"/>
      <c r="X931" s="138"/>
      <c r="Y931" s="138"/>
      <c r="Z931" s="138"/>
    </row>
    <row r="932" spans="1:26" ht="15.75" customHeight="1">
      <c r="A932" s="138"/>
      <c r="B932" s="138"/>
      <c r="C932" s="138"/>
      <c r="D932" s="138"/>
      <c r="E932" s="138"/>
      <c r="F932" s="138"/>
      <c r="G932" s="138"/>
      <c r="H932" s="138"/>
      <c r="I932" s="138"/>
      <c r="J932" s="138"/>
      <c r="K932" s="138"/>
      <c r="L932" s="138"/>
      <c r="M932" s="138"/>
      <c r="N932" s="138"/>
      <c r="O932" s="138"/>
      <c r="P932" s="138"/>
      <c r="Q932" s="138"/>
      <c r="R932" s="138"/>
      <c r="S932" s="138"/>
      <c r="T932" s="138"/>
      <c r="U932" s="138"/>
      <c r="V932" s="138"/>
      <c r="W932" s="138"/>
      <c r="X932" s="138"/>
      <c r="Y932" s="138"/>
      <c r="Z932" s="138"/>
    </row>
    <row r="933" spans="1:26" ht="15.75" customHeight="1">
      <c r="A933" s="138"/>
      <c r="B933" s="138"/>
      <c r="C933" s="138"/>
      <c r="D933" s="138"/>
      <c r="E933" s="138"/>
      <c r="F933" s="138"/>
      <c r="G933" s="138"/>
      <c r="H933" s="138"/>
      <c r="I933" s="138"/>
      <c r="J933" s="138"/>
      <c r="K933" s="138"/>
      <c r="L933" s="138"/>
      <c r="M933" s="138"/>
      <c r="N933" s="138"/>
      <c r="O933" s="138"/>
      <c r="P933" s="138"/>
      <c r="Q933" s="138"/>
      <c r="R933" s="138"/>
      <c r="S933" s="138"/>
      <c r="T933" s="138"/>
      <c r="U933" s="138"/>
      <c r="V933" s="138"/>
      <c r="W933" s="138"/>
      <c r="X933" s="138"/>
      <c r="Y933" s="138"/>
      <c r="Z933" s="138"/>
    </row>
    <row r="934" spans="1:26" ht="15.75" customHeight="1">
      <c r="A934" s="138"/>
      <c r="B934" s="138"/>
      <c r="C934" s="138"/>
      <c r="D934" s="138"/>
      <c r="E934" s="138"/>
      <c r="F934" s="138"/>
      <c r="G934" s="138"/>
      <c r="H934" s="138"/>
      <c r="I934" s="138"/>
      <c r="J934" s="138"/>
      <c r="K934" s="138"/>
      <c r="L934" s="138"/>
      <c r="M934" s="138"/>
      <c r="N934" s="138"/>
      <c r="O934" s="138"/>
      <c r="P934" s="138"/>
      <c r="Q934" s="138"/>
      <c r="R934" s="138"/>
      <c r="S934" s="138"/>
      <c r="T934" s="138"/>
      <c r="U934" s="138"/>
      <c r="V934" s="138"/>
      <c r="W934" s="138"/>
      <c r="X934" s="138"/>
      <c r="Y934" s="138"/>
      <c r="Z934" s="138"/>
    </row>
    <row r="935" spans="1:26" ht="15.75" customHeight="1">
      <c r="A935" s="138"/>
      <c r="B935" s="138"/>
      <c r="C935" s="138"/>
      <c r="D935" s="138"/>
      <c r="E935" s="138"/>
      <c r="F935" s="138"/>
      <c r="G935" s="138"/>
      <c r="H935" s="138"/>
      <c r="I935" s="138"/>
      <c r="J935" s="138"/>
      <c r="K935" s="138"/>
      <c r="L935" s="138"/>
      <c r="M935" s="138"/>
      <c r="N935" s="138"/>
      <c r="O935" s="138"/>
      <c r="P935" s="138"/>
      <c r="Q935" s="138"/>
      <c r="R935" s="138"/>
      <c r="S935" s="138"/>
      <c r="T935" s="138"/>
      <c r="U935" s="138"/>
      <c r="V935" s="138"/>
      <c r="W935" s="138"/>
      <c r="X935" s="138"/>
      <c r="Y935" s="138"/>
      <c r="Z935" s="138"/>
    </row>
    <row r="936" spans="1:26" ht="15.75" customHeight="1">
      <c r="A936" s="138"/>
      <c r="B936" s="138"/>
      <c r="C936" s="138"/>
      <c r="D936" s="138"/>
      <c r="E936" s="138"/>
      <c r="F936" s="138"/>
      <c r="G936" s="138"/>
      <c r="H936" s="138"/>
      <c r="I936" s="138"/>
      <c r="J936" s="138"/>
      <c r="K936" s="138"/>
      <c r="L936" s="138"/>
      <c r="M936" s="138"/>
      <c r="N936" s="138"/>
      <c r="O936" s="138"/>
      <c r="P936" s="138"/>
      <c r="Q936" s="138"/>
      <c r="R936" s="138"/>
      <c r="S936" s="138"/>
      <c r="T936" s="138"/>
      <c r="U936" s="138"/>
      <c r="V936" s="138"/>
      <c r="W936" s="138"/>
      <c r="X936" s="138"/>
      <c r="Y936" s="138"/>
      <c r="Z936" s="138"/>
    </row>
    <row r="937" spans="1:26" ht="15.75" customHeight="1">
      <c r="A937" s="138"/>
      <c r="B937" s="138"/>
      <c r="C937" s="138"/>
      <c r="D937" s="138"/>
      <c r="E937" s="138"/>
      <c r="F937" s="138"/>
      <c r="G937" s="138"/>
      <c r="H937" s="138"/>
      <c r="I937" s="138"/>
      <c r="J937" s="138"/>
      <c r="K937" s="138"/>
      <c r="L937" s="138"/>
      <c r="M937" s="138"/>
      <c r="N937" s="138"/>
      <c r="O937" s="138"/>
      <c r="P937" s="138"/>
      <c r="Q937" s="138"/>
      <c r="R937" s="138"/>
      <c r="S937" s="138"/>
      <c r="T937" s="138"/>
      <c r="U937" s="138"/>
      <c r="V937" s="138"/>
      <c r="W937" s="138"/>
      <c r="X937" s="138"/>
      <c r="Y937" s="138"/>
      <c r="Z937" s="138"/>
    </row>
    <row r="938" spans="1:26" ht="15.75" customHeight="1">
      <c r="A938" s="138"/>
      <c r="B938" s="138"/>
      <c r="C938" s="138"/>
      <c r="D938" s="138"/>
      <c r="E938" s="138"/>
      <c r="F938" s="138"/>
      <c r="G938" s="138"/>
      <c r="H938" s="138"/>
      <c r="I938" s="138"/>
      <c r="J938" s="138"/>
      <c r="K938" s="138"/>
      <c r="L938" s="138"/>
      <c r="M938" s="138"/>
      <c r="N938" s="138"/>
      <c r="O938" s="138"/>
      <c r="P938" s="138"/>
      <c r="Q938" s="138"/>
      <c r="R938" s="138"/>
      <c r="S938" s="138"/>
      <c r="T938" s="138"/>
      <c r="U938" s="138"/>
      <c r="V938" s="138"/>
      <c r="W938" s="138"/>
      <c r="X938" s="138"/>
      <c r="Y938" s="138"/>
      <c r="Z938" s="138"/>
    </row>
    <row r="939" spans="1:26" ht="15.75" customHeight="1">
      <c r="A939" s="138"/>
      <c r="B939" s="138"/>
      <c r="C939" s="138"/>
      <c r="D939" s="138"/>
      <c r="E939" s="138"/>
      <c r="F939" s="138"/>
      <c r="G939" s="138"/>
      <c r="H939" s="138"/>
      <c r="I939" s="138"/>
      <c r="J939" s="138"/>
      <c r="K939" s="138"/>
      <c r="L939" s="138"/>
      <c r="M939" s="138"/>
      <c r="N939" s="138"/>
      <c r="O939" s="138"/>
      <c r="P939" s="138"/>
      <c r="Q939" s="138"/>
      <c r="R939" s="138"/>
      <c r="S939" s="138"/>
      <c r="T939" s="138"/>
      <c r="U939" s="138"/>
      <c r="V939" s="138"/>
      <c r="W939" s="138"/>
      <c r="X939" s="138"/>
      <c r="Y939" s="138"/>
      <c r="Z939" s="138"/>
    </row>
    <row r="940" spans="1:26" ht="15.75" customHeight="1">
      <c r="A940" s="138"/>
      <c r="B940" s="138"/>
      <c r="C940" s="138"/>
      <c r="D940" s="138"/>
      <c r="E940" s="138"/>
      <c r="F940" s="138"/>
      <c r="G940" s="138"/>
      <c r="H940" s="138"/>
      <c r="I940" s="138"/>
      <c r="J940" s="138"/>
      <c r="K940" s="138"/>
      <c r="L940" s="138"/>
      <c r="M940" s="138"/>
      <c r="N940" s="138"/>
      <c r="O940" s="138"/>
      <c r="P940" s="138"/>
      <c r="Q940" s="138"/>
      <c r="R940" s="138"/>
      <c r="S940" s="138"/>
      <c r="T940" s="138"/>
      <c r="U940" s="138"/>
      <c r="V940" s="138"/>
      <c r="W940" s="138"/>
      <c r="X940" s="138"/>
      <c r="Y940" s="138"/>
      <c r="Z940" s="138"/>
    </row>
    <row r="941" spans="1:26" ht="15.75" customHeight="1">
      <c r="A941" s="138"/>
      <c r="B941" s="138"/>
      <c r="C941" s="138"/>
      <c r="D941" s="138"/>
      <c r="E941" s="138"/>
      <c r="F941" s="138"/>
      <c r="G941" s="138"/>
      <c r="H941" s="138"/>
      <c r="I941" s="138"/>
      <c r="J941" s="138"/>
      <c r="K941" s="138"/>
      <c r="L941" s="138"/>
      <c r="M941" s="138"/>
      <c r="N941" s="138"/>
      <c r="O941" s="138"/>
      <c r="P941" s="138"/>
      <c r="Q941" s="138"/>
      <c r="R941" s="138"/>
      <c r="S941" s="138"/>
      <c r="T941" s="138"/>
      <c r="U941" s="138"/>
      <c r="V941" s="138"/>
      <c r="W941" s="138"/>
      <c r="X941" s="138"/>
      <c r="Y941" s="138"/>
      <c r="Z941" s="138"/>
    </row>
    <row r="942" spans="1:26" ht="15.75" customHeight="1">
      <c r="A942" s="138"/>
      <c r="B942" s="138"/>
      <c r="C942" s="138"/>
      <c r="D942" s="138"/>
      <c r="E942" s="138"/>
      <c r="F942" s="138"/>
      <c r="G942" s="138"/>
      <c r="H942" s="138"/>
      <c r="I942" s="138"/>
      <c r="J942" s="138"/>
      <c r="K942" s="138"/>
      <c r="L942" s="138"/>
      <c r="M942" s="138"/>
      <c r="N942" s="138"/>
      <c r="O942" s="138"/>
      <c r="P942" s="138"/>
      <c r="Q942" s="138"/>
      <c r="R942" s="138"/>
      <c r="S942" s="138"/>
      <c r="T942" s="138"/>
      <c r="U942" s="138"/>
      <c r="V942" s="138"/>
      <c r="W942" s="138"/>
      <c r="X942" s="138"/>
      <c r="Y942" s="138"/>
      <c r="Z942" s="138"/>
    </row>
    <row r="943" spans="1:26" ht="15.75" customHeight="1">
      <c r="A943" s="138"/>
      <c r="B943" s="138"/>
      <c r="C943" s="138"/>
      <c r="D943" s="138"/>
      <c r="E943" s="138"/>
      <c r="F943" s="138"/>
      <c r="G943" s="138"/>
      <c r="H943" s="138"/>
      <c r="I943" s="138"/>
      <c r="J943" s="138"/>
      <c r="K943" s="138"/>
      <c r="L943" s="138"/>
      <c r="M943" s="138"/>
      <c r="N943" s="138"/>
      <c r="O943" s="138"/>
      <c r="P943" s="138"/>
      <c r="Q943" s="138"/>
      <c r="R943" s="138"/>
      <c r="S943" s="138"/>
      <c r="T943" s="138"/>
      <c r="U943" s="138"/>
      <c r="V943" s="138"/>
      <c r="W943" s="138"/>
      <c r="X943" s="138"/>
      <c r="Y943" s="138"/>
      <c r="Z943" s="138"/>
    </row>
    <row r="944" spans="1:26" ht="15.75" customHeight="1">
      <c r="A944" s="138"/>
      <c r="B944" s="138"/>
      <c r="C944" s="138"/>
      <c r="D944" s="138"/>
      <c r="E944" s="138"/>
      <c r="F944" s="138"/>
      <c r="G944" s="138"/>
      <c r="H944" s="138"/>
      <c r="I944" s="138"/>
      <c r="J944" s="138"/>
      <c r="K944" s="138"/>
      <c r="L944" s="138"/>
      <c r="M944" s="138"/>
      <c r="N944" s="138"/>
      <c r="O944" s="138"/>
      <c r="P944" s="138"/>
      <c r="Q944" s="138"/>
      <c r="R944" s="138"/>
      <c r="S944" s="138"/>
      <c r="T944" s="138"/>
      <c r="U944" s="138"/>
      <c r="V944" s="138"/>
      <c r="W944" s="138"/>
      <c r="X944" s="138"/>
      <c r="Y944" s="138"/>
      <c r="Z944" s="138"/>
    </row>
    <row r="945" spans="1:26" ht="15.75" customHeight="1">
      <c r="A945" s="138"/>
      <c r="B945" s="138"/>
      <c r="C945" s="138"/>
      <c r="D945" s="138"/>
      <c r="E945" s="138"/>
      <c r="F945" s="138"/>
      <c r="G945" s="138"/>
      <c r="H945" s="138"/>
      <c r="I945" s="138"/>
      <c r="J945" s="138"/>
      <c r="K945" s="138"/>
      <c r="L945" s="138"/>
      <c r="M945" s="138"/>
      <c r="N945" s="138"/>
      <c r="O945" s="138"/>
      <c r="P945" s="138"/>
      <c r="Q945" s="138"/>
      <c r="R945" s="138"/>
      <c r="S945" s="138"/>
      <c r="T945" s="138"/>
      <c r="U945" s="138"/>
      <c r="V945" s="138"/>
      <c r="W945" s="138"/>
      <c r="X945" s="138"/>
      <c r="Y945" s="138"/>
      <c r="Z945" s="138"/>
    </row>
    <row r="946" spans="1:26" ht="15.75" customHeight="1">
      <c r="A946" s="138"/>
      <c r="B946" s="138"/>
      <c r="C946" s="138"/>
      <c r="D946" s="138"/>
      <c r="E946" s="138"/>
      <c r="F946" s="138"/>
      <c r="G946" s="138"/>
      <c r="H946" s="138"/>
      <c r="I946" s="138"/>
      <c r="J946" s="138"/>
      <c r="K946" s="138"/>
      <c r="L946" s="138"/>
      <c r="M946" s="138"/>
      <c r="N946" s="138"/>
      <c r="O946" s="138"/>
      <c r="P946" s="138"/>
      <c r="Q946" s="138"/>
      <c r="R946" s="138"/>
      <c r="S946" s="138"/>
      <c r="T946" s="138"/>
      <c r="U946" s="138"/>
      <c r="V946" s="138"/>
      <c r="W946" s="138"/>
      <c r="X946" s="138"/>
      <c r="Y946" s="138"/>
      <c r="Z946" s="138"/>
    </row>
    <row r="947" spans="1:26" ht="15.75" customHeight="1">
      <c r="A947" s="138"/>
      <c r="B947" s="138"/>
      <c r="C947" s="138"/>
      <c r="D947" s="138"/>
      <c r="E947" s="138"/>
      <c r="F947" s="138"/>
      <c r="G947" s="138"/>
      <c r="H947" s="138"/>
      <c r="I947" s="138"/>
      <c r="J947" s="138"/>
      <c r="K947" s="138"/>
      <c r="L947" s="138"/>
      <c r="M947" s="138"/>
      <c r="N947" s="138"/>
      <c r="O947" s="138"/>
      <c r="P947" s="138"/>
      <c r="Q947" s="138"/>
      <c r="R947" s="138"/>
      <c r="S947" s="138"/>
      <c r="T947" s="138"/>
      <c r="U947" s="138"/>
      <c r="V947" s="138"/>
      <c r="W947" s="138"/>
      <c r="X947" s="138"/>
      <c r="Y947" s="138"/>
      <c r="Z947" s="138"/>
    </row>
    <row r="948" spans="1:26" ht="15.75" customHeight="1">
      <c r="A948" s="138"/>
      <c r="B948" s="138"/>
      <c r="C948" s="138"/>
      <c r="D948" s="138"/>
      <c r="E948" s="138"/>
      <c r="F948" s="138"/>
      <c r="G948" s="138"/>
      <c r="H948" s="138"/>
      <c r="I948" s="138"/>
      <c r="J948" s="138"/>
      <c r="K948" s="138"/>
      <c r="L948" s="138"/>
      <c r="M948" s="138"/>
      <c r="N948" s="138"/>
      <c r="O948" s="138"/>
      <c r="P948" s="138"/>
      <c r="Q948" s="138"/>
      <c r="R948" s="138"/>
      <c r="S948" s="138"/>
      <c r="T948" s="138"/>
      <c r="U948" s="138"/>
      <c r="V948" s="138"/>
      <c r="W948" s="138"/>
      <c r="X948" s="138"/>
      <c r="Y948" s="138"/>
      <c r="Z948" s="138"/>
    </row>
    <row r="949" spans="1:26" ht="15.75" customHeight="1">
      <c r="A949" s="138"/>
      <c r="B949" s="138"/>
      <c r="C949" s="138"/>
      <c r="D949" s="138"/>
      <c r="E949" s="138"/>
      <c r="F949" s="138"/>
      <c r="G949" s="138"/>
      <c r="H949" s="138"/>
      <c r="I949" s="138"/>
      <c r="J949" s="138"/>
      <c r="K949" s="138"/>
      <c r="L949" s="138"/>
      <c r="M949" s="138"/>
      <c r="N949" s="138"/>
      <c r="O949" s="138"/>
      <c r="P949" s="138"/>
      <c r="Q949" s="138"/>
      <c r="R949" s="138"/>
      <c r="S949" s="138"/>
      <c r="T949" s="138"/>
      <c r="U949" s="138"/>
      <c r="V949" s="138"/>
      <c r="W949" s="138"/>
      <c r="X949" s="138"/>
      <c r="Y949" s="138"/>
      <c r="Z949" s="138"/>
    </row>
    <row r="950" spans="1:26" ht="15.75" customHeight="1">
      <c r="A950" s="138"/>
      <c r="B950" s="138"/>
      <c r="C950" s="138"/>
      <c r="D950" s="138"/>
      <c r="E950" s="138"/>
      <c r="F950" s="138"/>
      <c r="G950" s="138"/>
      <c r="H950" s="138"/>
      <c r="I950" s="138"/>
      <c r="J950" s="138"/>
      <c r="K950" s="138"/>
      <c r="L950" s="138"/>
      <c r="M950" s="138"/>
      <c r="N950" s="138"/>
      <c r="O950" s="138"/>
      <c r="P950" s="138"/>
      <c r="Q950" s="138"/>
      <c r="R950" s="138"/>
      <c r="S950" s="138"/>
      <c r="T950" s="138"/>
      <c r="U950" s="138"/>
      <c r="V950" s="138"/>
      <c r="W950" s="138"/>
      <c r="X950" s="138"/>
      <c r="Y950" s="138"/>
      <c r="Z950" s="138"/>
    </row>
    <row r="951" spans="1:26" ht="15.75" customHeight="1">
      <c r="A951" s="138"/>
      <c r="B951" s="138"/>
      <c r="C951" s="138"/>
      <c r="D951" s="138"/>
      <c r="E951" s="138"/>
      <c r="F951" s="138"/>
      <c r="G951" s="138"/>
      <c r="H951" s="138"/>
      <c r="I951" s="138"/>
      <c r="J951" s="138"/>
      <c r="K951" s="138"/>
      <c r="L951" s="138"/>
      <c r="M951" s="138"/>
      <c r="N951" s="138"/>
      <c r="O951" s="138"/>
      <c r="P951" s="138"/>
      <c r="Q951" s="138"/>
      <c r="R951" s="138"/>
      <c r="S951" s="138"/>
      <c r="T951" s="138"/>
      <c r="U951" s="138"/>
      <c r="V951" s="138"/>
      <c r="W951" s="138"/>
      <c r="X951" s="138"/>
      <c r="Y951" s="138"/>
      <c r="Z951" s="138"/>
    </row>
    <row r="952" spans="1:26" ht="15.75" customHeight="1">
      <c r="A952" s="138"/>
      <c r="B952" s="138"/>
      <c r="C952" s="138"/>
      <c r="D952" s="138"/>
      <c r="E952" s="138"/>
      <c r="F952" s="138"/>
      <c r="G952" s="138"/>
      <c r="H952" s="138"/>
      <c r="I952" s="138"/>
      <c r="J952" s="138"/>
      <c r="K952" s="138"/>
      <c r="L952" s="138"/>
      <c r="M952" s="138"/>
      <c r="N952" s="138"/>
      <c r="O952" s="138"/>
      <c r="P952" s="138"/>
      <c r="Q952" s="138"/>
      <c r="R952" s="138"/>
      <c r="S952" s="138"/>
      <c r="T952" s="138"/>
      <c r="U952" s="138"/>
      <c r="V952" s="138"/>
      <c r="W952" s="138"/>
      <c r="X952" s="138"/>
      <c r="Y952" s="138"/>
      <c r="Z952" s="138"/>
    </row>
    <row r="953" spans="1:26" ht="15.75" customHeight="1">
      <c r="A953" s="138"/>
      <c r="B953" s="138"/>
      <c r="C953" s="138"/>
      <c r="D953" s="138"/>
      <c r="E953" s="138"/>
      <c r="F953" s="138"/>
      <c r="G953" s="138"/>
      <c r="H953" s="138"/>
      <c r="I953" s="138"/>
      <c r="J953" s="138"/>
      <c r="K953" s="138"/>
      <c r="L953" s="138"/>
      <c r="M953" s="138"/>
      <c r="N953" s="138"/>
      <c r="O953" s="138"/>
      <c r="P953" s="138"/>
      <c r="Q953" s="138"/>
      <c r="R953" s="138"/>
      <c r="S953" s="138"/>
      <c r="T953" s="138"/>
      <c r="U953" s="138"/>
      <c r="V953" s="138"/>
      <c r="W953" s="138"/>
      <c r="X953" s="138"/>
      <c r="Y953" s="138"/>
      <c r="Z953" s="138"/>
    </row>
    <row r="954" spans="1:26" ht="15.75" customHeight="1">
      <c r="A954" s="138"/>
      <c r="B954" s="138"/>
      <c r="C954" s="138"/>
      <c r="D954" s="138"/>
      <c r="E954" s="138"/>
      <c r="F954" s="138"/>
      <c r="G954" s="138"/>
      <c r="H954" s="138"/>
      <c r="I954" s="138"/>
      <c r="J954" s="138"/>
      <c r="K954" s="138"/>
      <c r="L954" s="138"/>
      <c r="M954" s="138"/>
      <c r="N954" s="138"/>
      <c r="O954" s="138"/>
      <c r="P954" s="138"/>
      <c r="Q954" s="138"/>
      <c r="R954" s="138"/>
      <c r="S954" s="138"/>
      <c r="T954" s="138"/>
      <c r="U954" s="138"/>
      <c r="V954" s="138"/>
      <c r="W954" s="138"/>
      <c r="X954" s="138"/>
      <c r="Y954" s="138"/>
      <c r="Z954" s="138"/>
    </row>
    <row r="955" spans="1:26" ht="15.75" customHeight="1">
      <c r="A955" s="138"/>
      <c r="B955" s="138"/>
      <c r="C955" s="138"/>
      <c r="D955" s="138"/>
      <c r="E955" s="138"/>
      <c r="F955" s="138"/>
      <c r="G955" s="138"/>
      <c r="H955" s="138"/>
      <c r="I955" s="138"/>
      <c r="J955" s="138"/>
      <c r="K955" s="138"/>
      <c r="L955" s="138"/>
      <c r="M955" s="138"/>
      <c r="N955" s="138"/>
      <c r="O955" s="138"/>
      <c r="P955" s="138"/>
      <c r="Q955" s="138"/>
      <c r="R955" s="138"/>
      <c r="S955" s="138"/>
      <c r="T955" s="138"/>
      <c r="U955" s="138"/>
      <c r="V955" s="138"/>
      <c r="W955" s="138"/>
      <c r="X955" s="138"/>
      <c r="Y955" s="138"/>
      <c r="Z955" s="138"/>
    </row>
    <row r="956" spans="1:26" ht="15.75" customHeight="1">
      <c r="A956" s="138"/>
      <c r="B956" s="138"/>
      <c r="C956" s="138"/>
      <c r="D956" s="138"/>
      <c r="E956" s="138"/>
      <c r="F956" s="138"/>
      <c r="G956" s="138"/>
      <c r="H956" s="138"/>
      <c r="I956" s="138"/>
      <c r="J956" s="138"/>
      <c r="K956" s="138"/>
      <c r="L956" s="138"/>
      <c r="M956" s="138"/>
      <c r="N956" s="138"/>
      <c r="O956" s="138"/>
      <c r="P956" s="138"/>
      <c r="Q956" s="138"/>
      <c r="R956" s="138"/>
      <c r="S956" s="138"/>
      <c r="T956" s="138"/>
      <c r="U956" s="138"/>
      <c r="V956" s="138"/>
      <c r="W956" s="138"/>
      <c r="X956" s="138"/>
      <c r="Y956" s="138"/>
      <c r="Z956" s="138"/>
    </row>
    <row r="957" spans="1:26" ht="15.75" customHeight="1">
      <c r="A957" s="138"/>
      <c r="B957" s="138"/>
      <c r="C957" s="138"/>
      <c r="D957" s="138"/>
      <c r="E957" s="138"/>
      <c r="F957" s="138"/>
      <c r="G957" s="138"/>
      <c r="H957" s="138"/>
      <c r="I957" s="138"/>
      <c r="J957" s="138"/>
      <c r="K957" s="138"/>
      <c r="L957" s="138"/>
      <c r="M957" s="138"/>
      <c r="N957" s="138"/>
      <c r="O957" s="138"/>
      <c r="P957" s="138"/>
      <c r="Q957" s="138"/>
      <c r="R957" s="138"/>
      <c r="S957" s="138"/>
      <c r="T957" s="138"/>
      <c r="U957" s="138"/>
      <c r="V957" s="138"/>
      <c r="W957" s="138"/>
      <c r="X957" s="138"/>
      <c r="Y957" s="138"/>
      <c r="Z957" s="138"/>
    </row>
    <row r="958" spans="1:26" ht="15.75" customHeight="1">
      <c r="A958" s="138"/>
      <c r="B958" s="138"/>
      <c r="C958" s="138"/>
      <c r="D958" s="138"/>
      <c r="E958" s="138"/>
      <c r="F958" s="138"/>
      <c r="G958" s="138"/>
      <c r="H958" s="138"/>
      <c r="I958" s="138"/>
      <c r="J958" s="138"/>
      <c r="K958" s="138"/>
      <c r="L958" s="138"/>
      <c r="M958" s="138"/>
      <c r="N958" s="138"/>
      <c r="O958" s="138"/>
      <c r="P958" s="138"/>
      <c r="Q958" s="138"/>
      <c r="R958" s="138"/>
      <c r="S958" s="138"/>
      <c r="T958" s="138"/>
      <c r="U958" s="138"/>
      <c r="V958" s="138"/>
      <c r="W958" s="138"/>
      <c r="X958" s="138"/>
      <c r="Y958" s="138"/>
      <c r="Z958" s="138"/>
    </row>
    <row r="959" spans="1:26" ht="15.75" customHeight="1">
      <c r="A959" s="138"/>
      <c r="B959" s="138"/>
      <c r="C959" s="138"/>
      <c r="D959" s="138"/>
      <c r="E959" s="138"/>
      <c r="F959" s="138"/>
      <c r="G959" s="138"/>
      <c r="H959" s="138"/>
      <c r="I959" s="138"/>
      <c r="J959" s="138"/>
      <c r="K959" s="138"/>
      <c r="L959" s="138"/>
      <c r="M959" s="138"/>
      <c r="N959" s="138"/>
      <c r="O959" s="138"/>
      <c r="P959" s="138"/>
      <c r="Q959" s="138"/>
      <c r="R959" s="138"/>
      <c r="S959" s="138"/>
      <c r="T959" s="138"/>
      <c r="U959" s="138"/>
      <c r="V959" s="138"/>
      <c r="W959" s="138"/>
      <c r="X959" s="138"/>
      <c r="Y959" s="138"/>
      <c r="Z959" s="138"/>
    </row>
    <row r="960" spans="1:26" ht="15.75" customHeight="1">
      <c r="A960" s="138"/>
      <c r="B960" s="138"/>
      <c r="C960" s="138"/>
      <c r="D960" s="138"/>
      <c r="E960" s="138"/>
      <c r="F960" s="138"/>
      <c r="G960" s="138"/>
      <c r="H960" s="138"/>
      <c r="I960" s="138"/>
      <c r="J960" s="138"/>
      <c r="K960" s="138"/>
      <c r="L960" s="138"/>
      <c r="M960" s="138"/>
      <c r="N960" s="138"/>
      <c r="O960" s="138"/>
      <c r="P960" s="138"/>
      <c r="Q960" s="138"/>
      <c r="R960" s="138"/>
      <c r="S960" s="138"/>
      <c r="T960" s="138"/>
      <c r="U960" s="138"/>
      <c r="V960" s="138"/>
      <c r="W960" s="138"/>
      <c r="X960" s="138"/>
      <c r="Y960" s="138"/>
      <c r="Z960" s="138"/>
    </row>
    <row r="961" spans="1:26" ht="15.75" customHeight="1">
      <c r="A961" s="138"/>
      <c r="B961" s="138"/>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8"/>
      <c r="Z961" s="138"/>
    </row>
    <row r="962" spans="1:26" ht="15.75" customHeight="1">
      <c r="A962" s="138"/>
      <c r="B962" s="138"/>
      <c r="C962" s="138"/>
      <c r="D962" s="138"/>
      <c r="E962" s="138"/>
      <c r="F962" s="138"/>
      <c r="G962" s="138"/>
      <c r="H962" s="138"/>
      <c r="I962" s="138"/>
      <c r="J962" s="138"/>
      <c r="K962" s="138"/>
      <c r="L962" s="138"/>
      <c r="M962" s="138"/>
      <c r="N962" s="138"/>
      <c r="O962" s="138"/>
      <c r="P962" s="138"/>
      <c r="Q962" s="138"/>
      <c r="R962" s="138"/>
      <c r="S962" s="138"/>
      <c r="T962" s="138"/>
      <c r="U962" s="138"/>
      <c r="V962" s="138"/>
      <c r="W962" s="138"/>
      <c r="X962" s="138"/>
      <c r="Y962" s="138"/>
      <c r="Z962" s="138"/>
    </row>
    <row r="963" spans="1:26" ht="15.75" customHeight="1">
      <c r="A963" s="138"/>
      <c r="B963" s="138"/>
      <c r="C963" s="138"/>
      <c r="D963" s="138"/>
      <c r="E963" s="138"/>
      <c r="F963" s="138"/>
      <c r="G963" s="138"/>
      <c r="H963" s="138"/>
      <c r="I963" s="138"/>
      <c r="J963" s="138"/>
      <c r="K963" s="138"/>
      <c r="L963" s="138"/>
      <c r="M963" s="138"/>
      <c r="N963" s="138"/>
      <c r="O963" s="138"/>
      <c r="P963" s="138"/>
      <c r="Q963" s="138"/>
      <c r="R963" s="138"/>
      <c r="S963" s="138"/>
      <c r="T963" s="138"/>
      <c r="U963" s="138"/>
      <c r="V963" s="138"/>
      <c r="W963" s="138"/>
      <c r="X963" s="138"/>
      <c r="Y963" s="138"/>
      <c r="Z963" s="138"/>
    </row>
    <row r="964" spans="1:26" ht="15.75" customHeight="1">
      <c r="A964" s="138"/>
      <c r="B964" s="138"/>
      <c r="C964" s="138"/>
      <c r="D964" s="138"/>
      <c r="E964" s="138"/>
      <c r="F964" s="138"/>
      <c r="G964" s="138"/>
      <c r="H964" s="138"/>
      <c r="I964" s="138"/>
      <c r="J964" s="138"/>
      <c r="K964" s="138"/>
      <c r="L964" s="138"/>
      <c r="M964" s="138"/>
      <c r="N964" s="138"/>
      <c r="O964" s="138"/>
      <c r="P964" s="138"/>
      <c r="Q964" s="138"/>
      <c r="R964" s="138"/>
      <c r="S964" s="138"/>
      <c r="T964" s="138"/>
      <c r="U964" s="138"/>
      <c r="V964" s="138"/>
      <c r="W964" s="138"/>
      <c r="X964" s="138"/>
      <c r="Y964" s="138"/>
      <c r="Z964" s="138"/>
    </row>
    <row r="965" spans="1:26" ht="15.75" customHeight="1">
      <c r="A965" s="138"/>
      <c r="B965" s="138"/>
      <c r="C965" s="138"/>
      <c r="D965" s="138"/>
      <c r="E965" s="138"/>
      <c r="F965" s="138"/>
      <c r="G965" s="138"/>
      <c r="H965" s="138"/>
      <c r="I965" s="138"/>
      <c r="J965" s="138"/>
      <c r="K965" s="138"/>
      <c r="L965" s="138"/>
      <c r="M965" s="138"/>
      <c r="N965" s="138"/>
      <c r="O965" s="138"/>
      <c r="P965" s="138"/>
      <c r="Q965" s="138"/>
      <c r="R965" s="138"/>
      <c r="S965" s="138"/>
      <c r="T965" s="138"/>
      <c r="U965" s="138"/>
      <c r="V965" s="138"/>
      <c r="W965" s="138"/>
      <c r="X965" s="138"/>
      <c r="Y965" s="138"/>
      <c r="Z965" s="138"/>
    </row>
    <row r="966" spans="1:26" ht="15.75" customHeight="1">
      <c r="A966" s="138"/>
      <c r="B966" s="138"/>
      <c r="C966" s="138"/>
      <c r="D966" s="138"/>
      <c r="E966" s="138"/>
      <c r="F966" s="138"/>
      <c r="G966" s="138"/>
      <c r="H966" s="138"/>
      <c r="I966" s="138"/>
      <c r="J966" s="138"/>
      <c r="K966" s="138"/>
      <c r="L966" s="138"/>
      <c r="M966" s="138"/>
      <c r="N966" s="138"/>
      <c r="O966" s="138"/>
      <c r="P966" s="138"/>
      <c r="Q966" s="138"/>
      <c r="R966" s="138"/>
      <c r="S966" s="138"/>
      <c r="T966" s="138"/>
      <c r="U966" s="138"/>
      <c r="V966" s="138"/>
      <c r="W966" s="138"/>
      <c r="X966" s="138"/>
      <c r="Y966" s="138"/>
      <c r="Z966" s="138"/>
    </row>
    <row r="967" spans="1:26" ht="15.75" customHeight="1">
      <c r="A967" s="138"/>
      <c r="B967" s="138"/>
      <c r="C967" s="138"/>
      <c r="D967" s="138"/>
      <c r="E967" s="138"/>
      <c r="F967" s="138"/>
      <c r="G967" s="138"/>
      <c r="H967" s="138"/>
      <c r="I967" s="138"/>
      <c r="J967" s="138"/>
      <c r="K967" s="138"/>
      <c r="L967" s="138"/>
      <c r="M967" s="138"/>
      <c r="N967" s="138"/>
      <c r="O967" s="138"/>
      <c r="P967" s="138"/>
      <c r="Q967" s="138"/>
      <c r="R967" s="138"/>
      <c r="S967" s="138"/>
      <c r="T967" s="138"/>
      <c r="U967" s="138"/>
      <c r="V967" s="138"/>
      <c r="W967" s="138"/>
      <c r="X967" s="138"/>
      <c r="Y967" s="138"/>
      <c r="Z967" s="138"/>
    </row>
    <row r="968" spans="1:26" ht="15.75" customHeight="1">
      <c r="A968" s="138"/>
      <c r="B968" s="138"/>
      <c r="C968" s="138"/>
      <c r="D968" s="138"/>
      <c r="E968" s="138"/>
      <c r="F968" s="138"/>
      <c r="G968" s="138"/>
      <c r="H968" s="138"/>
      <c r="I968" s="138"/>
      <c r="J968" s="138"/>
      <c r="K968" s="138"/>
      <c r="L968" s="138"/>
      <c r="M968" s="138"/>
      <c r="N968" s="138"/>
      <c r="O968" s="138"/>
      <c r="P968" s="138"/>
      <c r="Q968" s="138"/>
      <c r="R968" s="138"/>
      <c r="S968" s="138"/>
      <c r="T968" s="138"/>
      <c r="U968" s="138"/>
      <c r="V968" s="138"/>
      <c r="W968" s="138"/>
      <c r="X968" s="138"/>
      <c r="Y968" s="138"/>
      <c r="Z968" s="138"/>
    </row>
    <row r="969" spans="1:26" ht="15.75" customHeight="1">
      <c r="A969" s="138"/>
      <c r="B969" s="138"/>
      <c r="C969" s="138"/>
      <c r="D969" s="138"/>
      <c r="E969" s="138"/>
      <c r="F969" s="138"/>
      <c r="G969" s="138"/>
      <c r="H969" s="138"/>
      <c r="I969" s="138"/>
      <c r="J969" s="138"/>
      <c r="K969" s="138"/>
      <c r="L969" s="138"/>
      <c r="M969" s="138"/>
      <c r="N969" s="138"/>
      <c r="O969" s="138"/>
      <c r="P969" s="138"/>
      <c r="Q969" s="138"/>
      <c r="R969" s="138"/>
      <c r="S969" s="138"/>
      <c r="T969" s="138"/>
      <c r="U969" s="138"/>
      <c r="V969" s="138"/>
      <c r="W969" s="138"/>
      <c r="X969" s="138"/>
      <c r="Y969" s="138"/>
      <c r="Z969" s="138"/>
    </row>
    <row r="970" spans="1:26" ht="15.75" customHeight="1">
      <c r="A970" s="138"/>
      <c r="B970" s="138"/>
      <c r="C970" s="138"/>
      <c r="D970" s="138"/>
      <c r="E970" s="138"/>
      <c r="F970" s="138"/>
      <c r="G970" s="138"/>
      <c r="H970" s="138"/>
      <c r="I970" s="138"/>
      <c r="J970" s="138"/>
      <c r="K970" s="138"/>
      <c r="L970" s="138"/>
      <c r="M970" s="138"/>
      <c r="N970" s="138"/>
      <c r="O970" s="138"/>
      <c r="P970" s="138"/>
      <c r="Q970" s="138"/>
      <c r="R970" s="138"/>
      <c r="S970" s="138"/>
      <c r="T970" s="138"/>
      <c r="U970" s="138"/>
      <c r="V970" s="138"/>
      <c r="W970" s="138"/>
      <c r="X970" s="138"/>
      <c r="Y970" s="138"/>
      <c r="Z970" s="138"/>
    </row>
    <row r="971" spans="1:26" ht="15.75" customHeight="1">
      <c r="A971" s="138"/>
      <c r="B971" s="138"/>
      <c r="C971" s="138"/>
      <c r="D971" s="138"/>
      <c r="E971" s="138"/>
      <c r="F971" s="138"/>
      <c r="G971" s="138"/>
      <c r="H971" s="138"/>
      <c r="I971" s="138"/>
      <c r="J971" s="138"/>
      <c r="K971" s="138"/>
      <c r="L971" s="138"/>
      <c r="M971" s="138"/>
      <c r="N971" s="138"/>
      <c r="O971" s="138"/>
      <c r="P971" s="138"/>
      <c r="Q971" s="138"/>
      <c r="R971" s="138"/>
      <c r="S971" s="138"/>
      <c r="T971" s="138"/>
      <c r="U971" s="138"/>
      <c r="V971" s="138"/>
      <c r="W971" s="138"/>
      <c r="X971" s="138"/>
      <c r="Y971" s="138"/>
      <c r="Z971" s="138"/>
    </row>
    <row r="972" spans="1:26" ht="15.75" customHeight="1">
      <c r="A972" s="138"/>
      <c r="B972" s="138"/>
      <c r="C972" s="138"/>
      <c r="D972" s="138"/>
      <c r="E972" s="138"/>
      <c r="F972" s="138"/>
      <c r="G972" s="138"/>
      <c r="H972" s="138"/>
      <c r="I972" s="138"/>
      <c r="J972" s="138"/>
      <c r="K972" s="138"/>
      <c r="L972" s="138"/>
      <c r="M972" s="138"/>
      <c r="N972" s="138"/>
      <c r="O972" s="138"/>
      <c r="P972" s="138"/>
      <c r="Q972" s="138"/>
      <c r="R972" s="138"/>
      <c r="S972" s="138"/>
      <c r="T972" s="138"/>
      <c r="U972" s="138"/>
      <c r="V972" s="138"/>
      <c r="W972" s="138"/>
      <c r="X972" s="138"/>
      <c r="Y972" s="138"/>
      <c r="Z972" s="138"/>
    </row>
    <row r="973" spans="1:26" ht="15.75" customHeight="1">
      <c r="A973" s="138"/>
      <c r="B973" s="138"/>
      <c r="C973" s="138"/>
      <c r="D973" s="138"/>
      <c r="E973" s="138"/>
      <c r="F973" s="138"/>
      <c r="G973" s="138"/>
      <c r="H973" s="138"/>
      <c r="I973" s="138"/>
      <c r="J973" s="138"/>
      <c r="K973" s="138"/>
      <c r="L973" s="138"/>
      <c r="M973" s="138"/>
      <c r="N973" s="138"/>
      <c r="O973" s="138"/>
      <c r="P973" s="138"/>
      <c r="Q973" s="138"/>
      <c r="R973" s="138"/>
      <c r="S973" s="138"/>
      <c r="T973" s="138"/>
      <c r="U973" s="138"/>
      <c r="V973" s="138"/>
      <c r="W973" s="138"/>
      <c r="X973" s="138"/>
      <c r="Y973" s="138"/>
      <c r="Z973" s="138"/>
    </row>
    <row r="974" spans="1:26" ht="15.75" customHeight="1">
      <c r="A974" s="138"/>
      <c r="B974" s="138"/>
      <c r="C974" s="138"/>
      <c r="D974" s="138"/>
      <c r="E974" s="138"/>
      <c r="F974" s="138"/>
      <c r="G974" s="138"/>
      <c r="H974" s="138"/>
      <c r="I974" s="138"/>
      <c r="J974" s="138"/>
      <c r="K974" s="138"/>
      <c r="L974" s="138"/>
      <c r="M974" s="138"/>
      <c r="N974" s="138"/>
      <c r="O974" s="138"/>
      <c r="P974" s="138"/>
      <c r="Q974" s="138"/>
      <c r="R974" s="138"/>
      <c r="S974" s="138"/>
      <c r="T974" s="138"/>
      <c r="U974" s="138"/>
      <c r="V974" s="138"/>
      <c r="W974" s="138"/>
      <c r="X974" s="138"/>
      <c r="Y974" s="138"/>
      <c r="Z974" s="138"/>
    </row>
    <row r="975" spans="1:26" ht="15.75" customHeight="1">
      <c r="A975" s="138"/>
      <c r="B975" s="138"/>
      <c r="C975" s="138"/>
      <c r="D975" s="138"/>
      <c r="E975" s="138"/>
      <c r="F975" s="138"/>
      <c r="G975" s="138"/>
      <c r="H975" s="138"/>
      <c r="I975" s="138"/>
      <c r="J975" s="138"/>
      <c r="K975" s="138"/>
      <c r="L975" s="138"/>
      <c r="M975" s="138"/>
      <c r="N975" s="138"/>
      <c r="O975" s="138"/>
      <c r="P975" s="138"/>
      <c r="Q975" s="138"/>
      <c r="R975" s="138"/>
      <c r="S975" s="138"/>
      <c r="T975" s="138"/>
      <c r="U975" s="138"/>
      <c r="V975" s="138"/>
      <c r="W975" s="138"/>
      <c r="X975" s="138"/>
      <c r="Y975" s="138"/>
      <c r="Z975" s="138"/>
    </row>
    <row r="976" spans="1:26" ht="15.75" customHeight="1">
      <c r="A976" s="138"/>
      <c r="B976" s="138"/>
      <c r="C976" s="138"/>
      <c r="D976" s="138"/>
      <c r="E976" s="138"/>
      <c r="F976" s="138"/>
      <c r="G976" s="138"/>
      <c r="H976" s="138"/>
      <c r="I976" s="138"/>
      <c r="J976" s="138"/>
      <c r="K976" s="138"/>
      <c r="L976" s="138"/>
      <c r="M976" s="138"/>
      <c r="N976" s="138"/>
      <c r="O976" s="138"/>
      <c r="P976" s="138"/>
      <c r="Q976" s="138"/>
      <c r="R976" s="138"/>
      <c r="S976" s="138"/>
      <c r="T976" s="138"/>
      <c r="U976" s="138"/>
      <c r="V976" s="138"/>
      <c r="W976" s="138"/>
      <c r="X976" s="138"/>
      <c r="Y976" s="138"/>
      <c r="Z976" s="138"/>
    </row>
    <row r="977" spans="1:26" ht="15.75" customHeight="1">
      <c r="A977" s="138"/>
      <c r="B977" s="138"/>
      <c r="C977" s="138"/>
      <c r="D977" s="138"/>
      <c r="E977" s="138"/>
      <c r="F977" s="138"/>
      <c r="G977" s="138"/>
      <c r="H977" s="138"/>
      <c r="I977" s="138"/>
      <c r="J977" s="138"/>
      <c r="K977" s="138"/>
      <c r="L977" s="138"/>
      <c r="M977" s="138"/>
      <c r="N977" s="138"/>
      <c r="O977" s="138"/>
      <c r="P977" s="138"/>
      <c r="Q977" s="138"/>
      <c r="R977" s="138"/>
      <c r="S977" s="138"/>
      <c r="T977" s="138"/>
      <c r="U977" s="138"/>
      <c r="V977" s="138"/>
      <c r="W977" s="138"/>
      <c r="X977" s="138"/>
      <c r="Y977" s="138"/>
      <c r="Z977" s="138"/>
    </row>
    <row r="978" spans="1:26" ht="15.75" customHeight="1">
      <c r="A978" s="138"/>
      <c r="B978" s="138"/>
      <c r="C978" s="138"/>
      <c r="D978" s="138"/>
      <c r="E978" s="138"/>
      <c r="F978" s="138"/>
      <c r="G978" s="138"/>
      <c r="H978" s="138"/>
      <c r="I978" s="138"/>
      <c r="J978" s="138"/>
      <c r="K978" s="138"/>
      <c r="L978" s="138"/>
      <c r="M978" s="138"/>
      <c r="N978" s="138"/>
      <c r="O978" s="138"/>
      <c r="P978" s="138"/>
      <c r="Q978" s="138"/>
      <c r="R978" s="138"/>
      <c r="S978" s="138"/>
      <c r="T978" s="138"/>
      <c r="U978" s="138"/>
      <c r="V978" s="138"/>
      <c r="W978" s="138"/>
      <c r="X978" s="138"/>
      <c r="Y978" s="138"/>
      <c r="Z978" s="138"/>
    </row>
    <row r="979" spans="1:26" ht="15.75" customHeight="1">
      <c r="A979" s="138"/>
      <c r="B979" s="138"/>
      <c r="C979" s="138"/>
      <c r="D979" s="138"/>
      <c r="E979" s="138"/>
      <c r="F979" s="138"/>
      <c r="G979" s="138"/>
      <c r="H979" s="138"/>
      <c r="I979" s="138"/>
      <c r="J979" s="138"/>
      <c r="K979" s="138"/>
      <c r="L979" s="138"/>
      <c r="M979" s="138"/>
      <c r="N979" s="138"/>
      <c r="O979" s="138"/>
      <c r="P979" s="138"/>
      <c r="Q979" s="138"/>
      <c r="R979" s="138"/>
      <c r="S979" s="138"/>
      <c r="T979" s="138"/>
      <c r="U979" s="138"/>
      <c r="V979" s="138"/>
      <c r="W979" s="138"/>
      <c r="X979" s="138"/>
      <c r="Y979" s="138"/>
      <c r="Z979" s="138"/>
    </row>
    <row r="980" spans="1:26" ht="15.75" customHeight="1">
      <c r="A980" s="138"/>
      <c r="B980" s="138"/>
      <c r="C980" s="138"/>
      <c r="D980" s="138"/>
      <c r="E980" s="138"/>
      <c r="F980" s="138"/>
      <c r="G980" s="138"/>
      <c r="H980" s="138"/>
      <c r="I980" s="138"/>
      <c r="J980" s="138"/>
      <c r="K980" s="138"/>
      <c r="L980" s="138"/>
      <c r="M980" s="138"/>
      <c r="N980" s="138"/>
      <c r="O980" s="138"/>
      <c r="P980" s="138"/>
      <c r="Q980" s="138"/>
      <c r="R980" s="138"/>
      <c r="S980" s="138"/>
      <c r="T980" s="138"/>
      <c r="U980" s="138"/>
      <c r="V980" s="138"/>
      <c r="W980" s="138"/>
      <c r="X980" s="138"/>
      <c r="Y980" s="138"/>
      <c r="Z980" s="138"/>
    </row>
    <row r="981" spans="1:26" ht="15.75" customHeight="1">
      <c r="A981" s="138"/>
      <c r="B981" s="138"/>
      <c r="C981" s="138"/>
      <c r="D981" s="138"/>
      <c r="E981" s="138"/>
      <c r="F981" s="138"/>
      <c r="G981" s="138"/>
      <c r="H981" s="138"/>
      <c r="I981" s="138"/>
      <c r="J981" s="138"/>
      <c r="K981" s="138"/>
      <c r="L981" s="138"/>
      <c r="M981" s="138"/>
      <c r="N981" s="138"/>
      <c r="O981" s="138"/>
      <c r="P981" s="138"/>
      <c r="Q981" s="138"/>
      <c r="R981" s="138"/>
      <c r="S981" s="138"/>
      <c r="T981" s="138"/>
      <c r="U981" s="138"/>
      <c r="V981" s="138"/>
      <c r="W981" s="138"/>
      <c r="X981" s="138"/>
      <c r="Y981" s="138"/>
      <c r="Z981" s="138"/>
    </row>
    <row r="982" spans="1:26" ht="15.75" customHeight="1">
      <c r="A982" s="138"/>
      <c r="B982" s="138"/>
      <c r="C982" s="138"/>
      <c r="D982" s="138"/>
      <c r="E982" s="138"/>
      <c r="F982" s="138"/>
      <c r="G982" s="138"/>
      <c r="H982" s="138"/>
      <c r="I982" s="138"/>
      <c r="J982" s="138"/>
      <c r="K982" s="138"/>
      <c r="L982" s="138"/>
      <c r="M982" s="138"/>
      <c r="N982" s="138"/>
      <c r="O982" s="138"/>
      <c r="P982" s="138"/>
      <c r="Q982" s="138"/>
      <c r="R982" s="138"/>
      <c r="S982" s="138"/>
      <c r="T982" s="138"/>
      <c r="U982" s="138"/>
      <c r="V982" s="138"/>
      <c r="W982" s="138"/>
      <c r="X982" s="138"/>
      <c r="Y982" s="138"/>
      <c r="Z982" s="138"/>
    </row>
    <row r="983" spans="1:26" ht="15.75" customHeight="1">
      <c r="A983" s="138"/>
      <c r="B983" s="138"/>
      <c r="C983" s="138"/>
      <c r="D983" s="138"/>
      <c r="E983" s="138"/>
      <c r="F983" s="138"/>
      <c r="G983" s="138"/>
      <c r="H983" s="138"/>
      <c r="I983" s="138"/>
      <c r="J983" s="138"/>
      <c r="K983" s="138"/>
      <c r="L983" s="138"/>
      <c r="M983" s="138"/>
      <c r="N983" s="138"/>
      <c r="O983" s="138"/>
      <c r="P983" s="138"/>
      <c r="Q983" s="138"/>
      <c r="R983" s="138"/>
      <c r="S983" s="138"/>
      <c r="T983" s="138"/>
      <c r="U983" s="138"/>
      <c r="V983" s="138"/>
      <c r="W983" s="138"/>
      <c r="X983" s="138"/>
      <c r="Y983" s="138"/>
      <c r="Z983" s="138"/>
    </row>
    <row r="984" spans="1:26" ht="15.75" customHeight="1">
      <c r="A984" s="138"/>
      <c r="B984" s="138"/>
      <c r="C984" s="138"/>
      <c r="D984" s="138"/>
      <c r="E984" s="138"/>
      <c r="F984" s="138"/>
      <c r="G984" s="138"/>
      <c r="H984" s="138"/>
      <c r="I984" s="138"/>
      <c r="J984" s="138"/>
      <c r="K984" s="138"/>
      <c r="L984" s="138"/>
      <c r="M984" s="138"/>
      <c r="N984" s="138"/>
      <c r="O984" s="138"/>
      <c r="P984" s="138"/>
      <c r="Q984" s="138"/>
      <c r="R984" s="138"/>
      <c r="S984" s="138"/>
      <c r="T984" s="138"/>
      <c r="U984" s="138"/>
      <c r="V984" s="138"/>
      <c r="W984" s="138"/>
      <c r="X984" s="138"/>
      <c r="Y984" s="138"/>
      <c r="Z984" s="138"/>
    </row>
    <row r="985" spans="1:26" ht="15.75" customHeight="1">
      <c r="A985" s="138"/>
      <c r="B985" s="138"/>
      <c r="C985" s="138"/>
      <c r="D985" s="138"/>
      <c r="E985" s="138"/>
      <c r="F985" s="138"/>
      <c r="G985" s="138"/>
      <c r="H985" s="138"/>
      <c r="I985" s="138"/>
      <c r="J985" s="138"/>
      <c r="K985" s="138"/>
      <c r="L985" s="138"/>
      <c r="M985" s="138"/>
      <c r="N985" s="138"/>
      <c r="O985" s="138"/>
      <c r="P985" s="138"/>
      <c r="Q985" s="138"/>
      <c r="R985" s="138"/>
      <c r="S985" s="138"/>
      <c r="T985" s="138"/>
      <c r="U985" s="138"/>
      <c r="V985" s="138"/>
      <c r="W985" s="138"/>
      <c r="X985" s="138"/>
      <c r="Y985" s="138"/>
      <c r="Z985" s="138"/>
    </row>
    <row r="986" spans="1:26" ht="15.75" customHeight="1">
      <c r="A986" s="138"/>
      <c r="B986" s="138"/>
      <c r="C986" s="138"/>
      <c r="D986" s="138"/>
      <c r="E986" s="138"/>
      <c r="F986" s="138"/>
      <c r="G986" s="138"/>
      <c r="H986" s="138"/>
      <c r="I986" s="138"/>
      <c r="J986" s="138"/>
      <c r="K986" s="138"/>
      <c r="L986" s="138"/>
      <c r="M986" s="138"/>
      <c r="N986" s="138"/>
      <c r="O986" s="138"/>
      <c r="P986" s="138"/>
      <c r="Q986" s="138"/>
      <c r="R986" s="138"/>
      <c r="S986" s="138"/>
      <c r="T986" s="138"/>
      <c r="U986" s="138"/>
      <c r="V986" s="138"/>
      <c r="W986" s="138"/>
      <c r="X986" s="138"/>
      <c r="Y986" s="138"/>
      <c r="Z986" s="138"/>
    </row>
    <row r="987" spans="1:26" ht="15.75" customHeight="1">
      <c r="A987" s="138"/>
      <c r="B987" s="138"/>
      <c r="C987" s="138"/>
      <c r="D987" s="138"/>
      <c r="E987" s="138"/>
      <c r="F987" s="138"/>
      <c r="G987" s="138"/>
      <c r="H987" s="138"/>
      <c r="I987" s="138"/>
      <c r="J987" s="138"/>
      <c r="K987" s="138"/>
      <c r="L987" s="138"/>
      <c r="M987" s="138"/>
      <c r="N987" s="138"/>
      <c r="O987" s="138"/>
      <c r="P987" s="138"/>
      <c r="Q987" s="138"/>
      <c r="R987" s="138"/>
      <c r="S987" s="138"/>
      <c r="T987" s="138"/>
      <c r="U987" s="138"/>
      <c r="V987" s="138"/>
      <c r="W987" s="138"/>
      <c r="X987" s="138"/>
      <c r="Y987" s="138"/>
      <c r="Z987" s="138"/>
    </row>
    <row r="988" spans="1:26" ht="15.75" customHeight="1">
      <c r="A988" s="138"/>
      <c r="B988" s="138"/>
      <c r="C988" s="138"/>
      <c r="D988" s="138"/>
      <c r="E988" s="138"/>
      <c r="F988" s="138"/>
      <c r="G988" s="138"/>
      <c r="H988" s="138"/>
      <c r="I988" s="138"/>
      <c r="J988" s="138"/>
      <c r="K988" s="138"/>
      <c r="L988" s="138"/>
      <c r="M988" s="138"/>
      <c r="N988" s="138"/>
      <c r="O988" s="138"/>
      <c r="P988" s="138"/>
      <c r="Q988" s="138"/>
      <c r="R988" s="138"/>
      <c r="S988" s="138"/>
      <c r="T988" s="138"/>
      <c r="U988" s="138"/>
      <c r="V988" s="138"/>
      <c r="W988" s="138"/>
      <c r="X988" s="138"/>
      <c r="Y988" s="138"/>
      <c r="Z988" s="138"/>
    </row>
    <row r="989" spans="1:26" ht="15.75" customHeight="1">
      <c r="A989" s="138"/>
      <c r="B989" s="138"/>
      <c r="C989" s="138"/>
      <c r="D989" s="138"/>
      <c r="E989" s="138"/>
      <c r="F989" s="138"/>
      <c r="G989" s="138"/>
      <c r="H989" s="138"/>
      <c r="I989" s="138"/>
      <c r="J989" s="138"/>
      <c r="K989" s="138"/>
      <c r="L989" s="138"/>
      <c r="M989" s="138"/>
      <c r="N989" s="138"/>
      <c r="O989" s="138"/>
      <c r="P989" s="138"/>
      <c r="Q989" s="138"/>
      <c r="R989" s="138"/>
      <c r="S989" s="138"/>
      <c r="T989" s="138"/>
      <c r="U989" s="138"/>
      <c r="V989" s="138"/>
      <c r="W989" s="138"/>
      <c r="X989" s="138"/>
      <c r="Y989" s="138"/>
      <c r="Z989" s="138"/>
    </row>
    <row r="990" spans="1:26" ht="15.75" customHeight="1">
      <c r="A990" s="138"/>
      <c r="B990" s="138"/>
      <c r="C990" s="138"/>
      <c r="D990" s="138"/>
      <c r="E990" s="138"/>
      <c r="F990" s="138"/>
      <c r="G990" s="138"/>
      <c r="H990" s="138"/>
      <c r="I990" s="138"/>
      <c r="J990" s="138"/>
      <c r="K990" s="138"/>
      <c r="L990" s="138"/>
      <c r="M990" s="138"/>
      <c r="N990" s="138"/>
      <c r="O990" s="138"/>
      <c r="P990" s="138"/>
      <c r="Q990" s="138"/>
      <c r="R990" s="138"/>
      <c r="S990" s="138"/>
      <c r="T990" s="138"/>
      <c r="U990" s="138"/>
      <c r="V990" s="138"/>
      <c r="W990" s="138"/>
      <c r="X990" s="138"/>
      <c r="Y990" s="138"/>
      <c r="Z990" s="138"/>
    </row>
    <row r="991" spans="1:26" ht="15.75" customHeight="1">
      <c r="A991" s="138"/>
      <c r="B991" s="138"/>
      <c r="C991" s="138"/>
      <c r="D991" s="138"/>
      <c r="E991" s="138"/>
      <c r="F991" s="138"/>
      <c r="G991" s="138"/>
      <c r="H991" s="138"/>
      <c r="I991" s="138"/>
      <c r="J991" s="138"/>
      <c r="K991" s="138"/>
      <c r="L991" s="138"/>
      <c r="M991" s="138"/>
      <c r="N991" s="138"/>
      <c r="O991" s="138"/>
      <c r="P991" s="138"/>
      <c r="Q991" s="138"/>
      <c r="R991" s="138"/>
      <c r="S991" s="138"/>
      <c r="T991" s="138"/>
      <c r="U991" s="138"/>
      <c r="V991" s="138"/>
      <c r="W991" s="138"/>
      <c r="X991" s="138"/>
      <c r="Y991" s="138"/>
      <c r="Z991" s="138"/>
    </row>
    <row r="992" spans="1:26" ht="15.75" customHeight="1">
      <c r="A992" s="138"/>
      <c r="B992" s="138"/>
      <c r="C992" s="138"/>
      <c r="D992" s="138"/>
      <c r="E992" s="138"/>
      <c r="F992" s="138"/>
      <c r="G992" s="138"/>
      <c r="H992" s="138"/>
      <c r="I992" s="138"/>
      <c r="J992" s="138"/>
      <c r="K992" s="138"/>
      <c r="L992" s="138"/>
      <c r="M992" s="138"/>
      <c r="N992" s="138"/>
      <c r="O992" s="138"/>
      <c r="P992" s="138"/>
      <c r="Q992" s="138"/>
      <c r="R992" s="138"/>
      <c r="S992" s="138"/>
      <c r="T992" s="138"/>
      <c r="U992" s="138"/>
      <c r="V992" s="138"/>
      <c r="W992" s="138"/>
      <c r="X992" s="138"/>
      <c r="Y992" s="138"/>
      <c r="Z992" s="138"/>
    </row>
    <row r="993" spans="1:26" ht="15.75" customHeight="1">
      <c r="A993" s="138"/>
      <c r="B993" s="138"/>
      <c r="C993" s="138"/>
      <c r="D993" s="138"/>
      <c r="E993" s="138"/>
      <c r="F993" s="138"/>
      <c r="G993" s="138"/>
      <c r="H993" s="138"/>
      <c r="I993" s="138"/>
      <c r="J993" s="138"/>
      <c r="K993" s="138"/>
      <c r="L993" s="138"/>
      <c r="M993" s="138"/>
      <c r="N993" s="138"/>
      <c r="O993" s="138"/>
      <c r="P993" s="138"/>
      <c r="Q993" s="138"/>
      <c r="R993" s="138"/>
      <c r="S993" s="138"/>
      <c r="T993" s="138"/>
      <c r="U993" s="138"/>
      <c r="V993" s="138"/>
      <c r="W993" s="138"/>
      <c r="X993" s="138"/>
      <c r="Y993" s="138"/>
      <c r="Z993" s="138"/>
    </row>
    <row r="994" spans="1:26" ht="15.75" customHeight="1">
      <c r="A994" s="138"/>
      <c r="B994" s="138"/>
      <c r="C994" s="138"/>
      <c r="D994" s="138"/>
      <c r="E994" s="138"/>
      <c r="F994" s="138"/>
      <c r="G994" s="138"/>
      <c r="H994" s="138"/>
      <c r="I994" s="138"/>
      <c r="J994" s="138"/>
      <c r="K994" s="138"/>
      <c r="L994" s="138"/>
      <c r="M994" s="138"/>
      <c r="N994" s="138"/>
      <c r="O994" s="138"/>
      <c r="P994" s="138"/>
      <c r="Q994" s="138"/>
      <c r="R994" s="138"/>
      <c r="S994" s="138"/>
      <c r="T994" s="138"/>
      <c r="U994" s="138"/>
      <c r="V994" s="138"/>
      <c r="W994" s="138"/>
      <c r="X994" s="138"/>
      <c r="Y994" s="138"/>
      <c r="Z994" s="138"/>
    </row>
    <row r="995" spans="1:26" ht="15.75" customHeight="1">
      <c r="A995" s="138"/>
      <c r="B995" s="138"/>
      <c r="C995" s="138"/>
      <c r="D995" s="138"/>
      <c r="E995" s="138"/>
      <c r="F995" s="138"/>
      <c r="G995" s="138"/>
      <c r="H995" s="138"/>
      <c r="I995" s="138"/>
      <c r="J995" s="138"/>
      <c r="K995" s="138"/>
      <c r="L995" s="138"/>
      <c r="M995" s="138"/>
      <c r="N995" s="138"/>
      <c r="O995" s="138"/>
      <c r="P995" s="138"/>
      <c r="Q995" s="138"/>
      <c r="R995" s="138"/>
      <c r="S995" s="138"/>
      <c r="T995" s="138"/>
      <c r="U995" s="138"/>
      <c r="V995" s="138"/>
      <c r="W995" s="138"/>
      <c r="X995" s="138"/>
      <c r="Y995" s="138"/>
      <c r="Z995" s="138"/>
    </row>
    <row r="996" spans="1:26" ht="15.75" customHeight="1">
      <c r="A996" s="138"/>
      <c r="B996" s="138"/>
      <c r="C996" s="138"/>
      <c r="D996" s="138"/>
      <c r="E996" s="138"/>
      <c r="F996" s="138"/>
      <c r="G996" s="138"/>
      <c r="H996" s="138"/>
      <c r="I996" s="138"/>
      <c r="J996" s="138"/>
      <c r="K996" s="138"/>
      <c r="L996" s="138"/>
      <c r="M996" s="138"/>
      <c r="N996" s="138"/>
      <c r="O996" s="138"/>
      <c r="P996" s="138"/>
      <c r="Q996" s="138"/>
      <c r="R996" s="138"/>
      <c r="S996" s="138"/>
      <c r="T996" s="138"/>
      <c r="U996" s="138"/>
      <c r="V996" s="138"/>
      <c r="W996" s="138"/>
      <c r="X996" s="138"/>
      <c r="Y996" s="138"/>
      <c r="Z996" s="138"/>
    </row>
    <row r="997" spans="1:26" ht="15.75" customHeight="1">
      <c r="A997" s="138"/>
      <c r="B997" s="138"/>
      <c r="C997" s="138"/>
      <c r="D997" s="138"/>
      <c r="E997" s="138"/>
      <c r="F997" s="138"/>
      <c r="G997" s="138"/>
      <c r="H997" s="138"/>
      <c r="I997" s="138"/>
      <c r="J997" s="138"/>
      <c r="K997" s="138"/>
      <c r="L997" s="138"/>
      <c r="M997" s="138"/>
      <c r="N997" s="138"/>
      <c r="O997" s="138"/>
      <c r="P997" s="138"/>
      <c r="Q997" s="138"/>
      <c r="R997" s="138"/>
      <c r="S997" s="138"/>
      <c r="T997" s="138"/>
      <c r="U997" s="138"/>
      <c r="V997" s="138"/>
      <c r="W997" s="138"/>
      <c r="X997" s="138"/>
      <c r="Y997" s="138"/>
      <c r="Z997" s="138"/>
    </row>
    <row r="998" spans="1:26" ht="15.75" customHeight="1">
      <c r="A998" s="138"/>
      <c r="B998" s="138"/>
      <c r="C998" s="138"/>
      <c r="D998" s="138"/>
      <c r="E998" s="138"/>
      <c r="F998" s="138"/>
      <c r="G998" s="138"/>
      <c r="H998" s="138"/>
      <c r="I998" s="138"/>
      <c r="J998" s="138"/>
      <c r="K998" s="138"/>
      <c r="L998" s="138"/>
      <c r="M998" s="138"/>
      <c r="N998" s="138"/>
      <c r="O998" s="138"/>
      <c r="P998" s="138"/>
      <c r="Q998" s="138"/>
      <c r="R998" s="138"/>
      <c r="S998" s="138"/>
      <c r="T998" s="138"/>
      <c r="U998" s="138"/>
      <c r="V998" s="138"/>
      <c r="W998" s="138"/>
      <c r="X998" s="138"/>
      <c r="Y998" s="138"/>
      <c r="Z998" s="138"/>
    </row>
    <row r="999" spans="1:26" ht="15.75" customHeight="1">
      <c r="A999" s="138"/>
      <c r="B999" s="138"/>
      <c r="C999" s="138"/>
      <c r="D999" s="138"/>
      <c r="E999" s="138"/>
      <c r="F999" s="138"/>
      <c r="G999" s="138"/>
      <c r="H999" s="138"/>
      <c r="I999" s="138"/>
      <c r="J999" s="138"/>
      <c r="K999" s="138"/>
      <c r="L999" s="138"/>
      <c r="M999" s="138"/>
      <c r="N999" s="138"/>
      <c r="O999" s="138"/>
      <c r="P999" s="138"/>
      <c r="Q999" s="138"/>
      <c r="R999" s="138"/>
      <c r="S999" s="138"/>
      <c r="T999" s="138"/>
      <c r="U999" s="138"/>
      <c r="V999" s="138"/>
      <c r="W999" s="138"/>
      <c r="X999" s="138"/>
      <c r="Y999" s="138"/>
      <c r="Z999" s="138"/>
    </row>
    <row r="1000" spans="1:26" ht="15.75" customHeight="1">
      <c r="A1000" s="138"/>
      <c r="B1000" s="138"/>
      <c r="C1000" s="138"/>
      <c r="D1000" s="138"/>
      <c r="E1000" s="138"/>
      <c r="F1000" s="138"/>
      <c r="G1000" s="138"/>
      <c r="H1000" s="138"/>
      <c r="I1000" s="138"/>
      <c r="J1000" s="138"/>
      <c r="K1000" s="138"/>
      <c r="L1000" s="138"/>
      <c r="M1000" s="138"/>
      <c r="N1000" s="138"/>
      <c r="O1000" s="138"/>
      <c r="P1000" s="138"/>
      <c r="Q1000" s="138"/>
      <c r="R1000" s="138"/>
      <c r="S1000" s="138"/>
      <c r="T1000" s="138"/>
      <c r="U1000" s="138"/>
      <c r="V1000" s="138"/>
      <c r="W1000" s="138"/>
      <c r="X1000" s="138"/>
      <c r="Y1000" s="138"/>
      <c r="Z1000" s="138"/>
    </row>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A1:V1045"/>
  <sheetViews>
    <sheetView zoomScale="115" zoomScaleNormal="115" workbookViewId="0">
      <pane ySplit="1" topLeftCell="A2" activePane="bottomLeft" state="frozen"/>
      <selection activeCell="P53" sqref="P53"/>
      <selection pane="bottomLeft" activeCell="C165" sqref="C165"/>
    </sheetView>
  </sheetViews>
  <sheetFormatPr baseColWidth="10" defaultColWidth="14.42578125" defaultRowHeight="15" customHeight="1"/>
  <cols>
    <col min="1" max="1" width="5.85546875" customWidth="1"/>
    <col min="2" max="2" width="9.140625" customWidth="1"/>
    <col min="3" max="3" width="16.42578125" customWidth="1"/>
    <col min="4" max="4" width="12.42578125" customWidth="1"/>
    <col min="5" max="5" width="3.5703125" customWidth="1"/>
    <col min="6" max="6" width="15.140625" customWidth="1"/>
    <col min="7" max="7" width="12.28515625" customWidth="1"/>
    <col min="8" max="8" width="12.140625" customWidth="1"/>
    <col min="9" max="9" width="11.7109375" customWidth="1"/>
    <col min="10" max="10" width="13.140625" customWidth="1"/>
    <col min="11" max="11" width="10.5703125" customWidth="1"/>
    <col min="12" max="12" width="1.85546875" hidden="1" customWidth="1"/>
    <col min="13" max="14" width="10.7109375" customWidth="1"/>
    <col min="15" max="15" width="13" customWidth="1"/>
    <col min="16" max="16" width="5.5703125" customWidth="1"/>
    <col min="17" max="26" width="10.7109375" customWidth="1"/>
  </cols>
  <sheetData>
    <row r="1" spans="2:12" ht="24" thickBot="1">
      <c r="B1" s="1413" t="s">
        <v>1717</v>
      </c>
      <c r="C1" s="1414"/>
      <c r="D1" s="1414"/>
      <c r="E1" s="1414"/>
      <c r="F1" s="1414"/>
      <c r="G1" s="1764"/>
      <c r="H1" s="1414"/>
      <c r="I1" s="1414"/>
      <c r="J1" s="1414"/>
      <c r="K1" s="1415"/>
    </row>
    <row r="2" spans="2:12" ht="15.75" thickBot="1">
      <c r="B2" s="1"/>
    </row>
    <row r="3" spans="2:12" ht="18" thickBot="1">
      <c r="B3" s="32" t="s">
        <v>12</v>
      </c>
      <c r="C3" s="33" t="s">
        <v>13</v>
      </c>
      <c r="D3" s="33"/>
      <c r="E3" s="33"/>
      <c r="F3" s="33"/>
      <c r="G3" s="33"/>
      <c r="H3" s="33"/>
      <c r="I3" s="33"/>
      <c r="J3" s="33"/>
      <c r="K3" s="34"/>
      <c r="L3" s="35"/>
    </row>
    <row r="4" spans="2:12" ht="17.25">
      <c r="B4" s="2101" t="s">
        <v>1917</v>
      </c>
      <c r="C4" s="2102"/>
      <c r="D4" s="2102"/>
      <c r="E4" s="2102"/>
      <c r="F4" s="2102"/>
      <c r="G4" s="2102"/>
      <c r="H4" s="2102"/>
      <c r="I4" s="2102"/>
      <c r="J4" s="2102"/>
      <c r="K4" s="2103"/>
      <c r="L4" s="36"/>
    </row>
    <row r="5" spans="2:12" ht="17.25">
      <c r="B5" s="2104" t="s">
        <v>1918</v>
      </c>
      <c r="C5" s="2105"/>
      <c r="D5" s="2105"/>
      <c r="E5" s="2105"/>
      <c r="F5" s="2105"/>
      <c r="G5" s="2105"/>
      <c r="H5" s="2105"/>
      <c r="I5" s="2105"/>
      <c r="J5" s="2105"/>
      <c r="K5" s="2106"/>
      <c r="L5" s="38"/>
    </row>
    <row r="6" spans="2:12" ht="17.25">
      <c r="B6" s="2104" t="s">
        <v>1919</v>
      </c>
      <c r="C6" s="2105"/>
      <c r="D6" s="2105"/>
      <c r="E6" s="2105"/>
      <c r="F6" s="2105"/>
      <c r="G6" s="2105"/>
      <c r="H6" s="2105"/>
      <c r="I6" s="2105"/>
      <c r="J6" s="2105"/>
      <c r="K6" s="2106"/>
      <c r="L6" s="38"/>
    </row>
    <row r="7" spans="2:12" ht="17.25">
      <c r="B7" s="2107" t="s">
        <v>14</v>
      </c>
      <c r="C7" s="2108"/>
      <c r="D7" s="2108"/>
      <c r="E7" s="2108"/>
      <c r="F7" s="2108"/>
      <c r="G7" s="2108"/>
      <c r="H7" s="2108"/>
      <c r="I7" s="2108"/>
      <c r="J7" s="2108"/>
      <c r="K7" s="2109"/>
      <c r="L7" s="39"/>
    </row>
    <row r="9" spans="2:12" ht="15" customHeight="1">
      <c r="B9" s="2048" t="s">
        <v>1569</v>
      </c>
    </row>
    <row r="10" spans="2:12" ht="15" customHeight="1">
      <c r="B10" s="2049" t="s">
        <v>1570</v>
      </c>
      <c r="C10" s="2050"/>
      <c r="D10" s="2050"/>
      <c r="E10" s="2050"/>
      <c r="F10" s="2050"/>
      <c r="G10" s="2050"/>
      <c r="H10" s="2051"/>
      <c r="I10" s="2051"/>
      <c r="J10" s="2051"/>
      <c r="K10" s="2051"/>
    </row>
    <row r="11" spans="2:12" ht="15" customHeight="1">
      <c r="D11" s="974" t="s">
        <v>244</v>
      </c>
      <c r="E11" s="974" t="s">
        <v>245</v>
      </c>
    </row>
    <row r="12" spans="2:12" ht="15" customHeight="1">
      <c r="B12" s="2052" t="s">
        <v>1572</v>
      </c>
      <c r="C12" s="2051"/>
      <c r="D12" s="2053">
        <f>+E13</f>
        <v>1000000</v>
      </c>
      <c r="E12" s="2051"/>
    </row>
    <row r="13" spans="2:12" ht="15" customHeight="1">
      <c r="B13" s="2052" t="s">
        <v>1571</v>
      </c>
      <c r="C13" s="2051"/>
      <c r="D13" s="2051"/>
      <c r="E13" s="2053">
        <v>1000000</v>
      </c>
    </row>
    <row r="14" spans="2:12" ht="15" customHeight="1" thickBot="1"/>
    <row r="15" spans="2:12" ht="15" customHeight="1" thickBot="1">
      <c r="B15" s="2049" t="s">
        <v>1573</v>
      </c>
      <c r="C15" s="2051"/>
      <c r="D15" s="2051"/>
      <c r="E15" s="2051"/>
      <c r="F15" s="2051"/>
      <c r="G15" s="2051"/>
      <c r="H15" s="2051"/>
      <c r="I15" s="2054" t="s">
        <v>1702</v>
      </c>
      <c r="J15" s="2055"/>
    </row>
    <row r="16" spans="2:12" ht="15" customHeight="1">
      <c r="D16" s="974" t="s">
        <v>244</v>
      </c>
      <c r="E16" s="974" t="s">
        <v>245</v>
      </c>
    </row>
    <row r="17" spans="2:10" ht="15" customHeight="1">
      <c r="B17" s="2052" t="s">
        <v>0</v>
      </c>
      <c r="C17" s="2051"/>
      <c r="D17" s="2053">
        <f>+I18*100</f>
        <v>100000</v>
      </c>
      <c r="E17" s="2051"/>
      <c r="I17" s="973">
        <v>1000000</v>
      </c>
    </row>
    <row r="18" spans="2:10" ht="15" customHeight="1">
      <c r="B18" s="2052" t="s">
        <v>1572</v>
      </c>
      <c r="C18" s="2051"/>
      <c r="D18" s="2051"/>
      <c r="E18" s="2053">
        <f>+D17</f>
        <v>100000</v>
      </c>
      <c r="I18" s="973">
        <v>1000</v>
      </c>
      <c r="J18">
        <f>+I17/I18</f>
        <v>1000</v>
      </c>
    </row>
    <row r="20" spans="2:10" ht="15" customHeight="1">
      <c r="B20" s="2056" t="s">
        <v>49</v>
      </c>
      <c r="C20" s="2051"/>
      <c r="D20" s="2053">
        <f>+D17</f>
        <v>100000</v>
      </c>
      <c r="E20" s="2051"/>
    </row>
    <row r="21" spans="2:10" ht="15" customHeight="1">
      <c r="B21" s="2056" t="s">
        <v>432</v>
      </c>
      <c r="C21" s="2051"/>
      <c r="D21" s="2053">
        <f>+D20*E21</f>
        <v>20000</v>
      </c>
      <c r="E21" s="2057">
        <v>0.2</v>
      </c>
    </row>
    <row r="22" spans="2:10" ht="15" customHeight="1">
      <c r="B22" s="2056" t="s">
        <v>1718</v>
      </c>
      <c r="C22" s="2051"/>
      <c r="D22" s="2053">
        <f>+D20-D21</f>
        <v>80000</v>
      </c>
      <c r="E22" s="2051"/>
    </row>
    <row r="23" spans="2:10" ht="15" customHeight="1">
      <c r="B23" s="2056" t="s">
        <v>1719</v>
      </c>
      <c r="C23" s="2051"/>
      <c r="D23" s="2053">
        <f>+D22/3</f>
        <v>26666.666666666668</v>
      </c>
      <c r="E23" s="2051"/>
    </row>
    <row r="25" spans="2:10" ht="15" customHeight="1">
      <c r="D25" s="974" t="s">
        <v>244</v>
      </c>
      <c r="E25" s="974" t="s">
        <v>245</v>
      </c>
    </row>
    <row r="26" spans="2:10" ht="15" customHeight="1">
      <c r="B26" s="2056" t="s">
        <v>1552</v>
      </c>
      <c r="C26" s="2051"/>
      <c r="D26" s="2053">
        <f>+D23</f>
        <v>26666.666666666668</v>
      </c>
      <c r="E26" s="2051"/>
    </row>
    <row r="27" spans="2:10" ht="15" customHeight="1">
      <c r="B27" s="2056" t="s">
        <v>400</v>
      </c>
      <c r="C27" s="2051"/>
      <c r="D27" s="2051"/>
      <c r="E27" s="2053">
        <f>+D26</f>
        <v>26666.666666666668</v>
      </c>
    </row>
    <row r="29" spans="2:10" ht="15" customHeight="1">
      <c r="B29" s="2056" t="s">
        <v>49</v>
      </c>
      <c r="C29" s="2051"/>
      <c r="D29" s="2051"/>
      <c r="E29" s="2053">
        <f>+D20</f>
        <v>100000</v>
      </c>
    </row>
    <row r="30" spans="2:10" ht="15" customHeight="1">
      <c r="B30" s="2056" t="s">
        <v>1720</v>
      </c>
      <c r="C30" s="2051"/>
      <c r="D30" s="2051"/>
      <c r="E30" s="2053">
        <f>+D26*3</f>
        <v>80000</v>
      </c>
    </row>
    <row r="31" spans="2:10" ht="15" customHeight="1">
      <c r="B31" s="2056" t="s">
        <v>592</v>
      </c>
      <c r="C31" s="2051"/>
      <c r="D31" s="2051"/>
      <c r="E31" s="2053">
        <f>+E29-E30</f>
        <v>20000</v>
      </c>
    </row>
    <row r="33" spans="2:11" ht="15" customHeight="1">
      <c r="D33" s="974" t="s">
        <v>244</v>
      </c>
      <c r="E33" s="974" t="s">
        <v>245</v>
      </c>
    </row>
    <row r="34" spans="2:11" ht="15" customHeight="1">
      <c r="B34" s="2056" t="s">
        <v>66</v>
      </c>
      <c r="C34" s="2051"/>
      <c r="D34" s="2053">
        <f>+E31</f>
        <v>20000</v>
      </c>
      <c r="E34" s="2051"/>
    </row>
    <row r="35" spans="2:11" ht="15" customHeight="1">
      <c r="B35" s="2056" t="s">
        <v>0</v>
      </c>
      <c r="C35" s="2051"/>
      <c r="D35" s="2051"/>
      <c r="E35" s="2053">
        <f>+D34</f>
        <v>20000</v>
      </c>
    </row>
    <row r="38" spans="2:11" ht="15" customHeight="1">
      <c r="B38" s="1409" t="s">
        <v>1574</v>
      </c>
    </row>
    <row r="39" spans="2:11" ht="15" customHeight="1">
      <c r="B39" s="2050" t="s">
        <v>1576</v>
      </c>
      <c r="C39" s="2050"/>
      <c r="D39" s="2050"/>
      <c r="E39" s="2050"/>
      <c r="F39" s="2050"/>
      <c r="G39" s="2050"/>
      <c r="H39" s="2050"/>
      <c r="I39" s="2050"/>
      <c r="J39" s="2050"/>
      <c r="K39" s="2050"/>
    </row>
    <row r="40" spans="2:11" ht="15" customHeight="1">
      <c r="D40" s="974" t="s">
        <v>244</v>
      </c>
      <c r="E40" s="974" t="s">
        <v>245</v>
      </c>
    </row>
    <row r="41" spans="2:11" ht="15" customHeight="1">
      <c r="B41" s="2050" t="s">
        <v>0</v>
      </c>
      <c r="C41" s="2050"/>
      <c r="D41" s="2058">
        <v>600000</v>
      </c>
      <c r="E41" s="2050"/>
      <c r="F41" s="866" t="s">
        <v>1844</v>
      </c>
    </row>
    <row r="42" spans="2:11" ht="15" customHeight="1">
      <c r="B42" s="2050" t="s">
        <v>1723</v>
      </c>
      <c r="C42" s="2050"/>
      <c r="D42" s="2058">
        <f>+E43-D41</f>
        <v>400000</v>
      </c>
      <c r="E42" s="2058"/>
      <c r="F42" s="866"/>
    </row>
    <row r="43" spans="2:11" ht="15" customHeight="1">
      <c r="B43" s="2050" t="s">
        <v>1575</v>
      </c>
      <c r="C43" s="2050"/>
      <c r="D43" s="2050"/>
      <c r="E43" s="2058">
        <v>1000000</v>
      </c>
      <c r="F43" s="866" t="s">
        <v>1843</v>
      </c>
    </row>
    <row r="44" spans="2:11" ht="15" customHeight="1">
      <c r="B44" s="870" t="s">
        <v>1721</v>
      </c>
      <c r="E44" s="973"/>
    </row>
    <row r="45" spans="2:11" ht="15" customHeight="1">
      <c r="B45" s="1408"/>
      <c r="E45" s="973"/>
    </row>
    <row r="46" spans="2:11" ht="15" customHeight="1">
      <c r="B46" s="1410" t="s">
        <v>1920</v>
      </c>
      <c r="C46" s="1410"/>
      <c r="D46" s="1410"/>
      <c r="E46" s="1410"/>
      <c r="F46" s="1410"/>
      <c r="G46" s="1410"/>
      <c r="H46" s="1410"/>
      <c r="I46" s="1410"/>
      <c r="J46" s="1410"/>
      <c r="K46" s="1410"/>
    </row>
    <row r="47" spans="2:11" ht="15" customHeight="1">
      <c r="D47" s="1399" t="s">
        <v>244</v>
      </c>
      <c r="E47" s="1399" t="s">
        <v>245</v>
      </c>
    </row>
    <row r="48" spans="2:11" ht="15" customHeight="1">
      <c r="B48" s="1412" t="s">
        <v>1577</v>
      </c>
      <c r="C48" s="1411"/>
      <c r="D48" s="1078">
        <f>+E49</f>
        <v>600000</v>
      </c>
      <c r="E48" s="1412"/>
    </row>
    <row r="49" spans="2:12" ht="15" customHeight="1">
      <c r="B49" s="1412" t="s">
        <v>1722</v>
      </c>
      <c r="C49" s="1411"/>
      <c r="D49" s="1412"/>
      <c r="E49" s="1078">
        <f>+D41</f>
        <v>600000</v>
      </c>
    </row>
    <row r="50" spans="2:12"/>
    <row r="51" spans="2:12"/>
    <row r="52" spans="2:12" ht="15.75" thickBot="1"/>
    <row r="53" spans="2:12" ht="19.5" thickBot="1">
      <c r="B53" s="1416" t="s">
        <v>15</v>
      </c>
      <c r="C53" s="40"/>
      <c r="D53" s="40"/>
      <c r="E53" s="40"/>
      <c r="F53" s="40"/>
      <c r="G53" s="40"/>
      <c r="H53" s="40"/>
      <c r="I53" s="40"/>
      <c r="J53" s="40"/>
      <c r="K53" s="41"/>
    </row>
    <row r="54" spans="2:12" ht="17.25">
      <c r="B54" s="42"/>
      <c r="C54" s="43" t="s">
        <v>16</v>
      </c>
      <c r="D54" s="43" t="s">
        <v>17</v>
      </c>
      <c r="E54" s="44"/>
      <c r="F54" s="44"/>
      <c r="G54" s="44"/>
      <c r="H54" s="44"/>
      <c r="I54" s="43"/>
      <c r="J54" s="43"/>
      <c r="K54" s="45"/>
      <c r="L54" s="45"/>
    </row>
    <row r="55" spans="2:12" s="866" customFormat="1" ht="17.25">
      <c r="B55" s="975" t="s">
        <v>18</v>
      </c>
      <c r="C55" s="976">
        <f t="shared" ref="C55:C63" si="0">+L55/$L$64</f>
        <v>0.13564103955292714</v>
      </c>
      <c r="D55" s="977">
        <v>331</v>
      </c>
      <c r="E55" s="978" t="s">
        <v>19</v>
      </c>
      <c r="F55" s="978"/>
      <c r="G55" s="978"/>
      <c r="H55" s="978" t="s">
        <v>167</v>
      </c>
      <c r="I55" s="979"/>
      <c r="J55" s="978"/>
      <c r="K55" s="980"/>
      <c r="L55" s="868">
        <v>5000000</v>
      </c>
    </row>
    <row r="56" spans="2:12" s="866" customFormat="1" ht="17.25">
      <c r="B56" s="981" t="s">
        <v>18</v>
      </c>
      <c r="C56" s="982">
        <f t="shared" si="0"/>
        <v>0.54256415821170856</v>
      </c>
      <c r="D56" s="983">
        <v>332</v>
      </c>
      <c r="E56" s="984" t="s">
        <v>20</v>
      </c>
      <c r="F56" s="984"/>
      <c r="G56" s="984"/>
      <c r="H56" s="984" t="s">
        <v>167</v>
      </c>
      <c r="I56" s="2065">
        <v>0.9</v>
      </c>
      <c r="J56" s="984"/>
      <c r="K56" s="986"/>
      <c r="L56" s="869">
        <v>20000000</v>
      </c>
    </row>
    <row r="57" spans="2:12" s="866" customFormat="1" ht="17.25">
      <c r="B57" s="981" t="s">
        <v>18</v>
      </c>
      <c r="C57" s="982">
        <f t="shared" si="0"/>
        <v>0.24415387119526885</v>
      </c>
      <c r="D57" s="983">
        <v>333</v>
      </c>
      <c r="E57" s="984" t="s">
        <v>21</v>
      </c>
      <c r="F57" s="984"/>
      <c r="G57" s="984"/>
      <c r="H57" s="984" t="s">
        <v>80</v>
      </c>
      <c r="I57" s="985"/>
      <c r="J57" s="984"/>
      <c r="K57" s="986"/>
      <c r="L57" s="869">
        <v>9000000</v>
      </c>
    </row>
    <row r="58" spans="2:12" s="866" customFormat="1" ht="17.25">
      <c r="B58" s="981" t="s">
        <v>18</v>
      </c>
      <c r="C58" s="982">
        <f t="shared" si="0"/>
        <v>2.7128207910585428E-2</v>
      </c>
      <c r="D58" s="983">
        <v>334</v>
      </c>
      <c r="E58" s="984" t="s">
        <v>23</v>
      </c>
      <c r="F58" s="984"/>
      <c r="G58" s="984"/>
      <c r="H58" s="984" t="s">
        <v>167</v>
      </c>
      <c r="I58" s="985"/>
      <c r="J58" s="984"/>
      <c r="K58" s="986"/>
      <c r="L58" s="867">
        <v>1000000</v>
      </c>
    </row>
    <row r="59" spans="2:12" s="866" customFormat="1" ht="17.25">
      <c r="B59" s="1721" t="s">
        <v>22</v>
      </c>
      <c r="C59" s="1722">
        <f t="shared" si="0"/>
        <v>2.7128207910585428E-3</v>
      </c>
      <c r="D59" s="1723">
        <v>335</v>
      </c>
      <c r="E59" s="1724" t="s">
        <v>24</v>
      </c>
      <c r="F59" s="1724"/>
      <c r="G59" s="1724"/>
      <c r="H59" s="1724" t="s">
        <v>167</v>
      </c>
      <c r="I59" s="1725">
        <v>3000</v>
      </c>
      <c r="J59" s="1724"/>
      <c r="K59" s="1726"/>
      <c r="L59" s="867">
        <v>100000</v>
      </c>
    </row>
    <row r="60" spans="2:12" s="866" customFormat="1" ht="17.25">
      <c r="B60" s="1721" t="s">
        <v>22</v>
      </c>
      <c r="C60" s="1722">
        <f t="shared" si="0"/>
        <v>1.3564103955292714E-3</v>
      </c>
      <c r="D60" s="1723">
        <v>336</v>
      </c>
      <c r="E60" s="1724" t="s">
        <v>25</v>
      </c>
      <c r="F60" s="1724"/>
      <c r="G60" s="1724"/>
      <c r="H60" s="1724" t="s">
        <v>167</v>
      </c>
      <c r="I60" s="1725"/>
      <c r="J60" s="1724"/>
      <c r="K60" s="1726"/>
      <c r="L60" s="867">
        <v>50000</v>
      </c>
    </row>
    <row r="61" spans="2:12" s="866" customFormat="1" ht="17.25">
      <c r="B61" s="1721" t="s">
        <v>22</v>
      </c>
      <c r="C61" s="1722">
        <f t="shared" si="0"/>
        <v>3.2553849492702514E-4</v>
      </c>
      <c r="D61" s="1723">
        <v>337</v>
      </c>
      <c r="E61" s="1724" t="s">
        <v>26</v>
      </c>
      <c r="F61" s="1724"/>
      <c r="G61" s="1724"/>
      <c r="H61" s="1724" t="s">
        <v>80</v>
      </c>
      <c r="I61" s="1725"/>
      <c r="J61" s="1724"/>
      <c r="K61" s="1726"/>
      <c r="L61" s="867">
        <v>12000</v>
      </c>
    </row>
    <row r="62" spans="2:12" s="866" customFormat="1" ht="17.25">
      <c r="B62" s="1721" t="s">
        <v>22</v>
      </c>
      <c r="C62" s="1722">
        <f t="shared" si="0"/>
        <v>2.1702566328468342E-2</v>
      </c>
      <c r="D62" s="1723">
        <v>338</v>
      </c>
      <c r="E62" s="1724" t="s">
        <v>27</v>
      </c>
      <c r="F62" s="1724"/>
      <c r="G62" s="1724"/>
      <c r="H62" s="1724" t="s">
        <v>167</v>
      </c>
      <c r="I62" s="1725"/>
      <c r="J62" s="1724"/>
      <c r="K62" s="1726"/>
      <c r="L62" s="867">
        <v>800000</v>
      </c>
    </row>
    <row r="63" spans="2:12" s="866" customFormat="1" ht="15.75" customHeight="1" thickBot="1">
      <c r="B63" s="1420" t="s">
        <v>22</v>
      </c>
      <c r="C63" s="1421">
        <f t="shared" si="0"/>
        <v>2.4415387119526885E-2</v>
      </c>
      <c r="D63" s="1422">
        <v>339</v>
      </c>
      <c r="E63" s="1419" t="s">
        <v>28</v>
      </c>
      <c r="F63" s="1417"/>
      <c r="G63" s="1417"/>
      <c r="H63" s="1417" t="s">
        <v>167</v>
      </c>
      <c r="I63" s="1418"/>
      <c r="J63" s="1417"/>
      <c r="K63" s="1423"/>
      <c r="L63" s="1424">
        <v>900000</v>
      </c>
    </row>
    <row r="64" spans="2:12" ht="15.75" customHeight="1" thickBot="1">
      <c r="B64" s="48"/>
      <c r="C64" s="49"/>
      <c r="D64" s="50"/>
      <c r="E64" s="51"/>
      <c r="F64" s="51"/>
      <c r="G64" s="51"/>
      <c r="H64" s="51"/>
      <c r="I64" s="52"/>
      <c r="J64" s="51"/>
      <c r="K64" s="53"/>
      <c r="L64" s="54">
        <f>SUM(L55:L63)</f>
        <v>36862000</v>
      </c>
    </row>
    <row r="65" spans="1:18" ht="15.75" hidden="1" customHeight="1"/>
    <row r="66" spans="1:18" ht="15" hidden="1" customHeight="1"/>
    <row r="67" spans="1:18" ht="15" hidden="1" customHeight="1"/>
    <row r="68" spans="1:18" ht="15" hidden="1" customHeight="1"/>
    <row r="69" spans="1:18" ht="15.75" customHeight="1"/>
    <row r="70" spans="1:18" ht="15.75" customHeight="1"/>
    <row r="71" spans="1:18" ht="15.75" customHeight="1" thickBot="1"/>
    <row r="72" spans="1:18" ht="15.75" customHeight="1" thickBot="1">
      <c r="A72" s="55" t="s">
        <v>29</v>
      </c>
      <c r="B72" s="56" t="s">
        <v>30</v>
      </c>
      <c r="C72" s="57"/>
      <c r="D72" s="58"/>
      <c r="E72" s="58"/>
      <c r="F72" s="58"/>
      <c r="G72" s="58"/>
      <c r="H72" s="58"/>
      <c r="I72" s="58"/>
      <c r="J72" s="58"/>
      <c r="K72" s="59"/>
      <c r="L72" s="59"/>
    </row>
    <row r="73" spans="1:18" ht="15.75" customHeight="1">
      <c r="B73" s="1775" t="s">
        <v>1578</v>
      </c>
      <c r="C73" s="1776"/>
      <c r="D73" s="1777"/>
      <c r="E73" s="1777"/>
      <c r="F73" s="1777"/>
      <c r="G73" s="1777"/>
      <c r="H73" s="1777"/>
      <c r="I73" s="1778"/>
      <c r="J73" s="1767" t="s">
        <v>31</v>
      </c>
      <c r="K73" s="1768"/>
      <c r="L73" s="60"/>
    </row>
    <row r="74" spans="1:18" ht="15.75" customHeight="1">
      <c r="B74" s="1779" t="s">
        <v>32</v>
      </c>
      <c r="C74" s="1765"/>
      <c r="D74" s="1765"/>
      <c r="E74" s="1765"/>
      <c r="F74" s="1765"/>
      <c r="G74" s="1765"/>
      <c r="H74" s="1766"/>
      <c r="I74" s="1780"/>
      <c r="J74" s="1769" t="s">
        <v>33</v>
      </c>
      <c r="K74" s="1770"/>
      <c r="L74" s="61"/>
    </row>
    <row r="75" spans="1:18" ht="15.75" customHeight="1">
      <c r="B75" s="1779" t="s">
        <v>34</v>
      </c>
      <c r="C75" s="1765"/>
      <c r="D75" s="1765"/>
      <c r="E75" s="1765"/>
      <c r="F75" s="1765"/>
      <c r="G75" s="1765"/>
      <c r="H75" s="1766"/>
      <c r="I75" s="1780"/>
      <c r="J75" s="1769" t="s">
        <v>35</v>
      </c>
      <c r="K75" s="1770"/>
      <c r="L75" s="61"/>
    </row>
    <row r="76" spans="1:18" ht="15.75" customHeight="1">
      <c r="B76" s="1779" t="s">
        <v>36</v>
      </c>
      <c r="C76" s="1765"/>
      <c r="D76" s="1765"/>
      <c r="E76" s="1765"/>
      <c r="F76" s="1765"/>
      <c r="G76" s="1765"/>
      <c r="H76" s="1766"/>
      <c r="I76" s="1780"/>
      <c r="J76" s="1769" t="s">
        <v>37</v>
      </c>
      <c r="K76" s="1771"/>
      <c r="L76" s="62"/>
    </row>
    <row r="77" spans="1:18" ht="15.75" customHeight="1" thickBot="1">
      <c r="B77" s="1781" t="s">
        <v>38</v>
      </c>
      <c r="C77" s="1782"/>
      <c r="D77" s="1782"/>
      <c r="E77" s="1782"/>
      <c r="F77" s="1782"/>
      <c r="G77" s="1782"/>
      <c r="H77" s="1783"/>
      <c r="I77" s="1784"/>
      <c r="J77" s="1772" t="s">
        <v>39</v>
      </c>
      <c r="K77" s="1773"/>
      <c r="L77" s="64"/>
    </row>
    <row r="78" spans="1:18" ht="15.75" customHeight="1">
      <c r="B78" s="1774"/>
      <c r="C78" s="31"/>
      <c r="D78" s="31"/>
      <c r="E78" s="31"/>
      <c r="F78" s="31"/>
      <c r="G78" s="31"/>
      <c r="H78" s="31"/>
      <c r="I78" s="31"/>
      <c r="J78" s="65"/>
      <c r="K78" s="66"/>
    </row>
    <row r="79" spans="1:18" ht="15.75" customHeight="1">
      <c r="B79" s="67"/>
      <c r="C79" s="31"/>
      <c r="D79" s="31"/>
      <c r="E79" s="31"/>
      <c r="F79" s="31"/>
      <c r="G79" s="31"/>
      <c r="H79" s="31"/>
      <c r="I79" s="31"/>
      <c r="J79" s="31"/>
      <c r="K79" s="68"/>
      <c r="Q79" s="974" t="s">
        <v>244</v>
      </c>
      <c r="R79" s="974" t="s">
        <v>245</v>
      </c>
    </row>
    <row r="80" spans="1:18" ht="15.75" customHeight="1">
      <c r="B80" s="67"/>
      <c r="C80" s="31"/>
      <c r="D80" s="31"/>
      <c r="E80" s="31"/>
      <c r="F80" s="31"/>
      <c r="G80" s="31"/>
      <c r="H80" s="31"/>
      <c r="I80" s="31"/>
      <c r="J80" s="31"/>
      <c r="K80" s="68"/>
      <c r="Q80" s="2060" t="s">
        <v>244</v>
      </c>
      <c r="R80" s="2060" t="s">
        <v>245</v>
      </c>
    </row>
    <row r="81" spans="2:22" ht="15.75" customHeight="1">
      <c r="B81" s="67"/>
      <c r="C81" s="31"/>
      <c r="D81" s="31"/>
      <c r="E81" s="31"/>
      <c r="F81" s="31"/>
      <c r="G81" s="31"/>
      <c r="H81" s="31"/>
      <c r="I81" s="31"/>
      <c r="J81" s="31"/>
      <c r="K81" s="68"/>
      <c r="N81" s="2061" t="s">
        <v>1921</v>
      </c>
      <c r="O81" s="997"/>
      <c r="P81" s="997"/>
      <c r="Q81" s="1008">
        <f>+R82</f>
        <v>500000</v>
      </c>
      <c r="R81" s="997"/>
    </row>
    <row r="82" spans="2:22" ht="15.75" customHeight="1">
      <c r="B82" s="69"/>
      <c r="C82" s="70"/>
      <c r="D82" s="70"/>
      <c r="E82" s="70"/>
      <c r="F82" s="70"/>
      <c r="G82" s="70"/>
      <c r="H82" s="70"/>
      <c r="I82" s="70"/>
      <c r="J82" s="70"/>
      <c r="K82" s="71"/>
      <c r="N82" s="1007" t="s">
        <v>1581</v>
      </c>
      <c r="O82" s="1009"/>
      <c r="P82" s="1009"/>
      <c r="Q82" s="1009"/>
      <c r="R82" s="1010">
        <v>500000</v>
      </c>
    </row>
    <row r="83" spans="2:22" ht="21.75" thickBot="1">
      <c r="B83" s="2499" t="s">
        <v>40</v>
      </c>
      <c r="C83" s="1425"/>
      <c r="D83" s="1425"/>
      <c r="E83" s="1433"/>
      <c r="F83" s="1425"/>
      <c r="G83" s="1425"/>
      <c r="H83" s="1425"/>
      <c r="I83" s="1425"/>
      <c r="J83" s="1425"/>
      <c r="K83" s="1426"/>
      <c r="N83" s="972"/>
      <c r="R83" s="990"/>
    </row>
    <row r="84" spans="2:22" ht="15.75" customHeight="1">
      <c r="B84" s="17" t="s">
        <v>41</v>
      </c>
      <c r="C84" s="18"/>
      <c r="D84" s="18"/>
      <c r="E84" s="18"/>
      <c r="F84" s="18"/>
      <c r="G84" s="18"/>
      <c r="H84" s="18"/>
      <c r="I84" s="18"/>
      <c r="J84" s="18"/>
      <c r="K84" s="19"/>
      <c r="N84" s="972"/>
      <c r="R84" s="990"/>
    </row>
    <row r="85" spans="2:22" ht="15.75" customHeight="1">
      <c r="B85" s="987" t="s">
        <v>42</v>
      </c>
      <c r="C85" s="988"/>
      <c r="D85" s="988"/>
      <c r="E85" s="988"/>
      <c r="F85" s="988"/>
      <c r="G85" s="988"/>
      <c r="H85" s="988"/>
      <c r="I85" s="988"/>
      <c r="J85" s="988"/>
      <c r="K85" s="989"/>
      <c r="Q85" s="2060" t="s">
        <v>244</v>
      </c>
      <c r="R85" s="2060" t="s">
        <v>245</v>
      </c>
      <c r="U85" s="974" t="s">
        <v>244</v>
      </c>
      <c r="V85" s="974" t="s">
        <v>245</v>
      </c>
    </row>
    <row r="86" spans="2:22" ht="15.75" customHeight="1">
      <c r="B86" s="987" t="s">
        <v>43</v>
      </c>
      <c r="C86" s="988"/>
      <c r="D86" s="988"/>
      <c r="E86" s="988"/>
      <c r="F86" s="988"/>
      <c r="G86" s="988"/>
      <c r="H86" s="988"/>
      <c r="I86" s="988"/>
      <c r="J86" s="988"/>
      <c r="K86" s="989"/>
      <c r="N86" s="2062" t="s">
        <v>1582</v>
      </c>
      <c r="O86" s="2062"/>
      <c r="P86" s="2062"/>
      <c r="Q86" s="2063">
        <f>SUM(R87:R89)</f>
        <v>800000</v>
      </c>
      <c r="R86" s="2062"/>
      <c r="S86" s="2062" t="s">
        <v>1582</v>
      </c>
      <c r="T86" s="2062"/>
      <c r="U86" s="2063">
        <f>+V87+V88</f>
        <v>200000</v>
      </c>
      <c r="V86" s="2062"/>
    </row>
    <row r="87" spans="2:22" ht="15.75" customHeight="1">
      <c r="B87" s="987" t="s">
        <v>44</v>
      </c>
      <c r="C87" s="988"/>
      <c r="D87" s="988"/>
      <c r="E87" s="988"/>
      <c r="F87" s="988"/>
      <c r="G87" s="988"/>
      <c r="H87" s="988"/>
      <c r="I87" s="988"/>
      <c r="J87" s="988"/>
      <c r="K87" s="989"/>
      <c r="N87" s="2062" t="s">
        <v>1585</v>
      </c>
      <c r="O87" s="2062"/>
      <c r="P87" s="2062"/>
      <c r="Q87" s="2062"/>
      <c r="R87" s="2063">
        <v>500000</v>
      </c>
      <c r="S87" s="2062" t="s">
        <v>1583</v>
      </c>
      <c r="T87" s="2062"/>
      <c r="U87" s="2062"/>
      <c r="V87" s="2063">
        <v>100000</v>
      </c>
    </row>
    <row r="88" spans="2:22" s="865" customFormat="1" ht="15.75" customHeight="1">
      <c r="B88" s="987" t="s">
        <v>45</v>
      </c>
      <c r="C88" s="988"/>
      <c r="D88" s="988"/>
      <c r="E88" s="988"/>
      <c r="F88" s="988"/>
      <c r="G88" s="988"/>
      <c r="H88" s="988"/>
      <c r="I88" s="988"/>
      <c r="J88" s="988"/>
      <c r="K88" s="989"/>
      <c r="N88" s="2062" t="s">
        <v>1579</v>
      </c>
      <c r="O88" s="2062"/>
      <c r="P88" s="2062"/>
      <c r="Q88" s="2062"/>
      <c r="R88" s="2063">
        <v>200000</v>
      </c>
      <c r="S88" s="2062" t="s">
        <v>1584</v>
      </c>
      <c r="T88" s="2062"/>
      <c r="U88" s="2062"/>
      <c r="V88" s="2063">
        <v>100000</v>
      </c>
    </row>
    <row r="89" spans="2:22" ht="15.75" customHeight="1">
      <c r="B89" s="2500" t="s">
        <v>46</v>
      </c>
      <c r="C89" s="988"/>
      <c r="D89" s="988"/>
      <c r="E89" s="988"/>
      <c r="F89" s="988"/>
      <c r="G89" s="988"/>
      <c r="H89" s="988"/>
      <c r="I89" s="988"/>
      <c r="J89" s="988"/>
      <c r="K89" s="989"/>
      <c r="N89" s="2062" t="s">
        <v>1580</v>
      </c>
      <c r="O89" s="2062"/>
      <c r="P89" s="2062"/>
      <c r="Q89" s="2062"/>
      <c r="R89" s="2063">
        <v>100000</v>
      </c>
      <c r="S89" s="1943"/>
      <c r="T89" s="1943"/>
      <c r="U89" s="1943"/>
      <c r="V89" s="1943"/>
    </row>
    <row r="90" spans="2:22" ht="15.75" customHeight="1">
      <c r="B90" s="2500" t="s">
        <v>47</v>
      </c>
      <c r="C90" s="988"/>
      <c r="D90" s="988"/>
      <c r="E90" s="988"/>
      <c r="F90" s="988"/>
      <c r="G90" s="988"/>
      <c r="H90" s="988"/>
      <c r="I90" s="988"/>
      <c r="J90" s="988"/>
      <c r="K90" s="989"/>
    </row>
    <row r="91" spans="2:22" ht="15.75" customHeight="1">
      <c r="B91" s="987" t="s">
        <v>48</v>
      </c>
      <c r="C91" s="988"/>
      <c r="D91" s="988"/>
      <c r="E91" s="988"/>
      <c r="F91" s="988"/>
      <c r="G91" s="988"/>
      <c r="H91" s="988"/>
      <c r="I91" s="988"/>
      <c r="J91" s="988"/>
      <c r="K91" s="989"/>
    </row>
    <row r="92" spans="2:22" ht="15.75" customHeight="1">
      <c r="B92" s="20"/>
      <c r="C92" s="18"/>
      <c r="D92" s="18"/>
      <c r="E92" s="18"/>
      <c r="F92" s="18"/>
      <c r="G92" s="18"/>
      <c r="H92" s="18"/>
      <c r="I92" s="18"/>
      <c r="J92" s="18"/>
      <c r="K92" s="19"/>
    </row>
    <row r="93" spans="2:22" ht="15.75" customHeight="1">
      <c r="B93" s="20"/>
      <c r="C93" s="18"/>
      <c r="D93" s="18"/>
      <c r="E93" s="18"/>
      <c r="F93" s="18"/>
      <c r="G93" s="18"/>
      <c r="H93" s="18"/>
      <c r="I93" s="18"/>
      <c r="J93" s="18"/>
      <c r="K93" s="19"/>
      <c r="M93" s="98" t="s">
        <v>49</v>
      </c>
      <c r="N93" s="871">
        <f>+Q86+U86</f>
        <v>1000000</v>
      </c>
      <c r="O93" s="72"/>
    </row>
    <row r="94" spans="2:22" ht="15.75" customHeight="1" thickBot="1">
      <c r="B94" s="20"/>
      <c r="C94" s="18"/>
      <c r="D94" s="18"/>
      <c r="E94" s="18"/>
      <c r="F94" s="18"/>
      <c r="G94" s="18"/>
      <c r="H94" s="18"/>
      <c r="I94" s="18"/>
      <c r="J94" s="18"/>
      <c r="K94" s="19"/>
      <c r="M94" s="73"/>
      <c r="N94" s="74"/>
      <c r="O94" s="75"/>
      <c r="Q94" s="2059" t="s">
        <v>1922</v>
      </c>
    </row>
    <row r="95" spans="2:22" ht="15.75" customHeight="1">
      <c r="B95" s="20"/>
      <c r="C95" s="18"/>
      <c r="D95" s="18"/>
      <c r="E95" s="18"/>
      <c r="F95" s="18"/>
      <c r="G95" s="18"/>
      <c r="H95" s="18"/>
      <c r="I95" s="18"/>
      <c r="J95" s="18"/>
      <c r="K95" s="19"/>
      <c r="M95" s="998" t="s">
        <v>50</v>
      </c>
      <c r="N95" s="1427">
        <f>+$N$93*O95</f>
        <v>400000</v>
      </c>
      <c r="O95" s="1428">
        <v>0.4</v>
      </c>
      <c r="P95" s="1000"/>
      <c r="Q95" s="999">
        <v>4000000</v>
      </c>
      <c r="R95" s="1727" t="s">
        <v>51</v>
      </c>
    </row>
    <row r="96" spans="2:22" ht="15.75" customHeight="1">
      <c r="B96" s="20"/>
      <c r="C96" s="18"/>
      <c r="D96" s="18"/>
      <c r="E96" s="18"/>
      <c r="F96" s="18"/>
      <c r="G96" s="18"/>
      <c r="H96" s="18"/>
      <c r="I96" s="18"/>
      <c r="J96" s="18"/>
      <c r="K96" s="19"/>
      <c r="M96" s="1001" t="s">
        <v>52</v>
      </c>
      <c r="N96" s="1429">
        <f>+$N$93*O96</f>
        <v>300000</v>
      </c>
      <c r="O96" s="1430">
        <v>0.3</v>
      </c>
      <c r="P96" s="1003"/>
      <c r="Q96" s="1002">
        <v>3000000</v>
      </c>
      <c r="R96" s="1728" t="s">
        <v>51</v>
      </c>
    </row>
    <row r="97" spans="2:18" ht="15.75" customHeight="1">
      <c r="B97" s="20"/>
      <c r="C97" s="18"/>
      <c r="D97" s="18"/>
      <c r="E97" s="18"/>
      <c r="F97" s="18"/>
      <c r="G97" s="18"/>
      <c r="H97" s="18"/>
      <c r="I97" s="18"/>
      <c r="J97" s="18"/>
      <c r="K97" s="19"/>
      <c r="M97" s="1001" t="s">
        <v>53</v>
      </c>
      <c r="N97" s="1429">
        <f>+$N$93*O97</f>
        <v>200000</v>
      </c>
      <c r="O97" s="1430">
        <v>0.2</v>
      </c>
      <c r="P97" s="1003"/>
      <c r="Q97" s="1002">
        <v>2000000</v>
      </c>
      <c r="R97" s="1728" t="s">
        <v>51</v>
      </c>
    </row>
    <row r="98" spans="2:18" ht="15.75" customHeight="1" thickBot="1">
      <c r="B98" s="20"/>
      <c r="C98" s="18"/>
      <c r="D98" s="18"/>
      <c r="E98" s="18"/>
      <c r="F98" s="18"/>
      <c r="G98" s="18"/>
      <c r="H98" s="18"/>
      <c r="I98" s="18"/>
      <c r="J98" s="18"/>
      <c r="K98" s="19"/>
      <c r="M98" s="1004" t="s">
        <v>54</v>
      </c>
      <c r="N98" s="1431">
        <f>+$N$93*O98</f>
        <v>100000</v>
      </c>
      <c r="O98" s="1432">
        <v>0.1</v>
      </c>
      <c r="P98" s="1006"/>
      <c r="Q98" s="1005">
        <v>1000000</v>
      </c>
      <c r="R98" s="1729" t="s">
        <v>51</v>
      </c>
    </row>
    <row r="99" spans="2:18" ht="15.75" customHeight="1" thickBot="1">
      <c r="B99" s="20"/>
      <c r="C99" s="18"/>
      <c r="D99" s="18"/>
      <c r="E99" s="18"/>
      <c r="F99" s="18"/>
      <c r="G99" s="18"/>
      <c r="H99" s="18"/>
      <c r="I99" s="18"/>
      <c r="J99" s="18"/>
      <c r="K99" s="19"/>
      <c r="M99" s="78"/>
      <c r="N99" s="79">
        <f>SUM(N95:N98)</f>
        <v>1000000</v>
      </c>
      <c r="O99" s="80"/>
      <c r="Q99" s="77"/>
    </row>
    <row r="100" spans="2:18" ht="15.75" customHeight="1">
      <c r="B100" s="20"/>
      <c r="C100" s="18"/>
      <c r="D100" s="18"/>
      <c r="E100" s="18"/>
      <c r="F100" s="18"/>
      <c r="G100" s="18"/>
      <c r="H100" s="18"/>
      <c r="I100" s="18"/>
      <c r="J100" s="18"/>
      <c r="K100" s="19"/>
      <c r="M100" s="2501" t="s">
        <v>55</v>
      </c>
      <c r="N100" s="2502"/>
      <c r="O100" s="2503"/>
    </row>
    <row r="101" spans="2:18" ht="15.75" customHeight="1">
      <c r="B101" s="20"/>
      <c r="C101" s="18"/>
      <c r="D101" s="18"/>
      <c r="E101" s="18"/>
      <c r="F101" s="18"/>
      <c r="G101" s="18"/>
      <c r="H101" s="18"/>
      <c r="I101" s="18"/>
      <c r="J101" s="18"/>
      <c r="K101" s="19"/>
      <c r="M101" s="993"/>
      <c r="N101" s="991"/>
      <c r="O101" s="992"/>
    </row>
    <row r="102" spans="2:18" ht="15.75" customHeight="1">
      <c r="B102" s="20"/>
      <c r="C102" s="18"/>
      <c r="D102" s="18"/>
      <c r="E102" s="18"/>
      <c r="F102" s="18"/>
      <c r="G102" s="18"/>
      <c r="H102" s="18"/>
      <c r="I102" s="18"/>
      <c r="J102" s="18"/>
      <c r="K102" s="19"/>
      <c r="M102" s="993"/>
      <c r="N102" s="991"/>
      <c r="O102" s="992"/>
    </row>
    <row r="103" spans="2:18" ht="15.75" customHeight="1">
      <c r="B103" s="20"/>
      <c r="C103" s="18"/>
      <c r="D103" s="18"/>
      <c r="E103" s="18"/>
      <c r="F103" s="18"/>
      <c r="G103" s="18"/>
      <c r="H103" s="18"/>
      <c r="I103" s="18"/>
      <c r="J103" s="18"/>
      <c r="K103" s="19"/>
      <c r="M103" s="993"/>
      <c r="N103" s="991"/>
      <c r="O103" s="992"/>
    </row>
    <row r="104" spans="2:18" ht="15.75" customHeight="1">
      <c r="B104" s="20"/>
      <c r="C104" s="18"/>
      <c r="D104" s="18"/>
      <c r="E104" s="18"/>
      <c r="F104" s="18"/>
      <c r="G104" s="18"/>
      <c r="H104" s="18"/>
      <c r="I104" s="18"/>
      <c r="J104" s="18"/>
      <c r="K104" s="19"/>
      <c r="M104" s="993"/>
      <c r="N104" s="991"/>
      <c r="O104" s="992" t="s">
        <v>56</v>
      </c>
    </row>
    <row r="105" spans="2:18" ht="15.75" customHeight="1">
      <c r="B105" s="20"/>
      <c r="C105" s="18"/>
      <c r="D105" s="18"/>
      <c r="E105" s="18"/>
      <c r="F105" s="18"/>
      <c r="G105" s="18"/>
      <c r="H105" s="18"/>
      <c r="I105" s="18"/>
      <c r="J105" s="18"/>
      <c r="K105" s="19"/>
      <c r="M105" s="993"/>
      <c r="N105" s="991"/>
      <c r="O105" s="992" t="s">
        <v>57</v>
      </c>
    </row>
    <row r="106" spans="2:18" ht="15.75" customHeight="1">
      <c r="B106" s="20"/>
      <c r="C106" s="18"/>
      <c r="D106" s="18"/>
      <c r="E106" s="18"/>
      <c r="F106" s="18"/>
      <c r="G106" s="18"/>
      <c r="H106" s="18"/>
      <c r="I106" s="18"/>
      <c r="J106" s="18"/>
      <c r="K106" s="19"/>
      <c r="M106" s="993"/>
      <c r="N106" s="991" t="s">
        <v>58</v>
      </c>
      <c r="O106" s="992"/>
    </row>
    <row r="107" spans="2:18" ht="15.75" customHeight="1">
      <c r="B107" s="20"/>
      <c r="C107" s="18"/>
      <c r="D107" s="18"/>
      <c r="E107" s="18"/>
      <c r="F107" s="18"/>
      <c r="G107" s="18"/>
      <c r="H107" s="18"/>
      <c r="I107" s="18"/>
      <c r="J107" s="18"/>
      <c r="K107" s="19"/>
      <c r="M107" s="993"/>
      <c r="N107" s="991"/>
      <c r="O107" s="992"/>
    </row>
    <row r="108" spans="2:18" ht="15.75" customHeight="1">
      <c r="B108" s="27"/>
      <c r="C108" s="24"/>
      <c r="D108" s="24"/>
      <c r="E108" s="24"/>
      <c r="F108" s="24"/>
      <c r="G108" s="24"/>
      <c r="H108" s="24"/>
      <c r="I108" s="24"/>
      <c r="J108" s="24"/>
      <c r="K108" s="25"/>
      <c r="M108" s="994"/>
      <c r="N108" s="995"/>
      <c r="O108" s="996"/>
    </row>
    <row r="109" spans="2:18" ht="15.75" customHeight="1" thickBot="1"/>
    <row r="110" spans="2:18" ht="15.75" customHeight="1">
      <c r="B110" s="1785" t="s">
        <v>1845</v>
      </c>
      <c r="C110" s="1786"/>
      <c r="D110" s="1786"/>
      <c r="E110" s="1786"/>
      <c r="F110" s="1786"/>
      <c r="G110" s="1786"/>
      <c r="H110" s="1786"/>
      <c r="I110" s="1786"/>
      <c r="J110" s="1786"/>
      <c r="K110" s="1549"/>
    </row>
    <row r="111" spans="2:18" ht="15.75" customHeight="1">
      <c r="B111" s="1787"/>
      <c r="C111" s="1788"/>
      <c r="D111" s="1788"/>
      <c r="E111" s="1788"/>
      <c r="F111" s="1788"/>
      <c r="G111" s="1788"/>
      <c r="H111" s="1788"/>
      <c r="I111" s="1788"/>
      <c r="J111" s="1788"/>
      <c r="K111" s="1551"/>
    </row>
    <row r="112" spans="2:18" ht="15.75" customHeight="1">
      <c r="B112" s="1787"/>
      <c r="C112" s="1788"/>
      <c r="D112" s="1788"/>
      <c r="E112" s="1788"/>
      <c r="F112" s="1788"/>
      <c r="G112" s="1788"/>
      <c r="H112" s="1788"/>
      <c r="I112" s="1788"/>
      <c r="J112" s="1788"/>
      <c r="K112" s="1551"/>
    </row>
    <row r="113" spans="2:12" ht="15.75" customHeight="1">
      <c r="B113" s="1787"/>
      <c r="C113" s="1788"/>
      <c r="D113" s="1788"/>
      <c r="E113" s="1788"/>
      <c r="F113" s="1788"/>
      <c r="G113" s="1788"/>
      <c r="H113" s="1788"/>
      <c r="I113" s="1788"/>
      <c r="J113" s="1788"/>
      <c r="K113" s="1551"/>
    </row>
    <row r="114" spans="2:12" ht="15.75" customHeight="1" thickBot="1">
      <c r="B114" s="1789"/>
      <c r="C114" s="1790"/>
      <c r="D114" s="1790"/>
      <c r="E114" s="1790"/>
      <c r="F114" s="1790"/>
      <c r="G114" s="1790"/>
      <c r="H114" s="1790"/>
      <c r="I114" s="1790"/>
      <c r="J114" s="1790"/>
      <c r="K114" s="1791"/>
    </row>
    <row r="115" spans="2:12" ht="15.75" customHeight="1"/>
    <row r="116" spans="2:12" ht="15.75" customHeight="1"/>
    <row r="117" spans="2:12" ht="15.75" customHeight="1"/>
    <row r="118" spans="2:12" ht="15.75" customHeight="1"/>
    <row r="119" spans="2:12" ht="15.75" customHeight="1"/>
    <row r="120" spans="2:12" ht="15.75" customHeight="1"/>
    <row r="121" spans="2:12" ht="15.75" customHeight="1"/>
    <row r="122" spans="2:12" ht="15.75" customHeight="1"/>
    <row r="123" spans="2:12" ht="15.75" customHeight="1"/>
    <row r="124" spans="2:12" ht="15.75" customHeight="1"/>
    <row r="125" spans="2:12" ht="15.75" customHeight="1"/>
    <row r="126" spans="2:12" ht="15.75" customHeight="1"/>
    <row r="127" spans="2:12" ht="15.75" customHeight="1" thickBot="1"/>
    <row r="128" spans="2:12" ht="20.25" thickBot="1">
      <c r="B128" s="2064" t="s">
        <v>59</v>
      </c>
      <c r="C128" s="33"/>
      <c r="D128" s="33"/>
      <c r="E128" s="33"/>
      <c r="F128" s="33"/>
      <c r="G128" s="33"/>
      <c r="H128" s="33"/>
      <c r="I128" s="33"/>
      <c r="J128" s="33"/>
      <c r="K128" s="81" t="s">
        <v>60</v>
      </c>
      <c r="L128" s="59"/>
    </row>
    <row r="129" spans="2:12" ht="15.75" customHeight="1" thickBot="1">
      <c r="B129" s="82"/>
      <c r="C129" s="83"/>
      <c r="D129" s="84"/>
      <c r="E129" s="84"/>
      <c r="F129" s="84"/>
      <c r="G129" s="84"/>
      <c r="H129" s="85"/>
      <c r="I129" s="84"/>
      <c r="J129" s="85"/>
      <c r="K129" s="60"/>
      <c r="L129" s="60"/>
    </row>
    <row r="130" spans="2:12" ht="15.75" customHeight="1">
      <c r="B130" s="1730" t="s">
        <v>61</v>
      </c>
      <c r="C130" s="1731"/>
      <c r="D130" s="1732"/>
      <c r="E130" s="1732"/>
      <c r="F130" s="1732"/>
      <c r="G130" s="1732"/>
      <c r="H130" s="1733" t="s">
        <v>0</v>
      </c>
      <c r="I130" s="1732"/>
      <c r="J130" s="1733" t="s">
        <v>11</v>
      </c>
      <c r="K130" s="1734"/>
      <c r="L130" s="60"/>
    </row>
    <row r="131" spans="2:12" ht="15.75" customHeight="1">
      <c r="B131" s="1730" t="s">
        <v>62</v>
      </c>
      <c r="C131" s="1731"/>
      <c r="D131" s="1732"/>
      <c r="E131" s="1732"/>
      <c r="F131" s="1732"/>
      <c r="G131" s="1732"/>
      <c r="H131" s="1733" t="s">
        <v>63</v>
      </c>
      <c r="I131" s="1732"/>
      <c r="J131" s="1733" t="s">
        <v>64</v>
      </c>
      <c r="K131" s="1734"/>
      <c r="L131" s="61"/>
    </row>
    <row r="132" spans="2:12" ht="15.75" customHeight="1" thickBot="1">
      <c r="B132" s="87"/>
      <c r="C132" s="88"/>
      <c r="D132" s="89"/>
      <c r="E132" s="89"/>
      <c r="F132" s="89"/>
      <c r="G132" s="89"/>
      <c r="H132" s="89"/>
      <c r="I132" s="89"/>
      <c r="J132" s="90"/>
      <c r="K132" s="63"/>
      <c r="L132" s="64"/>
    </row>
    <row r="133" spans="2:12" ht="15.75" customHeight="1" thickBot="1">
      <c r="B133" s="91"/>
      <c r="C133" s="7"/>
      <c r="D133" s="7"/>
      <c r="E133" s="7"/>
      <c r="F133" s="7"/>
      <c r="G133" s="7"/>
      <c r="H133" s="7"/>
      <c r="I133" s="7"/>
      <c r="J133" s="7"/>
      <c r="K133" s="8"/>
    </row>
    <row r="134" spans="2:12" ht="15.75" customHeight="1" thickBot="1">
      <c r="B134" s="9"/>
      <c r="C134" s="10"/>
      <c r="D134" s="2110">
        <v>3000</v>
      </c>
      <c r="E134" s="2111" t="s">
        <v>65</v>
      </c>
      <c r="F134" s="2111"/>
      <c r="G134" s="2112"/>
      <c r="H134" s="2113" t="s">
        <v>66</v>
      </c>
      <c r="I134" s="2114" t="s">
        <v>67</v>
      </c>
      <c r="J134" s="2115"/>
      <c r="K134" s="2116" t="s">
        <v>1586</v>
      </c>
    </row>
    <row r="135" spans="2:12" ht="15.75" customHeight="1">
      <c r="B135" s="9"/>
      <c r="C135" s="10"/>
      <c r="D135" s="10"/>
      <c r="E135" s="10"/>
      <c r="F135" s="10"/>
      <c r="G135" s="10"/>
      <c r="H135" s="10"/>
      <c r="I135" s="10"/>
      <c r="J135" s="10"/>
      <c r="K135" s="11"/>
    </row>
    <row r="136" spans="2:12" ht="15.75" customHeight="1" thickBot="1">
      <c r="B136" s="9"/>
      <c r="C136" s="10"/>
      <c r="D136" s="10"/>
      <c r="E136" s="10"/>
      <c r="F136" s="10"/>
      <c r="G136" s="10"/>
      <c r="H136" s="10"/>
      <c r="I136" s="10"/>
      <c r="J136" s="10"/>
      <c r="K136" s="11"/>
    </row>
    <row r="137" spans="2:12" ht="15.75" customHeight="1" thickBot="1">
      <c r="B137" s="9"/>
      <c r="C137" s="10"/>
      <c r="D137" s="2117">
        <v>3</v>
      </c>
      <c r="E137" s="2118" t="s">
        <v>68</v>
      </c>
      <c r="F137" s="2118"/>
      <c r="G137" s="2119"/>
      <c r="H137" s="2120" t="s">
        <v>0</v>
      </c>
      <c r="I137" s="2121" t="s">
        <v>69</v>
      </c>
      <c r="J137" s="2122"/>
      <c r="K137" s="2123" t="s">
        <v>18</v>
      </c>
    </row>
    <row r="138" spans="2:12" ht="15.75" customHeight="1">
      <c r="B138" s="9"/>
      <c r="C138" s="10"/>
      <c r="D138" s="10"/>
      <c r="E138" s="10"/>
      <c r="F138" s="10"/>
      <c r="G138" s="10"/>
      <c r="H138" s="10"/>
      <c r="I138" s="10"/>
      <c r="J138" s="10"/>
      <c r="K138" s="11"/>
    </row>
    <row r="139" spans="2:12" ht="15.75" customHeight="1">
      <c r="B139" s="28"/>
      <c r="C139" s="29"/>
      <c r="D139" s="29"/>
      <c r="E139" s="29"/>
      <c r="F139" s="29"/>
      <c r="G139" s="29"/>
      <c r="H139" s="29"/>
      <c r="I139" s="29"/>
      <c r="J139" s="29"/>
      <c r="K139" s="30"/>
    </row>
    <row r="140" spans="2:12" ht="15.75" customHeight="1"/>
    <row r="141" spans="2:12" ht="15.75" customHeight="1">
      <c r="J141" s="870"/>
    </row>
    <row r="142" spans="2:12" ht="15.75" customHeight="1">
      <c r="J142" s="870"/>
    </row>
    <row r="143" spans="2:12" ht="15.75" customHeight="1">
      <c r="J143" s="870"/>
    </row>
    <row r="144" spans="2:12" ht="15.75" customHeight="1"/>
    <row r="145" spans="2:12" ht="15.75" customHeight="1">
      <c r="J145" s="870"/>
    </row>
    <row r="146" spans="2:12" ht="15.75" customHeight="1"/>
    <row r="147" spans="2:12" ht="15.75" customHeight="1"/>
    <row r="148" spans="2:12" ht="15.75" customHeight="1" thickBot="1"/>
    <row r="149" spans="2:12" ht="15.75" customHeight="1">
      <c r="B149" s="32" t="s">
        <v>70</v>
      </c>
      <c r="C149" s="33"/>
      <c r="D149" s="33"/>
      <c r="E149" s="33"/>
      <c r="F149" s="33"/>
      <c r="G149" s="33"/>
      <c r="H149" s="33"/>
      <c r="I149" s="33"/>
      <c r="J149" s="33"/>
      <c r="K149" s="81" t="s">
        <v>71</v>
      </c>
      <c r="L149" s="34"/>
    </row>
    <row r="150" spans="2:12" ht="15.75" customHeight="1">
      <c r="B150" s="1015"/>
      <c r="C150" s="1016"/>
      <c r="D150" s="1016"/>
      <c r="E150" s="1016"/>
      <c r="F150" s="1016"/>
      <c r="G150" s="1016"/>
      <c r="H150" s="1016"/>
      <c r="I150" s="1016"/>
      <c r="J150" s="1016"/>
      <c r="K150" s="1017"/>
      <c r="L150" s="94" t="s">
        <v>60</v>
      </c>
    </row>
    <row r="151" spans="2:12" ht="15.75" customHeight="1" thickBot="1">
      <c r="B151" s="1020"/>
      <c r="C151" s="2508" t="s">
        <v>72</v>
      </c>
      <c r="D151" s="2504"/>
      <c r="E151" s="2504"/>
      <c r="F151" s="2504"/>
      <c r="G151" s="2504"/>
      <c r="H151" s="2504"/>
      <c r="I151" s="2504"/>
      <c r="J151" s="2505"/>
      <c r="K151" s="1017"/>
      <c r="L151" s="93"/>
    </row>
    <row r="152" spans="2:12" ht="15.75" customHeight="1" thickBot="1">
      <c r="B152" s="1023"/>
      <c r="C152" s="2519" t="s">
        <v>1923</v>
      </c>
      <c r="D152" s="2509" t="s">
        <v>223</v>
      </c>
      <c r="E152" s="2504"/>
      <c r="F152" s="2519" t="s">
        <v>1924</v>
      </c>
      <c r="G152" s="2509" t="s">
        <v>223</v>
      </c>
      <c r="H152" s="2504"/>
      <c r="I152" s="2504"/>
      <c r="J152" s="2505"/>
      <c r="K152" s="1024"/>
      <c r="L152" s="1025"/>
    </row>
    <row r="153" spans="2:12" ht="15.75" customHeight="1" thickBot="1">
      <c r="B153" s="1023"/>
      <c r="C153" s="2124" t="s">
        <v>1588</v>
      </c>
      <c r="D153" s="2125">
        <v>1000000</v>
      </c>
      <c r="E153" s="2504"/>
      <c r="F153" s="2514" t="s">
        <v>1588</v>
      </c>
      <c r="G153" s="2515">
        <f>SUM(D153:D158)</f>
        <v>6000000</v>
      </c>
      <c r="H153" s="2516" t="s">
        <v>1830</v>
      </c>
      <c r="I153" s="2517"/>
      <c r="J153" s="2518"/>
      <c r="K153" s="1024"/>
      <c r="L153" s="1025"/>
    </row>
    <row r="154" spans="2:12" ht="15.75" customHeight="1" thickBot="1">
      <c r="B154" s="1023"/>
      <c r="C154" s="2126" t="s">
        <v>1589</v>
      </c>
      <c r="D154" s="2127">
        <v>1000000</v>
      </c>
      <c r="E154" s="2504"/>
      <c r="F154" s="2504"/>
      <c r="G154" s="2504"/>
      <c r="H154" s="2504"/>
      <c r="I154" s="2504"/>
      <c r="J154" s="2505"/>
      <c r="K154" s="1024"/>
      <c r="L154" s="1025"/>
    </row>
    <row r="155" spans="2:12" ht="15.75" customHeight="1" thickBot="1">
      <c r="B155" s="1023"/>
      <c r="C155" s="2126" t="s">
        <v>1590</v>
      </c>
      <c r="D155" s="2127">
        <v>1000000</v>
      </c>
      <c r="E155" s="2504"/>
      <c r="F155" s="2504"/>
      <c r="G155" s="2504"/>
      <c r="H155" s="2504"/>
      <c r="I155" s="2504"/>
      <c r="J155" s="2505"/>
      <c r="K155" s="1024"/>
      <c r="L155" s="1025"/>
    </row>
    <row r="156" spans="2:12" ht="15.75" customHeight="1" thickBot="1">
      <c r="B156" s="1023"/>
      <c r="C156" s="2510" t="s">
        <v>1591</v>
      </c>
      <c r="D156" s="2511">
        <v>1000000</v>
      </c>
      <c r="E156" s="2504"/>
      <c r="F156" s="2504"/>
      <c r="G156" s="2504"/>
      <c r="H156" s="2504"/>
      <c r="I156" s="2504"/>
      <c r="J156" s="2505"/>
      <c r="K156" s="1024"/>
      <c r="L156" s="1025"/>
    </row>
    <row r="157" spans="2:12" ht="15.75" customHeight="1" thickBot="1">
      <c r="B157" s="1023"/>
      <c r="C157" s="2510" t="s">
        <v>1592</v>
      </c>
      <c r="D157" s="2511">
        <v>1000000</v>
      </c>
      <c r="E157" s="2504"/>
      <c r="F157" s="2504"/>
      <c r="G157" s="2504"/>
      <c r="H157" s="2504"/>
      <c r="I157" s="2504"/>
      <c r="J157" s="2505"/>
      <c r="K157" s="1024"/>
      <c r="L157" s="1025"/>
    </row>
    <row r="158" spans="2:12" ht="15.75" customHeight="1" thickBot="1">
      <c r="B158" s="1023"/>
      <c r="C158" s="2512" t="s">
        <v>1593</v>
      </c>
      <c r="D158" s="2513">
        <v>1000000</v>
      </c>
      <c r="E158" s="2504"/>
      <c r="F158" s="2504"/>
      <c r="G158" s="2504"/>
      <c r="H158" s="2504"/>
      <c r="I158" s="2504"/>
      <c r="J158" s="2505"/>
      <c r="K158" s="1024"/>
      <c r="L158" s="1025"/>
    </row>
    <row r="159" spans="2:12" ht="15.75" customHeight="1" thickBot="1">
      <c r="B159" s="1023"/>
      <c r="C159" s="2506"/>
      <c r="D159" s="2507"/>
      <c r="E159" s="2504"/>
      <c r="F159" s="2504"/>
      <c r="G159" s="2504"/>
      <c r="H159" s="2504"/>
      <c r="I159" s="2504"/>
      <c r="J159" s="2505"/>
      <c r="K159" s="1024"/>
      <c r="L159" s="1025"/>
    </row>
    <row r="160" spans="2:12" ht="15.75" customHeight="1" thickBot="1">
      <c r="B160" s="1023"/>
      <c r="C160" s="2506" t="s">
        <v>506</v>
      </c>
      <c r="D160" s="2507"/>
      <c r="E160" s="2504"/>
      <c r="F160" s="2504"/>
      <c r="G160" s="2504"/>
      <c r="H160" s="2504"/>
      <c r="I160" s="2504"/>
      <c r="J160" s="2505"/>
      <c r="K160" s="1024"/>
      <c r="L160" s="1025"/>
    </row>
    <row r="161" spans="2:12" ht="15.75" customHeight="1" thickBot="1">
      <c r="B161" s="1023"/>
      <c r="C161" s="2506" t="s">
        <v>1925</v>
      </c>
      <c r="D161" s="2507"/>
      <c r="E161" s="2504"/>
      <c r="F161" s="2504"/>
      <c r="G161" s="2504"/>
      <c r="H161" s="2504"/>
      <c r="I161" s="2504"/>
      <c r="J161" s="2505"/>
      <c r="K161" s="1024"/>
      <c r="L161" s="1025"/>
    </row>
    <row r="162" spans="2:12" ht="15.75" customHeight="1" thickBot="1">
      <c r="B162" s="1023"/>
      <c r="C162" s="2506"/>
      <c r="D162" s="2507"/>
      <c r="E162" s="2504"/>
      <c r="F162" s="2504"/>
      <c r="G162" s="2504"/>
      <c r="H162" s="2504"/>
      <c r="I162" s="2504"/>
      <c r="J162" s="2505"/>
      <c r="K162" s="1024"/>
      <c r="L162" s="1025"/>
    </row>
    <row r="163" spans="2:12" ht="15.75" customHeight="1" thickBot="1">
      <c r="B163" s="1020"/>
      <c r="C163" s="2529" t="s">
        <v>73</v>
      </c>
      <c r="D163" s="2530"/>
      <c r="E163" s="2530"/>
      <c r="F163" s="2530"/>
      <c r="G163" s="2530"/>
      <c r="H163" s="2530"/>
      <c r="I163" s="2530"/>
      <c r="J163" s="2531"/>
      <c r="K163" s="1017"/>
      <c r="L163" s="93"/>
    </row>
    <row r="164" spans="2:12" ht="15.75" customHeight="1" thickBot="1">
      <c r="B164" s="1020"/>
      <c r="C164" s="2529" t="s">
        <v>74</v>
      </c>
      <c r="D164" s="2530"/>
      <c r="E164" s="2530"/>
      <c r="F164" s="2530"/>
      <c r="G164" s="2530"/>
      <c r="H164" s="2530"/>
      <c r="I164" s="2530"/>
      <c r="J164" s="2531"/>
      <c r="K164" s="1017"/>
      <c r="L164" s="93"/>
    </row>
    <row r="165" spans="2:12" ht="15.75" customHeight="1" thickBot="1">
      <c r="B165" s="1020"/>
      <c r="C165" s="2529" t="s">
        <v>75</v>
      </c>
      <c r="D165" s="2530"/>
      <c r="E165" s="2530"/>
      <c r="F165" s="2530"/>
      <c r="G165" s="2530"/>
      <c r="H165" s="2530"/>
      <c r="I165" s="2530"/>
      <c r="J165" s="2531"/>
      <c r="K165" s="1017"/>
      <c r="L165" s="93"/>
    </row>
    <row r="166" spans="2:12" ht="15.75" customHeight="1" thickBot="1">
      <c r="B166" s="1020"/>
      <c r="C166" s="2529" t="s">
        <v>76</v>
      </c>
      <c r="D166" s="2530"/>
      <c r="E166" s="2530"/>
      <c r="F166" s="2530"/>
      <c r="G166" s="2530"/>
      <c r="H166" s="2530"/>
      <c r="I166" s="2530"/>
      <c r="J166" s="2531"/>
      <c r="K166" s="1017"/>
      <c r="L166" s="93"/>
    </row>
    <row r="167" spans="2:12" ht="15.75" customHeight="1" thickBot="1">
      <c r="B167" s="1020"/>
      <c r="C167" s="2128" t="s">
        <v>1926</v>
      </c>
      <c r="D167" s="2129"/>
      <c r="E167" s="2129"/>
      <c r="F167" s="2129"/>
      <c r="G167" s="2129"/>
      <c r="H167" s="2129"/>
      <c r="I167" s="2129"/>
      <c r="J167" s="2130"/>
      <c r="K167" s="1017"/>
      <c r="L167" s="93"/>
    </row>
    <row r="168" spans="2:12" ht="15.75" customHeight="1" thickBot="1">
      <c r="B168" s="1020"/>
      <c r="C168" s="2529" t="s">
        <v>1927</v>
      </c>
      <c r="D168" s="2530"/>
      <c r="E168" s="2530"/>
      <c r="F168" s="2530"/>
      <c r="G168" s="2530"/>
      <c r="H168" s="2530"/>
      <c r="I168" s="2530"/>
      <c r="J168" s="2531"/>
      <c r="K168" s="1017"/>
      <c r="L168" s="93"/>
    </row>
    <row r="169" spans="2:12" ht="15.75" customHeight="1" thickBot="1">
      <c r="B169" s="1023"/>
      <c r="C169" s="1792"/>
      <c r="D169" s="1792"/>
      <c r="E169" s="1792"/>
      <c r="F169" s="1792"/>
      <c r="G169" s="1792"/>
      <c r="H169" s="1792"/>
      <c r="I169" s="1792"/>
      <c r="J169" s="1792"/>
      <c r="K169" s="1024"/>
      <c r="L169" s="1025"/>
    </row>
    <row r="170" spans="2:12" ht="15.75" customHeight="1">
      <c r="B170" s="1020"/>
      <c r="C170" s="1026" t="s">
        <v>77</v>
      </c>
      <c r="D170" s="924"/>
      <c r="E170" s="924"/>
      <c r="F170" s="924"/>
      <c r="G170" s="924"/>
      <c r="H170" s="924"/>
      <c r="I170" s="924"/>
      <c r="J170" s="1027"/>
      <c r="K170" s="1017"/>
      <c r="L170" s="93"/>
    </row>
    <row r="171" spans="2:12" s="870" customFormat="1" ht="15.75" customHeight="1">
      <c r="B171" s="1021"/>
      <c r="C171" s="2520" t="s">
        <v>78</v>
      </c>
      <c r="D171" s="2521"/>
      <c r="E171" s="2521"/>
      <c r="F171" s="2521"/>
      <c r="G171" s="2521"/>
      <c r="H171" s="2521"/>
      <c r="I171" s="2521"/>
      <c r="J171" s="2522"/>
      <c r="K171" s="1018"/>
      <c r="L171" s="872"/>
    </row>
    <row r="172" spans="2:12" s="870" customFormat="1" ht="15.75" customHeight="1">
      <c r="B172" s="1022"/>
      <c r="C172" s="2520" t="s">
        <v>1846</v>
      </c>
      <c r="D172" s="2521"/>
      <c r="E172" s="2521"/>
      <c r="F172" s="2521"/>
      <c r="G172" s="2521"/>
      <c r="H172" s="2521"/>
      <c r="I172" s="2521"/>
      <c r="J172" s="2522"/>
      <c r="K172" s="1019"/>
      <c r="L172" s="1011"/>
    </row>
    <row r="173" spans="2:12" s="870" customFormat="1" ht="15.75" customHeight="1">
      <c r="B173" s="1021"/>
      <c r="C173" s="2523" t="s">
        <v>79</v>
      </c>
      <c r="D173" s="2524"/>
      <c r="E173" s="2524"/>
      <c r="F173" s="2524"/>
      <c r="G173" s="2524"/>
      <c r="H173" s="2524"/>
      <c r="I173" s="2524"/>
      <c r="J173" s="2525"/>
      <c r="K173" s="1018"/>
      <c r="L173" s="872"/>
    </row>
    <row r="174" spans="2:12" s="870" customFormat="1" ht="15.75" customHeight="1" thickBot="1">
      <c r="B174" s="1022"/>
      <c r="C174" s="2526" t="s">
        <v>1587</v>
      </c>
      <c r="D174" s="2527"/>
      <c r="E174" s="2527"/>
      <c r="F174" s="2527"/>
      <c r="G174" s="2527"/>
      <c r="H174" s="2527"/>
      <c r="I174" s="2527"/>
      <c r="J174" s="2528"/>
      <c r="K174" s="1019"/>
      <c r="L174" s="1011"/>
    </row>
    <row r="175" spans="2:12" s="870" customFormat="1" ht="15.75" customHeight="1" thickBot="1">
      <c r="B175" s="1013"/>
      <c r="C175" s="1012"/>
      <c r="D175" s="1012"/>
      <c r="E175" s="1012"/>
      <c r="F175" s="1012"/>
      <c r="G175" s="1012"/>
      <c r="H175" s="1012"/>
      <c r="I175" s="1012"/>
      <c r="J175" s="1012"/>
      <c r="K175" s="1014"/>
      <c r="L175" s="873"/>
    </row>
    <row r="176" spans="2:12"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sheetData>
  <phoneticPr fontId="67" type="noConversion"/>
  <pageMargins left="0.7" right="0.7" top="0.75" bottom="0.75" header="0" footer="0"/>
  <pageSetup paperSize="9" orientation="portrait"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C1000"/>
  <sheetViews>
    <sheetView workbookViewId="0"/>
  </sheetViews>
  <sheetFormatPr baseColWidth="10" defaultColWidth="14.42578125" defaultRowHeight="15" customHeight="1"/>
  <cols>
    <col min="1" max="2" width="10.7109375" customWidth="1"/>
    <col min="3" max="3" width="1.7109375" customWidth="1"/>
    <col min="4" max="6" width="10.7109375" customWidth="1"/>
    <col min="7" max="7" width="8" customWidth="1"/>
    <col min="8" max="8" width="7.140625" customWidth="1"/>
    <col min="9" max="29" width="10.7109375" customWidth="1"/>
  </cols>
  <sheetData>
    <row r="1" spans="1:29">
      <c r="A1" s="1" t="s">
        <v>897</v>
      </c>
      <c r="I1" s="1" t="s">
        <v>898</v>
      </c>
    </row>
    <row r="2" spans="1:29">
      <c r="Q2" s="783">
        <v>11</v>
      </c>
    </row>
    <row r="3" spans="1:29">
      <c r="B3" s="475" t="s">
        <v>709</v>
      </c>
      <c r="C3" s="475" t="s">
        <v>359</v>
      </c>
      <c r="D3" s="475" t="s">
        <v>899</v>
      </c>
      <c r="E3" s="475"/>
      <c r="F3" s="475"/>
      <c r="G3" s="475"/>
      <c r="I3" s="3" t="s">
        <v>900</v>
      </c>
      <c r="K3" s="77">
        <f>+F10</f>
        <v>1400000</v>
      </c>
      <c r="N3" s="784" t="s">
        <v>901</v>
      </c>
      <c r="O3" s="785"/>
      <c r="P3" s="786" t="s">
        <v>49</v>
      </c>
      <c r="Q3" s="786" t="s">
        <v>591</v>
      </c>
      <c r="R3" s="785" t="s">
        <v>796</v>
      </c>
      <c r="S3" s="785"/>
      <c r="T3" s="787"/>
    </row>
    <row r="4" spans="1:29">
      <c r="B4" s="475" t="s">
        <v>710</v>
      </c>
      <c r="C4" s="475" t="s">
        <v>359</v>
      </c>
      <c r="D4" s="475" t="s">
        <v>902</v>
      </c>
      <c r="E4" s="475"/>
      <c r="F4" s="475"/>
      <c r="G4" s="475"/>
      <c r="I4" s="3" t="s">
        <v>903</v>
      </c>
      <c r="K4" s="77">
        <f>+F7+F8</f>
        <v>1300000</v>
      </c>
      <c r="N4" s="788" t="s">
        <v>900</v>
      </c>
      <c r="O4" s="789"/>
      <c r="P4" s="790">
        <f t="shared" ref="P4:P5" si="0">+K8</f>
        <v>1300000</v>
      </c>
      <c r="Q4" s="790">
        <f>IF(Q2&gt;10,P4,Q2*T4)</f>
        <v>1300000</v>
      </c>
      <c r="R4" s="790">
        <f t="shared" ref="R4:R5" si="1">+P4-Q4</f>
        <v>0</v>
      </c>
      <c r="S4" s="790"/>
      <c r="T4" s="791">
        <f t="shared" ref="T4:T5" si="2">+P4/D12</f>
        <v>130000</v>
      </c>
    </row>
    <row r="5" spans="1:29">
      <c r="B5" s="475"/>
      <c r="C5" s="475"/>
      <c r="D5" s="475"/>
      <c r="E5" s="475"/>
      <c r="F5" s="475"/>
      <c r="G5" s="475"/>
      <c r="I5" s="792" t="s">
        <v>904</v>
      </c>
      <c r="J5" s="792"/>
      <c r="K5" s="793">
        <f>+K3-K4</f>
        <v>100000</v>
      </c>
      <c r="N5" s="788" t="s">
        <v>903</v>
      </c>
      <c r="O5" s="789"/>
      <c r="P5" s="790">
        <f t="shared" si="0"/>
        <v>1300000</v>
      </c>
      <c r="Q5" s="790">
        <f>+Q2*T5</f>
        <v>715000</v>
      </c>
      <c r="R5" s="790">
        <f t="shared" si="1"/>
        <v>585000</v>
      </c>
      <c r="S5" s="790"/>
      <c r="T5" s="791">
        <f t="shared" si="2"/>
        <v>65000</v>
      </c>
    </row>
    <row r="6" spans="1:29">
      <c r="B6" s="475" t="s">
        <v>905</v>
      </c>
      <c r="C6" s="475"/>
      <c r="D6" s="475"/>
      <c r="E6" s="475"/>
      <c r="F6" s="475"/>
      <c r="G6" s="475"/>
      <c r="N6" s="794"/>
      <c r="O6" s="792"/>
      <c r="P6" s="792"/>
      <c r="Q6" s="795" t="s">
        <v>904</v>
      </c>
      <c r="R6" s="790">
        <f>+R5-R4</f>
        <v>585000</v>
      </c>
      <c r="S6" s="792"/>
      <c r="T6" s="796"/>
    </row>
    <row r="7" spans="1:29">
      <c r="B7" s="475"/>
      <c r="C7" s="475"/>
      <c r="D7" s="475" t="s">
        <v>906</v>
      </c>
      <c r="E7" s="475"/>
      <c r="F7" s="797">
        <v>1000000</v>
      </c>
      <c r="G7" s="475" t="s">
        <v>18</v>
      </c>
      <c r="I7" s="798" t="s">
        <v>901</v>
      </c>
      <c r="J7" s="799"/>
      <c r="K7" s="800"/>
      <c r="N7" s="801"/>
      <c r="O7" s="802"/>
      <c r="P7" s="802"/>
      <c r="Q7" s="803" t="s">
        <v>907</v>
      </c>
      <c r="R7" s="804">
        <f>+R6*30%</f>
        <v>175500</v>
      </c>
      <c r="S7" s="802"/>
      <c r="T7" s="805"/>
    </row>
    <row r="8" spans="1:29">
      <c r="B8" s="475"/>
      <c r="C8" s="475"/>
      <c r="D8" s="475" t="s">
        <v>908</v>
      </c>
      <c r="E8" s="475"/>
      <c r="F8" s="797">
        <v>300000</v>
      </c>
      <c r="G8" s="475" t="s">
        <v>18</v>
      </c>
      <c r="I8" s="757" t="s">
        <v>900</v>
      </c>
      <c r="K8" s="806">
        <f>+F7+F8</f>
        <v>1300000</v>
      </c>
    </row>
    <row r="9" spans="1:29">
      <c r="B9" s="475"/>
      <c r="C9" s="475"/>
      <c r="D9" s="475" t="s">
        <v>230</v>
      </c>
      <c r="E9" s="475"/>
      <c r="F9" s="797">
        <v>100000</v>
      </c>
      <c r="G9" s="475" t="s">
        <v>215</v>
      </c>
      <c r="I9" s="757" t="s">
        <v>903</v>
      </c>
      <c r="K9" s="806">
        <f>+F7+F8</f>
        <v>1300000</v>
      </c>
      <c r="Q9" s="783">
        <v>4</v>
      </c>
    </row>
    <row r="10" spans="1:29">
      <c r="A10" s="1"/>
      <c r="B10" s="477"/>
      <c r="C10" s="477"/>
      <c r="D10" s="477"/>
      <c r="E10" s="477"/>
      <c r="F10" s="807">
        <f>SUM(F7:F9)</f>
        <v>1400000</v>
      </c>
      <c r="G10" s="477"/>
      <c r="H10" s="1"/>
      <c r="I10" s="794" t="s">
        <v>904</v>
      </c>
      <c r="J10" s="789"/>
      <c r="K10" s="808">
        <f>+K8-K9</f>
        <v>0</v>
      </c>
      <c r="L10" s="1"/>
      <c r="M10" s="1"/>
      <c r="N10" s="784" t="s">
        <v>909</v>
      </c>
      <c r="O10" s="785"/>
      <c r="P10" s="786" t="s">
        <v>49</v>
      </c>
      <c r="Q10" s="786" t="s">
        <v>591</v>
      </c>
      <c r="R10" s="785" t="s">
        <v>796</v>
      </c>
      <c r="S10" s="785"/>
      <c r="T10" s="787"/>
      <c r="U10" s="1"/>
      <c r="V10" s="1"/>
      <c r="W10" s="1"/>
      <c r="X10" s="1"/>
      <c r="Y10" s="1"/>
      <c r="Z10" s="1"/>
      <c r="AA10" s="1"/>
      <c r="AB10" s="1"/>
      <c r="AC10" s="1"/>
    </row>
    <row r="11" spans="1:29">
      <c r="B11" s="475"/>
      <c r="C11" s="475"/>
      <c r="D11" s="475"/>
      <c r="E11" s="475"/>
      <c r="F11" s="475"/>
      <c r="G11" s="475"/>
      <c r="I11" s="757"/>
      <c r="K11" s="677"/>
      <c r="N11" s="788" t="s">
        <v>900</v>
      </c>
      <c r="O11" s="789"/>
      <c r="P11" s="790">
        <f t="shared" ref="P11:P12" si="3">+K15</f>
        <v>100000</v>
      </c>
      <c r="Q11" s="790">
        <f>IF(Q9&gt;10,P11,Q9*T11)</f>
        <v>40000</v>
      </c>
      <c r="R11" s="790">
        <f t="shared" ref="R11:R12" si="4">+P11-Q11</f>
        <v>60000</v>
      </c>
      <c r="S11" s="790"/>
      <c r="T11" s="791">
        <f>+K13/D12</f>
        <v>10000</v>
      </c>
    </row>
    <row r="12" spans="1:29">
      <c r="B12" s="475" t="s">
        <v>910</v>
      </c>
      <c r="C12" s="475"/>
      <c r="D12" s="475">
        <v>10</v>
      </c>
      <c r="E12" s="475" t="s">
        <v>761</v>
      </c>
      <c r="F12" s="475" t="s">
        <v>18</v>
      </c>
      <c r="G12" s="475"/>
      <c r="I12" s="809" t="s">
        <v>909</v>
      </c>
      <c r="J12" s="1"/>
      <c r="K12" s="810"/>
      <c r="N12" s="788" t="s">
        <v>903</v>
      </c>
      <c r="O12" s="789"/>
      <c r="P12" s="790">
        <f t="shared" si="3"/>
        <v>0</v>
      </c>
      <c r="Q12" s="790">
        <v>0</v>
      </c>
      <c r="R12" s="790">
        <f t="shared" si="4"/>
        <v>0</v>
      </c>
      <c r="S12" s="790"/>
      <c r="T12" s="791"/>
    </row>
    <row r="13" spans="1:29">
      <c r="B13" s="475" t="s">
        <v>910</v>
      </c>
      <c r="C13" s="475"/>
      <c r="D13" s="475">
        <v>20</v>
      </c>
      <c r="E13" s="475" t="s">
        <v>761</v>
      </c>
      <c r="F13" s="475" t="s">
        <v>911</v>
      </c>
      <c r="G13" s="475"/>
      <c r="I13" s="757" t="s">
        <v>900</v>
      </c>
      <c r="K13" s="806">
        <f>+F9</f>
        <v>100000</v>
      </c>
      <c r="N13" s="794"/>
      <c r="O13" s="792"/>
      <c r="P13" s="792"/>
      <c r="Q13" s="795" t="s">
        <v>904</v>
      </c>
      <c r="R13" s="790">
        <f>+R12-R11</f>
        <v>-60000</v>
      </c>
      <c r="S13" s="792"/>
      <c r="T13" s="796"/>
    </row>
    <row r="14" spans="1:29">
      <c r="B14" s="475" t="s">
        <v>727</v>
      </c>
      <c r="C14" s="475"/>
      <c r="D14" s="475"/>
      <c r="E14" s="475"/>
      <c r="F14" s="811">
        <v>0.3</v>
      </c>
      <c r="G14" s="475"/>
      <c r="I14" s="757" t="s">
        <v>903</v>
      </c>
      <c r="K14" s="806">
        <v>0</v>
      </c>
      <c r="N14" s="801"/>
      <c r="O14" s="802"/>
      <c r="P14" s="802"/>
      <c r="Q14" s="803" t="s">
        <v>715</v>
      </c>
      <c r="R14" s="804">
        <f>+R13*30%</f>
        <v>-18000</v>
      </c>
      <c r="S14" s="802"/>
      <c r="T14" s="805"/>
    </row>
    <row r="15" spans="1:29">
      <c r="B15" s="475"/>
      <c r="C15" s="475"/>
      <c r="D15" s="475"/>
      <c r="E15" s="475"/>
      <c r="F15" s="475"/>
      <c r="G15" s="475"/>
      <c r="I15" s="812" t="s">
        <v>904</v>
      </c>
      <c r="J15" s="802"/>
      <c r="K15" s="813">
        <f>+K13-K14</f>
        <v>100000</v>
      </c>
    </row>
    <row r="19" spans="1:29">
      <c r="D19" s="1" t="s">
        <v>912</v>
      </c>
      <c r="I19" s="814">
        <v>1</v>
      </c>
      <c r="J19" s="814">
        <f t="shared" ref="J19:AB19" si="5">+I19+1</f>
        <v>2</v>
      </c>
      <c r="K19" s="814">
        <f t="shared" si="5"/>
        <v>3</v>
      </c>
      <c r="L19" s="814">
        <f t="shared" si="5"/>
        <v>4</v>
      </c>
      <c r="M19" s="814">
        <f t="shared" si="5"/>
        <v>5</v>
      </c>
      <c r="N19" s="814">
        <f t="shared" si="5"/>
        <v>6</v>
      </c>
      <c r="O19" s="814">
        <f t="shared" si="5"/>
        <v>7</v>
      </c>
      <c r="P19" s="814">
        <f t="shared" si="5"/>
        <v>8</v>
      </c>
      <c r="Q19" s="814">
        <f t="shared" si="5"/>
        <v>9</v>
      </c>
      <c r="R19" s="814">
        <f t="shared" si="5"/>
        <v>10</v>
      </c>
      <c r="S19" s="814">
        <f t="shared" si="5"/>
        <v>11</v>
      </c>
      <c r="T19" s="814">
        <f t="shared" si="5"/>
        <v>12</v>
      </c>
      <c r="U19" s="814">
        <f t="shared" si="5"/>
        <v>13</v>
      </c>
      <c r="V19" s="814">
        <f t="shared" si="5"/>
        <v>14</v>
      </c>
      <c r="W19" s="814">
        <f t="shared" si="5"/>
        <v>15</v>
      </c>
      <c r="X19" s="814">
        <f t="shared" si="5"/>
        <v>16</v>
      </c>
      <c r="Y19" s="814">
        <f t="shared" si="5"/>
        <v>17</v>
      </c>
      <c r="Z19" s="814">
        <f t="shared" si="5"/>
        <v>18</v>
      </c>
      <c r="AA19" s="814">
        <f t="shared" si="5"/>
        <v>19</v>
      </c>
      <c r="AB19" s="814">
        <f t="shared" si="5"/>
        <v>20</v>
      </c>
    </row>
    <row r="20" spans="1:29">
      <c r="D20" s="1"/>
      <c r="I20" s="814"/>
      <c r="J20" s="814"/>
      <c r="K20" s="814"/>
      <c r="L20" s="814"/>
      <c r="M20" s="814"/>
      <c r="N20" s="814"/>
      <c r="O20" s="814"/>
      <c r="P20" s="814"/>
      <c r="Q20" s="814"/>
      <c r="R20" s="814"/>
      <c r="S20" s="814"/>
      <c r="T20" s="814"/>
      <c r="U20" s="814"/>
      <c r="V20" s="814"/>
      <c r="W20" s="814"/>
      <c r="X20" s="814"/>
      <c r="Y20" s="814"/>
      <c r="Z20" s="814"/>
      <c r="AA20" s="814"/>
      <c r="AB20" s="814"/>
    </row>
    <row r="21" spans="1:29" ht="15.75" customHeight="1">
      <c r="D21" s="1" t="s">
        <v>913</v>
      </c>
    </row>
    <row r="22" spans="1:29" ht="15.75" customHeight="1">
      <c r="A22" s="138"/>
      <c r="B22" s="138"/>
      <c r="C22" s="138"/>
      <c r="D22" s="138" t="s">
        <v>914</v>
      </c>
      <c r="E22" s="138"/>
      <c r="F22" s="138"/>
      <c r="G22" s="138"/>
      <c r="H22" s="138"/>
      <c r="I22" s="138">
        <f>+K8/D12</f>
        <v>130000</v>
      </c>
      <c r="J22" s="138">
        <f t="shared" ref="J22:R22" si="6">+I22</f>
        <v>130000</v>
      </c>
      <c r="K22" s="138">
        <f t="shared" si="6"/>
        <v>130000</v>
      </c>
      <c r="L22" s="138">
        <f t="shared" si="6"/>
        <v>130000</v>
      </c>
      <c r="M22" s="138">
        <f t="shared" si="6"/>
        <v>130000</v>
      </c>
      <c r="N22" s="138">
        <f t="shared" si="6"/>
        <v>130000</v>
      </c>
      <c r="O22" s="138">
        <f t="shared" si="6"/>
        <v>130000</v>
      </c>
      <c r="P22" s="138">
        <f t="shared" si="6"/>
        <v>130000</v>
      </c>
      <c r="Q22" s="138">
        <f t="shared" si="6"/>
        <v>130000</v>
      </c>
      <c r="R22" s="138">
        <f t="shared" si="6"/>
        <v>130000</v>
      </c>
      <c r="S22" s="138"/>
      <c r="T22" s="138"/>
      <c r="U22" s="138"/>
      <c r="V22" s="138"/>
      <c r="W22" s="138"/>
      <c r="X22" s="138"/>
      <c r="Y22" s="138"/>
      <c r="Z22" s="138"/>
      <c r="AA22" s="138"/>
      <c r="AB22" s="138"/>
      <c r="AC22" s="138"/>
    </row>
    <row r="23" spans="1:29" ht="15.75" customHeight="1">
      <c r="A23" s="138"/>
      <c r="B23" s="138"/>
      <c r="C23" s="138"/>
      <c r="D23" s="138" t="s">
        <v>915</v>
      </c>
      <c r="E23" s="138"/>
      <c r="F23" s="138"/>
      <c r="G23" s="138"/>
      <c r="H23" s="138"/>
      <c r="I23" s="138">
        <f>-K9/D13</f>
        <v>-65000</v>
      </c>
      <c r="J23" s="138">
        <f t="shared" ref="J23:AB23" si="7">+I23</f>
        <v>-65000</v>
      </c>
      <c r="K23" s="138">
        <f t="shared" si="7"/>
        <v>-65000</v>
      </c>
      <c r="L23" s="138">
        <f t="shared" si="7"/>
        <v>-65000</v>
      </c>
      <c r="M23" s="138">
        <f t="shared" si="7"/>
        <v>-65000</v>
      </c>
      <c r="N23" s="138">
        <f t="shared" si="7"/>
        <v>-65000</v>
      </c>
      <c r="O23" s="138">
        <f t="shared" si="7"/>
        <v>-65000</v>
      </c>
      <c r="P23" s="138">
        <f t="shared" si="7"/>
        <v>-65000</v>
      </c>
      <c r="Q23" s="138">
        <f t="shared" si="7"/>
        <v>-65000</v>
      </c>
      <c r="R23" s="138">
        <f t="shared" si="7"/>
        <v>-65000</v>
      </c>
      <c r="S23" s="138">
        <f t="shared" si="7"/>
        <v>-65000</v>
      </c>
      <c r="T23" s="138">
        <f t="shared" si="7"/>
        <v>-65000</v>
      </c>
      <c r="U23" s="138">
        <f t="shared" si="7"/>
        <v>-65000</v>
      </c>
      <c r="V23" s="138">
        <f t="shared" si="7"/>
        <v>-65000</v>
      </c>
      <c r="W23" s="138">
        <f t="shared" si="7"/>
        <v>-65000</v>
      </c>
      <c r="X23" s="138">
        <f t="shared" si="7"/>
        <v>-65000</v>
      </c>
      <c r="Y23" s="138">
        <f t="shared" si="7"/>
        <v>-65000</v>
      </c>
      <c r="Z23" s="138">
        <f t="shared" si="7"/>
        <v>-65000</v>
      </c>
      <c r="AA23" s="138">
        <f t="shared" si="7"/>
        <v>-65000</v>
      </c>
      <c r="AB23" s="138">
        <f t="shared" si="7"/>
        <v>-65000</v>
      </c>
      <c r="AC23" s="815">
        <f>SUM(I22:AB23)</f>
        <v>0</v>
      </c>
    </row>
    <row r="24" spans="1:29" ht="15.75" customHeight="1">
      <c r="A24" s="138"/>
      <c r="B24" s="138"/>
      <c r="C24" s="138"/>
      <c r="D24" s="138"/>
      <c r="E24" s="138"/>
      <c r="F24" s="138"/>
      <c r="G24" s="138"/>
      <c r="H24" s="138"/>
      <c r="I24" s="138"/>
      <c r="J24" s="138"/>
      <c r="K24" s="138"/>
      <c r="L24" s="138"/>
      <c r="M24" s="138"/>
      <c r="N24" s="138"/>
      <c r="O24" s="138"/>
      <c r="P24" s="138"/>
      <c r="Q24" s="138"/>
      <c r="R24" s="138"/>
      <c r="S24" s="138"/>
      <c r="T24" s="138"/>
      <c r="U24" s="138"/>
      <c r="V24" s="138"/>
      <c r="W24" s="138"/>
      <c r="X24" s="138"/>
      <c r="Y24" s="138"/>
      <c r="Z24" s="138"/>
      <c r="AA24" s="138"/>
      <c r="AB24" s="138"/>
      <c r="AC24" s="138"/>
    </row>
    <row r="25" spans="1:29" ht="15.75" customHeight="1">
      <c r="A25" s="138"/>
      <c r="B25" s="138"/>
      <c r="C25" s="138"/>
      <c r="D25" s="149" t="s">
        <v>916</v>
      </c>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row>
    <row r="26" spans="1:29" ht="15.75" customHeight="1">
      <c r="A26" s="138"/>
      <c r="B26" s="138"/>
      <c r="C26" s="138"/>
      <c r="D26" s="138" t="s">
        <v>914</v>
      </c>
      <c r="E26" s="138"/>
      <c r="F26" s="138"/>
      <c r="G26" s="138"/>
      <c r="H26" s="138"/>
      <c r="I26" s="138">
        <f>+K13/D12</f>
        <v>10000</v>
      </c>
      <c r="J26" s="138">
        <f t="shared" ref="J26:R26" si="8">+I26</f>
        <v>10000</v>
      </c>
      <c r="K26" s="138">
        <f t="shared" si="8"/>
        <v>10000</v>
      </c>
      <c r="L26" s="138">
        <f t="shared" si="8"/>
        <v>10000</v>
      </c>
      <c r="M26" s="138">
        <f t="shared" si="8"/>
        <v>10000</v>
      </c>
      <c r="N26" s="138">
        <f t="shared" si="8"/>
        <v>10000</v>
      </c>
      <c r="O26" s="138">
        <f t="shared" si="8"/>
        <v>10000</v>
      </c>
      <c r="P26" s="138">
        <f t="shared" si="8"/>
        <v>10000</v>
      </c>
      <c r="Q26" s="138">
        <f t="shared" si="8"/>
        <v>10000</v>
      </c>
      <c r="R26" s="138">
        <f t="shared" si="8"/>
        <v>10000</v>
      </c>
      <c r="S26" s="138"/>
      <c r="T26" s="138"/>
      <c r="U26" s="138"/>
      <c r="V26" s="138"/>
      <c r="W26" s="138"/>
      <c r="X26" s="138"/>
      <c r="Y26" s="138"/>
      <c r="Z26" s="138"/>
      <c r="AA26" s="138"/>
      <c r="AB26" s="138"/>
      <c r="AC26" s="138"/>
    </row>
    <row r="27" spans="1:29" ht="15.75" customHeight="1">
      <c r="A27" s="138"/>
      <c r="B27" s="138"/>
      <c r="C27" s="138"/>
      <c r="D27" s="138" t="s">
        <v>917</v>
      </c>
      <c r="E27" s="138"/>
      <c r="F27" s="138"/>
      <c r="G27" s="138"/>
      <c r="H27" s="138"/>
      <c r="I27" s="138">
        <f>-F9</f>
        <v>-100000</v>
      </c>
      <c r="J27" s="138"/>
      <c r="K27" s="138"/>
      <c r="L27" s="138"/>
      <c r="M27" s="138"/>
      <c r="N27" s="138"/>
      <c r="O27" s="138"/>
      <c r="P27" s="138"/>
      <c r="Q27" s="138"/>
      <c r="R27" s="138"/>
      <c r="S27" s="138"/>
      <c r="T27" s="138"/>
      <c r="U27" s="138"/>
      <c r="V27" s="138"/>
      <c r="W27" s="138"/>
      <c r="X27" s="138"/>
      <c r="Y27" s="138"/>
      <c r="Z27" s="138"/>
      <c r="AA27" s="138"/>
      <c r="AB27" s="138"/>
      <c r="AC27" s="815">
        <f>SUM(I26:AB27)</f>
        <v>0</v>
      </c>
    </row>
    <row r="28" spans="1:29" ht="15.75" customHeight="1">
      <c r="A28" s="138"/>
      <c r="B28" s="138"/>
      <c r="C28" s="138"/>
      <c r="D28" s="138"/>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row>
    <row r="29" spans="1:29" ht="15.75" customHeight="1">
      <c r="A29" s="138"/>
      <c r="B29" s="138"/>
      <c r="C29" s="138"/>
      <c r="D29" s="1" t="s">
        <v>901</v>
      </c>
      <c r="E29" s="138"/>
      <c r="F29" s="138"/>
      <c r="G29" s="138" t="s">
        <v>907</v>
      </c>
      <c r="H29" s="138"/>
      <c r="I29" s="138">
        <f t="shared" ref="I29:AB29" si="9">SUM($I$22:I23)</f>
        <v>65000</v>
      </c>
      <c r="J29" s="138">
        <f t="shared" si="9"/>
        <v>130000</v>
      </c>
      <c r="K29" s="138">
        <f t="shared" si="9"/>
        <v>195000</v>
      </c>
      <c r="L29" s="138">
        <f t="shared" si="9"/>
        <v>260000</v>
      </c>
      <c r="M29" s="138">
        <f t="shared" si="9"/>
        <v>325000</v>
      </c>
      <c r="N29" s="138">
        <f t="shared" si="9"/>
        <v>390000</v>
      </c>
      <c r="O29" s="138">
        <f t="shared" si="9"/>
        <v>455000</v>
      </c>
      <c r="P29" s="138">
        <f t="shared" si="9"/>
        <v>520000</v>
      </c>
      <c r="Q29" s="138">
        <f t="shared" si="9"/>
        <v>585000</v>
      </c>
      <c r="R29" s="138">
        <f t="shared" si="9"/>
        <v>650000</v>
      </c>
      <c r="S29" s="138">
        <f t="shared" si="9"/>
        <v>585000</v>
      </c>
      <c r="T29" s="138">
        <f t="shared" si="9"/>
        <v>520000</v>
      </c>
      <c r="U29" s="138">
        <f t="shared" si="9"/>
        <v>455000</v>
      </c>
      <c r="V29" s="138">
        <f t="shared" si="9"/>
        <v>390000</v>
      </c>
      <c r="W29" s="138">
        <f t="shared" si="9"/>
        <v>325000</v>
      </c>
      <c r="X29" s="138">
        <f t="shared" si="9"/>
        <v>260000</v>
      </c>
      <c r="Y29" s="138">
        <f t="shared" si="9"/>
        <v>195000</v>
      </c>
      <c r="Z29" s="138">
        <f t="shared" si="9"/>
        <v>130000</v>
      </c>
      <c r="AA29" s="138">
        <f t="shared" si="9"/>
        <v>65000</v>
      </c>
      <c r="AB29" s="138">
        <f t="shared" si="9"/>
        <v>0</v>
      </c>
      <c r="AC29" s="138"/>
    </row>
    <row r="30" spans="1:29" ht="15.75" customHeight="1">
      <c r="A30" s="138"/>
      <c r="B30" s="138"/>
      <c r="C30" s="138"/>
      <c r="D30" s="1" t="s">
        <v>909</v>
      </c>
      <c r="E30" s="138"/>
      <c r="F30" s="138"/>
      <c r="G30" s="138" t="s">
        <v>715</v>
      </c>
      <c r="H30" s="138"/>
      <c r="I30" s="138">
        <f t="shared" ref="I30:AB30" si="10">SUM($I$26:I27)</f>
        <v>-90000</v>
      </c>
      <c r="J30" s="138">
        <f t="shared" si="10"/>
        <v>-80000</v>
      </c>
      <c r="K30" s="138">
        <f t="shared" si="10"/>
        <v>-70000</v>
      </c>
      <c r="L30" s="138">
        <f t="shared" si="10"/>
        <v>-60000</v>
      </c>
      <c r="M30" s="138">
        <f t="shared" si="10"/>
        <v>-50000</v>
      </c>
      <c r="N30" s="138">
        <f t="shared" si="10"/>
        <v>-40000</v>
      </c>
      <c r="O30" s="138">
        <f t="shared" si="10"/>
        <v>-30000</v>
      </c>
      <c r="P30" s="138">
        <f t="shared" si="10"/>
        <v>-20000</v>
      </c>
      <c r="Q30" s="138">
        <f t="shared" si="10"/>
        <v>-10000</v>
      </c>
      <c r="R30" s="138">
        <f t="shared" si="10"/>
        <v>0</v>
      </c>
      <c r="S30" s="138">
        <f t="shared" si="10"/>
        <v>0</v>
      </c>
      <c r="T30" s="138">
        <f t="shared" si="10"/>
        <v>0</v>
      </c>
      <c r="U30" s="138">
        <f t="shared" si="10"/>
        <v>0</v>
      </c>
      <c r="V30" s="138">
        <f t="shared" si="10"/>
        <v>0</v>
      </c>
      <c r="W30" s="138">
        <f t="shared" si="10"/>
        <v>0</v>
      </c>
      <c r="X30" s="138">
        <f t="shared" si="10"/>
        <v>0</v>
      </c>
      <c r="Y30" s="138">
        <f t="shared" si="10"/>
        <v>0</v>
      </c>
      <c r="Z30" s="138">
        <f t="shared" si="10"/>
        <v>0</v>
      </c>
      <c r="AA30" s="138">
        <f t="shared" si="10"/>
        <v>0</v>
      </c>
      <c r="AB30" s="138">
        <f t="shared" si="10"/>
        <v>0</v>
      </c>
      <c r="AC30" s="138"/>
    </row>
    <row r="31" spans="1:29" ht="15.75" customHeight="1">
      <c r="A31" s="138"/>
      <c r="B31" s="138"/>
      <c r="C31" s="138"/>
      <c r="D31" s="138"/>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row>
    <row r="32" spans="1:29" ht="15.75" customHeight="1">
      <c r="A32" s="138"/>
      <c r="B32" s="138"/>
      <c r="C32" s="138"/>
      <c r="D32" s="138" t="s">
        <v>907</v>
      </c>
      <c r="E32" s="138"/>
      <c r="F32" s="138" t="s">
        <v>918</v>
      </c>
      <c r="G32" s="138"/>
      <c r="H32" s="138"/>
      <c r="I32" s="138">
        <f t="shared" ref="I32:AB32" si="11">+I29*$F$14</f>
        <v>19500</v>
      </c>
      <c r="J32" s="138">
        <f t="shared" si="11"/>
        <v>39000</v>
      </c>
      <c r="K32" s="149">
        <f t="shared" si="11"/>
        <v>58500</v>
      </c>
      <c r="L32" s="138">
        <f t="shared" si="11"/>
        <v>78000</v>
      </c>
      <c r="M32" s="149">
        <f t="shared" si="11"/>
        <v>97500</v>
      </c>
      <c r="N32" s="138">
        <f t="shared" si="11"/>
        <v>117000</v>
      </c>
      <c r="O32" s="138">
        <f t="shared" si="11"/>
        <v>136500</v>
      </c>
      <c r="P32" s="138">
        <f t="shared" si="11"/>
        <v>156000</v>
      </c>
      <c r="Q32" s="138">
        <f t="shared" si="11"/>
        <v>175500</v>
      </c>
      <c r="R32" s="138">
        <f t="shared" si="11"/>
        <v>195000</v>
      </c>
      <c r="S32" s="149">
        <f t="shared" si="11"/>
        <v>175500</v>
      </c>
      <c r="T32" s="138">
        <f t="shared" si="11"/>
        <v>156000</v>
      </c>
      <c r="U32" s="138">
        <f t="shared" si="11"/>
        <v>136500</v>
      </c>
      <c r="V32" s="138">
        <f t="shared" si="11"/>
        <v>117000</v>
      </c>
      <c r="W32" s="138">
        <f t="shared" si="11"/>
        <v>97500</v>
      </c>
      <c r="X32" s="138">
        <f t="shared" si="11"/>
        <v>78000</v>
      </c>
      <c r="Y32" s="138">
        <f t="shared" si="11"/>
        <v>58500</v>
      </c>
      <c r="Z32" s="138">
        <f t="shared" si="11"/>
        <v>39000</v>
      </c>
      <c r="AA32" s="138">
        <f t="shared" si="11"/>
        <v>19500</v>
      </c>
      <c r="AB32" s="138">
        <f t="shared" si="11"/>
        <v>0</v>
      </c>
      <c r="AC32" s="138"/>
    </row>
    <row r="33" spans="1:29" ht="15.75" customHeight="1">
      <c r="A33" s="138"/>
      <c r="B33" s="138"/>
      <c r="C33" s="138"/>
      <c r="D33" s="138" t="s">
        <v>715</v>
      </c>
      <c r="E33" s="138"/>
      <c r="F33" s="138" t="s">
        <v>918</v>
      </c>
      <c r="G33" s="138"/>
      <c r="H33" s="138"/>
      <c r="I33" s="138">
        <f t="shared" ref="I33:AB33" si="12">+I30*$F$14</f>
        <v>-27000</v>
      </c>
      <c r="J33" s="138">
        <f t="shared" si="12"/>
        <v>-24000</v>
      </c>
      <c r="K33" s="138">
        <f t="shared" si="12"/>
        <v>-21000</v>
      </c>
      <c r="L33" s="149">
        <f t="shared" si="12"/>
        <v>-18000</v>
      </c>
      <c r="M33" s="138">
        <f t="shared" si="12"/>
        <v>-15000</v>
      </c>
      <c r="N33" s="138">
        <f t="shared" si="12"/>
        <v>-12000</v>
      </c>
      <c r="O33" s="138">
        <f t="shared" si="12"/>
        <v>-9000</v>
      </c>
      <c r="P33" s="149">
        <f t="shared" si="12"/>
        <v>-6000</v>
      </c>
      <c r="Q33" s="138">
        <f t="shared" si="12"/>
        <v>-3000</v>
      </c>
      <c r="R33" s="138">
        <f t="shared" si="12"/>
        <v>0</v>
      </c>
      <c r="S33" s="138">
        <f t="shared" si="12"/>
        <v>0</v>
      </c>
      <c r="T33" s="138">
        <f t="shared" si="12"/>
        <v>0</v>
      </c>
      <c r="U33" s="138">
        <f t="shared" si="12"/>
        <v>0</v>
      </c>
      <c r="V33" s="138">
        <f t="shared" si="12"/>
        <v>0</v>
      </c>
      <c r="W33" s="138">
        <f t="shared" si="12"/>
        <v>0</v>
      </c>
      <c r="X33" s="138">
        <f t="shared" si="12"/>
        <v>0</v>
      </c>
      <c r="Y33" s="138">
        <f t="shared" si="12"/>
        <v>0</v>
      </c>
      <c r="Z33" s="138">
        <f t="shared" si="12"/>
        <v>0</v>
      </c>
      <c r="AA33" s="138">
        <f t="shared" si="12"/>
        <v>0</v>
      </c>
      <c r="AB33" s="138">
        <f t="shared" si="12"/>
        <v>0</v>
      </c>
      <c r="AC33" s="138"/>
    </row>
    <row r="34" spans="1:29" ht="15.75" customHeight="1">
      <c r="A34" s="138"/>
      <c r="B34" s="138"/>
      <c r="C34" s="138"/>
      <c r="D34" s="138"/>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row>
    <row r="35" spans="1:29" ht="15.75" customHeight="1">
      <c r="A35" s="138"/>
      <c r="B35" s="138"/>
      <c r="C35" s="138"/>
      <c r="D35" s="138" t="s">
        <v>907</v>
      </c>
      <c r="E35" s="138"/>
      <c r="F35" s="138" t="s">
        <v>919</v>
      </c>
      <c r="G35" s="138"/>
      <c r="H35" s="138"/>
      <c r="I35" s="138">
        <f t="shared" ref="I35:AB35" si="13">+I32-H32</f>
        <v>19500</v>
      </c>
      <c r="J35" s="138">
        <f t="shared" si="13"/>
        <v>19500</v>
      </c>
      <c r="K35" s="138">
        <f t="shared" si="13"/>
        <v>19500</v>
      </c>
      <c r="L35" s="138">
        <f t="shared" si="13"/>
        <v>19500</v>
      </c>
      <c r="M35" s="138">
        <f t="shared" si="13"/>
        <v>19500</v>
      </c>
      <c r="N35" s="138">
        <f t="shared" si="13"/>
        <v>19500</v>
      </c>
      <c r="O35" s="138">
        <f t="shared" si="13"/>
        <v>19500</v>
      </c>
      <c r="P35" s="138">
        <f t="shared" si="13"/>
        <v>19500</v>
      </c>
      <c r="Q35" s="138">
        <f t="shared" si="13"/>
        <v>19500</v>
      </c>
      <c r="R35" s="138">
        <f t="shared" si="13"/>
        <v>19500</v>
      </c>
      <c r="S35" s="138">
        <f t="shared" si="13"/>
        <v>-19500</v>
      </c>
      <c r="T35" s="138">
        <f t="shared" si="13"/>
        <v>-19500</v>
      </c>
      <c r="U35" s="138">
        <f t="shared" si="13"/>
        <v>-19500</v>
      </c>
      <c r="V35" s="138">
        <f t="shared" si="13"/>
        <v>-19500</v>
      </c>
      <c r="W35" s="138">
        <f t="shared" si="13"/>
        <v>-19500</v>
      </c>
      <c r="X35" s="138">
        <f t="shared" si="13"/>
        <v>-19500</v>
      </c>
      <c r="Y35" s="138">
        <f t="shared" si="13"/>
        <v>-19500</v>
      </c>
      <c r="Z35" s="138">
        <f t="shared" si="13"/>
        <v>-19500</v>
      </c>
      <c r="AA35" s="138">
        <f t="shared" si="13"/>
        <v>-19500</v>
      </c>
      <c r="AB35" s="138">
        <f t="shared" si="13"/>
        <v>-19500</v>
      </c>
      <c r="AC35" s="138"/>
    </row>
    <row r="36" spans="1:29" ht="15.75" customHeight="1">
      <c r="A36" s="138"/>
      <c r="B36" s="138"/>
      <c r="C36" s="138"/>
      <c r="D36" s="138" t="s">
        <v>715</v>
      </c>
      <c r="E36" s="138"/>
      <c r="F36" s="138" t="s">
        <v>919</v>
      </c>
      <c r="G36" s="138"/>
      <c r="H36" s="138"/>
      <c r="I36" s="138">
        <f t="shared" ref="I36:AB36" si="14">+I33-H33</f>
        <v>-27000</v>
      </c>
      <c r="J36" s="138">
        <f t="shared" si="14"/>
        <v>3000</v>
      </c>
      <c r="K36" s="138">
        <f t="shared" si="14"/>
        <v>3000</v>
      </c>
      <c r="L36" s="138">
        <f t="shared" si="14"/>
        <v>3000</v>
      </c>
      <c r="M36" s="138">
        <f t="shared" si="14"/>
        <v>3000</v>
      </c>
      <c r="N36" s="138">
        <f t="shared" si="14"/>
        <v>3000</v>
      </c>
      <c r="O36" s="138">
        <f t="shared" si="14"/>
        <v>3000</v>
      </c>
      <c r="P36" s="138">
        <f t="shared" si="14"/>
        <v>3000</v>
      </c>
      <c r="Q36" s="138">
        <f t="shared" si="14"/>
        <v>3000</v>
      </c>
      <c r="R36" s="138">
        <f t="shared" si="14"/>
        <v>3000</v>
      </c>
      <c r="S36" s="138">
        <f t="shared" si="14"/>
        <v>0</v>
      </c>
      <c r="T36" s="138">
        <f t="shared" si="14"/>
        <v>0</v>
      </c>
      <c r="U36" s="138">
        <f t="shared" si="14"/>
        <v>0</v>
      </c>
      <c r="V36" s="138">
        <f t="shared" si="14"/>
        <v>0</v>
      </c>
      <c r="W36" s="138">
        <f t="shared" si="14"/>
        <v>0</v>
      </c>
      <c r="X36" s="138">
        <f t="shared" si="14"/>
        <v>0</v>
      </c>
      <c r="Y36" s="138">
        <f t="shared" si="14"/>
        <v>0</v>
      </c>
      <c r="Z36" s="138">
        <f t="shared" si="14"/>
        <v>0</v>
      </c>
      <c r="AA36" s="138">
        <f t="shared" si="14"/>
        <v>0</v>
      </c>
      <c r="AB36" s="138">
        <f t="shared" si="14"/>
        <v>0</v>
      </c>
      <c r="AC36" s="138"/>
    </row>
    <row r="37" spans="1:29" ht="15.75" customHeight="1"/>
    <row r="38" spans="1:29" ht="15.75" customHeight="1">
      <c r="F38" s="149" t="s">
        <v>50</v>
      </c>
      <c r="I38" s="138"/>
    </row>
    <row r="39" spans="1:29" ht="15.75" customHeight="1">
      <c r="F39" s="138"/>
      <c r="I39" s="138"/>
    </row>
    <row r="40" spans="1:29" ht="15.75" customHeight="1">
      <c r="F40" s="3" t="s">
        <v>907</v>
      </c>
      <c r="I40" s="138">
        <f>+I35</f>
        <v>19500</v>
      </c>
    </row>
    <row r="41" spans="1:29" ht="15.75" customHeight="1">
      <c r="F41" s="3" t="s">
        <v>920</v>
      </c>
      <c r="J41" s="138">
        <f>+I40</f>
        <v>19500</v>
      </c>
    </row>
    <row r="42" spans="1:29" ht="15.75" customHeight="1"/>
    <row r="43" spans="1:29" ht="15.75" customHeight="1">
      <c r="F43" s="3" t="s">
        <v>920</v>
      </c>
      <c r="I43" s="138">
        <f>-I36</f>
        <v>27000</v>
      </c>
    </row>
    <row r="44" spans="1:29" ht="15.75" customHeight="1">
      <c r="F44" s="3" t="s">
        <v>715</v>
      </c>
      <c r="J44" s="138">
        <f>+I43</f>
        <v>27000</v>
      </c>
    </row>
    <row r="45" spans="1:29" ht="15.75" customHeight="1"/>
    <row r="46" spans="1:29" ht="15.75" customHeight="1">
      <c r="F46" s="149" t="s">
        <v>52</v>
      </c>
      <c r="I46" s="138"/>
    </row>
    <row r="47" spans="1:29" ht="15.75" customHeight="1">
      <c r="F47" s="138"/>
      <c r="I47" s="138"/>
    </row>
    <row r="48" spans="1:29" ht="15.75" customHeight="1">
      <c r="F48" s="3" t="s">
        <v>907</v>
      </c>
      <c r="I48" s="138">
        <f>+J35</f>
        <v>19500</v>
      </c>
    </row>
    <row r="49" spans="6:10" ht="15.75" customHeight="1">
      <c r="F49" s="3" t="s">
        <v>920</v>
      </c>
      <c r="J49" s="138">
        <f>+I48</f>
        <v>19500</v>
      </c>
    </row>
    <row r="50" spans="6:10" ht="15.75" customHeight="1"/>
    <row r="51" spans="6:10" ht="15.75" customHeight="1">
      <c r="F51" s="3" t="s">
        <v>715</v>
      </c>
      <c r="I51" s="138">
        <f>+J36</f>
        <v>3000</v>
      </c>
    </row>
    <row r="52" spans="6:10" ht="15.75" customHeight="1">
      <c r="F52" s="3" t="s">
        <v>920</v>
      </c>
      <c r="J52" s="138">
        <f>+I51</f>
        <v>3000</v>
      </c>
    </row>
    <row r="53" spans="6:10" ht="15.75" customHeight="1"/>
    <row r="54" spans="6:10" ht="15.75" customHeight="1"/>
    <row r="55" spans="6:10" ht="15.75" customHeight="1"/>
    <row r="56" spans="6:10" ht="15.75" customHeight="1"/>
    <row r="57" spans="6:10" ht="15.75" customHeight="1"/>
    <row r="58" spans="6:10" ht="15.75" customHeight="1"/>
    <row r="59" spans="6:10" ht="15.75" customHeight="1"/>
    <row r="60" spans="6:10" ht="15.75" customHeight="1"/>
    <row r="61" spans="6:10" ht="15.75" customHeight="1"/>
    <row r="62" spans="6:10" ht="15.75" customHeight="1"/>
    <row r="63" spans="6:10" ht="15.75" customHeight="1"/>
    <row r="64" spans="6:10"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C1000"/>
  <sheetViews>
    <sheetView workbookViewId="0"/>
  </sheetViews>
  <sheetFormatPr baseColWidth="10" defaultColWidth="14.42578125" defaultRowHeight="15" customHeight="1"/>
  <cols>
    <col min="1" max="2" width="10.7109375" customWidth="1"/>
    <col min="3" max="3" width="1.7109375" customWidth="1"/>
    <col min="4" max="6" width="10.7109375" customWidth="1"/>
    <col min="7" max="7" width="8" customWidth="1"/>
    <col min="8" max="8" width="7.140625" customWidth="1"/>
    <col min="9" max="29" width="10.7109375" customWidth="1"/>
  </cols>
  <sheetData>
    <row r="1" spans="1:29">
      <c r="A1" s="1" t="s">
        <v>897</v>
      </c>
      <c r="I1" s="1" t="s">
        <v>898</v>
      </c>
    </row>
    <row r="2" spans="1:29">
      <c r="Q2" s="783">
        <v>11</v>
      </c>
    </row>
    <row r="3" spans="1:29">
      <c r="B3" s="475" t="s">
        <v>709</v>
      </c>
      <c r="C3" s="475" t="s">
        <v>359</v>
      </c>
      <c r="D3" s="475" t="s">
        <v>899</v>
      </c>
      <c r="E3" s="475"/>
      <c r="F3" s="475"/>
      <c r="G3" s="475"/>
      <c r="I3" s="3" t="s">
        <v>900</v>
      </c>
      <c r="K3" s="77">
        <f>+F10</f>
        <v>1400000</v>
      </c>
      <c r="N3" s="784" t="s">
        <v>901</v>
      </c>
      <c r="O3" s="785"/>
      <c r="P3" s="786" t="s">
        <v>49</v>
      </c>
      <c r="Q3" s="786" t="s">
        <v>591</v>
      </c>
      <c r="R3" s="785" t="s">
        <v>796</v>
      </c>
      <c r="S3" s="785"/>
      <c r="T3" s="787"/>
    </row>
    <row r="4" spans="1:29">
      <c r="B4" s="475" t="s">
        <v>710</v>
      </c>
      <c r="C4" s="475" t="s">
        <v>359</v>
      </c>
      <c r="D4" s="475" t="s">
        <v>902</v>
      </c>
      <c r="E4" s="475"/>
      <c r="F4" s="475"/>
      <c r="G4" s="475"/>
      <c r="I4" s="3" t="s">
        <v>903</v>
      </c>
      <c r="K4" s="77">
        <f>+F7+F8</f>
        <v>1300000</v>
      </c>
      <c r="N4" s="788" t="s">
        <v>900</v>
      </c>
      <c r="O4" s="789"/>
      <c r="P4" s="790">
        <f t="shared" ref="P4:P5" si="0">+K8</f>
        <v>1300000</v>
      </c>
      <c r="Q4" s="790">
        <f>+T4*Q2</f>
        <v>715000</v>
      </c>
      <c r="R4" s="790">
        <f t="shared" ref="R4:R5" si="1">+P4-Q4</f>
        <v>585000</v>
      </c>
      <c r="S4" s="790"/>
      <c r="T4" s="791">
        <f t="shared" ref="T4:T5" si="2">+P4/D12</f>
        <v>65000</v>
      </c>
    </row>
    <row r="5" spans="1:29">
      <c r="B5" s="475"/>
      <c r="C5" s="475"/>
      <c r="D5" s="475"/>
      <c r="E5" s="475"/>
      <c r="F5" s="475"/>
      <c r="G5" s="475"/>
      <c r="I5" s="792" t="s">
        <v>904</v>
      </c>
      <c r="J5" s="792"/>
      <c r="K5" s="793">
        <f>+K3-K4</f>
        <v>100000</v>
      </c>
      <c r="N5" s="788" t="s">
        <v>903</v>
      </c>
      <c r="O5" s="789"/>
      <c r="P5" s="790">
        <f t="shared" si="0"/>
        <v>1300000</v>
      </c>
      <c r="Q5" s="790">
        <f>IF(Q2&gt;10,P5,Q2*T5)</f>
        <v>1300000</v>
      </c>
      <c r="R5" s="790">
        <f t="shared" si="1"/>
        <v>0</v>
      </c>
      <c r="S5" s="790"/>
      <c r="T5" s="791">
        <f t="shared" si="2"/>
        <v>130000</v>
      </c>
    </row>
    <row r="6" spans="1:29">
      <c r="B6" s="475" t="s">
        <v>905</v>
      </c>
      <c r="C6" s="475"/>
      <c r="D6" s="475"/>
      <c r="E6" s="475"/>
      <c r="F6" s="475"/>
      <c r="G6" s="475"/>
      <c r="N6" s="794"/>
      <c r="O6" s="792"/>
      <c r="P6" s="792"/>
      <c r="Q6" s="795" t="s">
        <v>904</v>
      </c>
      <c r="R6" s="790">
        <f>+R5-R4</f>
        <v>-585000</v>
      </c>
      <c r="S6" s="792"/>
      <c r="T6" s="796"/>
    </row>
    <row r="7" spans="1:29">
      <c r="B7" s="475"/>
      <c r="C7" s="475"/>
      <c r="D7" s="475" t="s">
        <v>906</v>
      </c>
      <c r="E7" s="475"/>
      <c r="F7" s="797">
        <v>1000000</v>
      </c>
      <c r="G7" s="475" t="s">
        <v>18</v>
      </c>
      <c r="I7" s="798" t="s">
        <v>901</v>
      </c>
      <c r="J7" s="799"/>
      <c r="K7" s="800"/>
      <c r="N7" s="801"/>
      <c r="O7" s="802"/>
      <c r="P7" s="802"/>
      <c r="Q7" s="803" t="s">
        <v>715</v>
      </c>
      <c r="R7" s="804">
        <f>+R6*30%</f>
        <v>-175500</v>
      </c>
      <c r="S7" s="802"/>
      <c r="T7" s="805"/>
    </row>
    <row r="8" spans="1:29">
      <c r="B8" s="475"/>
      <c r="C8" s="475"/>
      <c r="D8" s="475" t="s">
        <v>908</v>
      </c>
      <c r="E8" s="475"/>
      <c r="F8" s="797">
        <v>300000</v>
      </c>
      <c r="G8" s="475" t="s">
        <v>18</v>
      </c>
      <c r="I8" s="757" t="s">
        <v>900</v>
      </c>
      <c r="K8" s="806">
        <f>+F7+F8</f>
        <v>1300000</v>
      </c>
    </row>
    <row r="9" spans="1:29">
      <c r="B9" s="475"/>
      <c r="C9" s="475"/>
      <c r="D9" s="475" t="s">
        <v>230</v>
      </c>
      <c r="E9" s="475"/>
      <c r="F9" s="797">
        <v>100000</v>
      </c>
      <c r="G9" s="475" t="s">
        <v>215</v>
      </c>
      <c r="I9" s="757" t="s">
        <v>903</v>
      </c>
      <c r="K9" s="806">
        <f>+F7+F8</f>
        <v>1300000</v>
      </c>
      <c r="Q9" s="783">
        <v>4</v>
      </c>
    </row>
    <row r="10" spans="1:29">
      <c r="A10" s="1"/>
      <c r="B10" s="477"/>
      <c r="C10" s="477"/>
      <c r="D10" s="477"/>
      <c r="E10" s="477"/>
      <c r="F10" s="807">
        <f>SUM(F7:F9)</f>
        <v>1400000</v>
      </c>
      <c r="G10" s="477"/>
      <c r="H10" s="1"/>
      <c r="I10" s="794" t="s">
        <v>904</v>
      </c>
      <c r="J10" s="789"/>
      <c r="K10" s="808">
        <f>+K8-K9</f>
        <v>0</v>
      </c>
      <c r="L10" s="1"/>
      <c r="M10" s="1"/>
      <c r="N10" s="784" t="s">
        <v>909</v>
      </c>
      <c r="O10" s="785"/>
      <c r="P10" s="786" t="s">
        <v>49</v>
      </c>
      <c r="Q10" s="786" t="s">
        <v>591</v>
      </c>
      <c r="R10" s="785" t="s">
        <v>796</v>
      </c>
      <c r="S10" s="785"/>
      <c r="T10" s="787"/>
      <c r="U10" s="1"/>
      <c r="V10" s="1"/>
      <c r="W10" s="1"/>
      <c r="X10" s="1"/>
      <c r="Y10" s="1"/>
      <c r="Z10" s="1"/>
      <c r="AA10" s="1"/>
      <c r="AB10" s="1"/>
      <c r="AC10" s="1"/>
    </row>
    <row r="11" spans="1:29">
      <c r="B11" s="475"/>
      <c r="C11" s="475"/>
      <c r="D11" s="475"/>
      <c r="E11" s="475"/>
      <c r="F11" s="475"/>
      <c r="G11" s="475"/>
      <c r="I11" s="757"/>
      <c r="K11" s="677"/>
      <c r="N11" s="788" t="s">
        <v>900</v>
      </c>
      <c r="O11" s="789"/>
      <c r="P11" s="790">
        <f t="shared" ref="P11:P12" si="3">+K15</f>
        <v>100000</v>
      </c>
      <c r="Q11" s="790">
        <f>IF(Q9&gt;10,P11,Q9*T11)</f>
        <v>20000</v>
      </c>
      <c r="R11" s="790">
        <f t="shared" ref="R11:R12" si="4">+P11-Q11</f>
        <v>80000</v>
      </c>
      <c r="S11" s="790"/>
      <c r="T11" s="791">
        <f>+K13/D12</f>
        <v>5000</v>
      </c>
    </row>
    <row r="12" spans="1:29">
      <c r="B12" s="475" t="s">
        <v>910</v>
      </c>
      <c r="C12" s="475"/>
      <c r="D12" s="475">
        <v>20</v>
      </c>
      <c r="E12" s="475" t="s">
        <v>761</v>
      </c>
      <c r="F12" s="475" t="s">
        <v>18</v>
      </c>
      <c r="G12" s="475"/>
      <c r="I12" s="809" t="s">
        <v>909</v>
      </c>
      <c r="J12" s="1"/>
      <c r="K12" s="810"/>
      <c r="N12" s="788" t="s">
        <v>903</v>
      </c>
      <c r="O12" s="789"/>
      <c r="P12" s="790">
        <f t="shared" si="3"/>
        <v>0</v>
      </c>
      <c r="Q12" s="790">
        <v>0</v>
      </c>
      <c r="R12" s="790">
        <f t="shared" si="4"/>
        <v>0</v>
      </c>
      <c r="S12" s="790"/>
      <c r="T12" s="791"/>
    </row>
    <row r="13" spans="1:29">
      <c r="B13" s="475" t="s">
        <v>910</v>
      </c>
      <c r="C13" s="475"/>
      <c r="D13" s="475">
        <v>10</v>
      </c>
      <c r="E13" s="475" t="s">
        <v>761</v>
      </c>
      <c r="F13" s="475" t="s">
        <v>911</v>
      </c>
      <c r="G13" s="475"/>
      <c r="I13" s="757" t="s">
        <v>900</v>
      </c>
      <c r="K13" s="806">
        <f>+F9</f>
        <v>100000</v>
      </c>
      <c r="N13" s="794"/>
      <c r="O13" s="792"/>
      <c r="P13" s="792"/>
      <c r="Q13" s="795" t="s">
        <v>904</v>
      </c>
      <c r="R13" s="790">
        <f>+R12-R11</f>
        <v>-80000</v>
      </c>
      <c r="S13" s="792"/>
      <c r="T13" s="796"/>
    </row>
    <row r="14" spans="1:29">
      <c r="B14" s="475" t="s">
        <v>727</v>
      </c>
      <c r="C14" s="475"/>
      <c r="D14" s="475"/>
      <c r="E14" s="475"/>
      <c r="F14" s="811">
        <v>0.3</v>
      </c>
      <c r="G14" s="475"/>
      <c r="I14" s="757" t="s">
        <v>903</v>
      </c>
      <c r="K14" s="806">
        <v>0</v>
      </c>
      <c r="N14" s="801"/>
      <c r="O14" s="802"/>
      <c r="P14" s="802"/>
      <c r="Q14" s="803" t="s">
        <v>715</v>
      </c>
      <c r="R14" s="804">
        <f>+R13*30%</f>
        <v>-24000</v>
      </c>
      <c r="S14" s="802"/>
      <c r="T14" s="805"/>
    </row>
    <row r="15" spans="1:29">
      <c r="B15" s="475"/>
      <c r="C15" s="475"/>
      <c r="D15" s="475"/>
      <c r="E15" s="475"/>
      <c r="F15" s="475"/>
      <c r="G15" s="475"/>
      <c r="I15" s="812" t="s">
        <v>904</v>
      </c>
      <c r="J15" s="802"/>
      <c r="K15" s="813">
        <f>+K13-K14</f>
        <v>100000</v>
      </c>
    </row>
    <row r="19" spans="1:29">
      <c r="D19" s="1" t="s">
        <v>912</v>
      </c>
      <c r="I19" s="814">
        <v>1</v>
      </c>
      <c r="J19" s="814">
        <f t="shared" ref="J19:AB19" si="5">+I19+1</f>
        <v>2</v>
      </c>
      <c r="K19" s="814">
        <f t="shared" si="5"/>
        <v>3</v>
      </c>
      <c r="L19" s="814">
        <f t="shared" si="5"/>
        <v>4</v>
      </c>
      <c r="M19" s="814">
        <f t="shared" si="5"/>
        <v>5</v>
      </c>
      <c r="N19" s="814">
        <f t="shared" si="5"/>
        <v>6</v>
      </c>
      <c r="O19" s="814">
        <f t="shared" si="5"/>
        <v>7</v>
      </c>
      <c r="P19" s="814">
        <f t="shared" si="5"/>
        <v>8</v>
      </c>
      <c r="Q19" s="814">
        <f t="shared" si="5"/>
        <v>9</v>
      </c>
      <c r="R19" s="814">
        <f t="shared" si="5"/>
        <v>10</v>
      </c>
      <c r="S19" s="814">
        <f t="shared" si="5"/>
        <v>11</v>
      </c>
      <c r="T19" s="814">
        <f t="shared" si="5"/>
        <v>12</v>
      </c>
      <c r="U19" s="814">
        <f t="shared" si="5"/>
        <v>13</v>
      </c>
      <c r="V19" s="814">
        <f t="shared" si="5"/>
        <v>14</v>
      </c>
      <c r="W19" s="814">
        <f t="shared" si="5"/>
        <v>15</v>
      </c>
      <c r="X19" s="814">
        <f t="shared" si="5"/>
        <v>16</v>
      </c>
      <c r="Y19" s="814">
        <f t="shared" si="5"/>
        <v>17</v>
      </c>
      <c r="Z19" s="814">
        <f t="shared" si="5"/>
        <v>18</v>
      </c>
      <c r="AA19" s="814">
        <f t="shared" si="5"/>
        <v>19</v>
      </c>
      <c r="AB19" s="814">
        <f t="shared" si="5"/>
        <v>20</v>
      </c>
    </row>
    <row r="20" spans="1:29">
      <c r="D20" s="1"/>
      <c r="I20" s="814"/>
      <c r="J20" s="814"/>
      <c r="K20" s="814"/>
      <c r="L20" s="814"/>
      <c r="M20" s="814"/>
      <c r="N20" s="814"/>
      <c r="O20" s="814"/>
      <c r="P20" s="814"/>
      <c r="Q20" s="814"/>
      <c r="R20" s="814"/>
      <c r="S20" s="814"/>
      <c r="T20" s="814"/>
      <c r="U20" s="814"/>
      <c r="V20" s="814"/>
      <c r="W20" s="814"/>
      <c r="X20" s="814"/>
      <c r="Y20" s="814"/>
      <c r="Z20" s="814"/>
      <c r="AA20" s="814"/>
      <c r="AB20" s="814"/>
    </row>
    <row r="21" spans="1:29" ht="15.75" customHeight="1">
      <c r="D21" s="1" t="s">
        <v>913</v>
      </c>
    </row>
    <row r="22" spans="1:29" ht="15.75" customHeight="1">
      <c r="A22" s="138"/>
      <c r="B22" s="138"/>
      <c r="C22" s="138"/>
      <c r="D22" s="138" t="s">
        <v>914</v>
      </c>
      <c r="E22" s="138"/>
      <c r="F22" s="138"/>
      <c r="G22" s="138"/>
      <c r="H22" s="138"/>
      <c r="I22" s="138">
        <f>+K8/D12</f>
        <v>65000</v>
      </c>
      <c r="J22" s="138">
        <f t="shared" ref="J22:AB22" si="6">+I22</f>
        <v>65000</v>
      </c>
      <c r="K22" s="138">
        <f t="shared" si="6"/>
        <v>65000</v>
      </c>
      <c r="L22" s="138">
        <f t="shared" si="6"/>
        <v>65000</v>
      </c>
      <c r="M22" s="138">
        <f t="shared" si="6"/>
        <v>65000</v>
      </c>
      <c r="N22" s="138">
        <f t="shared" si="6"/>
        <v>65000</v>
      </c>
      <c r="O22" s="138">
        <f t="shared" si="6"/>
        <v>65000</v>
      </c>
      <c r="P22" s="138">
        <f t="shared" si="6"/>
        <v>65000</v>
      </c>
      <c r="Q22" s="138">
        <f t="shared" si="6"/>
        <v>65000</v>
      </c>
      <c r="R22" s="138">
        <f t="shared" si="6"/>
        <v>65000</v>
      </c>
      <c r="S22" s="138">
        <f t="shared" si="6"/>
        <v>65000</v>
      </c>
      <c r="T22" s="138">
        <f t="shared" si="6"/>
        <v>65000</v>
      </c>
      <c r="U22" s="138">
        <f t="shared" si="6"/>
        <v>65000</v>
      </c>
      <c r="V22" s="138">
        <f t="shared" si="6"/>
        <v>65000</v>
      </c>
      <c r="W22" s="138">
        <f t="shared" si="6"/>
        <v>65000</v>
      </c>
      <c r="X22" s="138">
        <f t="shared" si="6"/>
        <v>65000</v>
      </c>
      <c r="Y22" s="138">
        <f t="shared" si="6"/>
        <v>65000</v>
      </c>
      <c r="Z22" s="138">
        <f t="shared" si="6"/>
        <v>65000</v>
      </c>
      <c r="AA22" s="138">
        <f t="shared" si="6"/>
        <v>65000</v>
      </c>
      <c r="AB22" s="138">
        <f t="shared" si="6"/>
        <v>65000</v>
      </c>
      <c r="AC22" s="138"/>
    </row>
    <row r="23" spans="1:29" ht="15.75" customHeight="1">
      <c r="A23" s="138"/>
      <c r="B23" s="138"/>
      <c r="C23" s="138"/>
      <c r="D23" s="138" t="s">
        <v>915</v>
      </c>
      <c r="E23" s="138"/>
      <c r="F23" s="138"/>
      <c r="G23" s="138"/>
      <c r="H23" s="138"/>
      <c r="I23" s="138">
        <f>-K9/D13</f>
        <v>-130000</v>
      </c>
      <c r="J23" s="138">
        <f t="shared" ref="J23:R23" si="7">+I23</f>
        <v>-130000</v>
      </c>
      <c r="K23" s="138">
        <f t="shared" si="7"/>
        <v>-130000</v>
      </c>
      <c r="L23" s="138">
        <f t="shared" si="7"/>
        <v>-130000</v>
      </c>
      <c r="M23" s="138">
        <f t="shared" si="7"/>
        <v>-130000</v>
      </c>
      <c r="N23" s="138">
        <f t="shared" si="7"/>
        <v>-130000</v>
      </c>
      <c r="O23" s="138">
        <f t="shared" si="7"/>
        <v>-130000</v>
      </c>
      <c r="P23" s="138">
        <f t="shared" si="7"/>
        <v>-130000</v>
      </c>
      <c r="Q23" s="138">
        <f t="shared" si="7"/>
        <v>-130000</v>
      </c>
      <c r="R23" s="138">
        <f t="shared" si="7"/>
        <v>-130000</v>
      </c>
      <c r="S23" s="138"/>
      <c r="T23" s="138"/>
      <c r="U23" s="138"/>
      <c r="V23" s="138"/>
      <c r="W23" s="138"/>
      <c r="X23" s="138"/>
      <c r="Y23" s="138"/>
      <c r="Z23" s="138"/>
      <c r="AA23" s="138"/>
      <c r="AB23" s="138"/>
      <c r="AC23" s="815">
        <f>SUM(I22:AB23)</f>
        <v>0</v>
      </c>
    </row>
    <row r="24" spans="1:29" ht="15.75" customHeight="1">
      <c r="A24" s="138"/>
      <c r="B24" s="138"/>
      <c r="C24" s="138"/>
      <c r="D24" s="138"/>
      <c r="E24" s="138"/>
      <c r="F24" s="138"/>
      <c r="G24" s="138"/>
      <c r="H24" s="138"/>
      <c r="I24" s="138"/>
      <c r="J24" s="138"/>
      <c r="K24" s="138"/>
      <c r="L24" s="138"/>
      <c r="M24" s="138"/>
      <c r="N24" s="138"/>
      <c r="O24" s="138"/>
      <c r="P24" s="138"/>
      <c r="Q24" s="138"/>
      <c r="R24" s="138"/>
      <c r="S24" s="138"/>
      <c r="T24" s="138"/>
      <c r="U24" s="138"/>
      <c r="V24" s="138"/>
      <c r="W24" s="138"/>
      <c r="X24" s="138"/>
      <c r="Y24" s="138"/>
      <c r="Z24" s="138"/>
      <c r="AA24" s="138"/>
      <c r="AB24" s="138"/>
      <c r="AC24" s="138"/>
    </row>
    <row r="25" spans="1:29" ht="15.75" customHeight="1">
      <c r="A25" s="138"/>
      <c r="B25" s="138"/>
      <c r="C25" s="138"/>
      <c r="D25" s="149" t="s">
        <v>916</v>
      </c>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row>
    <row r="26" spans="1:29" ht="15.75" customHeight="1">
      <c r="A26" s="138"/>
      <c r="B26" s="138"/>
      <c r="C26" s="138"/>
      <c r="D26" s="138" t="s">
        <v>914</v>
      </c>
      <c r="E26" s="138"/>
      <c r="F26" s="138"/>
      <c r="G26" s="138"/>
      <c r="H26" s="138"/>
      <c r="I26" s="138">
        <f>+K13/D12</f>
        <v>5000</v>
      </c>
      <c r="J26" s="138">
        <f t="shared" ref="J26:AB26" si="8">+I26</f>
        <v>5000</v>
      </c>
      <c r="K26" s="138">
        <f t="shared" si="8"/>
        <v>5000</v>
      </c>
      <c r="L26" s="138">
        <f t="shared" si="8"/>
        <v>5000</v>
      </c>
      <c r="M26" s="138">
        <f t="shared" si="8"/>
        <v>5000</v>
      </c>
      <c r="N26" s="138">
        <f t="shared" si="8"/>
        <v>5000</v>
      </c>
      <c r="O26" s="138">
        <f t="shared" si="8"/>
        <v>5000</v>
      </c>
      <c r="P26" s="138">
        <f t="shared" si="8"/>
        <v>5000</v>
      </c>
      <c r="Q26" s="138">
        <f t="shared" si="8"/>
        <v>5000</v>
      </c>
      <c r="R26" s="138">
        <f t="shared" si="8"/>
        <v>5000</v>
      </c>
      <c r="S26" s="138">
        <f t="shared" si="8"/>
        <v>5000</v>
      </c>
      <c r="T26" s="138">
        <f t="shared" si="8"/>
        <v>5000</v>
      </c>
      <c r="U26" s="138">
        <f t="shared" si="8"/>
        <v>5000</v>
      </c>
      <c r="V26" s="138">
        <f t="shared" si="8"/>
        <v>5000</v>
      </c>
      <c r="W26" s="138">
        <f t="shared" si="8"/>
        <v>5000</v>
      </c>
      <c r="X26" s="138">
        <f t="shared" si="8"/>
        <v>5000</v>
      </c>
      <c r="Y26" s="138">
        <f t="shared" si="8"/>
        <v>5000</v>
      </c>
      <c r="Z26" s="138">
        <f t="shared" si="8"/>
        <v>5000</v>
      </c>
      <c r="AA26" s="138">
        <f t="shared" si="8"/>
        <v>5000</v>
      </c>
      <c r="AB26" s="138">
        <f t="shared" si="8"/>
        <v>5000</v>
      </c>
      <c r="AC26" s="138"/>
    </row>
    <row r="27" spans="1:29" ht="15.75" customHeight="1">
      <c r="A27" s="138"/>
      <c r="B27" s="138"/>
      <c r="C27" s="138"/>
      <c r="D27" s="138" t="s">
        <v>917</v>
      </c>
      <c r="E27" s="138"/>
      <c r="F27" s="138"/>
      <c r="G27" s="138"/>
      <c r="H27" s="138"/>
      <c r="I27" s="138">
        <f>-F9</f>
        <v>-100000</v>
      </c>
      <c r="J27" s="138"/>
      <c r="K27" s="138"/>
      <c r="L27" s="138"/>
      <c r="M27" s="138"/>
      <c r="N27" s="138"/>
      <c r="O27" s="138"/>
      <c r="P27" s="138"/>
      <c r="Q27" s="138"/>
      <c r="R27" s="138"/>
      <c r="S27" s="138"/>
      <c r="T27" s="138"/>
      <c r="U27" s="138"/>
      <c r="V27" s="138"/>
      <c r="W27" s="138"/>
      <c r="X27" s="138"/>
      <c r="Y27" s="138"/>
      <c r="Z27" s="138"/>
      <c r="AA27" s="138"/>
      <c r="AB27" s="138"/>
      <c r="AC27" s="815">
        <f>SUM(I26:AB27)</f>
        <v>0</v>
      </c>
    </row>
    <row r="28" spans="1:29" ht="15.75" customHeight="1">
      <c r="A28" s="138"/>
      <c r="B28" s="138"/>
      <c r="C28" s="138"/>
      <c r="D28" s="138"/>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row>
    <row r="29" spans="1:29" ht="15.75" customHeight="1">
      <c r="A29" s="138"/>
      <c r="B29" s="138"/>
      <c r="C29" s="138"/>
      <c r="D29" s="1" t="s">
        <v>901</v>
      </c>
      <c r="E29" s="138"/>
      <c r="F29" s="138"/>
      <c r="G29" s="138" t="s">
        <v>715</v>
      </c>
      <c r="H29" s="138"/>
      <c r="I29" s="138">
        <f t="shared" ref="I29:AB29" si="9">SUM($I$22:I23)</f>
        <v>-65000</v>
      </c>
      <c r="J29" s="138">
        <f t="shared" si="9"/>
        <v>-130000</v>
      </c>
      <c r="K29" s="138">
        <f t="shared" si="9"/>
        <v>-195000</v>
      </c>
      <c r="L29" s="138">
        <f t="shared" si="9"/>
        <v>-260000</v>
      </c>
      <c r="M29" s="138">
        <f t="shared" si="9"/>
        <v>-325000</v>
      </c>
      <c r="N29" s="138">
        <f t="shared" si="9"/>
        <v>-390000</v>
      </c>
      <c r="O29" s="138">
        <f t="shared" si="9"/>
        <v>-455000</v>
      </c>
      <c r="P29" s="138">
        <f t="shared" si="9"/>
        <v>-520000</v>
      </c>
      <c r="Q29" s="138">
        <f t="shared" si="9"/>
        <v>-585000</v>
      </c>
      <c r="R29" s="138">
        <f t="shared" si="9"/>
        <v>-650000</v>
      </c>
      <c r="S29" s="138">
        <f t="shared" si="9"/>
        <v>-585000</v>
      </c>
      <c r="T29" s="138">
        <f t="shared" si="9"/>
        <v>-520000</v>
      </c>
      <c r="U29" s="138">
        <f t="shared" si="9"/>
        <v>-455000</v>
      </c>
      <c r="V29" s="138">
        <f t="shared" si="9"/>
        <v>-390000</v>
      </c>
      <c r="W29" s="138">
        <f t="shared" si="9"/>
        <v>-325000</v>
      </c>
      <c r="X29" s="138">
        <f t="shared" si="9"/>
        <v>-260000</v>
      </c>
      <c r="Y29" s="138">
        <f t="shared" si="9"/>
        <v>-195000</v>
      </c>
      <c r="Z29" s="138">
        <f t="shared" si="9"/>
        <v>-130000</v>
      </c>
      <c r="AA29" s="138">
        <f t="shared" si="9"/>
        <v>-65000</v>
      </c>
      <c r="AB29" s="138">
        <f t="shared" si="9"/>
        <v>0</v>
      </c>
      <c r="AC29" s="138"/>
    </row>
    <row r="30" spans="1:29" ht="15.75" customHeight="1">
      <c r="A30" s="138"/>
      <c r="B30" s="138"/>
      <c r="C30" s="138"/>
      <c r="D30" s="1" t="s">
        <v>909</v>
      </c>
      <c r="E30" s="138"/>
      <c r="F30" s="138"/>
      <c r="G30" s="138" t="s">
        <v>715</v>
      </c>
      <c r="H30" s="138"/>
      <c r="I30" s="138">
        <f t="shared" ref="I30:AB30" si="10">SUM($I$26:I27)</f>
        <v>-95000</v>
      </c>
      <c r="J30" s="138">
        <f t="shared" si="10"/>
        <v>-90000</v>
      </c>
      <c r="K30" s="138">
        <f t="shared" si="10"/>
        <v>-85000</v>
      </c>
      <c r="L30" s="138">
        <f t="shared" si="10"/>
        <v>-80000</v>
      </c>
      <c r="M30" s="138">
        <f t="shared" si="10"/>
        <v>-75000</v>
      </c>
      <c r="N30" s="138">
        <f t="shared" si="10"/>
        <v>-70000</v>
      </c>
      <c r="O30" s="138">
        <f t="shared" si="10"/>
        <v>-65000</v>
      </c>
      <c r="P30" s="138">
        <f t="shared" si="10"/>
        <v>-60000</v>
      </c>
      <c r="Q30" s="138">
        <f t="shared" si="10"/>
        <v>-55000</v>
      </c>
      <c r="R30" s="138">
        <f t="shared" si="10"/>
        <v>-50000</v>
      </c>
      <c r="S30" s="138">
        <f t="shared" si="10"/>
        <v>-45000</v>
      </c>
      <c r="T30" s="138">
        <f t="shared" si="10"/>
        <v>-40000</v>
      </c>
      <c r="U30" s="138">
        <f t="shared" si="10"/>
        <v>-35000</v>
      </c>
      <c r="V30" s="138">
        <f t="shared" si="10"/>
        <v>-30000</v>
      </c>
      <c r="W30" s="138">
        <f t="shared" si="10"/>
        <v>-25000</v>
      </c>
      <c r="X30" s="138">
        <f t="shared" si="10"/>
        <v>-20000</v>
      </c>
      <c r="Y30" s="138">
        <f t="shared" si="10"/>
        <v>-15000</v>
      </c>
      <c r="Z30" s="138">
        <f t="shared" si="10"/>
        <v>-10000</v>
      </c>
      <c r="AA30" s="138">
        <f t="shared" si="10"/>
        <v>-5000</v>
      </c>
      <c r="AB30" s="138">
        <f t="shared" si="10"/>
        <v>0</v>
      </c>
      <c r="AC30" s="138"/>
    </row>
    <row r="31" spans="1:29" ht="15.75" customHeight="1">
      <c r="A31" s="138"/>
      <c r="B31" s="138"/>
      <c r="C31" s="138"/>
      <c r="D31" s="138"/>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row>
    <row r="32" spans="1:29" ht="15.75" customHeight="1">
      <c r="A32" s="138"/>
      <c r="B32" s="138"/>
      <c r="C32" s="138"/>
      <c r="D32" s="138" t="s">
        <v>715</v>
      </c>
      <c r="E32" s="138"/>
      <c r="F32" s="138" t="s">
        <v>918</v>
      </c>
      <c r="G32" s="138"/>
      <c r="H32" s="138"/>
      <c r="I32" s="138">
        <f t="shared" ref="I32:AB32" si="11">+I29*$F$14</f>
        <v>-19500</v>
      </c>
      <c r="J32" s="138">
        <f t="shared" si="11"/>
        <v>-39000</v>
      </c>
      <c r="K32" s="149">
        <f t="shared" si="11"/>
        <v>-58500</v>
      </c>
      <c r="L32" s="138">
        <f t="shared" si="11"/>
        <v>-78000</v>
      </c>
      <c r="M32" s="149">
        <f t="shared" si="11"/>
        <v>-97500</v>
      </c>
      <c r="N32" s="138">
        <f t="shared" si="11"/>
        <v>-117000</v>
      </c>
      <c r="O32" s="138">
        <f t="shared" si="11"/>
        <v>-136500</v>
      </c>
      <c r="P32" s="138">
        <f t="shared" si="11"/>
        <v>-156000</v>
      </c>
      <c r="Q32" s="138">
        <f t="shared" si="11"/>
        <v>-175500</v>
      </c>
      <c r="R32" s="138">
        <f t="shared" si="11"/>
        <v>-195000</v>
      </c>
      <c r="S32" s="237">
        <f t="shared" si="11"/>
        <v>-175500</v>
      </c>
      <c r="T32" s="138">
        <f t="shared" si="11"/>
        <v>-156000</v>
      </c>
      <c r="U32" s="138">
        <f t="shared" si="11"/>
        <v>-136500</v>
      </c>
      <c r="V32" s="138">
        <f t="shared" si="11"/>
        <v>-117000</v>
      </c>
      <c r="W32" s="138">
        <f t="shared" si="11"/>
        <v>-97500</v>
      </c>
      <c r="X32" s="138">
        <f t="shared" si="11"/>
        <v>-78000</v>
      </c>
      <c r="Y32" s="138">
        <f t="shared" si="11"/>
        <v>-58500</v>
      </c>
      <c r="Z32" s="138">
        <f t="shared" si="11"/>
        <v>-39000</v>
      </c>
      <c r="AA32" s="138">
        <f t="shared" si="11"/>
        <v>-19500</v>
      </c>
      <c r="AB32" s="138">
        <f t="shared" si="11"/>
        <v>0</v>
      </c>
      <c r="AC32" s="138"/>
    </row>
    <row r="33" spans="1:29" ht="15.75" customHeight="1">
      <c r="A33" s="138"/>
      <c r="B33" s="138"/>
      <c r="C33" s="138"/>
      <c r="D33" s="138" t="s">
        <v>715</v>
      </c>
      <c r="E33" s="138"/>
      <c r="F33" s="138" t="s">
        <v>918</v>
      </c>
      <c r="G33" s="138"/>
      <c r="H33" s="138"/>
      <c r="I33" s="138">
        <f t="shared" ref="I33:AB33" si="12">+I30*$F$14</f>
        <v>-28500</v>
      </c>
      <c r="J33" s="138">
        <f t="shared" si="12"/>
        <v>-27000</v>
      </c>
      <c r="K33" s="138">
        <f t="shared" si="12"/>
        <v>-25500</v>
      </c>
      <c r="L33" s="149">
        <f t="shared" si="12"/>
        <v>-24000</v>
      </c>
      <c r="M33" s="138">
        <f t="shared" si="12"/>
        <v>-22500</v>
      </c>
      <c r="N33" s="138">
        <f t="shared" si="12"/>
        <v>-21000</v>
      </c>
      <c r="O33" s="138">
        <f t="shared" si="12"/>
        <v>-19500</v>
      </c>
      <c r="P33" s="149">
        <f t="shared" si="12"/>
        <v>-18000</v>
      </c>
      <c r="Q33" s="138">
        <f t="shared" si="12"/>
        <v>-16500</v>
      </c>
      <c r="R33" s="138">
        <f t="shared" si="12"/>
        <v>-15000</v>
      </c>
      <c r="S33" s="138">
        <f t="shared" si="12"/>
        <v>-13500</v>
      </c>
      <c r="T33" s="138">
        <f t="shared" si="12"/>
        <v>-12000</v>
      </c>
      <c r="U33" s="138">
        <f t="shared" si="12"/>
        <v>-10500</v>
      </c>
      <c r="V33" s="138">
        <f t="shared" si="12"/>
        <v>-9000</v>
      </c>
      <c r="W33" s="138">
        <f t="shared" si="12"/>
        <v>-7500</v>
      </c>
      <c r="X33" s="138">
        <f t="shared" si="12"/>
        <v>-6000</v>
      </c>
      <c r="Y33" s="138">
        <f t="shared" si="12"/>
        <v>-4500</v>
      </c>
      <c r="Z33" s="138">
        <f t="shared" si="12"/>
        <v>-3000</v>
      </c>
      <c r="AA33" s="138">
        <f t="shared" si="12"/>
        <v>-1500</v>
      </c>
      <c r="AB33" s="138">
        <f t="shared" si="12"/>
        <v>0</v>
      </c>
      <c r="AC33" s="138"/>
    </row>
    <row r="34" spans="1:29" ht="15.75" customHeight="1">
      <c r="A34" s="138"/>
      <c r="B34" s="138"/>
      <c r="C34" s="138"/>
      <c r="D34" s="138"/>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row>
    <row r="35" spans="1:29" ht="15.75" customHeight="1">
      <c r="A35" s="138"/>
      <c r="B35" s="138"/>
      <c r="C35" s="138"/>
      <c r="D35" s="138" t="s">
        <v>715</v>
      </c>
      <c r="E35" s="138"/>
      <c r="F35" s="138" t="s">
        <v>919</v>
      </c>
      <c r="G35" s="138"/>
      <c r="H35" s="138"/>
      <c r="I35" s="138">
        <f t="shared" ref="I35:AB35" si="13">+I32-H32</f>
        <v>-19500</v>
      </c>
      <c r="J35" s="138">
        <f t="shared" si="13"/>
        <v>-19500</v>
      </c>
      <c r="K35" s="138">
        <f t="shared" si="13"/>
        <v>-19500</v>
      </c>
      <c r="L35" s="138">
        <f t="shared" si="13"/>
        <v>-19500</v>
      </c>
      <c r="M35" s="138">
        <f t="shared" si="13"/>
        <v>-19500</v>
      </c>
      <c r="N35" s="138">
        <f t="shared" si="13"/>
        <v>-19500</v>
      </c>
      <c r="O35" s="138">
        <f t="shared" si="13"/>
        <v>-19500</v>
      </c>
      <c r="P35" s="138">
        <f t="shared" si="13"/>
        <v>-19500</v>
      </c>
      <c r="Q35" s="138">
        <f t="shared" si="13"/>
        <v>-19500</v>
      </c>
      <c r="R35" s="138">
        <f t="shared" si="13"/>
        <v>-19500</v>
      </c>
      <c r="S35" s="138">
        <f t="shared" si="13"/>
        <v>19500</v>
      </c>
      <c r="T35" s="138">
        <f t="shared" si="13"/>
        <v>19500</v>
      </c>
      <c r="U35" s="138">
        <f t="shared" si="13"/>
        <v>19500</v>
      </c>
      <c r="V35" s="138">
        <f t="shared" si="13"/>
        <v>19500</v>
      </c>
      <c r="W35" s="138">
        <f t="shared" si="13"/>
        <v>19500</v>
      </c>
      <c r="X35" s="138">
        <f t="shared" si="13"/>
        <v>19500</v>
      </c>
      <c r="Y35" s="138">
        <f t="shared" si="13"/>
        <v>19500</v>
      </c>
      <c r="Z35" s="138">
        <f t="shared" si="13"/>
        <v>19500</v>
      </c>
      <c r="AA35" s="138">
        <f t="shared" si="13"/>
        <v>19500</v>
      </c>
      <c r="AB35" s="138">
        <f t="shared" si="13"/>
        <v>19500</v>
      </c>
      <c r="AC35" s="138"/>
    </row>
    <row r="36" spans="1:29" ht="15.75" customHeight="1">
      <c r="A36" s="138"/>
      <c r="B36" s="138"/>
      <c r="C36" s="138"/>
      <c r="D36" s="138" t="s">
        <v>715</v>
      </c>
      <c r="E36" s="138"/>
      <c r="F36" s="138" t="s">
        <v>919</v>
      </c>
      <c r="G36" s="138"/>
      <c r="H36" s="138"/>
      <c r="I36" s="138">
        <f t="shared" ref="I36:AB36" si="14">+I33-H33</f>
        <v>-28500</v>
      </c>
      <c r="J36" s="138">
        <f t="shared" si="14"/>
        <v>1500</v>
      </c>
      <c r="K36" s="138">
        <f t="shared" si="14"/>
        <v>1500</v>
      </c>
      <c r="L36" s="138">
        <f t="shared" si="14"/>
        <v>1500</v>
      </c>
      <c r="M36" s="138">
        <f t="shared" si="14"/>
        <v>1500</v>
      </c>
      <c r="N36" s="138">
        <f t="shared" si="14"/>
        <v>1500</v>
      </c>
      <c r="O36" s="138">
        <f t="shared" si="14"/>
        <v>1500</v>
      </c>
      <c r="P36" s="138">
        <f t="shared" si="14"/>
        <v>1500</v>
      </c>
      <c r="Q36" s="138">
        <f t="shared" si="14"/>
        <v>1500</v>
      </c>
      <c r="R36" s="138">
        <f t="shared" si="14"/>
        <v>1500</v>
      </c>
      <c r="S36" s="138">
        <f t="shared" si="14"/>
        <v>1500</v>
      </c>
      <c r="T36" s="138">
        <f t="shared" si="14"/>
        <v>1500</v>
      </c>
      <c r="U36" s="138">
        <f t="shared" si="14"/>
        <v>1500</v>
      </c>
      <c r="V36" s="138">
        <f t="shared" si="14"/>
        <v>1500</v>
      </c>
      <c r="W36" s="138">
        <f t="shared" si="14"/>
        <v>1500</v>
      </c>
      <c r="X36" s="138">
        <f t="shared" si="14"/>
        <v>1500</v>
      </c>
      <c r="Y36" s="138">
        <f t="shared" si="14"/>
        <v>1500</v>
      </c>
      <c r="Z36" s="138">
        <f t="shared" si="14"/>
        <v>1500</v>
      </c>
      <c r="AA36" s="138">
        <f t="shared" si="14"/>
        <v>1500</v>
      </c>
      <c r="AB36" s="138">
        <f t="shared" si="14"/>
        <v>1500</v>
      </c>
      <c r="AC36" s="138"/>
    </row>
    <row r="37" spans="1:29" ht="15.75" customHeight="1"/>
    <row r="38" spans="1:29" ht="15.75" customHeight="1">
      <c r="F38" s="149" t="s">
        <v>50</v>
      </c>
      <c r="I38" s="138"/>
    </row>
    <row r="39" spans="1:29" ht="15.75" customHeight="1">
      <c r="F39" s="138"/>
      <c r="I39" s="138"/>
    </row>
    <row r="40" spans="1:29" ht="15.75" customHeight="1">
      <c r="F40" s="3" t="s">
        <v>920</v>
      </c>
      <c r="I40" s="138">
        <f>-I35</f>
        <v>19500</v>
      </c>
    </row>
    <row r="41" spans="1:29" ht="15.75" customHeight="1">
      <c r="F41" s="3" t="s">
        <v>715</v>
      </c>
      <c r="J41" s="138">
        <f>+I40</f>
        <v>19500</v>
      </c>
    </row>
    <row r="42" spans="1:29" ht="15.75" customHeight="1"/>
    <row r="43" spans="1:29" ht="15.75" customHeight="1">
      <c r="F43" s="3" t="s">
        <v>920</v>
      </c>
      <c r="I43" s="138">
        <f>-I36</f>
        <v>28500</v>
      </c>
    </row>
    <row r="44" spans="1:29" ht="15.75" customHeight="1">
      <c r="F44" s="3" t="s">
        <v>715</v>
      </c>
      <c r="J44" s="138">
        <f>+I43</f>
        <v>28500</v>
      </c>
    </row>
    <row r="45" spans="1:29" ht="15.75" customHeight="1"/>
    <row r="46" spans="1:29" ht="15.75" customHeight="1">
      <c r="F46" s="149" t="s">
        <v>52</v>
      </c>
      <c r="I46" s="138"/>
    </row>
    <row r="47" spans="1:29" ht="15.75" customHeight="1">
      <c r="F47" s="138"/>
      <c r="I47" s="138"/>
    </row>
    <row r="48" spans="1:29" ht="15.75" customHeight="1">
      <c r="F48" s="3" t="s">
        <v>920</v>
      </c>
      <c r="I48" s="138">
        <f>-J35</f>
        <v>19500</v>
      </c>
    </row>
    <row r="49" spans="6:10" ht="15.75" customHeight="1">
      <c r="F49" s="3" t="s">
        <v>715</v>
      </c>
      <c r="J49" s="138">
        <f>+I48</f>
        <v>19500</v>
      </c>
    </row>
    <row r="50" spans="6:10" ht="15.75" customHeight="1"/>
    <row r="51" spans="6:10" ht="15.75" customHeight="1">
      <c r="F51" s="3" t="s">
        <v>920</v>
      </c>
      <c r="I51" s="138">
        <f>+J36</f>
        <v>1500</v>
      </c>
    </row>
    <row r="52" spans="6:10" ht="15.75" customHeight="1">
      <c r="F52" s="3" t="s">
        <v>715</v>
      </c>
      <c r="J52" s="138">
        <f>+I51</f>
        <v>1500</v>
      </c>
    </row>
    <row r="53" spans="6:10" ht="15.75" customHeight="1"/>
    <row r="54" spans="6:10" ht="15.75" customHeight="1"/>
    <row r="55" spans="6:10" ht="15.75" customHeight="1"/>
    <row r="56" spans="6:10" ht="15.75" customHeight="1"/>
    <row r="57" spans="6:10" ht="15.75" customHeight="1"/>
    <row r="58" spans="6:10" ht="15.75" customHeight="1"/>
    <row r="59" spans="6:10" ht="15.75" customHeight="1"/>
    <row r="60" spans="6:10" ht="15.75" customHeight="1"/>
    <row r="61" spans="6:10" ht="15.75" customHeight="1"/>
    <row r="62" spans="6:10" ht="15.75" customHeight="1"/>
    <row r="63" spans="6:10" ht="15.75" customHeight="1"/>
    <row r="64" spans="6:10"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1000"/>
  <sheetViews>
    <sheetView workbookViewId="0"/>
  </sheetViews>
  <sheetFormatPr baseColWidth="10" defaultColWidth="14.42578125" defaultRowHeight="15" customHeight="1"/>
  <cols>
    <col min="1" max="26" width="10.7109375" customWidth="1"/>
  </cols>
  <sheetData>
    <row r="1" spans="1:11">
      <c r="A1" s="792"/>
      <c r="B1" s="816" t="s">
        <v>49</v>
      </c>
      <c r="C1" s="816" t="s">
        <v>921</v>
      </c>
      <c r="D1" s="816" t="s">
        <v>922</v>
      </c>
      <c r="E1" s="816" t="s">
        <v>923</v>
      </c>
      <c r="F1" s="816" t="s">
        <v>924</v>
      </c>
      <c r="G1" s="816" t="s">
        <v>925</v>
      </c>
      <c r="H1" s="816" t="s">
        <v>926</v>
      </c>
      <c r="I1" s="816" t="s">
        <v>927</v>
      </c>
      <c r="J1" s="816" t="s">
        <v>711</v>
      </c>
      <c r="K1" s="816" t="s">
        <v>928</v>
      </c>
    </row>
    <row r="2" spans="1:11">
      <c r="A2" s="3" t="s">
        <v>929</v>
      </c>
      <c r="B2" s="138">
        <f t="shared" ref="B2:B24" ca="1" si="0">RANDBETWEEN(100,900)*1000</f>
        <v>201000</v>
      </c>
      <c r="C2" s="138">
        <f t="shared" ref="C2:C24" ca="1" si="1">RANDBETWEEN(5,20)</f>
        <v>15</v>
      </c>
      <c r="D2" s="138">
        <v>10</v>
      </c>
      <c r="E2" s="138">
        <f t="shared" ref="E2:E24" ca="1" si="2">+B2/C2</f>
        <v>13400</v>
      </c>
      <c r="F2" s="138">
        <f t="shared" ref="F2:F24" ca="1" si="3">+B2/D2</f>
        <v>20100</v>
      </c>
      <c r="G2" s="138">
        <f t="shared" ref="G2:G24" ca="1" si="4">+C2-5</f>
        <v>10</v>
      </c>
      <c r="H2" s="138">
        <f t="shared" ref="H2:H24" ca="1" si="5">+E2*G2</f>
        <v>134000</v>
      </c>
      <c r="I2" s="138">
        <f t="shared" ref="I2:I24" ca="1" si="6">+F2*G2</f>
        <v>201000</v>
      </c>
      <c r="J2" s="138">
        <f t="shared" ref="J2:J24" ca="1" si="7">ABS(H2-I2)</f>
        <v>67000</v>
      </c>
      <c r="K2" s="759" t="str">
        <f t="shared" ref="K2:K24" ca="1" si="8">IF(I2&gt;J2,"DTD","DTG")</f>
        <v>DTD</v>
      </c>
    </row>
    <row r="3" spans="1:11">
      <c r="A3" s="3" t="s">
        <v>930</v>
      </c>
      <c r="B3" s="138">
        <f t="shared" ca="1" si="0"/>
        <v>129000</v>
      </c>
      <c r="C3" s="138">
        <f t="shared" ca="1" si="1"/>
        <v>15</v>
      </c>
      <c r="D3" s="138">
        <v>10</v>
      </c>
      <c r="E3" s="138">
        <f t="shared" ca="1" si="2"/>
        <v>8600</v>
      </c>
      <c r="F3" s="138">
        <f t="shared" ca="1" si="3"/>
        <v>12900</v>
      </c>
      <c r="G3" s="138">
        <f t="shared" ca="1" si="4"/>
        <v>10</v>
      </c>
      <c r="H3" s="138">
        <f t="shared" ca="1" si="5"/>
        <v>86000</v>
      </c>
      <c r="I3" s="138">
        <f t="shared" ca="1" si="6"/>
        <v>129000</v>
      </c>
      <c r="J3" s="138">
        <f t="shared" ca="1" si="7"/>
        <v>43000</v>
      </c>
      <c r="K3" s="759" t="str">
        <f t="shared" ca="1" si="8"/>
        <v>DTD</v>
      </c>
    </row>
    <row r="4" spans="1:11">
      <c r="A4" s="3" t="s">
        <v>931</v>
      </c>
      <c r="B4" s="138">
        <f t="shared" ca="1" si="0"/>
        <v>760000</v>
      </c>
      <c r="C4" s="138">
        <f t="shared" ca="1" si="1"/>
        <v>19</v>
      </c>
      <c r="D4" s="138">
        <v>10</v>
      </c>
      <c r="E4" s="138">
        <f t="shared" ca="1" si="2"/>
        <v>40000</v>
      </c>
      <c r="F4" s="138">
        <f t="shared" ca="1" si="3"/>
        <v>76000</v>
      </c>
      <c r="G4" s="138">
        <f t="shared" ca="1" si="4"/>
        <v>14</v>
      </c>
      <c r="H4" s="138">
        <f t="shared" ca="1" si="5"/>
        <v>560000</v>
      </c>
      <c r="I4" s="138">
        <f t="shared" ca="1" si="6"/>
        <v>1064000</v>
      </c>
      <c r="J4" s="138">
        <f t="shared" ca="1" si="7"/>
        <v>504000</v>
      </c>
      <c r="K4" s="759" t="str">
        <f t="shared" ca="1" si="8"/>
        <v>DTD</v>
      </c>
    </row>
    <row r="5" spans="1:11">
      <c r="A5" s="3" t="s">
        <v>932</v>
      </c>
      <c r="B5" s="138">
        <f t="shared" ca="1" si="0"/>
        <v>657000</v>
      </c>
      <c r="C5" s="138">
        <f t="shared" ca="1" si="1"/>
        <v>7</v>
      </c>
      <c r="D5" s="138">
        <v>10</v>
      </c>
      <c r="E5" s="138">
        <f t="shared" ca="1" si="2"/>
        <v>93857.142857142855</v>
      </c>
      <c r="F5" s="138">
        <f t="shared" ca="1" si="3"/>
        <v>65700</v>
      </c>
      <c r="G5" s="138">
        <f t="shared" ca="1" si="4"/>
        <v>2</v>
      </c>
      <c r="H5" s="138">
        <f t="shared" ca="1" si="5"/>
        <v>187714.28571428571</v>
      </c>
      <c r="I5" s="138">
        <f t="shared" ca="1" si="6"/>
        <v>131400</v>
      </c>
      <c r="J5" s="138">
        <f t="shared" ca="1" si="7"/>
        <v>56314.28571428571</v>
      </c>
      <c r="K5" s="759" t="str">
        <f t="shared" ca="1" si="8"/>
        <v>DTD</v>
      </c>
    </row>
    <row r="6" spans="1:11">
      <c r="A6" s="3" t="s">
        <v>933</v>
      </c>
      <c r="B6" s="138">
        <f t="shared" ca="1" si="0"/>
        <v>107000</v>
      </c>
      <c r="C6" s="138">
        <f t="shared" ca="1" si="1"/>
        <v>14</v>
      </c>
      <c r="D6" s="138">
        <v>10</v>
      </c>
      <c r="E6" s="138">
        <f t="shared" ca="1" si="2"/>
        <v>7642.8571428571431</v>
      </c>
      <c r="F6" s="138">
        <f t="shared" ca="1" si="3"/>
        <v>10700</v>
      </c>
      <c r="G6" s="138">
        <f t="shared" ca="1" si="4"/>
        <v>9</v>
      </c>
      <c r="H6" s="138">
        <f t="shared" ca="1" si="5"/>
        <v>68785.71428571429</v>
      </c>
      <c r="I6" s="138">
        <f t="shared" ca="1" si="6"/>
        <v>96300</v>
      </c>
      <c r="J6" s="138">
        <f t="shared" ca="1" si="7"/>
        <v>27514.28571428571</v>
      </c>
      <c r="K6" s="759" t="str">
        <f t="shared" ca="1" si="8"/>
        <v>DTD</v>
      </c>
    </row>
    <row r="7" spans="1:11">
      <c r="A7" s="3" t="s">
        <v>934</v>
      </c>
      <c r="B7" s="138">
        <f t="shared" ca="1" si="0"/>
        <v>523000</v>
      </c>
      <c r="C7" s="138">
        <f t="shared" ca="1" si="1"/>
        <v>5</v>
      </c>
      <c r="D7" s="138">
        <v>10</v>
      </c>
      <c r="E7" s="138">
        <f t="shared" ca="1" si="2"/>
        <v>104600</v>
      </c>
      <c r="F7" s="138">
        <f t="shared" ca="1" si="3"/>
        <v>52300</v>
      </c>
      <c r="G7" s="138">
        <f t="shared" ca="1" si="4"/>
        <v>0</v>
      </c>
      <c r="H7" s="138">
        <f t="shared" ca="1" si="5"/>
        <v>0</v>
      </c>
      <c r="I7" s="138">
        <f t="shared" ca="1" si="6"/>
        <v>0</v>
      </c>
      <c r="J7" s="138">
        <f t="shared" ca="1" si="7"/>
        <v>0</v>
      </c>
      <c r="K7" s="759" t="str">
        <f t="shared" ca="1" si="8"/>
        <v>DTG</v>
      </c>
    </row>
    <row r="8" spans="1:11">
      <c r="A8" s="3" t="s">
        <v>935</v>
      </c>
      <c r="B8" s="138">
        <f t="shared" ca="1" si="0"/>
        <v>111000</v>
      </c>
      <c r="C8" s="138">
        <f t="shared" ca="1" si="1"/>
        <v>11</v>
      </c>
      <c r="D8" s="138">
        <v>10</v>
      </c>
      <c r="E8" s="138">
        <f t="shared" ca="1" si="2"/>
        <v>10090.90909090909</v>
      </c>
      <c r="F8" s="138">
        <f t="shared" ca="1" si="3"/>
        <v>11100</v>
      </c>
      <c r="G8" s="138">
        <f t="shared" ca="1" si="4"/>
        <v>6</v>
      </c>
      <c r="H8" s="138">
        <f t="shared" ca="1" si="5"/>
        <v>60545.454545454544</v>
      </c>
      <c r="I8" s="138">
        <f t="shared" ca="1" si="6"/>
        <v>66600</v>
      </c>
      <c r="J8" s="138">
        <f t="shared" ca="1" si="7"/>
        <v>6054.5454545454559</v>
      </c>
      <c r="K8" s="759" t="str">
        <f t="shared" ca="1" si="8"/>
        <v>DTD</v>
      </c>
    </row>
    <row r="9" spans="1:11">
      <c r="A9" s="3" t="s">
        <v>936</v>
      </c>
      <c r="B9" s="138">
        <f t="shared" ca="1" si="0"/>
        <v>238000</v>
      </c>
      <c r="C9" s="138">
        <f t="shared" ca="1" si="1"/>
        <v>6</v>
      </c>
      <c r="D9" s="138">
        <v>10</v>
      </c>
      <c r="E9" s="138">
        <f t="shared" ca="1" si="2"/>
        <v>39666.666666666664</v>
      </c>
      <c r="F9" s="138">
        <f t="shared" ca="1" si="3"/>
        <v>23800</v>
      </c>
      <c r="G9" s="138">
        <f t="shared" ca="1" si="4"/>
        <v>1</v>
      </c>
      <c r="H9" s="138">
        <f t="shared" ca="1" si="5"/>
        <v>39666.666666666664</v>
      </c>
      <c r="I9" s="138">
        <f t="shared" ca="1" si="6"/>
        <v>23800</v>
      </c>
      <c r="J9" s="138">
        <f t="shared" ca="1" si="7"/>
        <v>15866.666666666664</v>
      </c>
      <c r="K9" s="759" t="str">
        <f t="shared" ca="1" si="8"/>
        <v>DTD</v>
      </c>
    </row>
    <row r="10" spans="1:11">
      <c r="A10" s="3" t="s">
        <v>937</v>
      </c>
      <c r="B10" s="138">
        <f t="shared" ca="1" si="0"/>
        <v>442000</v>
      </c>
      <c r="C10" s="138">
        <f t="shared" ca="1" si="1"/>
        <v>13</v>
      </c>
      <c r="D10" s="138">
        <v>10</v>
      </c>
      <c r="E10" s="138">
        <f t="shared" ca="1" si="2"/>
        <v>34000</v>
      </c>
      <c r="F10" s="138">
        <f t="shared" ca="1" si="3"/>
        <v>44200</v>
      </c>
      <c r="G10" s="138">
        <f t="shared" ca="1" si="4"/>
        <v>8</v>
      </c>
      <c r="H10" s="138">
        <f t="shared" ca="1" si="5"/>
        <v>272000</v>
      </c>
      <c r="I10" s="138">
        <f t="shared" ca="1" si="6"/>
        <v>353600</v>
      </c>
      <c r="J10" s="138">
        <f t="shared" ca="1" si="7"/>
        <v>81600</v>
      </c>
      <c r="K10" s="759" t="str">
        <f t="shared" ca="1" si="8"/>
        <v>DTD</v>
      </c>
    </row>
    <row r="11" spans="1:11">
      <c r="A11" s="3" t="s">
        <v>938</v>
      </c>
      <c r="B11" s="138">
        <f t="shared" ca="1" si="0"/>
        <v>794000</v>
      </c>
      <c r="C11" s="138">
        <f t="shared" ca="1" si="1"/>
        <v>13</v>
      </c>
      <c r="D11" s="138">
        <v>10</v>
      </c>
      <c r="E11" s="138">
        <f t="shared" ca="1" si="2"/>
        <v>61076.923076923078</v>
      </c>
      <c r="F11" s="138">
        <f t="shared" ca="1" si="3"/>
        <v>79400</v>
      </c>
      <c r="G11" s="138">
        <f t="shared" ca="1" si="4"/>
        <v>8</v>
      </c>
      <c r="H11" s="138">
        <f t="shared" ca="1" si="5"/>
        <v>488615.38461538462</v>
      </c>
      <c r="I11" s="138">
        <f t="shared" ca="1" si="6"/>
        <v>635200</v>
      </c>
      <c r="J11" s="138">
        <f t="shared" ca="1" si="7"/>
        <v>146584.61538461538</v>
      </c>
      <c r="K11" s="759" t="str">
        <f t="shared" ca="1" si="8"/>
        <v>DTD</v>
      </c>
    </row>
    <row r="12" spans="1:11">
      <c r="A12" s="3" t="s">
        <v>939</v>
      </c>
      <c r="B12" s="138">
        <f t="shared" ca="1" si="0"/>
        <v>434000</v>
      </c>
      <c r="C12" s="138">
        <f t="shared" ca="1" si="1"/>
        <v>11</v>
      </c>
      <c r="D12" s="138">
        <v>10</v>
      </c>
      <c r="E12" s="138">
        <f t="shared" ca="1" si="2"/>
        <v>39454.545454545456</v>
      </c>
      <c r="F12" s="138">
        <f t="shared" ca="1" si="3"/>
        <v>43400</v>
      </c>
      <c r="G12" s="138">
        <f t="shared" ca="1" si="4"/>
        <v>6</v>
      </c>
      <c r="H12" s="138">
        <f t="shared" ca="1" si="5"/>
        <v>236727.27272727274</v>
      </c>
      <c r="I12" s="138">
        <f t="shared" ca="1" si="6"/>
        <v>260400</v>
      </c>
      <c r="J12" s="138">
        <f t="shared" ca="1" si="7"/>
        <v>23672.727272727265</v>
      </c>
      <c r="K12" s="759" t="str">
        <f t="shared" ca="1" si="8"/>
        <v>DTD</v>
      </c>
    </row>
    <row r="13" spans="1:11">
      <c r="A13" s="3" t="s">
        <v>940</v>
      </c>
      <c r="B13" s="138">
        <f t="shared" ca="1" si="0"/>
        <v>378000</v>
      </c>
      <c r="C13" s="138">
        <f t="shared" ca="1" si="1"/>
        <v>17</v>
      </c>
      <c r="D13" s="138">
        <v>10</v>
      </c>
      <c r="E13" s="138">
        <f t="shared" ca="1" si="2"/>
        <v>22235.294117647059</v>
      </c>
      <c r="F13" s="138">
        <f t="shared" ca="1" si="3"/>
        <v>37800</v>
      </c>
      <c r="G13" s="138">
        <f t="shared" ca="1" si="4"/>
        <v>12</v>
      </c>
      <c r="H13" s="138">
        <f t="shared" ca="1" si="5"/>
        <v>266823.5294117647</v>
      </c>
      <c r="I13" s="138">
        <f t="shared" ca="1" si="6"/>
        <v>453600</v>
      </c>
      <c r="J13" s="138">
        <f t="shared" ca="1" si="7"/>
        <v>186776.4705882353</v>
      </c>
      <c r="K13" s="759" t="str">
        <f t="shared" ca="1" si="8"/>
        <v>DTD</v>
      </c>
    </row>
    <row r="14" spans="1:11">
      <c r="A14" s="3" t="s">
        <v>941</v>
      </c>
      <c r="B14" s="138">
        <f t="shared" ca="1" si="0"/>
        <v>884000</v>
      </c>
      <c r="C14" s="138">
        <f t="shared" ca="1" si="1"/>
        <v>5</v>
      </c>
      <c r="D14" s="138">
        <v>10</v>
      </c>
      <c r="E14" s="138">
        <f t="shared" ca="1" si="2"/>
        <v>176800</v>
      </c>
      <c r="F14" s="138">
        <f t="shared" ca="1" si="3"/>
        <v>88400</v>
      </c>
      <c r="G14" s="138">
        <f t="shared" ca="1" si="4"/>
        <v>0</v>
      </c>
      <c r="H14" s="138">
        <f t="shared" ca="1" si="5"/>
        <v>0</v>
      </c>
      <c r="I14" s="138">
        <f t="shared" ca="1" si="6"/>
        <v>0</v>
      </c>
      <c r="J14" s="138">
        <f t="shared" ca="1" si="7"/>
        <v>0</v>
      </c>
      <c r="K14" s="759" t="str">
        <f t="shared" ca="1" si="8"/>
        <v>DTG</v>
      </c>
    </row>
    <row r="15" spans="1:11">
      <c r="A15" s="3" t="s">
        <v>942</v>
      </c>
      <c r="B15" s="138">
        <f t="shared" ca="1" si="0"/>
        <v>366000</v>
      </c>
      <c r="C15" s="138">
        <f t="shared" ca="1" si="1"/>
        <v>18</v>
      </c>
      <c r="D15" s="138">
        <v>10</v>
      </c>
      <c r="E15" s="138">
        <f t="shared" ca="1" si="2"/>
        <v>20333.333333333332</v>
      </c>
      <c r="F15" s="138">
        <f t="shared" ca="1" si="3"/>
        <v>36600</v>
      </c>
      <c r="G15" s="138">
        <f t="shared" ca="1" si="4"/>
        <v>13</v>
      </c>
      <c r="H15" s="138">
        <f t="shared" ca="1" si="5"/>
        <v>264333.33333333331</v>
      </c>
      <c r="I15" s="138">
        <f t="shared" ca="1" si="6"/>
        <v>475800</v>
      </c>
      <c r="J15" s="138">
        <f t="shared" ca="1" si="7"/>
        <v>211466.66666666669</v>
      </c>
      <c r="K15" s="759" t="str">
        <f t="shared" ca="1" si="8"/>
        <v>DTD</v>
      </c>
    </row>
    <row r="16" spans="1:11">
      <c r="A16" s="3" t="s">
        <v>943</v>
      </c>
      <c r="B16" s="138">
        <f t="shared" ca="1" si="0"/>
        <v>784000</v>
      </c>
      <c r="C16" s="138">
        <f t="shared" ca="1" si="1"/>
        <v>16</v>
      </c>
      <c r="D16" s="138">
        <v>10</v>
      </c>
      <c r="E16" s="138">
        <f t="shared" ca="1" si="2"/>
        <v>49000</v>
      </c>
      <c r="F16" s="138">
        <f t="shared" ca="1" si="3"/>
        <v>78400</v>
      </c>
      <c r="G16" s="138">
        <f t="shared" ca="1" si="4"/>
        <v>11</v>
      </c>
      <c r="H16" s="138">
        <f t="shared" ca="1" si="5"/>
        <v>539000</v>
      </c>
      <c r="I16" s="138">
        <f t="shared" ca="1" si="6"/>
        <v>862400</v>
      </c>
      <c r="J16" s="138">
        <f t="shared" ca="1" si="7"/>
        <v>323400</v>
      </c>
      <c r="K16" s="759" t="str">
        <f t="shared" ca="1" si="8"/>
        <v>DTD</v>
      </c>
    </row>
    <row r="17" spans="1:11">
      <c r="A17" s="3" t="s">
        <v>944</v>
      </c>
      <c r="B17" s="138">
        <f t="shared" ca="1" si="0"/>
        <v>253000</v>
      </c>
      <c r="C17" s="138">
        <f t="shared" ca="1" si="1"/>
        <v>18</v>
      </c>
      <c r="D17" s="138">
        <v>10</v>
      </c>
      <c r="E17" s="138">
        <f t="shared" ca="1" si="2"/>
        <v>14055.555555555555</v>
      </c>
      <c r="F17" s="138">
        <f t="shared" ca="1" si="3"/>
        <v>25300</v>
      </c>
      <c r="G17" s="138">
        <f t="shared" ca="1" si="4"/>
        <v>13</v>
      </c>
      <c r="H17" s="138">
        <f t="shared" ca="1" si="5"/>
        <v>182722.22222222222</v>
      </c>
      <c r="I17" s="138">
        <f t="shared" ca="1" si="6"/>
        <v>328900</v>
      </c>
      <c r="J17" s="138">
        <f t="shared" ca="1" si="7"/>
        <v>146177.77777777778</v>
      </c>
      <c r="K17" s="759" t="str">
        <f t="shared" ca="1" si="8"/>
        <v>DTD</v>
      </c>
    </row>
    <row r="18" spans="1:11">
      <c r="A18" s="3" t="s">
        <v>945</v>
      </c>
      <c r="B18" s="138">
        <f t="shared" ca="1" si="0"/>
        <v>324000</v>
      </c>
      <c r="C18" s="138">
        <f t="shared" ca="1" si="1"/>
        <v>17</v>
      </c>
      <c r="D18" s="138">
        <v>10</v>
      </c>
      <c r="E18" s="138">
        <f t="shared" ca="1" si="2"/>
        <v>19058.823529411766</v>
      </c>
      <c r="F18" s="138">
        <f t="shared" ca="1" si="3"/>
        <v>32400</v>
      </c>
      <c r="G18" s="138">
        <f t="shared" ca="1" si="4"/>
        <v>12</v>
      </c>
      <c r="H18" s="138">
        <f t="shared" ca="1" si="5"/>
        <v>228705.8823529412</v>
      </c>
      <c r="I18" s="138">
        <f t="shared" ca="1" si="6"/>
        <v>388800</v>
      </c>
      <c r="J18" s="138">
        <f t="shared" ca="1" si="7"/>
        <v>160094.1176470588</v>
      </c>
      <c r="K18" s="759" t="str">
        <f t="shared" ca="1" si="8"/>
        <v>DTD</v>
      </c>
    </row>
    <row r="19" spans="1:11">
      <c r="A19" s="3" t="s">
        <v>946</v>
      </c>
      <c r="B19" s="138">
        <f t="shared" ca="1" si="0"/>
        <v>152000</v>
      </c>
      <c r="C19" s="138">
        <f t="shared" ca="1" si="1"/>
        <v>8</v>
      </c>
      <c r="D19" s="138">
        <v>10</v>
      </c>
      <c r="E19" s="138">
        <f t="shared" ca="1" si="2"/>
        <v>19000</v>
      </c>
      <c r="F19" s="138">
        <f t="shared" ca="1" si="3"/>
        <v>15200</v>
      </c>
      <c r="G19" s="138">
        <f t="shared" ca="1" si="4"/>
        <v>3</v>
      </c>
      <c r="H19" s="138">
        <f t="shared" ca="1" si="5"/>
        <v>57000</v>
      </c>
      <c r="I19" s="138">
        <f t="shared" ca="1" si="6"/>
        <v>45600</v>
      </c>
      <c r="J19" s="138">
        <f t="shared" ca="1" si="7"/>
        <v>11400</v>
      </c>
      <c r="K19" s="759" t="str">
        <f t="shared" ca="1" si="8"/>
        <v>DTD</v>
      </c>
    </row>
    <row r="20" spans="1:11">
      <c r="A20" s="3" t="s">
        <v>947</v>
      </c>
      <c r="B20" s="138">
        <f t="shared" ca="1" si="0"/>
        <v>774000</v>
      </c>
      <c r="C20" s="138">
        <f t="shared" ca="1" si="1"/>
        <v>18</v>
      </c>
      <c r="D20" s="138">
        <v>10</v>
      </c>
      <c r="E20" s="138">
        <f t="shared" ca="1" si="2"/>
        <v>43000</v>
      </c>
      <c r="F20" s="138">
        <f t="shared" ca="1" si="3"/>
        <v>77400</v>
      </c>
      <c r="G20" s="138">
        <f t="shared" ca="1" si="4"/>
        <v>13</v>
      </c>
      <c r="H20" s="138">
        <f t="shared" ca="1" si="5"/>
        <v>559000</v>
      </c>
      <c r="I20" s="138">
        <f t="shared" ca="1" si="6"/>
        <v>1006200</v>
      </c>
      <c r="J20" s="138">
        <f t="shared" ca="1" si="7"/>
        <v>447200</v>
      </c>
      <c r="K20" s="759" t="str">
        <f t="shared" ca="1" si="8"/>
        <v>DTD</v>
      </c>
    </row>
    <row r="21" spans="1:11" ht="15.75" customHeight="1">
      <c r="A21" s="3" t="s">
        <v>948</v>
      </c>
      <c r="B21" s="138">
        <f t="shared" ca="1" si="0"/>
        <v>177000</v>
      </c>
      <c r="C21" s="138">
        <f t="shared" ca="1" si="1"/>
        <v>17</v>
      </c>
      <c r="D21" s="138">
        <v>10</v>
      </c>
      <c r="E21" s="138">
        <f t="shared" ca="1" si="2"/>
        <v>10411.764705882353</v>
      </c>
      <c r="F21" s="138">
        <f t="shared" ca="1" si="3"/>
        <v>17700</v>
      </c>
      <c r="G21" s="138">
        <f t="shared" ca="1" si="4"/>
        <v>12</v>
      </c>
      <c r="H21" s="138">
        <f t="shared" ca="1" si="5"/>
        <v>124941.17647058824</v>
      </c>
      <c r="I21" s="138">
        <f t="shared" ca="1" si="6"/>
        <v>212400</v>
      </c>
      <c r="J21" s="138">
        <f t="shared" ca="1" si="7"/>
        <v>87458.823529411762</v>
      </c>
      <c r="K21" s="759" t="str">
        <f t="shared" ca="1" si="8"/>
        <v>DTD</v>
      </c>
    </row>
    <row r="22" spans="1:11" ht="15.75" customHeight="1">
      <c r="A22" s="3" t="s">
        <v>949</v>
      </c>
      <c r="B22" s="138">
        <f t="shared" ca="1" si="0"/>
        <v>509000</v>
      </c>
      <c r="C22" s="138">
        <f t="shared" ca="1" si="1"/>
        <v>19</v>
      </c>
      <c r="D22" s="138">
        <v>10</v>
      </c>
      <c r="E22" s="138">
        <f t="shared" ca="1" si="2"/>
        <v>26789.473684210527</v>
      </c>
      <c r="F22" s="138">
        <f t="shared" ca="1" si="3"/>
        <v>50900</v>
      </c>
      <c r="G22" s="138">
        <f t="shared" ca="1" si="4"/>
        <v>14</v>
      </c>
      <c r="H22" s="138">
        <f t="shared" ca="1" si="5"/>
        <v>375052.63157894736</v>
      </c>
      <c r="I22" s="138">
        <f t="shared" ca="1" si="6"/>
        <v>712600</v>
      </c>
      <c r="J22" s="138">
        <f t="shared" ca="1" si="7"/>
        <v>337547.36842105264</v>
      </c>
      <c r="K22" s="759" t="str">
        <f t="shared" ca="1" si="8"/>
        <v>DTD</v>
      </c>
    </row>
    <row r="23" spans="1:11" ht="15.75" customHeight="1">
      <c r="A23" s="3" t="s">
        <v>950</v>
      </c>
      <c r="B23" s="138">
        <f t="shared" ca="1" si="0"/>
        <v>894000</v>
      </c>
      <c r="C23" s="138">
        <f t="shared" ca="1" si="1"/>
        <v>9</v>
      </c>
      <c r="D23" s="138">
        <v>10</v>
      </c>
      <c r="E23" s="138">
        <f t="shared" ca="1" si="2"/>
        <v>99333.333333333328</v>
      </c>
      <c r="F23" s="138">
        <f t="shared" ca="1" si="3"/>
        <v>89400</v>
      </c>
      <c r="G23" s="138">
        <f t="shared" ca="1" si="4"/>
        <v>4</v>
      </c>
      <c r="H23" s="138">
        <f t="shared" ca="1" si="5"/>
        <v>397333.33333333331</v>
      </c>
      <c r="I23" s="138">
        <f t="shared" ca="1" si="6"/>
        <v>357600</v>
      </c>
      <c r="J23" s="138">
        <f t="shared" ca="1" si="7"/>
        <v>39733.333333333314</v>
      </c>
      <c r="K23" s="759" t="str">
        <f t="shared" ca="1" si="8"/>
        <v>DTD</v>
      </c>
    </row>
    <row r="24" spans="1:11" ht="15.75" customHeight="1">
      <c r="A24" s="3" t="s">
        <v>951</v>
      </c>
      <c r="B24" s="138">
        <f t="shared" ca="1" si="0"/>
        <v>224000</v>
      </c>
      <c r="C24" s="138">
        <f t="shared" ca="1" si="1"/>
        <v>17</v>
      </c>
      <c r="D24" s="138">
        <v>10</v>
      </c>
      <c r="E24" s="138">
        <f t="shared" ca="1" si="2"/>
        <v>13176.470588235294</v>
      </c>
      <c r="F24" s="138">
        <f t="shared" ca="1" si="3"/>
        <v>22400</v>
      </c>
      <c r="G24" s="138">
        <f t="shared" ca="1" si="4"/>
        <v>12</v>
      </c>
      <c r="H24" s="138">
        <f t="shared" ca="1" si="5"/>
        <v>158117.64705882352</v>
      </c>
      <c r="I24" s="138">
        <f t="shared" ca="1" si="6"/>
        <v>268800</v>
      </c>
      <c r="J24" s="138">
        <f t="shared" ca="1" si="7"/>
        <v>110682.35294117648</v>
      </c>
      <c r="K24" s="759" t="str">
        <f t="shared" ca="1" si="8"/>
        <v>DTD</v>
      </c>
    </row>
    <row r="25" spans="1:11" ht="15.75" customHeight="1"/>
    <row r="26" spans="1:11" ht="15.75" customHeight="1"/>
    <row r="27" spans="1:11" ht="15.75" customHeight="1"/>
    <row r="28" spans="1:11" ht="15.75" customHeight="1"/>
    <row r="29" spans="1:11" ht="15.75" customHeight="1"/>
    <row r="30" spans="1:11" ht="15.75" customHeight="1"/>
    <row r="31" spans="1:11" ht="15.75" customHeight="1"/>
    <row r="32" spans="1: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1000"/>
  <sheetViews>
    <sheetView workbookViewId="0"/>
  </sheetViews>
  <sheetFormatPr baseColWidth="10" defaultColWidth="14.42578125" defaultRowHeight="15" customHeight="1"/>
  <cols>
    <col min="1" max="5" width="10.7109375" customWidth="1"/>
    <col min="6" max="6" width="10.140625" customWidth="1"/>
    <col min="7" max="26" width="10.7109375" customWidth="1"/>
  </cols>
  <sheetData>
    <row r="1" spans="1:13">
      <c r="A1" s="789" t="s">
        <v>952</v>
      </c>
    </row>
    <row r="2" spans="1:13">
      <c r="A2" s="3" t="s">
        <v>0</v>
      </c>
      <c r="B2" s="77">
        <v>1000000</v>
      </c>
    </row>
    <row r="3" spans="1:13">
      <c r="A3" s="3" t="s">
        <v>953</v>
      </c>
      <c r="B3" s="3">
        <v>10</v>
      </c>
      <c r="C3" s="3" t="s">
        <v>761</v>
      </c>
    </row>
    <row r="4" spans="1:13">
      <c r="K4" s="817" t="s">
        <v>954</v>
      </c>
      <c r="L4" s="18"/>
      <c r="M4" s="77">
        <f>SUM(K6:L56)</f>
        <v>0.49553144944366068</v>
      </c>
    </row>
    <row r="5" spans="1:13">
      <c r="A5" s="818" t="s">
        <v>22</v>
      </c>
      <c r="B5" s="819" t="s">
        <v>49</v>
      </c>
      <c r="C5" s="819" t="s">
        <v>955</v>
      </c>
      <c r="D5" s="816" t="s">
        <v>796</v>
      </c>
      <c r="F5" s="818" t="s">
        <v>18</v>
      </c>
      <c r="G5" s="819" t="s">
        <v>49</v>
      </c>
      <c r="H5" s="819" t="s">
        <v>955</v>
      </c>
      <c r="I5" s="816" t="s">
        <v>796</v>
      </c>
      <c r="K5" s="18" t="s">
        <v>956</v>
      </c>
      <c r="L5" s="18" t="s">
        <v>957</v>
      </c>
    </row>
    <row r="6" spans="1:13">
      <c r="A6" s="789">
        <v>1</v>
      </c>
      <c r="B6" s="77">
        <f>+B2</f>
        <v>1000000</v>
      </c>
      <c r="C6" s="77">
        <f>+B6*50%*25%</f>
        <v>125000</v>
      </c>
      <c r="D6" s="77">
        <f t="shared" ref="D6:D56" si="0">+B6-C6</f>
        <v>875000</v>
      </c>
      <c r="F6" s="789">
        <v>1</v>
      </c>
      <c r="G6" s="77">
        <f>+B6</f>
        <v>1000000</v>
      </c>
      <c r="H6" s="77">
        <f t="shared" ref="H6:H15" si="1">+G6/10*F6</f>
        <v>100000</v>
      </c>
      <c r="I6" s="77">
        <f t="shared" ref="I6:I56" si="2">+G6-H6</f>
        <v>900000</v>
      </c>
      <c r="K6" s="77">
        <v>100000</v>
      </c>
      <c r="L6" s="77">
        <f>-+C6</f>
        <v>-125000</v>
      </c>
    </row>
    <row r="7" spans="1:13">
      <c r="A7" s="789">
        <f t="shared" ref="A7:A56" si="3">+A6+1</f>
        <v>2</v>
      </c>
      <c r="B7" s="77">
        <f t="shared" ref="B7:B56" si="4">+B6</f>
        <v>1000000</v>
      </c>
      <c r="C7" s="77">
        <f t="shared" ref="C7:C56" si="5">+C6+D6*25%</f>
        <v>343750</v>
      </c>
      <c r="D7" s="77">
        <f t="shared" si="0"/>
        <v>656250</v>
      </c>
      <c r="F7" s="789">
        <f t="shared" ref="F7:F56" si="6">+F6+1</f>
        <v>2</v>
      </c>
      <c r="G7" s="77">
        <f t="shared" ref="G7:G56" si="7">+G6</f>
        <v>1000000</v>
      </c>
      <c r="H7" s="77">
        <f t="shared" si="1"/>
        <v>200000</v>
      </c>
      <c r="I7" s="77">
        <f t="shared" si="2"/>
        <v>800000</v>
      </c>
      <c r="K7" s="77">
        <v>100000</v>
      </c>
      <c r="L7" s="77">
        <f t="shared" ref="L7:L56" si="8">-(+C7-C6)</f>
        <v>-218750</v>
      </c>
    </row>
    <row r="8" spans="1:13">
      <c r="A8" s="789">
        <f t="shared" si="3"/>
        <v>3</v>
      </c>
      <c r="B8" s="77">
        <f t="shared" si="4"/>
        <v>1000000</v>
      </c>
      <c r="C8" s="77">
        <f t="shared" si="5"/>
        <v>507812.5</v>
      </c>
      <c r="D8" s="77">
        <f t="shared" si="0"/>
        <v>492187.5</v>
      </c>
      <c r="F8" s="789">
        <f t="shared" si="6"/>
        <v>3</v>
      </c>
      <c r="G8" s="77">
        <f t="shared" si="7"/>
        <v>1000000</v>
      </c>
      <c r="H8" s="77">
        <f t="shared" si="1"/>
        <v>300000</v>
      </c>
      <c r="I8" s="77">
        <f t="shared" si="2"/>
        <v>700000</v>
      </c>
      <c r="K8" s="77">
        <v>100000</v>
      </c>
      <c r="L8" s="77">
        <f t="shared" si="8"/>
        <v>-164062.5</v>
      </c>
    </row>
    <row r="9" spans="1:13">
      <c r="A9" s="789">
        <f t="shared" si="3"/>
        <v>4</v>
      </c>
      <c r="B9" s="77">
        <f t="shared" si="4"/>
        <v>1000000</v>
      </c>
      <c r="C9" s="77">
        <f t="shared" si="5"/>
        <v>630859.375</v>
      </c>
      <c r="D9" s="77">
        <f t="shared" si="0"/>
        <v>369140.625</v>
      </c>
      <c r="F9" s="789">
        <f t="shared" si="6"/>
        <v>4</v>
      </c>
      <c r="G9" s="77">
        <f t="shared" si="7"/>
        <v>1000000</v>
      </c>
      <c r="H9" s="77">
        <f t="shared" si="1"/>
        <v>400000</v>
      </c>
      <c r="I9" s="77">
        <f t="shared" si="2"/>
        <v>600000</v>
      </c>
      <c r="K9" s="77">
        <v>100000</v>
      </c>
      <c r="L9" s="77">
        <f t="shared" si="8"/>
        <v>-123046.875</v>
      </c>
    </row>
    <row r="10" spans="1:13">
      <c r="A10" s="789">
        <f t="shared" si="3"/>
        <v>5</v>
      </c>
      <c r="B10" s="77">
        <f t="shared" si="4"/>
        <v>1000000</v>
      </c>
      <c r="C10" s="77">
        <f t="shared" si="5"/>
        <v>723144.53125</v>
      </c>
      <c r="D10" s="77">
        <f t="shared" si="0"/>
        <v>276855.46875</v>
      </c>
      <c r="F10" s="789">
        <f t="shared" si="6"/>
        <v>5</v>
      </c>
      <c r="G10" s="77">
        <f t="shared" si="7"/>
        <v>1000000</v>
      </c>
      <c r="H10" s="77">
        <f t="shared" si="1"/>
        <v>500000</v>
      </c>
      <c r="I10" s="77">
        <f t="shared" si="2"/>
        <v>500000</v>
      </c>
      <c r="K10" s="77">
        <v>100000</v>
      </c>
      <c r="L10" s="77">
        <f t="shared" si="8"/>
        <v>-92285.15625</v>
      </c>
    </row>
    <row r="11" spans="1:13">
      <c r="A11" s="789">
        <f t="shared" si="3"/>
        <v>6</v>
      </c>
      <c r="B11" s="77">
        <f t="shared" si="4"/>
        <v>1000000</v>
      </c>
      <c r="C11" s="77">
        <f t="shared" si="5"/>
        <v>792358.3984375</v>
      </c>
      <c r="D11" s="77">
        <f t="shared" si="0"/>
        <v>207641.6015625</v>
      </c>
      <c r="F11" s="789">
        <f t="shared" si="6"/>
        <v>6</v>
      </c>
      <c r="G11" s="77">
        <f t="shared" si="7"/>
        <v>1000000</v>
      </c>
      <c r="H11" s="77">
        <f t="shared" si="1"/>
        <v>600000</v>
      </c>
      <c r="I11" s="77">
        <f t="shared" si="2"/>
        <v>400000</v>
      </c>
      <c r="K11" s="77">
        <v>100000</v>
      </c>
      <c r="L11" s="77">
        <f t="shared" si="8"/>
        <v>-69213.8671875</v>
      </c>
    </row>
    <row r="12" spans="1:13">
      <c r="A12" s="789">
        <f t="shared" si="3"/>
        <v>7</v>
      </c>
      <c r="B12" s="77">
        <f t="shared" si="4"/>
        <v>1000000</v>
      </c>
      <c r="C12" s="77">
        <f t="shared" si="5"/>
        <v>844268.798828125</v>
      </c>
      <c r="D12" s="77">
        <f t="shared" si="0"/>
        <v>155731.201171875</v>
      </c>
      <c r="F12" s="789">
        <f t="shared" si="6"/>
        <v>7</v>
      </c>
      <c r="G12" s="77">
        <f t="shared" si="7"/>
        <v>1000000</v>
      </c>
      <c r="H12" s="77">
        <f t="shared" si="1"/>
        <v>700000</v>
      </c>
      <c r="I12" s="77">
        <f t="shared" si="2"/>
        <v>300000</v>
      </c>
      <c r="K12" s="77">
        <v>100000</v>
      </c>
      <c r="L12" s="77">
        <f t="shared" si="8"/>
        <v>-51910.400390625</v>
      </c>
    </row>
    <row r="13" spans="1:13">
      <c r="A13" s="789">
        <f t="shared" si="3"/>
        <v>8</v>
      </c>
      <c r="B13" s="77">
        <f t="shared" si="4"/>
        <v>1000000</v>
      </c>
      <c r="C13" s="77">
        <f t="shared" si="5"/>
        <v>883201.59912109375</v>
      </c>
      <c r="D13" s="77">
        <f t="shared" si="0"/>
        <v>116798.40087890625</v>
      </c>
      <c r="F13" s="789">
        <f t="shared" si="6"/>
        <v>8</v>
      </c>
      <c r="G13" s="77">
        <f t="shared" si="7"/>
        <v>1000000</v>
      </c>
      <c r="H13" s="77">
        <f t="shared" si="1"/>
        <v>800000</v>
      </c>
      <c r="I13" s="77">
        <f t="shared" si="2"/>
        <v>200000</v>
      </c>
      <c r="K13" s="77">
        <v>100000</v>
      </c>
      <c r="L13" s="77">
        <f t="shared" si="8"/>
        <v>-38932.80029296875</v>
      </c>
    </row>
    <row r="14" spans="1:13">
      <c r="A14" s="789">
        <f t="shared" si="3"/>
        <v>9</v>
      </c>
      <c r="B14" s="77">
        <f t="shared" si="4"/>
        <v>1000000</v>
      </c>
      <c r="C14" s="77">
        <f t="shared" si="5"/>
        <v>912401.19934082031</v>
      </c>
      <c r="D14" s="77">
        <f t="shared" si="0"/>
        <v>87598.800659179688</v>
      </c>
      <c r="F14" s="789">
        <f t="shared" si="6"/>
        <v>9</v>
      </c>
      <c r="G14" s="77">
        <f t="shared" si="7"/>
        <v>1000000</v>
      </c>
      <c r="H14" s="77">
        <f t="shared" si="1"/>
        <v>900000</v>
      </c>
      <c r="I14" s="77">
        <f t="shared" si="2"/>
        <v>100000</v>
      </c>
      <c r="K14" s="77">
        <v>100000</v>
      </c>
      <c r="L14" s="77">
        <f t="shared" si="8"/>
        <v>-29199.600219726563</v>
      </c>
    </row>
    <row r="15" spans="1:13">
      <c r="A15" s="789">
        <f t="shared" si="3"/>
        <v>10</v>
      </c>
      <c r="B15" s="77">
        <f t="shared" si="4"/>
        <v>1000000</v>
      </c>
      <c r="C15" s="77">
        <f t="shared" si="5"/>
        <v>934300.89950561523</v>
      </c>
      <c r="D15" s="77">
        <f t="shared" si="0"/>
        <v>65699.100494384766</v>
      </c>
      <c r="F15" s="789">
        <f t="shared" si="6"/>
        <v>10</v>
      </c>
      <c r="G15" s="77">
        <f t="shared" si="7"/>
        <v>1000000</v>
      </c>
      <c r="H15" s="77">
        <f t="shared" si="1"/>
        <v>1000000</v>
      </c>
      <c r="I15" s="77">
        <f t="shared" si="2"/>
        <v>0</v>
      </c>
      <c r="K15" s="77">
        <v>100000</v>
      </c>
      <c r="L15" s="77">
        <f t="shared" si="8"/>
        <v>-21899.700164794922</v>
      </c>
    </row>
    <row r="16" spans="1:13">
      <c r="A16" s="789">
        <f t="shared" si="3"/>
        <v>11</v>
      </c>
      <c r="B16" s="77">
        <f t="shared" si="4"/>
        <v>1000000</v>
      </c>
      <c r="C16" s="77">
        <f t="shared" si="5"/>
        <v>950725.67462921143</v>
      </c>
      <c r="D16" s="77">
        <f t="shared" si="0"/>
        <v>49274.325370788574</v>
      </c>
      <c r="F16" s="789">
        <f t="shared" si="6"/>
        <v>11</v>
      </c>
      <c r="G16" s="77">
        <f t="shared" si="7"/>
        <v>1000000</v>
      </c>
      <c r="H16" s="77">
        <f t="shared" ref="H16:H56" si="9">+H15</f>
        <v>1000000</v>
      </c>
      <c r="I16" s="77">
        <f t="shared" si="2"/>
        <v>0</v>
      </c>
      <c r="L16" s="77">
        <f t="shared" si="8"/>
        <v>-16424.775123596191</v>
      </c>
    </row>
    <row r="17" spans="1:14">
      <c r="A17" s="789">
        <f t="shared" si="3"/>
        <v>12</v>
      </c>
      <c r="B17" s="77">
        <f t="shared" si="4"/>
        <v>1000000</v>
      </c>
      <c r="C17" s="77">
        <f t="shared" si="5"/>
        <v>963044.25597190857</v>
      </c>
      <c r="D17" s="77">
        <f t="shared" si="0"/>
        <v>36955.744028091431</v>
      </c>
      <c r="F17" s="789">
        <f t="shared" si="6"/>
        <v>12</v>
      </c>
      <c r="G17" s="77">
        <f t="shared" si="7"/>
        <v>1000000</v>
      </c>
      <c r="H17" s="77">
        <f t="shared" si="9"/>
        <v>1000000</v>
      </c>
      <c r="I17" s="77">
        <f t="shared" si="2"/>
        <v>0</v>
      </c>
      <c r="L17" s="77">
        <f t="shared" si="8"/>
        <v>-12318.581342697144</v>
      </c>
      <c r="N17" s="3" t="s">
        <v>958</v>
      </c>
    </row>
    <row r="18" spans="1:14">
      <c r="A18" s="789">
        <f t="shared" si="3"/>
        <v>13</v>
      </c>
      <c r="B18" s="77">
        <f t="shared" si="4"/>
        <v>1000000</v>
      </c>
      <c r="C18" s="77">
        <f t="shared" si="5"/>
        <v>972283.19197893143</v>
      </c>
      <c r="D18" s="77">
        <f t="shared" si="0"/>
        <v>27716.808021068573</v>
      </c>
      <c r="F18" s="789">
        <f t="shared" si="6"/>
        <v>13</v>
      </c>
      <c r="G18" s="77">
        <f t="shared" si="7"/>
        <v>1000000</v>
      </c>
      <c r="H18" s="77">
        <f t="shared" si="9"/>
        <v>1000000</v>
      </c>
      <c r="I18" s="77">
        <f t="shared" si="2"/>
        <v>0</v>
      </c>
      <c r="L18" s="77">
        <f t="shared" si="8"/>
        <v>-9238.9360070228577</v>
      </c>
      <c r="N18" s="3" t="s">
        <v>959</v>
      </c>
    </row>
    <row r="19" spans="1:14">
      <c r="A19" s="789">
        <f t="shared" si="3"/>
        <v>14</v>
      </c>
      <c r="B19" s="77">
        <f t="shared" si="4"/>
        <v>1000000</v>
      </c>
      <c r="C19" s="77">
        <f t="shared" si="5"/>
        <v>979212.39398419857</v>
      </c>
      <c r="D19" s="77">
        <f t="shared" si="0"/>
        <v>20787.60601580143</v>
      </c>
      <c r="F19" s="789">
        <f t="shared" si="6"/>
        <v>14</v>
      </c>
      <c r="G19" s="77">
        <f t="shared" si="7"/>
        <v>1000000</v>
      </c>
      <c r="H19" s="77">
        <f t="shared" si="9"/>
        <v>1000000</v>
      </c>
      <c r="I19" s="77">
        <f t="shared" si="2"/>
        <v>0</v>
      </c>
      <c r="L19" s="77">
        <f t="shared" si="8"/>
        <v>-6929.2020052671432</v>
      </c>
      <c r="N19" s="3" t="s">
        <v>960</v>
      </c>
    </row>
    <row r="20" spans="1:14">
      <c r="A20" s="789">
        <f t="shared" si="3"/>
        <v>15</v>
      </c>
      <c r="B20" s="77">
        <f t="shared" si="4"/>
        <v>1000000</v>
      </c>
      <c r="C20" s="77">
        <f t="shared" si="5"/>
        <v>984409.29548814893</v>
      </c>
      <c r="D20" s="77">
        <f t="shared" si="0"/>
        <v>15590.704511851072</v>
      </c>
      <c r="F20" s="789">
        <f t="shared" si="6"/>
        <v>15</v>
      </c>
      <c r="G20" s="77">
        <f t="shared" si="7"/>
        <v>1000000</v>
      </c>
      <c r="H20" s="77">
        <f t="shared" si="9"/>
        <v>1000000</v>
      </c>
      <c r="I20" s="77">
        <f t="shared" si="2"/>
        <v>0</v>
      </c>
      <c r="L20" s="77">
        <f t="shared" si="8"/>
        <v>-5196.9015039503574</v>
      </c>
      <c r="N20" s="3" t="s">
        <v>961</v>
      </c>
    </row>
    <row r="21" spans="1:14" ht="15.75" customHeight="1">
      <c r="A21" s="789">
        <f t="shared" si="3"/>
        <v>16</v>
      </c>
      <c r="B21" s="77">
        <f t="shared" si="4"/>
        <v>1000000</v>
      </c>
      <c r="C21" s="77">
        <f t="shared" si="5"/>
        <v>988306.9716161117</v>
      </c>
      <c r="D21" s="77">
        <f t="shared" si="0"/>
        <v>11693.028383888304</v>
      </c>
      <c r="F21" s="789">
        <f t="shared" si="6"/>
        <v>16</v>
      </c>
      <c r="G21" s="77">
        <f t="shared" si="7"/>
        <v>1000000</v>
      </c>
      <c r="H21" s="77">
        <f t="shared" si="9"/>
        <v>1000000</v>
      </c>
      <c r="I21" s="77">
        <f t="shared" si="2"/>
        <v>0</v>
      </c>
      <c r="L21" s="77">
        <f t="shared" si="8"/>
        <v>-3897.6761279627681</v>
      </c>
    </row>
    <row r="22" spans="1:14" ht="15.75" customHeight="1">
      <c r="A22" s="789">
        <f t="shared" si="3"/>
        <v>17</v>
      </c>
      <c r="B22" s="77">
        <f t="shared" si="4"/>
        <v>1000000</v>
      </c>
      <c r="C22" s="77">
        <f t="shared" si="5"/>
        <v>991230.22871208377</v>
      </c>
      <c r="D22" s="77">
        <f t="shared" si="0"/>
        <v>8769.7712879162282</v>
      </c>
      <c r="F22" s="789">
        <f t="shared" si="6"/>
        <v>17</v>
      </c>
      <c r="G22" s="77">
        <f t="shared" si="7"/>
        <v>1000000</v>
      </c>
      <c r="H22" s="77">
        <f t="shared" si="9"/>
        <v>1000000</v>
      </c>
      <c r="I22" s="77">
        <f t="shared" si="2"/>
        <v>0</v>
      </c>
      <c r="L22" s="77">
        <f t="shared" si="8"/>
        <v>-2923.2570959720761</v>
      </c>
    </row>
    <row r="23" spans="1:14" ht="15.75" customHeight="1">
      <c r="A23" s="789">
        <f t="shared" si="3"/>
        <v>18</v>
      </c>
      <c r="B23" s="77">
        <f t="shared" si="4"/>
        <v>1000000</v>
      </c>
      <c r="C23" s="77">
        <f t="shared" si="5"/>
        <v>993422.67153406283</v>
      </c>
      <c r="D23" s="77">
        <f t="shared" si="0"/>
        <v>6577.3284659371711</v>
      </c>
      <c r="F23" s="789">
        <f t="shared" si="6"/>
        <v>18</v>
      </c>
      <c r="G23" s="77">
        <f t="shared" si="7"/>
        <v>1000000</v>
      </c>
      <c r="H23" s="77">
        <f t="shared" si="9"/>
        <v>1000000</v>
      </c>
      <c r="I23" s="77">
        <f t="shared" si="2"/>
        <v>0</v>
      </c>
      <c r="L23" s="77">
        <f t="shared" si="8"/>
        <v>-2192.442821979057</v>
      </c>
    </row>
    <row r="24" spans="1:14" ht="15.75" customHeight="1">
      <c r="A24" s="789">
        <f t="shared" si="3"/>
        <v>19</v>
      </c>
      <c r="B24" s="77">
        <f t="shared" si="4"/>
        <v>1000000</v>
      </c>
      <c r="C24" s="77">
        <f t="shared" si="5"/>
        <v>995067.00365054712</v>
      </c>
      <c r="D24" s="77">
        <f t="shared" si="0"/>
        <v>4932.9963494528783</v>
      </c>
      <c r="F24" s="789">
        <f t="shared" si="6"/>
        <v>19</v>
      </c>
      <c r="G24" s="77">
        <f t="shared" si="7"/>
        <v>1000000</v>
      </c>
      <c r="H24" s="77">
        <f t="shared" si="9"/>
        <v>1000000</v>
      </c>
      <c r="I24" s="77">
        <f t="shared" si="2"/>
        <v>0</v>
      </c>
      <c r="L24" s="77">
        <f t="shared" si="8"/>
        <v>-1644.3321164842928</v>
      </c>
    </row>
    <row r="25" spans="1:14" ht="15.75" customHeight="1">
      <c r="A25" s="789">
        <f t="shared" si="3"/>
        <v>20</v>
      </c>
      <c r="B25" s="77">
        <f t="shared" si="4"/>
        <v>1000000</v>
      </c>
      <c r="C25" s="77">
        <f t="shared" si="5"/>
        <v>996300.25273791037</v>
      </c>
      <c r="D25" s="77">
        <f t="shared" si="0"/>
        <v>3699.7472620896297</v>
      </c>
      <c r="F25" s="789">
        <f t="shared" si="6"/>
        <v>20</v>
      </c>
      <c r="G25" s="77">
        <f t="shared" si="7"/>
        <v>1000000</v>
      </c>
      <c r="H25" s="77">
        <f t="shared" si="9"/>
        <v>1000000</v>
      </c>
      <c r="I25" s="77">
        <f t="shared" si="2"/>
        <v>0</v>
      </c>
      <c r="L25" s="77">
        <f t="shared" si="8"/>
        <v>-1233.2490873632487</v>
      </c>
    </row>
    <row r="26" spans="1:14" ht="15.75" customHeight="1">
      <c r="A26" s="789">
        <f t="shared" si="3"/>
        <v>21</v>
      </c>
      <c r="B26" s="77">
        <f t="shared" si="4"/>
        <v>1000000</v>
      </c>
      <c r="C26" s="77">
        <f t="shared" si="5"/>
        <v>997225.18955343275</v>
      </c>
      <c r="D26" s="77">
        <f t="shared" si="0"/>
        <v>2774.8104465672513</v>
      </c>
      <c r="F26" s="789">
        <f t="shared" si="6"/>
        <v>21</v>
      </c>
      <c r="G26" s="77">
        <f t="shared" si="7"/>
        <v>1000000</v>
      </c>
      <c r="H26" s="77">
        <f t="shared" si="9"/>
        <v>1000000</v>
      </c>
      <c r="I26" s="77">
        <f t="shared" si="2"/>
        <v>0</v>
      </c>
      <c r="L26" s="77">
        <f t="shared" si="8"/>
        <v>-924.93681552237831</v>
      </c>
    </row>
    <row r="27" spans="1:14" ht="15.75" customHeight="1">
      <c r="A27" s="789">
        <f t="shared" si="3"/>
        <v>22</v>
      </c>
      <c r="B27" s="77">
        <f t="shared" si="4"/>
        <v>1000000</v>
      </c>
      <c r="C27" s="77">
        <f t="shared" si="5"/>
        <v>997918.89216507459</v>
      </c>
      <c r="D27" s="77">
        <f t="shared" si="0"/>
        <v>2081.1078349254094</v>
      </c>
      <c r="F27" s="789">
        <f t="shared" si="6"/>
        <v>22</v>
      </c>
      <c r="G27" s="77">
        <f t="shared" si="7"/>
        <v>1000000</v>
      </c>
      <c r="H27" s="77">
        <f t="shared" si="9"/>
        <v>1000000</v>
      </c>
      <c r="I27" s="77">
        <f t="shared" si="2"/>
        <v>0</v>
      </c>
      <c r="L27" s="77">
        <f t="shared" si="8"/>
        <v>-693.70261164184194</v>
      </c>
    </row>
    <row r="28" spans="1:14" ht="15.75" customHeight="1">
      <c r="A28" s="789">
        <f t="shared" si="3"/>
        <v>23</v>
      </c>
      <c r="B28" s="77">
        <f t="shared" si="4"/>
        <v>1000000</v>
      </c>
      <c r="C28" s="77">
        <f t="shared" si="5"/>
        <v>998439.16912380594</v>
      </c>
      <c r="D28" s="77">
        <f t="shared" si="0"/>
        <v>1560.8308761940571</v>
      </c>
      <c r="F28" s="789">
        <f t="shared" si="6"/>
        <v>23</v>
      </c>
      <c r="G28" s="77">
        <f t="shared" si="7"/>
        <v>1000000</v>
      </c>
      <c r="H28" s="77">
        <f t="shared" si="9"/>
        <v>1000000</v>
      </c>
      <c r="I28" s="77">
        <f t="shared" si="2"/>
        <v>0</v>
      </c>
      <c r="L28" s="77">
        <f t="shared" si="8"/>
        <v>-520.27695873135235</v>
      </c>
    </row>
    <row r="29" spans="1:14" ht="15.75" customHeight="1">
      <c r="A29" s="789">
        <f t="shared" si="3"/>
        <v>24</v>
      </c>
      <c r="B29" s="77">
        <f t="shared" si="4"/>
        <v>1000000</v>
      </c>
      <c r="C29" s="77">
        <f t="shared" si="5"/>
        <v>998829.37684285443</v>
      </c>
      <c r="D29" s="77">
        <f t="shared" si="0"/>
        <v>1170.6231571455719</v>
      </c>
      <c r="F29" s="789">
        <f t="shared" si="6"/>
        <v>24</v>
      </c>
      <c r="G29" s="77">
        <f t="shared" si="7"/>
        <v>1000000</v>
      </c>
      <c r="H29" s="77">
        <f t="shared" si="9"/>
        <v>1000000</v>
      </c>
      <c r="I29" s="77">
        <f t="shared" si="2"/>
        <v>0</v>
      </c>
      <c r="L29" s="77">
        <f t="shared" si="8"/>
        <v>-390.20771904848516</v>
      </c>
    </row>
    <row r="30" spans="1:14" ht="15.75" customHeight="1">
      <c r="A30" s="789">
        <f t="shared" si="3"/>
        <v>25</v>
      </c>
      <c r="B30" s="77">
        <f t="shared" si="4"/>
        <v>1000000</v>
      </c>
      <c r="C30" s="77">
        <f t="shared" si="5"/>
        <v>999122.03263214079</v>
      </c>
      <c r="D30" s="77">
        <f t="shared" si="0"/>
        <v>877.96736785920803</v>
      </c>
      <c r="F30" s="789">
        <f t="shared" si="6"/>
        <v>25</v>
      </c>
      <c r="G30" s="77">
        <f t="shared" si="7"/>
        <v>1000000</v>
      </c>
      <c r="H30" s="77">
        <f t="shared" si="9"/>
        <v>1000000</v>
      </c>
      <c r="I30" s="77">
        <f t="shared" si="2"/>
        <v>0</v>
      </c>
      <c r="L30" s="77">
        <f t="shared" si="8"/>
        <v>-292.65578928636387</v>
      </c>
    </row>
    <row r="31" spans="1:14" ht="15.75" customHeight="1">
      <c r="A31" s="789">
        <f t="shared" si="3"/>
        <v>26</v>
      </c>
      <c r="B31" s="77">
        <f t="shared" si="4"/>
        <v>1000000</v>
      </c>
      <c r="C31" s="77">
        <f t="shared" si="5"/>
        <v>999341.52447410556</v>
      </c>
      <c r="D31" s="77">
        <f t="shared" si="0"/>
        <v>658.47552589443512</v>
      </c>
      <c r="F31" s="789">
        <f t="shared" si="6"/>
        <v>26</v>
      </c>
      <c r="G31" s="77">
        <f t="shared" si="7"/>
        <v>1000000</v>
      </c>
      <c r="H31" s="77">
        <f t="shared" si="9"/>
        <v>1000000</v>
      </c>
      <c r="I31" s="77">
        <f t="shared" si="2"/>
        <v>0</v>
      </c>
      <c r="L31" s="77">
        <f t="shared" si="8"/>
        <v>-219.4918419647729</v>
      </c>
    </row>
    <row r="32" spans="1:14" ht="15.75" customHeight="1">
      <c r="A32" s="789">
        <f t="shared" si="3"/>
        <v>27</v>
      </c>
      <c r="B32" s="77">
        <f t="shared" si="4"/>
        <v>1000000</v>
      </c>
      <c r="C32" s="77">
        <f t="shared" si="5"/>
        <v>999506.14335557912</v>
      </c>
      <c r="D32" s="77">
        <f t="shared" si="0"/>
        <v>493.85664442088455</v>
      </c>
      <c r="F32" s="789">
        <f t="shared" si="6"/>
        <v>27</v>
      </c>
      <c r="G32" s="77">
        <f t="shared" si="7"/>
        <v>1000000</v>
      </c>
      <c r="H32" s="77">
        <f t="shared" si="9"/>
        <v>1000000</v>
      </c>
      <c r="I32" s="77">
        <f t="shared" si="2"/>
        <v>0</v>
      </c>
      <c r="L32" s="77">
        <f t="shared" si="8"/>
        <v>-164.61888147355057</v>
      </c>
    </row>
    <row r="33" spans="1:12" ht="15.75" customHeight="1">
      <c r="A33" s="789">
        <f t="shared" si="3"/>
        <v>28</v>
      </c>
      <c r="B33" s="77">
        <f t="shared" si="4"/>
        <v>1000000</v>
      </c>
      <c r="C33" s="77">
        <f t="shared" si="5"/>
        <v>999629.60751668434</v>
      </c>
      <c r="D33" s="77">
        <f t="shared" si="0"/>
        <v>370.39248331566341</v>
      </c>
      <c r="F33" s="789">
        <f t="shared" si="6"/>
        <v>28</v>
      </c>
      <c r="G33" s="77">
        <f t="shared" si="7"/>
        <v>1000000</v>
      </c>
      <c r="H33" s="77">
        <f t="shared" si="9"/>
        <v>1000000</v>
      </c>
      <c r="I33" s="77">
        <f t="shared" si="2"/>
        <v>0</v>
      </c>
      <c r="L33" s="77">
        <f t="shared" si="8"/>
        <v>-123.46416110522114</v>
      </c>
    </row>
    <row r="34" spans="1:12" ht="15.75" customHeight="1">
      <c r="A34" s="789">
        <f t="shared" si="3"/>
        <v>29</v>
      </c>
      <c r="B34" s="77">
        <f t="shared" si="4"/>
        <v>1000000</v>
      </c>
      <c r="C34" s="77">
        <f t="shared" si="5"/>
        <v>999722.20563751319</v>
      </c>
      <c r="D34" s="77">
        <f t="shared" si="0"/>
        <v>277.79436248680577</v>
      </c>
      <c r="F34" s="789">
        <f t="shared" si="6"/>
        <v>29</v>
      </c>
      <c r="G34" s="77">
        <f t="shared" si="7"/>
        <v>1000000</v>
      </c>
      <c r="H34" s="77">
        <f t="shared" si="9"/>
        <v>1000000</v>
      </c>
      <c r="I34" s="77">
        <f t="shared" si="2"/>
        <v>0</v>
      </c>
      <c r="L34" s="77">
        <f t="shared" si="8"/>
        <v>-92.598120828857645</v>
      </c>
    </row>
    <row r="35" spans="1:12" ht="15.75" customHeight="1">
      <c r="A35" s="789">
        <f t="shared" si="3"/>
        <v>30</v>
      </c>
      <c r="B35" s="77">
        <f t="shared" si="4"/>
        <v>1000000</v>
      </c>
      <c r="C35" s="77">
        <f t="shared" si="5"/>
        <v>999791.6542281349</v>
      </c>
      <c r="D35" s="77">
        <f t="shared" si="0"/>
        <v>208.34577186510433</v>
      </c>
      <c r="F35" s="789">
        <f t="shared" si="6"/>
        <v>30</v>
      </c>
      <c r="G35" s="77">
        <f t="shared" si="7"/>
        <v>1000000</v>
      </c>
      <c r="H35" s="77">
        <f t="shared" si="9"/>
        <v>1000000</v>
      </c>
      <c r="I35" s="77">
        <f t="shared" si="2"/>
        <v>0</v>
      </c>
      <c r="L35" s="77">
        <f t="shared" si="8"/>
        <v>-69.448590621701442</v>
      </c>
    </row>
    <row r="36" spans="1:12" ht="15.75" customHeight="1">
      <c r="A36" s="789">
        <f t="shared" si="3"/>
        <v>31</v>
      </c>
      <c r="B36" s="77">
        <f t="shared" si="4"/>
        <v>1000000</v>
      </c>
      <c r="C36" s="77">
        <f t="shared" si="5"/>
        <v>999843.74067110114</v>
      </c>
      <c r="D36" s="77">
        <f t="shared" si="0"/>
        <v>156.25932889885735</v>
      </c>
      <c r="F36" s="789">
        <f t="shared" si="6"/>
        <v>31</v>
      </c>
      <c r="G36" s="77">
        <f t="shared" si="7"/>
        <v>1000000</v>
      </c>
      <c r="H36" s="77">
        <f t="shared" si="9"/>
        <v>1000000</v>
      </c>
      <c r="I36" s="77">
        <f t="shared" si="2"/>
        <v>0</v>
      </c>
      <c r="L36" s="77">
        <f t="shared" si="8"/>
        <v>-52.086442966246977</v>
      </c>
    </row>
    <row r="37" spans="1:12" ht="15.75" customHeight="1">
      <c r="A37" s="789">
        <f t="shared" si="3"/>
        <v>32</v>
      </c>
      <c r="B37" s="77">
        <f t="shared" si="4"/>
        <v>1000000</v>
      </c>
      <c r="C37" s="77">
        <f t="shared" si="5"/>
        <v>999882.80550332589</v>
      </c>
      <c r="D37" s="77">
        <f t="shared" si="0"/>
        <v>117.19449667411391</v>
      </c>
      <c r="F37" s="789">
        <f t="shared" si="6"/>
        <v>32</v>
      </c>
      <c r="G37" s="77">
        <f t="shared" si="7"/>
        <v>1000000</v>
      </c>
      <c r="H37" s="77">
        <f t="shared" si="9"/>
        <v>1000000</v>
      </c>
      <c r="I37" s="77">
        <f t="shared" si="2"/>
        <v>0</v>
      </c>
      <c r="L37" s="77">
        <f t="shared" si="8"/>
        <v>-39.064832224743441</v>
      </c>
    </row>
    <row r="38" spans="1:12" ht="15.75" customHeight="1">
      <c r="A38" s="789">
        <f t="shared" si="3"/>
        <v>33</v>
      </c>
      <c r="B38" s="77">
        <f t="shared" si="4"/>
        <v>1000000</v>
      </c>
      <c r="C38" s="77">
        <f t="shared" si="5"/>
        <v>999912.10412749439</v>
      </c>
      <c r="D38" s="77">
        <f t="shared" si="0"/>
        <v>87.895872505614534</v>
      </c>
      <c r="F38" s="789">
        <f t="shared" si="6"/>
        <v>33</v>
      </c>
      <c r="G38" s="77">
        <f t="shared" si="7"/>
        <v>1000000</v>
      </c>
      <c r="H38" s="77">
        <f t="shared" si="9"/>
        <v>1000000</v>
      </c>
      <c r="I38" s="77">
        <f t="shared" si="2"/>
        <v>0</v>
      </c>
      <c r="L38" s="77">
        <f t="shared" si="8"/>
        <v>-29.298624168499373</v>
      </c>
    </row>
    <row r="39" spans="1:12" ht="15.75" customHeight="1">
      <c r="A39" s="789">
        <f t="shared" si="3"/>
        <v>34</v>
      </c>
      <c r="B39" s="77">
        <f t="shared" si="4"/>
        <v>1000000</v>
      </c>
      <c r="C39" s="77">
        <f t="shared" si="5"/>
        <v>999934.07809562073</v>
      </c>
      <c r="D39" s="77">
        <f t="shared" si="0"/>
        <v>65.921904379269108</v>
      </c>
      <c r="F39" s="789">
        <f t="shared" si="6"/>
        <v>34</v>
      </c>
      <c r="G39" s="77">
        <f t="shared" si="7"/>
        <v>1000000</v>
      </c>
      <c r="H39" s="77">
        <f t="shared" si="9"/>
        <v>1000000</v>
      </c>
      <c r="I39" s="77">
        <f t="shared" si="2"/>
        <v>0</v>
      </c>
      <c r="L39" s="77">
        <f t="shared" si="8"/>
        <v>-21.973968126345426</v>
      </c>
    </row>
    <row r="40" spans="1:12" ht="15.75" customHeight="1">
      <c r="A40" s="789">
        <f t="shared" si="3"/>
        <v>35</v>
      </c>
      <c r="B40" s="77">
        <f t="shared" si="4"/>
        <v>1000000</v>
      </c>
      <c r="C40" s="77">
        <f t="shared" si="5"/>
        <v>999950.55857171561</v>
      </c>
      <c r="D40" s="77">
        <f t="shared" si="0"/>
        <v>49.441428284393623</v>
      </c>
      <c r="F40" s="789">
        <f t="shared" si="6"/>
        <v>35</v>
      </c>
      <c r="G40" s="77">
        <f t="shared" si="7"/>
        <v>1000000</v>
      </c>
      <c r="H40" s="77">
        <f t="shared" si="9"/>
        <v>1000000</v>
      </c>
      <c r="I40" s="77">
        <f t="shared" si="2"/>
        <v>0</v>
      </c>
      <c r="L40" s="77">
        <f t="shared" si="8"/>
        <v>-16.480476094875485</v>
      </c>
    </row>
    <row r="41" spans="1:12" ht="15.75" customHeight="1">
      <c r="A41" s="789">
        <f t="shared" si="3"/>
        <v>36</v>
      </c>
      <c r="B41" s="77">
        <f t="shared" si="4"/>
        <v>1000000</v>
      </c>
      <c r="C41" s="77">
        <f t="shared" si="5"/>
        <v>999962.91892878665</v>
      </c>
      <c r="D41" s="77">
        <f t="shared" si="0"/>
        <v>37.081071213353425</v>
      </c>
      <c r="F41" s="789">
        <f t="shared" si="6"/>
        <v>36</v>
      </c>
      <c r="G41" s="77">
        <f t="shared" si="7"/>
        <v>1000000</v>
      </c>
      <c r="H41" s="77">
        <f t="shared" si="9"/>
        <v>1000000</v>
      </c>
      <c r="I41" s="77">
        <f t="shared" si="2"/>
        <v>0</v>
      </c>
      <c r="L41" s="77">
        <f t="shared" si="8"/>
        <v>-12.360357071040198</v>
      </c>
    </row>
    <row r="42" spans="1:12" ht="15.75" customHeight="1">
      <c r="A42" s="789">
        <f t="shared" si="3"/>
        <v>37</v>
      </c>
      <c r="B42" s="77">
        <f t="shared" si="4"/>
        <v>1000000</v>
      </c>
      <c r="C42" s="77">
        <f t="shared" si="5"/>
        <v>999972.18919658998</v>
      </c>
      <c r="D42" s="77">
        <f t="shared" si="0"/>
        <v>27.810803410015069</v>
      </c>
      <c r="F42" s="789">
        <f t="shared" si="6"/>
        <v>37</v>
      </c>
      <c r="G42" s="77">
        <f t="shared" si="7"/>
        <v>1000000</v>
      </c>
      <c r="H42" s="77">
        <f t="shared" si="9"/>
        <v>1000000</v>
      </c>
      <c r="I42" s="77">
        <f t="shared" si="2"/>
        <v>0</v>
      </c>
      <c r="L42" s="77">
        <f t="shared" si="8"/>
        <v>-9.2702678033383563</v>
      </c>
    </row>
    <row r="43" spans="1:12" ht="15.75" customHeight="1">
      <c r="A43" s="789">
        <f t="shared" si="3"/>
        <v>38</v>
      </c>
      <c r="B43" s="77">
        <f t="shared" si="4"/>
        <v>1000000</v>
      </c>
      <c r="C43" s="77">
        <f t="shared" si="5"/>
        <v>999979.14189744252</v>
      </c>
      <c r="D43" s="77">
        <f t="shared" si="0"/>
        <v>20.858102557482198</v>
      </c>
      <c r="F43" s="789">
        <f t="shared" si="6"/>
        <v>38</v>
      </c>
      <c r="G43" s="77">
        <f t="shared" si="7"/>
        <v>1000000</v>
      </c>
      <c r="H43" s="77">
        <f t="shared" si="9"/>
        <v>1000000</v>
      </c>
      <c r="I43" s="77">
        <f t="shared" si="2"/>
        <v>0</v>
      </c>
      <c r="L43" s="77">
        <f t="shared" si="8"/>
        <v>-6.9527008525328711</v>
      </c>
    </row>
    <row r="44" spans="1:12" ht="15.75" customHeight="1">
      <c r="A44" s="789">
        <f t="shared" si="3"/>
        <v>39</v>
      </c>
      <c r="B44" s="77">
        <f t="shared" si="4"/>
        <v>1000000</v>
      </c>
      <c r="C44" s="77">
        <f t="shared" si="5"/>
        <v>999984.35642308183</v>
      </c>
      <c r="D44" s="77">
        <f t="shared" si="0"/>
        <v>15.643576918169856</v>
      </c>
      <c r="F44" s="789">
        <f t="shared" si="6"/>
        <v>39</v>
      </c>
      <c r="G44" s="77">
        <f t="shared" si="7"/>
        <v>1000000</v>
      </c>
      <c r="H44" s="77">
        <f t="shared" si="9"/>
        <v>1000000</v>
      </c>
      <c r="I44" s="77">
        <f t="shared" si="2"/>
        <v>0</v>
      </c>
      <c r="L44" s="77">
        <f t="shared" si="8"/>
        <v>-5.2145256393123418</v>
      </c>
    </row>
    <row r="45" spans="1:12" ht="15.75" customHeight="1">
      <c r="A45" s="789">
        <f t="shared" si="3"/>
        <v>40</v>
      </c>
      <c r="B45" s="77">
        <f t="shared" si="4"/>
        <v>1000000</v>
      </c>
      <c r="C45" s="77">
        <f t="shared" si="5"/>
        <v>999988.26731731137</v>
      </c>
      <c r="D45" s="77">
        <f t="shared" si="0"/>
        <v>11.732682688627392</v>
      </c>
      <c r="F45" s="789">
        <f t="shared" si="6"/>
        <v>40</v>
      </c>
      <c r="G45" s="77">
        <f t="shared" si="7"/>
        <v>1000000</v>
      </c>
      <c r="H45" s="77">
        <f t="shared" si="9"/>
        <v>1000000</v>
      </c>
      <c r="I45" s="77">
        <f t="shared" si="2"/>
        <v>0</v>
      </c>
      <c r="L45" s="77">
        <f t="shared" si="8"/>
        <v>-3.910894229542464</v>
      </c>
    </row>
    <row r="46" spans="1:12" ht="15.75" customHeight="1">
      <c r="A46" s="789">
        <f t="shared" si="3"/>
        <v>41</v>
      </c>
      <c r="B46" s="77">
        <f t="shared" si="4"/>
        <v>1000000</v>
      </c>
      <c r="C46" s="77">
        <f t="shared" si="5"/>
        <v>999991.20048798353</v>
      </c>
      <c r="D46" s="77">
        <f t="shared" si="0"/>
        <v>8.799512016470544</v>
      </c>
      <c r="F46" s="789">
        <f t="shared" si="6"/>
        <v>41</v>
      </c>
      <c r="G46" s="77">
        <f t="shared" si="7"/>
        <v>1000000</v>
      </c>
      <c r="H46" s="77">
        <f t="shared" si="9"/>
        <v>1000000</v>
      </c>
      <c r="I46" s="77">
        <f t="shared" si="2"/>
        <v>0</v>
      </c>
      <c r="L46" s="77">
        <f t="shared" si="8"/>
        <v>-2.933170672156848</v>
      </c>
    </row>
    <row r="47" spans="1:12" ht="15.75" customHeight="1">
      <c r="A47" s="789">
        <f t="shared" si="3"/>
        <v>42</v>
      </c>
      <c r="B47" s="77">
        <f t="shared" si="4"/>
        <v>1000000</v>
      </c>
      <c r="C47" s="77">
        <f t="shared" si="5"/>
        <v>999993.40036598768</v>
      </c>
      <c r="D47" s="77">
        <f t="shared" si="0"/>
        <v>6.5996340123238042</v>
      </c>
      <c r="F47" s="789">
        <f t="shared" si="6"/>
        <v>42</v>
      </c>
      <c r="G47" s="77">
        <f t="shared" si="7"/>
        <v>1000000</v>
      </c>
      <c r="H47" s="77">
        <f t="shared" si="9"/>
        <v>1000000</v>
      </c>
      <c r="I47" s="77">
        <f t="shared" si="2"/>
        <v>0</v>
      </c>
      <c r="L47" s="77">
        <f t="shared" si="8"/>
        <v>-2.1998780041467398</v>
      </c>
    </row>
    <row r="48" spans="1:12" ht="15.75" customHeight="1">
      <c r="A48" s="789">
        <f t="shared" si="3"/>
        <v>43</v>
      </c>
      <c r="B48" s="77">
        <f t="shared" si="4"/>
        <v>1000000</v>
      </c>
      <c r="C48" s="77">
        <f t="shared" si="5"/>
        <v>999995.05027449073</v>
      </c>
      <c r="D48" s="77">
        <f t="shared" si="0"/>
        <v>4.949725509271957</v>
      </c>
      <c r="F48" s="789">
        <f t="shared" si="6"/>
        <v>43</v>
      </c>
      <c r="G48" s="77">
        <f t="shared" si="7"/>
        <v>1000000</v>
      </c>
      <c r="H48" s="77">
        <f t="shared" si="9"/>
        <v>1000000</v>
      </c>
      <c r="I48" s="77">
        <f t="shared" si="2"/>
        <v>0</v>
      </c>
      <c r="L48" s="77">
        <f t="shared" si="8"/>
        <v>-1.6499085030518472</v>
      </c>
    </row>
    <row r="49" spans="1:12" ht="15.75" customHeight="1">
      <c r="A49" s="789">
        <f t="shared" si="3"/>
        <v>44</v>
      </c>
      <c r="B49" s="77">
        <f t="shared" si="4"/>
        <v>1000000</v>
      </c>
      <c r="C49" s="77">
        <f t="shared" si="5"/>
        <v>999996.28770586802</v>
      </c>
      <c r="D49" s="77">
        <f t="shared" si="0"/>
        <v>3.7122941319830716</v>
      </c>
      <c r="F49" s="789">
        <f t="shared" si="6"/>
        <v>44</v>
      </c>
      <c r="G49" s="77">
        <f t="shared" si="7"/>
        <v>1000000</v>
      </c>
      <c r="H49" s="77">
        <f t="shared" si="9"/>
        <v>1000000</v>
      </c>
      <c r="I49" s="77">
        <f t="shared" si="2"/>
        <v>0</v>
      </c>
      <c r="L49" s="77">
        <f t="shared" si="8"/>
        <v>-1.2374313772888854</v>
      </c>
    </row>
    <row r="50" spans="1:12" ht="15.75" customHeight="1">
      <c r="A50" s="789">
        <f t="shared" si="3"/>
        <v>45</v>
      </c>
      <c r="B50" s="77">
        <f t="shared" si="4"/>
        <v>1000000</v>
      </c>
      <c r="C50" s="77">
        <f t="shared" si="5"/>
        <v>999997.21577940101</v>
      </c>
      <c r="D50" s="77">
        <f t="shared" si="0"/>
        <v>2.7842205989873037</v>
      </c>
      <c r="F50" s="789">
        <f t="shared" si="6"/>
        <v>45</v>
      </c>
      <c r="G50" s="77">
        <f t="shared" si="7"/>
        <v>1000000</v>
      </c>
      <c r="H50" s="77">
        <f t="shared" si="9"/>
        <v>1000000</v>
      </c>
      <c r="I50" s="77">
        <f t="shared" si="2"/>
        <v>0</v>
      </c>
      <c r="L50" s="77">
        <f t="shared" si="8"/>
        <v>-0.92807353299576789</v>
      </c>
    </row>
    <row r="51" spans="1:12" ht="15.75" customHeight="1">
      <c r="A51" s="789">
        <f t="shared" si="3"/>
        <v>46</v>
      </c>
      <c r="B51" s="77">
        <f t="shared" si="4"/>
        <v>1000000</v>
      </c>
      <c r="C51" s="77">
        <f t="shared" si="5"/>
        <v>999997.91183455079</v>
      </c>
      <c r="D51" s="77">
        <f t="shared" si="0"/>
        <v>2.0881654492113739</v>
      </c>
      <c r="F51" s="789">
        <f t="shared" si="6"/>
        <v>46</v>
      </c>
      <c r="G51" s="77">
        <f t="shared" si="7"/>
        <v>1000000</v>
      </c>
      <c r="H51" s="77">
        <f t="shared" si="9"/>
        <v>1000000</v>
      </c>
      <c r="I51" s="77">
        <f t="shared" si="2"/>
        <v>0</v>
      </c>
      <c r="L51" s="77">
        <f t="shared" si="8"/>
        <v>-0.69605514977592975</v>
      </c>
    </row>
    <row r="52" spans="1:12" ht="15.75" customHeight="1">
      <c r="A52" s="789">
        <f t="shared" si="3"/>
        <v>47</v>
      </c>
      <c r="B52" s="77">
        <f t="shared" si="4"/>
        <v>1000000</v>
      </c>
      <c r="C52" s="77">
        <f t="shared" si="5"/>
        <v>999998.43387591303</v>
      </c>
      <c r="D52" s="77">
        <f t="shared" si="0"/>
        <v>1.5661240869667381</v>
      </c>
      <c r="F52" s="789">
        <f t="shared" si="6"/>
        <v>47</v>
      </c>
      <c r="G52" s="77">
        <f t="shared" si="7"/>
        <v>1000000</v>
      </c>
      <c r="H52" s="77">
        <f t="shared" si="9"/>
        <v>1000000</v>
      </c>
      <c r="I52" s="77">
        <f t="shared" si="2"/>
        <v>0</v>
      </c>
      <c r="L52" s="77">
        <f t="shared" si="8"/>
        <v>-0.52204136224463582</v>
      </c>
    </row>
    <row r="53" spans="1:12" ht="15.75" customHeight="1">
      <c r="A53" s="789">
        <f t="shared" si="3"/>
        <v>48</v>
      </c>
      <c r="B53" s="77">
        <f t="shared" si="4"/>
        <v>1000000</v>
      </c>
      <c r="C53" s="77">
        <f t="shared" si="5"/>
        <v>999998.82540693483</v>
      </c>
      <c r="D53" s="77">
        <f t="shared" si="0"/>
        <v>1.1745930651668459</v>
      </c>
      <c r="F53" s="789">
        <f t="shared" si="6"/>
        <v>48</v>
      </c>
      <c r="G53" s="77">
        <f t="shared" si="7"/>
        <v>1000000</v>
      </c>
      <c r="H53" s="77">
        <f t="shared" si="9"/>
        <v>1000000</v>
      </c>
      <c r="I53" s="77">
        <f t="shared" si="2"/>
        <v>0</v>
      </c>
      <c r="L53" s="77">
        <f t="shared" si="8"/>
        <v>-0.39153102179989219</v>
      </c>
    </row>
    <row r="54" spans="1:12" ht="15.75" customHeight="1">
      <c r="A54" s="789">
        <f t="shared" si="3"/>
        <v>49</v>
      </c>
      <c r="B54" s="77">
        <f t="shared" si="4"/>
        <v>1000000</v>
      </c>
      <c r="C54" s="77">
        <f t="shared" si="5"/>
        <v>999999.11905520107</v>
      </c>
      <c r="D54" s="77">
        <f t="shared" si="0"/>
        <v>0.8809447989333421</v>
      </c>
      <c r="F54" s="789">
        <f t="shared" si="6"/>
        <v>49</v>
      </c>
      <c r="G54" s="77">
        <f t="shared" si="7"/>
        <v>1000000</v>
      </c>
      <c r="H54" s="77">
        <f t="shared" si="9"/>
        <v>1000000</v>
      </c>
      <c r="I54" s="77">
        <f t="shared" si="2"/>
        <v>0</v>
      </c>
      <c r="L54" s="77">
        <f t="shared" si="8"/>
        <v>-0.29364826623350382</v>
      </c>
    </row>
    <row r="55" spans="1:12" ht="15.75" customHeight="1">
      <c r="A55" s="789">
        <f t="shared" si="3"/>
        <v>50</v>
      </c>
      <c r="B55" s="77">
        <f t="shared" si="4"/>
        <v>1000000</v>
      </c>
      <c r="C55" s="77">
        <f t="shared" si="5"/>
        <v>999999.33929140074</v>
      </c>
      <c r="D55" s="77">
        <f t="shared" si="0"/>
        <v>0.66070859925821424</v>
      </c>
      <c r="F55" s="789">
        <f t="shared" si="6"/>
        <v>50</v>
      </c>
      <c r="G55" s="77">
        <f t="shared" si="7"/>
        <v>1000000</v>
      </c>
      <c r="H55" s="77">
        <f t="shared" si="9"/>
        <v>1000000</v>
      </c>
      <c r="I55" s="77">
        <f t="shared" si="2"/>
        <v>0</v>
      </c>
      <c r="L55" s="77">
        <f t="shared" si="8"/>
        <v>-0.22023619967512786</v>
      </c>
    </row>
    <row r="56" spans="1:12" ht="15.75" customHeight="1">
      <c r="A56" s="789">
        <f t="shared" si="3"/>
        <v>51</v>
      </c>
      <c r="B56" s="77">
        <f t="shared" si="4"/>
        <v>1000000</v>
      </c>
      <c r="C56" s="77">
        <f t="shared" si="5"/>
        <v>999999.50446855056</v>
      </c>
      <c r="D56" s="77">
        <f t="shared" si="0"/>
        <v>0.49553144944366068</v>
      </c>
      <c r="F56" s="789">
        <f t="shared" si="6"/>
        <v>51</v>
      </c>
      <c r="G56" s="77">
        <f t="shared" si="7"/>
        <v>1000000</v>
      </c>
      <c r="H56" s="77">
        <f t="shared" si="9"/>
        <v>1000000</v>
      </c>
      <c r="I56" s="77">
        <f t="shared" si="2"/>
        <v>0</v>
      </c>
      <c r="L56" s="77">
        <f t="shared" si="8"/>
        <v>-0.16517714981455356</v>
      </c>
    </row>
    <row r="57" spans="1:12" ht="15.75" customHeight="1">
      <c r="B57" s="77"/>
      <c r="C57" s="77"/>
      <c r="D57" s="77"/>
    </row>
    <row r="58" spans="1:12" ht="15.75" customHeight="1"/>
    <row r="59" spans="1:12" ht="15.75" customHeight="1"/>
    <row r="60" spans="1:12" ht="15.75" customHeight="1"/>
    <row r="61" spans="1:12" ht="15.75" customHeight="1"/>
    <row r="62" spans="1:12" ht="15.75" customHeight="1"/>
    <row r="63" spans="1:12" ht="15.75" customHeight="1"/>
    <row r="64" spans="1: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BB20229"/>
  <sheetViews>
    <sheetView workbookViewId="0"/>
  </sheetViews>
  <sheetFormatPr baseColWidth="10" defaultColWidth="14.42578125" defaultRowHeight="15" customHeight="1"/>
  <cols>
    <col min="1" max="3" width="10.7109375" customWidth="1"/>
    <col min="4" max="4" width="39.140625" customWidth="1"/>
    <col min="5" max="10" width="10.7109375" customWidth="1"/>
    <col min="11" max="11" width="9" customWidth="1"/>
    <col min="12" max="18" width="10.7109375" customWidth="1"/>
    <col min="19" max="19" width="7.7109375" customWidth="1"/>
    <col min="20" max="20" width="10.7109375" customWidth="1"/>
    <col min="21" max="21" width="12.140625" customWidth="1"/>
    <col min="22" max="23" width="10.7109375" customWidth="1"/>
    <col min="24" max="24" width="3.5703125" customWidth="1"/>
    <col min="25" max="26" width="10.7109375" customWidth="1"/>
    <col min="27" max="28" width="13.42578125" customWidth="1"/>
    <col min="29" max="51" width="10.7109375" customWidth="1"/>
    <col min="52" max="54" width="16.140625" customWidth="1"/>
  </cols>
  <sheetData>
    <row r="2" spans="2:54">
      <c r="V2" s="760">
        <v>0.3</v>
      </c>
      <c r="AO2" s="760">
        <v>0.3</v>
      </c>
    </row>
    <row r="3" spans="2:54">
      <c r="B3" s="759" t="s">
        <v>416</v>
      </c>
      <c r="C3" s="759"/>
      <c r="D3" s="759"/>
      <c r="E3" s="759"/>
      <c r="F3" s="759"/>
      <c r="L3" s="820" t="s">
        <v>49</v>
      </c>
      <c r="M3" s="820" t="s">
        <v>591</v>
      </c>
      <c r="N3" s="820" t="s">
        <v>962</v>
      </c>
      <c r="O3" s="820" t="s">
        <v>963</v>
      </c>
      <c r="P3" s="821" t="s">
        <v>49</v>
      </c>
      <c r="Q3" s="821" t="s">
        <v>591</v>
      </c>
      <c r="R3" s="821" t="s">
        <v>962</v>
      </c>
      <c r="S3" s="822" t="s">
        <v>964</v>
      </c>
      <c r="T3" s="821" t="s">
        <v>965</v>
      </c>
      <c r="U3" s="821" t="s">
        <v>966</v>
      </c>
      <c r="V3" s="821" t="s">
        <v>967</v>
      </c>
      <c r="W3" s="821" t="s">
        <v>968</v>
      </c>
      <c r="Y3" s="823"/>
      <c r="Z3" s="823"/>
      <c r="AA3" s="823" t="s">
        <v>244</v>
      </c>
      <c r="AB3" s="823" t="s">
        <v>245</v>
      </c>
      <c r="AE3" s="820" t="s">
        <v>49</v>
      </c>
      <c r="AF3" s="820" t="s">
        <v>591</v>
      </c>
      <c r="AG3" s="820" t="s">
        <v>962</v>
      </c>
      <c r="AH3" s="820" t="s">
        <v>963</v>
      </c>
      <c r="AI3" s="821" t="s">
        <v>49</v>
      </c>
      <c r="AJ3" s="821" t="s">
        <v>591</v>
      </c>
      <c r="AK3" s="821" t="s">
        <v>962</v>
      </c>
      <c r="AL3" s="822" t="s">
        <v>964</v>
      </c>
      <c r="AM3" s="821" t="s">
        <v>965</v>
      </c>
      <c r="AN3" s="821" t="s">
        <v>966</v>
      </c>
      <c r="AO3" s="821" t="s">
        <v>967</v>
      </c>
      <c r="AP3" s="821" t="s">
        <v>968</v>
      </c>
      <c r="AR3" s="823"/>
      <c r="AS3" s="823"/>
      <c r="AT3" s="823" t="s">
        <v>244</v>
      </c>
      <c r="AU3" s="823" t="s">
        <v>245</v>
      </c>
      <c r="AZ3" s="820" t="s">
        <v>49</v>
      </c>
      <c r="BA3" s="820" t="s">
        <v>591</v>
      </c>
      <c r="BB3" s="820" t="s">
        <v>962</v>
      </c>
    </row>
    <row r="4" spans="2:54">
      <c r="B4" s="759" t="s">
        <v>969</v>
      </c>
      <c r="C4" s="759"/>
      <c r="D4" s="759"/>
      <c r="E4" s="759"/>
      <c r="F4" s="759"/>
      <c r="K4" s="3" t="s">
        <v>929</v>
      </c>
      <c r="L4" s="138">
        <f t="shared" ref="L4:L25" ca="1" si="0">RANDBETWEEN(100,400)*1000</f>
        <v>115000</v>
      </c>
      <c r="M4" s="138">
        <f t="shared" ref="M4:M25" ca="1" si="1">RANDBETWEEN(30,60)/100*L4</f>
        <v>48300</v>
      </c>
      <c r="N4" s="138">
        <f t="shared" ref="N4:N25" ca="1" si="2">+L4-M4</f>
        <v>66700</v>
      </c>
      <c r="O4" s="768">
        <f t="shared" ref="O4:O25" ca="1" si="3">N4*(1+RANDBETWEEN(40,50)/100)</f>
        <v>94714</v>
      </c>
      <c r="P4" s="138">
        <f t="shared" ref="P4:P25" ca="1" si="4">(L4/N4)*R4</f>
        <v>163300</v>
      </c>
      <c r="Q4" s="138">
        <f t="shared" ref="Q4:Q25" ca="1" si="5">(M4/L4)*P4</f>
        <v>68586</v>
      </c>
      <c r="R4" s="768">
        <f t="shared" ref="R4:R25" ca="1" si="6">O4</f>
        <v>94714</v>
      </c>
      <c r="S4" s="138">
        <f t="shared" ref="S4:S25" ca="1" si="7">+O4-R4</f>
        <v>0</v>
      </c>
      <c r="T4" s="138">
        <f t="shared" ref="T4:U4" ca="1" si="8">+P4-L4</f>
        <v>48300</v>
      </c>
      <c r="U4" s="138">
        <f t="shared" ca="1" si="8"/>
        <v>20286</v>
      </c>
      <c r="V4" s="138">
        <f t="shared" ref="V4:V25" ca="1" si="9">(O4-N4)*$V$2</f>
        <v>8404.1999999999989</v>
      </c>
      <c r="W4" s="138">
        <f t="shared" ref="W4:W25" ca="1" si="10">(O4-N4)-V4</f>
        <v>19609.800000000003</v>
      </c>
      <c r="Y4" s="138" t="s">
        <v>970</v>
      </c>
      <c r="Z4" s="138"/>
      <c r="AA4" s="138">
        <f ca="1">+T26</f>
        <v>2628760</v>
      </c>
      <c r="AB4" s="138"/>
      <c r="AD4" s="3" t="s">
        <v>929</v>
      </c>
      <c r="AE4" s="138">
        <f t="shared" ref="AE4:AE25" ca="1" si="11">RANDBETWEEN(100,400)*1000</f>
        <v>318000</v>
      </c>
      <c r="AF4" s="138">
        <f t="shared" ref="AF4:AF25" ca="1" si="12">RANDBETWEEN(30,60)/100*AE4</f>
        <v>168540</v>
      </c>
      <c r="AG4" s="138">
        <f t="shared" ref="AG4:AG25" ca="1" si="13">+AE4-AF4</f>
        <v>149460</v>
      </c>
      <c r="AH4" s="768">
        <f t="shared" ref="AH4:AH25" ca="1" si="14">AG4*(1+RANDBETWEEN(40,50)/100)</f>
        <v>213727.8</v>
      </c>
      <c r="AI4" s="138">
        <f t="shared" ref="AI4:AI25" ca="1" si="15">+AH4</f>
        <v>213727.8</v>
      </c>
      <c r="AJ4" s="138">
        <v>0</v>
      </c>
      <c r="AK4" s="768">
        <f t="shared" ref="AK4:AK25" ca="1" si="16">AH4</f>
        <v>213727.8</v>
      </c>
      <c r="AL4" s="138">
        <f t="shared" ref="AL4:AL25" ca="1" si="17">+AH4-AK4</f>
        <v>0</v>
      </c>
      <c r="AM4" s="138">
        <f t="shared" ref="AM4:AN4" ca="1" si="18">+AI4-AE4</f>
        <v>-104272.20000000001</v>
      </c>
      <c r="AN4" s="138">
        <f t="shared" ca="1" si="18"/>
        <v>-168540</v>
      </c>
      <c r="AO4" s="138">
        <f t="shared" ref="AO4:AO25" ca="1" si="19">(AH4-AG4)*$V$2</f>
        <v>19280.339999999997</v>
      </c>
      <c r="AP4" s="138">
        <f t="shared" ref="AP4:AP25" ca="1" si="20">(AH4-AG4)-AO4</f>
        <v>44987.459999999992</v>
      </c>
      <c r="AR4" s="138" t="s">
        <v>970</v>
      </c>
      <c r="AS4" s="138"/>
      <c r="AT4" s="138"/>
      <c r="AU4" s="138">
        <f ca="1">-AM26</f>
        <v>988112.10000000009</v>
      </c>
      <c r="AY4" s="3" t="s">
        <v>929</v>
      </c>
      <c r="AZ4" s="138">
        <f t="shared" ref="AZ4:AZ258" ca="1" si="21">RANDBETWEEN(100,400)*1000</f>
        <v>371000</v>
      </c>
      <c r="BA4" s="138">
        <f t="shared" ref="BA4:BA258" ca="1" si="22">+AZ4-1</f>
        <v>370999</v>
      </c>
      <c r="BB4" s="138">
        <f t="shared" ref="BB4:BB258" ca="1" si="23">+AZ4-BA4</f>
        <v>1</v>
      </c>
    </row>
    <row r="5" spans="2:54">
      <c r="B5" s="759" t="s">
        <v>971</v>
      </c>
      <c r="C5" s="759" t="s">
        <v>972</v>
      </c>
      <c r="D5" s="759" t="s">
        <v>81</v>
      </c>
      <c r="E5" s="759" t="s">
        <v>49</v>
      </c>
      <c r="F5" s="759" t="s">
        <v>526</v>
      </c>
      <c r="K5" s="3" t="s">
        <v>930</v>
      </c>
      <c r="L5" s="138">
        <f t="shared" ca="1" si="0"/>
        <v>361000</v>
      </c>
      <c r="M5" s="138">
        <f t="shared" ca="1" si="1"/>
        <v>173280</v>
      </c>
      <c r="N5" s="138">
        <f t="shared" ca="1" si="2"/>
        <v>187720</v>
      </c>
      <c r="O5" s="768">
        <f t="shared" ca="1" si="3"/>
        <v>277825.59999999998</v>
      </c>
      <c r="P5" s="138">
        <f t="shared" ca="1" si="4"/>
        <v>534280</v>
      </c>
      <c r="Q5" s="138">
        <f t="shared" ca="1" si="5"/>
        <v>256454.39999999999</v>
      </c>
      <c r="R5" s="768">
        <f t="shared" ca="1" si="6"/>
        <v>277825.59999999998</v>
      </c>
      <c r="S5" s="138">
        <f t="shared" ca="1" si="7"/>
        <v>0</v>
      </c>
      <c r="T5" s="138">
        <f t="shared" ref="T5:U5" ca="1" si="24">+P5-L5</f>
        <v>173280</v>
      </c>
      <c r="U5" s="138">
        <f t="shared" ca="1" si="24"/>
        <v>83174.399999999994</v>
      </c>
      <c r="V5" s="138">
        <f t="shared" ca="1" si="9"/>
        <v>27031.679999999993</v>
      </c>
      <c r="W5" s="138">
        <f t="shared" ca="1" si="10"/>
        <v>63073.919999999984</v>
      </c>
      <c r="Y5" s="138" t="s">
        <v>973</v>
      </c>
      <c r="Z5" s="138"/>
      <c r="AA5" s="138"/>
      <c r="AB5" s="138">
        <f ca="1">+U26</f>
        <v>1284728.8</v>
      </c>
      <c r="AD5" s="3" t="s">
        <v>930</v>
      </c>
      <c r="AE5" s="138">
        <f t="shared" ca="1" si="11"/>
        <v>279000</v>
      </c>
      <c r="AF5" s="138">
        <f t="shared" ca="1" si="12"/>
        <v>117180</v>
      </c>
      <c r="AG5" s="138">
        <f t="shared" ca="1" si="13"/>
        <v>161820</v>
      </c>
      <c r="AH5" s="768">
        <f t="shared" ca="1" si="14"/>
        <v>234639</v>
      </c>
      <c r="AI5" s="138">
        <f t="shared" ca="1" si="15"/>
        <v>234639</v>
      </c>
      <c r="AJ5" s="138">
        <v>0</v>
      </c>
      <c r="AK5" s="768">
        <f t="shared" ca="1" si="16"/>
        <v>234639</v>
      </c>
      <c r="AL5" s="138">
        <f t="shared" ca="1" si="17"/>
        <v>0</v>
      </c>
      <c r="AM5" s="138">
        <f t="shared" ref="AM5:AN5" ca="1" si="25">+AI5-AE5</f>
        <v>-44361</v>
      </c>
      <c r="AN5" s="138">
        <f t="shared" ca="1" si="25"/>
        <v>-117180</v>
      </c>
      <c r="AO5" s="138">
        <f t="shared" ca="1" si="19"/>
        <v>21845.7</v>
      </c>
      <c r="AP5" s="138">
        <f t="shared" ca="1" si="20"/>
        <v>50973.3</v>
      </c>
      <c r="AR5" s="138" t="s">
        <v>973</v>
      </c>
      <c r="AS5" s="138"/>
      <c r="AT5" s="138">
        <f ca="1">-AN26</f>
        <v>2306090</v>
      </c>
      <c r="AU5" s="138"/>
      <c r="AY5" s="3" t="s">
        <v>930</v>
      </c>
      <c r="AZ5" s="138">
        <f t="shared" ca="1" si="21"/>
        <v>181000</v>
      </c>
      <c r="BA5" s="138">
        <f t="shared" ca="1" si="22"/>
        <v>180999</v>
      </c>
      <c r="BB5" s="138">
        <f t="shared" ca="1" si="23"/>
        <v>1</v>
      </c>
    </row>
    <row r="6" spans="2:54">
      <c r="K6" s="3" t="s">
        <v>931</v>
      </c>
      <c r="L6" s="138">
        <f t="shared" ca="1" si="0"/>
        <v>290000</v>
      </c>
      <c r="M6" s="138">
        <f t="shared" ca="1" si="1"/>
        <v>174000</v>
      </c>
      <c r="N6" s="138">
        <f t="shared" ca="1" si="2"/>
        <v>116000</v>
      </c>
      <c r="O6" s="768">
        <f t="shared" ca="1" si="3"/>
        <v>169360</v>
      </c>
      <c r="P6" s="138">
        <f t="shared" ca="1" si="4"/>
        <v>423400</v>
      </c>
      <c r="Q6" s="138">
        <f t="shared" ca="1" si="5"/>
        <v>254040</v>
      </c>
      <c r="R6" s="768">
        <f t="shared" ca="1" si="6"/>
        <v>169360</v>
      </c>
      <c r="S6" s="138">
        <f t="shared" ca="1" si="7"/>
        <v>0</v>
      </c>
      <c r="T6" s="138">
        <f t="shared" ref="T6:U6" ca="1" si="26">+P6-L6</f>
        <v>133400</v>
      </c>
      <c r="U6" s="138">
        <f t="shared" ca="1" si="26"/>
        <v>80040</v>
      </c>
      <c r="V6" s="138">
        <f t="shared" ca="1" si="9"/>
        <v>16008</v>
      </c>
      <c r="W6" s="138">
        <f t="shared" ca="1" si="10"/>
        <v>37352</v>
      </c>
      <c r="Y6" s="138" t="s">
        <v>715</v>
      </c>
      <c r="Z6" s="138"/>
      <c r="AA6" s="138"/>
      <c r="AB6" s="138">
        <f ca="1">+V26</f>
        <v>403209.36</v>
      </c>
      <c r="AD6" s="3" t="s">
        <v>931</v>
      </c>
      <c r="AE6" s="138">
        <f t="shared" ca="1" si="11"/>
        <v>208000</v>
      </c>
      <c r="AF6" s="138">
        <f t="shared" ca="1" si="12"/>
        <v>110240</v>
      </c>
      <c r="AG6" s="138">
        <f t="shared" ca="1" si="13"/>
        <v>97760</v>
      </c>
      <c r="AH6" s="768">
        <f t="shared" ca="1" si="14"/>
        <v>137841.60000000001</v>
      </c>
      <c r="AI6" s="138">
        <f t="shared" ca="1" si="15"/>
        <v>137841.60000000001</v>
      </c>
      <c r="AJ6" s="138">
        <v>0</v>
      </c>
      <c r="AK6" s="768">
        <f t="shared" ca="1" si="16"/>
        <v>137841.60000000001</v>
      </c>
      <c r="AL6" s="138">
        <f t="shared" ca="1" si="17"/>
        <v>0</v>
      </c>
      <c r="AM6" s="138">
        <f t="shared" ref="AM6:AN6" ca="1" si="27">+AI6-AE6</f>
        <v>-70158.399999999994</v>
      </c>
      <c r="AN6" s="138">
        <f t="shared" ca="1" si="27"/>
        <v>-110240</v>
      </c>
      <c r="AO6" s="138">
        <f t="shared" ca="1" si="19"/>
        <v>12024.480000000001</v>
      </c>
      <c r="AP6" s="138">
        <f t="shared" ca="1" si="20"/>
        <v>28057.120000000003</v>
      </c>
      <c r="AR6" s="138" t="s">
        <v>715</v>
      </c>
      <c r="AS6" s="138"/>
      <c r="AT6" s="138"/>
      <c r="AU6" s="138">
        <f ca="1">+AO26</f>
        <v>395393.37000000005</v>
      </c>
      <c r="AY6" s="3" t="s">
        <v>931</v>
      </c>
      <c r="AZ6" s="138">
        <f t="shared" ca="1" si="21"/>
        <v>375000</v>
      </c>
      <c r="BA6" s="138">
        <f t="shared" ca="1" si="22"/>
        <v>374999</v>
      </c>
      <c r="BB6" s="138">
        <f t="shared" ca="1" si="23"/>
        <v>1</v>
      </c>
    </row>
    <row r="7" spans="2:54">
      <c r="B7" s="824">
        <v>44650</v>
      </c>
      <c r="C7" s="3">
        <v>1</v>
      </c>
      <c r="D7" s="3" t="s">
        <v>974</v>
      </c>
      <c r="E7" s="77">
        <v>1000000</v>
      </c>
      <c r="F7" s="3">
        <v>5</v>
      </c>
      <c r="K7" s="3" t="s">
        <v>932</v>
      </c>
      <c r="L7" s="138">
        <f t="shared" ca="1" si="0"/>
        <v>344000</v>
      </c>
      <c r="M7" s="138">
        <f t="shared" ca="1" si="1"/>
        <v>178880</v>
      </c>
      <c r="N7" s="138">
        <f t="shared" ca="1" si="2"/>
        <v>165120</v>
      </c>
      <c r="O7" s="768">
        <f t="shared" ca="1" si="3"/>
        <v>241075.19999999998</v>
      </c>
      <c r="P7" s="138">
        <f t="shared" ca="1" si="4"/>
        <v>502240</v>
      </c>
      <c r="Q7" s="138">
        <f t="shared" ca="1" si="5"/>
        <v>261164.80000000002</v>
      </c>
      <c r="R7" s="768">
        <f t="shared" ca="1" si="6"/>
        <v>241075.19999999998</v>
      </c>
      <c r="S7" s="138">
        <f t="shared" ca="1" si="7"/>
        <v>0</v>
      </c>
      <c r="T7" s="138">
        <f t="shared" ref="T7:U7" ca="1" si="28">+P7-L7</f>
        <v>158240</v>
      </c>
      <c r="U7" s="138">
        <f t="shared" ca="1" si="28"/>
        <v>82284.800000000017</v>
      </c>
      <c r="V7" s="138">
        <f t="shared" ca="1" si="9"/>
        <v>22786.559999999994</v>
      </c>
      <c r="W7" s="138">
        <f t="shared" ca="1" si="10"/>
        <v>53168.639999999985</v>
      </c>
      <c r="Y7" s="138" t="s">
        <v>635</v>
      </c>
      <c r="Z7" s="138"/>
      <c r="AA7" s="138"/>
      <c r="AB7" s="138">
        <f ca="1">+W26</f>
        <v>940821.83999999985</v>
      </c>
      <c r="AD7" s="3" t="s">
        <v>932</v>
      </c>
      <c r="AE7" s="138">
        <f t="shared" ca="1" si="11"/>
        <v>218000</v>
      </c>
      <c r="AF7" s="138">
        <f t="shared" ca="1" si="12"/>
        <v>67580</v>
      </c>
      <c r="AG7" s="138">
        <f t="shared" ca="1" si="13"/>
        <v>150420</v>
      </c>
      <c r="AH7" s="768">
        <f t="shared" ca="1" si="14"/>
        <v>219613.19999999998</v>
      </c>
      <c r="AI7" s="138">
        <f t="shared" ca="1" si="15"/>
        <v>219613.19999999998</v>
      </c>
      <c r="AJ7" s="138">
        <v>0</v>
      </c>
      <c r="AK7" s="768">
        <f t="shared" ca="1" si="16"/>
        <v>219613.19999999998</v>
      </c>
      <c r="AL7" s="138">
        <f t="shared" ca="1" si="17"/>
        <v>0</v>
      </c>
      <c r="AM7" s="138">
        <f t="shared" ref="AM7:AN7" ca="1" si="29">+AI7-AE7</f>
        <v>1613.1999999999825</v>
      </c>
      <c r="AN7" s="138">
        <f t="shared" ca="1" si="29"/>
        <v>-67580</v>
      </c>
      <c r="AO7" s="138">
        <f t="shared" ca="1" si="19"/>
        <v>20757.959999999995</v>
      </c>
      <c r="AP7" s="138">
        <f t="shared" ca="1" si="20"/>
        <v>48435.239999999991</v>
      </c>
      <c r="AR7" s="138" t="s">
        <v>635</v>
      </c>
      <c r="AS7" s="138"/>
      <c r="AT7" s="138"/>
      <c r="AU7" s="138">
        <f ca="1">+AP26</f>
        <v>922584.53000000014</v>
      </c>
      <c r="AY7" s="3" t="s">
        <v>932</v>
      </c>
      <c r="AZ7" s="138">
        <f t="shared" ca="1" si="21"/>
        <v>100000</v>
      </c>
      <c r="BA7" s="138">
        <f t="shared" ca="1" si="22"/>
        <v>99999</v>
      </c>
      <c r="BB7" s="138">
        <f t="shared" ca="1" si="23"/>
        <v>1</v>
      </c>
    </row>
    <row r="8" spans="2:54">
      <c r="B8" s="824">
        <v>44650</v>
      </c>
      <c r="C8" s="3">
        <v>1</v>
      </c>
      <c r="D8" s="3" t="s">
        <v>975</v>
      </c>
      <c r="E8" s="77">
        <v>1000000</v>
      </c>
      <c r="K8" s="3" t="s">
        <v>933</v>
      </c>
      <c r="L8" s="138">
        <f t="shared" ca="1" si="0"/>
        <v>272000</v>
      </c>
      <c r="M8" s="138">
        <f t="shared" ca="1" si="1"/>
        <v>103360</v>
      </c>
      <c r="N8" s="138">
        <f t="shared" ca="1" si="2"/>
        <v>168640</v>
      </c>
      <c r="O8" s="768">
        <f t="shared" ca="1" si="3"/>
        <v>242841.59999999998</v>
      </c>
      <c r="P8" s="138">
        <f t="shared" ca="1" si="4"/>
        <v>391679.99999999994</v>
      </c>
      <c r="Q8" s="138">
        <f t="shared" ca="1" si="5"/>
        <v>148838.39999999997</v>
      </c>
      <c r="R8" s="768">
        <f t="shared" ca="1" si="6"/>
        <v>242841.59999999998</v>
      </c>
      <c r="S8" s="138">
        <f t="shared" ca="1" si="7"/>
        <v>0</v>
      </c>
      <c r="T8" s="138">
        <f t="shared" ref="T8:U8" ca="1" si="30">+P8-L8</f>
        <v>119679.99999999994</v>
      </c>
      <c r="U8" s="138">
        <f t="shared" ca="1" si="30"/>
        <v>45478.399999999965</v>
      </c>
      <c r="V8" s="138">
        <f t="shared" ca="1" si="9"/>
        <v>22260.479999999992</v>
      </c>
      <c r="W8" s="138">
        <f t="shared" ca="1" si="10"/>
        <v>51941.119999999981</v>
      </c>
      <c r="Y8" s="138"/>
      <c r="Z8" s="138"/>
      <c r="AA8" s="138"/>
      <c r="AB8" s="138"/>
      <c r="AD8" s="3" t="s">
        <v>933</v>
      </c>
      <c r="AE8" s="138">
        <f t="shared" ca="1" si="11"/>
        <v>324000</v>
      </c>
      <c r="AF8" s="138">
        <f t="shared" ca="1" si="12"/>
        <v>116640</v>
      </c>
      <c r="AG8" s="138">
        <f t="shared" ca="1" si="13"/>
        <v>207360</v>
      </c>
      <c r="AH8" s="768">
        <f t="shared" ca="1" si="14"/>
        <v>311040</v>
      </c>
      <c r="AI8" s="138">
        <f t="shared" ca="1" si="15"/>
        <v>311040</v>
      </c>
      <c r="AJ8" s="138">
        <v>0</v>
      </c>
      <c r="AK8" s="768">
        <f t="shared" ca="1" si="16"/>
        <v>311040</v>
      </c>
      <c r="AL8" s="138">
        <f t="shared" ca="1" si="17"/>
        <v>0</v>
      </c>
      <c r="AM8" s="138">
        <f t="shared" ref="AM8:AN8" ca="1" si="31">+AI8-AE8</f>
        <v>-12960</v>
      </c>
      <c r="AN8" s="138">
        <f t="shared" ca="1" si="31"/>
        <v>-116640</v>
      </c>
      <c r="AO8" s="138">
        <f t="shared" ca="1" si="19"/>
        <v>31104</v>
      </c>
      <c r="AP8" s="138">
        <f t="shared" ca="1" si="20"/>
        <v>72576</v>
      </c>
      <c r="AR8" s="138"/>
      <c r="AS8" s="138"/>
      <c r="AT8" s="138"/>
      <c r="AU8" s="138"/>
      <c r="AY8" s="3" t="s">
        <v>933</v>
      </c>
      <c r="AZ8" s="138">
        <f t="shared" ca="1" si="21"/>
        <v>136000</v>
      </c>
      <c r="BA8" s="138">
        <f t="shared" ca="1" si="22"/>
        <v>135999</v>
      </c>
      <c r="BB8" s="138">
        <f t="shared" ca="1" si="23"/>
        <v>1</v>
      </c>
    </row>
    <row r="9" spans="2:54">
      <c r="B9" s="824">
        <v>44650</v>
      </c>
      <c r="C9" s="3">
        <v>1</v>
      </c>
      <c r="D9" s="3" t="s">
        <v>976</v>
      </c>
      <c r="E9" s="77">
        <v>1000000</v>
      </c>
      <c r="K9" s="3" t="s">
        <v>934</v>
      </c>
      <c r="L9" s="138">
        <f t="shared" ca="1" si="0"/>
        <v>198000</v>
      </c>
      <c r="M9" s="138">
        <f t="shared" ca="1" si="1"/>
        <v>110880.00000000001</v>
      </c>
      <c r="N9" s="138">
        <f t="shared" ca="1" si="2"/>
        <v>87119.999999999985</v>
      </c>
      <c r="O9" s="768">
        <f t="shared" ca="1" si="3"/>
        <v>125452.79999999997</v>
      </c>
      <c r="P9" s="138">
        <f t="shared" ca="1" si="4"/>
        <v>285119.99999999994</v>
      </c>
      <c r="Q9" s="138">
        <f t="shared" ca="1" si="5"/>
        <v>159667.19999999998</v>
      </c>
      <c r="R9" s="768">
        <f t="shared" ca="1" si="6"/>
        <v>125452.79999999997</v>
      </c>
      <c r="S9" s="138">
        <f t="shared" ca="1" si="7"/>
        <v>0</v>
      </c>
      <c r="T9" s="138">
        <f t="shared" ref="T9:U9" ca="1" si="32">+P9-L9</f>
        <v>87119.999999999942</v>
      </c>
      <c r="U9" s="138">
        <f t="shared" ca="1" si="32"/>
        <v>48787.199999999968</v>
      </c>
      <c r="V9" s="138">
        <f t="shared" ca="1" si="9"/>
        <v>11499.839999999997</v>
      </c>
      <c r="W9" s="138">
        <f t="shared" ca="1" si="10"/>
        <v>26832.959999999992</v>
      </c>
      <c r="Y9" s="825"/>
      <c r="Z9" s="825"/>
      <c r="AA9" s="825">
        <f t="shared" ref="AA9:AB9" ca="1" si="33">SUM(AA4:AA7)</f>
        <v>2628760</v>
      </c>
      <c r="AB9" s="825">
        <f t="shared" ca="1" si="33"/>
        <v>2628760</v>
      </c>
      <c r="AD9" s="3" t="s">
        <v>934</v>
      </c>
      <c r="AE9" s="138">
        <f t="shared" ca="1" si="11"/>
        <v>336000</v>
      </c>
      <c r="AF9" s="138">
        <f t="shared" ca="1" si="12"/>
        <v>188160.00000000003</v>
      </c>
      <c r="AG9" s="138">
        <f t="shared" ca="1" si="13"/>
        <v>147839.99999999997</v>
      </c>
      <c r="AH9" s="768">
        <f t="shared" ca="1" si="14"/>
        <v>214367.99999999994</v>
      </c>
      <c r="AI9" s="138">
        <f t="shared" ca="1" si="15"/>
        <v>214367.99999999994</v>
      </c>
      <c r="AJ9" s="138">
        <v>0</v>
      </c>
      <c r="AK9" s="768">
        <f t="shared" ca="1" si="16"/>
        <v>214367.99999999994</v>
      </c>
      <c r="AL9" s="138">
        <f t="shared" ca="1" si="17"/>
        <v>0</v>
      </c>
      <c r="AM9" s="138">
        <f t="shared" ref="AM9:AN9" ca="1" si="34">+AI9-AE9</f>
        <v>-121632.00000000006</v>
      </c>
      <c r="AN9" s="138">
        <f t="shared" ca="1" si="34"/>
        <v>-188160.00000000003</v>
      </c>
      <c r="AO9" s="138">
        <f t="shared" ca="1" si="19"/>
        <v>19958.399999999991</v>
      </c>
      <c r="AP9" s="138">
        <f t="shared" ca="1" si="20"/>
        <v>46569.599999999977</v>
      </c>
      <c r="AR9" s="825"/>
      <c r="AS9" s="825"/>
      <c r="AT9" s="825">
        <f t="shared" ref="AT9:AU9" ca="1" si="35">SUM(AT4:AT7)</f>
        <v>2306090</v>
      </c>
      <c r="AU9" s="825">
        <f t="shared" ca="1" si="35"/>
        <v>2306090.0000000005</v>
      </c>
      <c r="AY9" s="3" t="s">
        <v>934</v>
      </c>
      <c r="AZ9" s="138">
        <f t="shared" ca="1" si="21"/>
        <v>145000</v>
      </c>
      <c r="BA9" s="138">
        <f t="shared" ca="1" si="22"/>
        <v>144999</v>
      </c>
      <c r="BB9" s="138">
        <f t="shared" ca="1" si="23"/>
        <v>1</v>
      </c>
    </row>
    <row r="10" spans="2:54">
      <c r="B10" s="826">
        <v>44650</v>
      </c>
      <c r="C10" s="470">
        <v>1</v>
      </c>
      <c r="D10" s="470" t="s">
        <v>977</v>
      </c>
      <c r="E10" s="471">
        <v>10000000</v>
      </c>
      <c r="K10" s="3" t="s">
        <v>935</v>
      </c>
      <c r="L10" s="138">
        <f t="shared" ca="1" si="0"/>
        <v>156000</v>
      </c>
      <c r="M10" s="138">
        <f t="shared" ca="1" si="1"/>
        <v>78000</v>
      </c>
      <c r="N10" s="138">
        <f t="shared" ca="1" si="2"/>
        <v>78000</v>
      </c>
      <c r="O10" s="768">
        <f t="shared" ca="1" si="3"/>
        <v>109980</v>
      </c>
      <c r="P10" s="138">
        <f t="shared" ca="1" si="4"/>
        <v>219960</v>
      </c>
      <c r="Q10" s="138">
        <f t="shared" ca="1" si="5"/>
        <v>109980</v>
      </c>
      <c r="R10" s="768">
        <f t="shared" ca="1" si="6"/>
        <v>109980</v>
      </c>
      <c r="S10" s="138">
        <f t="shared" ca="1" si="7"/>
        <v>0</v>
      </c>
      <c r="T10" s="138">
        <f t="shared" ref="T10:U10" ca="1" si="36">+P10-L10</f>
        <v>63960</v>
      </c>
      <c r="U10" s="138">
        <f t="shared" ca="1" si="36"/>
        <v>31980</v>
      </c>
      <c r="V10" s="138">
        <f t="shared" ca="1" si="9"/>
        <v>9594</v>
      </c>
      <c r="W10" s="138">
        <f t="shared" ca="1" si="10"/>
        <v>22386</v>
      </c>
      <c r="AD10" s="3" t="s">
        <v>935</v>
      </c>
      <c r="AE10" s="138">
        <f t="shared" ca="1" si="11"/>
        <v>281000</v>
      </c>
      <c r="AF10" s="138">
        <f t="shared" ca="1" si="12"/>
        <v>98350</v>
      </c>
      <c r="AG10" s="138">
        <f t="shared" ca="1" si="13"/>
        <v>182650</v>
      </c>
      <c r="AH10" s="768">
        <f t="shared" ca="1" si="14"/>
        <v>263016</v>
      </c>
      <c r="AI10" s="138">
        <f t="shared" ca="1" si="15"/>
        <v>263016</v>
      </c>
      <c r="AJ10" s="138">
        <v>0</v>
      </c>
      <c r="AK10" s="768">
        <f t="shared" ca="1" si="16"/>
        <v>263016</v>
      </c>
      <c r="AL10" s="138">
        <f t="shared" ca="1" si="17"/>
        <v>0</v>
      </c>
      <c r="AM10" s="138">
        <f t="shared" ref="AM10:AN10" ca="1" si="37">+AI10-AE10</f>
        <v>-17984</v>
      </c>
      <c r="AN10" s="138">
        <f t="shared" ca="1" si="37"/>
        <v>-98350</v>
      </c>
      <c r="AO10" s="138">
        <f t="shared" ca="1" si="19"/>
        <v>24109.8</v>
      </c>
      <c r="AP10" s="138">
        <f t="shared" ca="1" si="20"/>
        <v>56256.2</v>
      </c>
      <c r="AY10" s="3" t="s">
        <v>935</v>
      </c>
      <c r="AZ10" s="138">
        <f t="shared" ca="1" si="21"/>
        <v>112000</v>
      </c>
      <c r="BA10" s="138">
        <f t="shared" ca="1" si="22"/>
        <v>111999</v>
      </c>
      <c r="BB10" s="138">
        <f t="shared" ca="1" si="23"/>
        <v>1</v>
      </c>
    </row>
    <row r="11" spans="2:54">
      <c r="K11" s="3" t="s">
        <v>936</v>
      </c>
      <c r="L11" s="138">
        <f t="shared" ca="1" si="0"/>
        <v>392000</v>
      </c>
      <c r="M11" s="138">
        <f t="shared" ca="1" si="1"/>
        <v>196000</v>
      </c>
      <c r="N11" s="138">
        <f t="shared" ca="1" si="2"/>
        <v>196000</v>
      </c>
      <c r="O11" s="768">
        <f t="shared" ca="1" si="3"/>
        <v>288120</v>
      </c>
      <c r="P11" s="138">
        <f t="shared" ca="1" si="4"/>
        <v>576240</v>
      </c>
      <c r="Q11" s="138">
        <f t="shared" ca="1" si="5"/>
        <v>288120</v>
      </c>
      <c r="R11" s="768">
        <f t="shared" ca="1" si="6"/>
        <v>288120</v>
      </c>
      <c r="S11" s="138">
        <f t="shared" ca="1" si="7"/>
        <v>0</v>
      </c>
      <c r="T11" s="138">
        <f t="shared" ref="T11:U11" ca="1" si="38">+P11-L11</f>
        <v>184240</v>
      </c>
      <c r="U11" s="138">
        <f t="shared" ca="1" si="38"/>
        <v>92120</v>
      </c>
      <c r="V11" s="138">
        <f t="shared" ca="1" si="9"/>
        <v>27636</v>
      </c>
      <c r="W11" s="138">
        <f t="shared" ca="1" si="10"/>
        <v>64484</v>
      </c>
      <c r="AD11" s="3" t="s">
        <v>936</v>
      </c>
      <c r="AE11" s="138">
        <f t="shared" ca="1" si="11"/>
        <v>143000</v>
      </c>
      <c r="AF11" s="138">
        <f t="shared" ca="1" si="12"/>
        <v>55770</v>
      </c>
      <c r="AG11" s="138">
        <f t="shared" ca="1" si="13"/>
        <v>87230</v>
      </c>
      <c r="AH11" s="768">
        <f t="shared" ca="1" si="14"/>
        <v>123866.59999999999</v>
      </c>
      <c r="AI11" s="138">
        <f t="shared" ca="1" si="15"/>
        <v>123866.59999999999</v>
      </c>
      <c r="AJ11" s="138">
        <v>0</v>
      </c>
      <c r="AK11" s="768">
        <f t="shared" ca="1" si="16"/>
        <v>123866.59999999999</v>
      </c>
      <c r="AL11" s="138">
        <f t="shared" ca="1" si="17"/>
        <v>0</v>
      </c>
      <c r="AM11" s="138">
        <f t="shared" ref="AM11:AN11" ca="1" si="39">+AI11-AE11</f>
        <v>-19133.400000000009</v>
      </c>
      <c r="AN11" s="138">
        <f t="shared" ca="1" si="39"/>
        <v>-55770</v>
      </c>
      <c r="AO11" s="138">
        <f t="shared" ca="1" si="19"/>
        <v>10990.979999999998</v>
      </c>
      <c r="AP11" s="138">
        <f t="shared" ca="1" si="20"/>
        <v>25645.619999999995</v>
      </c>
      <c r="AY11" s="3" t="s">
        <v>936</v>
      </c>
      <c r="AZ11" s="138">
        <f t="shared" ca="1" si="21"/>
        <v>177000</v>
      </c>
      <c r="BA11" s="138">
        <f t="shared" ca="1" si="22"/>
        <v>176999</v>
      </c>
      <c r="BB11" s="138">
        <f t="shared" ca="1" si="23"/>
        <v>1</v>
      </c>
    </row>
    <row r="12" spans="2:54">
      <c r="K12" s="3" t="s">
        <v>937</v>
      </c>
      <c r="L12" s="138">
        <f t="shared" ca="1" si="0"/>
        <v>148000</v>
      </c>
      <c r="M12" s="138">
        <f t="shared" ca="1" si="1"/>
        <v>45880</v>
      </c>
      <c r="N12" s="138">
        <f t="shared" ca="1" si="2"/>
        <v>102120</v>
      </c>
      <c r="O12" s="768">
        <f t="shared" ca="1" si="3"/>
        <v>142968</v>
      </c>
      <c r="P12" s="138">
        <f t="shared" ca="1" si="4"/>
        <v>207200</v>
      </c>
      <c r="Q12" s="138">
        <f t="shared" ca="1" si="5"/>
        <v>64232</v>
      </c>
      <c r="R12" s="768">
        <f t="shared" ca="1" si="6"/>
        <v>142968</v>
      </c>
      <c r="S12" s="138">
        <f t="shared" ca="1" si="7"/>
        <v>0</v>
      </c>
      <c r="T12" s="138">
        <f t="shared" ref="T12:U12" ca="1" si="40">+P12-L12</f>
        <v>59200</v>
      </c>
      <c r="U12" s="138">
        <f t="shared" ca="1" si="40"/>
        <v>18352</v>
      </c>
      <c r="V12" s="138">
        <f t="shared" ca="1" si="9"/>
        <v>12254.4</v>
      </c>
      <c r="W12" s="138">
        <f t="shared" ca="1" si="10"/>
        <v>28593.599999999999</v>
      </c>
      <c r="AD12" s="3" t="s">
        <v>937</v>
      </c>
      <c r="AE12" s="138">
        <f t="shared" ca="1" si="11"/>
        <v>119000</v>
      </c>
      <c r="AF12" s="138">
        <f t="shared" ca="1" si="12"/>
        <v>46410</v>
      </c>
      <c r="AG12" s="138">
        <f t="shared" ca="1" si="13"/>
        <v>72590</v>
      </c>
      <c r="AH12" s="768">
        <f t="shared" ca="1" si="14"/>
        <v>105255.5</v>
      </c>
      <c r="AI12" s="138">
        <f t="shared" ca="1" si="15"/>
        <v>105255.5</v>
      </c>
      <c r="AJ12" s="138">
        <v>0</v>
      </c>
      <c r="AK12" s="768">
        <f t="shared" ca="1" si="16"/>
        <v>105255.5</v>
      </c>
      <c r="AL12" s="138">
        <f t="shared" ca="1" si="17"/>
        <v>0</v>
      </c>
      <c r="AM12" s="138">
        <f t="shared" ref="AM12:AN12" ca="1" si="41">+AI12-AE12</f>
        <v>-13744.5</v>
      </c>
      <c r="AN12" s="138">
        <f t="shared" ca="1" si="41"/>
        <v>-46410</v>
      </c>
      <c r="AO12" s="138">
        <f t="shared" ca="1" si="19"/>
        <v>9799.65</v>
      </c>
      <c r="AP12" s="138">
        <f t="shared" ca="1" si="20"/>
        <v>22865.85</v>
      </c>
      <c r="AY12" s="3" t="s">
        <v>937</v>
      </c>
      <c r="AZ12" s="138">
        <f t="shared" ca="1" si="21"/>
        <v>362000</v>
      </c>
      <c r="BA12" s="138">
        <f t="shared" ca="1" si="22"/>
        <v>361999</v>
      </c>
      <c r="BB12" s="138">
        <f t="shared" ca="1" si="23"/>
        <v>1</v>
      </c>
    </row>
    <row r="13" spans="2:54">
      <c r="K13" s="3" t="s">
        <v>938</v>
      </c>
      <c r="L13" s="138">
        <f t="shared" ca="1" si="0"/>
        <v>300000</v>
      </c>
      <c r="M13" s="138">
        <f t="shared" ca="1" si="1"/>
        <v>138000</v>
      </c>
      <c r="N13" s="138">
        <f t="shared" ca="1" si="2"/>
        <v>162000</v>
      </c>
      <c r="O13" s="768">
        <f t="shared" ca="1" si="3"/>
        <v>243000</v>
      </c>
      <c r="P13" s="138">
        <f t="shared" ca="1" si="4"/>
        <v>450000</v>
      </c>
      <c r="Q13" s="138">
        <f t="shared" ca="1" si="5"/>
        <v>207000</v>
      </c>
      <c r="R13" s="768">
        <f t="shared" ca="1" si="6"/>
        <v>243000</v>
      </c>
      <c r="S13" s="138">
        <f t="shared" ca="1" si="7"/>
        <v>0</v>
      </c>
      <c r="T13" s="138">
        <f t="shared" ref="T13:U13" ca="1" si="42">+P13-L13</f>
        <v>150000</v>
      </c>
      <c r="U13" s="138">
        <f t="shared" ca="1" si="42"/>
        <v>69000</v>
      </c>
      <c r="V13" s="138">
        <f t="shared" ca="1" si="9"/>
        <v>24300</v>
      </c>
      <c r="W13" s="138">
        <f t="shared" ca="1" si="10"/>
        <v>56700</v>
      </c>
      <c r="AD13" s="3" t="s">
        <v>938</v>
      </c>
      <c r="AE13" s="138">
        <f t="shared" ca="1" si="11"/>
        <v>242000</v>
      </c>
      <c r="AF13" s="138">
        <f t="shared" ca="1" si="12"/>
        <v>123420</v>
      </c>
      <c r="AG13" s="138">
        <f t="shared" ca="1" si="13"/>
        <v>118580</v>
      </c>
      <c r="AH13" s="768">
        <f t="shared" ca="1" si="14"/>
        <v>170755.19999999998</v>
      </c>
      <c r="AI13" s="138">
        <f t="shared" ca="1" si="15"/>
        <v>170755.19999999998</v>
      </c>
      <c r="AJ13" s="138">
        <v>0</v>
      </c>
      <c r="AK13" s="768">
        <f t="shared" ca="1" si="16"/>
        <v>170755.19999999998</v>
      </c>
      <c r="AL13" s="138">
        <f t="shared" ca="1" si="17"/>
        <v>0</v>
      </c>
      <c r="AM13" s="138">
        <f t="shared" ref="AM13:AN13" ca="1" si="43">+AI13-AE13</f>
        <v>-71244.800000000017</v>
      </c>
      <c r="AN13" s="138">
        <f t="shared" ca="1" si="43"/>
        <v>-123420</v>
      </c>
      <c r="AO13" s="138">
        <f t="shared" ca="1" si="19"/>
        <v>15652.559999999994</v>
      </c>
      <c r="AP13" s="138">
        <f t="shared" ca="1" si="20"/>
        <v>36522.639999999985</v>
      </c>
      <c r="AY13" s="3" t="s">
        <v>938</v>
      </c>
      <c r="AZ13" s="138">
        <f t="shared" ca="1" si="21"/>
        <v>140000</v>
      </c>
      <c r="BA13" s="138">
        <f t="shared" ca="1" si="22"/>
        <v>139999</v>
      </c>
      <c r="BB13" s="138">
        <f t="shared" ca="1" si="23"/>
        <v>1</v>
      </c>
    </row>
    <row r="14" spans="2:54">
      <c r="K14" s="3" t="s">
        <v>939</v>
      </c>
      <c r="L14" s="138">
        <f t="shared" ca="1" si="0"/>
        <v>347000</v>
      </c>
      <c r="M14" s="138">
        <f t="shared" ca="1" si="1"/>
        <v>204730</v>
      </c>
      <c r="N14" s="138">
        <f t="shared" ca="1" si="2"/>
        <v>142270</v>
      </c>
      <c r="O14" s="768">
        <f t="shared" ca="1" si="3"/>
        <v>206291.5</v>
      </c>
      <c r="P14" s="138">
        <f t="shared" ca="1" si="4"/>
        <v>503150</v>
      </c>
      <c r="Q14" s="138">
        <f t="shared" ca="1" si="5"/>
        <v>296858.5</v>
      </c>
      <c r="R14" s="768">
        <f t="shared" ca="1" si="6"/>
        <v>206291.5</v>
      </c>
      <c r="S14" s="138">
        <f t="shared" ca="1" si="7"/>
        <v>0</v>
      </c>
      <c r="T14" s="138">
        <f t="shared" ref="T14:U14" ca="1" si="44">+P14-L14</f>
        <v>156150</v>
      </c>
      <c r="U14" s="138">
        <f t="shared" ca="1" si="44"/>
        <v>92128.5</v>
      </c>
      <c r="V14" s="138">
        <f t="shared" ca="1" si="9"/>
        <v>19206.45</v>
      </c>
      <c r="W14" s="138">
        <f t="shared" ca="1" si="10"/>
        <v>44815.05</v>
      </c>
      <c r="AD14" s="3" t="s">
        <v>939</v>
      </c>
      <c r="AE14" s="138">
        <f t="shared" ca="1" si="11"/>
        <v>181000</v>
      </c>
      <c r="AF14" s="138">
        <f t="shared" ca="1" si="12"/>
        <v>86880</v>
      </c>
      <c r="AG14" s="138">
        <f t="shared" ca="1" si="13"/>
        <v>94120</v>
      </c>
      <c r="AH14" s="768">
        <f t="shared" ca="1" si="14"/>
        <v>137415.19999999998</v>
      </c>
      <c r="AI14" s="138">
        <f t="shared" ca="1" si="15"/>
        <v>137415.19999999998</v>
      </c>
      <c r="AJ14" s="138">
        <v>0</v>
      </c>
      <c r="AK14" s="768">
        <f t="shared" ca="1" si="16"/>
        <v>137415.19999999998</v>
      </c>
      <c r="AL14" s="138">
        <f t="shared" ca="1" si="17"/>
        <v>0</v>
      </c>
      <c r="AM14" s="138">
        <f t="shared" ref="AM14:AN14" ca="1" si="45">+AI14-AE14</f>
        <v>-43584.800000000017</v>
      </c>
      <c r="AN14" s="138">
        <f t="shared" ca="1" si="45"/>
        <v>-86880</v>
      </c>
      <c r="AO14" s="138">
        <f t="shared" ca="1" si="19"/>
        <v>12988.559999999994</v>
      </c>
      <c r="AP14" s="138">
        <f t="shared" ca="1" si="20"/>
        <v>30306.639999999989</v>
      </c>
      <c r="AY14" s="3" t="s">
        <v>939</v>
      </c>
      <c r="AZ14" s="138">
        <f t="shared" ca="1" si="21"/>
        <v>287000</v>
      </c>
      <c r="BA14" s="138">
        <f t="shared" ca="1" si="22"/>
        <v>286999</v>
      </c>
      <c r="BB14" s="138">
        <f t="shared" ca="1" si="23"/>
        <v>1</v>
      </c>
    </row>
    <row r="15" spans="2:54">
      <c r="K15" s="3" t="s">
        <v>940</v>
      </c>
      <c r="L15" s="138">
        <f t="shared" ca="1" si="0"/>
        <v>260000</v>
      </c>
      <c r="M15" s="138">
        <f t="shared" ca="1" si="1"/>
        <v>96200</v>
      </c>
      <c r="N15" s="138">
        <f t="shared" ca="1" si="2"/>
        <v>163800</v>
      </c>
      <c r="O15" s="768">
        <f t="shared" ca="1" si="3"/>
        <v>234234</v>
      </c>
      <c r="P15" s="138">
        <f t="shared" ca="1" si="4"/>
        <v>371800</v>
      </c>
      <c r="Q15" s="138">
        <f t="shared" ca="1" si="5"/>
        <v>137566</v>
      </c>
      <c r="R15" s="768">
        <f t="shared" ca="1" si="6"/>
        <v>234234</v>
      </c>
      <c r="S15" s="138">
        <f t="shared" ca="1" si="7"/>
        <v>0</v>
      </c>
      <c r="T15" s="138">
        <f t="shared" ref="T15:U15" ca="1" si="46">+P15-L15</f>
        <v>111800</v>
      </c>
      <c r="U15" s="138">
        <f t="shared" ca="1" si="46"/>
        <v>41366</v>
      </c>
      <c r="V15" s="138">
        <f t="shared" ca="1" si="9"/>
        <v>21130.2</v>
      </c>
      <c r="W15" s="138">
        <f t="shared" ca="1" si="10"/>
        <v>49303.8</v>
      </c>
      <c r="AD15" s="3" t="s">
        <v>940</v>
      </c>
      <c r="AE15" s="138">
        <f t="shared" ca="1" si="11"/>
        <v>226000</v>
      </c>
      <c r="AF15" s="138">
        <f t="shared" ca="1" si="12"/>
        <v>103960</v>
      </c>
      <c r="AG15" s="138">
        <f t="shared" ca="1" si="13"/>
        <v>122040</v>
      </c>
      <c r="AH15" s="768">
        <f t="shared" ca="1" si="14"/>
        <v>180619.2</v>
      </c>
      <c r="AI15" s="138">
        <f t="shared" ca="1" si="15"/>
        <v>180619.2</v>
      </c>
      <c r="AJ15" s="138">
        <v>0</v>
      </c>
      <c r="AK15" s="768">
        <f t="shared" ca="1" si="16"/>
        <v>180619.2</v>
      </c>
      <c r="AL15" s="138">
        <f t="shared" ca="1" si="17"/>
        <v>0</v>
      </c>
      <c r="AM15" s="138">
        <f t="shared" ref="AM15:AN15" ca="1" si="47">+AI15-AE15</f>
        <v>-45380.799999999988</v>
      </c>
      <c r="AN15" s="138">
        <f t="shared" ca="1" si="47"/>
        <v>-103960</v>
      </c>
      <c r="AO15" s="138">
        <f t="shared" ca="1" si="19"/>
        <v>17573.760000000002</v>
      </c>
      <c r="AP15" s="138">
        <f t="shared" ca="1" si="20"/>
        <v>41005.44000000001</v>
      </c>
      <c r="AY15" s="3" t="s">
        <v>940</v>
      </c>
      <c r="AZ15" s="138">
        <f t="shared" ca="1" si="21"/>
        <v>359000</v>
      </c>
      <c r="BA15" s="138">
        <f t="shared" ca="1" si="22"/>
        <v>358999</v>
      </c>
      <c r="BB15" s="138">
        <f t="shared" ca="1" si="23"/>
        <v>1</v>
      </c>
    </row>
    <row r="16" spans="2:54">
      <c r="K16" s="3" t="s">
        <v>941</v>
      </c>
      <c r="L16" s="138">
        <f t="shared" ca="1" si="0"/>
        <v>145000</v>
      </c>
      <c r="M16" s="138">
        <f t="shared" ca="1" si="1"/>
        <v>68150</v>
      </c>
      <c r="N16" s="138">
        <f t="shared" ca="1" si="2"/>
        <v>76850</v>
      </c>
      <c r="O16" s="768">
        <f t="shared" ca="1" si="3"/>
        <v>109895.5</v>
      </c>
      <c r="P16" s="138">
        <f t="shared" ca="1" si="4"/>
        <v>207350</v>
      </c>
      <c r="Q16" s="138">
        <f t="shared" ca="1" si="5"/>
        <v>97454.5</v>
      </c>
      <c r="R16" s="768">
        <f t="shared" ca="1" si="6"/>
        <v>109895.5</v>
      </c>
      <c r="S16" s="138">
        <f t="shared" ca="1" si="7"/>
        <v>0</v>
      </c>
      <c r="T16" s="138">
        <f t="shared" ref="T16:U16" ca="1" si="48">+P16-L16</f>
        <v>62350</v>
      </c>
      <c r="U16" s="138">
        <f t="shared" ca="1" si="48"/>
        <v>29304.5</v>
      </c>
      <c r="V16" s="138">
        <f t="shared" ca="1" si="9"/>
        <v>9913.65</v>
      </c>
      <c r="W16" s="138">
        <f t="shared" ca="1" si="10"/>
        <v>23131.85</v>
      </c>
      <c r="AD16" s="3" t="s">
        <v>941</v>
      </c>
      <c r="AE16" s="138">
        <f t="shared" ca="1" si="11"/>
        <v>178000</v>
      </c>
      <c r="AF16" s="138">
        <f t="shared" ca="1" si="12"/>
        <v>101459.99999999999</v>
      </c>
      <c r="AG16" s="138">
        <f t="shared" ca="1" si="13"/>
        <v>76540.000000000015</v>
      </c>
      <c r="AH16" s="768">
        <f t="shared" ca="1" si="14"/>
        <v>114810.00000000003</v>
      </c>
      <c r="AI16" s="138">
        <f t="shared" ca="1" si="15"/>
        <v>114810.00000000003</v>
      </c>
      <c r="AJ16" s="138">
        <v>0</v>
      </c>
      <c r="AK16" s="768">
        <f t="shared" ca="1" si="16"/>
        <v>114810.00000000003</v>
      </c>
      <c r="AL16" s="138">
        <f t="shared" ca="1" si="17"/>
        <v>0</v>
      </c>
      <c r="AM16" s="138">
        <f t="shared" ref="AM16:AN16" ca="1" si="49">+AI16-AE16</f>
        <v>-63189.999999999971</v>
      </c>
      <c r="AN16" s="138">
        <f t="shared" ca="1" si="49"/>
        <v>-101459.99999999999</v>
      </c>
      <c r="AO16" s="138">
        <f t="shared" ca="1" si="19"/>
        <v>11481.000000000004</v>
      </c>
      <c r="AP16" s="138">
        <f t="shared" ca="1" si="20"/>
        <v>26789.000000000011</v>
      </c>
      <c r="AY16" s="3" t="s">
        <v>941</v>
      </c>
      <c r="AZ16" s="138">
        <f t="shared" ca="1" si="21"/>
        <v>156000</v>
      </c>
      <c r="BA16" s="138">
        <f t="shared" ca="1" si="22"/>
        <v>155999</v>
      </c>
      <c r="BB16" s="138">
        <f t="shared" ca="1" si="23"/>
        <v>1</v>
      </c>
    </row>
    <row r="17" spans="11:54">
      <c r="K17" s="3" t="s">
        <v>942</v>
      </c>
      <c r="L17" s="138">
        <f t="shared" ca="1" si="0"/>
        <v>264000</v>
      </c>
      <c r="M17" s="138">
        <f t="shared" ca="1" si="1"/>
        <v>110880</v>
      </c>
      <c r="N17" s="138">
        <f t="shared" ca="1" si="2"/>
        <v>153120</v>
      </c>
      <c r="O17" s="768">
        <f t="shared" ca="1" si="3"/>
        <v>222024</v>
      </c>
      <c r="P17" s="138">
        <f t="shared" ca="1" si="4"/>
        <v>382800</v>
      </c>
      <c r="Q17" s="138">
        <f t="shared" ca="1" si="5"/>
        <v>160776</v>
      </c>
      <c r="R17" s="768">
        <f t="shared" ca="1" si="6"/>
        <v>222024</v>
      </c>
      <c r="S17" s="138">
        <f t="shared" ca="1" si="7"/>
        <v>0</v>
      </c>
      <c r="T17" s="138">
        <f t="shared" ref="T17:U17" ca="1" si="50">+P17-L17</f>
        <v>118800</v>
      </c>
      <c r="U17" s="138">
        <f t="shared" ca="1" si="50"/>
        <v>49896</v>
      </c>
      <c r="V17" s="138">
        <f t="shared" ca="1" si="9"/>
        <v>20671.2</v>
      </c>
      <c r="W17" s="138">
        <f t="shared" ca="1" si="10"/>
        <v>48232.800000000003</v>
      </c>
      <c r="AD17" s="3" t="s">
        <v>942</v>
      </c>
      <c r="AE17" s="138">
        <f t="shared" ca="1" si="11"/>
        <v>239000</v>
      </c>
      <c r="AF17" s="138">
        <f t="shared" ca="1" si="12"/>
        <v>114720</v>
      </c>
      <c r="AG17" s="138">
        <f t="shared" ca="1" si="13"/>
        <v>124280</v>
      </c>
      <c r="AH17" s="768">
        <f t="shared" ca="1" si="14"/>
        <v>181448.8</v>
      </c>
      <c r="AI17" s="138">
        <f t="shared" ca="1" si="15"/>
        <v>181448.8</v>
      </c>
      <c r="AJ17" s="138">
        <v>0</v>
      </c>
      <c r="AK17" s="768">
        <f t="shared" ca="1" si="16"/>
        <v>181448.8</v>
      </c>
      <c r="AL17" s="138">
        <f t="shared" ca="1" si="17"/>
        <v>0</v>
      </c>
      <c r="AM17" s="138">
        <f t="shared" ref="AM17:AN17" ca="1" si="51">+AI17-AE17</f>
        <v>-57551.200000000012</v>
      </c>
      <c r="AN17" s="138">
        <f t="shared" ca="1" si="51"/>
        <v>-114720</v>
      </c>
      <c r="AO17" s="138">
        <f t="shared" ca="1" si="19"/>
        <v>17150.639999999996</v>
      </c>
      <c r="AP17" s="138">
        <f t="shared" ca="1" si="20"/>
        <v>40018.159999999989</v>
      </c>
      <c r="AY17" s="3" t="s">
        <v>942</v>
      </c>
      <c r="AZ17" s="138">
        <f t="shared" ca="1" si="21"/>
        <v>115000</v>
      </c>
      <c r="BA17" s="138">
        <f t="shared" ca="1" si="22"/>
        <v>114999</v>
      </c>
      <c r="BB17" s="138">
        <f t="shared" ca="1" si="23"/>
        <v>1</v>
      </c>
    </row>
    <row r="18" spans="11:54">
      <c r="K18" s="3" t="s">
        <v>943</v>
      </c>
      <c r="L18" s="138">
        <f t="shared" ca="1" si="0"/>
        <v>357000</v>
      </c>
      <c r="M18" s="138">
        <f t="shared" ca="1" si="1"/>
        <v>182070</v>
      </c>
      <c r="N18" s="138">
        <f t="shared" ca="1" si="2"/>
        <v>174930</v>
      </c>
      <c r="O18" s="768">
        <f t="shared" ca="1" si="3"/>
        <v>248400.59999999998</v>
      </c>
      <c r="P18" s="138">
        <f t="shared" ca="1" si="4"/>
        <v>506939.99999999994</v>
      </c>
      <c r="Q18" s="138">
        <f t="shared" ca="1" si="5"/>
        <v>258539.39999999997</v>
      </c>
      <c r="R18" s="768">
        <f t="shared" ca="1" si="6"/>
        <v>248400.59999999998</v>
      </c>
      <c r="S18" s="138">
        <f t="shared" ca="1" si="7"/>
        <v>0</v>
      </c>
      <c r="T18" s="138">
        <f t="shared" ref="T18:U18" ca="1" si="52">+P18-L18</f>
        <v>149939.99999999994</v>
      </c>
      <c r="U18" s="138">
        <f t="shared" ca="1" si="52"/>
        <v>76469.399999999965</v>
      </c>
      <c r="V18" s="138">
        <f t="shared" ca="1" si="9"/>
        <v>22041.179999999993</v>
      </c>
      <c r="W18" s="138">
        <f t="shared" ca="1" si="10"/>
        <v>51429.419999999984</v>
      </c>
      <c r="AD18" s="3" t="s">
        <v>943</v>
      </c>
      <c r="AE18" s="138">
        <f t="shared" ca="1" si="11"/>
        <v>381000</v>
      </c>
      <c r="AF18" s="138">
        <f t="shared" ca="1" si="12"/>
        <v>148590</v>
      </c>
      <c r="AG18" s="138">
        <f t="shared" ca="1" si="13"/>
        <v>232410</v>
      </c>
      <c r="AH18" s="768">
        <f t="shared" ca="1" si="14"/>
        <v>343966.8</v>
      </c>
      <c r="AI18" s="138">
        <f t="shared" ca="1" si="15"/>
        <v>343966.8</v>
      </c>
      <c r="AJ18" s="138">
        <v>0</v>
      </c>
      <c r="AK18" s="768">
        <f t="shared" ca="1" si="16"/>
        <v>343966.8</v>
      </c>
      <c r="AL18" s="138">
        <f t="shared" ca="1" si="17"/>
        <v>0</v>
      </c>
      <c r="AM18" s="138">
        <f t="shared" ref="AM18:AN18" ca="1" si="53">+AI18-AE18</f>
        <v>-37033.200000000012</v>
      </c>
      <c r="AN18" s="138">
        <f t="shared" ca="1" si="53"/>
        <v>-148590</v>
      </c>
      <c r="AO18" s="138">
        <f t="shared" ca="1" si="19"/>
        <v>33467.039999999994</v>
      </c>
      <c r="AP18" s="138">
        <f t="shared" ca="1" si="20"/>
        <v>78089.759999999995</v>
      </c>
      <c r="AY18" s="3" t="s">
        <v>943</v>
      </c>
      <c r="AZ18" s="138">
        <f t="shared" ca="1" si="21"/>
        <v>228000</v>
      </c>
      <c r="BA18" s="138">
        <f t="shared" ca="1" si="22"/>
        <v>227999</v>
      </c>
      <c r="BB18" s="138">
        <f t="shared" ca="1" si="23"/>
        <v>1</v>
      </c>
    </row>
    <row r="19" spans="11:54">
      <c r="K19" s="3" t="s">
        <v>944</v>
      </c>
      <c r="L19" s="138">
        <f t="shared" ca="1" si="0"/>
        <v>200000</v>
      </c>
      <c r="M19" s="138">
        <f t="shared" ca="1" si="1"/>
        <v>92000</v>
      </c>
      <c r="N19" s="138">
        <f t="shared" ca="1" si="2"/>
        <v>108000</v>
      </c>
      <c r="O19" s="768">
        <f t="shared" ca="1" si="3"/>
        <v>154440</v>
      </c>
      <c r="P19" s="138">
        <f t="shared" ca="1" si="4"/>
        <v>286000</v>
      </c>
      <c r="Q19" s="138">
        <f t="shared" ca="1" si="5"/>
        <v>131560</v>
      </c>
      <c r="R19" s="768">
        <f t="shared" ca="1" si="6"/>
        <v>154440</v>
      </c>
      <c r="S19" s="138">
        <f t="shared" ca="1" si="7"/>
        <v>0</v>
      </c>
      <c r="T19" s="138">
        <f t="shared" ref="T19:U19" ca="1" si="54">+P19-L19</f>
        <v>86000</v>
      </c>
      <c r="U19" s="138">
        <f t="shared" ca="1" si="54"/>
        <v>39560</v>
      </c>
      <c r="V19" s="138">
        <f t="shared" ca="1" si="9"/>
        <v>13932</v>
      </c>
      <c r="W19" s="138">
        <f t="shared" ca="1" si="10"/>
        <v>32508</v>
      </c>
      <c r="AD19" s="3" t="s">
        <v>944</v>
      </c>
      <c r="AE19" s="138">
        <f t="shared" ca="1" si="11"/>
        <v>175000</v>
      </c>
      <c r="AF19" s="138">
        <f t="shared" ca="1" si="12"/>
        <v>52500</v>
      </c>
      <c r="AG19" s="138">
        <f t="shared" ca="1" si="13"/>
        <v>122500</v>
      </c>
      <c r="AH19" s="768">
        <f t="shared" ca="1" si="14"/>
        <v>182525</v>
      </c>
      <c r="AI19" s="138">
        <f t="shared" ca="1" si="15"/>
        <v>182525</v>
      </c>
      <c r="AJ19" s="138">
        <v>0</v>
      </c>
      <c r="AK19" s="768">
        <f t="shared" ca="1" si="16"/>
        <v>182525</v>
      </c>
      <c r="AL19" s="138">
        <f t="shared" ca="1" si="17"/>
        <v>0</v>
      </c>
      <c r="AM19" s="138">
        <f t="shared" ref="AM19:AN19" ca="1" si="55">+AI19-AE19</f>
        <v>7525</v>
      </c>
      <c r="AN19" s="138">
        <f t="shared" ca="1" si="55"/>
        <v>-52500</v>
      </c>
      <c r="AO19" s="138">
        <f t="shared" ca="1" si="19"/>
        <v>18007.5</v>
      </c>
      <c r="AP19" s="138">
        <f t="shared" ca="1" si="20"/>
        <v>42017.5</v>
      </c>
      <c r="AY19" s="3" t="s">
        <v>944</v>
      </c>
      <c r="AZ19" s="138">
        <f t="shared" ca="1" si="21"/>
        <v>301000</v>
      </c>
      <c r="BA19" s="138">
        <f t="shared" ca="1" si="22"/>
        <v>300999</v>
      </c>
      <c r="BB19" s="138">
        <f t="shared" ca="1" si="23"/>
        <v>1</v>
      </c>
    </row>
    <row r="20" spans="11:54">
      <c r="K20" s="3" t="s">
        <v>945</v>
      </c>
      <c r="L20" s="138">
        <f t="shared" ca="1" si="0"/>
        <v>211000</v>
      </c>
      <c r="M20" s="138">
        <f t="shared" ca="1" si="1"/>
        <v>111830</v>
      </c>
      <c r="N20" s="138">
        <f t="shared" ca="1" si="2"/>
        <v>99170</v>
      </c>
      <c r="O20" s="768">
        <f t="shared" ca="1" si="3"/>
        <v>140821.4</v>
      </c>
      <c r="P20" s="138">
        <f t="shared" ca="1" si="4"/>
        <v>299620</v>
      </c>
      <c r="Q20" s="138">
        <f t="shared" ca="1" si="5"/>
        <v>158798.6</v>
      </c>
      <c r="R20" s="768">
        <f t="shared" ca="1" si="6"/>
        <v>140821.4</v>
      </c>
      <c r="S20" s="138">
        <f t="shared" ca="1" si="7"/>
        <v>0</v>
      </c>
      <c r="T20" s="138">
        <f t="shared" ref="T20:U20" ca="1" si="56">+P20-L20</f>
        <v>88620</v>
      </c>
      <c r="U20" s="138">
        <f t="shared" ca="1" si="56"/>
        <v>46968.600000000006</v>
      </c>
      <c r="V20" s="138">
        <f t="shared" ca="1" si="9"/>
        <v>12495.419999999998</v>
      </c>
      <c r="W20" s="138">
        <f t="shared" ca="1" si="10"/>
        <v>29155.979999999996</v>
      </c>
      <c r="AD20" s="3" t="s">
        <v>945</v>
      </c>
      <c r="AE20" s="138">
        <f t="shared" ca="1" si="11"/>
        <v>381000</v>
      </c>
      <c r="AF20" s="138">
        <f t="shared" ca="1" si="12"/>
        <v>198120</v>
      </c>
      <c r="AG20" s="138">
        <f t="shared" ca="1" si="13"/>
        <v>182880</v>
      </c>
      <c r="AH20" s="768">
        <f t="shared" ca="1" si="14"/>
        <v>270662.40000000002</v>
      </c>
      <c r="AI20" s="138">
        <f t="shared" ca="1" si="15"/>
        <v>270662.40000000002</v>
      </c>
      <c r="AJ20" s="138">
        <v>0</v>
      </c>
      <c r="AK20" s="768">
        <f t="shared" ca="1" si="16"/>
        <v>270662.40000000002</v>
      </c>
      <c r="AL20" s="138">
        <f t="shared" ca="1" si="17"/>
        <v>0</v>
      </c>
      <c r="AM20" s="138">
        <f t="shared" ref="AM20:AN20" ca="1" si="57">+AI20-AE20</f>
        <v>-110337.59999999998</v>
      </c>
      <c r="AN20" s="138">
        <f t="shared" ca="1" si="57"/>
        <v>-198120</v>
      </c>
      <c r="AO20" s="138">
        <f t="shared" ca="1" si="19"/>
        <v>26334.720000000005</v>
      </c>
      <c r="AP20" s="138">
        <f t="shared" ca="1" si="20"/>
        <v>61447.680000000022</v>
      </c>
      <c r="AY20" s="3" t="s">
        <v>945</v>
      </c>
      <c r="AZ20" s="138">
        <f t="shared" ca="1" si="21"/>
        <v>165000</v>
      </c>
      <c r="BA20" s="138">
        <f t="shared" ca="1" si="22"/>
        <v>164999</v>
      </c>
      <c r="BB20" s="138">
        <f t="shared" ca="1" si="23"/>
        <v>1</v>
      </c>
    </row>
    <row r="21" spans="11:54" ht="15.75" customHeight="1">
      <c r="K21" s="3" t="s">
        <v>946</v>
      </c>
      <c r="L21" s="138">
        <f t="shared" ca="1" si="0"/>
        <v>262000</v>
      </c>
      <c r="M21" s="138">
        <f t="shared" ca="1" si="1"/>
        <v>112660</v>
      </c>
      <c r="N21" s="138">
        <f t="shared" ca="1" si="2"/>
        <v>149340</v>
      </c>
      <c r="O21" s="768">
        <f t="shared" ca="1" si="3"/>
        <v>219529.8</v>
      </c>
      <c r="P21" s="138">
        <f t="shared" ca="1" si="4"/>
        <v>385139.99999999994</v>
      </c>
      <c r="Q21" s="138">
        <f t="shared" ca="1" si="5"/>
        <v>165610.19999999998</v>
      </c>
      <c r="R21" s="768">
        <f t="shared" ca="1" si="6"/>
        <v>219529.8</v>
      </c>
      <c r="S21" s="138">
        <f t="shared" ca="1" si="7"/>
        <v>0</v>
      </c>
      <c r="T21" s="138">
        <f t="shared" ref="T21:U21" ca="1" si="58">+P21-L21</f>
        <v>123139.99999999994</v>
      </c>
      <c r="U21" s="138">
        <f t="shared" ca="1" si="58"/>
        <v>52950.199999999983</v>
      </c>
      <c r="V21" s="138">
        <f t="shared" ca="1" si="9"/>
        <v>21056.939999999995</v>
      </c>
      <c r="W21" s="138">
        <f t="shared" ca="1" si="10"/>
        <v>49132.859999999993</v>
      </c>
      <c r="AD21" s="3" t="s">
        <v>946</v>
      </c>
      <c r="AE21" s="138">
        <f t="shared" ca="1" si="11"/>
        <v>126000</v>
      </c>
      <c r="AF21" s="138">
        <f t="shared" ca="1" si="12"/>
        <v>44100</v>
      </c>
      <c r="AG21" s="138">
        <f t="shared" ca="1" si="13"/>
        <v>81900</v>
      </c>
      <c r="AH21" s="768">
        <f t="shared" ca="1" si="14"/>
        <v>118755</v>
      </c>
      <c r="AI21" s="138">
        <f t="shared" ca="1" si="15"/>
        <v>118755</v>
      </c>
      <c r="AJ21" s="138">
        <v>0</v>
      </c>
      <c r="AK21" s="768">
        <f t="shared" ca="1" si="16"/>
        <v>118755</v>
      </c>
      <c r="AL21" s="138">
        <f t="shared" ca="1" si="17"/>
        <v>0</v>
      </c>
      <c r="AM21" s="138">
        <f t="shared" ref="AM21:AN21" ca="1" si="59">+AI21-AE21</f>
        <v>-7245</v>
      </c>
      <c r="AN21" s="138">
        <f t="shared" ca="1" si="59"/>
        <v>-44100</v>
      </c>
      <c r="AO21" s="138">
        <f t="shared" ca="1" si="19"/>
        <v>11056.5</v>
      </c>
      <c r="AP21" s="138">
        <f t="shared" ca="1" si="20"/>
        <v>25798.5</v>
      </c>
      <c r="AY21" s="3" t="s">
        <v>946</v>
      </c>
      <c r="AZ21" s="138">
        <f t="shared" ca="1" si="21"/>
        <v>343000</v>
      </c>
      <c r="BA21" s="138">
        <f t="shared" ca="1" si="22"/>
        <v>342999</v>
      </c>
      <c r="BB21" s="138">
        <f t="shared" ca="1" si="23"/>
        <v>1</v>
      </c>
    </row>
    <row r="22" spans="11:54" ht="15.75" customHeight="1">
      <c r="K22" s="3" t="s">
        <v>947</v>
      </c>
      <c r="L22" s="138">
        <f t="shared" ca="1" si="0"/>
        <v>330000</v>
      </c>
      <c r="M22" s="138">
        <f t="shared" ca="1" si="1"/>
        <v>158400</v>
      </c>
      <c r="N22" s="138">
        <f t="shared" ca="1" si="2"/>
        <v>171600</v>
      </c>
      <c r="O22" s="768">
        <f t="shared" ca="1" si="3"/>
        <v>255684</v>
      </c>
      <c r="P22" s="138">
        <f t="shared" ca="1" si="4"/>
        <v>491700</v>
      </c>
      <c r="Q22" s="138">
        <f t="shared" ca="1" si="5"/>
        <v>236016</v>
      </c>
      <c r="R22" s="768">
        <f t="shared" ca="1" si="6"/>
        <v>255684</v>
      </c>
      <c r="S22" s="138">
        <f t="shared" ca="1" si="7"/>
        <v>0</v>
      </c>
      <c r="T22" s="138">
        <f t="shared" ref="T22:U22" ca="1" si="60">+P22-L22</f>
        <v>161700</v>
      </c>
      <c r="U22" s="138">
        <f t="shared" ca="1" si="60"/>
        <v>77616</v>
      </c>
      <c r="V22" s="138">
        <f t="shared" ca="1" si="9"/>
        <v>25225.200000000001</v>
      </c>
      <c r="W22" s="138">
        <f t="shared" ca="1" si="10"/>
        <v>58858.8</v>
      </c>
      <c r="AD22" s="3" t="s">
        <v>947</v>
      </c>
      <c r="AE22" s="138">
        <f t="shared" ca="1" si="11"/>
        <v>188000</v>
      </c>
      <c r="AF22" s="138">
        <f t="shared" ca="1" si="12"/>
        <v>67680</v>
      </c>
      <c r="AG22" s="138">
        <f t="shared" ca="1" si="13"/>
        <v>120320</v>
      </c>
      <c r="AH22" s="768">
        <f t="shared" ca="1" si="14"/>
        <v>178073.60000000001</v>
      </c>
      <c r="AI22" s="138">
        <f t="shared" ca="1" si="15"/>
        <v>178073.60000000001</v>
      </c>
      <c r="AJ22" s="138">
        <v>0</v>
      </c>
      <c r="AK22" s="768">
        <f t="shared" ca="1" si="16"/>
        <v>178073.60000000001</v>
      </c>
      <c r="AL22" s="138">
        <f t="shared" ca="1" si="17"/>
        <v>0</v>
      </c>
      <c r="AM22" s="138">
        <f t="shared" ref="AM22:AN22" ca="1" si="61">+AI22-AE22</f>
        <v>-9926.3999999999942</v>
      </c>
      <c r="AN22" s="138">
        <f t="shared" ca="1" si="61"/>
        <v>-67680</v>
      </c>
      <c r="AO22" s="138">
        <f t="shared" ca="1" si="19"/>
        <v>17326.080000000002</v>
      </c>
      <c r="AP22" s="138">
        <f t="shared" ca="1" si="20"/>
        <v>40427.520000000004</v>
      </c>
      <c r="AY22" s="3" t="s">
        <v>947</v>
      </c>
      <c r="AZ22" s="138">
        <f t="shared" ca="1" si="21"/>
        <v>323000</v>
      </c>
      <c r="BA22" s="138">
        <f t="shared" ca="1" si="22"/>
        <v>322999</v>
      </c>
      <c r="BB22" s="138">
        <f t="shared" ca="1" si="23"/>
        <v>1</v>
      </c>
    </row>
    <row r="23" spans="11:54" ht="15.75" customHeight="1">
      <c r="K23" s="3" t="s">
        <v>948</v>
      </c>
      <c r="L23" s="138">
        <f t="shared" ca="1" si="0"/>
        <v>343000</v>
      </c>
      <c r="M23" s="138">
        <f t="shared" ca="1" si="1"/>
        <v>164640</v>
      </c>
      <c r="N23" s="138">
        <f t="shared" ca="1" si="2"/>
        <v>178360</v>
      </c>
      <c r="O23" s="768">
        <f t="shared" ca="1" si="3"/>
        <v>263972.8</v>
      </c>
      <c r="P23" s="138">
        <f t="shared" ca="1" si="4"/>
        <v>507640</v>
      </c>
      <c r="Q23" s="138">
        <f t="shared" ca="1" si="5"/>
        <v>243667.19999999998</v>
      </c>
      <c r="R23" s="768">
        <f t="shared" ca="1" si="6"/>
        <v>263972.8</v>
      </c>
      <c r="S23" s="138">
        <f t="shared" ca="1" si="7"/>
        <v>0</v>
      </c>
      <c r="T23" s="138">
        <f t="shared" ref="T23:U23" ca="1" si="62">+P23-L23</f>
        <v>164640</v>
      </c>
      <c r="U23" s="138">
        <f t="shared" ca="1" si="62"/>
        <v>79027.199999999983</v>
      </c>
      <c r="V23" s="138">
        <f t="shared" ca="1" si="9"/>
        <v>25683.839999999997</v>
      </c>
      <c r="W23" s="138">
        <f t="shared" ca="1" si="10"/>
        <v>59928.959999999992</v>
      </c>
      <c r="AD23" s="3" t="s">
        <v>948</v>
      </c>
      <c r="AE23" s="138">
        <f t="shared" ca="1" si="11"/>
        <v>246000</v>
      </c>
      <c r="AF23" s="138">
        <f t="shared" ca="1" si="12"/>
        <v>142680</v>
      </c>
      <c r="AG23" s="138">
        <f t="shared" ca="1" si="13"/>
        <v>103320</v>
      </c>
      <c r="AH23" s="768">
        <f t="shared" ca="1" si="14"/>
        <v>151880.4</v>
      </c>
      <c r="AI23" s="138">
        <f t="shared" ca="1" si="15"/>
        <v>151880.4</v>
      </c>
      <c r="AJ23" s="138">
        <v>0</v>
      </c>
      <c r="AK23" s="768">
        <f t="shared" ca="1" si="16"/>
        <v>151880.4</v>
      </c>
      <c r="AL23" s="138">
        <f t="shared" ca="1" si="17"/>
        <v>0</v>
      </c>
      <c r="AM23" s="138">
        <f t="shared" ref="AM23:AN23" ca="1" si="63">+AI23-AE23</f>
        <v>-94119.6</v>
      </c>
      <c r="AN23" s="138">
        <f t="shared" ca="1" si="63"/>
        <v>-142680</v>
      </c>
      <c r="AO23" s="138">
        <f t="shared" ca="1" si="19"/>
        <v>14568.119999999997</v>
      </c>
      <c r="AP23" s="138">
        <f t="shared" ca="1" si="20"/>
        <v>33992.28</v>
      </c>
      <c r="AY23" s="3" t="s">
        <v>948</v>
      </c>
      <c r="AZ23" s="138">
        <f t="shared" ca="1" si="21"/>
        <v>392000</v>
      </c>
      <c r="BA23" s="138">
        <f t="shared" ca="1" si="22"/>
        <v>391999</v>
      </c>
      <c r="BB23" s="138">
        <f t="shared" ca="1" si="23"/>
        <v>1</v>
      </c>
    </row>
    <row r="24" spans="11:54" ht="15.75" customHeight="1">
      <c r="K24" s="3" t="s">
        <v>949</v>
      </c>
      <c r="L24" s="138">
        <f t="shared" ca="1" si="0"/>
        <v>372000</v>
      </c>
      <c r="M24" s="138">
        <f t="shared" ca="1" si="1"/>
        <v>212039.99999999997</v>
      </c>
      <c r="N24" s="138">
        <f t="shared" ca="1" si="2"/>
        <v>159960.00000000003</v>
      </c>
      <c r="O24" s="768">
        <f t="shared" ca="1" si="3"/>
        <v>235141.20000000004</v>
      </c>
      <c r="P24" s="138">
        <f t="shared" ca="1" si="4"/>
        <v>546840</v>
      </c>
      <c r="Q24" s="138">
        <f t="shared" ca="1" si="5"/>
        <v>311698.8</v>
      </c>
      <c r="R24" s="768">
        <f t="shared" ca="1" si="6"/>
        <v>235141.20000000004</v>
      </c>
      <c r="S24" s="138">
        <f t="shared" ca="1" si="7"/>
        <v>0</v>
      </c>
      <c r="T24" s="138">
        <f t="shared" ref="T24:U24" ca="1" si="64">+P24-L24</f>
        <v>174840</v>
      </c>
      <c r="U24" s="138">
        <f t="shared" ca="1" si="64"/>
        <v>99658.800000000017</v>
      </c>
      <c r="V24" s="138">
        <f t="shared" ca="1" si="9"/>
        <v>22554.360000000004</v>
      </c>
      <c r="W24" s="138">
        <f t="shared" ca="1" si="10"/>
        <v>52626.840000000011</v>
      </c>
      <c r="AD24" s="3" t="s">
        <v>949</v>
      </c>
      <c r="AE24" s="138">
        <f t="shared" ca="1" si="11"/>
        <v>137000</v>
      </c>
      <c r="AF24" s="138">
        <f t="shared" ca="1" si="12"/>
        <v>43840</v>
      </c>
      <c r="AG24" s="138">
        <f t="shared" ca="1" si="13"/>
        <v>93160</v>
      </c>
      <c r="AH24" s="768">
        <f t="shared" ca="1" si="14"/>
        <v>136013.6</v>
      </c>
      <c r="AI24" s="138">
        <f t="shared" ca="1" si="15"/>
        <v>136013.6</v>
      </c>
      <c r="AJ24" s="138">
        <v>0</v>
      </c>
      <c r="AK24" s="768">
        <f t="shared" ca="1" si="16"/>
        <v>136013.6</v>
      </c>
      <c r="AL24" s="138">
        <f t="shared" ca="1" si="17"/>
        <v>0</v>
      </c>
      <c r="AM24" s="138">
        <f t="shared" ref="AM24:AN24" ca="1" si="65">+AI24-AE24</f>
        <v>-986.39999999999418</v>
      </c>
      <c r="AN24" s="138">
        <f t="shared" ca="1" si="65"/>
        <v>-43840</v>
      </c>
      <c r="AO24" s="138">
        <f t="shared" ca="1" si="19"/>
        <v>12856.080000000002</v>
      </c>
      <c r="AP24" s="138">
        <f t="shared" ca="1" si="20"/>
        <v>29997.520000000004</v>
      </c>
      <c r="AY24" s="3" t="s">
        <v>949</v>
      </c>
      <c r="AZ24" s="138">
        <f t="shared" ca="1" si="21"/>
        <v>132000</v>
      </c>
      <c r="BA24" s="138">
        <f t="shared" ca="1" si="22"/>
        <v>131999</v>
      </c>
      <c r="BB24" s="138">
        <f t="shared" ca="1" si="23"/>
        <v>1</v>
      </c>
    </row>
    <row r="25" spans="11:54" ht="15.75" customHeight="1">
      <c r="K25" s="3" t="s">
        <v>950</v>
      </c>
      <c r="L25" s="138">
        <f t="shared" ca="1" si="0"/>
        <v>116000</v>
      </c>
      <c r="M25" s="138">
        <f t="shared" ca="1" si="1"/>
        <v>61480</v>
      </c>
      <c r="N25" s="138">
        <f t="shared" ca="1" si="2"/>
        <v>54520</v>
      </c>
      <c r="O25" s="768">
        <f t="shared" ca="1" si="3"/>
        <v>79599.199999999997</v>
      </c>
      <c r="P25" s="138">
        <f t="shared" ca="1" si="4"/>
        <v>169360</v>
      </c>
      <c r="Q25" s="138">
        <f t="shared" ca="1" si="5"/>
        <v>89760.8</v>
      </c>
      <c r="R25" s="768">
        <f t="shared" ca="1" si="6"/>
        <v>79599.199999999997</v>
      </c>
      <c r="S25" s="138">
        <f t="shared" ca="1" si="7"/>
        <v>0</v>
      </c>
      <c r="T25" s="138">
        <f t="shared" ref="T25:U25" ca="1" si="66">+P25-L25</f>
        <v>53360</v>
      </c>
      <c r="U25" s="138">
        <f t="shared" ca="1" si="66"/>
        <v>28280.800000000003</v>
      </c>
      <c r="V25" s="138">
        <f t="shared" ca="1" si="9"/>
        <v>7523.7599999999984</v>
      </c>
      <c r="W25" s="138">
        <f t="shared" ca="1" si="10"/>
        <v>17555.439999999999</v>
      </c>
      <c r="AD25" s="3" t="s">
        <v>950</v>
      </c>
      <c r="AE25" s="138">
        <f t="shared" ca="1" si="11"/>
        <v>223000</v>
      </c>
      <c r="AF25" s="138">
        <f t="shared" ca="1" si="12"/>
        <v>109270</v>
      </c>
      <c r="AG25" s="138">
        <f t="shared" ca="1" si="13"/>
        <v>113730</v>
      </c>
      <c r="AH25" s="768">
        <f t="shared" ca="1" si="14"/>
        <v>170595</v>
      </c>
      <c r="AI25" s="138">
        <f t="shared" ca="1" si="15"/>
        <v>170595</v>
      </c>
      <c r="AJ25" s="138">
        <v>0</v>
      </c>
      <c r="AK25" s="768">
        <f t="shared" ca="1" si="16"/>
        <v>170595</v>
      </c>
      <c r="AL25" s="138">
        <f t="shared" ca="1" si="17"/>
        <v>0</v>
      </c>
      <c r="AM25" s="138">
        <f t="shared" ref="AM25:AN25" ca="1" si="67">+AI25-AE25</f>
        <v>-52405</v>
      </c>
      <c r="AN25" s="138">
        <f t="shared" ca="1" si="67"/>
        <v>-109270</v>
      </c>
      <c r="AO25" s="138">
        <f t="shared" ca="1" si="19"/>
        <v>17059.5</v>
      </c>
      <c r="AP25" s="138">
        <f t="shared" ca="1" si="20"/>
        <v>39805.5</v>
      </c>
      <c r="AY25" s="3" t="s">
        <v>950</v>
      </c>
      <c r="AZ25" s="138">
        <f t="shared" ca="1" si="21"/>
        <v>100000</v>
      </c>
      <c r="BA25" s="138">
        <f t="shared" ca="1" si="22"/>
        <v>99999</v>
      </c>
      <c r="BB25" s="138">
        <f t="shared" ca="1" si="23"/>
        <v>1</v>
      </c>
    </row>
    <row r="26" spans="11:54" ht="15.75" customHeight="1">
      <c r="T26" s="825">
        <f t="shared" ref="T26:W26" ca="1" si="68">SUM(T4:T25)</f>
        <v>2628760</v>
      </c>
      <c r="U26" s="825">
        <f t="shared" ca="1" si="68"/>
        <v>1284728.8</v>
      </c>
      <c r="V26" s="825">
        <f t="shared" ca="1" si="68"/>
        <v>403209.36</v>
      </c>
      <c r="W26" s="825">
        <f t="shared" ca="1" si="68"/>
        <v>940821.83999999985</v>
      </c>
      <c r="AE26" s="825">
        <f t="shared" ref="AE26:AK26" ca="1" si="69">SUM(AE4:AE25)</f>
        <v>5149000</v>
      </c>
      <c r="AF26" s="825">
        <f t="shared" ca="1" si="69"/>
        <v>2306090</v>
      </c>
      <c r="AG26" s="825">
        <f t="shared" ca="1" si="69"/>
        <v>2842910</v>
      </c>
      <c r="AH26" s="825">
        <f t="shared" ca="1" si="69"/>
        <v>4160887.9</v>
      </c>
      <c r="AI26" s="825">
        <f t="shared" ca="1" si="69"/>
        <v>4160887.9</v>
      </c>
      <c r="AJ26" s="825">
        <f t="shared" si="69"/>
        <v>0</v>
      </c>
      <c r="AK26" s="825">
        <f t="shared" ca="1" si="69"/>
        <v>4160887.9</v>
      </c>
      <c r="AM26" s="825">
        <f t="shared" ref="AM26:AP26" ca="1" si="70">SUM(AM4:AM25)</f>
        <v>-988112.10000000009</v>
      </c>
      <c r="AN26" s="825">
        <f t="shared" ca="1" si="70"/>
        <v>-2306090</v>
      </c>
      <c r="AO26" s="825">
        <f t="shared" ca="1" si="70"/>
        <v>395393.37000000005</v>
      </c>
      <c r="AP26" s="825">
        <f t="shared" ca="1" si="70"/>
        <v>922584.53000000014</v>
      </c>
      <c r="AY26" s="3" t="s">
        <v>951</v>
      </c>
      <c r="AZ26" s="138">
        <f t="shared" ca="1" si="21"/>
        <v>375000</v>
      </c>
      <c r="BA26" s="138">
        <f t="shared" ca="1" si="22"/>
        <v>374999</v>
      </c>
      <c r="BB26" s="138">
        <f t="shared" ca="1" si="23"/>
        <v>1</v>
      </c>
    </row>
    <row r="27" spans="11:54" ht="15.75" customHeight="1">
      <c r="AY27" s="3" t="s">
        <v>978</v>
      </c>
      <c r="AZ27" s="138">
        <f t="shared" ca="1" si="21"/>
        <v>340000</v>
      </c>
      <c r="BA27" s="138">
        <f t="shared" ca="1" si="22"/>
        <v>339999</v>
      </c>
      <c r="BB27" s="138">
        <f t="shared" ca="1" si="23"/>
        <v>1</v>
      </c>
    </row>
    <row r="28" spans="11:54" ht="15.75" customHeight="1">
      <c r="AY28" s="3" t="s">
        <v>979</v>
      </c>
      <c r="AZ28" s="138">
        <f t="shared" ca="1" si="21"/>
        <v>239000</v>
      </c>
      <c r="BA28" s="138">
        <f t="shared" ca="1" si="22"/>
        <v>238999</v>
      </c>
      <c r="BB28" s="138">
        <f t="shared" ca="1" si="23"/>
        <v>1</v>
      </c>
    </row>
    <row r="29" spans="11:54" ht="15.75" customHeight="1">
      <c r="AY29" s="3" t="s">
        <v>980</v>
      </c>
      <c r="AZ29" s="138">
        <f t="shared" ca="1" si="21"/>
        <v>357000</v>
      </c>
      <c r="BA29" s="138">
        <f t="shared" ca="1" si="22"/>
        <v>356999</v>
      </c>
      <c r="BB29" s="138">
        <f t="shared" ca="1" si="23"/>
        <v>1</v>
      </c>
    </row>
    <row r="30" spans="11:54" ht="15.75" customHeight="1">
      <c r="AY30" s="3" t="s">
        <v>981</v>
      </c>
      <c r="AZ30" s="138">
        <f t="shared" ca="1" si="21"/>
        <v>203000</v>
      </c>
      <c r="BA30" s="138">
        <f t="shared" ca="1" si="22"/>
        <v>202999</v>
      </c>
      <c r="BB30" s="138">
        <f t="shared" ca="1" si="23"/>
        <v>1</v>
      </c>
    </row>
    <row r="31" spans="11:54" ht="15.75" customHeight="1">
      <c r="AY31" s="3" t="s">
        <v>982</v>
      </c>
      <c r="AZ31" s="138">
        <f t="shared" ca="1" si="21"/>
        <v>154000</v>
      </c>
      <c r="BA31" s="138">
        <f t="shared" ca="1" si="22"/>
        <v>153999</v>
      </c>
      <c r="BB31" s="138">
        <f t="shared" ca="1" si="23"/>
        <v>1</v>
      </c>
    </row>
    <row r="32" spans="11:54" ht="15.75" customHeight="1">
      <c r="AY32" s="3" t="s">
        <v>983</v>
      </c>
      <c r="AZ32" s="138">
        <f t="shared" ca="1" si="21"/>
        <v>397000</v>
      </c>
      <c r="BA32" s="138">
        <f t="shared" ca="1" si="22"/>
        <v>396999</v>
      </c>
      <c r="BB32" s="138">
        <f t="shared" ca="1" si="23"/>
        <v>1</v>
      </c>
    </row>
    <row r="33" spans="51:54" ht="15.75" customHeight="1">
      <c r="AY33" s="3" t="s">
        <v>984</v>
      </c>
      <c r="AZ33" s="138">
        <f t="shared" ca="1" si="21"/>
        <v>239000</v>
      </c>
      <c r="BA33" s="138">
        <f t="shared" ca="1" si="22"/>
        <v>238999</v>
      </c>
      <c r="BB33" s="138">
        <f t="shared" ca="1" si="23"/>
        <v>1</v>
      </c>
    </row>
    <row r="34" spans="51:54" ht="15.75" customHeight="1">
      <c r="AY34" s="3" t="s">
        <v>985</v>
      </c>
      <c r="AZ34" s="138">
        <f t="shared" ca="1" si="21"/>
        <v>182000</v>
      </c>
      <c r="BA34" s="138">
        <f t="shared" ca="1" si="22"/>
        <v>181999</v>
      </c>
      <c r="BB34" s="138">
        <f t="shared" ca="1" si="23"/>
        <v>1</v>
      </c>
    </row>
    <row r="35" spans="51:54" ht="15.75" customHeight="1">
      <c r="AY35" s="3" t="s">
        <v>986</v>
      </c>
      <c r="AZ35" s="138">
        <f t="shared" ca="1" si="21"/>
        <v>311000</v>
      </c>
      <c r="BA35" s="138">
        <f t="shared" ca="1" si="22"/>
        <v>310999</v>
      </c>
      <c r="BB35" s="138">
        <f t="shared" ca="1" si="23"/>
        <v>1</v>
      </c>
    </row>
    <row r="36" spans="51:54" ht="15.75" customHeight="1">
      <c r="AY36" s="3" t="s">
        <v>987</v>
      </c>
      <c r="AZ36" s="138">
        <f t="shared" ca="1" si="21"/>
        <v>325000</v>
      </c>
      <c r="BA36" s="138">
        <f t="shared" ca="1" si="22"/>
        <v>324999</v>
      </c>
      <c r="BB36" s="138">
        <f t="shared" ca="1" si="23"/>
        <v>1</v>
      </c>
    </row>
    <row r="37" spans="51:54" ht="15.75" customHeight="1">
      <c r="AY37" s="3" t="s">
        <v>988</v>
      </c>
      <c r="AZ37" s="138">
        <f t="shared" ca="1" si="21"/>
        <v>252000</v>
      </c>
      <c r="BA37" s="138">
        <f t="shared" ca="1" si="22"/>
        <v>251999</v>
      </c>
      <c r="BB37" s="138">
        <f t="shared" ca="1" si="23"/>
        <v>1</v>
      </c>
    </row>
    <row r="38" spans="51:54" ht="15.75" customHeight="1">
      <c r="AY38" s="3" t="s">
        <v>989</v>
      </c>
      <c r="AZ38" s="138">
        <f t="shared" ca="1" si="21"/>
        <v>395000</v>
      </c>
      <c r="BA38" s="138">
        <f t="shared" ca="1" si="22"/>
        <v>394999</v>
      </c>
      <c r="BB38" s="138">
        <f t="shared" ca="1" si="23"/>
        <v>1</v>
      </c>
    </row>
    <row r="39" spans="51:54" ht="15.75" customHeight="1">
      <c r="AY39" s="3" t="s">
        <v>990</v>
      </c>
      <c r="AZ39" s="138">
        <f t="shared" ca="1" si="21"/>
        <v>345000</v>
      </c>
      <c r="BA39" s="138">
        <f t="shared" ca="1" si="22"/>
        <v>344999</v>
      </c>
      <c r="BB39" s="138">
        <f t="shared" ca="1" si="23"/>
        <v>1</v>
      </c>
    </row>
    <row r="40" spans="51:54" ht="15.75" customHeight="1">
      <c r="AY40" s="3" t="s">
        <v>991</v>
      </c>
      <c r="AZ40" s="138">
        <f t="shared" ca="1" si="21"/>
        <v>330000</v>
      </c>
      <c r="BA40" s="138">
        <f t="shared" ca="1" si="22"/>
        <v>329999</v>
      </c>
      <c r="BB40" s="138">
        <f t="shared" ca="1" si="23"/>
        <v>1</v>
      </c>
    </row>
    <row r="41" spans="51:54" ht="15.75" customHeight="1">
      <c r="AY41" s="3" t="s">
        <v>992</v>
      </c>
      <c r="AZ41" s="138">
        <f t="shared" ca="1" si="21"/>
        <v>305000</v>
      </c>
      <c r="BA41" s="138">
        <f t="shared" ca="1" si="22"/>
        <v>304999</v>
      </c>
      <c r="BB41" s="138">
        <f t="shared" ca="1" si="23"/>
        <v>1</v>
      </c>
    </row>
    <row r="42" spans="51:54" ht="15.75" customHeight="1">
      <c r="AY42" s="3" t="s">
        <v>993</v>
      </c>
      <c r="AZ42" s="138">
        <f t="shared" ca="1" si="21"/>
        <v>265000</v>
      </c>
      <c r="BA42" s="138">
        <f t="shared" ca="1" si="22"/>
        <v>264999</v>
      </c>
      <c r="BB42" s="138">
        <f t="shared" ca="1" si="23"/>
        <v>1</v>
      </c>
    </row>
    <row r="43" spans="51:54" ht="15.75" customHeight="1">
      <c r="AY43" s="3" t="s">
        <v>994</v>
      </c>
      <c r="AZ43" s="138">
        <f t="shared" ca="1" si="21"/>
        <v>280000</v>
      </c>
      <c r="BA43" s="138">
        <f t="shared" ca="1" si="22"/>
        <v>279999</v>
      </c>
      <c r="BB43" s="138">
        <f t="shared" ca="1" si="23"/>
        <v>1</v>
      </c>
    </row>
    <row r="44" spans="51:54" ht="15.75" customHeight="1">
      <c r="AY44" s="3" t="s">
        <v>995</v>
      </c>
      <c r="AZ44" s="138">
        <f t="shared" ca="1" si="21"/>
        <v>374000</v>
      </c>
      <c r="BA44" s="138">
        <f t="shared" ca="1" si="22"/>
        <v>373999</v>
      </c>
      <c r="BB44" s="138">
        <f t="shared" ca="1" si="23"/>
        <v>1</v>
      </c>
    </row>
    <row r="45" spans="51:54" ht="15.75" customHeight="1">
      <c r="AY45" s="3" t="s">
        <v>996</v>
      </c>
      <c r="AZ45" s="138">
        <f t="shared" ca="1" si="21"/>
        <v>381000</v>
      </c>
      <c r="BA45" s="138">
        <f t="shared" ca="1" si="22"/>
        <v>380999</v>
      </c>
      <c r="BB45" s="138">
        <f t="shared" ca="1" si="23"/>
        <v>1</v>
      </c>
    </row>
    <row r="46" spans="51:54" ht="15.75" customHeight="1">
      <c r="AY46" s="3" t="s">
        <v>997</v>
      </c>
      <c r="AZ46" s="138">
        <f t="shared" ca="1" si="21"/>
        <v>234000</v>
      </c>
      <c r="BA46" s="138">
        <f t="shared" ca="1" si="22"/>
        <v>233999</v>
      </c>
      <c r="BB46" s="138">
        <f t="shared" ca="1" si="23"/>
        <v>1</v>
      </c>
    </row>
    <row r="47" spans="51:54" ht="15.75" customHeight="1">
      <c r="AY47" s="3" t="s">
        <v>998</v>
      </c>
      <c r="AZ47" s="138">
        <f t="shared" ca="1" si="21"/>
        <v>101000</v>
      </c>
      <c r="BA47" s="138">
        <f t="shared" ca="1" si="22"/>
        <v>100999</v>
      </c>
      <c r="BB47" s="138">
        <f t="shared" ca="1" si="23"/>
        <v>1</v>
      </c>
    </row>
    <row r="48" spans="51:54" ht="15.75" customHeight="1">
      <c r="AY48" s="3" t="s">
        <v>999</v>
      </c>
      <c r="AZ48" s="138">
        <f t="shared" ca="1" si="21"/>
        <v>325000</v>
      </c>
      <c r="BA48" s="138">
        <f t="shared" ca="1" si="22"/>
        <v>324999</v>
      </c>
      <c r="BB48" s="138">
        <f t="shared" ca="1" si="23"/>
        <v>1</v>
      </c>
    </row>
    <row r="49" spans="51:54" ht="15.75" customHeight="1">
      <c r="AY49" s="3" t="s">
        <v>1000</v>
      </c>
      <c r="AZ49" s="138">
        <f t="shared" ca="1" si="21"/>
        <v>381000</v>
      </c>
      <c r="BA49" s="138">
        <f t="shared" ca="1" si="22"/>
        <v>380999</v>
      </c>
      <c r="BB49" s="138">
        <f t="shared" ca="1" si="23"/>
        <v>1</v>
      </c>
    </row>
    <row r="50" spans="51:54" ht="15.75" customHeight="1">
      <c r="AY50" s="3" t="s">
        <v>1001</v>
      </c>
      <c r="AZ50" s="138">
        <f t="shared" ca="1" si="21"/>
        <v>134000</v>
      </c>
      <c r="BA50" s="138">
        <f t="shared" ca="1" si="22"/>
        <v>133999</v>
      </c>
      <c r="BB50" s="138">
        <f t="shared" ca="1" si="23"/>
        <v>1</v>
      </c>
    </row>
    <row r="51" spans="51:54" ht="15.75" customHeight="1">
      <c r="AY51" s="3" t="s">
        <v>1002</v>
      </c>
      <c r="AZ51" s="138">
        <f t="shared" ca="1" si="21"/>
        <v>203000</v>
      </c>
      <c r="BA51" s="138">
        <f t="shared" ca="1" si="22"/>
        <v>202999</v>
      </c>
      <c r="BB51" s="138">
        <f t="shared" ca="1" si="23"/>
        <v>1</v>
      </c>
    </row>
    <row r="52" spans="51:54" ht="15.75" customHeight="1">
      <c r="AY52" s="3" t="s">
        <v>1003</v>
      </c>
      <c r="AZ52" s="138">
        <f t="shared" ca="1" si="21"/>
        <v>312000</v>
      </c>
      <c r="BA52" s="138">
        <f t="shared" ca="1" si="22"/>
        <v>311999</v>
      </c>
      <c r="BB52" s="138">
        <f t="shared" ca="1" si="23"/>
        <v>1</v>
      </c>
    </row>
    <row r="53" spans="51:54" ht="15.75" customHeight="1">
      <c r="AY53" s="3" t="s">
        <v>1004</v>
      </c>
      <c r="AZ53" s="138">
        <f t="shared" ca="1" si="21"/>
        <v>373000</v>
      </c>
      <c r="BA53" s="138">
        <f t="shared" ca="1" si="22"/>
        <v>372999</v>
      </c>
      <c r="BB53" s="138">
        <f t="shared" ca="1" si="23"/>
        <v>1</v>
      </c>
    </row>
    <row r="54" spans="51:54" ht="15.75" customHeight="1">
      <c r="AY54" s="3" t="s">
        <v>1005</v>
      </c>
      <c r="AZ54" s="138">
        <f t="shared" ca="1" si="21"/>
        <v>224000</v>
      </c>
      <c r="BA54" s="138">
        <f t="shared" ca="1" si="22"/>
        <v>223999</v>
      </c>
      <c r="BB54" s="138">
        <f t="shared" ca="1" si="23"/>
        <v>1</v>
      </c>
    </row>
    <row r="55" spans="51:54" ht="15.75" customHeight="1">
      <c r="AY55" s="3" t="s">
        <v>1006</v>
      </c>
      <c r="AZ55" s="138">
        <f t="shared" ca="1" si="21"/>
        <v>126000</v>
      </c>
      <c r="BA55" s="138">
        <f t="shared" ca="1" si="22"/>
        <v>125999</v>
      </c>
      <c r="BB55" s="138">
        <f t="shared" ca="1" si="23"/>
        <v>1</v>
      </c>
    </row>
    <row r="56" spans="51:54" ht="15.75" customHeight="1">
      <c r="AY56" s="3" t="s">
        <v>1007</v>
      </c>
      <c r="AZ56" s="138">
        <f t="shared" ca="1" si="21"/>
        <v>184000</v>
      </c>
      <c r="BA56" s="138">
        <f t="shared" ca="1" si="22"/>
        <v>183999</v>
      </c>
      <c r="BB56" s="138">
        <f t="shared" ca="1" si="23"/>
        <v>1</v>
      </c>
    </row>
    <row r="57" spans="51:54" ht="15.75" customHeight="1">
      <c r="AY57" s="3" t="s">
        <v>1008</v>
      </c>
      <c r="AZ57" s="138">
        <f t="shared" ca="1" si="21"/>
        <v>157000</v>
      </c>
      <c r="BA57" s="138">
        <f t="shared" ca="1" si="22"/>
        <v>156999</v>
      </c>
      <c r="BB57" s="138">
        <f t="shared" ca="1" si="23"/>
        <v>1</v>
      </c>
    </row>
    <row r="58" spans="51:54" ht="15.75" customHeight="1">
      <c r="AY58" s="3" t="s">
        <v>1009</v>
      </c>
      <c r="AZ58" s="138">
        <f t="shared" ca="1" si="21"/>
        <v>199000</v>
      </c>
      <c r="BA58" s="138">
        <f t="shared" ca="1" si="22"/>
        <v>198999</v>
      </c>
      <c r="BB58" s="138">
        <f t="shared" ca="1" si="23"/>
        <v>1</v>
      </c>
    </row>
    <row r="59" spans="51:54" ht="15.75" customHeight="1">
      <c r="AY59" s="3" t="s">
        <v>1010</v>
      </c>
      <c r="AZ59" s="138">
        <f t="shared" ca="1" si="21"/>
        <v>150000</v>
      </c>
      <c r="BA59" s="138">
        <f t="shared" ca="1" si="22"/>
        <v>149999</v>
      </c>
      <c r="BB59" s="138">
        <f t="shared" ca="1" si="23"/>
        <v>1</v>
      </c>
    </row>
    <row r="60" spans="51:54" ht="15.75" customHeight="1">
      <c r="AY60" s="3" t="s">
        <v>1011</v>
      </c>
      <c r="AZ60" s="138">
        <f t="shared" ca="1" si="21"/>
        <v>317000</v>
      </c>
      <c r="BA60" s="138">
        <f t="shared" ca="1" si="22"/>
        <v>316999</v>
      </c>
      <c r="BB60" s="138">
        <f t="shared" ca="1" si="23"/>
        <v>1</v>
      </c>
    </row>
    <row r="61" spans="51:54" ht="15.75" customHeight="1">
      <c r="AY61" s="3" t="s">
        <v>1012</v>
      </c>
      <c r="AZ61" s="138">
        <f t="shared" ca="1" si="21"/>
        <v>207000</v>
      </c>
      <c r="BA61" s="138">
        <f t="shared" ca="1" si="22"/>
        <v>206999</v>
      </c>
      <c r="BB61" s="138">
        <f t="shared" ca="1" si="23"/>
        <v>1</v>
      </c>
    </row>
    <row r="62" spans="51:54" ht="15.75" customHeight="1">
      <c r="AY62" s="3" t="s">
        <v>1013</v>
      </c>
      <c r="AZ62" s="138">
        <f t="shared" ca="1" si="21"/>
        <v>365000</v>
      </c>
      <c r="BA62" s="138">
        <f t="shared" ca="1" si="22"/>
        <v>364999</v>
      </c>
      <c r="BB62" s="138">
        <f t="shared" ca="1" si="23"/>
        <v>1</v>
      </c>
    </row>
    <row r="63" spans="51:54" ht="15.75" customHeight="1">
      <c r="AY63" s="3" t="s">
        <v>1014</v>
      </c>
      <c r="AZ63" s="138">
        <f t="shared" ca="1" si="21"/>
        <v>130000</v>
      </c>
      <c r="BA63" s="138">
        <f t="shared" ca="1" si="22"/>
        <v>129999</v>
      </c>
      <c r="BB63" s="138">
        <f t="shared" ca="1" si="23"/>
        <v>1</v>
      </c>
    </row>
    <row r="64" spans="51:54" ht="15.75" customHeight="1">
      <c r="AY64" s="3" t="s">
        <v>1015</v>
      </c>
      <c r="AZ64" s="138">
        <f t="shared" ca="1" si="21"/>
        <v>336000</v>
      </c>
      <c r="BA64" s="138">
        <f t="shared" ca="1" si="22"/>
        <v>335999</v>
      </c>
      <c r="BB64" s="138">
        <f t="shared" ca="1" si="23"/>
        <v>1</v>
      </c>
    </row>
    <row r="65" spans="51:54" ht="15.75" customHeight="1">
      <c r="AY65" s="3" t="s">
        <v>1016</v>
      </c>
      <c r="AZ65" s="138">
        <f t="shared" ca="1" si="21"/>
        <v>390000</v>
      </c>
      <c r="BA65" s="138">
        <f t="shared" ca="1" si="22"/>
        <v>389999</v>
      </c>
      <c r="BB65" s="138">
        <f t="shared" ca="1" si="23"/>
        <v>1</v>
      </c>
    </row>
    <row r="66" spans="51:54" ht="15.75" customHeight="1">
      <c r="AY66" s="3" t="s">
        <v>1017</v>
      </c>
      <c r="AZ66" s="138">
        <f t="shared" ca="1" si="21"/>
        <v>269000</v>
      </c>
      <c r="BA66" s="138">
        <f t="shared" ca="1" si="22"/>
        <v>268999</v>
      </c>
      <c r="BB66" s="138">
        <f t="shared" ca="1" si="23"/>
        <v>1</v>
      </c>
    </row>
    <row r="67" spans="51:54" ht="15.75" customHeight="1">
      <c r="AY67" s="3" t="s">
        <v>1018</v>
      </c>
      <c r="AZ67" s="138">
        <f t="shared" ca="1" si="21"/>
        <v>188000</v>
      </c>
      <c r="BA67" s="138">
        <f t="shared" ca="1" si="22"/>
        <v>187999</v>
      </c>
      <c r="BB67" s="138">
        <f t="shared" ca="1" si="23"/>
        <v>1</v>
      </c>
    </row>
    <row r="68" spans="51:54" ht="15.75" customHeight="1">
      <c r="AY68" s="3" t="s">
        <v>1019</v>
      </c>
      <c r="AZ68" s="138">
        <f t="shared" ca="1" si="21"/>
        <v>257000</v>
      </c>
      <c r="BA68" s="138">
        <f t="shared" ca="1" si="22"/>
        <v>256999</v>
      </c>
      <c r="BB68" s="138">
        <f t="shared" ca="1" si="23"/>
        <v>1</v>
      </c>
    </row>
    <row r="69" spans="51:54" ht="15.75" customHeight="1">
      <c r="AY69" s="3" t="s">
        <v>1020</v>
      </c>
      <c r="AZ69" s="138">
        <f t="shared" ca="1" si="21"/>
        <v>282000</v>
      </c>
      <c r="BA69" s="138">
        <f t="shared" ca="1" si="22"/>
        <v>281999</v>
      </c>
      <c r="BB69" s="138">
        <f t="shared" ca="1" si="23"/>
        <v>1</v>
      </c>
    </row>
    <row r="70" spans="51:54" ht="15.75" customHeight="1">
      <c r="AY70" s="3" t="s">
        <v>1021</v>
      </c>
      <c r="AZ70" s="138">
        <f t="shared" ca="1" si="21"/>
        <v>318000</v>
      </c>
      <c r="BA70" s="138">
        <f t="shared" ca="1" si="22"/>
        <v>317999</v>
      </c>
      <c r="BB70" s="138">
        <f t="shared" ca="1" si="23"/>
        <v>1</v>
      </c>
    </row>
    <row r="71" spans="51:54" ht="15.75" customHeight="1">
      <c r="AY71" s="3" t="s">
        <v>1022</v>
      </c>
      <c r="AZ71" s="138">
        <f t="shared" ca="1" si="21"/>
        <v>266000</v>
      </c>
      <c r="BA71" s="138">
        <f t="shared" ca="1" si="22"/>
        <v>265999</v>
      </c>
      <c r="BB71" s="138">
        <f t="shared" ca="1" si="23"/>
        <v>1</v>
      </c>
    </row>
    <row r="72" spans="51:54" ht="15.75" customHeight="1">
      <c r="AY72" s="3" t="s">
        <v>1023</v>
      </c>
      <c r="AZ72" s="138">
        <f t="shared" ca="1" si="21"/>
        <v>134000</v>
      </c>
      <c r="BA72" s="138">
        <f t="shared" ca="1" si="22"/>
        <v>133999</v>
      </c>
      <c r="BB72" s="138">
        <f t="shared" ca="1" si="23"/>
        <v>1</v>
      </c>
    </row>
    <row r="73" spans="51:54" ht="15.75" customHeight="1">
      <c r="AY73" s="3" t="s">
        <v>1024</v>
      </c>
      <c r="AZ73" s="138">
        <f t="shared" ca="1" si="21"/>
        <v>254000</v>
      </c>
      <c r="BA73" s="138">
        <f t="shared" ca="1" si="22"/>
        <v>253999</v>
      </c>
      <c r="BB73" s="138">
        <f t="shared" ca="1" si="23"/>
        <v>1</v>
      </c>
    </row>
    <row r="74" spans="51:54" ht="15.75" customHeight="1">
      <c r="AY74" s="3" t="s">
        <v>1025</v>
      </c>
      <c r="AZ74" s="138">
        <f t="shared" ca="1" si="21"/>
        <v>376000</v>
      </c>
      <c r="BA74" s="138">
        <f t="shared" ca="1" si="22"/>
        <v>375999</v>
      </c>
      <c r="BB74" s="138">
        <f t="shared" ca="1" si="23"/>
        <v>1</v>
      </c>
    </row>
    <row r="75" spans="51:54" ht="15.75" customHeight="1">
      <c r="AY75" s="3" t="s">
        <v>1026</v>
      </c>
      <c r="AZ75" s="138">
        <f t="shared" ca="1" si="21"/>
        <v>301000</v>
      </c>
      <c r="BA75" s="138">
        <f t="shared" ca="1" si="22"/>
        <v>300999</v>
      </c>
      <c r="BB75" s="138">
        <f t="shared" ca="1" si="23"/>
        <v>1</v>
      </c>
    </row>
    <row r="76" spans="51:54" ht="15.75" customHeight="1">
      <c r="AY76" s="3" t="s">
        <v>1027</v>
      </c>
      <c r="AZ76" s="138">
        <f t="shared" ca="1" si="21"/>
        <v>262000</v>
      </c>
      <c r="BA76" s="138">
        <f t="shared" ca="1" si="22"/>
        <v>261999</v>
      </c>
      <c r="BB76" s="138">
        <f t="shared" ca="1" si="23"/>
        <v>1</v>
      </c>
    </row>
    <row r="77" spans="51:54" ht="15.75" customHeight="1">
      <c r="AY77" s="3" t="s">
        <v>1028</v>
      </c>
      <c r="AZ77" s="138">
        <f t="shared" ca="1" si="21"/>
        <v>271000</v>
      </c>
      <c r="BA77" s="138">
        <f t="shared" ca="1" si="22"/>
        <v>270999</v>
      </c>
      <c r="BB77" s="138">
        <f t="shared" ca="1" si="23"/>
        <v>1</v>
      </c>
    </row>
    <row r="78" spans="51:54" ht="15.75" customHeight="1">
      <c r="AY78" s="3" t="s">
        <v>1029</v>
      </c>
      <c r="AZ78" s="138">
        <f t="shared" ca="1" si="21"/>
        <v>385000</v>
      </c>
      <c r="BA78" s="138">
        <f t="shared" ca="1" si="22"/>
        <v>384999</v>
      </c>
      <c r="BB78" s="138">
        <f t="shared" ca="1" si="23"/>
        <v>1</v>
      </c>
    </row>
    <row r="79" spans="51:54" ht="15.75" customHeight="1">
      <c r="AY79" s="3" t="s">
        <v>1030</v>
      </c>
      <c r="AZ79" s="138">
        <f t="shared" ca="1" si="21"/>
        <v>106000</v>
      </c>
      <c r="BA79" s="138">
        <f t="shared" ca="1" si="22"/>
        <v>105999</v>
      </c>
      <c r="BB79" s="138">
        <f t="shared" ca="1" si="23"/>
        <v>1</v>
      </c>
    </row>
    <row r="80" spans="51:54" ht="15.75" customHeight="1">
      <c r="AY80" s="3" t="s">
        <v>1031</v>
      </c>
      <c r="AZ80" s="138">
        <f t="shared" ca="1" si="21"/>
        <v>384000</v>
      </c>
      <c r="BA80" s="138">
        <f t="shared" ca="1" si="22"/>
        <v>383999</v>
      </c>
      <c r="BB80" s="138">
        <f t="shared" ca="1" si="23"/>
        <v>1</v>
      </c>
    </row>
    <row r="81" spans="51:54" ht="15.75" customHeight="1">
      <c r="AY81" s="3" t="s">
        <v>1032</v>
      </c>
      <c r="AZ81" s="138">
        <f t="shared" ca="1" si="21"/>
        <v>258000</v>
      </c>
      <c r="BA81" s="138">
        <f t="shared" ca="1" si="22"/>
        <v>257999</v>
      </c>
      <c r="BB81" s="138">
        <f t="shared" ca="1" si="23"/>
        <v>1</v>
      </c>
    </row>
    <row r="82" spans="51:54" ht="15.75" customHeight="1">
      <c r="AY82" s="3" t="s">
        <v>1033</v>
      </c>
      <c r="AZ82" s="138">
        <f t="shared" ca="1" si="21"/>
        <v>117000</v>
      </c>
      <c r="BA82" s="138">
        <f t="shared" ca="1" si="22"/>
        <v>116999</v>
      </c>
      <c r="BB82" s="138">
        <f t="shared" ca="1" si="23"/>
        <v>1</v>
      </c>
    </row>
    <row r="83" spans="51:54" ht="15.75" customHeight="1">
      <c r="AY83" s="3" t="s">
        <v>1034</v>
      </c>
      <c r="AZ83" s="138">
        <f t="shared" ca="1" si="21"/>
        <v>311000</v>
      </c>
      <c r="BA83" s="138">
        <f t="shared" ca="1" si="22"/>
        <v>310999</v>
      </c>
      <c r="BB83" s="138">
        <f t="shared" ca="1" si="23"/>
        <v>1</v>
      </c>
    </row>
    <row r="84" spans="51:54" ht="15.75" customHeight="1">
      <c r="AY84" s="3" t="s">
        <v>1035</v>
      </c>
      <c r="AZ84" s="138">
        <f t="shared" ca="1" si="21"/>
        <v>319000</v>
      </c>
      <c r="BA84" s="138">
        <f t="shared" ca="1" si="22"/>
        <v>318999</v>
      </c>
      <c r="BB84" s="138">
        <f t="shared" ca="1" si="23"/>
        <v>1</v>
      </c>
    </row>
    <row r="85" spans="51:54" ht="15.75" customHeight="1">
      <c r="AY85" s="3" t="s">
        <v>1036</v>
      </c>
      <c r="AZ85" s="138">
        <f t="shared" ca="1" si="21"/>
        <v>264000</v>
      </c>
      <c r="BA85" s="138">
        <f t="shared" ca="1" si="22"/>
        <v>263999</v>
      </c>
      <c r="BB85" s="138">
        <f t="shared" ca="1" si="23"/>
        <v>1</v>
      </c>
    </row>
    <row r="86" spans="51:54" ht="15.75" customHeight="1">
      <c r="AY86" s="3" t="s">
        <v>1037</v>
      </c>
      <c r="AZ86" s="138">
        <f t="shared" ca="1" si="21"/>
        <v>339000</v>
      </c>
      <c r="BA86" s="138">
        <f t="shared" ca="1" si="22"/>
        <v>338999</v>
      </c>
      <c r="BB86" s="138">
        <f t="shared" ca="1" si="23"/>
        <v>1</v>
      </c>
    </row>
    <row r="87" spans="51:54" ht="15.75" customHeight="1">
      <c r="AY87" s="3" t="s">
        <v>1038</v>
      </c>
      <c r="AZ87" s="138">
        <f t="shared" ca="1" si="21"/>
        <v>275000</v>
      </c>
      <c r="BA87" s="138">
        <f t="shared" ca="1" si="22"/>
        <v>274999</v>
      </c>
      <c r="BB87" s="138">
        <f t="shared" ca="1" si="23"/>
        <v>1</v>
      </c>
    </row>
    <row r="88" spans="51:54" ht="15.75" customHeight="1">
      <c r="AY88" s="3" t="s">
        <v>1039</v>
      </c>
      <c r="AZ88" s="138">
        <f t="shared" ca="1" si="21"/>
        <v>397000</v>
      </c>
      <c r="BA88" s="138">
        <f t="shared" ca="1" si="22"/>
        <v>396999</v>
      </c>
      <c r="BB88" s="138">
        <f t="shared" ca="1" si="23"/>
        <v>1</v>
      </c>
    </row>
    <row r="89" spans="51:54" ht="15.75" customHeight="1">
      <c r="AY89" s="3" t="s">
        <v>1040</v>
      </c>
      <c r="AZ89" s="138">
        <f t="shared" ca="1" si="21"/>
        <v>124000</v>
      </c>
      <c r="BA89" s="138">
        <f t="shared" ca="1" si="22"/>
        <v>123999</v>
      </c>
      <c r="BB89" s="138">
        <f t="shared" ca="1" si="23"/>
        <v>1</v>
      </c>
    </row>
    <row r="90" spans="51:54" ht="15.75" customHeight="1">
      <c r="AY90" s="3" t="s">
        <v>1041</v>
      </c>
      <c r="AZ90" s="138">
        <f t="shared" ca="1" si="21"/>
        <v>298000</v>
      </c>
      <c r="BA90" s="138">
        <f t="shared" ca="1" si="22"/>
        <v>297999</v>
      </c>
      <c r="BB90" s="138">
        <f t="shared" ca="1" si="23"/>
        <v>1</v>
      </c>
    </row>
    <row r="91" spans="51:54" ht="15.75" customHeight="1">
      <c r="AY91" s="3" t="s">
        <v>1042</v>
      </c>
      <c r="AZ91" s="138">
        <f t="shared" ca="1" si="21"/>
        <v>158000</v>
      </c>
      <c r="BA91" s="138">
        <f t="shared" ca="1" si="22"/>
        <v>157999</v>
      </c>
      <c r="BB91" s="138">
        <f t="shared" ca="1" si="23"/>
        <v>1</v>
      </c>
    </row>
    <row r="92" spans="51:54" ht="15.75" customHeight="1">
      <c r="AY92" s="3" t="s">
        <v>1043</v>
      </c>
      <c r="AZ92" s="138">
        <f t="shared" ca="1" si="21"/>
        <v>333000</v>
      </c>
      <c r="BA92" s="138">
        <f t="shared" ca="1" si="22"/>
        <v>332999</v>
      </c>
      <c r="BB92" s="138">
        <f t="shared" ca="1" si="23"/>
        <v>1</v>
      </c>
    </row>
    <row r="93" spans="51:54" ht="15.75" customHeight="1">
      <c r="AY93" s="3" t="s">
        <v>1044</v>
      </c>
      <c r="AZ93" s="138">
        <f t="shared" ca="1" si="21"/>
        <v>177000</v>
      </c>
      <c r="BA93" s="138">
        <f t="shared" ca="1" si="22"/>
        <v>176999</v>
      </c>
      <c r="BB93" s="138">
        <f t="shared" ca="1" si="23"/>
        <v>1</v>
      </c>
    </row>
    <row r="94" spans="51:54" ht="15.75" customHeight="1">
      <c r="AY94" s="3" t="s">
        <v>1045</v>
      </c>
      <c r="AZ94" s="138">
        <f t="shared" ca="1" si="21"/>
        <v>345000</v>
      </c>
      <c r="BA94" s="138">
        <f t="shared" ca="1" si="22"/>
        <v>344999</v>
      </c>
      <c r="BB94" s="138">
        <f t="shared" ca="1" si="23"/>
        <v>1</v>
      </c>
    </row>
    <row r="95" spans="51:54" ht="15.75" customHeight="1">
      <c r="AY95" s="3" t="s">
        <v>1046</v>
      </c>
      <c r="AZ95" s="138">
        <f t="shared" ca="1" si="21"/>
        <v>312000</v>
      </c>
      <c r="BA95" s="138">
        <f t="shared" ca="1" si="22"/>
        <v>311999</v>
      </c>
      <c r="BB95" s="138">
        <f t="shared" ca="1" si="23"/>
        <v>1</v>
      </c>
    </row>
    <row r="96" spans="51:54" ht="15.75" customHeight="1">
      <c r="AY96" s="3" t="s">
        <v>1047</v>
      </c>
      <c r="AZ96" s="138">
        <f t="shared" ca="1" si="21"/>
        <v>112000</v>
      </c>
      <c r="BA96" s="138">
        <f t="shared" ca="1" si="22"/>
        <v>111999</v>
      </c>
      <c r="BB96" s="138">
        <f t="shared" ca="1" si="23"/>
        <v>1</v>
      </c>
    </row>
    <row r="97" spans="51:54" ht="15.75" customHeight="1">
      <c r="AY97" s="3" t="s">
        <v>1048</v>
      </c>
      <c r="AZ97" s="138">
        <f t="shared" ca="1" si="21"/>
        <v>360000</v>
      </c>
      <c r="BA97" s="138">
        <f t="shared" ca="1" si="22"/>
        <v>359999</v>
      </c>
      <c r="BB97" s="138">
        <f t="shared" ca="1" si="23"/>
        <v>1</v>
      </c>
    </row>
    <row r="98" spans="51:54" ht="15.75" customHeight="1">
      <c r="AY98" s="3" t="s">
        <v>1049</v>
      </c>
      <c r="AZ98" s="138">
        <f t="shared" ca="1" si="21"/>
        <v>162000</v>
      </c>
      <c r="BA98" s="138">
        <f t="shared" ca="1" si="22"/>
        <v>161999</v>
      </c>
      <c r="BB98" s="138">
        <f t="shared" ca="1" si="23"/>
        <v>1</v>
      </c>
    </row>
    <row r="99" spans="51:54" ht="15.75" customHeight="1">
      <c r="AY99" s="3" t="s">
        <v>1050</v>
      </c>
      <c r="AZ99" s="138">
        <f t="shared" ca="1" si="21"/>
        <v>282000</v>
      </c>
      <c r="BA99" s="138">
        <f t="shared" ca="1" si="22"/>
        <v>281999</v>
      </c>
      <c r="BB99" s="138">
        <f t="shared" ca="1" si="23"/>
        <v>1</v>
      </c>
    </row>
    <row r="100" spans="51:54" ht="15.75" customHeight="1">
      <c r="AY100" s="3" t="s">
        <v>1051</v>
      </c>
      <c r="AZ100" s="138">
        <f t="shared" ca="1" si="21"/>
        <v>326000</v>
      </c>
      <c r="BA100" s="138">
        <f t="shared" ca="1" si="22"/>
        <v>325999</v>
      </c>
      <c r="BB100" s="138">
        <f t="shared" ca="1" si="23"/>
        <v>1</v>
      </c>
    </row>
    <row r="101" spans="51:54" ht="15.75" customHeight="1">
      <c r="AY101" s="3" t="s">
        <v>1052</v>
      </c>
      <c r="AZ101" s="138">
        <f t="shared" ca="1" si="21"/>
        <v>279000</v>
      </c>
      <c r="BA101" s="138">
        <f t="shared" ca="1" si="22"/>
        <v>278999</v>
      </c>
      <c r="BB101" s="138">
        <f t="shared" ca="1" si="23"/>
        <v>1</v>
      </c>
    </row>
    <row r="102" spans="51:54" ht="15.75" customHeight="1">
      <c r="AY102" s="3" t="s">
        <v>1053</v>
      </c>
      <c r="AZ102" s="138">
        <f t="shared" ca="1" si="21"/>
        <v>317000</v>
      </c>
      <c r="BA102" s="138">
        <f t="shared" ca="1" si="22"/>
        <v>316999</v>
      </c>
      <c r="BB102" s="138">
        <f t="shared" ca="1" si="23"/>
        <v>1</v>
      </c>
    </row>
    <row r="103" spans="51:54" ht="15.75" customHeight="1">
      <c r="AY103" s="3" t="s">
        <v>1054</v>
      </c>
      <c r="AZ103" s="138">
        <f t="shared" ca="1" si="21"/>
        <v>113000</v>
      </c>
      <c r="BA103" s="138">
        <f t="shared" ca="1" si="22"/>
        <v>112999</v>
      </c>
      <c r="BB103" s="138">
        <f t="shared" ca="1" si="23"/>
        <v>1</v>
      </c>
    </row>
    <row r="104" spans="51:54" ht="15.75" customHeight="1">
      <c r="AY104" s="3" t="s">
        <v>1055</v>
      </c>
      <c r="AZ104" s="138">
        <f t="shared" ca="1" si="21"/>
        <v>372000</v>
      </c>
      <c r="BA104" s="138">
        <f t="shared" ca="1" si="22"/>
        <v>371999</v>
      </c>
      <c r="BB104" s="138">
        <f t="shared" ca="1" si="23"/>
        <v>1</v>
      </c>
    </row>
    <row r="105" spans="51:54" ht="15.75" customHeight="1">
      <c r="AY105" s="3" t="s">
        <v>1056</v>
      </c>
      <c r="AZ105" s="138">
        <f t="shared" ca="1" si="21"/>
        <v>210000</v>
      </c>
      <c r="BA105" s="138">
        <f t="shared" ca="1" si="22"/>
        <v>209999</v>
      </c>
      <c r="BB105" s="138">
        <f t="shared" ca="1" si="23"/>
        <v>1</v>
      </c>
    </row>
    <row r="106" spans="51:54" ht="15.75" customHeight="1">
      <c r="AY106" s="3" t="s">
        <v>1057</v>
      </c>
      <c r="AZ106" s="138">
        <f t="shared" ca="1" si="21"/>
        <v>328000</v>
      </c>
      <c r="BA106" s="138">
        <f t="shared" ca="1" si="22"/>
        <v>327999</v>
      </c>
      <c r="BB106" s="138">
        <f t="shared" ca="1" si="23"/>
        <v>1</v>
      </c>
    </row>
    <row r="107" spans="51:54" ht="15.75" customHeight="1">
      <c r="AY107" s="3" t="s">
        <v>1058</v>
      </c>
      <c r="AZ107" s="138">
        <f t="shared" ca="1" si="21"/>
        <v>332000</v>
      </c>
      <c r="BA107" s="138">
        <f t="shared" ca="1" si="22"/>
        <v>331999</v>
      </c>
      <c r="BB107" s="138">
        <f t="shared" ca="1" si="23"/>
        <v>1</v>
      </c>
    </row>
    <row r="108" spans="51:54" ht="15.75" customHeight="1">
      <c r="AY108" s="3" t="s">
        <v>1059</v>
      </c>
      <c r="AZ108" s="138">
        <f t="shared" ca="1" si="21"/>
        <v>205000</v>
      </c>
      <c r="BA108" s="138">
        <f t="shared" ca="1" si="22"/>
        <v>204999</v>
      </c>
      <c r="BB108" s="138">
        <f t="shared" ca="1" si="23"/>
        <v>1</v>
      </c>
    </row>
    <row r="109" spans="51:54" ht="15.75" customHeight="1">
      <c r="AY109" s="3" t="s">
        <v>1060</v>
      </c>
      <c r="AZ109" s="138">
        <f t="shared" ca="1" si="21"/>
        <v>274000</v>
      </c>
      <c r="BA109" s="138">
        <f t="shared" ca="1" si="22"/>
        <v>273999</v>
      </c>
      <c r="BB109" s="138">
        <f t="shared" ca="1" si="23"/>
        <v>1</v>
      </c>
    </row>
    <row r="110" spans="51:54" ht="15.75" customHeight="1">
      <c r="AY110" s="3" t="s">
        <v>1061</v>
      </c>
      <c r="AZ110" s="138">
        <f t="shared" ca="1" si="21"/>
        <v>249000</v>
      </c>
      <c r="BA110" s="138">
        <f t="shared" ca="1" si="22"/>
        <v>248999</v>
      </c>
      <c r="BB110" s="138">
        <f t="shared" ca="1" si="23"/>
        <v>1</v>
      </c>
    </row>
    <row r="111" spans="51:54" ht="15.75" customHeight="1">
      <c r="AY111" s="3" t="s">
        <v>1062</v>
      </c>
      <c r="AZ111" s="138">
        <f t="shared" ca="1" si="21"/>
        <v>392000</v>
      </c>
      <c r="BA111" s="138">
        <f t="shared" ca="1" si="22"/>
        <v>391999</v>
      </c>
      <c r="BB111" s="138">
        <f t="shared" ca="1" si="23"/>
        <v>1</v>
      </c>
    </row>
    <row r="112" spans="51:54" ht="15.75" customHeight="1">
      <c r="AY112" s="3" t="s">
        <v>1063</v>
      </c>
      <c r="AZ112" s="138">
        <f t="shared" ca="1" si="21"/>
        <v>143000</v>
      </c>
      <c r="BA112" s="138">
        <f t="shared" ca="1" si="22"/>
        <v>142999</v>
      </c>
      <c r="BB112" s="138">
        <f t="shared" ca="1" si="23"/>
        <v>1</v>
      </c>
    </row>
    <row r="113" spans="51:54" ht="15.75" customHeight="1">
      <c r="AY113" s="3" t="s">
        <v>1064</v>
      </c>
      <c r="AZ113" s="138">
        <f t="shared" ca="1" si="21"/>
        <v>252000</v>
      </c>
      <c r="BA113" s="138">
        <f t="shared" ca="1" si="22"/>
        <v>251999</v>
      </c>
      <c r="BB113" s="138">
        <f t="shared" ca="1" si="23"/>
        <v>1</v>
      </c>
    </row>
    <row r="114" spans="51:54" ht="15.75" customHeight="1">
      <c r="AY114" s="3" t="s">
        <v>1065</v>
      </c>
      <c r="AZ114" s="138">
        <f t="shared" ca="1" si="21"/>
        <v>180000</v>
      </c>
      <c r="BA114" s="138">
        <f t="shared" ca="1" si="22"/>
        <v>179999</v>
      </c>
      <c r="BB114" s="138">
        <f t="shared" ca="1" si="23"/>
        <v>1</v>
      </c>
    </row>
    <row r="115" spans="51:54" ht="15.75" customHeight="1">
      <c r="AY115" s="3" t="s">
        <v>1066</v>
      </c>
      <c r="AZ115" s="138">
        <f t="shared" ca="1" si="21"/>
        <v>383000</v>
      </c>
      <c r="BA115" s="138">
        <f t="shared" ca="1" si="22"/>
        <v>382999</v>
      </c>
      <c r="BB115" s="138">
        <f t="shared" ca="1" si="23"/>
        <v>1</v>
      </c>
    </row>
    <row r="116" spans="51:54" ht="15.75" customHeight="1">
      <c r="AY116" s="3" t="s">
        <v>1067</v>
      </c>
      <c r="AZ116" s="138">
        <f t="shared" ca="1" si="21"/>
        <v>335000</v>
      </c>
      <c r="BA116" s="138">
        <f t="shared" ca="1" si="22"/>
        <v>334999</v>
      </c>
      <c r="BB116" s="138">
        <f t="shared" ca="1" si="23"/>
        <v>1</v>
      </c>
    </row>
    <row r="117" spans="51:54" ht="15.75" customHeight="1">
      <c r="AY117" s="3" t="s">
        <v>1068</v>
      </c>
      <c r="AZ117" s="138">
        <f t="shared" ca="1" si="21"/>
        <v>374000</v>
      </c>
      <c r="BA117" s="138">
        <f t="shared" ca="1" si="22"/>
        <v>373999</v>
      </c>
      <c r="BB117" s="138">
        <f t="shared" ca="1" si="23"/>
        <v>1</v>
      </c>
    </row>
    <row r="118" spans="51:54" ht="15.75" customHeight="1">
      <c r="AY118" s="3" t="s">
        <v>1069</v>
      </c>
      <c r="AZ118" s="138">
        <f t="shared" ca="1" si="21"/>
        <v>400000</v>
      </c>
      <c r="BA118" s="138">
        <f t="shared" ca="1" si="22"/>
        <v>399999</v>
      </c>
      <c r="BB118" s="138">
        <f t="shared" ca="1" si="23"/>
        <v>1</v>
      </c>
    </row>
    <row r="119" spans="51:54" ht="15.75" customHeight="1">
      <c r="AY119" s="3" t="s">
        <v>1070</v>
      </c>
      <c r="AZ119" s="138">
        <f t="shared" ca="1" si="21"/>
        <v>330000</v>
      </c>
      <c r="BA119" s="138">
        <f t="shared" ca="1" si="22"/>
        <v>329999</v>
      </c>
      <c r="BB119" s="138">
        <f t="shared" ca="1" si="23"/>
        <v>1</v>
      </c>
    </row>
    <row r="120" spans="51:54" ht="15.75" customHeight="1">
      <c r="AY120" s="3" t="s">
        <v>1071</v>
      </c>
      <c r="AZ120" s="138">
        <f t="shared" ca="1" si="21"/>
        <v>132000</v>
      </c>
      <c r="BA120" s="138">
        <f t="shared" ca="1" si="22"/>
        <v>131999</v>
      </c>
      <c r="BB120" s="138">
        <f t="shared" ca="1" si="23"/>
        <v>1</v>
      </c>
    </row>
    <row r="121" spans="51:54" ht="15.75" customHeight="1">
      <c r="AY121" s="3" t="s">
        <v>1072</v>
      </c>
      <c r="AZ121" s="138">
        <f t="shared" ca="1" si="21"/>
        <v>131000</v>
      </c>
      <c r="BA121" s="138">
        <f t="shared" ca="1" si="22"/>
        <v>130999</v>
      </c>
      <c r="BB121" s="138">
        <f t="shared" ca="1" si="23"/>
        <v>1</v>
      </c>
    </row>
    <row r="122" spans="51:54" ht="15.75" customHeight="1">
      <c r="AY122" s="3" t="s">
        <v>1073</v>
      </c>
      <c r="AZ122" s="138">
        <f t="shared" ca="1" si="21"/>
        <v>277000</v>
      </c>
      <c r="BA122" s="138">
        <f t="shared" ca="1" si="22"/>
        <v>276999</v>
      </c>
      <c r="BB122" s="138">
        <f t="shared" ca="1" si="23"/>
        <v>1</v>
      </c>
    </row>
    <row r="123" spans="51:54" ht="15.75" customHeight="1">
      <c r="AY123" s="3" t="s">
        <v>1074</v>
      </c>
      <c r="AZ123" s="138">
        <f t="shared" ca="1" si="21"/>
        <v>338000</v>
      </c>
      <c r="BA123" s="138">
        <f t="shared" ca="1" si="22"/>
        <v>337999</v>
      </c>
      <c r="BB123" s="138">
        <f t="shared" ca="1" si="23"/>
        <v>1</v>
      </c>
    </row>
    <row r="124" spans="51:54" ht="15.75" customHeight="1">
      <c r="AY124" s="3" t="s">
        <v>1075</v>
      </c>
      <c r="AZ124" s="138">
        <f t="shared" ca="1" si="21"/>
        <v>206000</v>
      </c>
      <c r="BA124" s="138">
        <f t="shared" ca="1" si="22"/>
        <v>205999</v>
      </c>
      <c r="BB124" s="138">
        <f t="shared" ca="1" si="23"/>
        <v>1</v>
      </c>
    </row>
    <row r="125" spans="51:54" ht="15.75" customHeight="1">
      <c r="AY125" s="3" t="s">
        <v>1076</v>
      </c>
      <c r="AZ125" s="138">
        <f t="shared" ca="1" si="21"/>
        <v>136000</v>
      </c>
      <c r="BA125" s="138">
        <f t="shared" ca="1" si="22"/>
        <v>135999</v>
      </c>
      <c r="BB125" s="138">
        <f t="shared" ca="1" si="23"/>
        <v>1</v>
      </c>
    </row>
    <row r="126" spans="51:54" ht="15.75" customHeight="1">
      <c r="AY126" s="3" t="s">
        <v>1077</v>
      </c>
      <c r="AZ126" s="138">
        <f t="shared" ca="1" si="21"/>
        <v>339000</v>
      </c>
      <c r="BA126" s="138">
        <f t="shared" ca="1" si="22"/>
        <v>338999</v>
      </c>
      <c r="BB126" s="138">
        <f t="shared" ca="1" si="23"/>
        <v>1</v>
      </c>
    </row>
    <row r="127" spans="51:54" ht="15.75" customHeight="1">
      <c r="AY127" s="3" t="s">
        <v>1078</v>
      </c>
      <c r="AZ127" s="138">
        <f t="shared" ca="1" si="21"/>
        <v>379000</v>
      </c>
      <c r="BA127" s="138">
        <f t="shared" ca="1" si="22"/>
        <v>378999</v>
      </c>
      <c r="BB127" s="138">
        <f t="shared" ca="1" si="23"/>
        <v>1</v>
      </c>
    </row>
    <row r="128" spans="51:54" ht="15.75" customHeight="1">
      <c r="AY128" s="3" t="s">
        <v>1079</v>
      </c>
      <c r="AZ128" s="138">
        <f t="shared" ca="1" si="21"/>
        <v>171000</v>
      </c>
      <c r="BA128" s="138">
        <f t="shared" ca="1" si="22"/>
        <v>170999</v>
      </c>
      <c r="BB128" s="138">
        <f t="shared" ca="1" si="23"/>
        <v>1</v>
      </c>
    </row>
    <row r="129" spans="51:54" ht="15.75" customHeight="1">
      <c r="AY129" s="3" t="s">
        <v>1080</v>
      </c>
      <c r="AZ129" s="138">
        <f t="shared" ca="1" si="21"/>
        <v>248000</v>
      </c>
      <c r="BA129" s="138">
        <f t="shared" ca="1" si="22"/>
        <v>247999</v>
      </c>
      <c r="BB129" s="138">
        <f t="shared" ca="1" si="23"/>
        <v>1</v>
      </c>
    </row>
    <row r="130" spans="51:54" ht="15.75" customHeight="1">
      <c r="AY130" s="3" t="s">
        <v>1081</v>
      </c>
      <c r="AZ130" s="138">
        <f t="shared" ca="1" si="21"/>
        <v>215000</v>
      </c>
      <c r="BA130" s="138">
        <f t="shared" ca="1" si="22"/>
        <v>214999</v>
      </c>
      <c r="BB130" s="138">
        <f t="shared" ca="1" si="23"/>
        <v>1</v>
      </c>
    </row>
    <row r="131" spans="51:54" ht="15.75" customHeight="1">
      <c r="AY131" s="3" t="s">
        <v>1082</v>
      </c>
      <c r="AZ131" s="138">
        <f t="shared" ca="1" si="21"/>
        <v>203000</v>
      </c>
      <c r="BA131" s="138">
        <f t="shared" ca="1" si="22"/>
        <v>202999</v>
      </c>
      <c r="BB131" s="138">
        <f t="shared" ca="1" si="23"/>
        <v>1</v>
      </c>
    </row>
    <row r="132" spans="51:54" ht="15.75" customHeight="1">
      <c r="AY132" s="3" t="s">
        <v>1083</v>
      </c>
      <c r="AZ132" s="138">
        <f t="shared" ca="1" si="21"/>
        <v>179000</v>
      </c>
      <c r="BA132" s="138">
        <f t="shared" ca="1" si="22"/>
        <v>178999</v>
      </c>
      <c r="BB132" s="138">
        <f t="shared" ca="1" si="23"/>
        <v>1</v>
      </c>
    </row>
    <row r="133" spans="51:54" ht="15.75" customHeight="1">
      <c r="AY133" s="3" t="s">
        <v>1084</v>
      </c>
      <c r="AZ133" s="138">
        <f t="shared" ca="1" si="21"/>
        <v>207000</v>
      </c>
      <c r="BA133" s="138">
        <f t="shared" ca="1" si="22"/>
        <v>206999</v>
      </c>
      <c r="BB133" s="138">
        <f t="shared" ca="1" si="23"/>
        <v>1</v>
      </c>
    </row>
    <row r="134" spans="51:54" ht="15.75" customHeight="1">
      <c r="AY134" s="3" t="s">
        <v>1085</v>
      </c>
      <c r="AZ134" s="138">
        <f t="shared" ca="1" si="21"/>
        <v>292000</v>
      </c>
      <c r="BA134" s="138">
        <f t="shared" ca="1" si="22"/>
        <v>291999</v>
      </c>
      <c r="BB134" s="138">
        <f t="shared" ca="1" si="23"/>
        <v>1</v>
      </c>
    </row>
    <row r="135" spans="51:54" ht="15.75" customHeight="1">
      <c r="AY135" s="3" t="s">
        <v>1086</v>
      </c>
      <c r="AZ135" s="138">
        <f t="shared" ca="1" si="21"/>
        <v>217000</v>
      </c>
      <c r="BA135" s="138">
        <f t="shared" ca="1" si="22"/>
        <v>216999</v>
      </c>
      <c r="BB135" s="138">
        <f t="shared" ca="1" si="23"/>
        <v>1</v>
      </c>
    </row>
    <row r="136" spans="51:54" ht="15.75" customHeight="1">
      <c r="AY136" s="3" t="s">
        <v>1087</v>
      </c>
      <c r="AZ136" s="138">
        <f t="shared" ca="1" si="21"/>
        <v>237000</v>
      </c>
      <c r="BA136" s="138">
        <f t="shared" ca="1" si="22"/>
        <v>236999</v>
      </c>
      <c r="BB136" s="138">
        <f t="shared" ca="1" si="23"/>
        <v>1</v>
      </c>
    </row>
    <row r="137" spans="51:54" ht="15.75" customHeight="1">
      <c r="AY137" s="3" t="s">
        <v>1088</v>
      </c>
      <c r="AZ137" s="138">
        <f t="shared" ca="1" si="21"/>
        <v>385000</v>
      </c>
      <c r="BA137" s="138">
        <f t="shared" ca="1" si="22"/>
        <v>384999</v>
      </c>
      <c r="BB137" s="138">
        <f t="shared" ca="1" si="23"/>
        <v>1</v>
      </c>
    </row>
    <row r="138" spans="51:54" ht="15.75" customHeight="1">
      <c r="AY138" s="3" t="s">
        <v>1089</v>
      </c>
      <c r="AZ138" s="138">
        <f t="shared" ca="1" si="21"/>
        <v>283000</v>
      </c>
      <c r="BA138" s="138">
        <f t="shared" ca="1" si="22"/>
        <v>282999</v>
      </c>
      <c r="BB138" s="138">
        <f t="shared" ca="1" si="23"/>
        <v>1</v>
      </c>
    </row>
    <row r="139" spans="51:54" ht="15.75" customHeight="1">
      <c r="AY139" s="3" t="s">
        <v>1090</v>
      </c>
      <c r="AZ139" s="138">
        <f t="shared" ca="1" si="21"/>
        <v>248000</v>
      </c>
      <c r="BA139" s="138">
        <f t="shared" ca="1" si="22"/>
        <v>247999</v>
      </c>
      <c r="BB139" s="138">
        <f t="shared" ca="1" si="23"/>
        <v>1</v>
      </c>
    </row>
    <row r="140" spans="51:54" ht="15.75" customHeight="1">
      <c r="AY140" s="3" t="s">
        <v>1091</v>
      </c>
      <c r="AZ140" s="138">
        <f t="shared" ca="1" si="21"/>
        <v>140000</v>
      </c>
      <c r="BA140" s="138">
        <f t="shared" ca="1" si="22"/>
        <v>139999</v>
      </c>
      <c r="BB140" s="138">
        <f t="shared" ca="1" si="23"/>
        <v>1</v>
      </c>
    </row>
    <row r="141" spans="51:54" ht="15.75" customHeight="1">
      <c r="AY141" s="3" t="s">
        <v>1092</v>
      </c>
      <c r="AZ141" s="138">
        <f t="shared" ca="1" si="21"/>
        <v>255000</v>
      </c>
      <c r="BA141" s="138">
        <f t="shared" ca="1" si="22"/>
        <v>254999</v>
      </c>
      <c r="BB141" s="138">
        <f t="shared" ca="1" si="23"/>
        <v>1</v>
      </c>
    </row>
    <row r="142" spans="51:54" ht="15.75" customHeight="1">
      <c r="AY142" s="3" t="s">
        <v>1093</v>
      </c>
      <c r="AZ142" s="138">
        <f t="shared" ca="1" si="21"/>
        <v>258000</v>
      </c>
      <c r="BA142" s="138">
        <f t="shared" ca="1" si="22"/>
        <v>257999</v>
      </c>
      <c r="BB142" s="138">
        <f t="shared" ca="1" si="23"/>
        <v>1</v>
      </c>
    </row>
    <row r="143" spans="51:54" ht="15.75" customHeight="1">
      <c r="AY143" s="3" t="s">
        <v>1094</v>
      </c>
      <c r="AZ143" s="138">
        <f t="shared" ca="1" si="21"/>
        <v>165000</v>
      </c>
      <c r="BA143" s="138">
        <f t="shared" ca="1" si="22"/>
        <v>164999</v>
      </c>
      <c r="BB143" s="138">
        <f t="shared" ca="1" si="23"/>
        <v>1</v>
      </c>
    </row>
    <row r="144" spans="51:54" ht="15.75" customHeight="1">
      <c r="AY144" s="3" t="s">
        <v>1095</v>
      </c>
      <c r="AZ144" s="138">
        <f t="shared" ca="1" si="21"/>
        <v>180000</v>
      </c>
      <c r="BA144" s="138">
        <f t="shared" ca="1" si="22"/>
        <v>179999</v>
      </c>
      <c r="BB144" s="138">
        <f t="shared" ca="1" si="23"/>
        <v>1</v>
      </c>
    </row>
    <row r="145" spans="51:54" ht="15.75" customHeight="1">
      <c r="AY145" s="3" t="s">
        <v>1096</v>
      </c>
      <c r="AZ145" s="138">
        <f t="shared" ca="1" si="21"/>
        <v>119000</v>
      </c>
      <c r="BA145" s="138">
        <f t="shared" ca="1" si="22"/>
        <v>118999</v>
      </c>
      <c r="BB145" s="138">
        <f t="shared" ca="1" si="23"/>
        <v>1</v>
      </c>
    </row>
    <row r="146" spans="51:54" ht="15.75" customHeight="1">
      <c r="AY146" s="3" t="s">
        <v>1097</v>
      </c>
      <c r="AZ146" s="138">
        <f t="shared" ca="1" si="21"/>
        <v>343000</v>
      </c>
      <c r="BA146" s="138">
        <f t="shared" ca="1" si="22"/>
        <v>342999</v>
      </c>
      <c r="BB146" s="138">
        <f t="shared" ca="1" si="23"/>
        <v>1</v>
      </c>
    </row>
    <row r="147" spans="51:54" ht="15.75" customHeight="1">
      <c r="AY147" s="3" t="s">
        <v>1098</v>
      </c>
      <c r="AZ147" s="138">
        <f t="shared" ca="1" si="21"/>
        <v>351000</v>
      </c>
      <c r="BA147" s="138">
        <f t="shared" ca="1" si="22"/>
        <v>350999</v>
      </c>
      <c r="BB147" s="138">
        <f t="shared" ca="1" si="23"/>
        <v>1</v>
      </c>
    </row>
    <row r="148" spans="51:54" ht="15.75" customHeight="1">
      <c r="AY148" s="3" t="s">
        <v>1099</v>
      </c>
      <c r="AZ148" s="138">
        <f t="shared" ca="1" si="21"/>
        <v>117000</v>
      </c>
      <c r="BA148" s="138">
        <f t="shared" ca="1" si="22"/>
        <v>116999</v>
      </c>
      <c r="BB148" s="138">
        <f t="shared" ca="1" si="23"/>
        <v>1</v>
      </c>
    </row>
    <row r="149" spans="51:54" ht="15.75" customHeight="1">
      <c r="AY149" s="3" t="s">
        <v>1100</v>
      </c>
      <c r="AZ149" s="138">
        <f t="shared" ca="1" si="21"/>
        <v>314000</v>
      </c>
      <c r="BA149" s="138">
        <f t="shared" ca="1" si="22"/>
        <v>313999</v>
      </c>
      <c r="BB149" s="138">
        <f t="shared" ca="1" si="23"/>
        <v>1</v>
      </c>
    </row>
    <row r="150" spans="51:54" ht="15.75" customHeight="1">
      <c r="AY150" s="3" t="s">
        <v>1101</v>
      </c>
      <c r="AZ150" s="138">
        <f t="shared" ca="1" si="21"/>
        <v>331000</v>
      </c>
      <c r="BA150" s="138">
        <f t="shared" ca="1" si="22"/>
        <v>330999</v>
      </c>
      <c r="BB150" s="138">
        <f t="shared" ca="1" si="23"/>
        <v>1</v>
      </c>
    </row>
    <row r="151" spans="51:54" ht="15.75" customHeight="1">
      <c r="AY151" s="3" t="s">
        <v>1102</v>
      </c>
      <c r="AZ151" s="138">
        <f t="shared" ca="1" si="21"/>
        <v>293000</v>
      </c>
      <c r="BA151" s="138">
        <f t="shared" ca="1" si="22"/>
        <v>292999</v>
      </c>
      <c r="BB151" s="138">
        <f t="shared" ca="1" si="23"/>
        <v>1</v>
      </c>
    </row>
    <row r="152" spans="51:54" ht="15.75" customHeight="1">
      <c r="AY152" s="3" t="s">
        <v>1103</v>
      </c>
      <c r="AZ152" s="138">
        <f t="shared" ca="1" si="21"/>
        <v>113000</v>
      </c>
      <c r="BA152" s="138">
        <f t="shared" ca="1" si="22"/>
        <v>112999</v>
      </c>
      <c r="BB152" s="138">
        <f t="shared" ca="1" si="23"/>
        <v>1</v>
      </c>
    </row>
    <row r="153" spans="51:54" ht="15.75" customHeight="1">
      <c r="AY153" s="3" t="s">
        <v>1104</v>
      </c>
      <c r="AZ153" s="138">
        <f t="shared" ca="1" si="21"/>
        <v>382000</v>
      </c>
      <c r="BA153" s="138">
        <f t="shared" ca="1" si="22"/>
        <v>381999</v>
      </c>
      <c r="BB153" s="138">
        <f t="shared" ca="1" si="23"/>
        <v>1</v>
      </c>
    </row>
    <row r="154" spans="51:54" ht="15.75" customHeight="1">
      <c r="AY154" s="3" t="s">
        <v>1105</v>
      </c>
      <c r="AZ154" s="138">
        <f t="shared" ca="1" si="21"/>
        <v>241000</v>
      </c>
      <c r="BA154" s="138">
        <f t="shared" ca="1" si="22"/>
        <v>240999</v>
      </c>
      <c r="BB154" s="138">
        <f t="shared" ca="1" si="23"/>
        <v>1</v>
      </c>
    </row>
    <row r="155" spans="51:54" ht="15.75" customHeight="1">
      <c r="AY155" s="3" t="s">
        <v>1106</v>
      </c>
      <c r="AZ155" s="138">
        <f t="shared" ca="1" si="21"/>
        <v>347000</v>
      </c>
      <c r="BA155" s="138">
        <f t="shared" ca="1" si="22"/>
        <v>346999</v>
      </c>
      <c r="BB155" s="138">
        <f t="shared" ca="1" si="23"/>
        <v>1</v>
      </c>
    </row>
    <row r="156" spans="51:54" ht="15.75" customHeight="1">
      <c r="AY156" s="3" t="s">
        <v>1107</v>
      </c>
      <c r="AZ156" s="138">
        <f t="shared" ca="1" si="21"/>
        <v>353000</v>
      </c>
      <c r="BA156" s="138">
        <f t="shared" ca="1" si="22"/>
        <v>352999</v>
      </c>
      <c r="BB156" s="138">
        <f t="shared" ca="1" si="23"/>
        <v>1</v>
      </c>
    </row>
    <row r="157" spans="51:54" ht="15.75" customHeight="1">
      <c r="AY157" s="3" t="s">
        <v>1108</v>
      </c>
      <c r="AZ157" s="138">
        <f t="shared" ca="1" si="21"/>
        <v>121000</v>
      </c>
      <c r="BA157" s="138">
        <f t="shared" ca="1" si="22"/>
        <v>120999</v>
      </c>
      <c r="BB157" s="138">
        <f t="shared" ca="1" si="23"/>
        <v>1</v>
      </c>
    </row>
    <row r="158" spans="51:54" ht="15.75" customHeight="1">
      <c r="AY158" s="3" t="s">
        <v>1109</v>
      </c>
      <c r="AZ158" s="138">
        <f t="shared" ca="1" si="21"/>
        <v>364000</v>
      </c>
      <c r="BA158" s="138">
        <f t="shared" ca="1" si="22"/>
        <v>363999</v>
      </c>
      <c r="BB158" s="138">
        <f t="shared" ca="1" si="23"/>
        <v>1</v>
      </c>
    </row>
    <row r="159" spans="51:54" ht="15.75" customHeight="1">
      <c r="AY159" s="3" t="s">
        <v>1110</v>
      </c>
      <c r="AZ159" s="138">
        <f t="shared" ca="1" si="21"/>
        <v>284000</v>
      </c>
      <c r="BA159" s="138">
        <f t="shared" ca="1" si="22"/>
        <v>283999</v>
      </c>
      <c r="BB159" s="138">
        <f t="shared" ca="1" si="23"/>
        <v>1</v>
      </c>
    </row>
    <row r="160" spans="51:54" ht="15.75" customHeight="1">
      <c r="AY160" s="3" t="s">
        <v>1111</v>
      </c>
      <c r="AZ160" s="138">
        <f t="shared" ca="1" si="21"/>
        <v>274000</v>
      </c>
      <c r="BA160" s="138">
        <f t="shared" ca="1" si="22"/>
        <v>273999</v>
      </c>
      <c r="BB160" s="138">
        <f t="shared" ca="1" si="23"/>
        <v>1</v>
      </c>
    </row>
    <row r="161" spans="51:54" ht="15.75" customHeight="1">
      <c r="AY161" s="3" t="s">
        <v>1112</v>
      </c>
      <c r="AZ161" s="138">
        <f t="shared" ca="1" si="21"/>
        <v>109000</v>
      </c>
      <c r="BA161" s="138">
        <f t="shared" ca="1" si="22"/>
        <v>108999</v>
      </c>
      <c r="BB161" s="138">
        <f t="shared" ca="1" si="23"/>
        <v>1</v>
      </c>
    </row>
    <row r="162" spans="51:54" ht="15.75" customHeight="1">
      <c r="AY162" s="3" t="s">
        <v>1113</v>
      </c>
      <c r="AZ162" s="138">
        <f t="shared" ca="1" si="21"/>
        <v>106000</v>
      </c>
      <c r="BA162" s="138">
        <f t="shared" ca="1" si="22"/>
        <v>105999</v>
      </c>
      <c r="BB162" s="138">
        <f t="shared" ca="1" si="23"/>
        <v>1</v>
      </c>
    </row>
    <row r="163" spans="51:54" ht="15.75" customHeight="1">
      <c r="AY163" s="3" t="s">
        <v>1114</v>
      </c>
      <c r="AZ163" s="138">
        <f t="shared" ca="1" si="21"/>
        <v>212000</v>
      </c>
      <c r="BA163" s="138">
        <f t="shared" ca="1" si="22"/>
        <v>211999</v>
      </c>
      <c r="BB163" s="138">
        <f t="shared" ca="1" si="23"/>
        <v>1</v>
      </c>
    </row>
    <row r="164" spans="51:54" ht="15.75" customHeight="1">
      <c r="AY164" s="3" t="s">
        <v>1115</v>
      </c>
      <c r="AZ164" s="138">
        <f t="shared" ca="1" si="21"/>
        <v>397000</v>
      </c>
      <c r="BA164" s="138">
        <f t="shared" ca="1" si="22"/>
        <v>396999</v>
      </c>
      <c r="BB164" s="138">
        <f t="shared" ca="1" si="23"/>
        <v>1</v>
      </c>
    </row>
    <row r="165" spans="51:54" ht="15.75" customHeight="1">
      <c r="AY165" s="3" t="s">
        <v>1116</v>
      </c>
      <c r="AZ165" s="138">
        <f t="shared" ca="1" si="21"/>
        <v>290000</v>
      </c>
      <c r="BA165" s="138">
        <f t="shared" ca="1" si="22"/>
        <v>289999</v>
      </c>
      <c r="BB165" s="138">
        <f t="shared" ca="1" si="23"/>
        <v>1</v>
      </c>
    </row>
    <row r="166" spans="51:54" ht="15.75" customHeight="1">
      <c r="AY166" s="3" t="s">
        <v>1117</v>
      </c>
      <c r="AZ166" s="138">
        <f t="shared" ca="1" si="21"/>
        <v>166000</v>
      </c>
      <c r="BA166" s="138">
        <f t="shared" ca="1" si="22"/>
        <v>165999</v>
      </c>
      <c r="BB166" s="138">
        <f t="shared" ca="1" si="23"/>
        <v>1</v>
      </c>
    </row>
    <row r="167" spans="51:54" ht="15.75" customHeight="1">
      <c r="AY167" s="3" t="s">
        <v>1118</v>
      </c>
      <c r="AZ167" s="138">
        <f t="shared" ca="1" si="21"/>
        <v>143000</v>
      </c>
      <c r="BA167" s="138">
        <f t="shared" ca="1" si="22"/>
        <v>142999</v>
      </c>
      <c r="BB167" s="138">
        <f t="shared" ca="1" si="23"/>
        <v>1</v>
      </c>
    </row>
    <row r="168" spans="51:54" ht="15.75" customHeight="1">
      <c r="AY168" s="3" t="s">
        <v>1119</v>
      </c>
      <c r="AZ168" s="138">
        <f t="shared" ca="1" si="21"/>
        <v>382000</v>
      </c>
      <c r="BA168" s="138">
        <f t="shared" ca="1" si="22"/>
        <v>381999</v>
      </c>
      <c r="BB168" s="138">
        <f t="shared" ca="1" si="23"/>
        <v>1</v>
      </c>
    </row>
    <row r="169" spans="51:54" ht="15.75" customHeight="1">
      <c r="AY169" s="3" t="s">
        <v>1120</v>
      </c>
      <c r="AZ169" s="138">
        <f t="shared" ca="1" si="21"/>
        <v>393000</v>
      </c>
      <c r="BA169" s="138">
        <f t="shared" ca="1" si="22"/>
        <v>392999</v>
      </c>
      <c r="BB169" s="138">
        <f t="shared" ca="1" si="23"/>
        <v>1</v>
      </c>
    </row>
    <row r="170" spans="51:54" ht="15.75" customHeight="1">
      <c r="AY170" s="3" t="s">
        <v>1121</v>
      </c>
      <c r="AZ170" s="138">
        <f t="shared" ca="1" si="21"/>
        <v>307000</v>
      </c>
      <c r="BA170" s="138">
        <f t="shared" ca="1" si="22"/>
        <v>306999</v>
      </c>
      <c r="BB170" s="138">
        <f t="shared" ca="1" si="23"/>
        <v>1</v>
      </c>
    </row>
    <row r="171" spans="51:54" ht="15.75" customHeight="1">
      <c r="AY171" s="3" t="s">
        <v>1122</v>
      </c>
      <c r="AZ171" s="138">
        <f t="shared" ca="1" si="21"/>
        <v>290000</v>
      </c>
      <c r="BA171" s="138">
        <f t="shared" ca="1" si="22"/>
        <v>289999</v>
      </c>
      <c r="BB171" s="138">
        <f t="shared" ca="1" si="23"/>
        <v>1</v>
      </c>
    </row>
    <row r="172" spans="51:54" ht="15.75" customHeight="1">
      <c r="AY172" s="3" t="s">
        <v>1123</v>
      </c>
      <c r="AZ172" s="138">
        <f t="shared" ca="1" si="21"/>
        <v>284000</v>
      </c>
      <c r="BA172" s="138">
        <f t="shared" ca="1" si="22"/>
        <v>283999</v>
      </c>
      <c r="BB172" s="138">
        <f t="shared" ca="1" si="23"/>
        <v>1</v>
      </c>
    </row>
    <row r="173" spans="51:54" ht="15.75" customHeight="1">
      <c r="AY173" s="3" t="s">
        <v>1124</v>
      </c>
      <c r="AZ173" s="138">
        <f t="shared" ca="1" si="21"/>
        <v>276000</v>
      </c>
      <c r="BA173" s="138">
        <f t="shared" ca="1" si="22"/>
        <v>275999</v>
      </c>
      <c r="BB173" s="138">
        <f t="shared" ca="1" si="23"/>
        <v>1</v>
      </c>
    </row>
    <row r="174" spans="51:54" ht="15.75" customHeight="1">
      <c r="AY174" s="3" t="s">
        <v>1125</v>
      </c>
      <c r="AZ174" s="138">
        <f t="shared" ca="1" si="21"/>
        <v>366000</v>
      </c>
      <c r="BA174" s="138">
        <f t="shared" ca="1" si="22"/>
        <v>365999</v>
      </c>
      <c r="BB174" s="138">
        <f t="shared" ca="1" si="23"/>
        <v>1</v>
      </c>
    </row>
    <row r="175" spans="51:54" ht="15.75" customHeight="1">
      <c r="AY175" s="3" t="s">
        <v>1126</v>
      </c>
      <c r="AZ175" s="138">
        <f t="shared" ca="1" si="21"/>
        <v>236000</v>
      </c>
      <c r="BA175" s="138">
        <f t="shared" ca="1" si="22"/>
        <v>235999</v>
      </c>
      <c r="BB175" s="138">
        <f t="shared" ca="1" si="23"/>
        <v>1</v>
      </c>
    </row>
    <row r="176" spans="51:54" ht="15.75" customHeight="1">
      <c r="AY176" s="3" t="s">
        <v>1127</v>
      </c>
      <c r="AZ176" s="138">
        <f t="shared" ca="1" si="21"/>
        <v>174000</v>
      </c>
      <c r="BA176" s="138">
        <f t="shared" ca="1" si="22"/>
        <v>173999</v>
      </c>
      <c r="BB176" s="138">
        <f t="shared" ca="1" si="23"/>
        <v>1</v>
      </c>
    </row>
    <row r="177" spans="51:54" ht="15.75" customHeight="1">
      <c r="AY177" s="3" t="s">
        <v>1128</v>
      </c>
      <c r="AZ177" s="138">
        <f t="shared" ca="1" si="21"/>
        <v>177000</v>
      </c>
      <c r="BA177" s="138">
        <f t="shared" ca="1" si="22"/>
        <v>176999</v>
      </c>
      <c r="BB177" s="138">
        <f t="shared" ca="1" si="23"/>
        <v>1</v>
      </c>
    </row>
    <row r="178" spans="51:54" ht="15.75" customHeight="1">
      <c r="AY178" s="3" t="s">
        <v>1129</v>
      </c>
      <c r="AZ178" s="138">
        <f t="shared" ca="1" si="21"/>
        <v>234000</v>
      </c>
      <c r="BA178" s="138">
        <f t="shared" ca="1" si="22"/>
        <v>233999</v>
      </c>
      <c r="BB178" s="138">
        <f t="shared" ca="1" si="23"/>
        <v>1</v>
      </c>
    </row>
    <row r="179" spans="51:54" ht="15.75" customHeight="1">
      <c r="AY179" s="3" t="s">
        <v>1130</v>
      </c>
      <c r="AZ179" s="138">
        <f t="shared" ca="1" si="21"/>
        <v>171000</v>
      </c>
      <c r="BA179" s="138">
        <f t="shared" ca="1" si="22"/>
        <v>170999</v>
      </c>
      <c r="BB179" s="138">
        <f t="shared" ca="1" si="23"/>
        <v>1</v>
      </c>
    </row>
    <row r="180" spans="51:54" ht="15.75" customHeight="1">
      <c r="AY180" s="3" t="s">
        <v>1131</v>
      </c>
      <c r="AZ180" s="138">
        <f t="shared" ca="1" si="21"/>
        <v>131000</v>
      </c>
      <c r="BA180" s="138">
        <f t="shared" ca="1" si="22"/>
        <v>130999</v>
      </c>
      <c r="BB180" s="138">
        <f t="shared" ca="1" si="23"/>
        <v>1</v>
      </c>
    </row>
    <row r="181" spans="51:54" ht="15.75" customHeight="1">
      <c r="AY181" s="3" t="s">
        <v>1132</v>
      </c>
      <c r="AZ181" s="138">
        <f t="shared" ca="1" si="21"/>
        <v>106000</v>
      </c>
      <c r="BA181" s="138">
        <f t="shared" ca="1" si="22"/>
        <v>105999</v>
      </c>
      <c r="BB181" s="138">
        <f t="shared" ca="1" si="23"/>
        <v>1</v>
      </c>
    </row>
    <row r="182" spans="51:54" ht="15.75" customHeight="1">
      <c r="AY182" s="3" t="s">
        <v>1133</v>
      </c>
      <c r="AZ182" s="138">
        <f t="shared" ca="1" si="21"/>
        <v>375000</v>
      </c>
      <c r="BA182" s="138">
        <f t="shared" ca="1" si="22"/>
        <v>374999</v>
      </c>
      <c r="BB182" s="138">
        <f t="shared" ca="1" si="23"/>
        <v>1</v>
      </c>
    </row>
    <row r="183" spans="51:54" ht="15.75" customHeight="1">
      <c r="AY183" s="3" t="s">
        <v>1134</v>
      </c>
      <c r="AZ183" s="138">
        <f t="shared" ca="1" si="21"/>
        <v>392000</v>
      </c>
      <c r="BA183" s="138">
        <f t="shared" ca="1" si="22"/>
        <v>391999</v>
      </c>
      <c r="BB183" s="138">
        <f t="shared" ca="1" si="23"/>
        <v>1</v>
      </c>
    </row>
    <row r="184" spans="51:54" ht="15.75" customHeight="1">
      <c r="AY184" s="3" t="s">
        <v>1135</v>
      </c>
      <c r="AZ184" s="138">
        <f t="shared" ca="1" si="21"/>
        <v>313000</v>
      </c>
      <c r="BA184" s="138">
        <f t="shared" ca="1" si="22"/>
        <v>312999</v>
      </c>
      <c r="BB184" s="138">
        <f t="shared" ca="1" si="23"/>
        <v>1</v>
      </c>
    </row>
    <row r="185" spans="51:54" ht="15.75" customHeight="1">
      <c r="AY185" s="3" t="s">
        <v>1136</v>
      </c>
      <c r="AZ185" s="138">
        <f t="shared" ca="1" si="21"/>
        <v>261000</v>
      </c>
      <c r="BA185" s="138">
        <f t="shared" ca="1" si="22"/>
        <v>260999</v>
      </c>
      <c r="BB185" s="138">
        <f t="shared" ca="1" si="23"/>
        <v>1</v>
      </c>
    </row>
    <row r="186" spans="51:54" ht="15.75" customHeight="1">
      <c r="AY186" s="3" t="s">
        <v>1137</v>
      </c>
      <c r="AZ186" s="138">
        <f t="shared" ca="1" si="21"/>
        <v>130000</v>
      </c>
      <c r="BA186" s="138">
        <f t="shared" ca="1" si="22"/>
        <v>129999</v>
      </c>
      <c r="BB186" s="138">
        <f t="shared" ca="1" si="23"/>
        <v>1</v>
      </c>
    </row>
    <row r="187" spans="51:54" ht="15.75" customHeight="1">
      <c r="AY187" s="3" t="s">
        <v>1138</v>
      </c>
      <c r="AZ187" s="138">
        <f t="shared" ca="1" si="21"/>
        <v>314000</v>
      </c>
      <c r="BA187" s="138">
        <f t="shared" ca="1" si="22"/>
        <v>313999</v>
      </c>
      <c r="BB187" s="138">
        <f t="shared" ca="1" si="23"/>
        <v>1</v>
      </c>
    </row>
    <row r="188" spans="51:54" ht="15.75" customHeight="1">
      <c r="AY188" s="3" t="s">
        <v>1139</v>
      </c>
      <c r="AZ188" s="138">
        <f t="shared" ca="1" si="21"/>
        <v>380000</v>
      </c>
      <c r="BA188" s="138">
        <f t="shared" ca="1" si="22"/>
        <v>379999</v>
      </c>
      <c r="BB188" s="138">
        <f t="shared" ca="1" si="23"/>
        <v>1</v>
      </c>
    </row>
    <row r="189" spans="51:54" ht="15.75" customHeight="1">
      <c r="AY189" s="3" t="s">
        <v>1140</v>
      </c>
      <c r="AZ189" s="138">
        <f t="shared" ca="1" si="21"/>
        <v>103000</v>
      </c>
      <c r="BA189" s="138">
        <f t="shared" ca="1" si="22"/>
        <v>102999</v>
      </c>
      <c r="BB189" s="138">
        <f t="shared" ca="1" si="23"/>
        <v>1</v>
      </c>
    </row>
    <row r="190" spans="51:54" ht="15.75" customHeight="1">
      <c r="AY190" s="3" t="s">
        <v>1141</v>
      </c>
      <c r="AZ190" s="138">
        <f t="shared" ca="1" si="21"/>
        <v>193000</v>
      </c>
      <c r="BA190" s="138">
        <f t="shared" ca="1" si="22"/>
        <v>192999</v>
      </c>
      <c r="BB190" s="138">
        <f t="shared" ca="1" si="23"/>
        <v>1</v>
      </c>
    </row>
    <row r="191" spans="51:54" ht="15.75" customHeight="1">
      <c r="AY191" s="3" t="s">
        <v>1142</v>
      </c>
      <c r="AZ191" s="138">
        <f t="shared" ca="1" si="21"/>
        <v>234000</v>
      </c>
      <c r="BA191" s="138">
        <f t="shared" ca="1" si="22"/>
        <v>233999</v>
      </c>
      <c r="BB191" s="138">
        <f t="shared" ca="1" si="23"/>
        <v>1</v>
      </c>
    </row>
    <row r="192" spans="51:54" ht="15.75" customHeight="1">
      <c r="AY192" s="3" t="s">
        <v>1143</v>
      </c>
      <c r="AZ192" s="138">
        <f t="shared" ca="1" si="21"/>
        <v>131000</v>
      </c>
      <c r="BA192" s="138">
        <f t="shared" ca="1" si="22"/>
        <v>130999</v>
      </c>
      <c r="BB192" s="138">
        <f t="shared" ca="1" si="23"/>
        <v>1</v>
      </c>
    </row>
    <row r="193" spans="51:54" ht="15.75" customHeight="1">
      <c r="AY193" s="3" t="s">
        <v>1144</v>
      </c>
      <c r="AZ193" s="138">
        <f t="shared" ca="1" si="21"/>
        <v>335000</v>
      </c>
      <c r="BA193" s="138">
        <f t="shared" ca="1" si="22"/>
        <v>334999</v>
      </c>
      <c r="BB193" s="138">
        <f t="shared" ca="1" si="23"/>
        <v>1</v>
      </c>
    </row>
    <row r="194" spans="51:54" ht="15.75" customHeight="1">
      <c r="AY194" s="3" t="s">
        <v>1145</v>
      </c>
      <c r="AZ194" s="138">
        <f t="shared" ca="1" si="21"/>
        <v>261000</v>
      </c>
      <c r="BA194" s="138">
        <f t="shared" ca="1" si="22"/>
        <v>260999</v>
      </c>
      <c r="BB194" s="138">
        <f t="shared" ca="1" si="23"/>
        <v>1</v>
      </c>
    </row>
    <row r="195" spans="51:54" ht="15.75" customHeight="1">
      <c r="AY195" s="3" t="s">
        <v>1146</v>
      </c>
      <c r="AZ195" s="138">
        <f t="shared" ca="1" si="21"/>
        <v>285000</v>
      </c>
      <c r="BA195" s="138">
        <f t="shared" ca="1" si="22"/>
        <v>284999</v>
      </c>
      <c r="BB195" s="138">
        <f t="shared" ca="1" si="23"/>
        <v>1</v>
      </c>
    </row>
    <row r="196" spans="51:54" ht="15.75" customHeight="1">
      <c r="AY196" s="3" t="s">
        <v>1147</v>
      </c>
      <c r="AZ196" s="138">
        <f t="shared" ca="1" si="21"/>
        <v>198000</v>
      </c>
      <c r="BA196" s="138">
        <f t="shared" ca="1" si="22"/>
        <v>197999</v>
      </c>
      <c r="BB196" s="138">
        <f t="shared" ca="1" si="23"/>
        <v>1</v>
      </c>
    </row>
    <row r="197" spans="51:54" ht="15.75" customHeight="1">
      <c r="AY197" s="3" t="s">
        <v>1148</v>
      </c>
      <c r="AZ197" s="138">
        <f t="shared" ca="1" si="21"/>
        <v>369000</v>
      </c>
      <c r="BA197" s="138">
        <f t="shared" ca="1" si="22"/>
        <v>368999</v>
      </c>
      <c r="BB197" s="138">
        <f t="shared" ca="1" si="23"/>
        <v>1</v>
      </c>
    </row>
    <row r="198" spans="51:54" ht="15.75" customHeight="1">
      <c r="AY198" s="3" t="s">
        <v>1149</v>
      </c>
      <c r="AZ198" s="138">
        <f t="shared" ca="1" si="21"/>
        <v>193000</v>
      </c>
      <c r="BA198" s="138">
        <f t="shared" ca="1" si="22"/>
        <v>192999</v>
      </c>
      <c r="BB198" s="138">
        <f t="shared" ca="1" si="23"/>
        <v>1</v>
      </c>
    </row>
    <row r="199" spans="51:54" ht="15.75" customHeight="1">
      <c r="AY199" s="3" t="s">
        <v>1150</v>
      </c>
      <c r="AZ199" s="138">
        <f t="shared" ca="1" si="21"/>
        <v>383000</v>
      </c>
      <c r="BA199" s="138">
        <f t="shared" ca="1" si="22"/>
        <v>382999</v>
      </c>
      <c r="BB199" s="138">
        <f t="shared" ca="1" si="23"/>
        <v>1</v>
      </c>
    </row>
    <row r="200" spans="51:54" ht="15.75" customHeight="1">
      <c r="AY200" s="3" t="s">
        <v>1151</v>
      </c>
      <c r="AZ200" s="138">
        <f t="shared" ca="1" si="21"/>
        <v>386000</v>
      </c>
      <c r="BA200" s="138">
        <f t="shared" ca="1" si="22"/>
        <v>385999</v>
      </c>
      <c r="BB200" s="138">
        <f t="shared" ca="1" si="23"/>
        <v>1</v>
      </c>
    </row>
    <row r="201" spans="51:54" ht="15.75" customHeight="1">
      <c r="AY201" s="3" t="s">
        <v>1152</v>
      </c>
      <c r="AZ201" s="138">
        <f t="shared" ca="1" si="21"/>
        <v>183000</v>
      </c>
      <c r="BA201" s="138">
        <f t="shared" ca="1" si="22"/>
        <v>182999</v>
      </c>
      <c r="BB201" s="138">
        <f t="shared" ca="1" si="23"/>
        <v>1</v>
      </c>
    </row>
    <row r="202" spans="51:54" ht="15.75" customHeight="1">
      <c r="AY202" s="3" t="s">
        <v>1153</v>
      </c>
      <c r="AZ202" s="138">
        <f t="shared" ca="1" si="21"/>
        <v>317000</v>
      </c>
      <c r="BA202" s="138">
        <f t="shared" ca="1" si="22"/>
        <v>316999</v>
      </c>
      <c r="BB202" s="138">
        <f t="shared" ca="1" si="23"/>
        <v>1</v>
      </c>
    </row>
    <row r="203" spans="51:54" ht="15.75" customHeight="1">
      <c r="AY203" s="3" t="s">
        <v>1154</v>
      </c>
      <c r="AZ203" s="138">
        <f t="shared" ca="1" si="21"/>
        <v>322000</v>
      </c>
      <c r="BA203" s="138">
        <f t="shared" ca="1" si="22"/>
        <v>321999</v>
      </c>
      <c r="BB203" s="138">
        <f t="shared" ca="1" si="23"/>
        <v>1</v>
      </c>
    </row>
    <row r="204" spans="51:54" ht="15.75" customHeight="1">
      <c r="AY204" s="3" t="s">
        <v>1155</v>
      </c>
      <c r="AZ204" s="138">
        <f t="shared" ca="1" si="21"/>
        <v>349000</v>
      </c>
      <c r="BA204" s="138">
        <f t="shared" ca="1" si="22"/>
        <v>348999</v>
      </c>
      <c r="BB204" s="138">
        <f t="shared" ca="1" si="23"/>
        <v>1</v>
      </c>
    </row>
    <row r="205" spans="51:54" ht="15.75" customHeight="1">
      <c r="AY205" s="3" t="s">
        <v>1156</v>
      </c>
      <c r="AZ205" s="138">
        <f t="shared" ca="1" si="21"/>
        <v>253000</v>
      </c>
      <c r="BA205" s="138">
        <f t="shared" ca="1" si="22"/>
        <v>252999</v>
      </c>
      <c r="BB205" s="138">
        <f t="shared" ca="1" si="23"/>
        <v>1</v>
      </c>
    </row>
    <row r="206" spans="51:54" ht="15.75" customHeight="1">
      <c r="AY206" s="3" t="s">
        <v>1157</v>
      </c>
      <c r="AZ206" s="138">
        <f t="shared" ca="1" si="21"/>
        <v>184000</v>
      </c>
      <c r="BA206" s="138">
        <f t="shared" ca="1" si="22"/>
        <v>183999</v>
      </c>
      <c r="BB206" s="138">
        <f t="shared" ca="1" si="23"/>
        <v>1</v>
      </c>
    </row>
    <row r="207" spans="51:54" ht="15.75" customHeight="1">
      <c r="AY207" s="3" t="s">
        <v>1158</v>
      </c>
      <c r="AZ207" s="138">
        <f t="shared" ca="1" si="21"/>
        <v>306000</v>
      </c>
      <c r="BA207" s="138">
        <f t="shared" ca="1" si="22"/>
        <v>305999</v>
      </c>
      <c r="BB207" s="138">
        <f t="shared" ca="1" si="23"/>
        <v>1</v>
      </c>
    </row>
    <row r="208" spans="51:54" ht="15.75" customHeight="1">
      <c r="AY208" s="3" t="s">
        <v>1159</v>
      </c>
      <c r="AZ208" s="138">
        <f t="shared" ca="1" si="21"/>
        <v>196000</v>
      </c>
      <c r="BA208" s="138">
        <f t="shared" ca="1" si="22"/>
        <v>195999</v>
      </c>
      <c r="BB208" s="138">
        <f t="shared" ca="1" si="23"/>
        <v>1</v>
      </c>
    </row>
    <row r="209" spans="51:54" ht="15.75" customHeight="1">
      <c r="AY209" s="3" t="s">
        <v>1160</v>
      </c>
      <c r="AZ209" s="138">
        <f t="shared" ca="1" si="21"/>
        <v>311000</v>
      </c>
      <c r="BA209" s="138">
        <f t="shared" ca="1" si="22"/>
        <v>310999</v>
      </c>
      <c r="BB209" s="138">
        <f t="shared" ca="1" si="23"/>
        <v>1</v>
      </c>
    </row>
    <row r="210" spans="51:54" ht="15.75" customHeight="1">
      <c r="AY210" s="3" t="s">
        <v>1161</v>
      </c>
      <c r="AZ210" s="138">
        <f t="shared" ca="1" si="21"/>
        <v>221000</v>
      </c>
      <c r="BA210" s="138">
        <f t="shared" ca="1" si="22"/>
        <v>220999</v>
      </c>
      <c r="BB210" s="138">
        <f t="shared" ca="1" si="23"/>
        <v>1</v>
      </c>
    </row>
    <row r="211" spans="51:54" ht="15.75" customHeight="1">
      <c r="AY211" s="3" t="s">
        <v>1162</v>
      </c>
      <c r="AZ211" s="138">
        <f t="shared" ca="1" si="21"/>
        <v>333000</v>
      </c>
      <c r="BA211" s="138">
        <f t="shared" ca="1" si="22"/>
        <v>332999</v>
      </c>
      <c r="BB211" s="138">
        <f t="shared" ca="1" si="23"/>
        <v>1</v>
      </c>
    </row>
    <row r="212" spans="51:54" ht="15.75" customHeight="1">
      <c r="AY212" s="3" t="s">
        <v>1163</v>
      </c>
      <c r="AZ212" s="138">
        <f t="shared" ca="1" si="21"/>
        <v>298000</v>
      </c>
      <c r="BA212" s="138">
        <f t="shared" ca="1" si="22"/>
        <v>297999</v>
      </c>
      <c r="BB212" s="138">
        <f t="shared" ca="1" si="23"/>
        <v>1</v>
      </c>
    </row>
    <row r="213" spans="51:54" ht="15.75" customHeight="1">
      <c r="AY213" s="3" t="s">
        <v>1164</v>
      </c>
      <c r="AZ213" s="138">
        <f t="shared" ca="1" si="21"/>
        <v>140000</v>
      </c>
      <c r="BA213" s="138">
        <f t="shared" ca="1" si="22"/>
        <v>139999</v>
      </c>
      <c r="BB213" s="138">
        <f t="shared" ca="1" si="23"/>
        <v>1</v>
      </c>
    </row>
    <row r="214" spans="51:54" ht="15.75" customHeight="1">
      <c r="AY214" s="3" t="s">
        <v>1165</v>
      </c>
      <c r="AZ214" s="138">
        <f t="shared" ca="1" si="21"/>
        <v>342000</v>
      </c>
      <c r="BA214" s="138">
        <f t="shared" ca="1" si="22"/>
        <v>341999</v>
      </c>
      <c r="BB214" s="138">
        <f t="shared" ca="1" si="23"/>
        <v>1</v>
      </c>
    </row>
    <row r="215" spans="51:54" ht="15.75" customHeight="1">
      <c r="AY215" s="3" t="s">
        <v>1166</v>
      </c>
      <c r="AZ215" s="138">
        <f t="shared" ca="1" si="21"/>
        <v>229000</v>
      </c>
      <c r="BA215" s="138">
        <f t="shared" ca="1" si="22"/>
        <v>228999</v>
      </c>
      <c r="BB215" s="138">
        <f t="shared" ca="1" si="23"/>
        <v>1</v>
      </c>
    </row>
    <row r="216" spans="51:54" ht="15.75" customHeight="1">
      <c r="AY216" s="3" t="s">
        <v>1167</v>
      </c>
      <c r="AZ216" s="138">
        <f t="shared" ca="1" si="21"/>
        <v>172000</v>
      </c>
      <c r="BA216" s="138">
        <f t="shared" ca="1" si="22"/>
        <v>171999</v>
      </c>
      <c r="BB216" s="138">
        <f t="shared" ca="1" si="23"/>
        <v>1</v>
      </c>
    </row>
    <row r="217" spans="51:54" ht="15.75" customHeight="1">
      <c r="AY217" s="3" t="s">
        <v>1168</v>
      </c>
      <c r="AZ217" s="138">
        <f t="shared" ca="1" si="21"/>
        <v>334000</v>
      </c>
      <c r="BA217" s="138">
        <f t="shared" ca="1" si="22"/>
        <v>333999</v>
      </c>
      <c r="BB217" s="138">
        <f t="shared" ca="1" si="23"/>
        <v>1</v>
      </c>
    </row>
    <row r="218" spans="51:54" ht="15.75" customHeight="1">
      <c r="AY218" s="3" t="s">
        <v>1169</v>
      </c>
      <c r="AZ218" s="138">
        <f t="shared" ca="1" si="21"/>
        <v>117000</v>
      </c>
      <c r="BA218" s="138">
        <f t="shared" ca="1" si="22"/>
        <v>116999</v>
      </c>
      <c r="BB218" s="138">
        <f t="shared" ca="1" si="23"/>
        <v>1</v>
      </c>
    </row>
    <row r="219" spans="51:54" ht="15.75" customHeight="1">
      <c r="AY219" s="3" t="s">
        <v>1170</v>
      </c>
      <c r="AZ219" s="138">
        <f t="shared" ca="1" si="21"/>
        <v>217000</v>
      </c>
      <c r="BA219" s="138">
        <f t="shared" ca="1" si="22"/>
        <v>216999</v>
      </c>
      <c r="BB219" s="138">
        <f t="shared" ca="1" si="23"/>
        <v>1</v>
      </c>
    </row>
    <row r="220" spans="51:54" ht="15.75" customHeight="1">
      <c r="AY220" s="3" t="s">
        <v>1171</v>
      </c>
      <c r="AZ220" s="138">
        <f t="shared" ca="1" si="21"/>
        <v>175000</v>
      </c>
      <c r="BA220" s="138">
        <f t="shared" ca="1" si="22"/>
        <v>174999</v>
      </c>
      <c r="BB220" s="138">
        <f t="shared" ca="1" si="23"/>
        <v>1</v>
      </c>
    </row>
    <row r="221" spans="51:54" ht="15.75" customHeight="1">
      <c r="AY221" s="3" t="s">
        <v>1172</v>
      </c>
      <c r="AZ221" s="138">
        <f t="shared" ca="1" si="21"/>
        <v>108000</v>
      </c>
      <c r="BA221" s="138">
        <f t="shared" ca="1" si="22"/>
        <v>107999</v>
      </c>
      <c r="BB221" s="138">
        <f t="shared" ca="1" si="23"/>
        <v>1</v>
      </c>
    </row>
    <row r="222" spans="51:54" ht="15.75" customHeight="1">
      <c r="AY222" s="3" t="s">
        <v>1173</v>
      </c>
      <c r="AZ222" s="138">
        <f t="shared" ca="1" si="21"/>
        <v>291000</v>
      </c>
      <c r="BA222" s="138">
        <f t="shared" ca="1" si="22"/>
        <v>290999</v>
      </c>
      <c r="BB222" s="138">
        <f t="shared" ca="1" si="23"/>
        <v>1</v>
      </c>
    </row>
    <row r="223" spans="51:54" ht="15.75" customHeight="1">
      <c r="AY223" s="3" t="s">
        <v>1174</v>
      </c>
      <c r="AZ223" s="138">
        <f t="shared" ca="1" si="21"/>
        <v>132000</v>
      </c>
      <c r="BA223" s="138">
        <f t="shared" ca="1" si="22"/>
        <v>131999</v>
      </c>
      <c r="BB223" s="138">
        <f t="shared" ca="1" si="23"/>
        <v>1</v>
      </c>
    </row>
    <row r="224" spans="51:54" ht="15.75" customHeight="1">
      <c r="AY224" s="3" t="s">
        <v>1175</v>
      </c>
      <c r="AZ224" s="138">
        <f t="shared" ca="1" si="21"/>
        <v>243000</v>
      </c>
      <c r="BA224" s="138">
        <f t="shared" ca="1" si="22"/>
        <v>242999</v>
      </c>
      <c r="BB224" s="138">
        <f t="shared" ca="1" si="23"/>
        <v>1</v>
      </c>
    </row>
    <row r="225" spans="51:54" ht="15.75" customHeight="1">
      <c r="AY225" s="3" t="s">
        <v>1176</v>
      </c>
      <c r="AZ225" s="138">
        <f t="shared" ca="1" si="21"/>
        <v>105000</v>
      </c>
      <c r="BA225" s="138">
        <f t="shared" ca="1" si="22"/>
        <v>104999</v>
      </c>
      <c r="BB225" s="138">
        <f t="shared" ca="1" si="23"/>
        <v>1</v>
      </c>
    </row>
    <row r="226" spans="51:54" ht="15.75" customHeight="1">
      <c r="AY226" s="3" t="s">
        <v>1177</v>
      </c>
      <c r="AZ226" s="138">
        <f t="shared" ca="1" si="21"/>
        <v>231000</v>
      </c>
      <c r="BA226" s="138">
        <f t="shared" ca="1" si="22"/>
        <v>230999</v>
      </c>
      <c r="BB226" s="138">
        <f t="shared" ca="1" si="23"/>
        <v>1</v>
      </c>
    </row>
    <row r="227" spans="51:54" ht="15.75" customHeight="1">
      <c r="AY227" s="3" t="s">
        <v>1178</v>
      </c>
      <c r="AZ227" s="138">
        <f t="shared" ca="1" si="21"/>
        <v>125000</v>
      </c>
      <c r="BA227" s="138">
        <f t="shared" ca="1" si="22"/>
        <v>124999</v>
      </c>
      <c r="BB227" s="138">
        <f t="shared" ca="1" si="23"/>
        <v>1</v>
      </c>
    </row>
    <row r="228" spans="51:54" ht="15.75" customHeight="1">
      <c r="AY228" s="3" t="s">
        <v>1179</v>
      </c>
      <c r="AZ228" s="138">
        <f t="shared" ca="1" si="21"/>
        <v>391000</v>
      </c>
      <c r="BA228" s="138">
        <f t="shared" ca="1" si="22"/>
        <v>390999</v>
      </c>
      <c r="BB228" s="138">
        <f t="shared" ca="1" si="23"/>
        <v>1</v>
      </c>
    </row>
    <row r="229" spans="51:54" ht="15.75" customHeight="1">
      <c r="AY229" s="3" t="s">
        <v>1180</v>
      </c>
      <c r="AZ229" s="138">
        <f t="shared" ca="1" si="21"/>
        <v>321000</v>
      </c>
      <c r="BA229" s="138">
        <f t="shared" ca="1" si="22"/>
        <v>320999</v>
      </c>
      <c r="BB229" s="138">
        <f t="shared" ca="1" si="23"/>
        <v>1</v>
      </c>
    </row>
    <row r="230" spans="51:54" ht="15.75" customHeight="1">
      <c r="AY230" s="3" t="s">
        <v>1181</v>
      </c>
      <c r="AZ230" s="138">
        <f t="shared" ca="1" si="21"/>
        <v>265000</v>
      </c>
      <c r="BA230" s="138">
        <f t="shared" ca="1" si="22"/>
        <v>264999</v>
      </c>
      <c r="BB230" s="138">
        <f t="shared" ca="1" si="23"/>
        <v>1</v>
      </c>
    </row>
    <row r="231" spans="51:54" ht="15.75" customHeight="1">
      <c r="AY231" s="3" t="s">
        <v>1182</v>
      </c>
      <c r="AZ231" s="138">
        <f t="shared" ca="1" si="21"/>
        <v>138000</v>
      </c>
      <c r="BA231" s="138">
        <f t="shared" ca="1" si="22"/>
        <v>137999</v>
      </c>
      <c r="BB231" s="138">
        <f t="shared" ca="1" si="23"/>
        <v>1</v>
      </c>
    </row>
    <row r="232" spans="51:54" ht="15.75" customHeight="1">
      <c r="AY232" s="3" t="s">
        <v>1183</v>
      </c>
      <c r="AZ232" s="138">
        <f t="shared" ca="1" si="21"/>
        <v>163000</v>
      </c>
      <c r="BA232" s="138">
        <f t="shared" ca="1" si="22"/>
        <v>162999</v>
      </c>
      <c r="BB232" s="138">
        <f t="shared" ca="1" si="23"/>
        <v>1</v>
      </c>
    </row>
    <row r="233" spans="51:54" ht="15.75" customHeight="1">
      <c r="AY233" s="3" t="s">
        <v>1184</v>
      </c>
      <c r="AZ233" s="138">
        <f t="shared" ca="1" si="21"/>
        <v>341000</v>
      </c>
      <c r="BA233" s="138">
        <f t="shared" ca="1" si="22"/>
        <v>340999</v>
      </c>
      <c r="BB233" s="138">
        <f t="shared" ca="1" si="23"/>
        <v>1</v>
      </c>
    </row>
    <row r="234" spans="51:54" ht="15.75" customHeight="1">
      <c r="AY234" s="3" t="s">
        <v>1185</v>
      </c>
      <c r="AZ234" s="138">
        <f t="shared" ca="1" si="21"/>
        <v>209000</v>
      </c>
      <c r="BA234" s="138">
        <f t="shared" ca="1" si="22"/>
        <v>208999</v>
      </c>
      <c r="BB234" s="138">
        <f t="shared" ca="1" si="23"/>
        <v>1</v>
      </c>
    </row>
    <row r="235" spans="51:54" ht="15.75" customHeight="1">
      <c r="AY235" s="3" t="s">
        <v>1186</v>
      </c>
      <c r="AZ235" s="138">
        <f t="shared" ca="1" si="21"/>
        <v>376000</v>
      </c>
      <c r="BA235" s="138">
        <f t="shared" ca="1" si="22"/>
        <v>375999</v>
      </c>
      <c r="BB235" s="138">
        <f t="shared" ca="1" si="23"/>
        <v>1</v>
      </c>
    </row>
    <row r="236" spans="51:54" ht="15.75" customHeight="1">
      <c r="AY236" s="3" t="s">
        <v>1187</v>
      </c>
      <c r="AZ236" s="138">
        <f t="shared" ca="1" si="21"/>
        <v>330000</v>
      </c>
      <c r="BA236" s="138">
        <f t="shared" ca="1" si="22"/>
        <v>329999</v>
      </c>
      <c r="BB236" s="138">
        <f t="shared" ca="1" si="23"/>
        <v>1</v>
      </c>
    </row>
    <row r="237" spans="51:54" ht="15.75" customHeight="1">
      <c r="AY237" s="3" t="s">
        <v>1188</v>
      </c>
      <c r="AZ237" s="138">
        <f t="shared" ca="1" si="21"/>
        <v>375000</v>
      </c>
      <c r="BA237" s="138">
        <f t="shared" ca="1" si="22"/>
        <v>374999</v>
      </c>
      <c r="BB237" s="138">
        <f t="shared" ca="1" si="23"/>
        <v>1</v>
      </c>
    </row>
    <row r="238" spans="51:54" ht="15.75" customHeight="1">
      <c r="AY238" s="3" t="s">
        <v>1189</v>
      </c>
      <c r="AZ238" s="138">
        <f t="shared" ca="1" si="21"/>
        <v>193000</v>
      </c>
      <c r="BA238" s="138">
        <f t="shared" ca="1" si="22"/>
        <v>192999</v>
      </c>
      <c r="BB238" s="138">
        <f t="shared" ca="1" si="23"/>
        <v>1</v>
      </c>
    </row>
    <row r="239" spans="51:54" ht="15.75" customHeight="1">
      <c r="AY239" s="3" t="s">
        <v>1190</v>
      </c>
      <c r="AZ239" s="138">
        <f t="shared" ca="1" si="21"/>
        <v>348000</v>
      </c>
      <c r="BA239" s="138">
        <f t="shared" ca="1" si="22"/>
        <v>347999</v>
      </c>
      <c r="BB239" s="138">
        <f t="shared" ca="1" si="23"/>
        <v>1</v>
      </c>
    </row>
    <row r="240" spans="51:54" ht="15.75" customHeight="1">
      <c r="AY240" s="3" t="s">
        <v>1191</v>
      </c>
      <c r="AZ240" s="138">
        <f t="shared" ca="1" si="21"/>
        <v>202000</v>
      </c>
      <c r="BA240" s="138">
        <f t="shared" ca="1" si="22"/>
        <v>201999</v>
      </c>
      <c r="BB240" s="138">
        <f t="shared" ca="1" si="23"/>
        <v>1</v>
      </c>
    </row>
    <row r="241" spans="51:54" ht="15.75" customHeight="1">
      <c r="AY241" s="3" t="s">
        <v>1192</v>
      </c>
      <c r="AZ241" s="138">
        <f t="shared" ca="1" si="21"/>
        <v>392000</v>
      </c>
      <c r="BA241" s="138">
        <f t="shared" ca="1" si="22"/>
        <v>391999</v>
      </c>
      <c r="BB241" s="138">
        <f t="shared" ca="1" si="23"/>
        <v>1</v>
      </c>
    </row>
    <row r="242" spans="51:54" ht="15.75" customHeight="1">
      <c r="AY242" s="3" t="s">
        <v>1193</v>
      </c>
      <c r="AZ242" s="138">
        <f t="shared" ca="1" si="21"/>
        <v>337000</v>
      </c>
      <c r="BA242" s="138">
        <f t="shared" ca="1" si="22"/>
        <v>336999</v>
      </c>
      <c r="BB242" s="138">
        <f t="shared" ca="1" si="23"/>
        <v>1</v>
      </c>
    </row>
    <row r="243" spans="51:54" ht="15.75" customHeight="1">
      <c r="AY243" s="3" t="s">
        <v>1194</v>
      </c>
      <c r="AZ243" s="138">
        <f t="shared" ca="1" si="21"/>
        <v>114000</v>
      </c>
      <c r="BA243" s="138">
        <f t="shared" ca="1" si="22"/>
        <v>113999</v>
      </c>
      <c r="BB243" s="138">
        <f t="shared" ca="1" si="23"/>
        <v>1</v>
      </c>
    </row>
    <row r="244" spans="51:54" ht="15.75" customHeight="1">
      <c r="AY244" s="3" t="s">
        <v>1195</v>
      </c>
      <c r="AZ244" s="138">
        <f t="shared" ca="1" si="21"/>
        <v>316000</v>
      </c>
      <c r="BA244" s="138">
        <f t="shared" ca="1" si="22"/>
        <v>315999</v>
      </c>
      <c r="BB244" s="138">
        <f t="shared" ca="1" si="23"/>
        <v>1</v>
      </c>
    </row>
    <row r="245" spans="51:54" ht="15.75" customHeight="1">
      <c r="AY245" s="3" t="s">
        <v>1196</v>
      </c>
      <c r="AZ245" s="138">
        <f t="shared" ca="1" si="21"/>
        <v>167000</v>
      </c>
      <c r="BA245" s="138">
        <f t="shared" ca="1" si="22"/>
        <v>166999</v>
      </c>
      <c r="BB245" s="138">
        <f t="shared" ca="1" si="23"/>
        <v>1</v>
      </c>
    </row>
    <row r="246" spans="51:54" ht="15.75" customHeight="1">
      <c r="AY246" s="3" t="s">
        <v>1197</v>
      </c>
      <c r="AZ246" s="138">
        <f t="shared" ca="1" si="21"/>
        <v>196000</v>
      </c>
      <c r="BA246" s="138">
        <f t="shared" ca="1" si="22"/>
        <v>195999</v>
      </c>
      <c r="BB246" s="138">
        <f t="shared" ca="1" si="23"/>
        <v>1</v>
      </c>
    </row>
    <row r="247" spans="51:54" ht="15.75" customHeight="1">
      <c r="AY247" s="3" t="s">
        <v>1198</v>
      </c>
      <c r="AZ247" s="138">
        <f t="shared" ca="1" si="21"/>
        <v>121000</v>
      </c>
      <c r="BA247" s="138">
        <f t="shared" ca="1" si="22"/>
        <v>120999</v>
      </c>
      <c r="BB247" s="138">
        <f t="shared" ca="1" si="23"/>
        <v>1</v>
      </c>
    </row>
    <row r="248" spans="51:54" ht="15.75" customHeight="1">
      <c r="AY248" s="3" t="s">
        <v>1199</v>
      </c>
      <c r="AZ248" s="138">
        <f t="shared" ca="1" si="21"/>
        <v>204000</v>
      </c>
      <c r="BA248" s="138">
        <f t="shared" ca="1" si="22"/>
        <v>203999</v>
      </c>
      <c r="BB248" s="138">
        <f t="shared" ca="1" si="23"/>
        <v>1</v>
      </c>
    </row>
    <row r="249" spans="51:54" ht="15.75" customHeight="1">
      <c r="AY249" s="3" t="s">
        <v>1200</v>
      </c>
      <c r="AZ249" s="138">
        <f t="shared" ca="1" si="21"/>
        <v>190000</v>
      </c>
      <c r="BA249" s="138">
        <f t="shared" ca="1" si="22"/>
        <v>189999</v>
      </c>
      <c r="BB249" s="138">
        <f t="shared" ca="1" si="23"/>
        <v>1</v>
      </c>
    </row>
    <row r="250" spans="51:54" ht="15.75" customHeight="1">
      <c r="AY250" s="3" t="s">
        <v>1201</v>
      </c>
      <c r="AZ250" s="138">
        <f t="shared" ca="1" si="21"/>
        <v>306000</v>
      </c>
      <c r="BA250" s="138">
        <f t="shared" ca="1" si="22"/>
        <v>305999</v>
      </c>
      <c r="BB250" s="138">
        <f t="shared" ca="1" si="23"/>
        <v>1</v>
      </c>
    </row>
    <row r="251" spans="51:54" ht="15.75" customHeight="1">
      <c r="AY251" s="3" t="s">
        <v>1202</v>
      </c>
      <c r="AZ251" s="138">
        <f t="shared" ca="1" si="21"/>
        <v>180000</v>
      </c>
      <c r="BA251" s="138">
        <f t="shared" ca="1" si="22"/>
        <v>179999</v>
      </c>
      <c r="BB251" s="138">
        <f t="shared" ca="1" si="23"/>
        <v>1</v>
      </c>
    </row>
    <row r="252" spans="51:54" ht="15.75" customHeight="1">
      <c r="AY252" s="3" t="s">
        <v>1203</v>
      </c>
      <c r="AZ252" s="138">
        <f t="shared" ca="1" si="21"/>
        <v>292000</v>
      </c>
      <c r="BA252" s="138">
        <f t="shared" ca="1" si="22"/>
        <v>291999</v>
      </c>
      <c r="BB252" s="138">
        <f t="shared" ca="1" si="23"/>
        <v>1</v>
      </c>
    </row>
    <row r="253" spans="51:54" ht="15.75" customHeight="1">
      <c r="AY253" s="3" t="s">
        <v>1204</v>
      </c>
      <c r="AZ253" s="138">
        <f t="shared" ca="1" si="21"/>
        <v>292000</v>
      </c>
      <c r="BA253" s="138">
        <f t="shared" ca="1" si="22"/>
        <v>291999</v>
      </c>
      <c r="BB253" s="138">
        <f t="shared" ca="1" si="23"/>
        <v>1</v>
      </c>
    </row>
    <row r="254" spans="51:54" ht="15.75" customHeight="1">
      <c r="AY254" s="3" t="s">
        <v>1205</v>
      </c>
      <c r="AZ254" s="138">
        <f t="shared" ca="1" si="21"/>
        <v>221000</v>
      </c>
      <c r="BA254" s="138">
        <f t="shared" ca="1" si="22"/>
        <v>220999</v>
      </c>
      <c r="BB254" s="138">
        <f t="shared" ca="1" si="23"/>
        <v>1</v>
      </c>
    </row>
    <row r="255" spans="51:54" ht="15.75" customHeight="1">
      <c r="AY255" s="3" t="s">
        <v>1206</v>
      </c>
      <c r="AZ255" s="138">
        <f t="shared" ca="1" si="21"/>
        <v>176000</v>
      </c>
      <c r="BA255" s="138">
        <f t="shared" ca="1" si="22"/>
        <v>175999</v>
      </c>
      <c r="BB255" s="138">
        <f t="shared" ca="1" si="23"/>
        <v>1</v>
      </c>
    </row>
    <row r="256" spans="51:54" ht="15.75" customHeight="1">
      <c r="AY256" s="3" t="s">
        <v>1207</v>
      </c>
      <c r="AZ256" s="138">
        <f t="shared" ca="1" si="21"/>
        <v>337000</v>
      </c>
      <c r="BA256" s="138">
        <f t="shared" ca="1" si="22"/>
        <v>336999</v>
      </c>
      <c r="BB256" s="138">
        <f t="shared" ca="1" si="23"/>
        <v>1</v>
      </c>
    </row>
    <row r="257" spans="51:54" ht="15.75" customHeight="1">
      <c r="AY257" s="3" t="s">
        <v>1208</v>
      </c>
      <c r="AZ257" s="138">
        <f t="shared" ca="1" si="21"/>
        <v>187000</v>
      </c>
      <c r="BA257" s="138">
        <f t="shared" ca="1" si="22"/>
        <v>186999</v>
      </c>
      <c r="BB257" s="138">
        <f t="shared" ca="1" si="23"/>
        <v>1</v>
      </c>
    </row>
    <row r="258" spans="51:54" ht="15.75" customHeight="1">
      <c r="AY258" s="3" t="s">
        <v>1209</v>
      </c>
      <c r="AZ258" s="138">
        <f t="shared" ca="1" si="21"/>
        <v>387000</v>
      </c>
      <c r="BA258" s="138">
        <f t="shared" ca="1" si="22"/>
        <v>386999</v>
      </c>
      <c r="BB258" s="138">
        <f t="shared" ca="1" si="23"/>
        <v>1</v>
      </c>
    </row>
    <row r="259" spans="51:54" ht="15.75" customHeight="1">
      <c r="AY259" s="3" t="s">
        <v>1210</v>
      </c>
      <c r="AZ259" s="138">
        <f t="shared" ref="AZ259:AZ513" ca="1" si="71">RANDBETWEEN(100,400)*1000</f>
        <v>132000</v>
      </c>
      <c r="BA259" s="138">
        <f t="shared" ref="BA259:BA513" ca="1" si="72">+AZ259-1</f>
        <v>131999</v>
      </c>
      <c r="BB259" s="138">
        <f t="shared" ref="BB259:BB513" ca="1" si="73">+AZ259-BA259</f>
        <v>1</v>
      </c>
    </row>
    <row r="260" spans="51:54" ht="15.75" customHeight="1">
      <c r="AY260" s="3" t="s">
        <v>1211</v>
      </c>
      <c r="AZ260" s="138">
        <f t="shared" ca="1" si="71"/>
        <v>203000</v>
      </c>
      <c r="BA260" s="138">
        <f t="shared" ca="1" si="72"/>
        <v>202999</v>
      </c>
      <c r="BB260" s="138">
        <f t="shared" ca="1" si="73"/>
        <v>1</v>
      </c>
    </row>
    <row r="261" spans="51:54" ht="15.75" customHeight="1">
      <c r="AY261" s="3" t="s">
        <v>1212</v>
      </c>
      <c r="AZ261" s="138">
        <f t="shared" ca="1" si="71"/>
        <v>169000</v>
      </c>
      <c r="BA261" s="138">
        <f t="shared" ca="1" si="72"/>
        <v>168999</v>
      </c>
      <c r="BB261" s="138">
        <f t="shared" ca="1" si="73"/>
        <v>1</v>
      </c>
    </row>
    <row r="262" spans="51:54" ht="15.75" customHeight="1">
      <c r="AY262" s="3" t="s">
        <v>1213</v>
      </c>
      <c r="AZ262" s="138">
        <f t="shared" ca="1" si="71"/>
        <v>376000</v>
      </c>
      <c r="BA262" s="138">
        <f t="shared" ca="1" si="72"/>
        <v>375999</v>
      </c>
      <c r="BB262" s="138">
        <f t="shared" ca="1" si="73"/>
        <v>1</v>
      </c>
    </row>
    <row r="263" spans="51:54" ht="15.75" customHeight="1">
      <c r="AY263" s="3" t="s">
        <v>1214</v>
      </c>
      <c r="AZ263" s="138">
        <f t="shared" ca="1" si="71"/>
        <v>219000</v>
      </c>
      <c r="BA263" s="138">
        <f t="shared" ca="1" si="72"/>
        <v>218999</v>
      </c>
      <c r="BB263" s="138">
        <f t="shared" ca="1" si="73"/>
        <v>1</v>
      </c>
    </row>
    <row r="264" spans="51:54" ht="15.75" customHeight="1">
      <c r="AY264" s="3" t="s">
        <v>1215</v>
      </c>
      <c r="AZ264" s="138">
        <f t="shared" ca="1" si="71"/>
        <v>367000</v>
      </c>
      <c r="BA264" s="138">
        <f t="shared" ca="1" si="72"/>
        <v>366999</v>
      </c>
      <c r="BB264" s="138">
        <f t="shared" ca="1" si="73"/>
        <v>1</v>
      </c>
    </row>
    <row r="265" spans="51:54" ht="15.75" customHeight="1">
      <c r="AY265" s="3" t="s">
        <v>1216</v>
      </c>
      <c r="AZ265" s="138">
        <f t="shared" ca="1" si="71"/>
        <v>346000</v>
      </c>
      <c r="BA265" s="138">
        <f t="shared" ca="1" si="72"/>
        <v>345999</v>
      </c>
      <c r="BB265" s="138">
        <f t="shared" ca="1" si="73"/>
        <v>1</v>
      </c>
    </row>
    <row r="266" spans="51:54" ht="15.75" customHeight="1">
      <c r="AY266" s="3" t="s">
        <v>1217</v>
      </c>
      <c r="AZ266" s="138">
        <f t="shared" ca="1" si="71"/>
        <v>143000</v>
      </c>
      <c r="BA266" s="138">
        <f t="shared" ca="1" si="72"/>
        <v>142999</v>
      </c>
      <c r="BB266" s="138">
        <f t="shared" ca="1" si="73"/>
        <v>1</v>
      </c>
    </row>
    <row r="267" spans="51:54" ht="15.75" customHeight="1">
      <c r="AY267" s="3" t="s">
        <v>1218</v>
      </c>
      <c r="AZ267" s="138">
        <f t="shared" ca="1" si="71"/>
        <v>397000</v>
      </c>
      <c r="BA267" s="138">
        <f t="shared" ca="1" si="72"/>
        <v>396999</v>
      </c>
      <c r="BB267" s="138">
        <f t="shared" ca="1" si="73"/>
        <v>1</v>
      </c>
    </row>
    <row r="268" spans="51:54" ht="15.75" customHeight="1">
      <c r="AY268" s="3" t="s">
        <v>1219</v>
      </c>
      <c r="AZ268" s="138">
        <f t="shared" ca="1" si="71"/>
        <v>375000</v>
      </c>
      <c r="BA268" s="138">
        <f t="shared" ca="1" si="72"/>
        <v>374999</v>
      </c>
      <c r="BB268" s="138">
        <f t="shared" ca="1" si="73"/>
        <v>1</v>
      </c>
    </row>
    <row r="269" spans="51:54" ht="15.75" customHeight="1">
      <c r="AY269" s="3" t="s">
        <v>1220</v>
      </c>
      <c r="AZ269" s="138">
        <f t="shared" ca="1" si="71"/>
        <v>130000</v>
      </c>
      <c r="BA269" s="138">
        <f t="shared" ca="1" si="72"/>
        <v>129999</v>
      </c>
      <c r="BB269" s="138">
        <f t="shared" ca="1" si="73"/>
        <v>1</v>
      </c>
    </row>
    <row r="270" spans="51:54" ht="15.75" customHeight="1">
      <c r="AY270" s="3" t="s">
        <v>1221</v>
      </c>
      <c r="AZ270" s="138">
        <f t="shared" ca="1" si="71"/>
        <v>327000</v>
      </c>
      <c r="BA270" s="138">
        <f t="shared" ca="1" si="72"/>
        <v>326999</v>
      </c>
      <c r="BB270" s="138">
        <f t="shared" ca="1" si="73"/>
        <v>1</v>
      </c>
    </row>
    <row r="271" spans="51:54" ht="15.75" customHeight="1">
      <c r="AY271" s="3" t="s">
        <v>1222</v>
      </c>
      <c r="AZ271" s="138">
        <f t="shared" ca="1" si="71"/>
        <v>368000</v>
      </c>
      <c r="BA271" s="138">
        <f t="shared" ca="1" si="72"/>
        <v>367999</v>
      </c>
      <c r="BB271" s="138">
        <f t="shared" ca="1" si="73"/>
        <v>1</v>
      </c>
    </row>
    <row r="272" spans="51:54" ht="15.75" customHeight="1">
      <c r="AY272" s="3" t="s">
        <v>1223</v>
      </c>
      <c r="AZ272" s="138">
        <f t="shared" ca="1" si="71"/>
        <v>254000</v>
      </c>
      <c r="BA272" s="138">
        <f t="shared" ca="1" si="72"/>
        <v>253999</v>
      </c>
      <c r="BB272" s="138">
        <f t="shared" ca="1" si="73"/>
        <v>1</v>
      </c>
    </row>
    <row r="273" spans="51:54" ht="15.75" customHeight="1">
      <c r="AY273" s="3" t="s">
        <v>1224</v>
      </c>
      <c r="AZ273" s="138">
        <f t="shared" ca="1" si="71"/>
        <v>234000</v>
      </c>
      <c r="BA273" s="138">
        <f t="shared" ca="1" si="72"/>
        <v>233999</v>
      </c>
      <c r="BB273" s="138">
        <f t="shared" ca="1" si="73"/>
        <v>1</v>
      </c>
    </row>
    <row r="274" spans="51:54" ht="15.75" customHeight="1">
      <c r="AY274" s="3" t="s">
        <v>1225</v>
      </c>
      <c r="AZ274" s="138">
        <f t="shared" ca="1" si="71"/>
        <v>312000</v>
      </c>
      <c r="BA274" s="138">
        <f t="shared" ca="1" si="72"/>
        <v>311999</v>
      </c>
      <c r="BB274" s="138">
        <f t="shared" ca="1" si="73"/>
        <v>1</v>
      </c>
    </row>
    <row r="275" spans="51:54" ht="15.75" customHeight="1">
      <c r="AY275" s="3" t="s">
        <v>1226</v>
      </c>
      <c r="AZ275" s="138">
        <f t="shared" ca="1" si="71"/>
        <v>236000</v>
      </c>
      <c r="BA275" s="138">
        <f t="shared" ca="1" si="72"/>
        <v>235999</v>
      </c>
      <c r="BB275" s="138">
        <f t="shared" ca="1" si="73"/>
        <v>1</v>
      </c>
    </row>
    <row r="276" spans="51:54" ht="15.75" customHeight="1">
      <c r="AY276" s="3" t="s">
        <v>1227</v>
      </c>
      <c r="AZ276" s="138">
        <f t="shared" ca="1" si="71"/>
        <v>391000</v>
      </c>
      <c r="BA276" s="138">
        <f t="shared" ca="1" si="72"/>
        <v>390999</v>
      </c>
      <c r="BB276" s="138">
        <f t="shared" ca="1" si="73"/>
        <v>1</v>
      </c>
    </row>
    <row r="277" spans="51:54" ht="15.75" customHeight="1">
      <c r="AY277" s="3" t="s">
        <v>1228</v>
      </c>
      <c r="AZ277" s="138">
        <f t="shared" ca="1" si="71"/>
        <v>188000</v>
      </c>
      <c r="BA277" s="138">
        <f t="shared" ca="1" si="72"/>
        <v>187999</v>
      </c>
      <c r="BB277" s="138">
        <f t="shared" ca="1" si="73"/>
        <v>1</v>
      </c>
    </row>
    <row r="278" spans="51:54" ht="15.75" customHeight="1">
      <c r="AY278" s="3" t="s">
        <v>1229</v>
      </c>
      <c r="AZ278" s="138">
        <f t="shared" ca="1" si="71"/>
        <v>321000</v>
      </c>
      <c r="BA278" s="138">
        <f t="shared" ca="1" si="72"/>
        <v>320999</v>
      </c>
      <c r="BB278" s="138">
        <f t="shared" ca="1" si="73"/>
        <v>1</v>
      </c>
    </row>
    <row r="279" spans="51:54" ht="15.75" customHeight="1">
      <c r="AY279" s="3" t="s">
        <v>1230</v>
      </c>
      <c r="AZ279" s="138">
        <f t="shared" ca="1" si="71"/>
        <v>377000</v>
      </c>
      <c r="BA279" s="138">
        <f t="shared" ca="1" si="72"/>
        <v>376999</v>
      </c>
      <c r="BB279" s="138">
        <f t="shared" ca="1" si="73"/>
        <v>1</v>
      </c>
    </row>
    <row r="280" spans="51:54" ht="15.75" customHeight="1">
      <c r="AY280" s="3" t="s">
        <v>1231</v>
      </c>
      <c r="AZ280" s="138">
        <f t="shared" ca="1" si="71"/>
        <v>149000</v>
      </c>
      <c r="BA280" s="138">
        <f t="shared" ca="1" si="72"/>
        <v>148999</v>
      </c>
      <c r="BB280" s="138">
        <f t="shared" ca="1" si="73"/>
        <v>1</v>
      </c>
    </row>
    <row r="281" spans="51:54" ht="15.75" customHeight="1">
      <c r="AY281" s="3" t="s">
        <v>1232</v>
      </c>
      <c r="AZ281" s="138">
        <f t="shared" ca="1" si="71"/>
        <v>310000</v>
      </c>
      <c r="BA281" s="138">
        <f t="shared" ca="1" si="72"/>
        <v>309999</v>
      </c>
      <c r="BB281" s="138">
        <f t="shared" ca="1" si="73"/>
        <v>1</v>
      </c>
    </row>
    <row r="282" spans="51:54" ht="15.75" customHeight="1">
      <c r="AY282" s="3" t="s">
        <v>1233</v>
      </c>
      <c r="AZ282" s="138">
        <f t="shared" ca="1" si="71"/>
        <v>219000</v>
      </c>
      <c r="BA282" s="138">
        <f t="shared" ca="1" si="72"/>
        <v>218999</v>
      </c>
      <c r="BB282" s="138">
        <f t="shared" ca="1" si="73"/>
        <v>1</v>
      </c>
    </row>
    <row r="283" spans="51:54" ht="15.75" customHeight="1">
      <c r="AY283" s="3" t="s">
        <v>1234</v>
      </c>
      <c r="AZ283" s="138">
        <f t="shared" ca="1" si="71"/>
        <v>308000</v>
      </c>
      <c r="BA283" s="138">
        <f t="shared" ca="1" si="72"/>
        <v>307999</v>
      </c>
      <c r="BB283" s="138">
        <f t="shared" ca="1" si="73"/>
        <v>1</v>
      </c>
    </row>
    <row r="284" spans="51:54" ht="15.75" customHeight="1">
      <c r="AY284" s="3" t="s">
        <v>1235</v>
      </c>
      <c r="AZ284" s="138">
        <f t="shared" ca="1" si="71"/>
        <v>204000</v>
      </c>
      <c r="BA284" s="138">
        <f t="shared" ca="1" si="72"/>
        <v>203999</v>
      </c>
      <c r="BB284" s="138">
        <f t="shared" ca="1" si="73"/>
        <v>1</v>
      </c>
    </row>
    <row r="285" spans="51:54" ht="15.75" customHeight="1">
      <c r="AY285" s="3" t="s">
        <v>1236</v>
      </c>
      <c r="AZ285" s="138">
        <f t="shared" ca="1" si="71"/>
        <v>242000</v>
      </c>
      <c r="BA285" s="138">
        <f t="shared" ca="1" si="72"/>
        <v>241999</v>
      </c>
      <c r="BB285" s="138">
        <f t="shared" ca="1" si="73"/>
        <v>1</v>
      </c>
    </row>
    <row r="286" spans="51:54" ht="15.75" customHeight="1">
      <c r="AY286" s="3" t="s">
        <v>1237</v>
      </c>
      <c r="AZ286" s="138">
        <f t="shared" ca="1" si="71"/>
        <v>146000</v>
      </c>
      <c r="BA286" s="138">
        <f t="shared" ca="1" si="72"/>
        <v>145999</v>
      </c>
      <c r="BB286" s="138">
        <f t="shared" ca="1" si="73"/>
        <v>1</v>
      </c>
    </row>
    <row r="287" spans="51:54" ht="15.75" customHeight="1">
      <c r="AY287" s="3" t="s">
        <v>1238</v>
      </c>
      <c r="AZ287" s="138">
        <f t="shared" ca="1" si="71"/>
        <v>395000</v>
      </c>
      <c r="BA287" s="138">
        <f t="shared" ca="1" si="72"/>
        <v>394999</v>
      </c>
      <c r="BB287" s="138">
        <f t="shared" ca="1" si="73"/>
        <v>1</v>
      </c>
    </row>
    <row r="288" spans="51:54" ht="15.75" customHeight="1">
      <c r="AY288" s="3" t="s">
        <v>1239</v>
      </c>
      <c r="AZ288" s="138">
        <f t="shared" ca="1" si="71"/>
        <v>171000</v>
      </c>
      <c r="BA288" s="138">
        <f t="shared" ca="1" si="72"/>
        <v>170999</v>
      </c>
      <c r="BB288" s="138">
        <f t="shared" ca="1" si="73"/>
        <v>1</v>
      </c>
    </row>
    <row r="289" spans="51:54" ht="15.75" customHeight="1">
      <c r="AY289" s="3" t="s">
        <v>1240</v>
      </c>
      <c r="AZ289" s="138">
        <f t="shared" ca="1" si="71"/>
        <v>111000</v>
      </c>
      <c r="BA289" s="138">
        <f t="shared" ca="1" si="72"/>
        <v>110999</v>
      </c>
      <c r="BB289" s="138">
        <f t="shared" ca="1" si="73"/>
        <v>1</v>
      </c>
    </row>
    <row r="290" spans="51:54" ht="15.75" customHeight="1">
      <c r="AY290" s="3" t="s">
        <v>1241</v>
      </c>
      <c r="AZ290" s="138">
        <f t="shared" ca="1" si="71"/>
        <v>391000</v>
      </c>
      <c r="BA290" s="138">
        <f t="shared" ca="1" si="72"/>
        <v>390999</v>
      </c>
      <c r="BB290" s="138">
        <f t="shared" ca="1" si="73"/>
        <v>1</v>
      </c>
    </row>
    <row r="291" spans="51:54" ht="15.75" customHeight="1">
      <c r="AY291" s="3" t="s">
        <v>1242</v>
      </c>
      <c r="AZ291" s="138">
        <f t="shared" ca="1" si="71"/>
        <v>124000</v>
      </c>
      <c r="BA291" s="138">
        <f t="shared" ca="1" si="72"/>
        <v>123999</v>
      </c>
      <c r="BB291" s="138">
        <f t="shared" ca="1" si="73"/>
        <v>1</v>
      </c>
    </row>
    <row r="292" spans="51:54" ht="15.75" customHeight="1">
      <c r="AY292" s="3" t="s">
        <v>1243</v>
      </c>
      <c r="AZ292" s="138">
        <f t="shared" ca="1" si="71"/>
        <v>216000</v>
      </c>
      <c r="BA292" s="138">
        <f t="shared" ca="1" si="72"/>
        <v>215999</v>
      </c>
      <c r="BB292" s="138">
        <f t="shared" ca="1" si="73"/>
        <v>1</v>
      </c>
    </row>
    <row r="293" spans="51:54" ht="15.75" customHeight="1">
      <c r="AY293" s="3" t="s">
        <v>1244</v>
      </c>
      <c r="AZ293" s="138">
        <f t="shared" ca="1" si="71"/>
        <v>219000</v>
      </c>
      <c r="BA293" s="138">
        <f t="shared" ca="1" si="72"/>
        <v>218999</v>
      </c>
      <c r="BB293" s="138">
        <f t="shared" ca="1" si="73"/>
        <v>1</v>
      </c>
    </row>
    <row r="294" spans="51:54" ht="15.75" customHeight="1">
      <c r="AY294" s="3" t="s">
        <v>1245</v>
      </c>
      <c r="AZ294" s="138">
        <f t="shared" ca="1" si="71"/>
        <v>300000</v>
      </c>
      <c r="BA294" s="138">
        <f t="shared" ca="1" si="72"/>
        <v>299999</v>
      </c>
      <c r="BB294" s="138">
        <f t="shared" ca="1" si="73"/>
        <v>1</v>
      </c>
    </row>
    <row r="295" spans="51:54" ht="15.75" customHeight="1">
      <c r="AY295" s="3" t="s">
        <v>1246</v>
      </c>
      <c r="AZ295" s="138">
        <f t="shared" ca="1" si="71"/>
        <v>176000</v>
      </c>
      <c r="BA295" s="138">
        <f t="shared" ca="1" si="72"/>
        <v>175999</v>
      </c>
      <c r="BB295" s="138">
        <f t="shared" ca="1" si="73"/>
        <v>1</v>
      </c>
    </row>
    <row r="296" spans="51:54" ht="15.75" customHeight="1">
      <c r="AY296" s="3" t="s">
        <v>1247</v>
      </c>
      <c r="AZ296" s="138">
        <f t="shared" ca="1" si="71"/>
        <v>384000</v>
      </c>
      <c r="BA296" s="138">
        <f t="shared" ca="1" si="72"/>
        <v>383999</v>
      </c>
      <c r="BB296" s="138">
        <f t="shared" ca="1" si="73"/>
        <v>1</v>
      </c>
    </row>
    <row r="297" spans="51:54" ht="15.75" customHeight="1">
      <c r="AY297" s="3" t="s">
        <v>1248</v>
      </c>
      <c r="AZ297" s="138">
        <f t="shared" ca="1" si="71"/>
        <v>289000</v>
      </c>
      <c r="BA297" s="138">
        <f t="shared" ca="1" si="72"/>
        <v>288999</v>
      </c>
      <c r="BB297" s="138">
        <f t="shared" ca="1" si="73"/>
        <v>1</v>
      </c>
    </row>
    <row r="298" spans="51:54" ht="15.75" customHeight="1">
      <c r="AY298" s="3" t="s">
        <v>1249</v>
      </c>
      <c r="AZ298" s="138">
        <f t="shared" ca="1" si="71"/>
        <v>103000</v>
      </c>
      <c r="BA298" s="138">
        <f t="shared" ca="1" si="72"/>
        <v>102999</v>
      </c>
      <c r="BB298" s="138">
        <f t="shared" ca="1" si="73"/>
        <v>1</v>
      </c>
    </row>
    <row r="299" spans="51:54" ht="15.75" customHeight="1">
      <c r="AY299" s="3" t="s">
        <v>1250</v>
      </c>
      <c r="AZ299" s="138">
        <f t="shared" ca="1" si="71"/>
        <v>399000</v>
      </c>
      <c r="BA299" s="138">
        <f t="shared" ca="1" si="72"/>
        <v>398999</v>
      </c>
      <c r="BB299" s="138">
        <f t="shared" ca="1" si="73"/>
        <v>1</v>
      </c>
    </row>
    <row r="300" spans="51:54" ht="15.75" customHeight="1">
      <c r="AY300" s="3" t="s">
        <v>1251</v>
      </c>
      <c r="AZ300" s="138">
        <f t="shared" ca="1" si="71"/>
        <v>364000</v>
      </c>
      <c r="BA300" s="138">
        <f t="shared" ca="1" si="72"/>
        <v>363999</v>
      </c>
      <c r="BB300" s="138">
        <f t="shared" ca="1" si="73"/>
        <v>1</v>
      </c>
    </row>
    <row r="301" spans="51:54" ht="15.75" customHeight="1">
      <c r="AY301" s="3" t="s">
        <v>1252</v>
      </c>
      <c r="AZ301" s="138">
        <f t="shared" ca="1" si="71"/>
        <v>359000</v>
      </c>
      <c r="BA301" s="138">
        <f t="shared" ca="1" si="72"/>
        <v>358999</v>
      </c>
      <c r="BB301" s="138">
        <f t="shared" ca="1" si="73"/>
        <v>1</v>
      </c>
    </row>
    <row r="302" spans="51:54" ht="15.75" customHeight="1">
      <c r="AY302" s="3" t="s">
        <v>1253</v>
      </c>
      <c r="AZ302" s="138">
        <f t="shared" ca="1" si="71"/>
        <v>175000</v>
      </c>
      <c r="BA302" s="138">
        <f t="shared" ca="1" si="72"/>
        <v>174999</v>
      </c>
      <c r="BB302" s="138">
        <f t="shared" ca="1" si="73"/>
        <v>1</v>
      </c>
    </row>
    <row r="303" spans="51:54" ht="15.75" customHeight="1">
      <c r="AY303" s="3" t="s">
        <v>1254</v>
      </c>
      <c r="AZ303" s="138">
        <f t="shared" ca="1" si="71"/>
        <v>101000</v>
      </c>
      <c r="BA303" s="138">
        <f t="shared" ca="1" si="72"/>
        <v>100999</v>
      </c>
      <c r="BB303" s="138">
        <f t="shared" ca="1" si="73"/>
        <v>1</v>
      </c>
    </row>
    <row r="304" spans="51:54" ht="15.75" customHeight="1">
      <c r="AY304" s="3" t="s">
        <v>1255</v>
      </c>
      <c r="AZ304" s="138">
        <f t="shared" ca="1" si="71"/>
        <v>264000</v>
      </c>
      <c r="BA304" s="138">
        <f t="shared" ca="1" si="72"/>
        <v>263999</v>
      </c>
      <c r="BB304" s="138">
        <f t="shared" ca="1" si="73"/>
        <v>1</v>
      </c>
    </row>
    <row r="305" spans="51:54" ht="15.75" customHeight="1">
      <c r="AY305" s="3" t="s">
        <v>1256</v>
      </c>
      <c r="AZ305" s="138">
        <f t="shared" ca="1" si="71"/>
        <v>349000</v>
      </c>
      <c r="BA305" s="138">
        <f t="shared" ca="1" si="72"/>
        <v>348999</v>
      </c>
      <c r="BB305" s="138">
        <f t="shared" ca="1" si="73"/>
        <v>1</v>
      </c>
    </row>
    <row r="306" spans="51:54" ht="15.75" customHeight="1">
      <c r="AY306" s="3" t="s">
        <v>1257</v>
      </c>
      <c r="AZ306" s="138">
        <f t="shared" ca="1" si="71"/>
        <v>259000</v>
      </c>
      <c r="BA306" s="138">
        <f t="shared" ca="1" si="72"/>
        <v>258999</v>
      </c>
      <c r="BB306" s="138">
        <f t="shared" ca="1" si="73"/>
        <v>1</v>
      </c>
    </row>
    <row r="307" spans="51:54" ht="15.75" customHeight="1">
      <c r="AY307" s="3" t="s">
        <v>1258</v>
      </c>
      <c r="AZ307" s="138">
        <f t="shared" ca="1" si="71"/>
        <v>235000</v>
      </c>
      <c r="BA307" s="138">
        <f t="shared" ca="1" si="72"/>
        <v>234999</v>
      </c>
      <c r="BB307" s="138">
        <f t="shared" ca="1" si="73"/>
        <v>1</v>
      </c>
    </row>
    <row r="308" spans="51:54" ht="15.75" customHeight="1">
      <c r="AY308" s="3" t="s">
        <v>1259</v>
      </c>
      <c r="AZ308" s="138">
        <f t="shared" ca="1" si="71"/>
        <v>205000</v>
      </c>
      <c r="BA308" s="138">
        <f t="shared" ca="1" si="72"/>
        <v>204999</v>
      </c>
      <c r="BB308" s="138">
        <f t="shared" ca="1" si="73"/>
        <v>1</v>
      </c>
    </row>
    <row r="309" spans="51:54" ht="15.75" customHeight="1">
      <c r="AY309" s="3" t="s">
        <v>1260</v>
      </c>
      <c r="AZ309" s="138">
        <f t="shared" ca="1" si="71"/>
        <v>172000</v>
      </c>
      <c r="BA309" s="138">
        <f t="shared" ca="1" si="72"/>
        <v>171999</v>
      </c>
      <c r="BB309" s="138">
        <f t="shared" ca="1" si="73"/>
        <v>1</v>
      </c>
    </row>
    <row r="310" spans="51:54" ht="15.75" customHeight="1">
      <c r="AY310" s="3" t="s">
        <v>1261</v>
      </c>
      <c r="AZ310" s="138">
        <f t="shared" ca="1" si="71"/>
        <v>216000</v>
      </c>
      <c r="BA310" s="138">
        <f t="shared" ca="1" si="72"/>
        <v>215999</v>
      </c>
      <c r="BB310" s="138">
        <f t="shared" ca="1" si="73"/>
        <v>1</v>
      </c>
    </row>
    <row r="311" spans="51:54" ht="15.75" customHeight="1">
      <c r="AY311" s="3" t="s">
        <v>1262</v>
      </c>
      <c r="AZ311" s="138">
        <f t="shared" ca="1" si="71"/>
        <v>238000</v>
      </c>
      <c r="BA311" s="138">
        <f t="shared" ca="1" si="72"/>
        <v>237999</v>
      </c>
      <c r="BB311" s="138">
        <f t="shared" ca="1" si="73"/>
        <v>1</v>
      </c>
    </row>
    <row r="312" spans="51:54" ht="15.75" customHeight="1">
      <c r="AY312" s="3" t="s">
        <v>1263</v>
      </c>
      <c r="AZ312" s="138">
        <f t="shared" ca="1" si="71"/>
        <v>347000</v>
      </c>
      <c r="BA312" s="138">
        <f t="shared" ca="1" si="72"/>
        <v>346999</v>
      </c>
      <c r="BB312" s="138">
        <f t="shared" ca="1" si="73"/>
        <v>1</v>
      </c>
    </row>
    <row r="313" spans="51:54" ht="15.75" customHeight="1">
      <c r="AY313" s="3" t="s">
        <v>1264</v>
      </c>
      <c r="AZ313" s="138">
        <f t="shared" ca="1" si="71"/>
        <v>304000</v>
      </c>
      <c r="BA313" s="138">
        <f t="shared" ca="1" si="72"/>
        <v>303999</v>
      </c>
      <c r="BB313" s="138">
        <f t="shared" ca="1" si="73"/>
        <v>1</v>
      </c>
    </row>
    <row r="314" spans="51:54" ht="15.75" customHeight="1">
      <c r="AY314" s="3" t="s">
        <v>1265</v>
      </c>
      <c r="AZ314" s="138">
        <f t="shared" ca="1" si="71"/>
        <v>214000</v>
      </c>
      <c r="BA314" s="138">
        <f t="shared" ca="1" si="72"/>
        <v>213999</v>
      </c>
      <c r="BB314" s="138">
        <f t="shared" ca="1" si="73"/>
        <v>1</v>
      </c>
    </row>
    <row r="315" spans="51:54" ht="15.75" customHeight="1">
      <c r="AY315" s="3" t="s">
        <v>1266</v>
      </c>
      <c r="AZ315" s="138">
        <f t="shared" ca="1" si="71"/>
        <v>183000</v>
      </c>
      <c r="BA315" s="138">
        <f t="shared" ca="1" si="72"/>
        <v>182999</v>
      </c>
      <c r="BB315" s="138">
        <f t="shared" ca="1" si="73"/>
        <v>1</v>
      </c>
    </row>
    <row r="316" spans="51:54" ht="15.75" customHeight="1">
      <c r="AY316" s="3" t="s">
        <v>1267</v>
      </c>
      <c r="AZ316" s="138">
        <f t="shared" ca="1" si="71"/>
        <v>312000</v>
      </c>
      <c r="BA316" s="138">
        <f t="shared" ca="1" si="72"/>
        <v>311999</v>
      </c>
      <c r="BB316" s="138">
        <f t="shared" ca="1" si="73"/>
        <v>1</v>
      </c>
    </row>
    <row r="317" spans="51:54" ht="15.75" customHeight="1">
      <c r="AY317" s="3" t="s">
        <v>1268</v>
      </c>
      <c r="AZ317" s="138">
        <f t="shared" ca="1" si="71"/>
        <v>259000</v>
      </c>
      <c r="BA317" s="138">
        <f t="shared" ca="1" si="72"/>
        <v>258999</v>
      </c>
      <c r="BB317" s="138">
        <f t="shared" ca="1" si="73"/>
        <v>1</v>
      </c>
    </row>
    <row r="318" spans="51:54" ht="15.75" customHeight="1">
      <c r="AY318" s="3" t="s">
        <v>1269</v>
      </c>
      <c r="AZ318" s="138">
        <f t="shared" ca="1" si="71"/>
        <v>223000</v>
      </c>
      <c r="BA318" s="138">
        <f t="shared" ca="1" si="72"/>
        <v>222999</v>
      </c>
      <c r="BB318" s="138">
        <f t="shared" ca="1" si="73"/>
        <v>1</v>
      </c>
    </row>
    <row r="319" spans="51:54" ht="15.75" customHeight="1">
      <c r="AY319" s="3" t="s">
        <v>1270</v>
      </c>
      <c r="AZ319" s="138">
        <f t="shared" ca="1" si="71"/>
        <v>101000</v>
      </c>
      <c r="BA319" s="138">
        <f t="shared" ca="1" si="72"/>
        <v>100999</v>
      </c>
      <c r="BB319" s="138">
        <f t="shared" ca="1" si="73"/>
        <v>1</v>
      </c>
    </row>
    <row r="320" spans="51:54" ht="15.75" customHeight="1">
      <c r="AY320" s="3" t="s">
        <v>1271</v>
      </c>
      <c r="AZ320" s="138">
        <f t="shared" ca="1" si="71"/>
        <v>187000</v>
      </c>
      <c r="BA320" s="138">
        <f t="shared" ca="1" si="72"/>
        <v>186999</v>
      </c>
      <c r="BB320" s="138">
        <f t="shared" ca="1" si="73"/>
        <v>1</v>
      </c>
    </row>
    <row r="321" spans="51:54" ht="15.75" customHeight="1">
      <c r="AY321" s="3" t="s">
        <v>1272</v>
      </c>
      <c r="AZ321" s="138">
        <f t="shared" ca="1" si="71"/>
        <v>353000</v>
      </c>
      <c r="BA321" s="138">
        <f t="shared" ca="1" si="72"/>
        <v>352999</v>
      </c>
      <c r="BB321" s="138">
        <f t="shared" ca="1" si="73"/>
        <v>1</v>
      </c>
    </row>
    <row r="322" spans="51:54" ht="15.75" customHeight="1">
      <c r="AY322" s="3" t="s">
        <v>1273</v>
      </c>
      <c r="AZ322" s="138">
        <f t="shared" ca="1" si="71"/>
        <v>191000</v>
      </c>
      <c r="BA322" s="138">
        <f t="shared" ca="1" si="72"/>
        <v>190999</v>
      </c>
      <c r="BB322" s="138">
        <f t="shared" ca="1" si="73"/>
        <v>1</v>
      </c>
    </row>
    <row r="323" spans="51:54" ht="15.75" customHeight="1">
      <c r="AY323" s="3" t="s">
        <v>1274</v>
      </c>
      <c r="AZ323" s="138">
        <f t="shared" ca="1" si="71"/>
        <v>129000</v>
      </c>
      <c r="BA323" s="138">
        <f t="shared" ca="1" si="72"/>
        <v>128999</v>
      </c>
      <c r="BB323" s="138">
        <f t="shared" ca="1" si="73"/>
        <v>1</v>
      </c>
    </row>
    <row r="324" spans="51:54" ht="15.75" customHeight="1">
      <c r="AY324" s="3" t="s">
        <v>1275</v>
      </c>
      <c r="AZ324" s="138">
        <f t="shared" ca="1" si="71"/>
        <v>195000</v>
      </c>
      <c r="BA324" s="138">
        <f t="shared" ca="1" si="72"/>
        <v>194999</v>
      </c>
      <c r="BB324" s="138">
        <f t="shared" ca="1" si="73"/>
        <v>1</v>
      </c>
    </row>
    <row r="325" spans="51:54" ht="15.75" customHeight="1">
      <c r="AY325" s="3" t="s">
        <v>1276</v>
      </c>
      <c r="AZ325" s="138">
        <f t="shared" ca="1" si="71"/>
        <v>389000</v>
      </c>
      <c r="BA325" s="138">
        <f t="shared" ca="1" si="72"/>
        <v>388999</v>
      </c>
      <c r="BB325" s="138">
        <f t="shared" ca="1" si="73"/>
        <v>1</v>
      </c>
    </row>
    <row r="326" spans="51:54" ht="15.75" customHeight="1">
      <c r="AY326" s="3" t="s">
        <v>1277</v>
      </c>
      <c r="AZ326" s="138">
        <f t="shared" ca="1" si="71"/>
        <v>356000</v>
      </c>
      <c r="BA326" s="138">
        <f t="shared" ca="1" si="72"/>
        <v>355999</v>
      </c>
      <c r="BB326" s="138">
        <f t="shared" ca="1" si="73"/>
        <v>1</v>
      </c>
    </row>
    <row r="327" spans="51:54" ht="15.75" customHeight="1">
      <c r="AY327" s="3" t="s">
        <v>1278</v>
      </c>
      <c r="AZ327" s="138">
        <f t="shared" ca="1" si="71"/>
        <v>267000</v>
      </c>
      <c r="BA327" s="138">
        <f t="shared" ca="1" si="72"/>
        <v>266999</v>
      </c>
      <c r="BB327" s="138">
        <f t="shared" ca="1" si="73"/>
        <v>1</v>
      </c>
    </row>
    <row r="328" spans="51:54" ht="15.75" customHeight="1">
      <c r="AY328" s="3" t="s">
        <v>1279</v>
      </c>
      <c r="AZ328" s="138">
        <f t="shared" ca="1" si="71"/>
        <v>333000</v>
      </c>
      <c r="BA328" s="138">
        <f t="shared" ca="1" si="72"/>
        <v>332999</v>
      </c>
      <c r="BB328" s="138">
        <f t="shared" ca="1" si="73"/>
        <v>1</v>
      </c>
    </row>
    <row r="329" spans="51:54" ht="15.75" customHeight="1">
      <c r="AY329" s="3" t="s">
        <v>1280</v>
      </c>
      <c r="AZ329" s="138">
        <f t="shared" ca="1" si="71"/>
        <v>367000</v>
      </c>
      <c r="BA329" s="138">
        <f t="shared" ca="1" si="72"/>
        <v>366999</v>
      </c>
      <c r="BB329" s="138">
        <f t="shared" ca="1" si="73"/>
        <v>1</v>
      </c>
    </row>
    <row r="330" spans="51:54" ht="15.75" customHeight="1">
      <c r="AY330" s="3" t="s">
        <v>1281</v>
      </c>
      <c r="AZ330" s="138">
        <f t="shared" ca="1" si="71"/>
        <v>174000</v>
      </c>
      <c r="BA330" s="138">
        <f t="shared" ca="1" si="72"/>
        <v>173999</v>
      </c>
      <c r="BB330" s="138">
        <f t="shared" ca="1" si="73"/>
        <v>1</v>
      </c>
    </row>
    <row r="331" spans="51:54" ht="15.75" customHeight="1">
      <c r="AY331" s="3" t="s">
        <v>1282</v>
      </c>
      <c r="AZ331" s="138">
        <f t="shared" ca="1" si="71"/>
        <v>228000</v>
      </c>
      <c r="BA331" s="138">
        <f t="shared" ca="1" si="72"/>
        <v>227999</v>
      </c>
      <c r="BB331" s="138">
        <f t="shared" ca="1" si="73"/>
        <v>1</v>
      </c>
    </row>
    <row r="332" spans="51:54" ht="15.75" customHeight="1">
      <c r="AY332" s="3" t="s">
        <v>1283</v>
      </c>
      <c r="AZ332" s="138">
        <f t="shared" ca="1" si="71"/>
        <v>283000</v>
      </c>
      <c r="BA332" s="138">
        <f t="shared" ca="1" si="72"/>
        <v>282999</v>
      </c>
      <c r="BB332" s="138">
        <f t="shared" ca="1" si="73"/>
        <v>1</v>
      </c>
    </row>
    <row r="333" spans="51:54" ht="15.75" customHeight="1">
      <c r="AY333" s="3" t="s">
        <v>1284</v>
      </c>
      <c r="AZ333" s="138">
        <f t="shared" ca="1" si="71"/>
        <v>251000</v>
      </c>
      <c r="BA333" s="138">
        <f t="shared" ca="1" si="72"/>
        <v>250999</v>
      </c>
      <c r="BB333" s="138">
        <f t="shared" ca="1" si="73"/>
        <v>1</v>
      </c>
    </row>
    <row r="334" spans="51:54" ht="15.75" customHeight="1">
      <c r="AY334" s="3" t="s">
        <v>1285</v>
      </c>
      <c r="AZ334" s="138">
        <f t="shared" ca="1" si="71"/>
        <v>117000</v>
      </c>
      <c r="BA334" s="138">
        <f t="shared" ca="1" si="72"/>
        <v>116999</v>
      </c>
      <c r="BB334" s="138">
        <f t="shared" ca="1" si="73"/>
        <v>1</v>
      </c>
    </row>
    <row r="335" spans="51:54" ht="15.75" customHeight="1">
      <c r="AY335" s="3" t="s">
        <v>1286</v>
      </c>
      <c r="AZ335" s="138">
        <f t="shared" ca="1" si="71"/>
        <v>218000</v>
      </c>
      <c r="BA335" s="138">
        <f t="shared" ca="1" si="72"/>
        <v>217999</v>
      </c>
      <c r="BB335" s="138">
        <f t="shared" ca="1" si="73"/>
        <v>1</v>
      </c>
    </row>
    <row r="336" spans="51:54" ht="15.75" customHeight="1">
      <c r="AY336" s="3" t="s">
        <v>1287</v>
      </c>
      <c r="AZ336" s="138">
        <f t="shared" ca="1" si="71"/>
        <v>180000</v>
      </c>
      <c r="BA336" s="138">
        <f t="shared" ca="1" si="72"/>
        <v>179999</v>
      </c>
      <c r="BB336" s="138">
        <f t="shared" ca="1" si="73"/>
        <v>1</v>
      </c>
    </row>
    <row r="337" spans="51:54" ht="15.75" customHeight="1">
      <c r="AY337" s="3" t="s">
        <v>1288</v>
      </c>
      <c r="AZ337" s="138">
        <f t="shared" ca="1" si="71"/>
        <v>174000</v>
      </c>
      <c r="BA337" s="138">
        <f t="shared" ca="1" si="72"/>
        <v>173999</v>
      </c>
      <c r="BB337" s="138">
        <f t="shared" ca="1" si="73"/>
        <v>1</v>
      </c>
    </row>
    <row r="338" spans="51:54" ht="15.75" customHeight="1">
      <c r="AY338" s="3" t="s">
        <v>1289</v>
      </c>
      <c r="AZ338" s="138">
        <f t="shared" ca="1" si="71"/>
        <v>341000</v>
      </c>
      <c r="BA338" s="138">
        <f t="shared" ca="1" si="72"/>
        <v>340999</v>
      </c>
      <c r="BB338" s="138">
        <f t="shared" ca="1" si="73"/>
        <v>1</v>
      </c>
    </row>
    <row r="339" spans="51:54" ht="15.75" customHeight="1">
      <c r="AY339" s="3" t="s">
        <v>1290</v>
      </c>
      <c r="AZ339" s="138">
        <f t="shared" ca="1" si="71"/>
        <v>213000</v>
      </c>
      <c r="BA339" s="138">
        <f t="shared" ca="1" si="72"/>
        <v>212999</v>
      </c>
      <c r="BB339" s="138">
        <f t="shared" ca="1" si="73"/>
        <v>1</v>
      </c>
    </row>
    <row r="340" spans="51:54" ht="15.75" customHeight="1">
      <c r="AY340" s="3" t="s">
        <v>1291</v>
      </c>
      <c r="AZ340" s="138">
        <f t="shared" ca="1" si="71"/>
        <v>243000</v>
      </c>
      <c r="BA340" s="138">
        <f t="shared" ca="1" si="72"/>
        <v>242999</v>
      </c>
      <c r="BB340" s="138">
        <f t="shared" ca="1" si="73"/>
        <v>1</v>
      </c>
    </row>
    <row r="341" spans="51:54" ht="15.75" customHeight="1">
      <c r="AY341" s="3" t="s">
        <v>1292</v>
      </c>
      <c r="AZ341" s="138">
        <f t="shared" ca="1" si="71"/>
        <v>277000</v>
      </c>
      <c r="BA341" s="138">
        <f t="shared" ca="1" si="72"/>
        <v>276999</v>
      </c>
      <c r="BB341" s="138">
        <f t="shared" ca="1" si="73"/>
        <v>1</v>
      </c>
    </row>
    <row r="342" spans="51:54" ht="15.75" customHeight="1">
      <c r="AY342" s="3" t="s">
        <v>1293</v>
      </c>
      <c r="AZ342" s="138">
        <f t="shared" ca="1" si="71"/>
        <v>335000</v>
      </c>
      <c r="BA342" s="138">
        <f t="shared" ca="1" si="72"/>
        <v>334999</v>
      </c>
      <c r="BB342" s="138">
        <f t="shared" ca="1" si="73"/>
        <v>1</v>
      </c>
    </row>
    <row r="343" spans="51:54" ht="15.75" customHeight="1">
      <c r="AY343" s="3" t="s">
        <v>1294</v>
      </c>
      <c r="AZ343" s="138">
        <f t="shared" ca="1" si="71"/>
        <v>187000</v>
      </c>
      <c r="BA343" s="138">
        <f t="shared" ca="1" si="72"/>
        <v>186999</v>
      </c>
      <c r="BB343" s="138">
        <f t="shared" ca="1" si="73"/>
        <v>1</v>
      </c>
    </row>
    <row r="344" spans="51:54" ht="15.75" customHeight="1">
      <c r="AY344" s="3" t="s">
        <v>1295</v>
      </c>
      <c r="AZ344" s="138">
        <f t="shared" ca="1" si="71"/>
        <v>368000</v>
      </c>
      <c r="BA344" s="138">
        <f t="shared" ca="1" si="72"/>
        <v>367999</v>
      </c>
      <c r="BB344" s="138">
        <f t="shared" ca="1" si="73"/>
        <v>1</v>
      </c>
    </row>
    <row r="345" spans="51:54" ht="15.75" customHeight="1">
      <c r="AY345" s="3" t="s">
        <v>1296</v>
      </c>
      <c r="AZ345" s="138">
        <f t="shared" ca="1" si="71"/>
        <v>210000</v>
      </c>
      <c r="BA345" s="138">
        <f t="shared" ca="1" si="72"/>
        <v>209999</v>
      </c>
      <c r="BB345" s="138">
        <f t="shared" ca="1" si="73"/>
        <v>1</v>
      </c>
    </row>
    <row r="346" spans="51:54" ht="15.75" customHeight="1">
      <c r="AY346" s="3" t="s">
        <v>1297</v>
      </c>
      <c r="AZ346" s="138">
        <f t="shared" ca="1" si="71"/>
        <v>236000</v>
      </c>
      <c r="BA346" s="138">
        <f t="shared" ca="1" si="72"/>
        <v>235999</v>
      </c>
      <c r="BB346" s="138">
        <f t="shared" ca="1" si="73"/>
        <v>1</v>
      </c>
    </row>
    <row r="347" spans="51:54" ht="15.75" customHeight="1">
      <c r="AY347" s="3" t="s">
        <v>1298</v>
      </c>
      <c r="AZ347" s="138">
        <f t="shared" ca="1" si="71"/>
        <v>329000</v>
      </c>
      <c r="BA347" s="138">
        <f t="shared" ca="1" si="72"/>
        <v>328999</v>
      </c>
      <c r="BB347" s="138">
        <f t="shared" ca="1" si="73"/>
        <v>1</v>
      </c>
    </row>
    <row r="348" spans="51:54" ht="15.75" customHeight="1">
      <c r="AY348" s="3" t="s">
        <v>1299</v>
      </c>
      <c r="AZ348" s="138">
        <f t="shared" ca="1" si="71"/>
        <v>220000</v>
      </c>
      <c r="BA348" s="138">
        <f t="shared" ca="1" si="72"/>
        <v>219999</v>
      </c>
      <c r="BB348" s="138">
        <f t="shared" ca="1" si="73"/>
        <v>1</v>
      </c>
    </row>
    <row r="349" spans="51:54" ht="15.75" customHeight="1">
      <c r="AY349" s="3" t="s">
        <v>1300</v>
      </c>
      <c r="AZ349" s="138">
        <f t="shared" ca="1" si="71"/>
        <v>298000</v>
      </c>
      <c r="BA349" s="138">
        <f t="shared" ca="1" si="72"/>
        <v>297999</v>
      </c>
      <c r="BB349" s="138">
        <f t="shared" ca="1" si="73"/>
        <v>1</v>
      </c>
    </row>
    <row r="350" spans="51:54" ht="15.75" customHeight="1">
      <c r="AY350" s="3" t="s">
        <v>1301</v>
      </c>
      <c r="AZ350" s="138">
        <f t="shared" ca="1" si="71"/>
        <v>231000</v>
      </c>
      <c r="BA350" s="138">
        <f t="shared" ca="1" si="72"/>
        <v>230999</v>
      </c>
      <c r="BB350" s="138">
        <f t="shared" ca="1" si="73"/>
        <v>1</v>
      </c>
    </row>
    <row r="351" spans="51:54" ht="15.75" customHeight="1">
      <c r="AY351" s="3" t="s">
        <v>1302</v>
      </c>
      <c r="AZ351" s="138">
        <f t="shared" ca="1" si="71"/>
        <v>351000</v>
      </c>
      <c r="BA351" s="138">
        <f t="shared" ca="1" si="72"/>
        <v>350999</v>
      </c>
      <c r="BB351" s="138">
        <f t="shared" ca="1" si="73"/>
        <v>1</v>
      </c>
    </row>
    <row r="352" spans="51:54" ht="15.75" customHeight="1">
      <c r="AY352" s="3" t="s">
        <v>1303</v>
      </c>
      <c r="AZ352" s="138">
        <f t="shared" ca="1" si="71"/>
        <v>132000</v>
      </c>
      <c r="BA352" s="138">
        <f t="shared" ca="1" si="72"/>
        <v>131999</v>
      </c>
      <c r="BB352" s="138">
        <f t="shared" ca="1" si="73"/>
        <v>1</v>
      </c>
    </row>
    <row r="353" spans="51:54" ht="15.75" customHeight="1">
      <c r="AY353" s="3" t="s">
        <v>1304</v>
      </c>
      <c r="AZ353" s="138">
        <f t="shared" ca="1" si="71"/>
        <v>376000</v>
      </c>
      <c r="BA353" s="138">
        <f t="shared" ca="1" si="72"/>
        <v>375999</v>
      </c>
      <c r="BB353" s="138">
        <f t="shared" ca="1" si="73"/>
        <v>1</v>
      </c>
    </row>
    <row r="354" spans="51:54" ht="15.75" customHeight="1">
      <c r="AY354" s="3" t="s">
        <v>1305</v>
      </c>
      <c r="AZ354" s="138">
        <f t="shared" ca="1" si="71"/>
        <v>338000</v>
      </c>
      <c r="BA354" s="138">
        <f t="shared" ca="1" si="72"/>
        <v>337999</v>
      </c>
      <c r="BB354" s="138">
        <f t="shared" ca="1" si="73"/>
        <v>1</v>
      </c>
    </row>
    <row r="355" spans="51:54" ht="15.75" customHeight="1">
      <c r="AY355" s="3" t="s">
        <v>1306</v>
      </c>
      <c r="AZ355" s="138">
        <f t="shared" ca="1" si="71"/>
        <v>123000</v>
      </c>
      <c r="BA355" s="138">
        <f t="shared" ca="1" si="72"/>
        <v>122999</v>
      </c>
      <c r="BB355" s="138">
        <f t="shared" ca="1" si="73"/>
        <v>1</v>
      </c>
    </row>
    <row r="356" spans="51:54" ht="15.75" customHeight="1">
      <c r="AY356" s="3" t="s">
        <v>1307</v>
      </c>
      <c r="AZ356" s="138">
        <f t="shared" ca="1" si="71"/>
        <v>116000</v>
      </c>
      <c r="BA356" s="138">
        <f t="shared" ca="1" si="72"/>
        <v>115999</v>
      </c>
      <c r="BB356" s="138">
        <f t="shared" ca="1" si="73"/>
        <v>1</v>
      </c>
    </row>
    <row r="357" spans="51:54" ht="15.75" customHeight="1">
      <c r="AY357" s="3" t="s">
        <v>1308</v>
      </c>
      <c r="AZ357" s="138">
        <f t="shared" ca="1" si="71"/>
        <v>287000</v>
      </c>
      <c r="BA357" s="138">
        <f t="shared" ca="1" si="72"/>
        <v>286999</v>
      </c>
      <c r="BB357" s="138">
        <f t="shared" ca="1" si="73"/>
        <v>1</v>
      </c>
    </row>
    <row r="358" spans="51:54" ht="15.75" customHeight="1">
      <c r="AY358" s="3" t="s">
        <v>1309</v>
      </c>
      <c r="AZ358" s="138">
        <f t="shared" ca="1" si="71"/>
        <v>257000</v>
      </c>
      <c r="BA358" s="138">
        <f t="shared" ca="1" si="72"/>
        <v>256999</v>
      </c>
      <c r="BB358" s="138">
        <f t="shared" ca="1" si="73"/>
        <v>1</v>
      </c>
    </row>
    <row r="359" spans="51:54" ht="15.75" customHeight="1">
      <c r="AY359" s="3" t="s">
        <v>1310</v>
      </c>
      <c r="AZ359" s="138">
        <f t="shared" ca="1" si="71"/>
        <v>228000</v>
      </c>
      <c r="BA359" s="138">
        <f t="shared" ca="1" si="72"/>
        <v>227999</v>
      </c>
      <c r="BB359" s="138">
        <f t="shared" ca="1" si="73"/>
        <v>1</v>
      </c>
    </row>
    <row r="360" spans="51:54" ht="15.75" customHeight="1">
      <c r="AY360" s="3" t="s">
        <v>1311</v>
      </c>
      <c r="AZ360" s="138">
        <f t="shared" ca="1" si="71"/>
        <v>365000</v>
      </c>
      <c r="BA360" s="138">
        <f t="shared" ca="1" si="72"/>
        <v>364999</v>
      </c>
      <c r="BB360" s="138">
        <f t="shared" ca="1" si="73"/>
        <v>1</v>
      </c>
    </row>
    <row r="361" spans="51:54" ht="15.75" customHeight="1">
      <c r="AY361" s="3" t="s">
        <v>1312</v>
      </c>
      <c r="AZ361" s="138">
        <f t="shared" ca="1" si="71"/>
        <v>363000</v>
      </c>
      <c r="BA361" s="138">
        <f t="shared" ca="1" si="72"/>
        <v>362999</v>
      </c>
      <c r="BB361" s="138">
        <f t="shared" ca="1" si="73"/>
        <v>1</v>
      </c>
    </row>
    <row r="362" spans="51:54" ht="15.75" customHeight="1">
      <c r="AY362" s="3" t="s">
        <v>1313</v>
      </c>
      <c r="AZ362" s="138">
        <f t="shared" ca="1" si="71"/>
        <v>290000</v>
      </c>
      <c r="BA362" s="138">
        <f t="shared" ca="1" si="72"/>
        <v>289999</v>
      </c>
      <c r="BB362" s="138">
        <f t="shared" ca="1" si="73"/>
        <v>1</v>
      </c>
    </row>
    <row r="363" spans="51:54" ht="15.75" customHeight="1">
      <c r="AY363" s="3" t="s">
        <v>1314</v>
      </c>
      <c r="AZ363" s="138">
        <f t="shared" ca="1" si="71"/>
        <v>318000</v>
      </c>
      <c r="BA363" s="138">
        <f t="shared" ca="1" si="72"/>
        <v>317999</v>
      </c>
      <c r="BB363" s="138">
        <f t="shared" ca="1" si="73"/>
        <v>1</v>
      </c>
    </row>
    <row r="364" spans="51:54" ht="15.75" customHeight="1">
      <c r="AY364" s="3" t="s">
        <v>1315</v>
      </c>
      <c r="AZ364" s="138">
        <f t="shared" ca="1" si="71"/>
        <v>176000</v>
      </c>
      <c r="BA364" s="138">
        <f t="shared" ca="1" si="72"/>
        <v>175999</v>
      </c>
      <c r="BB364" s="138">
        <f t="shared" ca="1" si="73"/>
        <v>1</v>
      </c>
    </row>
    <row r="365" spans="51:54" ht="15.75" customHeight="1">
      <c r="AY365" s="3" t="s">
        <v>1316</v>
      </c>
      <c r="AZ365" s="138">
        <f t="shared" ca="1" si="71"/>
        <v>378000</v>
      </c>
      <c r="BA365" s="138">
        <f t="shared" ca="1" si="72"/>
        <v>377999</v>
      </c>
      <c r="BB365" s="138">
        <f t="shared" ca="1" si="73"/>
        <v>1</v>
      </c>
    </row>
    <row r="366" spans="51:54" ht="15.75" customHeight="1">
      <c r="AY366" s="3" t="s">
        <v>1317</v>
      </c>
      <c r="AZ366" s="138">
        <f t="shared" ca="1" si="71"/>
        <v>388000</v>
      </c>
      <c r="BA366" s="138">
        <f t="shared" ca="1" si="72"/>
        <v>387999</v>
      </c>
      <c r="BB366" s="138">
        <f t="shared" ca="1" si="73"/>
        <v>1</v>
      </c>
    </row>
    <row r="367" spans="51:54" ht="15.75" customHeight="1">
      <c r="AY367" s="3" t="s">
        <v>1318</v>
      </c>
      <c r="AZ367" s="138">
        <f t="shared" ca="1" si="71"/>
        <v>249000</v>
      </c>
      <c r="BA367" s="138">
        <f t="shared" ca="1" si="72"/>
        <v>248999</v>
      </c>
      <c r="BB367" s="138">
        <f t="shared" ca="1" si="73"/>
        <v>1</v>
      </c>
    </row>
    <row r="368" spans="51:54" ht="15.75" customHeight="1">
      <c r="AY368" s="3" t="s">
        <v>1319</v>
      </c>
      <c r="AZ368" s="138">
        <f t="shared" ca="1" si="71"/>
        <v>161000</v>
      </c>
      <c r="BA368" s="138">
        <f t="shared" ca="1" si="72"/>
        <v>160999</v>
      </c>
      <c r="BB368" s="138">
        <f t="shared" ca="1" si="73"/>
        <v>1</v>
      </c>
    </row>
    <row r="369" spans="51:54" ht="15.75" customHeight="1">
      <c r="AY369" s="3" t="s">
        <v>1320</v>
      </c>
      <c r="AZ369" s="138">
        <f t="shared" ca="1" si="71"/>
        <v>325000</v>
      </c>
      <c r="BA369" s="138">
        <f t="shared" ca="1" si="72"/>
        <v>324999</v>
      </c>
      <c r="BB369" s="138">
        <f t="shared" ca="1" si="73"/>
        <v>1</v>
      </c>
    </row>
    <row r="370" spans="51:54" ht="15.75" customHeight="1">
      <c r="AY370" s="3" t="s">
        <v>1321</v>
      </c>
      <c r="AZ370" s="138">
        <f t="shared" ca="1" si="71"/>
        <v>160000</v>
      </c>
      <c r="BA370" s="138">
        <f t="shared" ca="1" si="72"/>
        <v>159999</v>
      </c>
      <c r="BB370" s="138">
        <f t="shared" ca="1" si="73"/>
        <v>1</v>
      </c>
    </row>
    <row r="371" spans="51:54" ht="15.75" customHeight="1">
      <c r="AY371" s="3" t="s">
        <v>1322</v>
      </c>
      <c r="AZ371" s="138">
        <f t="shared" ca="1" si="71"/>
        <v>137000</v>
      </c>
      <c r="BA371" s="138">
        <f t="shared" ca="1" si="72"/>
        <v>136999</v>
      </c>
      <c r="BB371" s="138">
        <f t="shared" ca="1" si="73"/>
        <v>1</v>
      </c>
    </row>
    <row r="372" spans="51:54" ht="15.75" customHeight="1">
      <c r="AY372" s="3" t="s">
        <v>1323</v>
      </c>
      <c r="AZ372" s="138">
        <f t="shared" ca="1" si="71"/>
        <v>285000</v>
      </c>
      <c r="BA372" s="138">
        <f t="shared" ca="1" si="72"/>
        <v>284999</v>
      </c>
      <c r="BB372" s="138">
        <f t="shared" ca="1" si="73"/>
        <v>1</v>
      </c>
    </row>
    <row r="373" spans="51:54" ht="15.75" customHeight="1">
      <c r="AY373" s="3" t="s">
        <v>1324</v>
      </c>
      <c r="AZ373" s="138">
        <f t="shared" ca="1" si="71"/>
        <v>260000</v>
      </c>
      <c r="BA373" s="138">
        <f t="shared" ca="1" si="72"/>
        <v>259999</v>
      </c>
      <c r="BB373" s="138">
        <f t="shared" ca="1" si="73"/>
        <v>1</v>
      </c>
    </row>
    <row r="374" spans="51:54" ht="15.75" customHeight="1">
      <c r="AY374" s="3" t="s">
        <v>1325</v>
      </c>
      <c r="AZ374" s="138">
        <f t="shared" ca="1" si="71"/>
        <v>212000</v>
      </c>
      <c r="BA374" s="138">
        <f t="shared" ca="1" si="72"/>
        <v>211999</v>
      </c>
      <c r="BB374" s="138">
        <f t="shared" ca="1" si="73"/>
        <v>1</v>
      </c>
    </row>
    <row r="375" spans="51:54" ht="15.75" customHeight="1">
      <c r="AY375" s="3" t="s">
        <v>1326</v>
      </c>
      <c r="AZ375" s="138">
        <f t="shared" ca="1" si="71"/>
        <v>221000</v>
      </c>
      <c r="BA375" s="138">
        <f t="shared" ca="1" si="72"/>
        <v>220999</v>
      </c>
      <c r="BB375" s="138">
        <f t="shared" ca="1" si="73"/>
        <v>1</v>
      </c>
    </row>
    <row r="376" spans="51:54" ht="15.75" customHeight="1">
      <c r="AY376" s="3" t="s">
        <v>1327</v>
      </c>
      <c r="AZ376" s="138">
        <f t="shared" ca="1" si="71"/>
        <v>164000</v>
      </c>
      <c r="BA376" s="138">
        <f t="shared" ca="1" si="72"/>
        <v>163999</v>
      </c>
      <c r="BB376" s="138">
        <f t="shared" ca="1" si="73"/>
        <v>1</v>
      </c>
    </row>
    <row r="377" spans="51:54" ht="15.75" customHeight="1">
      <c r="AY377" s="3" t="s">
        <v>1328</v>
      </c>
      <c r="AZ377" s="138">
        <f t="shared" ca="1" si="71"/>
        <v>168000</v>
      </c>
      <c r="BA377" s="138">
        <f t="shared" ca="1" si="72"/>
        <v>167999</v>
      </c>
      <c r="BB377" s="138">
        <f t="shared" ca="1" si="73"/>
        <v>1</v>
      </c>
    </row>
    <row r="378" spans="51:54" ht="15.75" customHeight="1">
      <c r="AY378" s="3" t="s">
        <v>1329</v>
      </c>
      <c r="AZ378" s="138">
        <f t="shared" ca="1" si="71"/>
        <v>148000</v>
      </c>
      <c r="BA378" s="138">
        <f t="shared" ca="1" si="72"/>
        <v>147999</v>
      </c>
      <c r="BB378" s="138">
        <f t="shared" ca="1" si="73"/>
        <v>1</v>
      </c>
    </row>
    <row r="379" spans="51:54" ht="15.75" customHeight="1">
      <c r="AY379" s="3" t="s">
        <v>1330</v>
      </c>
      <c r="AZ379" s="138">
        <f t="shared" ca="1" si="71"/>
        <v>210000</v>
      </c>
      <c r="BA379" s="138">
        <f t="shared" ca="1" si="72"/>
        <v>209999</v>
      </c>
      <c r="BB379" s="138">
        <f t="shared" ca="1" si="73"/>
        <v>1</v>
      </c>
    </row>
    <row r="380" spans="51:54" ht="15.75" customHeight="1">
      <c r="AY380" s="3" t="s">
        <v>1331</v>
      </c>
      <c r="AZ380" s="138">
        <f t="shared" ca="1" si="71"/>
        <v>292000</v>
      </c>
      <c r="BA380" s="138">
        <f t="shared" ca="1" si="72"/>
        <v>291999</v>
      </c>
      <c r="BB380" s="138">
        <f t="shared" ca="1" si="73"/>
        <v>1</v>
      </c>
    </row>
    <row r="381" spans="51:54" ht="15.75" customHeight="1">
      <c r="AY381" s="3" t="s">
        <v>1332</v>
      </c>
      <c r="AZ381" s="138">
        <f t="shared" ca="1" si="71"/>
        <v>133000</v>
      </c>
      <c r="BA381" s="138">
        <f t="shared" ca="1" si="72"/>
        <v>132999</v>
      </c>
      <c r="BB381" s="138">
        <f t="shared" ca="1" si="73"/>
        <v>1</v>
      </c>
    </row>
    <row r="382" spans="51:54" ht="15.75" customHeight="1">
      <c r="AY382" s="3" t="s">
        <v>1333</v>
      </c>
      <c r="AZ382" s="138">
        <f t="shared" ca="1" si="71"/>
        <v>173000</v>
      </c>
      <c r="BA382" s="138">
        <f t="shared" ca="1" si="72"/>
        <v>172999</v>
      </c>
      <c r="BB382" s="138">
        <f t="shared" ca="1" si="73"/>
        <v>1</v>
      </c>
    </row>
    <row r="383" spans="51:54" ht="15.75" customHeight="1">
      <c r="AY383" s="3" t="s">
        <v>1334</v>
      </c>
      <c r="AZ383" s="138">
        <f t="shared" ca="1" si="71"/>
        <v>316000</v>
      </c>
      <c r="BA383" s="138">
        <f t="shared" ca="1" si="72"/>
        <v>315999</v>
      </c>
      <c r="BB383" s="138">
        <f t="shared" ca="1" si="73"/>
        <v>1</v>
      </c>
    </row>
    <row r="384" spans="51:54" ht="15.75" customHeight="1">
      <c r="AY384" s="3" t="s">
        <v>1335</v>
      </c>
      <c r="AZ384" s="138">
        <f t="shared" ca="1" si="71"/>
        <v>120000</v>
      </c>
      <c r="BA384" s="138">
        <f t="shared" ca="1" si="72"/>
        <v>119999</v>
      </c>
      <c r="BB384" s="138">
        <f t="shared" ca="1" si="73"/>
        <v>1</v>
      </c>
    </row>
    <row r="385" spans="51:54" ht="15.75" customHeight="1">
      <c r="AY385" s="3" t="s">
        <v>1336</v>
      </c>
      <c r="AZ385" s="138">
        <f t="shared" ca="1" si="71"/>
        <v>107000</v>
      </c>
      <c r="BA385" s="138">
        <f t="shared" ca="1" si="72"/>
        <v>106999</v>
      </c>
      <c r="BB385" s="138">
        <f t="shared" ca="1" si="73"/>
        <v>1</v>
      </c>
    </row>
    <row r="386" spans="51:54" ht="15.75" customHeight="1">
      <c r="AY386" s="3" t="s">
        <v>1337</v>
      </c>
      <c r="AZ386" s="138">
        <f t="shared" ca="1" si="71"/>
        <v>132000</v>
      </c>
      <c r="BA386" s="138">
        <f t="shared" ca="1" si="72"/>
        <v>131999</v>
      </c>
      <c r="BB386" s="138">
        <f t="shared" ca="1" si="73"/>
        <v>1</v>
      </c>
    </row>
    <row r="387" spans="51:54" ht="15.75" customHeight="1">
      <c r="AY387" s="3" t="s">
        <v>1338</v>
      </c>
      <c r="AZ387" s="138">
        <f t="shared" ca="1" si="71"/>
        <v>246000</v>
      </c>
      <c r="BA387" s="138">
        <f t="shared" ca="1" si="72"/>
        <v>245999</v>
      </c>
      <c r="BB387" s="138">
        <f t="shared" ca="1" si="73"/>
        <v>1</v>
      </c>
    </row>
    <row r="388" spans="51:54" ht="15.75" customHeight="1">
      <c r="AY388" s="3" t="s">
        <v>1339</v>
      </c>
      <c r="AZ388" s="138">
        <f t="shared" ca="1" si="71"/>
        <v>274000</v>
      </c>
      <c r="BA388" s="138">
        <f t="shared" ca="1" si="72"/>
        <v>273999</v>
      </c>
      <c r="BB388" s="138">
        <f t="shared" ca="1" si="73"/>
        <v>1</v>
      </c>
    </row>
    <row r="389" spans="51:54" ht="15.75" customHeight="1">
      <c r="AY389" s="3" t="s">
        <v>1340</v>
      </c>
      <c r="AZ389" s="138">
        <f t="shared" ca="1" si="71"/>
        <v>370000</v>
      </c>
      <c r="BA389" s="138">
        <f t="shared" ca="1" si="72"/>
        <v>369999</v>
      </c>
      <c r="BB389" s="138">
        <f t="shared" ca="1" si="73"/>
        <v>1</v>
      </c>
    </row>
    <row r="390" spans="51:54" ht="15.75" customHeight="1">
      <c r="AY390" s="3" t="s">
        <v>1341</v>
      </c>
      <c r="AZ390" s="138">
        <f t="shared" ca="1" si="71"/>
        <v>107000</v>
      </c>
      <c r="BA390" s="138">
        <f t="shared" ca="1" si="72"/>
        <v>106999</v>
      </c>
      <c r="BB390" s="138">
        <f t="shared" ca="1" si="73"/>
        <v>1</v>
      </c>
    </row>
    <row r="391" spans="51:54" ht="15.75" customHeight="1">
      <c r="AY391" s="3" t="s">
        <v>1342</v>
      </c>
      <c r="AZ391" s="138">
        <f t="shared" ca="1" si="71"/>
        <v>304000</v>
      </c>
      <c r="BA391" s="138">
        <f t="shared" ca="1" si="72"/>
        <v>303999</v>
      </c>
      <c r="BB391" s="138">
        <f t="shared" ca="1" si="73"/>
        <v>1</v>
      </c>
    </row>
    <row r="392" spans="51:54" ht="15.75" customHeight="1">
      <c r="AY392" s="3" t="s">
        <v>1343</v>
      </c>
      <c r="AZ392" s="138">
        <f t="shared" ca="1" si="71"/>
        <v>283000</v>
      </c>
      <c r="BA392" s="138">
        <f t="shared" ca="1" si="72"/>
        <v>282999</v>
      </c>
      <c r="BB392" s="138">
        <f t="shared" ca="1" si="73"/>
        <v>1</v>
      </c>
    </row>
    <row r="393" spans="51:54" ht="15.75" customHeight="1">
      <c r="AY393" s="3" t="s">
        <v>1344</v>
      </c>
      <c r="AZ393" s="138">
        <f t="shared" ca="1" si="71"/>
        <v>273000</v>
      </c>
      <c r="BA393" s="138">
        <f t="shared" ca="1" si="72"/>
        <v>272999</v>
      </c>
      <c r="BB393" s="138">
        <f t="shared" ca="1" si="73"/>
        <v>1</v>
      </c>
    </row>
    <row r="394" spans="51:54" ht="15.75" customHeight="1">
      <c r="AY394" s="3" t="s">
        <v>1345</v>
      </c>
      <c r="AZ394" s="138">
        <f t="shared" ca="1" si="71"/>
        <v>259000</v>
      </c>
      <c r="BA394" s="138">
        <f t="shared" ca="1" si="72"/>
        <v>258999</v>
      </c>
      <c r="BB394" s="138">
        <f t="shared" ca="1" si="73"/>
        <v>1</v>
      </c>
    </row>
    <row r="395" spans="51:54" ht="15.75" customHeight="1">
      <c r="AY395" s="3" t="s">
        <v>1346</v>
      </c>
      <c r="AZ395" s="138">
        <f t="shared" ca="1" si="71"/>
        <v>120000</v>
      </c>
      <c r="BA395" s="138">
        <f t="shared" ca="1" si="72"/>
        <v>119999</v>
      </c>
      <c r="BB395" s="138">
        <f t="shared" ca="1" si="73"/>
        <v>1</v>
      </c>
    </row>
    <row r="396" spans="51:54" ht="15.75" customHeight="1">
      <c r="AY396" s="3" t="s">
        <v>1347</v>
      </c>
      <c r="AZ396" s="138">
        <f t="shared" ca="1" si="71"/>
        <v>100000</v>
      </c>
      <c r="BA396" s="138">
        <f t="shared" ca="1" si="72"/>
        <v>99999</v>
      </c>
      <c r="BB396" s="138">
        <f t="shared" ca="1" si="73"/>
        <v>1</v>
      </c>
    </row>
    <row r="397" spans="51:54" ht="15.75" customHeight="1">
      <c r="AY397" s="3" t="s">
        <v>1348</v>
      </c>
      <c r="AZ397" s="138">
        <f t="shared" ca="1" si="71"/>
        <v>299000</v>
      </c>
      <c r="BA397" s="138">
        <f t="shared" ca="1" si="72"/>
        <v>298999</v>
      </c>
      <c r="BB397" s="138">
        <f t="shared" ca="1" si="73"/>
        <v>1</v>
      </c>
    </row>
    <row r="398" spans="51:54" ht="15.75" customHeight="1">
      <c r="AY398" s="3" t="s">
        <v>1349</v>
      </c>
      <c r="AZ398" s="138">
        <f t="shared" ca="1" si="71"/>
        <v>214000</v>
      </c>
      <c r="BA398" s="138">
        <f t="shared" ca="1" si="72"/>
        <v>213999</v>
      </c>
      <c r="BB398" s="138">
        <f t="shared" ca="1" si="73"/>
        <v>1</v>
      </c>
    </row>
    <row r="399" spans="51:54" ht="15.75" customHeight="1">
      <c r="AY399" s="3" t="s">
        <v>1350</v>
      </c>
      <c r="AZ399" s="138">
        <f t="shared" ca="1" si="71"/>
        <v>320000</v>
      </c>
      <c r="BA399" s="138">
        <f t="shared" ca="1" si="72"/>
        <v>319999</v>
      </c>
      <c r="BB399" s="138">
        <f t="shared" ca="1" si="73"/>
        <v>1</v>
      </c>
    </row>
    <row r="400" spans="51:54" ht="15.75" customHeight="1">
      <c r="AY400" s="3" t="s">
        <v>1351</v>
      </c>
      <c r="AZ400" s="138">
        <f t="shared" ca="1" si="71"/>
        <v>189000</v>
      </c>
      <c r="BA400" s="138">
        <f t="shared" ca="1" si="72"/>
        <v>188999</v>
      </c>
      <c r="BB400" s="138">
        <f t="shared" ca="1" si="73"/>
        <v>1</v>
      </c>
    </row>
    <row r="401" spans="51:54" ht="15.75" customHeight="1">
      <c r="AY401" s="3" t="s">
        <v>1352</v>
      </c>
      <c r="AZ401" s="138">
        <f t="shared" ca="1" si="71"/>
        <v>282000</v>
      </c>
      <c r="BA401" s="138">
        <f t="shared" ca="1" si="72"/>
        <v>281999</v>
      </c>
      <c r="BB401" s="138">
        <f t="shared" ca="1" si="73"/>
        <v>1</v>
      </c>
    </row>
    <row r="402" spans="51:54" ht="15.75" customHeight="1">
      <c r="AY402" s="3" t="s">
        <v>1353</v>
      </c>
      <c r="AZ402" s="138">
        <f t="shared" ca="1" si="71"/>
        <v>158000</v>
      </c>
      <c r="BA402" s="138">
        <f t="shared" ca="1" si="72"/>
        <v>157999</v>
      </c>
      <c r="BB402" s="138">
        <f t="shared" ca="1" si="73"/>
        <v>1</v>
      </c>
    </row>
    <row r="403" spans="51:54" ht="15.75" customHeight="1">
      <c r="AY403" s="3" t="s">
        <v>1354</v>
      </c>
      <c r="AZ403" s="138">
        <f t="shared" ca="1" si="71"/>
        <v>358000</v>
      </c>
      <c r="BA403" s="138">
        <f t="shared" ca="1" si="72"/>
        <v>357999</v>
      </c>
      <c r="BB403" s="138">
        <f t="shared" ca="1" si="73"/>
        <v>1</v>
      </c>
    </row>
    <row r="404" spans="51:54" ht="15.75" customHeight="1">
      <c r="AY404" s="3" t="s">
        <v>1355</v>
      </c>
      <c r="AZ404" s="138">
        <f t="shared" ca="1" si="71"/>
        <v>324000</v>
      </c>
      <c r="BA404" s="138">
        <f t="shared" ca="1" si="72"/>
        <v>323999</v>
      </c>
      <c r="BB404" s="138">
        <f t="shared" ca="1" si="73"/>
        <v>1</v>
      </c>
    </row>
    <row r="405" spans="51:54" ht="15.75" customHeight="1">
      <c r="AY405" s="3" t="s">
        <v>1356</v>
      </c>
      <c r="AZ405" s="138">
        <f t="shared" ca="1" si="71"/>
        <v>219000</v>
      </c>
      <c r="BA405" s="138">
        <f t="shared" ca="1" si="72"/>
        <v>218999</v>
      </c>
      <c r="BB405" s="138">
        <f t="shared" ca="1" si="73"/>
        <v>1</v>
      </c>
    </row>
    <row r="406" spans="51:54" ht="15.75" customHeight="1">
      <c r="AY406" s="3" t="s">
        <v>1357</v>
      </c>
      <c r="AZ406" s="138">
        <f t="shared" ca="1" si="71"/>
        <v>149000</v>
      </c>
      <c r="BA406" s="138">
        <f t="shared" ca="1" si="72"/>
        <v>148999</v>
      </c>
      <c r="BB406" s="138">
        <f t="shared" ca="1" si="73"/>
        <v>1</v>
      </c>
    </row>
    <row r="407" spans="51:54" ht="15.75" customHeight="1">
      <c r="AY407" s="3" t="s">
        <v>1358</v>
      </c>
      <c r="AZ407" s="138">
        <f t="shared" ca="1" si="71"/>
        <v>315000</v>
      </c>
      <c r="BA407" s="138">
        <f t="shared" ca="1" si="72"/>
        <v>314999</v>
      </c>
      <c r="BB407" s="138">
        <f t="shared" ca="1" si="73"/>
        <v>1</v>
      </c>
    </row>
    <row r="408" spans="51:54" ht="15.75" customHeight="1">
      <c r="AY408" s="3" t="s">
        <v>1359</v>
      </c>
      <c r="AZ408" s="138">
        <f t="shared" ca="1" si="71"/>
        <v>232000</v>
      </c>
      <c r="BA408" s="138">
        <f t="shared" ca="1" si="72"/>
        <v>231999</v>
      </c>
      <c r="BB408" s="138">
        <f t="shared" ca="1" si="73"/>
        <v>1</v>
      </c>
    </row>
    <row r="409" spans="51:54" ht="15.75" customHeight="1">
      <c r="AY409" s="3" t="s">
        <v>1360</v>
      </c>
      <c r="AZ409" s="138">
        <f t="shared" ca="1" si="71"/>
        <v>173000</v>
      </c>
      <c r="BA409" s="138">
        <f t="shared" ca="1" si="72"/>
        <v>172999</v>
      </c>
      <c r="BB409" s="138">
        <f t="shared" ca="1" si="73"/>
        <v>1</v>
      </c>
    </row>
    <row r="410" spans="51:54" ht="15.75" customHeight="1">
      <c r="AY410" s="3" t="s">
        <v>1361</v>
      </c>
      <c r="AZ410" s="138">
        <f t="shared" ca="1" si="71"/>
        <v>213000</v>
      </c>
      <c r="BA410" s="138">
        <f t="shared" ca="1" si="72"/>
        <v>212999</v>
      </c>
      <c r="BB410" s="138">
        <f t="shared" ca="1" si="73"/>
        <v>1</v>
      </c>
    </row>
    <row r="411" spans="51:54" ht="15.75" customHeight="1">
      <c r="AY411" s="3" t="s">
        <v>1362</v>
      </c>
      <c r="AZ411" s="138">
        <f t="shared" ca="1" si="71"/>
        <v>269000</v>
      </c>
      <c r="BA411" s="138">
        <f t="shared" ca="1" si="72"/>
        <v>268999</v>
      </c>
      <c r="BB411" s="138">
        <f t="shared" ca="1" si="73"/>
        <v>1</v>
      </c>
    </row>
    <row r="412" spans="51:54" ht="15.75" customHeight="1">
      <c r="AY412" s="3" t="s">
        <v>1363</v>
      </c>
      <c r="AZ412" s="138">
        <f t="shared" ca="1" si="71"/>
        <v>161000</v>
      </c>
      <c r="BA412" s="138">
        <f t="shared" ca="1" si="72"/>
        <v>160999</v>
      </c>
      <c r="BB412" s="138">
        <f t="shared" ca="1" si="73"/>
        <v>1</v>
      </c>
    </row>
    <row r="413" spans="51:54" ht="15.75" customHeight="1">
      <c r="AY413" s="3" t="s">
        <v>1364</v>
      </c>
      <c r="AZ413" s="138">
        <f t="shared" ca="1" si="71"/>
        <v>141000</v>
      </c>
      <c r="BA413" s="138">
        <f t="shared" ca="1" si="72"/>
        <v>140999</v>
      </c>
      <c r="BB413" s="138">
        <f t="shared" ca="1" si="73"/>
        <v>1</v>
      </c>
    </row>
    <row r="414" spans="51:54" ht="15.75" customHeight="1">
      <c r="AY414" s="3" t="s">
        <v>1365</v>
      </c>
      <c r="AZ414" s="138">
        <f t="shared" ca="1" si="71"/>
        <v>142000</v>
      </c>
      <c r="BA414" s="138">
        <f t="shared" ca="1" si="72"/>
        <v>141999</v>
      </c>
      <c r="BB414" s="138">
        <f t="shared" ca="1" si="73"/>
        <v>1</v>
      </c>
    </row>
    <row r="415" spans="51:54" ht="15.75" customHeight="1">
      <c r="AY415" s="3" t="s">
        <v>1366</v>
      </c>
      <c r="AZ415" s="138">
        <f t="shared" ca="1" si="71"/>
        <v>194000</v>
      </c>
      <c r="BA415" s="138">
        <f t="shared" ca="1" si="72"/>
        <v>193999</v>
      </c>
      <c r="BB415" s="138">
        <f t="shared" ca="1" si="73"/>
        <v>1</v>
      </c>
    </row>
    <row r="416" spans="51:54" ht="15.75" customHeight="1">
      <c r="AY416" s="3" t="s">
        <v>1367</v>
      </c>
      <c r="AZ416" s="138">
        <f t="shared" ca="1" si="71"/>
        <v>330000</v>
      </c>
      <c r="BA416" s="138">
        <f t="shared" ca="1" si="72"/>
        <v>329999</v>
      </c>
      <c r="BB416" s="138">
        <f t="shared" ca="1" si="73"/>
        <v>1</v>
      </c>
    </row>
    <row r="417" spans="51:54" ht="15.75" customHeight="1">
      <c r="AY417" s="3" t="s">
        <v>1368</v>
      </c>
      <c r="AZ417" s="138">
        <f t="shared" ca="1" si="71"/>
        <v>246000</v>
      </c>
      <c r="BA417" s="138">
        <f t="shared" ca="1" si="72"/>
        <v>245999</v>
      </c>
      <c r="BB417" s="138">
        <f t="shared" ca="1" si="73"/>
        <v>1</v>
      </c>
    </row>
    <row r="418" spans="51:54" ht="15.75" customHeight="1">
      <c r="AY418" s="3" t="s">
        <v>1369</v>
      </c>
      <c r="AZ418" s="138">
        <f t="shared" ca="1" si="71"/>
        <v>359000</v>
      </c>
      <c r="BA418" s="138">
        <f t="shared" ca="1" si="72"/>
        <v>358999</v>
      </c>
      <c r="BB418" s="138">
        <f t="shared" ca="1" si="73"/>
        <v>1</v>
      </c>
    </row>
    <row r="419" spans="51:54" ht="15.75" customHeight="1">
      <c r="AY419" s="3" t="s">
        <v>1370</v>
      </c>
      <c r="AZ419" s="138">
        <f t="shared" ca="1" si="71"/>
        <v>222000</v>
      </c>
      <c r="BA419" s="138">
        <f t="shared" ca="1" si="72"/>
        <v>221999</v>
      </c>
      <c r="BB419" s="138">
        <f t="shared" ca="1" si="73"/>
        <v>1</v>
      </c>
    </row>
    <row r="420" spans="51:54" ht="15.75" customHeight="1">
      <c r="AY420" s="3" t="s">
        <v>1371</v>
      </c>
      <c r="AZ420" s="138">
        <f t="shared" ca="1" si="71"/>
        <v>355000</v>
      </c>
      <c r="BA420" s="138">
        <f t="shared" ca="1" si="72"/>
        <v>354999</v>
      </c>
      <c r="BB420" s="138">
        <f t="shared" ca="1" si="73"/>
        <v>1</v>
      </c>
    </row>
    <row r="421" spans="51:54" ht="15.75" customHeight="1">
      <c r="AY421" s="3" t="s">
        <v>1372</v>
      </c>
      <c r="AZ421" s="138">
        <f t="shared" ca="1" si="71"/>
        <v>155000</v>
      </c>
      <c r="BA421" s="138">
        <f t="shared" ca="1" si="72"/>
        <v>154999</v>
      </c>
      <c r="BB421" s="138">
        <f t="shared" ca="1" si="73"/>
        <v>1</v>
      </c>
    </row>
    <row r="422" spans="51:54" ht="15.75" customHeight="1">
      <c r="AY422" s="3" t="s">
        <v>1373</v>
      </c>
      <c r="AZ422" s="138">
        <f t="shared" ca="1" si="71"/>
        <v>121000</v>
      </c>
      <c r="BA422" s="138">
        <f t="shared" ca="1" si="72"/>
        <v>120999</v>
      </c>
      <c r="BB422" s="138">
        <f t="shared" ca="1" si="73"/>
        <v>1</v>
      </c>
    </row>
    <row r="423" spans="51:54" ht="15.75" customHeight="1">
      <c r="AY423" s="3" t="s">
        <v>1374</v>
      </c>
      <c r="AZ423" s="138">
        <f t="shared" ca="1" si="71"/>
        <v>117000</v>
      </c>
      <c r="BA423" s="138">
        <f t="shared" ca="1" si="72"/>
        <v>116999</v>
      </c>
      <c r="BB423" s="138">
        <f t="shared" ca="1" si="73"/>
        <v>1</v>
      </c>
    </row>
    <row r="424" spans="51:54" ht="15.75" customHeight="1">
      <c r="AY424" s="3" t="s">
        <v>1375</v>
      </c>
      <c r="AZ424" s="138">
        <f t="shared" ca="1" si="71"/>
        <v>162000</v>
      </c>
      <c r="BA424" s="138">
        <f t="shared" ca="1" si="72"/>
        <v>161999</v>
      </c>
      <c r="BB424" s="138">
        <f t="shared" ca="1" si="73"/>
        <v>1</v>
      </c>
    </row>
    <row r="425" spans="51:54" ht="15.75" customHeight="1">
      <c r="AY425" s="3" t="s">
        <v>1376</v>
      </c>
      <c r="AZ425" s="138">
        <f t="shared" ca="1" si="71"/>
        <v>263000</v>
      </c>
      <c r="BA425" s="138">
        <f t="shared" ca="1" si="72"/>
        <v>262999</v>
      </c>
      <c r="BB425" s="138">
        <f t="shared" ca="1" si="73"/>
        <v>1</v>
      </c>
    </row>
    <row r="426" spans="51:54" ht="15.75" customHeight="1">
      <c r="AY426" s="3" t="s">
        <v>1377</v>
      </c>
      <c r="AZ426" s="138">
        <f t="shared" ca="1" si="71"/>
        <v>199000</v>
      </c>
      <c r="BA426" s="138">
        <f t="shared" ca="1" si="72"/>
        <v>198999</v>
      </c>
      <c r="BB426" s="138">
        <f t="shared" ca="1" si="73"/>
        <v>1</v>
      </c>
    </row>
    <row r="427" spans="51:54" ht="15.75" customHeight="1">
      <c r="AY427" s="3" t="s">
        <v>1378</v>
      </c>
      <c r="AZ427" s="138">
        <f t="shared" ca="1" si="71"/>
        <v>114000</v>
      </c>
      <c r="BA427" s="138">
        <f t="shared" ca="1" si="72"/>
        <v>113999</v>
      </c>
      <c r="BB427" s="138">
        <f t="shared" ca="1" si="73"/>
        <v>1</v>
      </c>
    </row>
    <row r="428" spans="51:54" ht="15.75" customHeight="1">
      <c r="AY428" s="3" t="s">
        <v>1379</v>
      </c>
      <c r="AZ428" s="138">
        <f t="shared" ca="1" si="71"/>
        <v>373000</v>
      </c>
      <c r="BA428" s="138">
        <f t="shared" ca="1" si="72"/>
        <v>372999</v>
      </c>
      <c r="BB428" s="138">
        <f t="shared" ca="1" si="73"/>
        <v>1</v>
      </c>
    </row>
    <row r="429" spans="51:54" ht="15.75" customHeight="1">
      <c r="AY429" s="3" t="s">
        <v>1380</v>
      </c>
      <c r="AZ429" s="138">
        <f t="shared" ca="1" si="71"/>
        <v>236000</v>
      </c>
      <c r="BA429" s="138">
        <f t="shared" ca="1" si="72"/>
        <v>235999</v>
      </c>
      <c r="BB429" s="138">
        <f t="shared" ca="1" si="73"/>
        <v>1</v>
      </c>
    </row>
    <row r="430" spans="51:54" ht="15.75" customHeight="1">
      <c r="AY430" s="3" t="s">
        <v>1381</v>
      </c>
      <c r="AZ430" s="138">
        <f t="shared" ca="1" si="71"/>
        <v>236000</v>
      </c>
      <c r="BA430" s="138">
        <f t="shared" ca="1" si="72"/>
        <v>235999</v>
      </c>
      <c r="BB430" s="138">
        <f t="shared" ca="1" si="73"/>
        <v>1</v>
      </c>
    </row>
    <row r="431" spans="51:54" ht="15.75" customHeight="1">
      <c r="AY431" s="3" t="s">
        <v>1382</v>
      </c>
      <c r="AZ431" s="138">
        <f t="shared" ca="1" si="71"/>
        <v>253000</v>
      </c>
      <c r="BA431" s="138">
        <f t="shared" ca="1" si="72"/>
        <v>252999</v>
      </c>
      <c r="BB431" s="138">
        <f t="shared" ca="1" si="73"/>
        <v>1</v>
      </c>
    </row>
    <row r="432" spans="51:54" ht="15.75" customHeight="1">
      <c r="AY432" s="3" t="s">
        <v>1383</v>
      </c>
      <c r="AZ432" s="138">
        <f t="shared" ca="1" si="71"/>
        <v>241000</v>
      </c>
      <c r="BA432" s="138">
        <f t="shared" ca="1" si="72"/>
        <v>240999</v>
      </c>
      <c r="BB432" s="138">
        <f t="shared" ca="1" si="73"/>
        <v>1</v>
      </c>
    </row>
    <row r="433" spans="51:54" ht="15.75" customHeight="1">
      <c r="AY433" s="3" t="s">
        <v>1384</v>
      </c>
      <c r="AZ433" s="138">
        <f t="shared" ca="1" si="71"/>
        <v>129000</v>
      </c>
      <c r="BA433" s="138">
        <f t="shared" ca="1" si="72"/>
        <v>128999</v>
      </c>
      <c r="BB433" s="138">
        <f t="shared" ca="1" si="73"/>
        <v>1</v>
      </c>
    </row>
    <row r="434" spans="51:54" ht="15.75" customHeight="1">
      <c r="AY434" s="3" t="s">
        <v>1385</v>
      </c>
      <c r="AZ434" s="138">
        <f t="shared" ca="1" si="71"/>
        <v>249000</v>
      </c>
      <c r="BA434" s="138">
        <f t="shared" ca="1" si="72"/>
        <v>248999</v>
      </c>
      <c r="BB434" s="138">
        <f t="shared" ca="1" si="73"/>
        <v>1</v>
      </c>
    </row>
    <row r="435" spans="51:54" ht="15.75" customHeight="1">
      <c r="AY435" s="3" t="s">
        <v>1386</v>
      </c>
      <c r="AZ435" s="138">
        <f t="shared" ca="1" si="71"/>
        <v>287000</v>
      </c>
      <c r="BA435" s="138">
        <f t="shared" ca="1" si="72"/>
        <v>286999</v>
      </c>
      <c r="BB435" s="138">
        <f t="shared" ca="1" si="73"/>
        <v>1</v>
      </c>
    </row>
    <row r="436" spans="51:54" ht="15.75" customHeight="1">
      <c r="AY436" s="3" t="s">
        <v>1387</v>
      </c>
      <c r="AZ436" s="138">
        <f t="shared" ca="1" si="71"/>
        <v>168000</v>
      </c>
      <c r="BA436" s="138">
        <f t="shared" ca="1" si="72"/>
        <v>167999</v>
      </c>
      <c r="BB436" s="138">
        <f t="shared" ca="1" si="73"/>
        <v>1</v>
      </c>
    </row>
    <row r="437" spans="51:54" ht="15.75" customHeight="1">
      <c r="AY437" s="3" t="s">
        <v>1388</v>
      </c>
      <c r="AZ437" s="138">
        <f t="shared" ca="1" si="71"/>
        <v>238000</v>
      </c>
      <c r="BA437" s="138">
        <f t="shared" ca="1" si="72"/>
        <v>237999</v>
      </c>
      <c r="BB437" s="138">
        <f t="shared" ca="1" si="73"/>
        <v>1</v>
      </c>
    </row>
    <row r="438" spans="51:54" ht="15.75" customHeight="1">
      <c r="AY438" s="3" t="s">
        <v>1389</v>
      </c>
      <c r="AZ438" s="138">
        <f t="shared" ca="1" si="71"/>
        <v>218000</v>
      </c>
      <c r="BA438" s="138">
        <f t="shared" ca="1" si="72"/>
        <v>217999</v>
      </c>
      <c r="BB438" s="138">
        <f t="shared" ca="1" si="73"/>
        <v>1</v>
      </c>
    </row>
    <row r="439" spans="51:54" ht="15.75" customHeight="1">
      <c r="AY439" s="3" t="s">
        <v>1390</v>
      </c>
      <c r="AZ439" s="138">
        <f t="shared" ca="1" si="71"/>
        <v>166000</v>
      </c>
      <c r="BA439" s="138">
        <f t="shared" ca="1" si="72"/>
        <v>165999</v>
      </c>
      <c r="BB439" s="138">
        <f t="shared" ca="1" si="73"/>
        <v>1</v>
      </c>
    </row>
    <row r="440" spans="51:54" ht="15.75" customHeight="1">
      <c r="AY440" s="3" t="s">
        <v>1391</v>
      </c>
      <c r="AZ440" s="138">
        <f t="shared" ca="1" si="71"/>
        <v>179000</v>
      </c>
      <c r="BA440" s="138">
        <f t="shared" ca="1" si="72"/>
        <v>178999</v>
      </c>
      <c r="BB440" s="138">
        <f t="shared" ca="1" si="73"/>
        <v>1</v>
      </c>
    </row>
    <row r="441" spans="51:54" ht="15.75" customHeight="1">
      <c r="AY441" s="3" t="s">
        <v>1392</v>
      </c>
      <c r="AZ441" s="138">
        <f t="shared" ca="1" si="71"/>
        <v>289000</v>
      </c>
      <c r="BA441" s="138">
        <f t="shared" ca="1" si="72"/>
        <v>288999</v>
      </c>
      <c r="BB441" s="138">
        <f t="shared" ca="1" si="73"/>
        <v>1</v>
      </c>
    </row>
    <row r="442" spans="51:54" ht="15.75" customHeight="1">
      <c r="AY442" s="3" t="s">
        <v>1393</v>
      </c>
      <c r="AZ442" s="138">
        <f t="shared" ca="1" si="71"/>
        <v>311000</v>
      </c>
      <c r="BA442" s="138">
        <f t="shared" ca="1" si="72"/>
        <v>310999</v>
      </c>
      <c r="BB442" s="138">
        <f t="shared" ca="1" si="73"/>
        <v>1</v>
      </c>
    </row>
    <row r="443" spans="51:54" ht="15.75" customHeight="1">
      <c r="AY443" s="3" t="s">
        <v>1394</v>
      </c>
      <c r="AZ443" s="138">
        <f t="shared" ca="1" si="71"/>
        <v>127000</v>
      </c>
      <c r="BA443" s="138">
        <f t="shared" ca="1" si="72"/>
        <v>126999</v>
      </c>
      <c r="BB443" s="138">
        <f t="shared" ca="1" si="73"/>
        <v>1</v>
      </c>
    </row>
    <row r="444" spans="51:54" ht="15.75" customHeight="1">
      <c r="AY444" s="3" t="s">
        <v>1395</v>
      </c>
      <c r="AZ444" s="138">
        <f t="shared" ca="1" si="71"/>
        <v>303000</v>
      </c>
      <c r="BA444" s="138">
        <f t="shared" ca="1" si="72"/>
        <v>302999</v>
      </c>
      <c r="BB444" s="138">
        <f t="shared" ca="1" si="73"/>
        <v>1</v>
      </c>
    </row>
    <row r="445" spans="51:54" ht="15.75" customHeight="1">
      <c r="AY445" s="3" t="s">
        <v>1396</v>
      </c>
      <c r="AZ445" s="138">
        <f t="shared" ca="1" si="71"/>
        <v>309000</v>
      </c>
      <c r="BA445" s="138">
        <f t="shared" ca="1" si="72"/>
        <v>308999</v>
      </c>
      <c r="BB445" s="138">
        <f t="shared" ca="1" si="73"/>
        <v>1</v>
      </c>
    </row>
    <row r="446" spans="51:54" ht="15.75" customHeight="1">
      <c r="AY446" s="3" t="s">
        <v>1397</v>
      </c>
      <c r="AZ446" s="138">
        <f t="shared" ca="1" si="71"/>
        <v>331000</v>
      </c>
      <c r="BA446" s="138">
        <f t="shared" ca="1" si="72"/>
        <v>330999</v>
      </c>
      <c r="BB446" s="138">
        <f t="shared" ca="1" si="73"/>
        <v>1</v>
      </c>
    </row>
    <row r="447" spans="51:54" ht="15.75" customHeight="1">
      <c r="AY447" s="3" t="s">
        <v>1398</v>
      </c>
      <c r="AZ447" s="138">
        <f t="shared" ca="1" si="71"/>
        <v>205000</v>
      </c>
      <c r="BA447" s="138">
        <f t="shared" ca="1" si="72"/>
        <v>204999</v>
      </c>
      <c r="BB447" s="138">
        <f t="shared" ca="1" si="73"/>
        <v>1</v>
      </c>
    </row>
    <row r="448" spans="51:54" ht="15.75" customHeight="1">
      <c r="AY448" s="3" t="s">
        <v>1399</v>
      </c>
      <c r="AZ448" s="138">
        <f t="shared" ca="1" si="71"/>
        <v>115000</v>
      </c>
      <c r="BA448" s="138">
        <f t="shared" ca="1" si="72"/>
        <v>114999</v>
      </c>
      <c r="BB448" s="138">
        <f t="shared" ca="1" si="73"/>
        <v>1</v>
      </c>
    </row>
    <row r="449" spans="51:54" ht="15.75" customHeight="1">
      <c r="AY449" s="3" t="s">
        <v>1400</v>
      </c>
      <c r="AZ449" s="138">
        <f t="shared" ca="1" si="71"/>
        <v>393000</v>
      </c>
      <c r="BA449" s="138">
        <f t="shared" ca="1" si="72"/>
        <v>392999</v>
      </c>
      <c r="BB449" s="138">
        <f t="shared" ca="1" si="73"/>
        <v>1</v>
      </c>
    </row>
    <row r="450" spans="51:54" ht="15.75" customHeight="1">
      <c r="AY450" s="3" t="s">
        <v>1401</v>
      </c>
      <c r="AZ450" s="138">
        <f t="shared" ca="1" si="71"/>
        <v>264000</v>
      </c>
      <c r="BA450" s="138">
        <f t="shared" ca="1" si="72"/>
        <v>263999</v>
      </c>
      <c r="BB450" s="138">
        <f t="shared" ca="1" si="73"/>
        <v>1</v>
      </c>
    </row>
    <row r="451" spans="51:54" ht="15.75" customHeight="1">
      <c r="AY451" s="3" t="s">
        <v>1402</v>
      </c>
      <c r="AZ451" s="138">
        <f t="shared" ca="1" si="71"/>
        <v>235000</v>
      </c>
      <c r="BA451" s="138">
        <f t="shared" ca="1" si="72"/>
        <v>234999</v>
      </c>
      <c r="BB451" s="138">
        <f t="shared" ca="1" si="73"/>
        <v>1</v>
      </c>
    </row>
    <row r="452" spans="51:54" ht="15.75" customHeight="1">
      <c r="AY452" s="3" t="s">
        <v>1403</v>
      </c>
      <c r="AZ452" s="138">
        <f t="shared" ca="1" si="71"/>
        <v>367000</v>
      </c>
      <c r="BA452" s="138">
        <f t="shared" ca="1" si="72"/>
        <v>366999</v>
      </c>
      <c r="BB452" s="138">
        <f t="shared" ca="1" si="73"/>
        <v>1</v>
      </c>
    </row>
    <row r="453" spans="51:54" ht="15.75" customHeight="1">
      <c r="AY453" s="3" t="s">
        <v>1404</v>
      </c>
      <c r="AZ453" s="138">
        <f t="shared" ca="1" si="71"/>
        <v>355000</v>
      </c>
      <c r="BA453" s="138">
        <f t="shared" ca="1" si="72"/>
        <v>354999</v>
      </c>
      <c r="BB453" s="138">
        <f t="shared" ca="1" si="73"/>
        <v>1</v>
      </c>
    </row>
    <row r="454" spans="51:54" ht="15.75" customHeight="1">
      <c r="AY454" s="3" t="s">
        <v>1405</v>
      </c>
      <c r="AZ454" s="138">
        <f t="shared" ca="1" si="71"/>
        <v>362000</v>
      </c>
      <c r="BA454" s="138">
        <f t="shared" ca="1" si="72"/>
        <v>361999</v>
      </c>
      <c r="BB454" s="138">
        <f t="shared" ca="1" si="73"/>
        <v>1</v>
      </c>
    </row>
    <row r="455" spans="51:54" ht="15.75" customHeight="1">
      <c r="AY455" s="3" t="s">
        <v>1406</v>
      </c>
      <c r="AZ455" s="138">
        <f t="shared" ca="1" si="71"/>
        <v>266000</v>
      </c>
      <c r="BA455" s="138">
        <f t="shared" ca="1" si="72"/>
        <v>265999</v>
      </c>
      <c r="BB455" s="138">
        <f t="shared" ca="1" si="73"/>
        <v>1</v>
      </c>
    </row>
    <row r="456" spans="51:54" ht="15.75" customHeight="1">
      <c r="AY456" s="3" t="s">
        <v>1407</v>
      </c>
      <c r="AZ456" s="138">
        <f t="shared" ca="1" si="71"/>
        <v>233000</v>
      </c>
      <c r="BA456" s="138">
        <f t="shared" ca="1" si="72"/>
        <v>232999</v>
      </c>
      <c r="BB456" s="138">
        <f t="shared" ca="1" si="73"/>
        <v>1</v>
      </c>
    </row>
    <row r="457" spans="51:54" ht="15.75" customHeight="1">
      <c r="AY457" s="3" t="s">
        <v>1408</v>
      </c>
      <c r="AZ457" s="138">
        <f t="shared" ca="1" si="71"/>
        <v>346000</v>
      </c>
      <c r="BA457" s="138">
        <f t="shared" ca="1" si="72"/>
        <v>345999</v>
      </c>
      <c r="BB457" s="138">
        <f t="shared" ca="1" si="73"/>
        <v>1</v>
      </c>
    </row>
    <row r="458" spans="51:54" ht="15.75" customHeight="1">
      <c r="AY458" s="3" t="s">
        <v>1409</v>
      </c>
      <c r="AZ458" s="138">
        <f t="shared" ca="1" si="71"/>
        <v>324000</v>
      </c>
      <c r="BA458" s="138">
        <f t="shared" ca="1" si="72"/>
        <v>323999</v>
      </c>
      <c r="BB458" s="138">
        <f t="shared" ca="1" si="73"/>
        <v>1</v>
      </c>
    </row>
    <row r="459" spans="51:54" ht="15.75" customHeight="1">
      <c r="AY459" s="3" t="s">
        <v>1410</v>
      </c>
      <c r="AZ459" s="138">
        <f t="shared" ca="1" si="71"/>
        <v>382000</v>
      </c>
      <c r="BA459" s="138">
        <f t="shared" ca="1" si="72"/>
        <v>381999</v>
      </c>
      <c r="BB459" s="138">
        <f t="shared" ca="1" si="73"/>
        <v>1</v>
      </c>
    </row>
    <row r="460" spans="51:54" ht="15.75" customHeight="1">
      <c r="AY460" s="3" t="s">
        <v>1411</v>
      </c>
      <c r="AZ460" s="138">
        <f t="shared" ca="1" si="71"/>
        <v>248000</v>
      </c>
      <c r="BA460" s="138">
        <f t="shared" ca="1" si="72"/>
        <v>247999</v>
      </c>
      <c r="BB460" s="138">
        <f t="shared" ca="1" si="73"/>
        <v>1</v>
      </c>
    </row>
    <row r="461" spans="51:54" ht="15.75" customHeight="1">
      <c r="AY461" s="3" t="s">
        <v>1412</v>
      </c>
      <c r="AZ461" s="138">
        <f t="shared" ca="1" si="71"/>
        <v>216000</v>
      </c>
      <c r="BA461" s="138">
        <f t="shared" ca="1" si="72"/>
        <v>215999</v>
      </c>
      <c r="BB461" s="138">
        <f t="shared" ca="1" si="73"/>
        <v>1</v>
      </c>
    </row>
    <row r="462" spans="51:54" ht="15.75" customHeight="1">
      <c r="AY462" s="3" t="s">
        <v>1413</v>
      </c>
      <c r="AZ462" s="138">
        <f t="shared" ca="1" si="71"/>
        <v>288000</v>
      </c>
      <c r="BA462" s="138">
        <f t="shared" ca="1" si="72"/>
        <v>287999</v>
      </c>
      <c r="BB462" s="138">
        <f t="shared" ca="1" si="73"/>
        <v>1</v>
      </c>
    </row>
    <row r="463" spans="51:54" ht="15.75" customHeight="1">
      <c r="AY463" s="3" t="s">
        <v>1414</v>
      </c>
      <c r="AZ463" s="138">
        <f t="shared" ca="1" si="71"/>
        <v>114000</v>
      </c>
      <c r="BA463" s="138">
        <f t="shared" ca="1" si="72"/>
        <v>113999</v>
      </c>
      <c r="BB463" s="138">
        <f t="shared" ca="1" si="73"/>
        <v>1</v>
      </c>
    </row>
    <row r="464" spans="51:54" ht="15.75" customHeight="1">
      <c r="AY464" s="3" t="s">
        <v>1415</v>
      </c>
      <c r="AZ464" s="138">
        <f t="shared" ca="1" si="71"/>
        <v>328000</v>
      </c>
      <c r="BA464" s="138">
        <f t="shared" ca="1" si="72"/>
        <v>327999</v>
      </c>
      <c r="BB464" s="138">
        <f t="shared" ca="1" si="73"/>
        <v>1</v>
      </c>
    </row>
    <row r="465" spans="51:54" ht="15.75" customHeight="1">
      <c r="AY465" s="3" t="s">
        <v>1416</v>
      </c>
      <c r="AZ465" s="138">
        <f t="shared" ca="1" si="71"/>
        <v>246000</v>
      </c>
      <c r="BA465" s="138">
        <f t="shared" ca="1" si="72"/>
        <v>245999</v>
      </c>
      <c r="BB465" s="138">
        <f t="shared" ca="1" si="73"/>
        <v>1</v>
      </c>
    </row>
    <row r="466" spans="51:54" ht="15.75" customHeight="1">
      <c r="AY466" s="3" t="s">
        <v>1417</v>
      </c>
      <c r="AZ466" s="138">
        <f t="shared" ca="1" si="71"/>
        <v>349000</v>
      </c>
      <c r="BA466" s="138">
        <f t="shared" ca="1" si="72"/>
        <v>348999</v>
      </c>
      <c r="BB466" s="138">
        <f t="shared" ca="1" si="73"/>
        <v>1</v>
      </c>
    </row>
    <row r="467" spans="51:54" ht="15.75" customHeight="1">
      <c r="AY467" s="3" t="s">
        <v>1418</v>
      </c>
      <c r="AZ467" s="138">
        <f t="shared" ca="1" si="71"/>
        <v>171000</v>
      </c>
      <c r="BA467" s="138">
        <f t="shared" ca="1" si="72"/>
        <v>170999</v>
      </c>
      <c r="BB467" s="138">
        <f t="shared" ca="1" si="73"/>
        <v>1</v>
      </c>
    </row>
    <row r="468" spans="51:54" ht="15.75" customHeight="1">
      <c r="AY468" s="3" t="s">
        <v>1419</v>
      </c>
      <c r="AZ468" s="138">
        <f t="shared" ca="1" si="71"/>
        <v>338000</v>
      </c>
      <c r="BA468" s="138">
        <f t="shared" ca="1" si="72"/>
        <v>337999</v>
      </c>
      <c r="BB468" s="138">
        <f t="shared" ca="1" si="73"/>
        <v>1</v>
      </c>
    </row>
    <row r="469" spans="51:54" ht="15.75" customHeight="1">
      <c r="AY469" s="3" t="s">
        <v>1420</v>
      </c>
      <c r="AZ469" s="138">
        <f t="shared" ca="1" si="71"/>
        <v>183000</v>
      </c>
      <c r="BA469" s="138">
        <f t="shared" ca="1" si="72"/>
        <v>182999</v>
      </c>
      <c r="BB469" s="138">
        <f t="shared" ca="1" si="73"/>
        <v>1</v>
      </c>
    </row>
    <row r="470" spans="51:54" ht="15.75" customHeight="1">
      <c r="AY470" s="3" t="s">
        <v>1421</v>
      </c>
      <c r="AZ470" s="138">
        <f t="shared" ca="1" si="71"/>
        <v>184000</v>
      </c>
      <c r="BA470" s="138">
        <f t="shared" ca="1" si="72"/>
        <v>183999</v>
      </c>
      <c r="BB470" s="138">
        <f t="shared" ca="1" si="73"/>
        <v>1</v>
      </c>
    </row>
    <row r="471" spans="51:54" ht="15.75" customHeight="1">
      <c r="AY471" s="3" t="s">
        <v>1422</v>
      </c>
      <c r="AZ471" s="138">
        <f t="shared" ca="1" si="71"/>
        <v>163000</v>
      </c>
      <c r="BA471" s="138">
        <f t="shared" ca="1" si="72"/>
        <v>162999</v>
      </c>
      <c r="BB471" s="138">
        <f t="shared" ca="1" si="73"/>
        <v>1</v>
      </c>
    </row>
    <row r="472" spans="51:54" ht="15.75" customHeight="1">
      <c r="AY472" s="3" t="s">
        <v>1423</v>
      </c>
      <c r="AZ472" s="138">
        <f t="shared" ca="1" si="71"/>
        <v>281000</v>
      </c>
      <c r="BA472" s="138">
        <f t="shared" ca="1" si="72"/>
        <v>280999</v>
      </c>
      <c r="BB472" s="138">
        <f t="shared" ca="1" si="73"/>
        <v>1</v>
      </c>
    </row>
    <row r="473" spans="51:54" ht="15.75" customHeight="1">
      <c r="AY473" s="3" t="s">
        <v>1424</v>
      </c>
      <c r="AZ473" s="138">
        <f t="shared" ca="1" si="71"/>
        <v>204000</v>
      </c>
      <c r="BA473" s="138">
        <f t="shared" ca="1" si="72"/>
        <v>203999</v>
      </c>
      <c r="BB473" s="138">
        <f t="shared" ca="1" si="73"/>
        <v>1</v>
      </c>
    </row>
    <row r="474" spans="51:54" ht="15.75" customHeight="1">
      <c r="AY474" s="3" t="s">
        <v>1425</v>
      </c>
      <c r="AZ474" s="138">
        <f t="shared" ca="1" si="71"/>
        <v>238000</v>
      </c>
      <c r="BA474" s="138">
        <f t="shared" ca="1" si="72"/>
        <v>237999</v>
      </c>
      <c r="BB474" s="138">
        <f t="shared" ca="1" si="73"/>
        <v>1</v>
      </c>
    </row>
    <row r="475" spans="51:54" ht="15.75" customHeight="1">
      <c r="AY475" s="3" t="s">
        <v>1426</v>
      </c>
      <c r="AZ475" s="138">
        <f t="shared" ca="1" si="71"/>
        <v>292000</v>
      </c>
      <c r="BA475" s="138">
        <f t="shared" ca="1" si="72"/>
        <v>291999</v>
      </c>
      <c r="BB475" s="138">
        <f t="shared" ca="1" si="73"/>
        <v>1</v>
      </c>
    </row>
    <row r="476" spans="51:54" ht="15.75" customHeight="1">
      <c r="AY476" s="3" t="s">
        <v>1427</v>
      </c>
      <c r="AZ476" s="138">
        <f t="shared" ca="1" si="71"/>
        <v>291000</v>
      </c>
      <c r="BA476" s="138">
        <f t="shared" ca="1" si="72"/>
        <v>290999</v>
      </c>
      <c r="BB476" s="138">
        <f t="shared" ca="1" si="73"/>
        <v>1</v>
      </c>
    </row>
    <row r="477" spans="51:54" ht="15.75" customHeight="1">
      <c r="AY477" s="3" t="s">
        <v>1428</v>
      </c>
      <c r="AZ477" s="138">
        <f t="shared" ca="1" si="71"/>
        <v>186000</v>
      </c>
      <c r="BA477" s="138">
        <f t="shared" ca="1" si="72"/>
        <v>185999</v>
      </c>
      <c r="BB477" s="138">
        <f t="shared" ca="1" si="73"/>
        <v>1</v>
      </c>
    </row>
    <row r="478" spans="51:54" ht="15.75" customHeight="1">
      <c r="AY478" s="3" t="s">
        <v>1429</v>
      </c>
      <c r="AZ478" s="138">
        <f t="shared" ca="1" si="71"/>
        <v>371000</v>
      </c>
      <c r="BA478" s="138">
        <f t="shared" ca="1" si="72"/>
        <v>370999</v>
      </c>
      <c r="BB478" s="138">
        <f t="shared" ca="1" si="73"/>
        <v>1</v>
      </c>
    </row>
    <row r="479" spans="51:54" ht="15.75" customHeight="1">
      <c r="AY479" s="3" t="s">
        <v>1430</v>
      </c>
      <c r="AZ479" s="138">
        <f t="shared" ca="1" si="71"/>
        <v>351000</v>
      </c>
      <c r="BA479" s="138">
        <f t="shared" ca="1" si="72"/>
        <v>350999</v>
      </c>
      <c r="BB479" s="138">
        <f t="shared" ca="1" si="73"/>
        <v>1</v>
      </c>
    </row>
    <row r="480" spans="51:54" ht="15.75" customHeight="1">
      <c r="AY480" s="3" t="s">
        <v>1431</v>
      </c>
      <c r="AZ480" s="138">
        <f t="shared" ca="1" si="71"/>
        <v>209000</v>
      </c>
      <c r="BA480" s="138">
        <f t="shared" ca="1" si="72"/>
        <v>208999</v>
      </c>
      <c r="BB480" s="138">
        <f t="shared" ca="1" si="73"/>
        <v>1</v>
      </c>
    </row>
    <row r="481" spans="51:54" ht="15.75" customHeight="1">
      <c r="AY481" s="3" t="s">
        <v>1432</v>
      </c>
      <c r="AZ481" s="138">
        <f t="shared" ca="1" si="71"/>
        <v>293000</v>
      </c>
      <c r="BA481" s="138">
        <f t="shared" ca="1" si="72"/>
        <v>292999</v>
      </c>
      <c r="BB481" s="138">
        <f t="shared" ca="1" si="73"/>
        <v>1</v>
      </c>
    </row>
    <row r="482" spans="51:54" ht="15.75" customHeight="1">
      <c r="AY482" s="3" t="s">
        <v>1433</v>
      </c>
      <c r="AZ482" s="138">
        <f t="shared" ca="1" si="71"/>
        <v>223000</v>
      </c>
      <c r="BA482" s="138">
        <f t="shared" ca="1" si="72"/>
        <v>222999</v>
      </c>
      <c r="BB482" s="138">
        <f t="shared" ca="1" si="73"/>
        <v>1</v>
      </c>
    </row>
    <row r="483" spans="51:54" ht="15.75" customHeight="1">
      <c r="AY483" s="3" t="s">
        <v>1434</v>
      </c>
      <c r="AZ483" s="138">
        <f t="shared" ca="1" si="71"/>
        <v>204000</v>
      </c>
      <c r="BA483" s="138">
        <f t="shared" ca="1" si="72"/>
        <v>203999</v>
      </c>
      <c r="BB483" s="138">
        <f t="shared" ca="1" si="73"/>
        <v>1</v>
      </c>
    </row>
    <row r="484" spans="51:54" ht="15.75" customHeight="1">
      <c r="AY484" s="3" t="s">
        <v>1435</v>
      </c>
      <c r="AZ484" s="138">
        <f t="shared" ca="1" si="71"/>
        <v>299000</v>
      </c>
      <c r="BA484" s="138">
        <f t="shared" ca="1" si="72"/>
        <v>298999</v>
      </c>
      <c r="BB484" s="138">
        <f t="shared" ca="1" si="73"/>
        <v>1</v>
      </c>
    </row>
    <row r="485" spans="51:54" ht="15.75" customHeight="1">
      <c r="AY485" s="3" t="s">
        <v>1436</v>
      </c>
      <c r="AZ485" s="138">
        <f t="shared" ca="1" si="71"/>
        <v>303000</v>
      </c>
      <c r="BA485" s="138">
        <f t="shared" ca="1" si="72"/>
        <v>302999</v>
      </c>
      <c r="BB485" s="138">
        <f t="shared" ca="1" si="73"/>
        <v>1</v>
      </c>
    </row>
    <row r="486" spans="51:54" ht="15.75" customHeight="1">
      <c r="AY486" s="3" t="s">
        <v>1437</v>
      </c>
      <c r="AZ486" s="138">
        <f t="shared" ca="1" si="71"/>
        <v>205000</v>
      </c>
      <c r="BA486" s="138">
        <f t="shared" ca="1" si="72"/>
        <v>204999</v>
      </c>
      <c r="BB486" s="138">
        <f t="shared" ca="1" si="73"/>
        <v>1</v>
      </c>
    </row>
    <row r="487" spans="51:54" ht="15.75" customHeight="1">
      <c r="AY487" s="3" t="s">
        <v>1438</v>
      </c>
      <c r="AZ487" s="138">
        <f t="shared" ca="1" si="71"/>
        <v>132000</v>
      </c>
      <c r="BA487" s="138">
        <f t="shared" ca="1" si="72"/>
        <v>131999</v>
      </c>
      <c r="BB487" s="138">
        <f t="shared" ca="1" si="73"/>
        <v>1</v>
      </c>
    </row>
    <row r="488" spans="51:54" ht="15.75" customHeight="1">
      <c r="AY488" s="3" t="s">
        <v>1439</v>
      </c>
      <c r="AZ488" s="138">
        <f t="shared" ca="1" si="71"/>
        <v>127000</v>
      </c>
      <c r="BA488" s="138">
        <f t="shared" ca="1" si="72"/>
        <v>126999</v>
      </c>
      <c r="BB488" s="138">
        <f t="shared" ca="1" si="73"/>
        <v>1</v>
      </c>
    </row>
    <row r="489" spans="51:54" ht="15.75" customHeight="1">
      <c r="AY489" s="3" t="s">
        <v>1440</v>
      </c>
      <c r="AZ489" s="138">
        <f t="shared" ca="1" si="71"/>
        <v>117000</v>
      </c>
      <c r="BA489" s="138">
        <f t="shared" ca="1" si="72"/>
        <v>116999</v>
      </c>
      <c r="BB489" s="138">
        <f t="shared" ca="1" si="73"/>
        <v>1</v>
      </c>
    </row>
    <row r="490" spans="51:54" ht="15.75" customHeight="1">
      <c r="AY490" s="3" t="s">
        <v>1441</v>
      </c>
      <c r="AZ490" s="138">
        <f t="shared" ca="1" si="71"/>
        <v>184000</v>
      </c>
      <c r="BA490" s="138">
        <f t="shared" ca="1" si="72"/>
        <v>183999</v>
      </c>
      <c r="BB490" s="138">
        <f t="shared" ca="1" si="73"/>
        <v>1</v>
      </c>
    </row>
    <row r="491" spans="51:54" ht="15.75" customHeight="1">
      <c r="AY491" s="3" t="s">
        <v>1442</v>
      </c>
      <c r="AZ491" s="138">
        <f t="shared" ca="1" si="71"/>
        <v>301000</v>
      </c>
      <c r="BA491" s="138">
        <f t="shared" ca="1" si="72"/>
        <v>300999</v>
      </c>
      <c r="BB491" s="138">
        <f t="shared" ca="1" si="73"/>
        <v>1</v>
      </c>
    </row>
    <row r="492" spans="51:54" ht="15.75" customHeight="1">
      <c r="AY492" s="3" t="s">
        <v>1443</v>
      </c>
      <c r="AZ492" s="138">
        <f t="shared" ca="1" si="71"/>
        <v>369000</v>
      </c>
      <c r="BA492" s="138">
        <f t="shared" ca="1" si="72"/>
        <v>368999</v>
      </c>
      <c r="BB492" s="138">
        <f t="shared" ca="1" si="73"/>
        <v>1</v>
      </c>
    </row>
    <row r="493" spans="51:54" ht="15.75" customHeight="1">
      <c r="AY493" s="3" t="s">
        <v>1444</v>
      </c>
      <c r="AZ493" s="138">
        <f t="shared" ca="1" si="71"/>
        <v>326000</v>
      </c>
      <c r="BA493" s="138">
        <f t="shared" ca="1" si="72"/>
        <v>325999</v>
      </c>
      <c r="BB493" s="138">
        <f t="shared" ca="1" si="73"/>
        <v>1</v>
      </c>
    </row>
    <row r="494" spans="51:54" ht="15.75" customHeight="1">
      <c r="AY494" s="3" t="s">
        <v>1445</v>
      </c>
      <c r="AZ494" s="138">
        <f t="shared" ca="1" si="71"/>
        <v>187000</v>
      </c>
      <c r="BA494" s="138">
        <f t="shared" ca="1" si="72"/>
        <v>186999</v>
      </c>
      <c r="BB494" s="138">
        <f t="shared" ca="1" si="73"/>
        <v>1</v>
      </c>
    </row>
    <row r="495" spans="51:54" ht="15.75" customHeight="1">
      <c r="AY495" s="3" t="s">
        <v>1446</v>
      </c>
      <c r="AZ495" s="138">
        <f t="shared" ca="1" si="71"/>
        <v>127000</v>
      </c>
      <c r="BA495" s="138">
        <f t="shared" ca="1" si="72"/>
        <v>126999</v>
      </c>
      <c r="BB495" s="138">
        <f t="shared" ca="1" si="73"/>
        <v>1</v>
      </c>
    </row>
    <row r="496" spans="51:54" ht="15.75" customHeight="1">
      <c r="AY496" s="3" t="s">
        <v>1447</v>
      </c>
      <c r="AZ496" s="138">
        <f t="shared" ca="1" si="71"/>
        <v>398000</v>
      </c>
      <c r="BA496" s="138">
        <f t="shared" ca="1" si="72"/>
        <v>397999</v>
      </c>
      <c r="BB496" s="138">
        <f t="shared" ca="1" si="73"/>
        <v>1</v>
      </c>
    </row>
    <row r="497" spans="51:54" ht="15.75" customHeight="1">
      <c r="AY497" s="3" t="s">
        <v>1448</v>
      </c>
      <c r="AZ497" s="138">
        <f t="shared" ca="1" si="71"/>
        <v>377000</v>
      </c>
      <c r="BA497" s="138">
        <f t="shared" ca="1" si="72"/>
        <v>376999</v>
      </c>
      <c r="BB497" s="138">
        <f t="shared" ca="1" si="73"/>
        <v>1</v>
      </c>
    </row>
    <row r="498" spans="51:54" ht="15.75" customHeight="1">
      <c r="AY498" s="3" t="s">
        <v>1449</v>
      </c>
      <c r="AZ498" s="138">
        <f t="shared" ca="1" si="71"/>
        <v>119000</v>
      </c>
      <c r="BA498" s="138">
        <f t="shared" ca="1" si="72"/>
        <v>118999</v>
      </c>
      <c r="BB498" s="138">
        <f t="shared" ca="1" si="73"/>
        <v>1</v>
      </c>
    </row>
    <row r="499" spans="51:54" ht="15.75" customHeight="1">
      <c r="AY499" s="3" t="s">
        <v>1450</v>
      </c>
      <c r="AZ499" s="138">
        <f t="shared" ca="1" si="71"/>
        <v>286000</v>
      </c>
      <c r="BA499" s="138">
        <f t="shared" ca="1" si="72"/>
        <v>285999</v>
      </c>
      <c r="BB499" s="138">
        <f t="shared" ca="1" si="73"/>
        <v>1</v>
      </c>
    </row>
    <row r="500" spans="51:54" ht="15.75" customHeight="1">
      <c r="AY500" s="3" t="s">
        <v>1451</v>
      </c>
      <c r="AZ500" s="138">
        <f t="shared" ca="1" si="71"/>
        <v>286000</v>
      </c>
      <c r="BA500" s="138">
        <f t="shared" ca="1" si="72"/>
        <v>285999</v>
      </c>
      <c r="BB500" s="138">
        <f t="shared" ca="1" si="73"/>
        <v>1</v>
      </c>
    </row>
    <row r="501" spans="51:54" ht="15.75" customHeight="1">
      <c r="AY501" s="3" t="s">
        <v>1452</v>
      </c>
      <c r="AZ501" s="138">
        <f t="shared" ca="1" si="71"/>
        <v>214000</v>
      </c>
      <c r="BA501" s="138">
        <f t="shared" ca="1" si="72"/>
        <v>213999</v>
      </c>
      <c r="BB501" s="138">
        <f t="shared" ca="1" si="73"/>
        <v>1</v>
      </c>
    </row>
    <row r="502" spans="51:54" ht="15.75" customHeight="1">
      <c r="AY502" s="3" t="s">
        <v>1453</v>
      </c>
      <c r="AZ502" s="138">
        <f t="shared" ca="1" si="71"/>
        <v>386000</v>
      </c>
      <c r="BA502" s="138">
        <f t="shared" ca="1" si="72"/>
        <v>385999</v>
      </c>
      <c r="BB502" s="138">
        <f t="shared" ca="1" si="73"/>
        <v>1</v>
      </c>
    </row>
    <row r="503" spans="51:54" ht="15.75" customHeight="1">
      <c r="AY503" s="3" t="s">
        <v>1454</v>
      </c>
      <c r="AZ503" s="138">
        <f t="shared" ca="1" si="71"/>
        <v>347000</v>
      </c>
      <c r="BA503" s="138">
        <f t="shared" ca="1" si="72"/>
        <v>346999</v>
      </c>
      <c r="BB503" s="138">
        <f t="shared" ca="1" si="73"/>
        <v>1</v>
      </c>
    </row>
    <row r="504" spans="51:54" ht="15.75" customHeight="1">
      <c r="AY504" s="3" t="s">
        <v>1455</v>
      </c>
      <c r="AZ504" s="138">
        <f t="shared" ca="1" si="71"/>
        <v>170000</v>
      </c>
      <c r="BA504" s="138">
        <f t="shared" ca="1" si="72"/>
        <v>169999</v>
      </c>
      <c r="BB504" s="138">
        <f t="shared" ca="1" si="73"/>
        <v>1</v>
      </c>
    </row>
    <row r="505" spans="51:54" ht="15.75" customHeight="1">
      <c r="AY505" s="3" t="s">
        <v>1456</v>
      </c>
      <c r="AZ505" s="138">
        <f t="shared" ca="1" si="71"/>
        <v>289000</v>
      </c>
      <c r="BA505" s="138">
        <f t="shared" ca="1" si="72"/>
        <v>288999</v>
      </c>
      <c r="BB505" s="138">
        <f t="shared" ca="1" si="73"/>
        <v>1</v>
      </c>
    </row>
    <row r="506" spans="51:54" ht="15.75" customHeight="1">
      <c r="AY506" s="3" t="s">
        <v>1457</v>
      </c>
      <c r="AZ506" s="138">
        <f t="shared" ca="1" si="71"/>
        <v>268000</v>
      </c>
      <c r="BA506" s="138">
        <f t="shared" ca="1" si="72"/>
        <v>267999</v>
      </c>
      <c r="BB506" s="138">
        <f t="shared" ca="1" si="73"/>
        <v>1</v>
      </c>
    </row>
    <row r="507" spans="51:54" ht="15.75" customHeight="1">
      <c r="AY507" s="3" t="s">
        <v>1458</v>
      </c>
      <c r="AZ507" s="138">
        <f t="shared" ca="1" si="71"/>
        <v>258000</v>
      </c>
      <c r="BA507" s="138">
        <f t="shared" ca="1" si="72"/>
        <v>257999</v>
      </c>
      <c r="BB507" s="138">
        <f t="shared" ca="1" si="73"/>
        <v>1</v>
      </c>
    </row>
    <row r="508" spans="51:54" ht="15.75" customHeight="1">
      <c r="AY508" s="3" t="s">
        <v>1459</v>
      </c>
      <c r="AZ508" s="138">
        <f t="shared" ca="1" si="71"/>
        <v>284000</v>
      </c>
      <c r="BA508" s="138">
        <f t="shared" ca="1" si="72"/>
        <v>283999</v>
      </c>
      <c r="BB508" s="138">
        <f t="shared" ca="1" si="73"/>
        <v>1</v>
      </c>
    </row>
    <row r="509" spans="51:54" ht="15.75" customHeight="1">
      <c r="AY509" s="3" t="s">
        <v>1460</v>
      </c>
      <c r="AZ509" s="138">
        <f t="shared" ca="1" si="71"/>
        <v>387000</v>
      </c>
      <c r="BA509" s="138">
        <f t="shared" ca="1" si="72"/>
        <v>386999</v>
      </c>
      <c r="BB509" s="138">
        <f t="shared" ca="1" si="73"/>
        <v>1</v>
      </c>
    </row>
    <row r="510" spans="51:54" ht="15.75" customHeight="1">
      <c r="AY510" s="3" t="s">
        <v>1461</v>
      </c>
      <c r="AZ510" s="138">
        <f t="shared" ca="1" si="71"/>
        <v>374000</v>
      </c>
      <c r="BA510" s="138">
        <f t="shared" ca="1" si="72"/>
        <v>373999</v>
      </c>
      <c r="BB510" s="138">
        <f t="shared" ca="1" si="73"/>
        <v>1</v>
      </c>
    </row>
    <row r="511" spans="51:54" ht="15.75" customHeight="1">
      <c r="AY511" s="3" t="s">
        <v>1462</v>
      </c>
      <c r="AZ511" s="138">
        <f t="shared" ca="1" si="71"/>
        <v>210000</v>
      </c>
      <c r="BA511" s="138">
        <f t="shared" ca="1" si="72"/>
        <v>209999</v>
      </c>
      <c r="BB511" s="138">
        <f t="shared" ca="1" si="73"/>
        <v>1</v>
      </c>
    </row>
    <row r="512" spans="51:54" ht="15.75" customHeight="1">
      <c r="AY512" s="3" t="s">
        <v>1463</v>
      </c>
      <c r="AZ512" s="138">
        <f t="shared" ca="1" si="71"/>
        <v>141000</v>
      </c>
      <c r="BA512" s="138">
        <f t="shared" ca="1" si="72"/>
        <v>140999</v>
      </c>
      <c r="BB512" s="138">
        <f t="shared" ca="1" si="73"/>
        <v>1</v>
      </c>
    </row>
    <row r="513" spans="51:54" ht="15.75" customHeight="1">
      <c r="AY513" s="3" t="s">
        <v>1464</v>
      </c>
      <c r="AZ513" s="138">
        <f t="shared" ca="1" si="71"/>
        <v>155000</v>
      </c>
      <c r="BA513" s="138">
        <f t="shared" ca="1" si="72"/>
        <v>154999</v>
      </c>
      <c r="BB513" s="138">
        <f t="shared" ca="1" si="73"/>
        <v>1</v>
      </c>
    </row>
    <row r="514" spans="51:54" ht="15.75" customHeight="1">
      <c r="AY514" s="3" t="s">
        <v>1465</v>
      </c>
      <c r="AZ514" s="138">
        <f t="shared" ref="AZ514:AZ768" ca="1" si="74">RANDBETWEEN(100,400)*1000</f>
        <v>357000</v>
      </c>
      <c r="BA514" s="138">
        <f t="shared" ref="BA514:BA768" ca="1" si="75">+AZ514-1</f>
        <v>356999</v>
      </c>
      <c r="BB514" s="138">
        <f t="shared" ref="BB514:BB768" ca="1" si="76">+AZ514-BA514</f>
        <v>1</v>
      </c>
    </row>
    <row r="515" spans="51:54" ht="15.75" customHeight="1">
      <c r="AY515" s="3" t="s">
        <v>1466</v>
      </c>
      <c r="AZ515" s="138">
        <f t="shared" ca="1" si="74"/>
        <v>168000</v>
      </c>
      <c r="BA515" s="138">
        <f t="shared" ca="1" si="75"/>
        <v>167999</v>
      </c>
      <c r="BB515" s="138">
        <f t="shared" ca="1" si="76"/>
        <v>1</v>
      </c>
    </row>
    <row r="516" spans="51:54" ht="15.75" customHeight="1">
      <c r="AY516" s="3" t="s">
        <v>1467</v>
      </c>
      <c r="AZ516" s="138">
        <f t="shared" ca="1" si="74"/>
        <v>225000</v>
      </c>
      <c r="BA516" s="138">
        <f t="shared" ca="1" si="75"/>
        <v>224999</v>
      </c>
      <c r="BB516" s="138">
        <f t="shared" ca="1" si="76"/>
        <v>1</v>
      </c>
    </row>
    <row r="517" spans="51:54" ht="15.75" customHeight="1">
      <c r="AY517" s="3" t="s">
        <v>1468</v>
      </c>
      <c r="AZ517" s="138">
        <f t="shared" ca="1" si="74"/>
        <v>275000</v>
      </c>
      <c r="BA517" s="138">
        <f t="shared" ca="1" si="75"/>
        <v>274999</v>
      </c>
      <c r="BB517" s="138">
        <f t="shared" ca="1" si="76"/>
        <v>1</v>
      </c>
    </row>
    <row r="518" spans="51:54" ht="15.75" customHeight="1">
      <c r="AY518" s="3" t="s">
        <v>1469</v>
      </c>
      <c r="AZ518" s="138">
        <f t="shared" ca="1" si="74"/>
        <v>381000</v>
      </c>
      <c r="BA518" s="138">
        <f t="shared" ca="1" si="75"/>
        <v>380999</v>
      </c>
      <c r="BB518" s="138">
        <f t="shared" ca="1" si="76"/>
        <v>1</v>
      </c>
    </row>
    <row r="519" spans="51:54" ht="15.75" customHeight="1">
      <c r="AY519" s="3" t="s">
        <v>1470</v>
      </c>
      <c r="AZ519" s="138">
        <f t="shared" ca="1" si="74"/>
        <v>253000</v>
      </c>
      <c r="BA519" s="138">
        <f t="shared" ca="1" si="75"/>
        <v>252999</v>
      </c>
      <c r="BB519" s="138">
        <f t="shared" ca="1" si="76"/>
        <v>1</v>
      </c>
    </row>
    <row r="520" spans="51:54" ht="15.75" customHeight="1">
      <c r="AY520" s="3" t="s">
        <v>1471</v>
      </c>
      <c r="AZ520" s="138">
        <f t="shared" ca="1" si="74"/>
        <v>254000</v>
      </c>
      <c r="BA520" s="138">
        <f t="shared" ca="1" si="75"/>
        <v>253999</v>
      </c>
      <c r="BB520" s="138">
        <f t="shared" ca="1" si="76"/>
        <v>1</v>
      </c>
    </row>
    <row r="521" spans="51:54" ht="15.75" customHeight="1">
      <c r="AY521" s="3" t="s">
        <v>1472</v>
      </c>
      <c r="AZ521" s="138">
        <f t="shared" ca="1" si="74"/>
        <v>307000</v>
      </c>
      <c r="BA521" s="138">
        <f t="shared" ca="1" si="75"/>
        <v>306999</v>
      </c>
      <c r="BB521" s="138">
        <f t="shared" ca="1" si="76"/>
        <v>1</v>
      </c>
    </row>
    <row r="522" spans="51:54" ht="15.75" customHeight="1">
      <c r="AY522" s="3" t="s">
        <v>1473</v>
      </c>
      <c r="AZ522" s="138">
        <f t="shared" ca="1" si="74"/>
        <v>386000</v>
      </c>
      <c r="BA522" s="138">
        <f t="shared" ca="1" si="75"/>
        <v>385999</v>
      </c>
      <c r="BB522" s="138">
        <f t="shared" ca="1" si="76"/>
        <v>1</v>
      </c>
    </row>
    <row r="523" spans="51:54" ht="15.75" customHeight="1">
      <c r="AY523" s="3" t="s">
        <v>1474</v>
      </c>
      <c r="AZ523" s="138">
        <f t="shared" ca="1" si="74"/>
        <v>308000</v>
      </c>
      <c r="BA523" s="138">
        <f t="shared" ca="1" si="75"/>
        <v>307999</v>
      </c>
      <c r="BB523" s="138">
        <f t="shared" ca="1" si="76"/>
        <v>1</v>
      </c>
    </row>
    <row r="524" spans="51:54" ht="15.75" customHeight="1">
      <c r="AY524" s="3" t="s">
        <v>1475</v>
      </c>
      <c r="AZ524" s="138">
        <f t="shared" ca="1" si="74"/>
        <v>292000</v>
      </c>
      <c r="BA524" s="138">
        <f t="shared" ca="1" si="75"/>
        <v>291999</v>
      </c>
      <c r="BB524" s="138">
        <f t="shared" ca="1" si="76"/>
        <v>1</v>
      </c>
    </row>
    <row r="525" spans="51:54" ht="15.75" customHeight="1">
      <c r="AY525" s="3" t="s">
        <v>1476</v>
      </c>
      <c r="AZ525" s="138">
        <f t="shared" ca="1" si="74"/>
        <v>384000</v>
      </c>
      <c r="BA525" s="138">
        <f t="shared" ca="1" si="75"/>
        <v>383999</v>
      </c>
      <c r="BB525" s="138">
        <f t="shared" ca="1" si="76"/>
        <v>1</v>
      </c>
    </row>
    <row r="526" spans="51:54" ht="15.75" customHeight="1">
      <c r="AY526" s="3" t="s">
        <v>1477</v>
      </c>
      <c r="AZ526" s="138">
        <f t="shared" ca="1" si="74"/>
        <v>361000</v>
      </c>
      <c r="BA526" s="138">
        <f t="shared" ca="1" si="75"/>
        <v>360999</v>
      </c>
      <c r="BB526" s="138">
        <f t="shared" ca="1" si="76"/>
        <v>1</v>
      </c>
    </row>
    <row r="527" spans="51:54" ht="15.75" customHeight="1">
      <c r="AY527" s="3" t="s">
        <v>1478</v>
      </c>
      <c r="AZ527" s="138">
        <f t="shared" ca="1" si="74"/>
        <v>301000</v>
      </c>
      <c r="BA527" s="138">
        <f t="shared" ca="1" si="75"/>
        <v>300999</v>
      </c>
      <c r="BB527" s="138">
        <f t="shared" ca="1" si="76"/>
        <v>1</v>
      </c>
    </row>
    <row r="528" spans="51:54" ht="15.75" customHeight="1">
      <c r="AY528" s="3" t="s">
        <v>1479</v>
      </c>
      <c r="AZ528" s="138">
        <f t="shared" ca="1" si="74"/>
        <v>123000</v>
      </c>
      <c r="BA528" s="138">
        <f t="shared" ca="1" si="75"/>
        <v>122999</v>
      </c>
      <c r="BB528" s="138">
        <f t="shared" ca="1" si="76"/>
        <v>1</v>
      </c>
    </row>
    <row r="529" spans="51:54" ht="15.75" customHeight="1">
      <c r="AY529" s="3" t="s">
        <v>1480</v>
      </c>
      <c r="AZ529" s="138">
        <f t="shared" ca="1" si="74"/>
        <v>160000</v>
      </c>
      <c r="BA529" s="138">
        <f t="shared" ca="1" si="75"/>
        <v>159999</v>
      </c>
      <c r="BB529" s="138">
        <f t="shared" ca="1" si="76"/>
        <v>1</v>
      </c>
    </row>
    <row r="530" spans="51:54" ht="15.75" customHeight="1">
      <c r="AY530" s="3" t="s">
        <v>1481</v>
      </c>
      <c r="AZ530" s="138">
        <f t="shared" ca="1" si="74"/>
        <v>307000</v>
      </c>
      <c r="BA530" s="138">
        <f t="shared" ca="1" si="75"/>
        <v>306999</v>
      </c>
      <c r="BB530" s="138">
        <f t="shared" ca="1" si="76"/>
        <v>1</v>
      </c>
    </row>
    <row r="531" spans="51:54" ht="15.75" customHeight="1">
      <c r="AY531" s="3" t="s">
        <v>1482</v>
      </c>
      <c r="AZ531" s="138">
        <f t="shared" ca="1" si="74"/>
        <v>150000</v>
      </c>
      <c r="BA531" s="138">
        <f t="shared" ca="1" si="75"/>
        <v>149999</v>
      </c>
      <c r="BB531" s="138">
        <f t="shared" ca="1" si="76"/>
        <v>1</v>
      </c>
    </row>
    <row r="532" spans="51:54" ht="15.75" customHeight="1">
      <c r="AY532" s="3" t="s">
        <v>1483</v>
      </c>
      <c r="AZ532" s="138">
        <f t="shared" ca="1" si="74"/>
        <v>389000</v>
      </c>
      <c r="BA532" s="138">
        <f t="shared" ca="1" si="75"/>
        <v>388999</v>
      </c>
      <c r="BB532" s="138">
        <f t="shared" ca="1" si="76"/>
        <v>1</v>
      </c>
    </row>
    <row r="533" spans="51:54" ht="15.75" customHeight="1">
      <c r="AY533" s="3" t="s">
        <v>1484</v>
      </c>
      <c r="AZ533" s="138">
        <f t="shared" ca="1" si="74"/>
        <v>184000</v>
      </c>
      <c r="BA533" s="138">
        <f t="shared" ca="1" si="75"/>
        <v>183999</v>
      </c>
      <c r="BB533" s="138">
        <f t="shared" ca="1" si="76"/>
        <v>1</v>
      </c>
    </row>
    <row r="534" spans="51:54" ht="15.75" customHeight="1">
      <c r="AY534" s="3" t="s">
        <v>1485</v>
      </c>
      <c r="AZ534" s="138">
        <f t="shared" ca="1" si="74"/>
        <v>139000</v>
      </c>
      <c r="BA534" s="138">
        <f t="shared" ca="1" si="75"/>
        <v>138999</v>
      </c>
      <c r="BB534" s="138">
        <f t="shared" ca="1" si="76"/>
        <v>1</v>
      </c>
    </row>
    <row r="535" spans="51:54" ht="15.75" customHeight="1">
      <c r="AY535" s="3" t="s">
        <v>1486</v>
      </c>
      <c r="AZ535" s="138">
        <f t="shared" ca="1" si="74"/>
        <v>201000</v>
      </c>
      <c r="BA535" s="138">
        <f t="shared" ca="1" si="75"/>
        <v>200999</v>
      </c>
      <c r="BB535" s="138">
        <f t="shared" ca="1" si="76"/>
        <v>1</v>
      </c>
    </row>
    <row r="536" spans="51:54" ht="15.75" customHeight="1">
      <c r="AY536" s="3" t="s">
        <v>1487</v>
      </c>
      <c r="AZ536" s="138">
        <f t="shared" ca="1" si="74"/>
        <v>390000</v>
      </c>
      <c r="BA536" s="138">
        <f t="shared" ca="1" si="75"/>
        <v>389999</v>
      </c>
      <c r="BB536" s="138">
        <f t="shared" ca="1" si="76"/>
        <v>1</v>
      </c>
    </row>
    <row r="537" spans="51:54" ht="15.75" customHeight="1">
      <c r="AY537" s="3" t="s">
        <v>1488</v>
      </c>
      <c r="AZ537" s="138">
        <f t="shared" ca="1" si="74"/>
        <v>288000</v>
      </c>
      <c r="BA537" s="138">
        <f t="shared" ca="1" si="75"/>
        <v>287999</v>
      </c>
      <c r="BB537" s="138">
        <f t="shared" ca="1" si="76"/>
        <v>1</v>
      </c>
    </row>
    <row r="538" spans="51:54" ht="15.75" customHeight="1">
      <c r="AY538" s="3" t="s">
        <v>1489</v>
      </c>
      <c r="AZ538" s="138">
        <f t="shared" ca="1" si="74"/>
        <v>311000</v>
      </c>
      <c r="BA538" s="138">
        <f t="shared" ca="1" si="75"/>
        <v>310999</v>
      </c>
      <c r="BB538" s="138">
        <f t="shared" ca="1" si="76"/>
        <v>1</v>
      </c>
    </row>
    <row r="539" spans="51:54" ht="15.75" customHeight="1">
      <c r="AY539" s="3" t="s">
        <v>1490</v>
      </c>
      <c r="AZ539" s="138">
        <f t="shared" ca="1" si="74"/>
        <v>398000</v>
      </c>
      <c r="BA539" s="138">
        <f t="shared" ca="1" si="75"/>
        <v>397999</v>
      </c>
      <c r="BB539" s="138">
        <f t="shared" ca="1" si="76"/>
        <v>1</v>
      </c>
    </row>
    <row r="540" spans="51:54" ht="15.75" customHeight="1">
      <c r="AY540" s="3" t="s">
        <v>1491</v>
      </c>
      <c r="AZ540" s="138">
        <f t="shared" ca="1" si="74"/>
        <v>177000</v>
      </c>
      <c r="BA540" s="138">
        <f t="shared" ca="1" si="75"/>
        <v>176999</v>
      </c>
      <c r="BB540" s="138">
        <f t="shared" ca="1" si="76"/>
        <v>1</v>
      </c>
    </row>
    <row r="541" spans="51:54" ht="15.75" customHeight="1">
      <c r="AY541" s="3" t="s">
        <v>1492</v>
      </c>
      <c r="AZ541" s="138">
        <f t="shared" ca="1" si="74"/>
        <v>272000</v>
      </c>
      <c r="BA541" s="138">
        <f t="shared" ca="1" si="75"/>
        <v>271999</v>
      </c>
      <c r="BB541" s="138">
        <f t="shared" ca="1" si="76"/>
        <v>1</v>
      </c>
    </row>
    <row r="542" spans="51:54" ht="15.75" customHeight="1">
      <c r="AY542" s="3" t="s">
        <v>1493</v>
      </c>
      <c r="AZ542" s="138">
        <f t="shared" ca="1" si="74"/>
        <v>378000</v>
      </c>
      <c r="BA542" s="138">
        <f t="shared" ca="1" si="75"/>
        <v>377999</v>
      </c>
      <c r="BB542" s="138">
        <f t="shared" ca="1" si="76"/>
        <v>1</v>
      </c>
    </row>
    <row r="543" spans="51:54" ht="15.75" customHeight="1">
      <c r="AY543" s="3" t="s">
        <v>1494</v>
      </c>
      <c r="AZ543" s="138">
        <f t="shared" ca="1" si="74"/>
        <v>388000</v>
      </c>
      <c r="BA543" s="138">
        <f t="shared" ca="1" si="75"/>
        <v>387999</v>
      </c>
      <c r="BB543" s="138">
        <f t="shared" ca="1" si="76"/>
        <v>1</v>
      </c>
    </row>
    <row r="544" spans="51:54" ht="15.75" customHeight="1">
      <c r="AY544" s="3" t="s">
        <v>1495</v>
      </c>
      <c r="AZ544" s="138">
        <f t="shared" ca="1" si="74"/>
        <v>350000</v>
      </c>
      <c r="BA544" s="138">
        <f t="shared" ca="1" si="75"/>
        <v>349999</v>
      </c>
      <c r="BB544" s="138">
        <f t="shared" ca="1" si="76"/>
        <v>1</v>
      </c>
    </row>
    <row r="545" spans="51:54" ht="15.75" customHeight="1">
      <c r="AY545" s="3" t="s">
        <v>1496</v>
      </c>
      <c r="AZ545" s="138">
        <f t="shared" ca="1" si="74"/>
        <v>330000</v>
      </c>
      <c r="BA545" s="138">
        <f t="shared" ca="1" si="75"/>
        <v>329999</v>
      </c>
      <c r="BB545" s="138">
        <f t="shared" ca="1" si="76"/>
        <v>1</v>
      </c>
    </row>
    <row r="546" spans="51:54" ht="15.75" customHeight="1">
      <c r="AY546" s="3" t="s">
        <v>1497</v>
      </c>
      <c r="AZ546" s="138">
        <f t="shared" ca="1" si="74"/>
        <v>251000</v>
      </c>
      <c r="BA546" s="138">
        <f t="shared" ca="1" si="75"/>
        <v>250999</v>
      </c>
      <c r="BB546" s="138">
        <f t="shared" ca="1" si="76"/>
        <v>1</v>
      </c>
    </row>
    <row r="547" spans="51:54" ht="15.75" customHeight="1">
      <c r="AY547" s="3" t="s">
        <v>1498</v>
      </c>
      <c r="AZ547" s="138">
        <f t="shared" ca="1" si="74"/>
        <v>204000</v>
      </c>
      <c r="BA547" s="138">
        <f t="shared" ca="1" si="75"/>
        <v>203999</v>
      </c>
      <c r="BB547" s="138">
        <f t="shared" ca="1" si="76"/>
        <v>1</v>
      </c>
    </row>
    <row r="548" spans="51:54" ht="15.75" customHeight="1">
      <c r="AY548" s="3" t="s">
        <v>1499</v>
      </c>
      <c r="AZ548" s="138">
        <f t="shared" ca="1" si="74"/>
        <v>125000</v>
      </c>
      <c r="BA548" s="138">
        <f t="shared" ca="1" si="75"/>
        <v>124999</v>
      </c>
      <c r="BB548" s="138">
        <f t="shared" ca="1" si="76"/>
        <v>1</v>
      </c>
    </row>
    <row r="549" spans="51:54" ht="15.75" customHeight="1">
      <c r="AY549" s="3" t="s">
        <v>1500</v>
      </c>
      <c r="AZ549" s="138">
        <f t="shared" ca="1" si="74"/>
        <v>309000</v>
      </c>
      <c r="BA549" s="138">
        <f t="shared" ca="1" si="75"/>
        <v>308999</v>
      </c>
      <c r="BB549" s="138">
        <f t="shared" ca="1" si="76"/>
        <v>1</v>
      </c>
    </row>
    <row r="550" spans="51:54" ht="15.75" customHeight="1">
      <c r="AY550" s="3" t="s">
        <v>1501</v>
      </c>
      <c r="AZ550" s="138">
        <f t="shared" ca="1" si="74"/>
        <v>316000</v>
      </c>
      <c r="BA550" s="138">
        <f t="shared" ca="1" si="75"/>
        <v>315999</v>
      </c>
      <c r="BB550" s="138">
        <f t="shared" ca="1" si="76"/>
        <v>1</v>
      </c>
    </row>
    <row r="551" spans="51:54" ht="15.75" customHeight="1">
      <c r="AY551" s="3" t="s">
        <v>1502</v>
      </c>
      <c r="AZ551" s="138">
        <f t="shared" ca="1" si="74"/>
        <v>251000</v>
      </c>
      <c r="BA551" s="138">
        <f t="shared" ca="1" si="75"/>
        <v>250999</v>
      </c>
      <c r="BB551" s="138">
        <f t="shared" ca="1" si="76"/>
        <v>1</v>
      </c>
    </row>
    <row r="552" spans="51:54" ht="15.75" customHeight="1">
      <c r="AY552" s="3" t="s">
        <v>1503</v>
      </c>
      <c r="AZ552" s="138">
        <f t="shared" ca="1" si="74"/>
        <v>315000</v>
      </c>
      <c r="BA552" s="138">
        <f t="shared" ca="1" si="75"/>
        <v>314999</v>
      </c>
      <c r="BB552" s="138">
        <f t="shared" ca="1" si="76"/>
        <v>1</v>
      </c>
    </row>
    <row r="553" spans="51:54" ht="15.75" customHeight="1">
      <c r="AY553" s="3" t="s">
        <v>1504</v>
      </c>
      <c r="AZ553" s="138">
        <f t="shared" ca="1" si="74"/>
        <v>252000</v>
      </c>
      <c r="BA553" s="138">
        <f t="shared" ca="1" si="75"/>
        <v>251999</v>
      </c>
      <c r="BB553" s="138">
        <f t="shared" ca="1" si="76"/>
        <v>1</v>
      </c>
    </row>
    <row r="554" spans="51:54" ht="15.75" customHeight="1">
      <c r="AY554" s="3" t="s">
        <v>1505</v>
      </c>
      <c r="AZ554" s="138">
        <f t="shared" ca="1" si="74"/>
        <v>357000</v>
      </c>
      <c r="BA554" s="138">
        <f t="shared" ca="1" si="75"/>
        <v>356999</v>
      </c>
      <c r="BB554" s="138">
        <f t="shared" ca="1" si="76"/>
        <v>1</v>
      </c>
    </row>
    <row r="555" spans="51:54" ht="15.75" customHeight="1">
      <c r="AY555" s="3" t="s">
        <v>1506</v>
      </c>
      <c r="AZ555" s="138">
        <f t="shared" ca="1" si="74"/>
        <v>286000</v>
      </c>
      <c r="BA555" s="138">
        <f t="shared" ca="1" si="75"/>
        <v>285999</v>
      </c>
      <c r="BB555" s="138">
        <f t="shared" ca="1" si="76"/>
        <v>1</v>
      </c>
    </row>
    <row r="556" spans="51:54" ht="15.75" customHeight="1">
      <c r="AY556" s="3" t="s">
        <v>1507</v>
      </c>
      <c r="AZ556" s="138">
        <f t="shared" ca="1" si="74"/>
        <v>156000</v>
      </c>
      <c r="BA556" s="138">
        <f t="shared" ca="1" si="75"/>
        <v>155999</v>
      </c>
      <c r="BB556" s="138">
        <f t="shared" ca="1" si="76"/>
        <v>1</v>
      </c>
    </row>
    <row r="557" spans="51:54" ht="15.75" customHeight="1">
      <c r="AY557" s="3" t="s">
        <v>1508</v>
      </c>
      <c r="AZ557" s="138">
        <f t="shared" ca="1" si="74"/>
        <v>158000</v>
      </c>
      <c r="BA557" s="138">
        <f t="shared" ca="1" si="75"/>
        <v>157999</v>
      </c>
      <c r="BB557" s="138">
        <f t="shared" ca="1" si="76"/>
        <v>1</v>
      </c>
    </row>
    <row r="558" spans="51:54" ht="15.75" customHeight="1">
      <c r="AY558" s="3" t="s">
        <v>1509</v>
      </c>
      <c r="AZ558" s="138">
        <f t="shared" ca="1" si="74"/>
        <v>340000</v>
      </c>
      <c r="BA558" s="138">
        <f t="shared" ca="1" si="75"/>
        <v>339999</v>
      </c>
      <c r="BB558" s="138">
        <f t="shared" ca="1" si="76"/>
        <v>1</v>
      </c>
    </row>
    <row r="559" spans="51:54" ht="15.75" customHeight="1">
      <c r="AZ559" s="138">
        <f t="shared" ca="1" si="74"/>
        <v>284000</v>
      </c>
      <c r="BA559" s="138">
        <f t="shared" ca="1" si="75"/>
        <v>283999</v>
      </c>
      <c r="BB559" s="138">
        <f t="shared" ca="1" si="76"/>
        <v>1</v>
      </c>
    </row>
    <row r="560" spans="51:54" ht="15.75" customHeight="1">
      <c r="AZ560" s="138">
        <f t="shared" ca="1" si="74"/>
        <v>109000</v>
      </c>
      <c r="BA560" s="138">
        <f t="shared" ca="1" si="75"/>
        <v>108999</v>
      </c>
      <c r="BB560" s="138">
        <f t="shared" ca="1" si="76"/>
        <v>1</v>
      </c>
    </row>
    <row r="561" spans="52:54" ht="15.75" customHeight="1">
      <c r="AZ561" s="138">
        <f t="shared" ca="1" si="74"/>
        <v>181000</v>
      </c>
      <c r="BA561" s="138">
        <f t="shared" ca="1" si="75"/>
        <v>180999</v>
      </c>
      <c r="BB561" s="138">
        <f t="shared" ca="1" si="76"/>
        <v>1</v>
      </c>
    </row>
    <row r="562" spans="52:54" ht="15.75" customHeight="1">
      <c r="AZ562" s="138">
        <f t="shared" ca="1" si="74"/>
        <v>203000</v>
      </c>
      <c r="BA562" s="138">
        <f t="shared" ca="1" si="75"/>
        <v>202999</v>
      </c>
      <c r="BB562" s="138">
        <f t="shared" ca="1" si="76"/>
        <v>1</v>
      </c>
    </row>
    <row r="563" spans="52:54" ht="15.75" customHeight="1">
      <c r="AZ563" s="138">
        <f t="shared" ca="1" si="74"/>
        <v>332000</v>
      </c>
      <c r="BA563" s="138">
        <f t="shared" ca="1" si="75"/>
        <v>331999</v>
      </c>
      <c r="BB563" s="138">
        <f t="shared" ca="1" si="76"/>
        <v>1</v>
      </c>
    </row>
    <row r="564" spans="52:54" ht="15.75" customHeight="1">
      <c r="AZ564" s="138">
        <f t="shared" ca="1" si="74"/>
        <v>172000</v>
      </c>
      <c r="BA564" s="138">
        <f t="shared" ca="1" si="75"/>
        <v>171999</v>
      </c>
      <c r="BB564" s="138">
        <f t="shared" ca="1" si="76"/>
        <v>1</v>
      </c>
    </row>
    <row r="565" spans="52:54" ht="15.75" customHeight="1">
      <c r="AZ565" s="138">
        <f t="shared" ca="1" si="74"/>
        <v>311000</v>
      </c>
      <c r="BA565" s="138">
        <f t="shared" ca="1" si="75"/>
        <v>310999</v>
      </c>
      <c r="BB565" s="138">
        <f t="shared" ca="1" si="76"/>
        <v>1</v>
      </c>
    </row>
    <row r="566" spans="52:54" ht="15.75" customHeight="1">
      <c r="AZ566" s="138">
        <f t="shared" ca="1" si="74"/>
        <v>189000</v>
      </c>
      <c r="BA566" s="138">
        <f t="shared" ca="1" si="75"/>
        <v>188999</v>
      </c>
      <c r="BB566" s="138">
        <f t="shared" ca="1" si="76"/>
        <v>1</v>
      </c>
    </row>
    <row r="567" spans="52:54" ht="15.75" customHeight="1">
      <c r="AZ567" s="138">
        <f t="shared" ca="1" si="74"/>
        <v>323000</v>
      </c>
      <c r="BA567" s="138">
        <f t="shared" ca="1" si="75"/>
        <v>322999</v>
      </c>
      <c r="BB567" s="138">
        <f t="shared" ca="1" si="76"/>
        <v>1</v>
      </c>
    </row>
    <row r="568" spans="52:54" ht="15.75" customHeight="1">
      <c r="AZ568" s="138">
        <f t="shared" ca="1" si="74"/>
        <v>335000</v>
      </c>
      <c r="BA568" s="138">
        <f t="shared" ca="1" si="75"/>
        <v>334999</v>
      </c>
      <c r="BB568" s="138">
        <f t="shared" ca="1" si="76"/>
        <v>1</v>
      </c>
    </row>
    <row r="569" spans="52:54" ht="15.75" customHeight="1">
      <c r="AZ569" s="138">
        <f t="shared" ca="1" si="74"/>
        <v>213000</v>
      </c>
      <c r="BA569" s="138">
        <f t="shared" ca="1" si="75"/>
        <v>212999</v>
      </c>
      <c r="BB569" s="138">
        <f t="shared" ca="1" si="76"/>
        <v>1</v>
      </c>
    </row>
    <row r="570" spans="52:54" ht="15.75" customHeight="1">
      <c r="AZ570" s="138">
        <f t="shared" ca="1" si="74"/>
        <v>103000</v>
      </c>
      <c r="BA570" s="138">
        <f t="shared" ca="1" si="75"/>
        <v>102999</v>
      </c>
      <c r="BB570" s="138">
        <f t="shared" ca="1" si="76"/>
        <v>1</v>
      </c>
    </row>
    <row r="571" spans="52:54" ht="15.75" customHeight="1">
      <c r="AZ571" s="138">
        <f t="shared" ca="1" si="74"/>
        <v>285000</v>
      </c>
      <c r="BA571" s="138">
        <f t="shared" ca="1" si="75"/>
        <v>284999</v>
      </c>
      <c r="BB571" s="138">
        <f t="shared" ca="1" si="76"/>
        <v>1</v>
      </c>
    </row>
    <row r="572" spans="52:54" ht="15.75" customHeight="1">
      <c r="AZ572" s="138">
        <f t="shared" ca="1" si="74"/>
        <v>247000</v>
      </c>
      <c r="BA572" s="138">
        <f t="shared" ca="1" si="75"/>
        <v>246999</v>
      </c>
      <c r="BB572" s="138">
        <f t="shared" ca="1" si="76"/>
        <v>1</v>
      </c>
    </row>
    <row r="573" spans="52:54" ht="15.75" customHeight="1">
      <c r="AZ573" s="138">
        <f t="shared" ca="1" si="74"/>
        <v>169000</v>
      </c>
      <c r="BA573" s="138">
        <f t="shared" ca="1" si="75"/>
        <v>168999</v>
      </c>
      <c r="BB573" s="138">
        <f t="shared" ca="1" si="76"/>
        <v>1</v>
      </c>
    </row>
    <row r="574" spans="52:54" ht="15.75" customHeight="1">
      <c r="AZ574" s="138">
        <f t="shared" ca="1" si="74"/>
        <v>127000</v>
      </c>
      <c r="BA574" s="138">
        <f t="shared" ca="1" si="75"/>
        <v>126999</v>
      </c>
      <c r="BB574" s="138">
        <f t="shared" ca="1" si="76"/>
        <v>1</v>
      </c>
    </row>
    <row r="575" spans="52:54" ht="15.75" customHeight="1">
      <c r="AZ575" s="138">
        <f t="shared" ca="1" si="74"/>
        <v>223000</v>
      </c>
      <c r="BA575" s="138">
        <f t="shared" ca="1" si="75"/>
        <v>222999</v>
      </c>
      <c r="BB575" s="138">
        <f t="shared" ca="1" si="76"/>
        <v>1</v>
      </c>
    </row>
    <row r="576" spans="52:54" ht="15.75" customHeight="1">
      <c r="AZ576" s="138">
        <f t="shared" ca="1" si="74"/>
        <v>382000</v>
      </c>
      <c r="BA576" s="138">
        <f t="shared" ca="1" si="75"/>
        <v>381999</v>
      </c>
      <c r="BB576" s="138">
        <f t="shared" ca="1" si="76"/>
        <v>1</v>
      </c>
    </row>
    <row r="577" spans="52:54" ht="15.75" customHeight="1">
      <c r="AZ577" s="138">
        <f t="shared" ca="1" si="74"/>
        <v>182000</v>
      </c>
      <c r="BA577" s="138">
        <f t="shared" ca="1" si="75"/>
        <v>181999</v>
      </c>
      <c r="BB577" s="138">
        <f t="shared" ca="1" si="76"/>
        <v>1</v>
      </c>
    </row>
    <row r="578" spans="52:54" ht="15.75" customHeight="1">
      <c r="AZ578" s="138">
        <f t="shared" ca="1" si="74"/>
        <v>264000</v>
      </c>
      <c r="BA578" s="138">
        <f t="shared" ca="1" si="75"/>
        <v>263999</v>
      </c>
      <c r="BB578" s="138">
        <f t="shared" ca="1" si="76"/>
        <v>1</v>
      </c>
    </row>
    <row r="579" spans="52:54" ht="15.75" customHeight="1">
      <c r="AZ579" s="138">
        <f t="shared" ca="1" si="74"/>
        <v>137000</v>
      </c>
      <c r="BA579" s="138">
        <f t="shared" ca="1" si="75"/>
        <v>136999</v>
      </c>
      <c r="BB579" s="138">
        <f t="shared" ca="1" si="76"/>
        <v>1</v>
      </c>
    </row>
    <row r="580" spans="52:54" ht="15.75" customHeight="1">
      <c r="AZ580" s="138">
        <f t="shared" ca="1" si="74"/>
        <v>283000</v>
      </c>
      <c r="BA580" s="138">
        <f t="shared" ca="1" si="75"/>
        <v>282999</v>
      </c>
      <c r="BB580" s="138">
        <f t="shared" ca="1" si="76"/>
        <v>1</v>
      </c>
    </row>
    <row r="581" spans="52:54" ht="15.75" customHeight="1">
      <c r="AZ581" s="138">
        <f t="shared" ca="1" si="74"/>
        <v>161000</v>
      </c>
      <c r="BA581" s="138">
        <f t="shared" ca="1" si="75"/>
        <v>160999</v>
      </c>
      <c r="BB581" s="138">
        <f t="shared" ca="1" si="76"/>
        <v>1</v>
      </c>
    </row>
    <row r="582" spans="52:54" ht="15.75" customHeight="1">
      <c r="AZ582" s="138">
        <f t="shared" ca="1" si="74"/>
        <v>145000</v>
      </c>
      <c r="BA582" s="138">
        <f t="shared" ca="1" si="75"/>
        <v>144999</v>
      </c>
      <c r="BB582" s="138">
        <f t="shared" ca="1" si="76"/>
        <v>1</v>
      </c>
    </row>
    <row r="583" spans="52:54" ht="15.75" customHeight="1">
      <c r="AZ583" s="138">
        <f t="shared" ca="1" si="74"/>
        <v>329000</v>
      </c>
      <c r="BA583" s="138">
        <f t="shared" ca="1" si="75"/>
        <v>328999</v>
      </c>
      <c r="BB583" s="138">
        <f t="shared" ca="1" si="76"/>
        <v>1</v>
      </c>
    </row>
    <row r="584" spans="52:54" ht="15.75" customHeight="1">
      <c r="AZ584" s="138">
        <f t="shared" ca="1" si="74"/>
        <v>391000</v>
      </c>
      <c r="BA584" s="138">
        <f t="shared" ca="1" si="75"/>
        <v>390999</v>
      </c>
      <c r="BB584" s="138">
        <f t="shared" ca="1" si="76"/>
        <v>1</v>
      </c>
    </row>
    <row r="585" spans="52:54" ht="15.75" customHeight="1">
      <c r="AZ585" s="138">
        <f t="shared" ca="1" si="74"/>
        <v>321000</v>
      </c>
      <c r="BA585" s="138">
        <f t="shared" ca="1" si="75"/>
        <v>320999</v>
      </c>
      <c r="BB585" s="138">
        <f t="shared" ca="1" si="76"/>
        <v>1</v>
      </c>
    </row>
    <row r="586" spans="52:54" ht="15.75" customHeight="1">
      <c r="AZ586" s="138">
        <f t="shared" ca="1" si="74"/>
        <v>399000</v>
      </c>
      <c r="BA586" s="138">
        <f t="shared" ca="1" si="75"/>
        <v>398999</v>
      </c>
      <c r="BB586" s="138">
        <f t="shared" ca="1" si="76"/>
        <v>1</v>
      </c>
    </row>
    <row r="587" spans="52:54" ht="15.75" customHeight="1">
      <c r="AZ587" s="138">
        <f t="shared" ca="1" si="74"/>
        <v>146000</v>
      </c>
      <c r="BA587" s="138">
        <f t="shared" ca="1" si="75"/>
        <v>145999</v>
      </c>
      <c r="BB587" s="138">
        <f t="shared" ca="1" si="76"/>
        <v>1</v>
      </c>
    </row>
    <row r="588" spans="52:54" ht="15.75" customHeight="1">
      <c r="AZ588" s="138">
        <f t="shared" ca="1" si="74"/>
        <v>241000</v>
      </c>
      <c r="BA588" s="138">
        <f t="shared" ca="1" si="75"/>
        <v>240999</v>
      </c>
      <c r="BB588" s="138">
        <f t="shared" ca="1" si="76"/>
        <v>1</v>
      </c>
    </row>
    <row r="589" spans="52:54" ht="15.75" customHeight="1">
      <c r="AZ589" s="138">
        <f t="shared" ca="1" si="74"/>
        <v>377000</v>
      </c>
      <c r="BA589" s="138">
        <f t="shared" ca="1" si="75"/>
        <v>376999</v>
      </c>
      <c r="BB589" s="138">
        <f t="shared" ca="1" si="76"/>
        <v>1</v>
      </c>
    </row>
    <row r="590" spans="52:54" ht="15.75" customHeight="1">
      <c r="AZ590" s="138">
        <f t="shared" ca="1" si="74"/>
        <v>264000</v>
      </c>
      <c r="BA590" s="138">
        <f t="shared" ca="1" si="75"/>
        <v>263999</v>
      </c>
      <c r="BB590" s="138">
        <f t="shared" ca="1" si="76"/>
        <v>1</v>
      </c>
    </row>
    <row r="591" spans="52:54" ht="15.75" customHeight="1">
      <c r="AZ591" s="138">
        <f t="shared" ca="1" si="74"/>
        <v>235000</v>
      </c>
      <c r="BA591" s="138">
        <f t="shared" ca="1" si="75"/>
        <v>234999</v>
      </c>
      <c r="BB591" s="138">
        <f t="shared" ca="1" si="76"/>
        <v>1</v>
      </c>
    </row>
    <row r="592" spans="52:54" ht="15.75" customHeight="1">
      <c r="AZ592" s="138">
        <f t="shared" ca="1" si="74"/>
        <v>254000</v>
      </c>
      <c r="BA592" s="138">
        <f t="shared" ca="1" si="75"/>
        <v>253999</v>
      </c>
      <c r="BB592" s="138">
        <f t="shared" ca="1" si="76"/>
        <v>1</v>
      </c>
    </row>
    <row r="593" spans="52:54" ht="15.75" customHeight="1">
      <c r="AZ593" s="138">
        <f t="shared" ca="1" si="74"/>
        <v>338000</v>
      </c>
      <c r="BA593" s="138">
        <f t="shared" ca="1" si="75"/>
        <v>337999</v>
      </c>
      <c r="BB593" s="138">
        <f t="shared" ca="1" si="76"/>
        <v>1</v>
      </c>
    </row>
    <row r="594" spans="52:54" ht="15.75" customHeight="1">
      <c r="AZ594" s="138">
        <f t="shared" ca="1" si="74"/>
        <v>117000</v>
      </c>
      <c r="BA594" s="138">
        <f t="shared" ca="1" si="75"/>
        <v>116999</v>
      </c>
      <c r="BB594" s="138">
        <f t="shared" ca="1" si="76"/>
        <v>1</v>
      </c>
    </row>
    <row r="595" spans="52:54" ht="15.75" customHeight="1">
      <c r="AZ595" s="138">
        <f t="shared" ca="1" si="74"/>
        <v>288000</v>
      </c>
      <c r="BA595" s="138">
        <f t="shared" ca="1" si="75"/>
        <v>287999</v>
      </c>
      <c r="BB595" s="138">
        <f t="shared" ca="1" si="76"/>
        <v>1</v>
      </c>
    </row>
    <row r="596" spans="52:54" ht="15.75" customHeight="1">
      <c r="AZ596" s="138">
        <f t="shared" ca="1" si="74"/>
        <v>278000</v>
      </c>
      <c r="BA596" s="138">
        <f t="shared" ca="1" si="75"/>
        <v>277999</v>
      </c>
      <c r="BB596" s="138">
        <f t="shared" ca="1" si="76"/>
        <v>1</v>
      </c>
    </row>
    <row r="597" spans="52:54" ht="15.75" customHeight="1">
      <c r="AZ597" s="138">
        <f t="shared" ca="1" si="74"/>
        <v>297000</v>
      </c>
      <c r="BA597" s="138">
        <f t="shared" ca="1" si="75"/>
        <v>296999</v>
      </c>
      <c r="BB597" s="138">
        <f t="shared" ca="1" si="76"/>
        <v>1</v>
      </c>
    </row>
    <row r="598" spans="52:54" ht="15.75" customHeight="1">
      <c r="AZ598" s="138">
        <f t="shared" ca="1" si="74"/>
        <v>166000</v>
      </c>
      <c r="BA598" s="138">
        <f t="shared" ca="1" si="75"/>
        <v>165999</v>
      </c>
      <c r="BB598" s="138">
        <f t="shared" ca="1" si="76"/>
        <v>1</v>
      </c>
    </row>
    <row r="599" spans="52:54" ht="15.75" customHeight="1">
      <c r="AZ599" s="138">
        <f t="shared" ca="1" si="74"/>
        <v>201000</v>
      </c>
      <c r="BA599" s="138">
        <f t="shared" ca="1" si="75"/>
        <v>200999</v>
      </c>
      <c r="BB599" s="138">
        <f t="shared" ca="1" si="76"/>
        <v>1</v>
      </c>
    </row>
    <row r="600" spans="52:54" ht="15.75" customHeight="1">
      <c r="AZ600" s="138">
        <f t="shared" ca="1" si="74"/>
        <v>183000</v>
      </c>
      <c r="BA600" s="138">
        <f t="shared" ca="1" si="75"/>
        <v>182999</v>
      </c>
      <c r="BB600" s="138">
        <f t="shared" ca="1" si="76"/>
        <v>1</v>
      </c>
    </row>
    <row r="601" spans="52:54" ht="15.75" customHeight="1">
      <c r="AZ601" s="138">
        <f t="shared" ca="1" si="74"/>
        <v>120000</v>
      </c>
      <c r="BA601" s="138">
        <f t="shared" ca="1" si="75"/>
        <v>119999</v>
      </c>
      <c r="BB601" s="138">
        <f t="shared" ca="1" si="76"/>
        <v>1</v>
      </c>
    </row>
    <row r="602" spans="52:54" ht="15.75" customHeight="1">
      <c r="AZ602" s="138">
        <f t="shared" ca="1" si="74"/>
        <v>333000</v>
      </c>
      <c r="BA602" s="138">
        <f t="shared" ca="1" si="75"/>
        <v>332999</v>
      </c>
      <c r="BB602" s="138">
        <f t="shared" ca="1" si="76"/>
        <v>1</v>
      </c>
    </row>
    <row r="603" spans="52:54" ht="15.75" customHeight="1">
      <c r="AZ603" s="138">
        <f t="shared" ca="1" si="74"/>
        <v>177000</v>
      </c>
      <c r="BA603" s="138">
        <f t="shared" ca="1" si="75"/>
        <v>176999</v>
      </c>
      <c r="BB603" s="138">
        <f t="shared" ca="1" si="76"/>
        <v>1</v>
      </c>
    </row>
    <row r="604" spans="52:54" ht="15.75" customHeight="1">
      <c r="AZ604" s="138">
        <f t="shared" ca="1" si="74"/>
        <v>149000</v>
      </c>
      <c r="BA604" s="138">
        <f t="shared" ca="1" si="75"/>
        <v>148999</v>
      </c>
      <c r="BB604" s="138">
        <f t="shared" ca="1" si="76"/>
        <v>1</v>
      </c>
    </row>
    <row r="605" spans="52:54" ht="15.75" customHeight="1">
      <c r="AZ605" s="138">
        <f t="shared" ca="1" si="74"/>
        <v>288000</v>
      </c>
      <c r="BA605" s="138">
        <f t="shared" ca="1" si="75"/>
        <v>287999</v>
      </c>
      <c r="BB605" s="138">
        <f t="shared" ca="1" si="76"/>
        <v>1</v>
      </c>
    </row>
    <row r="606" spans="52:54" ht="15.75" customHeight="1">
      <c r="AZ606" s="138">
        <f t="shared" ca="1" si="74"/>
        <v>397000</v>
      </c>
      <c r="BA606" s="138">
        <f t="shared" ca="1" si="75"/>
        <v>396999</v>
      </c>
      <c r="BB606" s="138">
        <f t="shared" ca="1" si="76"/>
        <v>1</v>
      </c>
    </row>
    <row r="607" spans="52:54" ht="15.75" customHeight="1">
      <c r="AZ607" s="138">
        <f t="shared" ca="1" si="74"/>
        <v>277000</v>
      </c>
      <c r="BA607" s="138">
        <f t="shared" ca="1" si="75"/>
        <v>276999</v>
      </c>
      <c r="BB607" s="138">
        <f t="shared" ca="1" si="76"/>
        <v>1</v>
      </c>
    </row>
    <row r="608" spans="52:54" ht="15.75" customHeight="1">
      <c r="AZ608" s="138">
        <f t="shared" ca="1" si="74"/>
        <v>365000</v>
      </c>
      <c r="BA608" s="138">
        <f t="shared" ca="1" si="75"/>
        <v>364999</v>
      </c>
      <c r="BB608" s="138">
        <f t="shared" ca="1" si="76"/>
        <v>1</v>
      </c>
    </row>
    <row r="609" spans="52:54" ht="15.75" customHeight="1">
      <c r="AZ609" s="138">
        <f t="shared" ca="1" si="74"/>
        <v>324000</v>
      </c>
      <c r="BA609" s="138">
        <f t="shared" ca="1" si="75"/>
        <v>323999</v>
      </c>
      <c r="BB609" s="138">
        <f t="shared" ca="1" si="76"/>
        <v>1</v>
      </c>
    </row>
    <row r="610" spans="52:54" ht="15.75" customHeight="1">
      <c r="AZ610" s="138">
        <f t="shared" ca="1" si="74"/>
        <v>185000</v>
      </c>
      <c r="BA610" s="138">
        <f t="shared" ca="1" si="75"/>
        <v>184999</v>
      </c>
      <c r="BB610" s="138">
        <f t="shared" ca="1" si="76"/>
        <v>1</v>
      </c>
    </row>
    <row r="611" spans="52:54" ht="15.75" customHeight="1">
      <c r="AZ611" s="138">
        <f t="shared" ca="1" si="74"/>
        <v>340000</v>
      </c>
      <c r="BA611" s="138">
        <f t="shared" ca="1" si="75"/>
        <v>339999</v>
      </c>
      <c r="BB611" s="138">
        <f t="shared" ca="1" si="76"/>
        <v>1</v>
      </c>
    </row>
    <row r="612" spans="52:54" ht="15.75" customHeight="1">
      <c r="AZ612" s="138">
        <f t="shared" ca="1" si="74"/>
        <v>364000</v>
      </c>
      <c r="BA612" s="138">
        <f t="shared" ca="1" si="75"/>
        <v>363999</v>
      </c>
      <c r="BB612" s="138">
        <f t="shared" ca="1" si="76"/>
        <v>1</v>
      </c>
    </row>
    <row r="613" spans="52:54" ht="15.75" customHeight="1">
      <c r="AZ613" s="138">
        <f t="shared" ca="1" si="74"/>
        <v>399000</v>
      </c>
      <c r="BA613" s="138">
        <f t="shared" ca="1" si="75"/>
        <v>398999</v>
      </c>
      <c r="BB613" s="138">
        <f t="shared" ca="1" si="76"/>
        <v>1</v>
      </c>
    </row>
    <row r="614" spans="52:54" ht="15.75" customHeight="1">
      <c r="AZ614" s="138">
        <f t="shared" ca="1" si="74"/>
        <v>318000</v>
      </c>
      <c r="BA614" s="138">
        <f t="shared" ca="1" si="75"/>
        <v>317999</v>
      </c>
      <c r="BB614" s="138">
        <f t="shared" ca="1" si="76"/>
        <v>1</v>
      </c>
    </row>
    <row r="615" spans="52:54" ht="15.75" customHeight="1">
      <c r="AZ615" s="138">
        <f t="shared" ca="1" si="74"/>
        <v>387000</v>
      </c>
      <c r="BA615" s="138">
        <f t="shared" ca="1" si="75"/>
        <v>386999</v>
      </c>
      <c r="BB615" s="138">
        <f t="shared" ca="1" si="76"/>
        <v>1</v>
      </c>
    </row>
    <row r="616" spans="52:54" ht="15.75" customHeight="1">
      <c r="AZ616" s="138">
        <f t="shared" ca="1" si="74"/>
        <v>377000</v>
      </c>
      <c r="BA616" s="138">
        <f t="shared" ca="1" si="75"/>
        <v>376999</v>
      </c>
      <c r="BB616" s="138">
        <f t="shared" ca="1" si="76"/>
        <v>1</v>
      </c>
    </row>
    <row r="617" spans="52:54" ht="15.75" customHeight="1">
      <c r="AZ617" s="138">
        <f t="shared" ca="1" si="74"/>
        <v>363000</v>
      </c>
      <c r="BA617" s="138">
        <f t="shared" ca="1" si="75"/>
        <v>362999</v>
      </c>
      <c r="BB617" s="138">
        <f t="shared" ca="1" si="76"/>
        <v>1</v>
      </c>
    </row>
    <row r="618" spans="52:54" ht="15.75" customHeight="1">
      <c r="AZ618" s="138">
        <f t="shared" ca="1" si="74"/>
        <v>180000</v>
      </c>
      <c r="BA618" s="138">
        <f t="shared" ca="1" si="75"/>
        <v>179999</v>
      </c>
      <c r="BB618" s="138">
        <f t="shared" ca="1" si="76"/>
        <v>1</v>
      </c>
    </row>
    <row r="619" spans="52:54" ht="15.75" customHeight="1">
      <c r="AZ619" s="138">
        <f t="shared" ca="1" si="74"/>
        <v>278000</v>
      </c>
      <c r="BA619" s="138">
        <f t="shared" ca="1" si="75"/>
        <v>277999</v>
      </c>
      <c r="BB619" s="138">
        <f t="shared" ca="1" si="76"/>
        <v>1</v>
      </c>
    </row>
    <row r="620" spans="52:54" ht="15.75" customHeight="1">
      <c r="AZ620" s="138">
        <f t="shared" ca="1" si="74"/>
        <v>307000</v>
      </c>
      <c r="BA620" s="138">
        <f t="shared" ca="1" si="75"/>
        <v>306999</v>
      </c>
      <c r="BB620" s="138">
        <f t="shared" ca="1" si="76"/>
        <v>1</v>
      </c>
    </row>
    <row r="621" spans="52:54" ht="15.75" customHeight="1">
      <c r="AZ621" s="138">
        <f t="shared" ca="1" si="74"/>
        <v>374000</v>
      </c>
      <c r="BA621" s="138">
        <f t="shared" ca="1" si="75"/>
        <v>373999</v>
      </c>
      <c r="BB621" s="138">
        <f t="shared" ca="1" si="76"/>
        <v>1</v>
      </c>
    </row>
    <row r="622" spans="52:54" ht="15.75" customHeight="1">
      <c r="AZ622" s="138">
        <f t="shared" ca="1" si="74"/>
        <v>352000</v>
      </c>
      <c r="BA622" s="138">
        <f t="shared" ca="1" si="75"/>
        <v>351999</v>
      </c>
      <c r="BB622" s="138">
        <f t="shared" ca="1" si="76"/>
        <v>1</v>
      </c>
    </row>
    <row r="623" spans="52:54" ht="15.75" customHeight="1">
      <c r="AZ623" s="138">
        <f t="shared" ca="1" si="74"/>
        <v>313000</v>
      </c>
      <c r="BA623" s="138">
        <f t="shared" ca="1" si="75"/>
        <v>312999</v>
      </c>
      <c r="BB623" s="138">
        <f t="shared" ca="1" si="76"/>
        <v>1</v>
      </c>
    </row>
    <row r="624" spans="52:54" ht="15.75" customHeight="1">
      <c r="AZ624" s="138">
        <f t="shared" ca="1" si="74"/>
        <v>314000</v>
      </c>
      <c r="BA624" s="138">
        <f t="shared" ca="1" si="75"/>
        <v>313999</v>
      </c>
      <c r="BB624" s="138">
        <f t="shared" ca="1" si="76"/>
        <v>1</v>
      </c>
    </row>
    <row r="625" spans="52:54" ht="15.75" customHeight="1">
      <c r="AZ625" s="138">
        <f t="shared" ca="1" si="74"/>
        <v>376000</v>
      </c>
      <c r="BA625" s="138">
        <f t="shared" ca="1" si="75"/>
        <v>375999</v>
      </c>
      <c r="BB625" s="138">
        <f t="shared" ca="1" si="76"/>
        <v>1</v>
      </c>
    </row>
    <row r="626" spans="52:54" ht="15.75" customHeight="1">
      <c r="AZ626" s="138">
        <f t="shared" ca="1" si="74"/>
        <v>362000</v>
      </c>
      <c r="BA626" s="138">
        <f t="shared" ca="1" si="75"/>
        <v>361999</v>
      </c>
      <c r="BB626" s="138">
        <f t="shared" ca="1" si="76"/>
        <v>1</v>
      </c>
    </row>
    <row r="627" spans="52:54" ht="15.75" customHeight="1">
      <c r="AZ627" s="138">
        <f t="shared" ca="1" si="74"/>
        <v>171000</v>
      </c>
      <c r="BA627" s="138">
        <f t="shared" ca="1" si="75"/>
        <v>170999</v>
      </c>
      <c r="BB627" s="138">
        <f t="shared" ca="1" si="76"/>
        <v>1</v>
      </c>
    </row>
    <row r="628" spans="52:54" ht="15.75" customHeight="1">
      <c r="AZ628" s="138">
        <f t="shared" ca="1" si="74"/>
        <v>214000</v>
      </c>
      <c r="BA628" s="138">
        <f t="shared" ca="1" si="75"/>
        <v>213999</v>
      </c>
      <c r="BB628" s="138">
        <f t="shared" ca="1" si="76"/>
        <v>1</v>
      </c>
    </row>
    <row r="629" spans="52:54" ht="15.75" customHeight="1">
      <c r="AZ629" s="138">
        <f t="shared" ca="1" si="74"/>
        <v>328000</v>
      </c>
      <c r="BA629" s="138">
        <f t="shared" ca="1" si="75"/>
        <v>327999</v>
      </c>
      <c r="BB629" s="138">
        <f t="shared" ca="1" si="76"/>
        <v>1</v>
      </c>
    </row>
    <row r="630" spans="52:54" ht="15.75" customHeight="1">
      <c r="AZ630" s="138">
        <f t="shared" ca="1" si="74"/>
        <v>279000</v>
      </c>
      <c r="BA630" s="138">
        <f t="shared" ca="1" si="75"/>
        <v>278999</v>
      </c>
      <c r="BB630" s="138">
        <f t="shared" ca="1" si="76"/>
        <v>1</v>
      </c>
    </row>
    <row r="631" spans="52:54" ht="15.75" customHeight="1">
      <c r="AZ631" s="138">
        <f t="shared" ca="1" si="74"/>
        <v>260000</v>
      </c>
      <c r="BA631" s="138">
        <f t="shared" ca="1" si="75"/>
        <v>259999</v>
      </c>
      <c r="BB631" s="138">
        <f t="shared" ca="1" si="76"/>
        <v>1</v>
      </c>
    </row>
    <row r="632" spans="52:54" ht="15.75" customHeight="1">
      <c r="AZ632" s="138">
        <f t="shared" ca="1" si="74"/>
        <v>396000</v>
      </c>
      <c r="BA632" s="138">
        <f t="shared" ca="1" si="75"/>
        <v>395999</v>
      </c>
      <c r="BB632" s="138">
        <f t="shared" ca="1" si="76"/>
        <v>1</v>
      </c>
    </row>
    <row r="633" spans="52:54" ht="15.75" customHeight="1">
      <c r="AZ633" s="138">
        <f t="shared" ca="1" si="74"/>
        <v>141000</v>
      </c>
      <c r="BA633" s="138">
        <f t="shared" ca="1" si="75"/>
        <v>140999</v>
      </c>
      <c r="BB633" s="138">
        <f t="shared" ca="1" si="76"/>
        <v>1</v>
      </c>
    </row>
    <row r="634" spans="52:54" ht="15.75" customHeight="1">
      <c r="AZ634" s="138">
        <f t="shared" ca="1" si="74"/>
        <v>179000</v>
      </c>
      <c r="BA634" s="138">
        <f t="shared" ca="1" si="75"/>
        <v>178999</v>
      </c>
      <c r="BB634" s="138">
        <f t="shared" ca="1" si="76"/>
        <v>1</v>
      </c>
    </row>
    <row r="635" spans="52:54" ht="15.75" customHeight="1">
      <c r="AZ635" s="138">
        <f t="shared" ca="1" si="74"/>
        <v>260000</v>
      </c>
      <c r="BA635" s="138">
        <f t="shared" ca="1" si="75"/>
        <v>259999</v>
      </c>
      <c r="BB635" s="138">
        <f t="shared" ca="1" si="76"/>
        <v>1</v>
      </c>
    </row>
    <row r="636" spans="52:54" ht="15.75" customHeight="1">
      <c r="AZ636" s="138">
        <f t="shared" ca="1" si="74"/>
        <v>331000</v>
      </c>
      <c r="BA636" s="138">
        <f t="shared" ca="1" si="75"/>
        <v>330999</v>
      </c>
      <c r="BB636" s="138">
        <f t="shared" ca="1" si="76"/>
        <v>1</v>
      </c>
    </row>
    <row r="637" spans="52:54" ht="15.75" customHeight="1">
      <c r="AZ637" s="138">
        <f t="shared" ca="1" si="74"/>
        <v>285000</v>
      </c>
      <c r="BA637" s="138">
        <f t="shared" ca="1" si="75"/>
        <v>284999</v>
      </c>
      <c r="BB637" s="138">
        <f t="shared" ca="1" si="76"/>
        <v>1</v>
      </c>
    </row>
    <row r="638" spans="52:54" ht="15.75" customHeight="1">
      <c r="AZ638" s="138">
        <f t="shared" ca="1" si="74"/>
        <v>359000</v>
      </c>
      <c r="BA638" s="138">
        <f t="shared" ca="1" si="75"/>
        <v>358999</v>
      </c>
      <c r="BB638" s="138">
        <f t="shared" ca="1" si="76"/>
        <v>1</v>
      </c>
    </row>
    <row r="639" spans="52:54" ht="15.75" customHeight="1">
      <c r="AZ639" s="138">
        <f t="shared" ca="1" si="74"/>
        <v>398000</v>
      </c>
      <c r="BA639" s="138">
        <f t="shared" ca="1" si="75"/>
        <v>397999</v>
      </c>
      <c r="BB639" s="138">
        <f t="shared" ca="1" si="76"/>
        <v>1</v>
      </c>
    </row>
    <row r="640" spans="52:54" ht="15.75" customHeight="1">
      <c r="AZ640" s="138">
        <f t="shared" ca="1" si="74"/>
        <v>237000</v>
      </c>
      <c r="BA640" s="138">
        <f t="shared" ca="1" si="75"/>
        <v>236999</v>
      </c>
      <c r="BB640" s="138">
        <f t="shared" ca="1" si="76"/>
        <v>1</v>
      </c>
    </row>
    <row r="641" spans="52:54" ht="15.75" customHeight="1">
      <c r="AZ641" s="138">
        <f t="shared" ca="1" si="74"/>
        <v>135000</v>
      </c>
      <c r="BA641" s="138">
        <f t="shared" ca="1" si="75"/>
        <v>134999</v>
      </c>
      <c r="BB641" s="138">
        <f t="shared" ca="1" si="76"/>
        <v>1</v>
      </c>
    </row>
    <row r="642" spans="52:54" ht="15.75" customHeight="1">
      <c r="AZ642" s="138">
        <f t="shared" ca="1" si="74"/>
        <v>366000</v>
      </c>
      <c r="BA642" s="138">
        <f t="shared" ca="1" si="75"/>
        <v>365999</v>
      </c>
      <c r="BB642" s="138">
        <f t="shared" ca="1" si="76"/>
        <v>1</v>
      </c>
    </row>
    <row r="643" spans="52:54" ht="15.75" customHeight="1">
      <c r="AZ643" s="138">
        <f t="shared" ca="1" si="74"/>
        <v>362000</v>
      </c>
      <c r="BA643" s="138">
        <f t="shared" ca="1" si="75"/>
        <v>361999</v>
      </c>
      <c r="BB643" s="138">
        <f t="shared" ca="1" si="76"/>
        <v>1</v>
      </c>
    </row>
    <row r="644" spans="52:54" ht="15.75" customHeight="1">
      <c r="AZ644" s="138">
        <f t="shared" ca="1" si="74"/>
        <v>309000</v>
      </c>
      <c r="BA644" s="138">
        <f t="shared" ca="1" si="75"/>
        <v>308999</v>
      </c>
      <c r="BB644" s="138">
        <f t="shared" ca="1" si="76"/>
        <v>1</v>
      </c>
    </row>
    <row r="645" spans="52:54" ht="15.75" customHeight="1">
      <c r="AZ645" s="138">
        <f t="shared" ca="1" si="74"/>
        <v>334000</v>
      </c>
      <c r="BA645" s="138">
        <f t="shared" ca="1" si="75"/>
        <v>333999</v>
      </c>
      <c r="BB645" s="138">
        <f t="shared" ca="1" si="76"/>
        <v>1</v>
      </c>
    </row>
    <row r="646" spans="52:54" ht="15.75" customHeight="1">
      <c r="AZ646" s="138">
        <f t="shared" ca="1" si="74"/>
        <v>291000</v>
      </c>
      <c r="BA646" s="138">
        <f t="shared" ca="1" si="75"/>
        <v>290999</v>
      </c>
      <c r="BB646" s="138">
        <f t="shared" ca="1" si="76"/>
        <v>1</v>
      </c>
    </row>
    <row r="647" spans="52:54" ht="15.75" customHeight="1">
      <c r="AZ647" s="138">
        <f t="shared" ca="1" si="74"/>
        <v>335000</v>
      </c>
      <c r="BA647" s="138">
        <f t="shared" ca="1" si="75"/>
        <v>334999</v>
      </c>
      <c r="BB647" s="138">
        <f t="shared" ca="1" si="76"/>
        <v>1</v>
      </c>
    </row>
    <row r="648" spans="52:54" ht="15.75" customHeight="1">
      <c r="AZ648" s="138">
        <f t="shared" ca="1" si="74"/>
        <v>198000</v>
      </c>
      <c r="BA648" s="138">
        <f t="shared" ca="1" si="75"/>
        <v>197999</v>
      </c>
      <c r="BB648" s="138">
        <f t="shared" ca="1" si="76"/>
        <v>1</v>
      </c>
    </row>
    <row r="649" spans="52:54" ht="15.75" customHeight="1">
      <c r="AZ649" s="138">
        <f t="shared" ca="1" si="74"/>
        <v>397000</v>
      </c>
      <c r="BA649" s="138">
        <f t="shared" ca="1" si="75"/>
        <v>396999</v>
      </c>
      <c r="BB649" s="138">
        <f t="shared" ca="1" si="76"/>
        <v>1</v>
      </c>
    </row>
    <row r="650" spans="52:54" ht="15.75" customHeight="1">
      <c r="AZ650" s="138">
        <f t="shared" ca="1" si="74"/>
        <v>230000</v>
      </c>
      <c r="BA650" s="138">
        <f t="shared" ca="1" si="75"/>
        <v>229999</v>
      </c>
      <c r="BB650" s="138">
        <f t="shared" ca="1" si="76"/>
        <v>1</v>
      </c>
    </row>
    <row r="651" spans="52:54" ht="15.75" customHeight="1">
      <c r="AZ651" s="138">
        <f t="shared" ca="1" si="74"/>
        <v>281000</v>
      </c>
      <c r="BA651" s="138">
        <f t="shared" ca="1" si="75"/>
        <v>280999</v>
      </c>
      <c r="BB651" s="138">
        <f t="shared" ca="1" si="76"/>
        <v>1</v>
      </c>
    </row>
    <row r="652" spans="52:54" ht="15.75" customHeight="1">
      <c r="AZ652" s="138">
        <f t="shared" ca="1" si="74"/>
        <v>118000</v>
      </c>
      <c r="BA652" s="138">
        <f t="shared" ca="1" si="75"/>
        <v>117999</v>
      </c>
      <c r="BB652" s="138">
        <f t="shared" ca="1" si="76"/>
        <v>1</v>
      </c>
    </row>
    <row r="653" spans="52:54" ht="15.75" customHeight="1">
      <c r="AZ653" s="138">
        <f t="shared" ca="1" si="74"/>
        <v>296000</v>
      </c>
      <c r="BA653" s="138">
        <f t="shared" ca="1" si="75"/>
        <v>295999</v>
      </c>
      <c r="BB653" s="138">
        <f t="shared" ca="1" si="76"/>
        <v>1</v>
      </c>
    </row>
    <row r="654" spans="52:54" ht="15.75" customHeight="1">
      <c r="AZ654" s="138">
        <f t="shared" ca="1" si="74"/>
        <v>205000</v>
      </c>
      <c r="BA654" s="138">
        <f t="shared" ca="1" si="75"/>
        <v>204999</v>
      </c>
      <c r="BB654" s="138">
        <f t="shared" ca="1" si="76"/>
        <v>1</v>
      </c>
    </row>
    <row r="655" spans="52:54" ht="15.75" customHeight="1">
      <c r="AZ655" s="138">
        <f t="shared" ca="1" si="74"/>
        <v>353000</v>
      </c>
      <c r="BA655" s="138">
        <f t="shared" ca="1" si="75"/>
        <v>352999</v>
      </c>
      <c r="BB655" s="138">
        <f t="shared" ca="1" si="76"/>
        <v>1</v>
      </c>
    </row>
    <row r="656" spans="52:54" ht="15.75" customHeight="1">
      <c r="AZ656" s="138">
        <f t="shared" ca="1" si="74"/>
        <v>329000</v>
      </c>
      <c r="BA656" s="138">
        <f t="shared" ca="1" si="75"/>
        <v>328999</v>
      </c>
      <c r="BB656" s="138">
        <f t="shared" ca="1" si="76"/>
        <v>1</v>
      </c>
    </row>
    <row r="657" spans="52:54" ht="15.75" customHeight="1">
      <c r="AZ657" s="138">
        <f t="shared" ca="1" si="74"/>
        <v>101000</v>
      </c>
      <c r="BA657" s="138">
        <f t="shared" ca="1" si="75"/>
        <v>100999</v>
      </c>
      <c r="BB657" s="138">
        <f t="shared" ca="1" si="76"/>
        <v>1</v>
      </c>
    </row>
    <row r="658" spans="52:54" ht="15.75" customHeight="1">
      <c r="AZ658" s="138">
        <f t="shared" ca="1" si="74"/>
        <v>156000</v>
      </c>
      <c r="BA658" s="138">
        <f t="shared" ca="1" si="75"/>
        <v>155999</v>
      </c>
      <c r="BB658" s="138">
        <f t="shared" ca="1" si="76"/>
        <v>1</v>
      </c>
    </row>
    <row r="659" spans="52:54" ht="15.75" customHeight="1">
      <c r="AZ659" s="138">
        <f t="shared" ca="1" si="74"/>
        <v>187000</v>
      </c>
      <c r="BA659" s="138">
        <f t="shared" ca="1" si="75"/>
        <v>186999</v>
      </c>
      <c r="BB659" s="138">
        <f t="shared" ca="1" si="76"/>
        <v>1</v>
      </c>
    </row>
    <row r="660" spans="52:54" ht="15.75" customHeight="1">
      <c r="AZ660" s="138">
        <f t="shared" ca="1" si="74"/>
        <v>206000</v>
      </c>
      <c r="BA660" s="138">
        <f t="shared" ca="1" si="75"/>
        <v>205999</v>
      </c>
      <c r="BB660" s="138">
        <f t="shared" ca="1" si="76"/>
        <v>1</v>
      </c>
    </row>
    <row r="661" spans="52:54" ht="15.75" customHeight="1">
      <c r="AZ661" s="138">
        <f t="shared" ca="1" si="74"/>
        <v>128000</v>
      </c>
      <c r="BA661" s="138">
        <f t="shared" ca="1" si="75"/>
        <v>127999</v>
      </c>
      <c r="BB661" s="138">
        <f t="shared" ca="1" si="76"/>
        <v>1</v>
      </c>
    </row>
    <row r="662" spans="52:54" ht="15.75" customHeight="1">
      <c r="AZ662" s="138">
        <f t="shared" ca="1" si="74"/>
        <v>243000</v>
      </c>
      <c r="BA662" s="138">
        <f t="shared" ca="1" si="75"/>
        <v>242999</v>
      </c>
      <c r="BB662" s="138">
        <f t="shared" ca="1" si="76"/>
        <v>1</v>
      </c>
    </row>
    <row r="663" spans="52:54" ht="15.75" customHeight="1">
      <c r="AZ663" s="138">
        <f t="shared" ca="1" si="74"/>
        <v>123000</v>
      </c>
      <c r="BA663" s="138">
        <f t="shared" ca="1" si="75"/>
        <v>122999</v>
      </c>
      <c r="BB663" s="138">
        <f t="shared" ca="1" si="76"/>
        <v>1</v>
      </c>
    </row>
    <row r="664" spans="52:54" ht="15.75" customHeight="1">
      <c r="AZ664" s="138">
        <f t="shared" ca="1" si="74"/>
        <v>397000</v>
      </c>
      <c r="BA664" s="138">
        <f t="shared" ca="1" si="75"/>
        <v>396999</v>
      </c>
      <c r="BB664" s="138">
        <f t="shared" ca="1" si="76"/>
        <v>1</v>
      </c>
    </row>
    <row r="665" spans="52:54" ht="15.75" customHeight="1">
      <c r="AZ665" s="138">
        <f t="shared" ca="1" si="74"/>
        <v>259000</v>
      </c>
      <c r="BA665" s="138">
        <f t="shared" ca="1" si="75"/>
        <v>258999</v>
      </c>
      <c r="BB665" s="138">
        <f t="shared" ca="1" si="76"/>
        <v>1</v>
      </c>
    </row>
    <row r="666" spans="52:54" ht="15.75" customHeight="1">
      <c r="AZ666" s="138">
        <f t="shared" ca="1" si="74"/>
        <v>254000</v>
      </c>
      <c r="BA666" s="138">
        <f t="shared" ca="1" si="75"/>
        <v>253999</v>
      </c>
      <c r="BB666" s="138">
        <f t="shared" ca="1" si="76"/>
        <v>1</v>
      </c>
    </row>
    <row r="667" spans="52:54" ht="15.75" customHeight="1">
      <c r="AZ667" s="138">
        <f t="shared" ca="1" si="74"/>
        <v>214000</v>
      </c>
      <c r="BA667" s="138">
        <f t="shared" ca="1" si="75"/>
        <v>213999</v>
      </c>
      <c r="BB667" s="138">
        <f t="shared" ca="1" si="76"/>
        <v>1</v>
      </c>
    </row>
    <row r="668" spans="52:54" ht="15.75" customHeight="1">
      <c r="AZ668" s="138">
        <f t="shared" ca="1" si="74"/>
        <v>209000</v>
      </c>
      <c r="BA668" s="138">
        <f t="shared" ca="1" si="75"/>
        <v>208999</v>
      </c>
      <c r="BB668" s="138">
        <f t="shared" ca="1" si="76"/>
        <v>1</v>
      </c>
    </row>
    <row r="669" spans="52:54" ht="15.75" customHeight="1">
      <c r="AZ669" s="138">
        <f t="shared" ca="1" si="74"/>
        <v>291000</v>
      </c>
      <c r="BA669" s="138">
        <f t="shared" ca="1" si="75"/>
        <v>290999</v>
      </c>
      <c r="BB669" s="138">
        <f t="shared" ca="1" si="76"/>
        <v>1</v>
      </c>
    </row>
    <row r="670" spans="52:54" ht="15.75" customHeight="1">
      <c r="AZ670" s="138">
        <f t="shared" ca="1" si="74"/>
        <v>134000</v>
      </c>
      <c r="BA670" s="138">
        <f t="shared" ca="1" si="75"/>
        <v>133999</v>
      </c>
      <c r="BB670" s="138">
        <f t="shared" ca="1" si="76"/>
        <v>1</v>
      </c>
    </row>
    <row r="671" spans="52:54" ht="15.75" customHeight="1">
      <c r="AZ671" s="138">
        <f t="shared" ca="1" si="74"/>
        <v>311000</v>
      </c>
      <c r="BA671" s="138">
        <f t="shared" ca="1" si="75"/>
        <v>310999</v>
      </c>
      <c r="BB671" s="138">
        <f t="shared" ca="1" si="76"/>
        <v>1</v>
      </c>
    </row>
    <row r="672" spans="52:54" ht="15.75" customHeight="1">
      <c r="AZ672" s="138">
        <f t="shared" ca="1" si="74"/>
        <v>234000</v>
      </c>
      <c r="BA672" s="138">
        <f t="shared" ca="1" si="75"/>
        <v>233999</v>
      </c>
      <c r="BB672" s="138">
        <f t="shared" ca="1" si="76"/>
        <v>1</v>
      </c>
    </row>
    <row r="673" spans="52:54" ht="15.75" customHeight="1">
      <c r="AZ673" s="138">
        <f t="shared" ca="1" si="74"/>
        <v>318000</v>
      </c>
      <c r="BA673" s="138">
        <f t="shared" ca="1" si="75"/>
        <v>317999</v>
      </c>
      <c r="BB673" s="138">
        <f t="shared" ca="1" si="76"/>
        <v>1</v>
      </c>
    </row>
    <row r="674" spans="52:54" ht="15.75" customHeight="1">
      <c r="AZ674" s="138">
        <f t="shared" ca="1" si="74"/>
        <v>342000</v>
      </c>
      <c r="BA674" s="138">
        <f t="shared" ca="1" si="75"/>
        <v>341999</v>
      </c>
      <c r="BB674" s="138">
        <f t="shared" ca="1" si="76"/>
        <v>1</v>
      </c>
    </row>
    <row r="675" spans="52:54" ht="15.75" customHeight="1">
      <c r="AZ675" s="138">
        <f t="shared" ca="1" si="74"/>
        <v>339000</v>
      </c>
      <c r="BA675" s="138">
        <f t="shared" ca="1" si="75"/>
        <v>338999</v>
      </c>
      <c r="BB675" s="138">
        <f t="shared" ca="1" si="76"/>
        <v>1</v>
      </c>
    </row>
    <row r="676" spans="52:54" ht="15.75" customHeight="1">
      <c r="AZ676" s="138">
        <f t="shared" ca="1" si="74"/>
        <v>126000</v>
      </c>
      <c r="BA676" s="138">
        <f t="shared" ca="1" si="75"/>
        <v>125999</v>
      </c>
      <c r="BB676" s="138">
        <f t="shared" ca="1" si="76"/>
        <v>1</v>
      </c>
    </row>
    <row r="677" spans="52:54" ht="15.75" customHeight="1">
      <c r="AZ677" s="138">
        <f t="shared" ca="1" si="74"/>
        <v>210000</v>
      </c>
      <c r="BA677" s="138">
        <f t="shared" ca="1" si="75"/>
        <v>209999</v>
      </c>
      <c r="BB677" s="138">
        <f t="shared" ca="1" si="76"/>
        <v>1</v>
      </c>
    </row>
    <row r="678" spans="52:54" ht="15.75" customHeight="1">
      <c r="AZ678" s="138">
        <f t="shared" ca="1" si="74"/>
        <v>191000</v>
      </c>
      <c r="BA678" s="138">
        <f t="shared" ca="1" si="75"/>
        <v>190999</v>
      </c>
      <c r="BB678" s="138">
        <f t="shared" ca="1" si="76"/>
        <v>1</v>
      </c>
    </row>
    <row r="679" spans="52:54" ht="15.75" customHeight="1">
      <c r="AZ679" s="138">
        <f t="shared" ca="1" si="74"/>
        <v>389000</v>
      </c>
      <c r="BA679" s="138">
        <f t="shared" ca="1" si="75"/>
        <v>388999</v>
      </c>
      <c r="BB679" s="138">
        <f t="shared" ca="1" si="76"/>
        <v>1</v>
      </c>
    </row>
    <row r="680" spans="52:54" ht="15.75" customHeight="1">
      <c r="AZ680" s="138">
        <f t="shared" ca="1" si="74"/>
        <v>283000</v>
      </c>
      <c r="BA680" s="138">
        <f t="shared" ca="1" si="75"/>
        <v>282999</v>
      </c>
      <c r="BB680" s="138">
        <f t="shared" ca="1" si="76"/>
        <v>1</v>
      </c>
    </row>
    <row r="681" spans="52:54" ht="15.75" customHeight="1">
      <c r="AZ681" s="138">
        <f t="shared" ca="1" si="74"/>
        <v>274000</v>
      </c>
      <c r="BA681" s="138">
        <f t="shared" ca="1" si="75"/>
        <v>273999</v>
      </c>
      <c r="BB681" s="138">
        <f t="shared" ca="1" si="76"/>
        <v>1</v>
      </c>
    </row>
    <row r="682" spans="52:54" ht="15.75" customHeight="1">
      <c r="AZ682" s="138">
        <f t="shared" ca="1" si="74"/>
        <v>329000</v>
      </c>
      <c r="BA682" s="138">
        <f t="shared" ca="1" si="75"/>
        <v>328999</v>
      </c>
      <c r="BB682" s="138">
        <f t="shared" ca="1" si="76"/>
        <v>1</v>
      </c>
    </row>
    <row r="683" spans="52:54" ht="15.75" customHeight="1">
      <c r="AZ683" s="138">
        <f t="shared" ca="1" si="74"/>
        <v>112000</v>
      </c>
      <c r="BA683" s="138">
        <f t="shared" ca="1" si="75"/>
        <v>111999</v>
      </c>
      <c r="BB683" s="138">
        <f t="shared" ca="1" si="76"/>
        <v>1</v>
      </c>
    </row>
    <row r="684" spans="52:54" ht="15.75" customHeight="1">
      <c r="AZ684" s="138">
        <f t="shared" ca="1" si="74"/>
        <v>299000</v>
      </c>
      <c r="BA684" s="138">
        <f t="shared" ca="1" si="75"/>
        <v>298999</v>
      </c>
      <c r="BB684" s="138">
        <f t="shared" ca="1" si="76"/>
        <v>1</v>
      </c>
    </row>
    <row r="685" spans="52:54" ht="15.75" customHeight="1">
      <c r="AZ685" s="138">
        <f t="shared" ca="1" si="74"/>
        <v>349000</v>
      </c>
      <c r="BA685" s="138">
        <f t="shared" ca="1" si="75"/>
        <v>348999</v>
      </c>
      <c r="BB685" s="138">
        <f t="shared" ca="1" si="76"/>
        <v>1</v>
      </c>
    </row>
    <row r="686" spans="52:54" ht="15.75" customHeight="1">
      <c r="AZ686" s="138">
        <f t="shared" ca="1" si="74"/>
        <v>242000</v>
      </c>
      <c r="BA686" s="138">
        <f t="shared" ca="1" si="75"/>
        <v>241999</v>
      </c>
      <c r="BB686" s="138">
        <f t="shared" ca="1" si="76"/>
        <v>1</v>
      </c>
    </row>
    <row r="687" spans="52:54" ht="15.75" customHeight="1">
      <c r="AZ687" s="138">
        <f t="shared" ca="1" si="74"/>
        <v>317000</v>
      </c>
      <c r="BA687" s="138">
        <f t="shared" ca="1" si="75"/>
        <v>316999</v>
      </c>
      <c r="BB687" s="138">
        <f t="shared" ca="1" si="76"/>
        <v>1</v>
      </c>
    </row>
    <row r="688" spans="52:54" ht="15.75" customHeight="1">
      <c r="AZ688" s="138">
        <f t="shared" ca="1" si="74"/>
        <v>226000</v>
      </c>
      <c r="BA688" s="138">
        <f t="shared" ca="1" si="75"/>
        <v>225999</v>
      </c>
      <c r="BB688" s="138">
        <f t="shared" ca="1" si="76"/>
        <v>1</v>
      </c>
    </row>
    <row r="689" spans="52:54" ht="15.75" customHeight="1">
      <c r="AZ689" s="138">
        <f t="shared" ca="1" si="74"/>
        <v>270000</v>
      </c>
      <c r="BA689" s="138">
        <f t="shared" ca="1" si="75"/>
        <v>269999</v>
      </c>
      <c r="BB689" s="138">
        <f t="shared" ca="1" si="76"/>
        <v>1</v>
      </c>
    </row>
    <row r="690" spans="52:54" ht="15.75" customHeight="1">
      <c r="AZ690" s="138">
        <f t="shared" ca="1" si="74"/>
        <v>241000</v>
      </c>
      <c r="BA690" s="138">
        <f t="shared" ca="1" si="75"/>
        <v>240999</v>
      </c>
      <c r="BB690" s="138">
        <f t="shared" ca="1" si="76"/>
        <v>1</v>
      </c>
    </row>
    <row r="691" spans="52:54" ht="15.75" customHeight="1">
      <c r="AZ691" s="138">
        <f t="shared" ca="1" si="74"/>
        <v>304000</v>
      </c>
      <c r="BA691" s="138">
        <f t="shared" ca="1" si="75"/>
        <v>303999</v>
      </c>
      <c r="BB691" s="138">
        <f t="shared" ca="1" si="76"/>
        <v>1</v>
      </c>
    </row>
    <row r="692" spans="52:54" ht="15.75" customHeight="1">
      <c r="AZ692" s="138">
        <f t="shared" ca="1" si="74"/>
        <v>373000</v>
      </c>
      <c r="BA692" s="138">
        <f t="shared" ca="1" si="75"/>
        <v>372999</v>
      </c>
      <c r="BB692" s="138">
        <f t="shared" ca="1" si="76"/>
        <v>1</v>
      </c>
    </row>
    <row r="693" spans="52:54" ht="15.75" customHeight="1">
      <c r="AZ693" s="138">
        <f t="shared" ca="1" si="74"/>
        <v>245000</v>
      </c>
      <c r="BA693" s="138">
        <f t="shared" ca="1" si="75"/>
        <v>244999</v>
      </c>
      <c r="BB693" s="138">
        <f t="shared" ca="1" si="76"/>
        <v>1</v>
      </c>
    </row>
    <row r="694" spans="52:54" ht="15.75" customHeight="1">
      <c r="AZ694" s="138">
        <f t="shared" ca="1" si="74"/>
        <v>201000</v>
      </c>
      <c r="BA694" s="138">
        <f t="shared" ca="1" si="75"/>
        <v>200999</v>
      </c>
      <c r="BB694" s="138">
        <f t="shared" ca="1" si="76"/>
        <v>1</v>
      </c>
    </row>
    <row r="695" spans="52:54" ht="15.75" customHeight="1">
      <c r="AZ695" s="138">
        <f t="shared" ca="1" si="74"/>
        <v>151000</v>
      </c>
      <c r="BA695" s="138">
        <f t="shared" ca="1" si="75"/>
        <v>150999</v>
      </c>
      <c r="BB695" s="138">
        <f t="shared" ca="1" si="76"/>
        <v>1</v>
      </c>
    </row>
    <row r="696" spans="52:54" ht="15.75" customHeight="1">
      <c r="AZ696" s="138">
        <f t="shared" ca="1" si="74"/>
        <v>152000</v>
      </c>
      <c r="BA696" s="138">
        <f t="shared" ca="1" si="75"/>
        <v>151999</v>
      </c>
      <c r="BB696" s="138">
        <f t="shared" ca="1" si="76"/>
        <v>1</v>
      </c>
    </row>
    <row r="697" spans="52:54" ht="15.75" customHeight="1">
      <c r="AZ697" s="138">
        <f t="shared" ca="1" si="74"/>
        <v>169000</v>
      </c>
      <c r="BA697" s="138">
        <f t="shared" ca="1" si="75"/>
        <v>168999</v>
      </c>
      <c r="BB697" s="138">
        <f t="shared" ca="1" si="76"/>
        <v>1</v>
      </c>
    </row>
    <row r="698" spans="52:54" ht="15.75" customHeight="1">
      <c r="AZ698" s="138">
        <f t="shared" ca="1" si="74"/>
        <v>247000</v>
      </c>
      <c r="BA698" s="138">
        <f t="shared" ca="1" si="75"/>
        <v>246999</v>
      </c>
      <c r="BB698" s="138">
        <f t="shared" ca="1" si="76"/>
        <v>1</v>
      </c>
    </row>
    <row r="699" spans="52:54" ht="15.75" customHeight="1">
      <c r="AZ699" s="138">
        <f t="shared" ca="1" si="74"/>
        <v>279000</v>
      </c>
      <c r="BA699" s="138">
        <f t="shared" ca="1" si="75"/>
        <v>278999</v>
      </c>
      <c r="BB699" s="138">
        <f t="shared" ca="1" si="76"/>
        <v>1</v>
      </c>
    </row>
    <row r="700" spans="52:54" ht="15.75" customHeight="1">
      <c r="AZ700" s="138">
        <f t="shared" ca="1" si="74"/>
        <v>296000</v>
      </c>
      <c r="BA700" s="138">
        <f t="shared" ca="1" si="75"/>
        <v>295999</v>
      </c>
      <c r="BB700" s="138">
        <f t="shared" ca="1" si="76"/>
        <v>1</v>
      </c>
    </row>
    <row r="701" spans="52:54" ht="15.75" customHeight="1">
      <c r="AZ701" s="138">
        <f t="shared" ca="1" si="74"/>
        <v>147000</v>
      </c>
      <c r="BA701" s="138">
        <f t="shared" ca="1" si="75"/>
        <v>146999</v>
      </c>
      <c r="BB701" s="138">
        <f t="shared" ca="1" si="76"/>
        <v>1</v>
      </c>
    </row>
    <row r="702" spans="52:54" ht="15.75" customHeight="1">
      <c r="AZ702" s="138">
        <f t="shared" ca="1" si="74"/>
        <v>100000</v>
      </c>
      <c r="BA702" s="138">
        <f t="shared" ca="1" si="75"/>
        <v>99999</v>
      </c>
      <c r="BB702" s="138">
        <f t="shared" ca="1" si="76"/>
        <v>1</v>
      </c>
    </row>
    <row r="703" spans="52:54" ht="15.75" customHeight="1">
      <c r="AZ703" s="138">
        <f t="shared" ca="1" si="74"/>
        <v>393000</v>
      </c>
      <c r="BA703" s="138">
        <f t="shared" ca="1" si="75"/>
        <v>392999</v>
      </c>
      <c r="BB703" s="138">
        <f t="shared" ca="1" si="76"/>
        <v>1</v>
      </c>
    </row>
    <row r="704" spans="52:54" ht="15.75" customHeight="1">
      <c r="AZ704" s="138">
        <f t="shared" ca="1" si="74"/>
        <v>282000</v>
      </c>
      <c r="BA704" s="138">
        <f t="shared" ca="1" si="75"/>
        <v>281999</v>
      </c>
      <c r="BB704" s="138">
        <f t="shared" ca="1" si="76"/>
        <v>1</v>
      </c>
    </row>
    <row r="705" spans="52:54" ht="15.75" customHeight="1">
      <c r="AZ705" s="138">
        <f t="shared" ca="1" si="74"/>
        <v>124000</v>
      </c>
      <c r="BA705" s="138">
        <f t="shared" ca="1" si="75"/>
        <v>123999</v>
      </c>
      <c r="BB705" s="138">
        <f t="shared" ca="1" si="76"/>
        <v>1</v>
      </c>
    </row>
    <row r="706" spans="52:54" ht="15.75" customHeight="1">
      <c r="AZ706" s="138">
        <f t="shared" ca="1" si="74"/>
        <v>159000</v>
      </c>
      <c r="BA706" s="138">
        <f t="shared" ca="1" si="75"/>
        <v>158999</v>
      </c>
      <c r="BB706" s="138">
        <f t="shared" ca="1" si="76"/>
        <v>1</v>
      </c>
    </row>
    <row r="707" spans="52:54" ht="15.75" customHeight="1">
      <c r="AZ707" s="138">
        <f t="shared" ca="1" si="74"/>
        <v>329000</v>
      </c>
      <c r="BA707" s="138">
        <f t="shared" ca="1" si="75"/>
        <v>328999</v>
      </c>
      <c r="BB707" s="138">
        <f t="shared" ca="1" si="76"/>
        <v>1</v>
      </c>
    </row>
    <row r="708" spans="52:54" ht="15.75" customHeight="1">
      <c r="AZ708" s="138">
        <f t="shared" ca="1" si="74"/>
        <v>121000</v>
      </c>
      <c r="BA708" s="138">
        <f t="shared" ca="1" si="75"/>
        <v>120999</v>
      </c>
      <c r="BB708" s="138">
        <f t="shared" ca="1" si="76"/>
        <v>1</v>
      </c>
    </row>
    <row r="709" spans="52:54" ht="15.75" customHeight="1">
      <c r="AZ709" s="138">
        <f t="shared" ca="1" si="74"/>
        <v>268000</v>
      </c>
      <c r="BA709" s="138">
        <f t="shared" ca="1" si="75"/>
        <v>267999</v>
      </c>
      <c r="BB709" s="138">
        <f t="shared" ca="1" si="76"/>
        <v>1</v>
      </c>
    </row>
    <row r="710" spans="52:54" ht="15.75" customHeight="1">
      <c r="AZ710" s="138">
        <f t="shared" ca="1" si="74"/>
        <v>230000</v>
      </c>
      <c r="BA710" s="138">
        <f t="shared" ca="1" si="75"/>
        <v>229999</v>
      </c>
      <c r="BB710" s="138">
        <f t="shared" ca="1" si="76"/>
        <v>1</v>
      </c>
    </row>
    <row r="711" spans="52:54" ht="15.75" customHeight="1">
      <c r="AZ711" s="138">
        <f t="shared" ca="1" si="74"/>
        <v>364000</v>
      </c>
      <c r="BA711" s="138">
        <f t="shared" ca="1" si="75"/>
        <v>363999</v>
      </c>
      <c r="BB711" s="138">
        <f t="shared" ca="1" si="76"/>
        <v>1</v>
      </c>
    </row>
    <row r="712" spans="52:54" ht="15.75" customHeight="1">
      <c r="AZ712" s="138">
        <f t="shared" ca="1" si="74"/>
        <v>129000</v>
      </c>
      <c r="BA712" s="138">
        <f t="shared" ca="1" si="75"/>
        <v>128999</v>
      </c>
      <c r="BB712" s="138">
        <f t="shared" ca="1" si="76"/>
        <v>1</v>
      </c>
    </row>
    <row r="713" spans="52:54" ht="15.75" customHeight="1">
      <c r="AZ713" s="138">
        <f t="shared" ca="1" si="74"/>
        <v>338000</v>
      </c>
      <c r="BA713" s="138">
        <f t="shared" ca="1" si="75"/>
        <v>337999</v>
      </c>
      <c r="BB713" s="138">
        <f t="shared" ca="1" si="76"/>
        <v>1</v>
      </c>
    </row>
    <row r="714" spans="52:54" ht="15.75" customHeight="1">
      <c r="AZ714" s="138">
        <f t="shared" ca="1" si="74"/>
        <v>250000</v>
      </c>
      <c r="BA714" s="138">
        <f t="shared" ca="1" si="75"/>
        <v>249999</v>
      </c>
      <c r="BB714" s="138">
        <f t="shared" ca="1" si="76"/>
        <v>1</v>
      </c>
    </row>
    <row r="715" spans="52:54" ht="15.75" customHeight="1">
      <c r="AZ715" s="138">
        <f t="shared" ca="1" si="74"/>
        <v>150000</v>
      </c>
      <c r="BA715" s="138">
        <f t="shared" ca="1" si="75"/>
        <v>149999</v>
      </c>
      <c r="BB715" s="138">
        <f t="shared" ca="1" si="76"/>
        <v>1</v>
      </c>
    </row>
    <row r="716" spans="52:54" ht="15.75" customHeight="1">
      <c r="AZ716" s="138">
        <f t="shared" ca="1" si="74"/>
        <v>123000</v>
      </c>
      <c r="BA716" s="138">
        <f t="shared" ca="1" si="75"/>
        <v>122999</v>
      </c>
      <c r="BB716" s="138">
        <f t="shared" ca="1" si="76"/>
        <v>1</v>
      </c>
    </row>
    <row r="717" spans="52:54" ht="15.75" customHeight="1">
      <c r="AZ717" s="138">
        <f t="shared" ca="1" si="74"/>
        <v>325000</v>
      </c>
      <c r="BA717" s="138">
        <f t="shared" ca="1" si="75"/>
        <v>324999</v>
      </c>
      <c r="BB717" s="138">
        <f t="shared" ca="1" si="76"/>
        <v>1</v>
      </c>
    </row>
    <row r="718" spans="52:54" ht="15.75" customHeight="1">
      <c r="AZ718" s="138">
        <f t="shared" ca="1" si="74"/>
        <v>394000</v>
      </c>
      <c r="BA718" s="138">
        <f t="shared" ca="1" si="75"/>
        <v>393999</v>
      </c>
      <c r="BB718" s="138">
        <f t="shared" ca="1" si="76"/>
        <v>1</v>
      </c>
    </row>
    <row r="719" spans="52:54" ht="15.75" customHeight="1">
      <c r="AZ719" s="138">
        <f t="shared" ca="1" si="74"/>
        <v>298000</v>
      </c>
      <c r="BA719" s="138">
        <f t="shared" ca="1" si="75"/>
        <v>297999</v>
      </c>
      <c r="BB719" s="138">
        <f t="shared" ca="1" si="76"/>
        <v>1</v>
      </c>
    </row>
    <row r="720" spans="52:54" ht="15.75" customHeight="1">
      <c r="AZ720" s="138">
        <f t="shared" ca="1" si="74"/>
        <v>231000</v>
      </c>
      <c r="BA720" s="138">
        <f t="shared" ca="1" si="75"/>
        <v>230999</v>
      </c>
      <c r="BB720" s="138">
        <f t="shared" ca="1" si="76"/>
        <v>1</v>
      </c>
    </row>
    <row r="721" spans="52:54" ht="15.75" customHeight="1">
      <c r="AZ721" s="138">
        <f t="shared" ca="1" si="74"/>
        <v>247000</v>
      </c>
      <c r="BA721" s="138">
        <f t="shared" ca="1" si="75"/>
        <v>246999</v>
      </c>
      <c r="BB721" s="138">
        <f t="shared" ca="1" si="76"/>
        <v>1</v>
      </c>
    </row>
    <row r="722" spans="52:54" ht="15.75" customHeight="1">
      <c r="AZ722" s="138">
        <f t="shared" ca="1" si="74"/>
        <v>125000</v>
      </c>
      <c r="BA722" s="138">
        <f t="shared" ca="1" si="75"/>
        <v>124999</v>
      </c>
      <c r="BB722" s="138">
        <f t="shared" ca="1" si="76"/>
        <v>1</v>
      </c>
    </row>
    <row r="723" spans="52:54" ht="15.75" customHeight="1">
      <c r="AZ723" s="138">
        <f t="shared" ca="1" si="74"/>
        <v>209000</v>
      </c>
      <c r="BA723" s="138">
        <f t="shared" ca="1" si="75"/>
        <v>208999</v>
      </c>
      <c r="BB723" s="138">
        <f t="shared" ca="1" si="76"/>
        <v>1</v>
      </c>
    </row>
    <row r="724" spans="52:54" ht="15.75" customHeight="1">
      <c r="AZ724" s="138">
        <f t="shared" ca="1" si="74"/>
        <v>294000</v>
      </c>
      <c r="BA724" s="138">
        <f t="shared" ca="1" si="75"/>
        <v>293999</v>
      </c>
      <c r="BB724" s="138">
        <f t="shared" ca="1" si="76"/>
        <v>1</v>
      </c>
    </row>
    <row r="725" spans="52:54" ht="15.75" customHeight="1">
      <c r="AZ725" s="138">
        <f t="shared" ca="1" si="74"/>
        <v>216000</v>
      </c>
      <c r="BA725" s="138">
        <f t="shared" ca="1" si="75"/>
        <v>215999</v>
      </c>
      <c r="BB725" s="138">
        <f t="shared" ca="1" si="76"/>
        <v>1</v>
      </c>
    </row>
    <row r="726" spans="52:54" ht="15.75" customHeight="1">
      <c r="AZ726" s="138">
        <f t="shared" ca="1" si="74"/>
        <v>274000</v>
      </c>
      <c r="BA726" s="138">
        <f t="shared" ca="1" si="75"/>
        <v>273999</v>
      </c>
      <c r="BB726" s="138">
        <f t="shared" ca="1" si="76"/>
        <v>1</v>
      </c>
    </row>
    <row r="727" spans="52:54" ht="15.75" customHeight="1">
      <c r="AZ727" s="138">
        <f t="shared" ca="1" si="74"/>
        <v>215000</v>
      </c>
      <c r="BA727" s="138">
        <f t="shared" ca="1" si="75"/>
        <v>214999</v>
      </c>
      <c r="BB727" s="138">
        <f t="shared" ca="1" si="76"/>
        <v>1</v>
      </c>
    </row>
    <row r="728" spans="52:54" ht="15.75" customHeight="1">
      <c r="AZ728" s="138">
        <f t="shared" ca="1" si="74"/>
        <v>219000</v>
      </c>
      <c r="BA728" s="138">
        <f t="shared" ca="1" si="75"/>
        <v>218999</v>
      </c>
      <c r="BB728" s="138">
        <f t="shared" ca="1" si="76"/>
        <v>1</v>
      </c>
    </row>
    <row r="729" spans="52:54" ht="15.75" customHeight="1">
      <c r="AZ729" s="138">
        <f t="shared" ca="1" si="74"/>
        <v>388000</v>
      </c>
      <c r="BA729" s="138">
        <f t="shared" ca="1" si="75"/>
        <v>387999</v>
      </c>
      <c r="BB729" s="138">
        <f t="shared" ca="1" si="76"/>
        <v>1</v>
      </c>
    </row>
    <row r="730" spans="52:54" ht="15.75" customHeight="1">
      <c r="AZ730" s="138">
        <f t="shared" ca="1" si="74"/>
        <v>352000</v>
      </c>
      <c r="BA730" s="138">
        <f t="shared" ca="1" si="75"/>
        <v>351999</v>
      </c>
      <c r="BB730" s="138">
        <f t="shared" ca="1" si="76"/>
        <v>1</v>
      </c>
    </row>
    <row r="731" spans="52:54" ht="15.75" customHeight="1">
      <c r="AZ731" s="138">
        <f t="shared" ca="1" si="74"/>
        <v>187000</v>
      </c>
      <c r="BA731" s="138">
        <f t="shared" ca="1" si="75"/>
        <v>186999</v>
      </c>
      <c r="BB731" s="138">
        <f t="shared" ca="1" si="76"/>
        <v>1</v>
      </c>
    </row>
    <row r="732" spans="52:54" ht="15.75" customHeight="1">
      <c r="AZ732" s="138">
        <f t="shared" ca="1" si="74"/>
        <v>207000</v>
      </c>
      <c r="BA732" s="138">
        <f t="shared" ca="1" si="75"/>
        <v>206999</v>
      </c>
      <c r="BB732" s="138">
        <f t="shared" ca="1" si="76"/>
        <v>1</v>
      </c>
    </row>
    <row r="733" spans="52:54" ht="15.75" customHeight="1">
      <c r="AZ733" s="138">
        <f t="shared" ca="1" si="74"/>
        <v>173000</v>
      </c>
      <c r="BA733" s="138">
        <f t="shared" ca="1" si="75"/>
        <v>172999</v>
      </c>
      <c r="BB733" s="138">
        <f t="shared" ca="1" si="76"/>
        <v>1</v>
      </c>
    </row>
    <row r="734" spans="52:54" ht="15.75" customHeight="1">
      <c r="AZ734" s="138">
        <f t="shared" ca="1" si="74"/>
        <v>138000</v>
      </c>
      <c r="BA734" s="138">
        <f t="shared" ca="1" si="75"/>
        <v>137999</v>
      </c>
      <c r="BB734" s="138">
        <f t="shared" ca="1" si="76"/>
        <v>1</v>
      </c>
    </row>
    <row r="735" spans="52:54" ht="15.75" customHeight="1">
      <c r="AZ735" s="138">
        <f t="shared" ca="1" si="74"/>
        <v>202000</v>
      </c>
      <c r="BA735" s="138">
        <f t="shared" ca="1" si="75"/>
        <v>201999</v>
      </c>
      <c r="BB735" s="138">
        <f t="shared" ca="1" si="76"/>
        <v>1</v>
      </c>
    </row>
    <row r="736" spans="52:54" ht="15.75" customHeight="1">
      <c r="AZ736" s="138">
        <f t="shared" ca="1" si="74"/>
        <v>214000</v>
      </c>
      <c r="BA736" s="138">
        <f t="shared" ca="1" si="75"/>
        <v>213999</v>
      </c>
      <c r="BB736" s="138">
        <f t="shared" ca="1" si="76"/>
        <v>1</v>
      </c>
    </row>
    <row r="737" spans="52:54" ht="15.75" customHeight="1">
      <c r="AZ737" s="138">
        <f t="shared" ca="1" si="74"/>
        <v>146000</v>
      </c>
      <c r="BA737" s="138">
        <f t="shared" ca="1" si="75"/>
        <v>145999</v>
      </c>
      <c r="BB737" s="138">
        <f t="shared" ca="1" si="76"/>
        <v>1</v>
      </c>
    </row>
    <row r="738" spans="52:54" ht="15.75" customHeight="1">
      <c r="AZ738" s="138">
        <f t="shared" ca="1" si="74"/>
        <v>316000</v>
      </c>
      <c r="BA738" s="138">
        <f t="shared" ca="1" si="75"/>
        <v>315999</v>
      </c>
      <c r="BB738" s="138">
        <f t="shared" ca="1" si="76"/>
        <v>1</v>
      </c>
    </row>
    <row r="739" spans="52:54" ht="15.75" customHeight="1">
      <c r="AZ739" s="138">
        <f t="shared" ca="1" si="74"/>
        <v>286000</v>
      </c>
      <c r="BA739" s="138">
        <f t="shared" ca="1" si="75"/>
        <v>285999</v>
      </c>
      <c r="BB739" s="138">
        <f t="shared" ca="1" si="76"/>
        <v>1</v>
      </c>
    </row>
    <row r="740" spans="52:54" ht="15.75" customHeight="1">
      <c r="AZ740" s="138">
        <f t="shared" ca="1" si="74"/>
        <v>219000</v>
      </c>
      <c r="BA740" s="138">
        <f t="shared" ca="1" si="75"/>
        <v>218999</v>
      </c>
      <c r="BB740" s="138">
        <f t="shared" ca="1" si="76"/>
        <v>1</v>
      </c>
    </row>
    <row r="741" spans="52:54" ht="15.75" customHeight="1">
      <c r="AZ741" s="138">
        <f t="shared" ca="1" si="74"/>
        <v>172000</v>
      </c>
      <c r="BA741" s="138">
        <f t="shared" ca="1" si="75"/>
        <v>171999</v>
      </c>
      <c r="BB741" s="138">
        <f t="shared" ca="1" si="76"/>
        <v>1</v>
      </c>
    </row>
    <row r="742" spans="52:54" ht="15.75" customHeight="1">
      <c r="AZ742" s="138">
        <f t="shared" ca="1" si="74"/>
        <v>234000</v>
      </c>
      <c r="BA742" s="138">
        <f t="shared" ca="1" si="75"/>
        <v>233999</v>
      </c>
      <c r="BB742" s="138">
        <f t="shared" ca="1" si="76"/>
        <v>1</v>
      </c>
    </row>
    <row r="743" spans="52:54" ht="15.75" customHeight="1">
      <c r="AZ743" s="138">
        <f t="shared" ca="1" si="74"/>
        <v>257000</v>
      </c>
      <c r="BA743" s="138">
        <f t="shared" ca="1" si="75"/>
        <v>256999</v>
      </c>
      <c r="BB743" s="138">
        <f t="shared" ca="1" si="76"/>
        <v>1</v>
      </c>
    </row>
    <row r="744" spans="52:54" ht="15.75" customHeight="1">
      <c r="AZ744" s="138">
        <f t="shared" ca="1" si="74"/>
        <v>161000</v>
      </c>
      <c r="BA744" s="138">
        <f t="shared" ca="1" si="75"/>
        <v>160999</v>
      </c>
      <c r="BB744" s="138">
        <f t="shared" ca="1" si="76"/>
        <v>1</v>
      </c>
    </row>
    <row r="745" spans="52:54" ht="15.75" customHeight="1">
      <c r="AZ745" s="138">
        <f t="shared" ca="1" si="74"/>
        <v>131000</v>
      </c>
      <c r="BA745" s="138">
        <f t="shared" ca="1" si="75"/>
        <v>130999</v>
      </c>
      <c r="BB745" s="138">
        <f t="shared" ca="1" si="76"/>
        <v>1</v>
      </c>
    </row>
    <row r="746" spans="52:54" ht="15.75" customHeight="1">
      <c r="AZ746" s="138">
        <f t="shared" ca="1" si="74"/>
        <v>194000</v>
      </c>
      <c r="BA746" s="138">
        <f t="shared" ca="1" si="75"/>
        <v>193999</v>
      </c>
      <c r="BB746" s="138">
        <f t="shared" ca="1" si="76"/>
        <v>1</v>
      </c>
    </row>
    <row r="747" spans="52:54" ht="15.75" customHeight="1">
      <c r="AZ747" s="138">
        <f t="shared" ca="1" si="74"/>
        <v>293000</v>
      </c>
      <c r="BA747" s="138">
        <f t="shared" ca="1" si="75"/>
        <v>292999</v>
      </c>
      <c r="BB747" s="138">
        <f t="shared" ca="1" si="76"/>
        <v>1</v>
      </c>
    </row>
    <row r="748" spans="52:54" ht="15.75" customHeight="1">
      <c r="AZ748" s="138">
        <f t="shared" ca="1" si="74"/>
        <v>202000</v>
      </c>
      <c r="BA748" s="138">
        <f t="shared" ca="1" si="75"/>
        <v>201999</v>
      </c>
      <c r="BB748" s="138">
        <f t="shared" ca="1" si="76"/>
        <v>1</v>
      </c>
    </row>
    <row r="749" spans="52:54" ht="15.75" customHeight="1">
      <c r="AZ749" s="138">
        <f t="shared" ca="1" si="74"/>
        <v>121000</v>
      </c>
      <c r="BA749" s="138">
        <f t="shared" ca="1" si="75"/>
        <v>120999</v>
      </c>
      <c r="BB749" s="138">
        <f t="shared" ca="1" si="76"/>
        <v>1</v>
      </c>
    </row>
    <row r="750" spans="52:54" ht="15.75" customHeight="1">
      <c r="AZ750" s="138">
        <f t="shared" ca="1" si="74"/>
        <v>334000</v>
      </c>
      <c r="BA750" s="138">
        <f t="shared" ca="1" si="75"/>
        <v>333999</v>
      </c>
      <c r="BB750" s="138">
        <f t="shared" ca="1" si="76"/>
        <v>1</v>
      </c>
    </row>
    <row r="751" spans="52:54" ht="15.75" customHeight="1">
      <c r="AZ751" s="138">
        <f t="shared" ca="1" si="74"/>
        <v>228000</v>
      </c>
      <c r="BA751" s="138">
        <f t="shared" ca="1" si="75"/>
        <v>227999</v>
      </c>
      <c r="BB751" s="138">
        <f t="shared" ca="1" si="76"/>
        <v>1</v>
      </c>
    </row>
    <row r="752" spans="52:54" ht="15.75" customHeight="1">
      <c r="AZ752" s="138">
        <f t="shared" ca="1" si="74"/>
        <v>170000</v>
      </c>
      <c r="BA752" s="138">
        <f t="shared" ca="1" si="75"/>
        <v>169999</v>
      </c>
      <c r="BB752" s="138">
        <f t="shared" ca="1" si="76"/>
        <v>1</v>
      </c>
    </row>
    <row r="753" spans="52:54" ht="15.75" customHeight="1">
      <c r="AZ753" s="138">
        <f t="shared" ca="1" si="74"/>
        <v>222000</v>
      </c>
      <c r="BA753" s="138">
        <f t="shared" ca="1" si="75"/>
        <v>221999</v>
      </c>
      <c r="BB753" s="138">
        <f t="shared" ca="1" si="76"/>
        <v>1</v>
      </c>
    </row>
    <row r="754" spans="52:54" ht="15.75" customHeight="1">
      <c r="AZ754" s="138">
        <f t="shared" ca="1" si="74"/>
        <v>120000</v>
      </c>
      <c r="BA754" s="138">
        <f t="shared" ca="1" si="75"/>
        <v>119999</v>
      </c>
      <c r="BB754" s="138">
        <f t="shared" ca="1" si="76"/>
        <v>1</v>
      </c>
    </row>
    <row r="755" spans="52:54" ht="15.75" customHeight="1">
      <c r="AZ755" s="138">
        <f t="shared" ca="1" si="74"/>
        <v>390000</v>
      </c>
      <c r="BA755" s="138">
        <f t="shared" ca="1" si="75"/>
        <v>389999</v>
      </c>
      <c r="BB755" s="138">
        <f t="shared" ca="1" si="76"/>
        <v>1</v>
      </c>
    </row>
    <row r="756" spans="52:54" ht="15.75" customHeight="1">
      <c r="AZ756" s="138">
        <f t="shared" ca="1" si="74"/>
        <v>285000</v>
      </c>
      <c r="BA756" s="138">
        <f t="shared" ca="1" si="75"/>
        <v>284999</v>
      </c>
      <c r="BB756" s="138">
        <f t="shared" ca="1" si="76"/>
        <v>1</v>
      </c>
    </row>
    <row r="757" spans="52:54" ht="15.75" customHeight="1">
      <c r="AZ757" s="138">
        <f t="shared" ca="1" si="74"/>
        <v>338000</v>
      </c>
      <c r="BA757" s="138">
        <f t="shared" ca="1" si="75"/>
        <v>337999</v>
      </c>
      <c r="BB757" s="138">
        <f t="shared" ca="1" si="76"/>
        <v>1</v>
      </c>
    </row>
    <row r="758" spans="52:54" ht="15.75" customHeight="1">
      <c r="AZ758" s="138">
        <f t="shared" ca="1" si="74"/>
        <v>295000</v>
      </c>
      <c r="BA758" s="138">
        <f t="shared" ca="1" si="75"/>
        <v>294999</v>
      </c>
      <c r="BB758" s="138">
        <f t="shared" ca="1" si="76"/>
        <v>1</v>
      </c>
    </row>
    <row r="759" spans="52:54" ht="15.75" customHeight="1">
      <c r="AZ759" s="138">
        <f t="shared" ca="1" si="74"/>
        <v>289000</v>
      </c>
      <c r="BA759" s="138">
        <f t="shared" ca="1" si="75"/>
        <v>288999</v>
      </c>
      <c r="BB759" s="138">
        <f t="shared" ca="1" si="76"/>
        <v>1</v>
      </c>
    </row>
    <row r="760" spans="52:54" ht="15.75" customHeight="1">
      <c r="AZ760" s="138">
        <f t="shared" ca="1" si="74"/>
        <v>344000</v>
      </c>
      <c r="BA760" s="138">
        <f t="shared" ca="1" si="75"/>
        <v>343999</v>
      </c>
      <c r="BB760" s="138">
        <f t="shared" ca="1" si="76"/>
        <v>1</v>
      </c>
    </row>
    <row r="761" spans="52:54" ht="15.75" customHeight="1">
      <c r="AZ761" s="138">
        <f t="shared" ca="1" si="74"/>
        <v>177000</v>
      </c>
      <c r="BA761" s="138">
        <f t="shared" ca="1" si="75"/>
        <v>176999</v>
      </c>
      <c r="BB761" s="138">
        <f t="shared" ca="1" si="76"/>
        <v>1</v>
      </c>
    </row>
    <row r="762" spans="52:54" ht="15.75" customHeight="1">
      <c r="AZ762" s="138">
        <f t="shared" ca="1" si="74"/>
        <v>231000</v>
      </c>
      <c r="BA762" s="138">
        <f t="shared" ca="1" si="75"/>
        <v>230999</v>
      </c>
      <c r="BB762" s="138">
        <f t="shared" ca="1" si="76"/>
        <v>1</v>
      </c>
    </row>
    <row r="763" spans="52:54" ht="15.75" customHeight="1">
      <c r="AZ763" s="138">
        <f t="shared" ca="1" si="74"/>
        <v>176000</v>
      </c>
      <c r="BA763" s="138">
        <f t="shared" ca="1" si="75"/>
        <v>175999</v>
      </c>
      <c r="BB763" s="138">
        <f t="shared" ca="1" si="76"/>
        <v>1</v>
      </c>
    </row>
    <row r="764" spans="52:54" ht="15.75" customHeight="1">
      <c r="AZ764" s="138">
        <f t="shared" ca="1" si="74"/>
        <v>243000</v>
      </c>
      <c r="BA764" s="138">
        <f t="shared" ca="1" si="75"/>
        <v>242999</v>
      </c>
      <c r="BB764" s="138">
        <f t="shared" ca="1" si="76"/>
        <v>1</v>
      </c>
    </row>
    <row r="765" spans="52:54" ht="15.75" customHeight="1">
      <c r="AZ765" s="138">
        <f t="shared" ca="1" si="74"/>
        <v>279000</v>
      </c>
      <c r="BA765" s="138">
        <f t="shared" ca="1" si="75"/>
        <v>278999</v>
      </c>
      <c r="BB765" s="138">
        <f t="shared" ca="1" si="76"/>
        <v>1</v>
      </c>
    </row>
    <row r="766" spans="52:54" ht="15.75" customHeight="1">
      <c r="AZ766" s="138">
        <f t="shared" ca="1" si="74"/>
        <v>116000</v>
      </c>
      <c r="BA766" s="138">
        <f t="shared" ca="1" si="75"/>
        <v>115999</v>
      </c>
      <c r="BB766" s="138">
        <f t="shared" ca="1" si="76"/>
        <v>1</v>
      </c>
    </row>
    <row r="767" spans="52:54" ht="15.75" customHeight="1">
      <c r="AZ767" s="138">
        <f t="shared" ca="1" si="74"/>
        <v>283000</v>
      </c>
      <c r="BA767" s="138">
        <f t="shared" ca="1" si="75"/>
        <v>282999</v>
      </c>
      <c r="BB767" s="138">
        <f t="shared" ca="1" si="76"/>
        <v>1</v>
      </c>
    </row>
    <row r="768" spans="52:54" ht="15.75" customHeight="1">
      <c r="AZ768" s="138">
        <f t="shared" ca="1" si="74"/>
        <v>105000</v>
      </c>
      <c r="BA768" s="138">
        <f t="shared" ca="1" si="75"/>
        <v>104999</v>
      </c>
      <c r="BB768" s="138">
        <f t="shared" ca="1" si="76"/>
        <v>1</v>
      </c>
    </row>
    <row r="769" spans="52:54" ht="15.75" customHeight="1">
      <c r="AZ769" s="138">
        <f t="shared" ref="AZ769:AZ1023" ca="1" si="77">RANDBETWEEN(100,400)*1000</f>
        <v>121000</v>
      </c>
      <c r="BA769" s="138">
        <f t="shared" ref="BA769:BA1023" ca="1" si="78">+AZ769-1</f>
        <v>120999</v>
      </c>
      <c r="BB769" s="138">
        <f t="shared" ref="BB769:BB1023" ca="1" si="79">+AZ769-BA769</f>
        <v>1</v>
      </c>
    </row>
    <row r="770" spans="52:54" ht="15.75" customHeight="1">
      <c r="AZ770" s="138">
        <f t="shared" ca="1" si="77"/>
        <v>257000</v>
      </c>
      <c r="BA770" s="138">
        <f t="shared" ca="1" si="78"/>
        <v>256999</v>
      </c>
      <c r="BB770" s="138">
        <f t="shared" ca="1" si="79"/>
        <v>1</v>
      </c>
    </row>
    <row r="771" spans="52:54" ht="15.75" customHeight="1">
      <c r="AZ771" s="138">
        <f t="shared" ca="1" si="77"/>
        <v>293000</v>
      </c>
      <c r="BA771" s="138">
        <f t="shared" ca="1" si="78"/>
        <v>292999</v>
      </c>
      <c r="BB771" s="138">
        <f t="shared" ca="1" si="79"/>
        <v>1</v>
      </c>
    </row>
    <row r="772" spans="52:54" ht="15.75" customHeight="1">
      <c r="AZ772" s="138">
        <f t="shared" ca="1" si="77"/>
        <v>251000</v>
      </c>
      <c r="BA772" s="138">
        <f t="shared" ca="1" si="78"/>
        <v>250999</v>
      </c>
      <c r="BB772" s="138">
        <f t="shared" ca="1" si="79"/>
        <v>1</v>
      </c>
    </row>
    <row r="773" spans="52:54" ht="15.75" customHeight="1">
      <c r="AZ773" s="138">
        <f t="shared" ca="1" si="77"/>
        <v>304000</v>
      </c>
      <c r="BA773" s="138">
        <f t="shared" ca="1" si="78"/>
        <v>303999</v>
      </c>
      <c r="BB773" s="138">
        <f t="shared" ca="1" si="79"/>
        <v>1</v>
      </c>
    </row>
    <row r="774" spans="52:54" ht="15.75" customHeight="1">
      <c r="AZ774" s="138">
        <f t="shared" ca="1" si="77"/>
        <v>167000</v>
      </c>
      <c r="BA774" s="138">
        <f t="shared" ca="1" si="78"/>
        <v>166999</v>
      </c>
      <c r="BB774" s="138">
        <f t="shared" ca="1" si="79"/>
        <v>1</v>
      </c>
    </row>
    <row r="775" spans="52:54" ht="15.75" customHeight="1">
      <c r="AZ775" s="138">
        <f t="shared" ca="1" si="77"/>
        <v>118000</v>
      </c>
      <c r="BA775" s="138">
        <f t="shared" ca="1" si="78"/>
        <v>117999</v>
      </c>
      <c r="BB775" s="138">
        <f t="shared" ca="1" si="79"/>
        <v>1</v>
      </c>
    </row>
    <row r="776" spans="52:54" ht="15.75" customHeight="1">
      <c r="AZ776" s="138">
        <f t="shared" ca="1" si="77"/>
        <v>282000</v>
      </c>
      <c r="BA776" s="138">
        <f t="shared" ca="1" si="78"/>
        <v>281999</v>
      </c>
      <c r="BB776" s="138">
        <f t="shared" ca="1" si="79"/>
        <v>1</v>
      </c>
    </row>
    <row r="777" spans="52:54" ht="15.75" customHeight="1">
      <c r="AZ777" s="138">
        <f t="shared" ca="1" si="77"/>
        <v>283000</v>
      </c>
      <c r="BA777" s="138">
        <f t="shared" ca="1" si="78"/>
        <v>282999</v>
      </c>
      <c r="BB777" s="138">
        <f t="shared" ca="1" si="79"/>
        <v>1</v>
      </c>
    </row>
    <row r="778" spans="52:54" ht="15.75" customHeight="1">
      <c r="AZ778" s="138">
        <f t="shared" ca="1" si="77"/>
        <v>379000</v>
      </c>
      <c r="BA778" s="138">
        <f t="shared" ca="1" si="78"/>
        <v>378999</v>
      </c>
      <c r="BB778" s="138">
        <f t="shared" ca="1" si="79"/>
        <v>1</v>
      </c>
    </row>
    <row r="779" spans="52:54" ht="15.75" customHeight="1">
      <c r="AZ779" s="138">
        <f t="shared" ca="1" si="77"/>
        <v>301000</v>
      </c>
      <c r="BA779" s="138">
        <f t="shared" ca="1" si="78"/>
        <v>300999</v>
      </c>
      <c r="BB779" s="138">
        <f t="shared" ca="1" si="79"/>
        <v>1</v>
      </c>
    </row>
    <row r="780" spans="52:54" ht="15.75" customHeight="1">
      <c r="AZ780" s="138">
        <f t="shared" ca="1" si="77"/>
        <v>276000</v>
      </c>
      <c r="BA780" s="138">
        <f t="shared" ca="1" si="78"/>
        <v>275999</v>
      </c>
      <c r="BB780" s="138">
        <f t="shared" ca="1" si="79"/>
        <v>1</v>
      </c>
    </row>
    <row r="781" spans="52:54" ht="15.75" customHeight="1">
      <c r="AZ781" s="138">
        <f t="shared" ca="1" si="77"/>
        <v>285000</v>
      </c>
      <c r="BA781" s="138">
        <f t="shared" ca="1" si="78"/>
        <v>284999</v>
      </c>
      <c r="BB781" s="138">
        <f t="shared" ca="1" si="79"/>
        <v>1</v>
      </c>
    </row>
    <row r="782" spans="52:54" ht="15.75" customHeight="1">
      <c r="AZ782" s="138">
        <f t="shared" ca="1" si="77"/>
        <v>225000</v>
      </c>
      <c r="BA782" s="138">
        <f t="shared" ca="1" si="78"/>
        <v>224999</v>
      </c>
      <c r="BB782" s="138">
        <f t="shared" ca="1" si="79"/>
        <v>1</v>
      </c>
    </row>
    <row r="783" spans="52:54" ht="15.75" customHeight="1">
      <c r="AZ783" s="138">
        <f t="shared" ca="1" si="77"/>
        <v>222000</v>
      </c>
      <c r="BA783" s="138">
        <f t="shared" ca="1" si="78"/>
        <v>221999</v>
      </c>
      <c r="BB783" s="138">
        <f t="shared" ca="1" si="79"/>
        <v>1</v>
      </c>
    </row>
    <row r="784" spans="52:54" ht="15.75" customHeight="1">
      <c r="AZ784" s="138">
        <f t="shared" ca="1" si="77"/>
        <v>337000</v>
      </c>
      <c r="BA784" s="138">
        <f t="shared" ca="1" si="78"/>
        <v>336999</v>
      </c>
      <c r="BB784" s="138">
        <f t="shared" ca="1" si="79"/>
        <v>1</v>
      </c>
    </row>
    <row r="785" spans="52:54" ht="15.75" customHeight="1">
      <c r="AZ785" s="138">
        <f t="shared" ca="1" si="77"/>
        <v>202000</v>
      </c>
      <c r="BA785" s="138">
        <f t="shared" ca="1" si="78"/>
        <v>201999</v>
      </c>
      <c r="BB785" s="138">
        <f t="shared" ca="1" si="79"/>
        <v>1</v>
      </c>
    </row>
    <row r="786" spans="52:54" ht="15.75" customHeight="1">
      <c r="AZ786" s="138">
        <f t="shared" ca="1" si="77"/>
        <v>143000</v>
      </c>
      <c r="BA786" s="138">
        <f t="shared" ca="1" si="78"/>
        <v>142999</v>
      </c>
      <c r="BB786" s="138">
        <f t="shared" ca="1" si="79"/>
        <v>1</v>
      </c>
    </row>
    <row r="787" spans="52:54" ht="15.75" customHeight="1">
      <c r="AZ787" s="138">
        <f t="shared" ca="1" si="77"/>
        <v>352000</v>
      </c>
      <c r="BA787" s="138">
        <f t="shared" ca="1" si="78"/>
        <v>351999</v>
      </c>
      <c r="BB787" s="138">
        <f t="shared" ca="1" si="79"/>
        <v>1</v>
      </c>
    </row>
    <row r="788" spans="52:54" ht="15.75" customHeight="1">
      <c r="AZ788" s="138">
        <f t="shared" ca="1" si="77"/>
        <v>210000</v>
      </c>
      <c r="BA788" s="138">
        <f t="shared" ca="1" si="78"/>
        <v>209999</v>
      </c>
      <c r="BB788" s="138">
        <f t="shared" ca="1" si="79"/>
        <v>1</v>
      </c>
    </row>
    <row r="789" spans="52:54" ht="15.75" customHeight="1">
      <c r="AZ789" s="138">
        <f t="shared" ca="1" si="77"/>
        <v>278000</v>
      </c>
      <c r="BA789" s="138">
        <f t="shared" ca="1" si="78"/>
        <v>277999</v>
      </c>
      <c r="BB789" s="138">
        <f t="shared" ca="1" si="79"/>
        <v>1</v>
      </c>
    </row>
    <row r="790" spans="52:54" ht="15.75" customHeight="1">
      <c r="AZ790" s="138">
        <f t="shared" ca="1" si="77"/>
        <v>183000</v>
      </c>
      <c r="BA790" s="138">
        <f t="shared" ca="1" si="78"/>
        <v>182999</v>
      </c>
      <c r="BB790" s="138">
        <f t="shared" ca="1" si="79"/>
        <v>1</v>
      </c>
    </row>
    <row r="791" spans="52:54" ht="15.75" customHeight="1">
      <c r="AZ791" s="138">
        <f t="shared" ca="1" si="77"/>
        <v>276000</v>
      </c>
      <c r="BA791" s="138">
        <f t="shared" ca="1" si="78"/>
        <v>275999</v>
      </c>
      <c r="BB791" s="138">
        <f t="shared" ca="1" si="79"/>
        <v>1</v>
      </c>
    </row>
    <row r="792" spans="52:54" ht="15.75" customHeight="1">
      <c r="AZ792" s="138">
        <f t="shared" ca="1" si="77"/>
        <v>145000</v>
      </c>
      <c r="BA792" s="138">
        <f t="shared" ca="1" si="78"/>
        <v>144999</v>
      </c>
      <c r="BB792" s="138">
        <f t="shared" ca="1" si="79"/>
        <v>1</v>
      </c>
    </row>
    <row r="793" spans="52:54" ht="15.75" customHeight="1">
      <c r="AZ793" s="138">
        <f t="shared" ca="1" si="77"/>
        <v>242000</v>
      </c>
      <c r="BA793" s="138">
        <f t="shared" ca="1" si="78"/>
        <v>241999</v>
      </c>
      <c r="BB793" s="138">
        <f t="shared" ca="1" si="79"/>
        <v>1</v>
      </c>
    </row>
    <row r="794" spans="52:54" ht="15.75" customHeight="1">
      <c r="AZ794" s="138">
        <f t="shared" ca="1" si="77"/>
        <v>311000</v>
      </c>
      <c r="BA794" s="138">
        <f t="shared" ca="1" si="78"/>
        <v>310999</v>
      </c>
      <c r="BB794" s="138">
        <f t="shared" ca="1" si="79"/>
        <v>1</v>
      </c>
    </row>
    <row r="795" spans="52:54" ht="15.75" customHeight="1">
      <c r="AZ795" s="138">
        <f t="shared" ca="1" si="77"/>
        <v>143000</v>
      </c>
      <c r="BA795" s="138">
        <f t="shared" ca="1" si="78"/>
        <v>142999</v>
      </c>
      <c r="BB795" s="138">
        <f t="shared" ca="1" si="79"/>
        <v>1</v>
      </c>
    </row>
    <row r="796" spans="52:54" ht="15.75" customHeight="1">
      <c r="AZ796" s="138">
        <f t="shared" ca="1" si="77"/>
        <v>288000</v>
      </c>
      <c r="BA796" s="138">
        <f t="shared" ca="1" si="78"/>
        <v>287999</v>
      </c>
      <c r="BB796" s="138">
        <f t="shared" ca="1" si="79"/>
        <v>1</v>
      </c>
    </row>
    <row r="797" spans="52:54" ht="15.75" customHeight="1">
      <c r="AZ797" s="138">
        <f t="shared" ca="1" si="77"/>
        <v>180000</v>
      </c>
      <c r="BA797" s="138">
        <f t="shared" ca="1" si="78"/>
        <v>179999</v>
      </c>
      <c r="BB797" s="138">
        <f t="shared" ca="1" si="79"/>
        <v>1</v>
      </c>
    </row>
    <row r="798" spans="52:54" ht="15.75" customHeight="1">
      <c r="AZ798" s="138">
        <f t="shared" ca="1" si="77"/>
        <v>163000</v>
      </c>
      <c r="BA798" s="138">
        <f t="shared" ca="1" si="78"/>
        <v>162999</v>
      </c>
      <c r="BB798" s="138">
        <f t="shared" ca="1" si="79"/>
        <v>1</v>
      </c>
    </row>
    <row r="799" spans="52:54" ht="15.75" customHeight="1">
      <c r="AZ799" s="138">
        <f t="shared" ca="1" si="77"/>
        <v>183000</v>
      </c>
      <c r="BA799" s="138">
        <f t="shared" ca="1" si="78"/>
        <v>182999</v>
      </c>
      <c r="BB799" s="138">
        <f t="shared" ca="1" si="79"/>
        <v>1</v>
      </c>
    </row>
    <row r="800" spans="52:54" ht="15.75" customHeight="1">
      <c r="AZ800" s="138">
        <f t="shared" ca="1" si="77"/>
        <v>144000</v>
      </c>
      <c r="BA800" s="138">
        <f t="shared" ca="1" si="78"/>
        <v>143999</v>
      </c>
      <c r="BB800" s="138">
        <f t="shared" ca="1" si="79"/>
        <v>1</v>
      </c>
    </row>
    <row r="801" spans="52:54" ht="15.75" customHeight="1">
      <c r="AZ801" s="138">
        <f t="shared" ca="1" si="77"/>
        <v>114000</v>
      </c>
      <c r="BA801" s="138">
        <f t="shared" ca="1" si="78"/>
        <v>113999</v>
      </c>
      <c r="BB801" s="138">
        <f t="shared" ca="1" si="79"/>
        <v>1</v>
      </c>
    </row>
    <row r="802" spans="52:54" ht="15.75" customHeight="1">
      <c r="AZ802" s="138">
        <f t="shared" ca="1" si="77"/>
        <v>204000</v>
      </c>
      <c r="BA802" s="138">
        <f t="shared" ca="1" si="78"/>
        <v>203999</v>
      </c>
      <c r="BB802" s="138">
        <f t="shared" ca="1" si="79"/>
        <v>1</v>
      </c>
    </row>
    <row r="803" spans="52:54" ht="15.75" customHeight="1">
      <c r="AZ803" s="138">
        <f t="shared" ca="1" si="77"/>
        <v>234000</v>
      </c>
      <c r="BA803" s="138">
        <f t="shared" ca="1" si="78"/>
        <v>233999</v>
      </c>
      <c r="BB803" s="138">
        <f t="shared" ca="1" si="79"/>
        <v>1</v>
      </c>
    </row>
    <row r="804" spans="52:54" ht="15.75" customHeight="1">
      <c r="AZ804" s="138">
        <f t="shared" ca="1" si="77"/>
        <v>193000</v>
      </c>
      <c r="BA804" s="138">
        <f t="shared" ca="1" si="78"/>
        <v>192999</v>
      </c>
      <c r="BB804" s="138">
        <f t="shared" ca="1" si="79"/>
        <v>1</v>
      </c>
    </row>
    <row r="805" spans="52:54" ht="15.75" customHeight="1">
      <c r="AZ805" s="138">
        <f t="shared" ca="1" si="77"/>
        <v>188000</v>
      </c>
      <c r="BA805" s="138">
        <f t="shared" ca="1" si="78"/>
        <v>187999</v>
      </c>
      <c r="BB805" s="138">
        <f t="shared" ca="1" si="79"/>
        <v>1</v>
      </c>
    </row>
    <row r="806" spans="52:54" ht="15.75" customHeight="1">
      <c r="AZ806" s="138">
        <f t="shared" ca="1" si="77"/>
        <v>217000</v>
      </c>
      <c r="BA806" s="138">
        <f t="shared" ca="1" si="78"/>
        <v>216999</v>
      </c>
      <c r="BB806" s="138">
        <f t="shared" ca="1" si="79"/>
        <v>1</v>
      </c>
    </row>
    <row r="807" spans="52:54" ht="15.75" customHeight="1">
      <c r="AZ807" s="138">
        <f t="shared" ca="1" si="77"/>
        <v>343000</v>
      </c>
      <c r="BA807" s="138">
        <f t="shared" ca="1" si="78"/>
        <v>342999</v>
      </c>
      <c r="BB807" s="138">
        <f t="shared" ca="1" si="79"/>
        <v>1</v>
      </c>
    </row>
    <row r="808" spans="52:54" ht="15.75" customHeight="1">
      <c r="AZ808" s="138">
        <f t="shared" ca="1" si="77"/>
        <v>361000</v>
      </c>
      <c r="BA808" s="138">
        <f t="shared" ca="1" si="78"/>
        <v>360999</v>
      </c>
      <c r="BB808" s="138">
        <f t="shared" ca="1" si="79"/>
        <v>1</v>
      </c>
    </row>
    <row r="809" spans="52:54" ht="15.75" customHeight="1">
      <c r="AZ809" s="138">
        <f t="shared" ca="1" si="77"/>
        <v>106000</v>
      </c>
      <c r="BA809" s="138">
        <f t="shared" ca="1" si="78"/>
        <v>105999</v>
      </c>
      <c r="BB809" s="138">
        <f t="shared" ca="1" si="79"/>
        <v>1</v>
      </c>
    </row>
    <row r="810" spans="52:54" ht="15.75" customHeight="1">
      <c r="AZ810" s="138">
        <f t="shared" ca="1" si="77"/>
        <v>244000</v>
      </c>
      <c r="BA810" s="138">
        <f t="shared" ca="1" si="78"/>
        <v>243999</v>
      </c>
      <c r="BB810" s="138">
        <f t="shared" ca="1" si="79"/>
        <v>1</v>
      </c>
    </row>
    <row r="811" spans="52:54" ht="15.75" customHeight="1">
      <c r="AZ811" s="138">
        <f t="shared" ca="1" si="77"/>
        <v>208000</v>
      </c>
      <c r="BA811" s="138">
        <f t="shared" ca="1" si="78"/>
        <v>207999</v>
      </c>
      <c r="BB811" s="138">
        <f t="shared" ca="1" si="79"/>
        <v>1</v>
      </c>
    </row>
    <row r="812" spans="52:54" ht="15.75" customHeight="1">
      <c r="AZ812" s="138">
        <f t="shared" ca="1" si="77"/>
        <v>221000</v>
      </c>
      <c r="BA812" s="138">
        <f t="shared" ca="1" si="78"/>
        <v>220999</v>
      </c>
      <c r="BB812" s="138">
        <f t="shared" ca="1" si="79"/>
        <v>1</v>
      </c>
    </row>
    <row r="813" spans="52:54" ht="15.75" customHeight="1">
      <c r="AZ813" s="138">
        <f t="shared" ca="1" si="77"/>
        <v>219000</v>
      </c>
      <c r="BA813" s="138">
        <f t="shared" ca="1" si="78"/>
        <v>218999</v>
      </c>
      <c r="BB813" s="138">
        <f t="shared" ca="1" si="79"/>
        <v>1</v>
      </c>
    </row>
    <row r="814" spans="52:54" ht="15.75" customHeight="1">
      <c r="AZ814" s="138">
        <f t="shared" ca="1" si="77"/>
        <v>384000</v>
      </c>
      <c r="BA814" s="138">
        <f t="shared" ca="1" si="78"/>
        <v>383999</v>
      </c>
      <c r="BB814" s="138">
        <f t="shared" ca="1" si="79"/>
        <v>1</v>
      </c>
    </row>
    <row r="815" spans="52:54" ht="15.75" customHeight="1">
      <c r="AZ815" s="138">
        <f t="shared" ca="1" si="77"/>
        <v>140000</v>
      </c>
      <c r="BA815" s="138">
        <f t="shared" ca="1" si="78"/>
        <v>139999</v>
      </c>
      <c r="BB815" s="138">
        <f t="shared" ca="1" si="79"/>
        <v>1</v>
      </c>
    </row>
    <row r="816" spans="52:54" ht="15.75" customHeight="1">
      <c r="AZ816" s="138">
        <f t="shared" ca="1" si="77"/>
        <v>229000</v>
      </c>
      <c r="BA816" s="138">
        <f t="shared" ca="1" si="78"/>
        <v>228999</v>
      </c>
      <c r="BB816" s="138">
        <f t="shared" ca="1" si="79"/>
        <v>1</v>
      </c>
    </row>
    <row r="817" spans="52:54" ht="15.75" customHeight="1">
      <c r="AZ817" s="138">
        <f t="shared" ca="1" si="77"/>
        <v>128000</v>
      </c>
      <c r="BA817" s="138">
        <f t="shared" ca="1" si="78"/>
        <v>127999</v>
      </c>
      <c r="BB817" s="138">
        <f t="shared" ca="1" si="79"/>
        <v>1</v>
      </c>
    </row>
    <row r="818" spans="52:54" ht="15.75" customHeight="1">
      <c r="AZ818" s="138">
        <f t="shared" ca="1" si="77"/>
        <v>225000</v>
      </c>
      <c r="BA818" s="138">
        <f t="shared" ca="1" si="78"/>
        <v>224999</v>
      </c>
      <c r="BB818" s="138">
        <f t="shared" ca="1" si="79"/>
        <v>1</v>
      </c>
    </row>
    <row r="819" spans="52:54" ht="15.75" customHeight="1">
      <c r="AZ819" s="138">
        <f t="shared" ca="1" si="77"/>
        <v>231000</v>
      </c>
      <c r="BA819" s="138">
        <f t="shared" ca="1" si="78"/>
        <v>230999</v>
      </c>
      <c r="BB819" s="138">
        <f t="shared" ca="1" si="79"/>
        <v>1</v>
      </c>
    </row>
    <row r="820" spans="52:54" ht="15.75" customHeight="1">
      <c r="AZ820" s="138">
        <f t="shared" ca="1" si="77"/>
        <v>264000</v>
      </c>
      <c r="BA820" s="138">
        <f t="shared" ca="1" si="78"/>
        <v>263999</v>
      </c>
      <c r="BB820" s="138">
        <f t="shared" ca="1" si="79"/>
        <v>1</v>
      </c>
    </row>
    <row r="821" spans="52:54" ht="15.75" customHeight="1">
      <c r="AZ821" s="138">
        <f t="shared" ca="1" si="77"/>
        <v>275000</v>
      </c>
      <c r="BA821" s="138">
        <f t="shared" ca="1" si="78"/>
        <v>274999</v>
      </c>
      <c r="BB821" s="138">
        <f t="shared" ca="1" si="79"/>
        <v>1</v>
      </c>
    </row>
    <row r="822" spans="52:54" ht="15.75" customHeight="1">
      <c r="AZ822" s="138">
        <f t="shared" ca="1" si="77"/>
        <v>143000</v>
      </c>
      <c r="BA822" s="138">
        <f t="shared" ca="1" si="78"/>
        <v>142999</v>
      </c>
      <c r="BB822" s="138">
        <f t="shared" ca="1" si="79"/>
        <v>1</v>
      </c>
    </row>
    <row r="823" spans="52:54" ht="15.75" customHeight="1">
      <c r="AZ823" s="138">
        <f t="shared" ca="1" si="77"/>
        <v>119000</v>
      </c>
      <c r="BA823" s="138">
        <f t="shared" ca="1" si="78"/>
        <v>118999</v>
      </c>
      <c r="BB823" s="138">
        <f t="shared" ca="1" si="79"/>
        <v>1</v>
      </c>
    </row>
    <row r="824" spans="52:54" ht="15.75" customHeight="1">
      <c r="AZ824" s="138">
        <f t="shared" ca="1" si="77"/>
        <v>257000</v>
      </c>
      <c r="BA824" s="138">
        <f t="shared" ca="1" si="78"/>
        <v>256999</v>
      </c>
      <c r="BB824" s="138">
        <f t="shared" ca="1" si="79"/>
        <v>1</v>
      </c>
    </row>
    <row r="825" spans="52:54" ht="15.75" customHeight="1">
      <c r="AZ825" s="138">
        <f t="shared" ca="1" si="77"/>
        <v>152000</v>
      </c>
      <c r="BA825" s="138">
        <f t="shared" ca="1" si="78"/>
        <v>151999</v>
      </c>
      <c r="BB825" s="138">
        <f t="shared" ca="1" si="79"/>
        <v>1</v>
      </c>
    </row>
    <row r="826" spans="52:54" ht="15.75" customHeight="1">
      <c r="AZ826" s="138">
        <f t="shared" ca="1" si="77"/>
        <v>317000</v>
      </c>
      <c r="BA826" s="138">
        <f t="shared" ca="1" si="78"/>
        <v>316999</v>
      </c>
      <c r="BB826" s="138">
        <f t="shared" ca="1" si="79"/>
        <v>1</v>
      </c>
    </row>
    <row r="827" spans="52:54" ht="15.75" customHeight="1">
      <c r="AZ827" s="138">
        <f t="shared" ca="1" si="77"/>
        <v>129000</v>
      </c>
      <c r="BA827" s="138">
        <f t="shared" ca="1" si="78"/>
        <v>128999</v>
      </c>
      <c r="BB827" s="138">
        <f t="shared" ca="1" si="79"/>
        <v>1</v>
      </c>
    </row>
    <row r="828" spans="52:54" ht="15.75" customHeight="1">
      <c r="AZ828" s="138">
        <f t="shared" ca="1" si="77"/>
        <v>258000</v>
      </c>
      <c r="BA828" s="138">
        <f t="shared" ca="1" si="78"/>
        <v>257999</v>
      </c>
      <c r="BB828" s="138">
        <f t="shared" ca="1" si="79"/>
        <v>1</v>
      </c>
    </row>
    <row r="829" spans="52:54" ht="15.75" customHeight="1">
      <c r="AZ829" s="138">
        <f t="shared" ca="1" si="77"/>
        <v>292000</v>
      </c>
      <c r="BA829" s="138">
        <f t="shared" ca="1" si="78"/>
        <v>291999</v>
      </c>
      <c r="BB829" s="138">
        <f t="shared" ca="1" si="79"/>
        <v>1</v>
      </c>
    </row>
    <row r="830" spans="52:54" ht="15.75" customHeight="1">
      <c r="AZ830" s="138">
        <f t="shared" ca="1" si="77"/>
        <v>101000</v>
      </c>
      <c r="BA830" s="138">
        <f t="shared" ca="1" si="78"/>
        <v>100999</v>
      </c>
      <c r="BB830" s="138">
        <f t="shared" ca="1" si="79"/>
        <v>1</v>
      </c>
    </row>
    <row r="831" spans="52:54" ht="15.75" customHeight="1">
      <c r="AZ831" s="138">
        <f t="shared" ca="1" si="77"/>
        <v>241000</v>
      </c>
      <c r="BA831" s="138">
        <f t="shared" ca="1" si="78"/>
        <v>240999</v>
      </c>
      <c r="BB831" s="138">
        <f t="shared" ca="1" si="79"/>
        <v>1</v>
      </c>
    </row>
    <row r="832" spans="52:54" ht="15.75" customHeight="1">
      <c r="AZ832" s="138">
        <f t="shared" ca="1" si="77"/>
        <v>184000</v>
      </c>
      <c r="BA832" s="138">
        <f t="shared" ca="1" si="78"/>
        <v>183999</v>
      </c>
      <c r="BB832" s="138">
        <f t="shared" ca="1" si="79"/>
        <v>1</v>
      </c>
    </row>
    <row r="833" spans="52:54" ht="15.75" customHeight="1">
      <c r="AZ833" s="138">
        <f t="shared" ca="1" si="77"/>
        <v>337000</v>
      </c>
      <c r="BA833" s="138">
        <f t="shared" ca="1" si="78"/>
        <v>336999</v>
      </c>
      <c r="BB833" s="138">
        <f t="shared" ca="1" si="79"/>
        <v>1</v>
      </c>
    </row>
    <row r="834" spans="52:54" ht="15.75" customHeight="1">
      <c r="AZ834" s="138">
        <f t="shared" ca="1" si="77"/>
        <v>228000</v>
      </c>
      <c r="BA834" s="138">
        <f t="shared" ca="1" si="78"/>
        <v>227999</v>
      </c>
      <c r="BB834" s="138">
        <f t="shared" ca="1" si="79"/>
        <v>1</v>
      </c>
    </row>
    <row r="835" spans="52:54" ht="15.75" customHeight="1">
      <c r="AZ835" s="138">
        <f t="shared" ca="1" si="77"/>
        <v>149000</v>
      </c>
      <c r="BA835" s="138">
        <f t="shared" ca="1" si="78"/>
        <v>148999</v>
      </c>
      <c r="BB835" s="138">
        <f t="shared" ca="1" si="79"/>
        <v>1</v>
      </c>
    </row>
    <row r="836" spans="52:54" ht="15.75" customHeight="1">
      <c r="AZ836" s="138">
        <f t="shared" ca="1" si="77"/>
        <v>372000</v>
      </c>
      <c r="BA836" s="138">
        <f t="shared" ca="1" si="78"/>
        <v>371999</v>
      </c>
      <c r="BB836" s="138">
        <f t="shared" ca="1" si="79"/>
        <v>1</v>
      </c>
    </row>
    <row r="837" spans="52:54" ht="15.75" customHeight="1">
      <c r="AZ837" s="138">
        <f t="shared" ca="1" si="77"/>
        <v>278000</v>
      </c>
      <c r="BA837" s="138">
        <f t="shared" ca="1" si="78"/>
        <v>277999</v>
      </c>
      <c r="BB837" s="138">
        <f t="shared" ca="1" si="79"/>
        <v>1</v>
      </c>
    </row>
    <row r="838" spans="52:54" ht="15.75" customHeight="1">
      <c r="AZ838" s="138">
        <f t="shared" ca="1" si="77"/>
        <v>347000</v>
      </c>
      <c r="BA838" s="138">
        <f t="shared" ca="1" si="78"/>
        <v>346999</v>
      </c>
      <c r="BB838" s="138">
        <f t="shared" ca="1" si="79"/>
        <v>1</v>
      </c>
    </row>
    <row r="839" spans="52:54" ht="15.75" customHeight="1">
      <c r="AZ839" s="138">
        <f t="shared" ca="1" si="77"/>
        <v>213000</v>
      </c>
      <c r="BA839" s="138">
        <f t="shared" ca="1" si="78"/>
        <v>212999</v>
      </c>
      <c r="BB839" s="138">
        <f t="shared" ca="1" si="79"/>
        <v>1</v>
      </c>
    </row>
    <row r="840" spans="52:54" ht="15.75" customHeight="1">
      <c r="AZ840" s="138">
        <f t="shared" ca="1" si="77"/>
        <v>320000</v>
      </c>
      <c r="BA840" s="138">
        <f t="shared" ca="1" si="78"/>
        <v>319999</v>
      </c>
      <c r="BB840" s="138">
        <f t="shared" ca="1" si="79"/>
        <v>1</v>
      </c>
    </row>
    <row r="841" spans="52:54" ht="15.75" customHeight="1">
      <c r="AZ841" s="138">
        <f t="shared" ca="1" si="77"/>
        <v>224000</v>
      </c>
      <c r="BA841" s="138">
        <f t="shared" ca="1" si="78"/>
        <v>223999</v>
      </c>
      <c r="BB841" s="138">
        <f t="shared" ca="1" si="79"/>
        <v>1</v>
      </c>
    </row>
    <row r="842" spans="52:54" ht="15.75" customHeight="1">
      <c r="AZ842" s="138">
        <f t="shared" ca="1" si="77"/>
        <v>103000</v>
      </c>
      <c r="BA842" s="138">
        <f t="shared" ca="1" si="78"/>
        <v>102999</v>
      </c>
      <c r="BB842" s="138">
        <f t="shared" ca="1" si="79"/>
        <v>1</v>
      </c>
    </row>
    <row r="843" spans="52:54" ht="15.75" customHeight="1">
      <c r="AZ843" s="138">
        <f t="shared" ca="1" si="77"/>
        <v>265000</v>
      </c>
      <c r="BA843" s="138">
        <f t="shared" ca="1" si="78"/>
        <v>264999</v>
      </c>
      <c r="BB843" s="138">
        <f t="shared" ca="1" si="79"/>
        <v>1</v>
      </c>
    </row>
    <row r="844" spans="52:54" ht="15.75" customHeight="1">
      <c r="AZ844" s="138">
        <f t="shared" ca="1" si="77"/>
        <v>271000</v>
      </c>
      <c r="BA844" s="138">
        <f t="shared" ca="1" si="78"/>
        <v>270999</v>
      </c>
      <c r="BB844" s="138">
        <f t="shared" ca="1" si="79"/>
        <v>1</v>
      </c>
    </row>
    <row r="845" spans="52:54" ht="15.75" customHeight="1">
      <c r="AZ845" s="138">
        <f t="shared" ca="1" si="77"/>
        <v>258000</v>
      </c>
      <c r="BA845" s="138">
        <f t="shared" ca="1" si="78"/>
        <v>257999</v>
      </c>
      <c r="BB845" s="138">
        <f t="shared" ca="1" si="79"/>
        <v>1</v>
      </c>
    </row>
    <row r="846" spans="52:54" ht="15.75" customHeight="1">
      <c r="AZ846" s="138">
        <f t="shared" ca="1" si="77"/>
        <v>154000</v>
      </c>
      <c r="BA846" s="138">
        <f t="shared" ca="1" si="78"/>
        <v>153999</v>
      </c>
      <c r="BB846" s="138">
        <f t="shared" ca="1" si="79"/>
        <v>1</v>
      </c>
    </row>
    <row r="847" spans="52:54" ht="15.75" customHeight="1">
      <c r="AZ847" s="138">
        <f t="shared" ca="1" si="77"/>
        <v>118000</v>
      </c>
      <c r="BA847" s="138">
        <f t="shared" ca="1" si="78"/>
        <v>117999</v>
      </c>
      <c r="BB847" s="138">
        <f t="shared" ca="1" si="79"/>
        <v>1</v>
      </c>
    </row>
    <row r="848" spans="52:54" ht="15.75" customHeight="1">
      <c r="AZ848" s="138">
        <f t="shared" ca="1" si="77"/>
        <v>245000</v>
      </c>
      <c r="BA848" s="138">
        <f t="shared" ca="1" si="78"/>
        <v>244999</v>
      </c>
      <c r="BB848" s="138">
        <f t="shared" ca="1" si="79"/>
        <v>1</v>
      </c>
    </row>
    <row r="849" spans="52:54" ht="15.75" customHeight="1">
      <c r="AZ849" s="138">
        <f t="shared" ca="1" si="77"/>
        <v>306000</v>
      </c>
      <c r="BA849" s="138">
        <f t="shared" ca="1" si="78"/>
        <v>305999</v>
      </c>
      <c r="BB849" s="138">
        <f t="shared" ca="1" si="79"/>
        <v>1</v>
      </c>
    </row>
    <row r="850" spans="52:54" ht="15.75" customHeight="1">
      <c r="AZ850" s="138">
        <f t="shared" ca="1" si="77"/>
        <v>359000</v>
      </c>
      <c r="BA850" s="138">
        <f t="shared" ca="1" si="78"/>
        <v>358999</v>
      </c>
      <c r="BB850" s="138">
        <f t="shared" ca="1" si="79"/>
        <v>1</v>
      </c>
    </row>
    <row r="851" spans="52:54" ht="15.75" customHeight="1">
      <c r="AZ851" s="138">
        <f t="shared" ca="1" si="77"/>
        <v>400000</v>
      </c>
      <c r="BA851" s="138">
        <f t="shared" ca="1" si="78"/>
        <v>399999</v>
      </c>
      <c r="BB851" s="138">
        <f t="shared" ca="1" si="79"/>
        <v>1</v>
      </c>
    </row>
    <row r="852" spans="52:54" ht="15.75" customHeight="1">
      <c r="AZ852" s="138">
        <f t="shared" ca="1" si="77"/>
        <v>127000</v>
      </c>
      <c r="BA852" s="138">
        <f t="shared" ca="1" si="78"/>
        <v>126999</v>
      </c>
      <c r="BB852" s="138">
        <f t="shared" ca="1" si="79"/>
        <v>1</v>
      </c>
    </row>
    <row r="853" spans="52:54" ht="15.75" customHeight="1">
      <c r="AZ853" s="138">
        <f t="shared" ca="1" si="77"/>
        <v>103000</v>
      </c>
      <c r="BA853" s="138">
        <f t="shared" ca="1" si="78"/>
        <v>102999</v>
      </c>
      <c r="BB853" s="138">
        <f t="shared" ca="1" si="79"/>
        <v>1</v>
      </c>
    </row>
    <row r="854" spans="52:54" ht="15.75" customHeight="1">
      <c r="AZ854" s="138">
        <f t="shared" ca="1" si="77"/>
        <v>302000</v>
      </c>
      <c r="BA854" s="138">
        <f t="shared" ca="1" si="78"/>
        <v>301999</v>
      </c>
      <c r="BB854" s="138">
        <f t="shared" ca="1" si="79"/>
        <v>1</v>
      </c>
    </row>
    <row r="855" spans="52:54" ht="15.75" customHeight="1">
      <c r="AZ855" s="138">
        <f t="shared" ca="1" si="77"/>
        <v>296000</v>
      </c>
      <c r="BA855" s="138">
        <f t="shared" ca="1" si="78"/>
        <v>295999</v>
      </c>
      <c r="BB855" s="138">
        <f t="shared" ca="1" si="79"/>
        <v>1</v>
      </c>
    </row>
    <row r="856" spans="52:54" ht="15.75" customHeight="1">
      <c r="AZ856" s="138">
        <f t="shared" ca="1" si="77"/>
        <v>304000</v>
      </c>
      <c r="BA856" s="138">
        <f t="shared" ca="1" si="78"/>
        <v>303999</v>
      </c>
      <c r="BB856" s="138">
        <f t="shared" ca="1" si="79"/>
        <v>1</v>
      </c>
    </row>
    <row r="857" spans="52:54" ht="15.75" customHeight="1">
      <c r="AZ857" s="138">
        <f t="shared" ca="1" si="77"/>
        <v>291000</v>
      </c>
      <c r="BA857" s="138">
        <f t="shared" ca="1" si="78"/>
        <v>290999</v>
      </c>
      <c r="BB857" s="138">
        <f t="shared" ca="1" si="79"/>
        <v>1</v>
      </c>
    </row>
    <row r="858" spans="52:54" ht="15.75" customHeight="1">
      <c r="AZ858" s="138">
        <f t="shared" ca="1" si="77"/>
        <v>291000</v>
      </c>
      <c r="BA858" s="138">
        <f t="shared" ca="1" si="78"/>
        <v>290999</v>
      </c>
      <c r="BB858" s="138">
        <f t="shared" ca="1" si="79"/>
        <v>1</v>
      </c>
    </row>
    <row r="859" spans="52:54" ht="15.75" customHeight="1">
      <c r="AZ859" s="138">
        <f t="shared" ca="1" si="77"/>
        <v>124000</v>
      </c>
      <c r="BA859" s="138">
        <f t="shared" ca="1" si="78"/>
        <v>123999</v>
      </c>
      <c r="BB859" s="138">
        <f t="shared" ca="1" si="79"/>
        <v>1</v>
      </c>
    </row>
    <row r="860" spans="52:54" ht="15.75" customHeight="1">
      <c r="AZ860" s="138">
        <f t="shared" ca="1" si="77"/>
        <v>101000</v>
      </c>
      <c r="BA860" s="138">
        <f t="shared" ca="1" si="78"/>
        <v>100999</v>
      </c>
      <c r="BB860" s="138">
        <f t="shared" ca="1" si="79"/>
        <v>1</v>
      </c>
    </row>
    <row r="861" spans="52:54" ht="15.75" customHeight="1">
      <c r="AZ861" s="138">
        <f t="shared" ca="1" si="77"/>
        <v>285000</v>
      </c>
      <c r="BA861" s="138">
        <f t="shared" ca="1" si="78"/>
        <v>284999</v>
      </c>
      <c r="BB861" s="138">
        <f t="shared" ca="1" si="79"/>
        <v>1</v>
      </c>
    </row>
    <row r="862" spans="52:54" ht="15.75" customHeight="1">
      <c r="AZ862" s="138">
        <f t="shared" ca="1" si="77"/>
        <v>392000</v>
      </c>
      <c r="BA862" s="138">
        <f t="shared" ca="1" si="78"/>
        <v>391999</v>
      </c>
      <c r="BB862" s="138">
        <f t="shared" ca="1" si="79"/>
        <v>1</v>
      </c>
    </row>
    <row r="863" spans="52:54" ht="15.75" customHeight="1">
      <c r="AZ863" s="138">
        <f t="shared" ca="1" si="77"/>
        <v>243000</v>
      </c>
      <c r="BA863" s="138">
        <f t="shared" ca="1" si="78"/>
        <v>242999</v>
      </c>
      <c r="BB863" s="138">
        <f t="shared" ca="1" si="79"/>
        <v>1</v>
      </c>
    </row>
    <row r="864" spans="52:54" ht="15.75" customHeight="1">
      <c r="AZ864" s="138">
        <f t="shared" ca="1" si="77"/>
        <v>280000</v>
      </c>
      <c r="BA864" s="138">
        <f t="shared" ca="1" si="78"/>
        <v>279999</v>
      </c>
      <c r="BB864" s="138">
        <f t="shared" ca="1" si="79"/>
        <v>1</v>
      </c>
    </row>
    <row r="865" spans="52:54" ht="15.75" customHeight="1">
      <c r="AZ865" s="138">
        <f t="shared" ca="1" si="77"/>
        <v>115000</v>
      </c>
      <c r="BA865" s="138">
        <f t="shared" ca="1" si="78"/>
        <v>114999</v>
      </c>
      <c r="BB865" s="138">
        <f t="shared" ca="1" si="79"/>
        <v>1</v>
      </c>
    </row>
    <row r="866" spans="52:54" ht="15.75" customHeight="1">
      <c r="AZ866" s="138">
        <f t="shared" ca="1" si="77"/>
        <v>246000</v>
      </c>
      <c r="BA866" s="138">
        <f t="shared" ca="1" si="78"/>
        <v>245999</v>
      </c>
      <c r="BB866" s="138">
        <f t="shared" ca="1" si="79"/>
        <v>1</v>
      </c>
    </row>
    <row r="867" spans="52:54" ht="15.75" customHeight="1">
      <c r="AZ867" s="138">
        <f t="shared" ca="1" si="77"/>
        <v>144000</v>
      </c>
      <c r="BA867" s="138">
        <f t="shared" ca="1" si="78"/>
        <v>143999</v>
      </c>
      <c r="BB867" s="138">
        <f t="shared" ca="1" si="79"/>
        <v>1</v>
      </c>
    </row>
    <row r="868" spans="52:54" ht="15.75" customHeight="1">
      <c r="AZ868" s="138">
        <f t="shared" ca="1" si="77"/>
        <v>115000</v>
      </c>
      <c r="BA868" s="138">
        <f t="shared" ca="1" si="78"/>
        <v>114999</v>
      </c>
      <c r="BB868" s="138">
        <f t="shared" ca="1" si="79"/>
        <v>1</v>
      </c>
    </row>
    <row r="869" spans="52:54" ht="15.75" customHeight="1">
      <c r="AZ869" s="138">
        <f t="shared" ca="1" si="77"/>
        <v>232000</v>
      </c>
      <c r="BA869" s="138">
        <f t="shared" ca="1" si="78"/>
        <v>231999</v>
      </c>
      <c r="BB869" s="138">
        <f t="shared" ca="1" si="79"/>
        <v>1</v>
      </c>
    </row>
    <row r="870" spans="52:54" ht="15.75" customHeight="1">
      <c r="AZ870" s="138">
        <f t="shared" ca="1" si="77"/>
        <v>352000</v>
      </c>
      <c r="BA870" s="138">
        <f t="shared" ca="1" si="78"/>
        <v>351999</v>
      </c>
      <c r="BB870" s="138">
        <f t="shared" ca="1" si="79"/>
        <v>1</v>
      </c>
    </row>
    <row r="871" spans="52:54" ht="15.75" customHeight="1">
      <c r="AZ871" s="138">
        <f t="shared" ca="1" si="77"/>
        <v>165000</v>
      </c>
      <c r="BA871" s="138">
        <f t="shared" ca="1" si="78"/>
        <v>164999</v>
      </c>
      <c r="BB871" s="138">
        <f t="shared" ca="1" si="79"/>
        <v>1</v>
      </c>
    </row>
    <row r="872" spans="52:54" ht="15.75" customHeight="1">
      <c r="AZ872" s="138">
        <f t="shared" ca="1" si="77"/>
        <v>127000</v>
      </c>
      <c r="BA872" s="138">
        <f t="shared" ca="1" si="78"/>
        <v>126999</v>
      </c>
      <c r="BB872" s="138">
        <f t="shared" ca="1" si="79"/>
        <v>1</v>
      </c>
    </row>
    <row r="873" spans="52:54" ht="15.75" customHeight="1">
      <c r="AZ873" s="138">
        <f t="shared" ca="1" si="77"/>
        <v>194000</v>
      </c>
      <c r="BA873" s="138">
        <f t="shared" ca="1" si="78"/>
        <v>193999</v>
      </c>
      <c r="BB873" s="138">
        <f t="shared" ca="1" si="79"/>
        <v>1</v>
      </c>
    </row>
    <row r="874" spans="52:54" ht="15.75" customHeight="1">
      <c r="AZ874" s="138">
        <f t="shared" ca="1" si="77"/>
        <v>147000</v>
      </c>
      <c r="BA874" s="138">
        <f t="shared" ca="1" si="78"/>
        <v>146999</v>
      </c>
      <c r="BB874" s="138">
        <f t="shared" ca="1" si="79"/>
        <v>1</v>
      </c>
    </row>
    <row r="875" spans="52:54" ht="15.75" customHeight="1">
      <c r="AZ875" s="138">
        <f t="shared" ca="1" si="77"/>
        <v>165000</v>
      </c>
      <c r="BA875" s="138">
        <f t="shared" ca="1" si="78"/>
        <v>164999</v>
      </c>
      <c r="BB875" s="138">
        <f t="shared" ca="1" si="79"/>
        <v>1</v>
      </c>
    </row>
    <row r="876" spans="52:54" ht="15.75" customHeight="1">
      <c r="AZ876" s="138">
        <f t="shared" ca="1" si="77"/>
        <v>384000</v>
      </c>
      <c r="BA876" s="138">
        <f t="shared" ca="1" si="78"/>
        <v>383999</v>
      </c>
      <c r="BB876" s="138">
        <f t="shared" ca="1" si="79"/>
        <v>1</v>
      </c>
    </row>
    <row r="877" spans="52:54" ht="15.75" customHeight="1">
      <c r="AZ877" s="138">
        <f t="shared" ca="1" si="77"/>
        <v>276000</v>
      </c>
      <c r="BA877" s="138">
        <f t="shared" ca="1" si="78"/>
        <v>275999</v>
      </c>
      <c r="BB877" s="138">
        <f t="shared" ca="1" si="79"/>
        <v>1</v>
      </c>
    </row>
    <row r="878" spans="52:54" ht="15.75" customHeight="1">
      <c r="AZ878" s="138">
        <f t="shared" ca="1" si="77"/>
        <v>162000</v>
      </c>
      <c r="BA878" s="138">
        <f t="shared" ca="1" si="78"/>
        <v>161999</v>
      </c>
      <c r="BB878" s="138">
        <f t="shared" ca="1" si="79"/>
        <v>1</v>
      </c>
    </row>
    <row r="879" spans="52:54" ht="15.75" customHeight="1">
      <c r="AZ879" s="138">
        <f t="shared" ca="1" si="77"/>
        <v>341000</v>
      </c>
      <c r="BA879" s="138">
        <f t="shared" ca="1" si="78"/>
        <v>340999</v>
      </c>
      <c r="BB879" s="138">
        <f t="shared" ca="1" si="79"/>
        <v>1</v>
      </c>
    </row>
    <row r="880" spans="52:54" ht="15.75" customHeight="1">
      <c r="AZ880" s="138">
        <f t="shared" ca="1" si="77"/>
        <v>116000</v>
      </c>
      <c r="BA880" s="138">
        <f t="shared" ca="1" si="78"/>
        <v>115999</v>
      </c>
      <c r="BB880" s="138">
        <f t="shared" ca="1" si="79"/>
        <v>1</v>
      </c>
    </row>
    <row r="881" spans="52:54" ht="15.75" customHeight="1">
      <c r="AZ881" s="138">
        <f t="shared" ca="1" si="77"/>
        <v>315000</v>
      </c>
      <c r="BA881" s="138">
        <f t="shared" ca="1" si="78"/>
        <v>314999</v>
      </c>
      <c r="BB881" s="138">
        <f t="shared" ca="1" si="79"/>
        <v>1</v>
      </c>
    </row>
    <row r="882" spans="52:54" ht="15.75" customHeight="1">
      <c r="AZ882" s="138">
        <f t="shared" ca="1" si="77"/>
        <v>346000</v>
      </c>
      <c r="BA882" s="138">
        <f t="shared" ca="1" si="78"/>
        <v>345999</v>
      </c>
      <c r="BB882" s="138">
        <f t="shared" ca="1" si="79"/>
        <v>1</v>
      </c>
    </row>
    <row r="883" spans="52:54" ht="15.75" customHeight="1">
      <c r="AZ883" s="138">
        <f t="shared" ca="1" si="77"/>
        <v>393000</v>
      </c>
      <c r="BA883" s="138">
        <f t="shared" ca="1" si="78"/>
        <v>392999</v>
      </c>
      <c r="BB883" s="138">
        <f t="shared" ca="1" si="79"/>
        <v>1</v>
      </c>
    </row>
    <row r="884" spans="52:54" ht="15.75" customHeight="1">
      <c r="AZ884" s="138">
        <f t="shared" ca="1" si="77"/>
        <v>125000</v>
      </c>
      <c r="BA884" s="138">
        <f t="shared" ca="1" si="78"/>
        <v>124999</v>
      </c>
      <c r="BB884" s="138">
        <f t="shared" ca="1" si="79"/>
        <v>1</v>
      </c>
    </row>
    <row r="885" spans="52:54" ht="15.75" customHeight="1">
      <c r="AZ885" s="138">
        <f t="shared" ca="1" si="77"/>
        <v>399000</v>
      </c>
      <c r="BA885" s="138">
        <f t="shared" ca="1" si="78"/>
        <v>398999</v>
      </c>
      <c r="BB885" s="138">
        <f t="shared" ca="1" si="79"/>
        <v>1</v>
      </c>
    </row>
    <row r="886" spans="52:54" ht="15.75" customHeight="1">
      <c r="AZ886" s="138">
        <f t="shared" ca="1" si="77"/>
        <v>368000</v>
      </c>
      <c r="BA886" s="138">
        <f t="shared" ca="1" si="78"/>
        <v>367999</v>
      </c>
      <c r="BB886" s="138">
        <f t="shared" ca="1" si="79"/>
        <v>1</v>
      </c>
    </row>
    <row r="887" spans="52:54" ht="15.75" customHeight="1">
      <c r="AZ887" s="138">
        <f t="shared" ca="1" si="77"/>
        <v>367000</v>
      </c>
      <c r="BA887" s="138">
        <f t="shared" ca="1" si="78"/>
        <v>366999</v>
      </c>
      <c r="BB887" s="138">
        <f t="shared" ca="1" si="79"/>
        <v>1</v>
      </c>
    </row>
    <row r="888" spans="52:54" ht="15.75" customHeight="1">
      <c r="AZ888" s="138">
        <f t="shared" ca="1" si="77"/>
        <v>246000</v>
      </c>
      <c r="BA888" s="138">
        <f t="shared" ca="1" si="78"/>
        <v>245999</v>
      </c>
      <c r="BB888" s="138">
        <f t="shared" ca="1" si="79"/>
        <v>1</v>
      </c>
    </row>
    <row r="889" spans="52:54" ht="15.75" customHeight="1">
      <c r="AZ889" s="138">
        <f t="shared" ca="1" si="77"/>
        <v>368000</v>
      </c>
      <c r="BA889" s="138">
        <f t="shared" ca="1" si="78"/>
        <v>367999</v>
      </c>
      <c r="BB889" s="138">
        <f t="shared" ca="1" si="79"/>
        <v>1</v>
      </c>
    </row>
    <row r="890" spans="52:54" ht="15.75" customHeight="1">
      <c r="AZ890" s="138">
        <f t="shared" ca="1" si="77"/>
        <v>111000</v>
      </c>
      <c r="BA890" s="138">
        <f t="shared" ca="1" si="78"/>
        <v>110999</v>
      </c>
      <c r="BB890" s="138">
        <f t="shared" ca="1" si="79"/>
        <v>1</v>
      </c>
    </row>
    <row r="891" spans="52:54" ht="15.75" customHeight="1">
      <c r="AZ891" s="138">
        <f t="shared" ca="1" si="77"/>
        <v>243000</v>
      </c>
      <c r="BA891" s="138">
        <f t="shared" ca="1" si="78"/>
        <v>242999</v>
      </c>
      <c r="BB891" s="138">
        <f t="shared" ca="1" si="79"/>
        <v>1</v>
      </c>
    </row>
    <row r="892" spans="52:54" ht="15.75" customHeight="1">
      <c r="AZ892" s="138">
        <f t="shared" ca="1" si="77"/>
        <v>104000</v>
      </c>
      <c r="BA892" s="138">
        <f t="shared" ca="1" si="78"/>
        <v>103999</v>
      </c>
      <c r="BB892" s="138">
        <f t="shared" ca="1" si="79"/>
        <v>1</v>
      </c>
    </row>
    <row r="893" spans="52:54" ht="15.75" customHeight="1">
      <c r="AZ893" s="138">
        <f t="shared" ca="1" si="77"/>
        <v>104000</v>
      </c>
      <c r="BA893" s="138">
        <f t="shared" ca="1" si="78"/>
        <v>103999</v>
      </c>
      <c r="BB893" s="138">
        <f t="shared" ca="1" si="79"/>
        <v>1</v>
      </c>
    </row>
    <row r="894" spans="52:54" ht="15.75" customHeight="1">
      <c r="AZ894" s="138">
        <f t="shared" ca="1" si="77"/>
        <v>274000</v>
      </c>
      <c r="BA894" s="138">
        <f t="shared" ca="1" si="78"/>
        <v>273999</v>
      </c>
      <c r="BB894" s="138">
        <f t="shared" ca="1" si="79"/>
        <v>1</v>
      </c>
    </row>
    <row r="895" spans="52:54" ht="15.75" customHeight="1">
      <c r="AZ895" s="138">
        <f t="shared" ca="1" si="77"/>
        <v>234000</v>
      </c>
      <c r="BA895" s="138">
        <f t="shared" ca="1" si="78"/>
        <v>233999</v>
      </c>
      <c r="BB895" s="138">
        <f t="shared" ca="1" si="79"/>
        <v>1</v>
      </c>
    </row>
    <row r="896" spans="52:54" ht="15.75" customHeight="1">
      <c r="AZ896" s="138">
        <f t="shared" ca="1" si="77"/>
        <v>221000</v>
      </c>
      <c r="BA896" s="138">
        <f t="shared" ca="1" si="78"/>
        <v>220999</v>
      </c>
      <c r="BB896" s="138">
        <f t="shared" ca="1" si="79"/>
        <v>1</v>
      </c>
    </row>
    <row r="897" spans="52:54" ht="15.75" customHeight="1">
      <c r="AZ897" s="138">
        <f t="shared" ca="1" si="77"/>
        <v>361000</v>
      </c>
      <c r="BA897" s="138">
        <f t="shared" ca="1" si="78"/>
        <v>360999</v>
      </c>
      <c r="BB897" s="138">
        <f t="shared" ca="1" si="79"/>
        <v>1</v>
      </c>
    </row>
    <row r="898" spans="52:54" ht="15.75" customHeight="1">
      <c r="AZ898" s="138">
        <f t="shared" ca="1" si="77"/>
        <v>160000</v>
      </c>
      <c r="BA898" s="138">
        <f t="shared" ca="1" si="78"/>
        <v>159999</v>
      </c>
      <c r="BB898" s="138">
        <f t="shared" ca="1" si="79"/>
        <v>1</v>
      </c>
    </row>
    <row r="899" spans="52:54" ht="15.75" customHeight="1">
      <c r="AZ899" s="138">
        <f t="shared" ca="1" si="77"/>
        <v>334000</v>
      </c>
      <c r="BA899" s="138">
        <f t="shared" ca="1" si="78"/>
        <v>333999</v>
      </c>
      <c r="BB899" s="138">
        <f t="shared" ca="1" si="79"/>
        <v>1</v>
      </c>
    </row>
    <row r="900" spans="52:54" ht="15.75" customHeight="1">
      <c r="AZ900" s="138">
        <f t="shared" ca="1" si="77"/>
        <v>175000</v>
      </c>
      <c r="BA900" s="138">
        <f t="shared" ca="1" si="78"/>
        <v>174999</v>
      </c>
      <c r="BB900" s="138">
        <f t="shared" ca="1" si="79"/>
        <v>1</v>
      </c>
    </row>
    <row r="901" spans="52:54" ht="15.75" customHeight="1">
      <c r="AZ901" s="138">
        <f t="shared" ca="1" si="77"/>
        <v>193000</v>
      </c>
      <c r="BA901" s="138">
        <f t="shared" ca="1" si="78"/>
        <v>192999</v>
      </c>
      <c r="BB901" s="138">
        <f t="shared" ca="1" si="79"/>
        <v>1</v>
      </c>
    </row>
    <row r="902" spans="52:54" ht="15.75" customHeight="1">
      <c r="AZ902" s="138">
        <f t="shared" ca="1" si="77"/>
        <v>381000</v>
      </c>
      <c r="BA902" s="138">
        <f t="shared" ca="1" si="78"/>
        <v>380999</v>
      </c>
      <c r="BB902" s="138">
        <f t="shared" ca="1" si="79"/>
        <v>1</v>
      </c>
    </row>
    <row r="903" spans="52:54" ht="15.75" customHeight="1">
      <c r="AZ903" s="138">
        <f t="shared" ca="1" si="77"/>
        <v>266000</v>
      </c>
      <c r="BA903" s="138">
        <f t="shared" ca="1" si="78"/>
        <v>265999</v>
      </c>
      <c r="BB903" s="138">
        <f t="shared" ca="1" si="79"/>
        <v>1</v>
      </c>
    </row>
    <row r="904" spans="52:54" ht="15.75" customHeight="1">
      <c r="AZ904" s="138">
        <f t="shared" ca="1" si="77"/>
        <v>265000</v>
      </c>
      <c r="BA904" s="138">
        <f t="shared" ca="1" si="78"/>
        <v>264999</v>
      </c>
      <c r="BB904" s="138">
        <f t="shared" ca="1" si="79"/>
        <v>1</v>
      </c>
    </row>
    <row r="905" spans="52:54" ht="15.75" customHeight="1">
      <c r="AZ905" s="138">
        <f t="shared" ca="1" si="77"/>
        <v>308000</v>
      </c>
      <c r="BA905" s="138">
        <f t="shared" ca="1" si="78"/>
        <v>307999</v>
      </c>
      <c r="BB905" s="138">
        <f t="shared" ca="1" si="79"/>
        <v>1</v>
      </c>
    </row>
    <row r="906" spans="52:54" ht="15.75" customHeight="1">
      <c r="AZ906" s="138">
        <f t="shared" ca="1" si="77"/>
        <v>343000</v>
      </c>
      <c r="BA906" s="138">
        <f t="shared" ca="1" si="78"/>
        <v>342999</v>
      </c>
      <c r="BB906" s="138">
        <f t="shared" ca="1" si="79"/>
        <v>1</v>
      </c>
    </row>
    <row r="907" spans="52:54" ht="15.75" customHeight="1">
      <c r="AZ907" s="138">
        <f t="shared" ca="1" si="77"/>
        <v>110000</v>
      </c>
      <c r="BA907" s="138">
        <f t="shared" ca="1" si="78"/>
        <v>109999</v>
      </c>
      <c r="BB907" s="138">
        <f t="shared" ca="1" si="79"/>
        <v>1</v>
      </c>
    </row>
    <row r="908" spans="52:54" ht="15.75" customHeight="1">
      <c r="AZ908" s="138">
        <f t="shared" ca="1" si="77"/>
        <v>304000</v>
      </c>
      <c r="BA908" s="138">
        <f t="shared" ca="1" si="78"/>
        <v>303999</v>
      </c>
      <c r="BB908" s="138">
        <f t="shared" ca="1" si="79"/>
        <v>1</v>
      </c>
    </row>
    <row r="909" spans="52:54" ht="15.75" customHeight="1">
      <c r="AZ909" s="138">
        <f t="shared" ca="1" si="77"/>
        <v>222000</v>
      </c>
      <c r="BA909" s="138">
        <f t="shared" ca="1" si="78"/>
        <v>221999</v>
      </c>
      <c r="BB909" s="138">
        <f t="shared" ca="1" si="79"/>
        <v>1</v>
      </c>
    </row>
    <row r="910" spans="52:54" ht="15.75" customHeight="1">
      <c r="AZ910" s="138">
        <f t="shared" ca="1" si="77"/>
        <v>279000</v>
      </c>
      <c r="BA910" s="138">
        <f t="shared" ca="1" si="78"/>
        <v>278999</v>
      </c>
      <c r="BB910" s="138">
        <f t="shared" ca="1" si="79"/>
        <v>1</v>
      </c>
    </row>
    <row r="911" spans="52:54" ht="15.75" customHeight="1">
      <c r="AZ911" s="138">
        <f t="shared" ca="1" si="77"/>
        <v>293000</v>
      </c>
      <c r="BA911" s="138">
        <f t="shared" ca="1" si="78"/>
        <v>292999</v>
      </c>
      <c r="BB911" s="138">
        <f t="shared" ca="1" si="79"/>
        <v>1</v>
      </c>
    </row>
    <row r="912" spans="52:54" ht="15.75" customHeight="1">
      <c r="AZ912" s="138">
        <f t="shared" ca="1" si="77"/>
        <v>316000</v>
      </c>
      <c r="BA912" s="138">
        <f t="shared" ca="1" si="78"/>
        <v>315999</v>
      </c>
      <c r="BB912" s="138">
        <f t="shared" ca="1" si="79"/>
        <v>1</v>
      </c>
    </row>
    <row r="913" spans="52:54" ht="15.75" customHeight="1">
      <c r="AZ913" s="138">
        <f t="shared" ca="1" si="77"/>
        <v>310000</v>
      </c>
      <c r="BA913" s="138">
        <f t="shared" ca="1" si="78"/>
        <v>309999</v>
      </c>
      <c r="BB913" s="138">
        <f t="shared" ca="1" si="79"/>
        <v>1</v>
      </c>
    </row>
    <row r="914" spans="52:54" ht="15.75" customHeight="1">
      <c r="AZ914" s="138">
        <f t="shared" ca="1" si="77"/>
        <v>148000</v>
      </c>
      <c r="BA914" s="138">
        <f t="shared" ca="1" si="78"/>
        <v>147999</v>
      </c>
      <c r="BB914" s="138">
        <f t="shared" ca="1" si="79"/>
        <v>1</v>
      </c>
    </row>
    <row r="915" spans="52:54" ht="15.75" customHeight="1">
      <c r="AZ915" s="138">
        <f t="shared" ca="1" si="77"/>
        <v>342000</v>
      </c>
      <c r="BA915" s="138">
        <f t="shared" ca="1" si="78"/>
        <v>341999</v>
      </c>
      <c r="BB915" s="138">
        <f t="shared" ca="1" si="79"/>
        <v>1</v>
      </c>
    </row>
    <row r="916" spans="52:54" ht="15.75" customHeight="1">
      <c r="AZ916" s="138">
        <f t="shared" ca="1" si="77"/>
        <v>130000</v>
      </c>
      <c r="BA916" s="138">
        <f t="shared" ca="1" si="78"/>
        <v>129999</v>
      </c>
      <c r="BB916" s="138">
        <f t="shared" ca="1" si="79"/>
        <v>1</v>
      </c>
    </row>
    <row r="917" spans="52:54" ht="15.75" customHeight="1">
      <c r="AZ917" s="138">
        <f t="shared" ca="1" si="77"/>
        <v>344000</v>
      </c>
      <c r="BA917" s="138">
        <f t="shared" ca="1" si="78"/>
        <v>343999</v>
      </c>
      <c r="BB917" s="138">
        <f t="shared" ca="1" si="79"/>
        <v>1</v>
      </c>
    </row>
    <row r="918" spans="52:54" ht="15.75" customHeight="1">
      <c r="AZ918" s="138">
        <f t="shared" ca="1" si="77"/>
        <v>290000</v>
      </c>
      <c r="BA918" s="138">
        <f t="shared" ca="1" si="78"/>
        <v>289999</v>
      </c>
      <c r="BB918" s="138">
        <f t="shared" ca="1" si="79"/>
        <v>1</v>
      </c>
    </row>
    <row r="919" spans="52:54" ht="15.75" customHeight="1">
      <c r="AZ919" s="138">
        <f t="shared" ca="1" si="77"/>
        <v>239000</v>
      </c>
      <c r="BA919" s="138">
        <f t="shared" ca="1" si="78"/>
        <v>238999</v>
      </c>
      <c r="BB919" s="138">
        <f t="shared" ca="1" si="79"/>
        <v>1</v>
      </c>
    </row>
    <row r="920" spans="52:54" ht="15.75" customHeight="1">
      <c r="AZ920" s="138">
        <f t="shared" ca="1" si="77"/>
        <v>391000</v>
      </c>
      <c r="BA920" s="138">
        <f t="shared" ca="1" si="78"/>
        <v>390999</v>
      </c>
      <c r="BB920" s="138">
        <f t="shared" ca="1" si="79"/>
        <v>1</v>
      </c>
    </row>
    <row r="921" spans="52:54" ht="15.75" customHeight="1">
      <c r="AZ921" s="138">
        <f t="shared" ca="1" si="77"/>
        <v>265000</v>
      </c>
      <c r="BA921" s="138">
        <f t="shared" ca="1" si="78"/>
        <v>264999</v>
      </c>
      <c r="BB921" s="138">
        <f t="shared" ca="1" si="79"/>
        <v>1</v>
      </c>
    </row>
    <row r="922" spans="52:54" ht="15.75" customHeight="1">
      <c r="AZ922" s="138">
        <f t="shared" ca="1" si="77"/>
        <v>275000</v>
      </c>
      <c r="BA922" s="138">
        <f t="shared" ca="1" si="78"/>
        <v>274999</v>
      </c>
      <c r="BB922" s="138">
        <f t="shared" ca="1" si="79"/>
        <v>1</v>
      </c>
    </row>
    <row r="923" spans="52:54" ht="15.75" customHeight="1">
      <c r="AZ923" s="138">
        <f t="shared" ca="1" si="77"/>
        <v>300000</v>
      </c>
      <c r="BA923" s="138">
        <f t="shared" ca="1" si="78"/>
        <v>299999</v>
      </c>
      <c r="BB923" s="138">
        <f t="shared" ca="1" si="79"/>
        <v>1</v>
      </c>
    </row>
    <row r="924" spans="52:54" ht="15.75" customHeight="1">
      <c r="AZ924" s="138">
        <f t="shared" ca="1" si="77"/>
        <v>180000</v>
      </c>
      <c r="BA924" s="138">
        <f t="shared" ca="1" si="78"/>
        <v>179999</v>
      </c>
      <c r="BB924" s="138">
        <f t="shared" ca="1" si="79"/>
        <v>1</v>
      </c>
    </row>
    <row r="925" spans="52:54" ht="15.75" customHeight="1">
      <c r="AZ925" s="138">
        <f t="shared" ca="1" si="77"/>
        <v>192000</v>
      </c>
      <c r="BA925" s="138">
        <f t="shared" ca="1" si="78"/>
        <v>191999</v>
      </c>
      <c r="BB925" s="138">
        <f t="shared" ca="1" si="79"/>
        <v>1</v>
      </c>
    </row>
    <row r="926" spans="52:54" ht="15.75" customHeight="1">
      <c r="AZ926" s="138">
        <f t="shared" ca="1" si="77"/>
        <v>231000</v>
      </c>
      <c r="BA926" s="138">
        <f t="shared" ca="1" si="78"/>
        <v>230999</v>
      </c>
      <c r="BB926" s="138">
        <f t="shared" ca="1" si="79"/>
        <v>1</v>
      </c>
    </row>
    <row r="927" spans="52:54" ht="15.75" customHeight="1">
      <c r="AZ927" s="138">
        <f t="shared" ca="1" si="77"/>
        <v>280000</v>
      </c>
      <c r="BA927" s="138">
        <f t="shared" ca="1" si="78"/>
        <v>279999</v>
      </c>
      <c r="BB927" s="138">
        <f t="shared" ca="1" si="79"/>
        <v>1</v>
      </c>
    </row>
    <row r="928" spans="52:54" ht="15.75" customHeight="1">
      <c r="AZ928" s="138">
        <f t="shared" ca="1" si="77"/>
        <v>261000</v>
      </c>
      <c r="BA928" s="138">
        <f t="shared" ca="1" si="78"/>
        <v>260999</v>
      </c>
      <c r="BB928" s="138">
        <f t="shared" ca="1" si="79"/>
        <v>1</v>
      </c>
    </row>
    <row r="929" spans="52:54" ht="15.75" customHeight="1">
      <c r="AZ929" s="138">
        <f t="shared" ca="1" si="77"/>
        <v>199000</v>
      </c>
      <c r="BA929" s="138">
        <f t="shared" ca="1" si="78"/>
        <v>198999</v>
      </c>
      <c r="BB929" s="138">
        <f t="shared" ca="1" si="79"/>
        <v>1</v>
      </c>
    </row>
    <row r="930" spans="52:54" ht="15.75" customHeight="1">
      <c r="AZ930" s="138">
        <f t="shared" ca="1" si="77"/>
        <v>305000</v>
      </c>
      <c r="BA930" s="138">
        <f t="shared" ca="1" si="78"/>
        <v>304999</v>
      </c>
      <c r="BB930" s="138">
        <f t="shared" ca="1" si="79"/>
        <v>1</v>
      </c>
    </row>
    <row r="931" spans="52:54" ht="15.75" customHeight="1">
      <c r="AZ931" s="138">
        <f t="shared" ca="1" si="77"/>
        <v>275000</v>
      </c>
      <c r="BA931" s="138">
        <f t="shared" ca="1" si="78"/>
        <v>274999</v>
      </c>
      <c r="BB931" s="138">
        <f t="shared" ca="1" si="79"/>
        <v>1</v>
      </c>
    </row>
    <row r="932" spans="52:54" ht="15.75" customHeight="1">
      <c r="AZ932" s="138">
        <f t="shared" ca="1" si="77"/>
        <v>168000</v>
      </c>
      <c r="BA932" s="138">
        <f t="shared" ca="1" si="78"/>
        <v>167999</v>
      </c>
      <c r="BB932" s="138">
        <f t="shared" ca="1" si="79"/>
        <v>1</v>
      </c>
    </row>
    <row r="933" spans="52:54" ht="15.75" customHeight="1">
      <c r="AZ933" s="138">
        <f t="shared" ca="1" si="77"/>
        <v>111000</v>
      </c>
      <c r="BA933" s="138">
        <f t="shared" ca="1" si="78"/>
        <v>110999</v>
      </c>
      <c r="BB933" s="138">
        <f t="shared" ca="1" si="79"/>
        <v>1</v>
      </c>
    </row>
    <row r="934" spans="52:54" ht="15.75" customHeight="1">
      <c r="AZ934" s="138">
        <f t="shared" ca="1" si="77"/>
        <v>296000</v>
      </c>
      <c r="BA934" s="138">
        <f t="shared" ca="1" si="78"/>
        <v>295999</v>
      </c>
      <c r="BB934" s="138">
        <f t="shared" ca="1" si="79"/>
        <v>1</v>
      </c>
    </row>
    <row r="935" spans="52:54" ht="15.75" customHeight="1">
      <c r="AZ935" s="138">
        <f t="shared" ca="1" si="77"/>
        <v>160000</v>
      </c>
      <c r="BA935" s="138">
        <f t="shared" ca="1" si="78"/>
        <v>159999</v>
      </c>
      <c r="BB935" s="138">
        <f t="shared" ca="1" si="79"/>
        <v>1</v>
      </c>
    </row>
    <row r="936" spans="52:54" ht="15.75" customHeight="1">
      <c r="AZ936" s="138">
        <f t="shared" ca="1" si="77"/>
        <v>122000</v>
      </c>
      <c r="BA936" s="138">
        <f t="shared" ca="1" si="78"/>
        <v>121999</v>
      </c>
      <c r="BB936" s="138">
        <f t="shared" ca="1" si="79"/>
        <v>1</v>
      </c>
    </row>
    <row r="937" spans="52:54" ht="15.75" customHeight="1">
      <c r="AZ937" s="138">
        <f t="shared" ca="1" si="77"/>
        <v>220000</v>
      </c>
      <c r="BA937" s="138">
        <f t="shared" ca="1" si="78"/>
        <v>219999</v>
      </c>
      <c r="BB937" s="138">
        <f t="shared" ca="1" si="79"/>
        <v>1</v>
      </c>
    </row>
    <row r="938" spans="52:54" ht="15.75" customHeight="1">
      <c r="AZ938" s="138">
        <f t="shared" ca="1" si="77"/>
        <v>305000</v>
      </c>
      <c r="BA938" s="138">
        <f t="shared" ca="1" si="78"/>
        <v>304999</v>
      </c>
      <c r="BB938" s="138">
        <f t="shared" ca="1" si="79"/>
        <v>1</v>
      </c>
    </row>
    <row r="939" spans="52:54" ht="15.75" customHeight="1">
      <c r="AZ939" s="138">
        <f t="shared" ca="1" si="77"/>
        <v>124000</v>
      </c>
      <c r="BA939" s="138">
        <f t="shared" ca="1" si="78"/>
        <v>123999</v>
      </c>
      <c r="BB939" s="138">
        <f t="shared" ca="1" si="79"/>
        <v>1</v>
      </c>
    </row>
    <row r="940" spans="52:54" ht="15.75" customHeight="1">
      <c r="AZ940" s="138">
        <f t="shared" ca="1" si="77"/>
        <v>391000</v>
      </c>
      <c r="BA940" s="138">
        <f t="shared" ca="1" si="78"/>
        <v>390999</v>
      </c>
      <c r="BB940" s="138">
        <f t="shared" ca="1" si="79"/>
        <v>1</v>
      </c>
    </row>
    <row r="941" spans="52:54" ht="15.75" customHeight="1">
      <c r="AZ941" s="138">
        <f t="shared" ca="1" si="77"/>
        <v>273000</v>
      </c>
      <c r="BA941" s="138">
        <f t="shared" ca="1" si="78"/>
        <v>272999</v>
      </c>
      <c r="BB941" s="138">
        <f t="shared" ca="1" si="79"/>
        <v>1</v>
      </c>
    </row>
    <row r="942" spans="52:54" ht="15.75" customHeight="1">
      <c r="AZ942" s="138">
        <f t="shared" ca="1" si="77"/>
        <v>163000</v>
      </c>
      <c r="BA942" s="138">
        <f t="shared" ca="1" si="78"/>
        <v>162999</v>
      </c>
      <c r="BB942" s="138">
        <f t="shared" ca="1" si="79"/>
        <v>1</v>
      </c>
    </row>
    <row r="943" spans="52:54" ht="15.75" customHeight="1">
      <c r="AZ943" s="138">
        <f t="shared" ca="1" si="77"/>
        <v>400000</v>
      </c>
      <c r="BA943" s="138">
        <f t="shared" ca="1" si="78"/>
        <v>399999</v>
      </c>
      <c r="BB943" s="138">
        <f t="shared" ca="1" si="79"/>
        <v>1</v>
      </c>
    </row>
    <row r="944" spans="52:54" ht="15.75" customHeight="1">
      <c r="AZ944" s="138">
        <f t="shared" ca="1" si="77"/>
        <v>126000</v>
      </c>
      <c r="BA944" s="138">
        <f t="shared" ca="1" si="78"/>
        <v>125999</v>
      </c>
      <c r="BB944" s="138">
        <f t="shared" ca="1" si="79"/>
        <v>1</v>
      </c>
    </row>
    <row r="945" spans="52:54" ht="15.75" customHeight="1">
      <c r="AZ945" s="138">
        <f t="shared" ca="1" si="77"/>
        <v>276000</v>
      </c>
      <c r="BA945" s="138">
        <f t="shared" ca="1" si="78"/>
        <v>275999</v>
      </c>
      <c r="BB945" s="138">
        <f t="shared" ca="1" si="79"/>
        <v>1</v>
      </c>
    </row>
    <row r="946" spans="52:54" ht="15.75" customHeight="1">
      <c r="AZ946" s="138">
        <f t="shared" ca="1" si="77"/>
        <v>158000</v>
      </c>
      <c r="BA946" s="138">
        <f t="shared" ca="1" si="78"/>
        <v>157999</v>
      </c>
      <c r="BB946" s="138">
        <f t="shared" ca="1" si="79"/>
        <v>1</v>
      </c>
    </row>
    <row r="947" spans="52:54" ht="15.75" customHeight="1">
      <c r="AZ947" s="138">
        <f t="shared" ca="1" si="77"/>
        <v>358000</v>
      </c>
      <c r="BA947" s="138">
        <f t="shared" ca="1" si="78"/>
        <v>357999</v>
      </c>
      <c r="BB947" s="138">
        <f t="shared" ca="1" si="79"/>
        <v>1</v>
      </c>
    </row>
    <row r="948" spans="52:54" ht="15.75" customHeight="1">
      <c r="AZ948" s="138">
        <f t="shared" ca="1" si="77"/>
        <v>358000</v>
      </c>
      <c r="BA948" s="138">
        <f t="shared" ca="1" si="78"/>
        <v>357999</v>
      </c>
      <c r="BB948" s="138">
        <f t="shared" ca="1" si="79"/>
        <v>1</v>
      </c>
    </row>
    <row r="949" spans="52:54" ht="15.75" customHeight="1">
      <c r="AZ949" s="138">
        <f t="shared" ca="1" si="77"/>
        <v>261000</v>
      </c>
      <c r="BA949" s="138">
        <f t="shared" ca="1" si="78"/>
        <v>260999</v>
      </c>
      <c r="BB949" s="138">
        <f t="shared" ca="1" si="79"/>
        <v>1</v>
      </c>
    </row>
    <row r="950" spans="52:54" ht="15.75" customHeight="1">
      <c r="AZ950" s="138">
        <f t="shared" ca="1" si="77"/>
        <v>201000</v>
      </c>
      <c r="BA950" s="138">
        <f t="shared" ca="1" si="78"/>
        <v>200999</v>
      </c>
      <c r="BB950" s="138">
        <f t="shared" ca="1" si="79"/>
        <v>1</v>
      </c>
    </row>
    <row r="951" spans="52:54" ht="15.75" customHeight="1">
      <c r="AZ951" s="138">
        <f t="shared" ca="1" si="77"/>
        <v>152000</v>
      </c>
      <c r="BA951" s="138">
        <f t="shared" ca="1" si="78"/>
        <v>151999</v>
      </c>
      <c r="BB951" s="138">
        <f t="shared" ca="1" si="79"/>
        <v>1</v>
      </c>
    </row>
    <row r="952" spans="52:54" ht="15.75" customHeight="1">
      <c r="AZ952" s="138">
        <f t="shared" ca="1" si="77"/>
        <v>182000</v>
      </c>
      <c r="BA952" s="138">
        <f t="shared" ca="1" si="78"/>
        <v>181999</v>
      </c>
      <c r="BB952" s="138">
        <f t="shared" ca="1" si="79"/>
        <v>1</v>
      </c>
    </row>
    <row r="953" spans="52:54" ht="15.75" customHeight="1">
      <c r="AZ953" s="138">
        <f t="shared" ca="1" si="77"/>
        <v>138000</v>
      </c>
      <c r="BA953" s="138">
        <f t="shared" ca="1" si="78"/>
        <v>137999</v>
      </c>
      <c r="BB953" s="138">
        <f t="shared" ca="1" si="79"/>
        <v>1</v>
      </c>
    </row>
    <row r="954" spans="52:54" ht="15.75" customHeight="1">
      <c r="AZ954" s="138">
        <f t="shared" ca="1" si="77"/>
        <v>191000</v>
      </c>
      <c r="BA954" s="138">
        <f t="shared" ca="1" si="78"/>
        <v>190999</v>
      </c>
      <c r="BB954" s="138">
        <f t="shared" ca="1" si="79"/>
        <v>1</v>
      </c>
    </row>
    <row r="955" spans="52:54" ht="15.75" customHeight="1">
      <c r="AZ955" s="138">
        <f t="shared" ca="1" si="77"/>
        <v>237000</v>
      </c>
      <c r="BA955" s="138">
        <f t="shared" ca="1" si="78"/>
        <v>236999</v>
      </c>
      <c r="BB955" s="138">
        <f t="shared" ca="1" si="79"/>
        <v>1</v>
      </c>
    </row>
    <row r="956" spans="52:54" ht="15.75" customHeight="1">
      <c r="AZ956" s="138">
        <f t="shared" ca="1" si="77"/>
        <v>201000</v>
      </c>
      <c r="BA956" s="138">
        <f t="shared" ca="1" si="78"/>
        <v>200999</v>
      </c>
      <c r="BB956" s="138">
        <f t="shared" ca="1" si="79"/>
        <v>1</v>
      </c>
    </row>
    <row r="957" spans="52:54" ht="15.75" customHeight="1">
      <c r="AZ957" s="138">
        <f t="shared" ca="1" si="77"/>
        <v>273000</v>
      </c>
      <c r="BA957" s="138">
        <f t="shared" ca="1" si="78"/>
        <v>272999</v>
      </c>
      <c r="BB957" s="138">
        <f t="shared" ca="1" si="79"/>
        <v>1</v>
      </c>
    </row>
    <row r="958" spans="52:54" ht="15.75" customHeight="1">
      <c r="AZ958" s="138">
        <f t="shared" ca="1" si="77"/>
        <v>321000</v>
      </c>
      <c r="BA958" s="138">
        <f t="shared" ca="1" si="78"/>
        <v>320999</v>
      </c>
      <c r="BB958" s="138">
        <f t="shared" ca="1" si="79"/>
        <v>1</v>
      </c>
    </row>
    <row r="959" spans="52:54" ht="15.75" customHeight="1">
      <c r="AZ959" s="138">
        <f t="shared" ca="1" si="77"/>
        <v>385000</v>
      </c>
      <c r="BA959" s="138">
        <f t="shared" ca="1" si="78"/>
        <v>384999</v>
      </c>
      <c r="BB959" s="138">
        <f t="shared" ca="1" si="79"/>
        <v>1</v>
      </c>
    </row>
    <row r="960" spans="52:54" ht="15.75" customHeight="1">
      <c r="AZ960" s="138">
        <f t="shared" ca="1" si="77"/>
        <v>142000</v>
      </c>
      <c r="BA960" s="138">
        <f t="shared" ca="1" si="78"/>
        <v>141999</v>
      </c>
      <c r="BB960" s="138">
        <f t="shared" ca="1" si="79"/>
        <v>1</v>
      </c>
    </row>
    <row r="961" spans="52:54" ht="15.75" customHeight="1">
      <c r="AZ961" s="138">
        <f t="shared" ca="1" si="77"/>
        <v>160000</v>
      </c>
      <c r="BA961" s="138">
        <f t="shared" ca="1" si="78"/>
        <v>159999</v>
      </c>
      <c r="BB961" s="138">
        <f t="shared" ca="1" si="79"/>
        <v>1</v>
      </c>
    </row>
    <row r="962" spans="52:54" ht="15.75" customHeight="1">
      <c r="AZ962" s="138">
        <f t="shared" ca="1" si="77"/>
        <v>106000</v>
      </c>
      <c r="BA962" s="138">
        <f t="shared" ca="1" si="78"/>
        <v>105999</v>
      </c>
      <c r="BB962" s="138">
        <f t="shared" ca="1" si="79"/>
        <v>1</v>
      </c>
    </row>
    <row r="963" spans="52:54" ht="15.75" customHeight="1">
      <c r="AZ963" s="138">
        <f t="shared" ca="1" si="77"/>
        <v>196000</v>
      </c>
      <c r="BA963" s="138">
        <f t="shared" ca="1" si="78"/>
        <v>195999</v>
      </c>
      <c r="BB963" s="138">
        <f t="shared" ca="1" si="79"/>
        <v>1</v>
      </c>
    </row>
    <row r="964" spans="52:54" ht="15.75" customHeight="1">
      <c r="AZ964" s="138">
        <f t="shared" ca="1" si="77"/>
        <v>338000</v>
      </c>
      <c r="BA964" s="138">
        <f t="shared" ca="1" si="78"/>
        <v>337999</v>
      </c>
      <c r="BB964" s="138">
        <f t="shared" ca="1" si="79"/>
        <v>1</v>
      </c>
    </row>
    <row r="965" spans="52:54" ht="15.75" customHeight="1">
      <c r="AZ965" s="138">
        <f t="shared" ca="1" si="77"/>
        <v>385000</v>
      </c>
      <c r="BA965" s="138">
        <f t="shared" ca="1" si="78"/>
        <v>384999</v>
      </c>
      <c r="BB965" s="138">
        <f t="shared" ca="1" si="79"/>
        <v>1</v>
      </c>
    </row>
    <row r="966" spans="52:54" ht="15.75" customHeight="1">
      <c r="AZ966" s="138">
        <f t="shared" ca="1" si="77"/>
        <v>143000</v>
      </c>
      <c r="BA966" s="138">
        <f t="shared" ca="1" si="78"/>
        <v>142999</v>
      </c>
      <c r="BB966" s="138">
        <f t="shared" ca="1" si="79"/>
        <v>1</v>
      </c>
    </row>
    <row r="967" spans="52:54" ht="15.75" customHeight="1">
      <c r="AZ967" s="138">
        <f t="shared" ca="1" si="77"/>
        <v>354000</v>
      </c>
      <c r="BA967" s="138">
        <f t="shared" ca="1" si="78"/>
        <v>353999</v>
      </c>
      <c r="BB967" s="138">
        <f t="shared" ca="1" si="79"/>
        <v>1</v>
      </c>
    </row>
    <row r="968" spans="52:54" ht="15.75" customHeight="1">
      <c r="AZ968" s="138">
        <f t="shared" ca="1" si="77"/>
        <v>253000</v>
      </c>
      <c r="BA968" s="138">
        <f t="shared" ca="1" si="78"/>
        <v>252999</v>
      </c>
      <c r="BB968" s="138">
        <f t="shared" ca="1" si="79"/>
        <v>1</v>
      </c>
    </row>
    <row r="969" spans="52:54" ht="15.75" customHeight="1">
      <c r="AZ969" s="138">
        <f t="shared" ca="1" si="77"/>
        <v>166000</v>
      </c>
      <c r="BA969" s="138">
        <f t="shared" ca="1" si="78"/>
        <v>165999</v>
      </c>
      <c r="BB969" s="138">
        <f t="shared" ca="1" si="79"/>
        <v>1</v>
      </c>
    </row>
    <row r="970" spans="52:54" ht="15.75" customHeight="1">
      <c r="AZ970" s="138">
        <f t="shared" ca="1" si="77"/>
        <v>361000</v>
      </c>
      <c r="BA970" s="138">
        <f t="shared" ca="1" si="78"/>
        <v>360999</v>
      </c>
      <c r="BB970" s="138">
        <f t="shared" ca="1" si="79"/>
        <v>1</v>
      </c>
    </row>
    <row r="971" spans="52:54" ht="15.75" customHeight="1">
      <c r="AZ971" s="138">
        <f t="shared" ca="1" si="77"/>
        <v>162000</v>
      </c>
      <c r="BA971" s="138">
        <f t="shared" ca="1" si="78"/>
        <v>161999</v>
      </c>
      <c r="BB971" s="138">
        <f t="shared" ca="1" si="79"/>
        <v>1</v>
      </c>
    </row>
    <row r="972" spans="52:54" ht="15.75" customHeight="1">
      <c r="AZ972" s="138">
        <f t="shared" ca="1" si="77"/>
        <v>127000</v>
      </c>
      <c r="BA972" s="138">
        <f t="shared" ca="1" si="78"/>
        <v>126999</v>
      </c>
      <c r="BB972" s="138">
        <f t="shared" ca="1" si="79"/>
        <v>1</v>
      </c>
    </row>
    <row r="973" spans="52:54" ht="15.75" customHeight="1">
      <c r="AZ973" s="138">
        <f t="shared" ca="1" si="77"/>
        <v>397000</v>
      </c>
      <c r="BA973" s="138">
        <f t="shared" ca="1" si="78"/>
        <v>396999</v>
      </c>
      <c r="BB973" s="138">
        <f t="shared" ca="1" si="79"/>
        <v>1</v>
      </c>
    </row>
    <row r="974" spans="52:54" ht="15.75" customHeight="1">
      <c r="AZ974" s="138">
        <f t="shared" ca="1" si="77"/>
        <v>179000</v>
      </c>
      <c r="BA974" s="138">
        <f t="shared" ca="1" si="78"/>
        <v>178999</v>
      </c>
      <c r="BB974" s="138">
        <f t="shared" ca="1" si="79"/>
        <v>1</v>
      </c>
    </row>
    <row r="975" spans="52:54" ht="15.75" customHeight="1">
      <c r="AZ975" s="138">
        <f t="shared" ca="1" si="77"/>
        <v>199000</v>
      </c>
      <c r="BA975" s="138">
        <f t="shared" ca="1" si="78"/>
        <v>198999</v>
      </c>
      <c r="BB975" s="138">
        <f t="shared" ca="1" si="79"/>
        <v>1</v>
      </c>
    </row>
    <row r="976" spans="52:54" ht="15.75" customHeight="1">
      <c r="AZ976" s="138">
        <f t="shared" ca="1" si="77"/>
        <v>385000</v>
      </c>
      <c r="BA976" s="138">
        <f t="shared" ca="1" si="78"/>
        <v>384999</v>
      </c>
      <c r="BB976" s="138">
        <f t="shared" ca="1" si="79"/>
        <v>1</v>
      </c>
    </row>
    <row r="977" spans="52:54" ht="15.75" customHeight="1">
      <c r="AZ977" s="138">
        <f t="shared" ca="1" si="77"/>
        <v>353000</v>
      </c>
      <c r="BA977" s="138">
        <f t="shared" ca="1" si="78"/>
        <v>352999</v>
      </c>
      <c r="BB977" s="138">
        <f t="shared" ca="1" si="79"/>
        <v>1</v>
      </c>
    </row>
    <row r="978" spans="52:54" ht="15.75" customHeight="1">
      <c r="AZ978" s="138">
        <f t="shared" ca="1" si="77"/>
        <v>287000</v>
      </c>
      <c r="BA978" s="138">
        <f t="shared" ca="1" si="78"/>
        <v>286999</v>
      </c>
      <c r="BB978" s="138">
        <f t="shared" ca="1" si="79"/>
        <v>1</v>
      </c>
    </row>
    <row r="979" spans="52:54" ht="15.75" customHeight="1">
      <c r="AZ979" s="138">
        <f t="shared" ca="1" si="77"/>
        <v>361000</v>
      </c>
      <c r="BA979" s="138">
        <f t="shared" ca="1" si="78"/>
        <v>360999</v>
      </c>
      <c r="BB979" s="138">
        <f t="shared" ca="1" si="79"/>
        <v>1</v>
      </c>
    </row>
    <row r="980" spans="52:54" ht="15.75" customHeight="1">
      <c r="AZ980" s="138">
        <f t="shared" ca="1" si="77"/>
        <v>342000</v>
      </c>
      <c r="BA980" s="138">
        <f t="shared" ca="1" si="78"/>
        <v>341999</v>
      </c>
      <c r="BB980" s="138">
        <f t="shared" ca="1" si="79"/>
        <v>1</v>
      </c>
    </row>
    <row r="981" spans="52:54" ht="15.75" customHeight="1">
      <c r="AZ981" s="138">
        <f t="shared" ca="1" si="77"/>
        <v>114000</v>
      </c>
      <c r="BA981" s="138">
        <f t="shared" ca="1" si="78"/>
        <v>113999</v>
      </c>
      <c r="BB981" s="138">
        <f t="shared" ca="1" si="79"/>
        <v>1</v>
      </c>
    </row>
    <row r="982" spans="52:54" ht="15.75" customHeight="1">
      <c r="AZ982" s="138">
        <f t="shared" ca="1" si="77"/>
        <v>342000</v>
      </c>
      <c r="BA982" s="138">
        <f t="shared" ca="1" si="78"/>
        <v>341999</v>
      </c>
      <c r="BB982" s="138">
        <f t="shared" ca="1" si="79"/>
        <v>1</v>
      </c>
    </row>
    <row r="983" spans="52:54" ht="15.75" customHeight="1">
      <c r="AZ983" s="138">
        <f t="shared" ca="1" si="77"/>
        <v>143000</v>
      </c>
      <c r="BA983" s="138">
        <f t="shared" ca="1" si="78"/>
        <v>142999</v>
      </c>
      <c r="BB983" s="138">
        <f t="shared" ca="1" si="79"/>
        <v>1</v>
      </c>
    </row>
    <row r="984" spans="52:54" ht="15.75" customHeight="1">
      <c r="AZ984" s="138">
        <f t="shared" ca="1" si="77"/>
        <v>132000</v>
      </c>
      <c r="BA984" s="138">
        <f t="shared" ca="1" si="78"/>
        <v>131999</v>
      </c>
      <c r="BB984" s="138">
        <f t="shared" ca="1" si="79"/>
        <v>1</v>
      </c>
    </row>
    <row r="985" spans="52:54" ht="15.75" customHeight="1">
      <c r="AZ985" s="138">
        <f t="shared" ca="1" si="77"/>
        <v>140000</v>
      </c>
      <c r="BA985" s="138">
        <f t="shared" ca="1" si="78"/>
        <v>139999</v>
      </c>
      <c r="BB985" s="138">
        <f t="shared" ca="1" si="79"/>
        <v>1</v>
      </c>
    </row>
    <row r="986" spans="52:54" ht="15.75" customHeight="1">
      <c r="AZ986" s="138">
        <f t="shared" ca="1" si="77"/>
        <v>325000</v>
      </c>
      <c r="BA986" s="138">
        <f t="shared" ca="1" si="78"/>
        <v>324999</v>
      </c>
      <c r="BB986" s="138">
        <f t="shared" ca="1" si="79"/>
        <v>1</v>
      </c>
    </row>
    <row r="987" spans="52:54" ht="15.75" customHeight="1">
      <c r="AZ987" s="138">
        <f t="shared" ca="1" si="77"/>
        <v>366000</v>
      </c>
      <c r="BA987" s="138">
        <f t="shared" ca="1" si="78"/>
        <v>365999</v>
      </c>
      <c r="BB987" s="138">
        <f t="shared" ca="1" si="79"/>
        <v>1</v>
      </c>
    </row>
    <row r="988" spans="52:54" ht="15.75" customHeight="1">
      <c r="AZ988" s="138">
        <f t="shared" ca="1" si="77"/>
        <v>116000</v>
      </c>
      <c r="BA988" s="138">
        <f t="shared" ca="1" si="78"/>
        <v>115999</v>
      </c>
      <c r="BB988" s="138">
        <f t="shared" ca="1" si="79"/>
        <v>1</v>
      </c>
    </row>
    <row r="989" spans="52:54" ht="15.75" customHeight="1">
      <c r="AZ989" s="138">
        <f t="shared" ca="1" si="77"/>
        <v>300000</v>
      </c>
      <c r="BA989" s="138">
        <f t="shared" ca="1" si="78"/>
        <v>299999</v>
      </c>
      <c r="BB989" s="138">
        <f t="shared" ca="1" si="79"/>
        <v>1</v>
      </c>
    </row>
    <row r="990" spans="52:54" ht="15.75" customHeight="1">
      <c r="AZ990" s="138">
        <f t="shared" ca="1" si="77"/>
        <v>277000</v>
      </c>
      <c r="BA990" s="138">
        <f t="shared" ca="1" si="78"/>
        <v>276999</v>
      </c>
      <c r="BB990" s="138">
        <f t="shared" ca="1" si="79"/>
        <v>1</v>
      </c>
    </row>
    <row r="991" spans="52:54" ht="15.75" customHeight="1">
      <c r="AZ991" s="138">
        <f t="shared" ca="1" si="77"/>
        <v>311000</v>
      </c>
      <c r="BA991" s="138">
        <f t="shared" ca="1" si="78"/>
        <v>310999</v>
      </c>
      <c r="BB991" s="138">
        <f t="shared" ca="1" si="79"/>
        <v>1</v>
      </c>
    </row>
    <row r="992" spans="52:54" ht="15.75" customHeight="1">
      <c r="AZ992" s="138">
        <f t="shared" ca="1" si="77"/>
        <v>229000</v>
      </c>
      <c r="BA992" s="138">
        <f t="shared" ca="1" si="78"/>
        <v>228999</v>
      </c>
      <c r="BB992" s="138">
        <f t="shared" ca="1" si="79"/>
        <v>1</v>
      </c>
    </row>
    <row r="993" spans="52:54" ht="15.75" customHeight="1">
      <c r="AZ993" s="138">
        <f t="shared" ca="1" si="77"/>
        <v>254000</v>
      </c>
      <c r="BA993" s="138">
        <f t="shared" ca="1" si="78"/>
        <v>253999</v>
      </c>
      <c r="BB993" s="138">
        <f t="shared" ca="1" si="79"/>
        <v>1</v>
      </c>
    </row>
    <row r="994" spans="52:54" ht="15.75" customHeight="1">
      <c r="AZ994" s="138">
        <f t="shared" ca="1" si="77"/>
        <v>159000</v>
      </c>
      <c r="BA994" s="138">
        <f t="shared" ca="1" si="78"/>
        <v>158999</v>
      </c>
      <c r="BB994" s="138">
        <f t="shared" ca="1" si="79"/>
        <v>1</v>
      </c>
    </row>
    <row r="995" spans="52:54" ht="15.75" customHeight="1">
      <c r="AZ995" s="138">
        <f t="shared" ca="1" si="77"/>
        <v>219000</v>
      </c>
      <c r="BA995" s="138">
        <f t="shared" ca="1" si="78"/>
        <v>218999</v>
      </c>
      <c r="BB995" s="138">
        <f t="shared" ca="1" si="79"/>
        <v>1</v>
      </c>
    </row>
    <row r="996" spans="52:54" ht="15.75" customHeight="1">
      <c r="AZ996" s="138">
        <f t="shared" ca="1" si="77"/>
        <v>223000</v>
      </c>
      <c r="BA996" s="138">
        <f t="shared" ca="1" si="78"/>
        <v>222999</v>
      </c>
      <c r="BB996" s="138">
        <f t="shared" ca="1" si="79"/>
        <v>1</v>
      </c>
    </row>
    <row r="997" spans="52:54" ht="15.75" customHeight="1">
      <c r="AZ997" s="138">
        <f t="shared" ca="1" si="77"/>
        <v>278000</v>
      </c>
      <c r="BA997" s="138">
        <f t="shared" ca="1" si="78"/>
        <v>277999</v>
      </c>
      <c r="BB997" s="138">
        <f t="shared" ca="1" si="79"/>
        <v>1</v>
      </c>
    </row>
    <row r="998" spans="52:54" ht="15.75" customHeight="1">
      <c r="AZ998" s="138">
        <f t="shared" ca="1" si="77"/>
        <v>105000</v>
      </c>
      <c r="BA998" s="138">
        <f t="shared" ca="1" si="78"/>
        <v>104999</v>
      </c>
      <c r="BB998" s="138">
        <f t="shared" ca="1" si="79"/>
        <v>1</v>
      </c>
    </row>
    <row r="999" spans="52:54" ht="15.75" customHeight="1">
      <c r="AZ999" s="138">
        <f t="shared" ca="1" si="77"/>
        <v>304000</v>
      </c>
      <c r="BA999" s="138">
        <f t="shared" ca="1" si="78"/>
        <v>303999</v>
      </c>
      <c r="BB999" s="138">
        <f t="shared" ca="1" si="79"/>
        <v>1</v>
      </c>
    </row>
    <row r="1000" spans="52:54" ht="15.75" customHeight="1">
      <c r="AZ1000" s="138">
        <f t="shared" ca="1" si="77"/>
        <v>268000</v>
      </c>
      <c r="BA1000" s="138">
        <f t="shared" ca="1" si="78"/>
        <v>267999</v>
      </c>
      <c r="BB1000" s="138">
        <f t="shared" ca="1" si="79"/>
        <v>1</v>
      </c>
    </row>
    <row r="1001" spans="52:54" ht="15.75" customHeight="1">
      <c r="AZ1001" s="138">
        <f t="shared" ca="1" si="77"/>
        <v>134000</v>
      </c>
      <c r="BA1001" s="138">
        <f t="shared" ca="1" si="78"/>
        <v>133999</v>
      </c>
      <c r="BB1001" s="138">
        <f t="shared" ca="1" si="79"/>
        <v>1</v>
      </c>
    </row>
    <row r="1002" spans="52:54" ht="15.75" customHeight="1">
      <c r="AZ1002" s="138">
        <f t="shared" ca="1" si="77"/>
        <v>275000</v>
      </c>
      <c r="BA1002" s="138">
        <f t="shared" ca="1" si="78"/>
        <v>274999</v>
      </c>
      <c r="BB1002" s="138">
        <f t="shared" ca="1" si="79"/>
        <v>1</v>
      </c>
    </row>
    <row r="1003" spans="52:54" ht="15.75" customHeight="1">
      <c r="AZ1003" s="138">
        <f t="shared" ca="1" si="77"/>
        <v>267000</v>
      </c>
      <c r="BA1003" s="138">
        <f t="shared" ca="1" si="78"/>
        <v>266999</v>
      </c>
      <c r="BB1003" s="138">
        <f t="shared" ca="1" si="79"/>
        <v>1</v>
      </c>
    </row>
    <row r="1004" spans="52:54" ht="15.75" customHeight="1">
      <c r="AZ1004" s="138">
        <f t="shared" ca="1" si="77"/>
        <v>122000</v>
      </c>
      <c r="BA1004" s="138">
        <f t="shared" ca="1" si="78"/>
        <v>121999</v>
      </c>
      <c r="BB1004" s="138">
        <f t="shared" ca="1" si="79"/>
        <v>1</v>
      </c>
    </row>
    <row r="1005" spans="52:54" ht="15.75" customHeight="1">
      <c r="AZ1005" s="138">
        <f t="shared" ca="1" si="77"/>
        <v>169000</v>
      </c>
      <c r="BA1005" s="138">
        <f t="shared" ca="1" si="78"/>
        <v>168999</v>
      </c>
      <c r="BB1005" s="138">
        <f t="shared" ca="1" si="79"/>
        <v>1</v>
      </c>
    </row>
    <row r="1006" spans="52:54" ht="15.75" customHeight="1">
      <c r="AZ1006" s="138">
        <f t="shared" ca="1" si="77"/>
        <v>257000</v>
      </c>
      <c r="BA1006" s="138">
        <f t="shared" ca="1" si="78"/>
        <v>256999</v>
      </c>
      <c r="BB1006" s="138">
        <f t="shared" ca="1" si="79"/>
        <v>1</v>
      </c>
    </row>
    <row r="1007" spans="52:54" ht="15.75" customHeight="1">
      <c r="AZ1007" s="138">
        <f t="shared" ca="1" si="77"/>
        <v>137000</v>
      </c>
      <c r="BA1007" s="138">
        <f t="shared" ca="1" si="78"/>
        <v>136999</v>
      </c>
      <c r="BB1007" s="138">
        <f t="shared" ca="1" si="79"/>
        <v>1</v>
      </c>
    </row>
    <row r="1008" spans="52:54" ht="15.75" customHeight="1">
      <c r="AZ1008" s="138">
        <f t="shared" ca="1" si="77"/>
        <v>167000</v>
      </c>
      <c r="BA1008" s="138">
        <f t="shared" ca="1" si="78"/>
        <v>166999</v>
      </c>
      <c r="BB1008" s="138">
        <f t="shared" ca="1" si="79"/>
        <v>1</v>
      </c>
    </row>
    <row r="1009" spans="52:54" ht="15.75" customHeight="1">
      <c r="AZ1009" s="138">
        <f t="shared" ca="1" si="77"/>
        <v>205000</v>
      </c>
      <c r="BA1009" s="138">
        <f t="shared" ca="1" si="78"/>
        <v>204999</v>
      </c>
      <c r="BB1009" s="138">
        <f t="shared" ca="1" si="79"/>
        <v>1</v>
      </c>
    </row>
    <row r="1010" spans="52:54" ht="15.75" customHeight="1">
      <c r="AZ1010" s="138">
        <f t="shared" ca="1" si="77"/>
        <v>183000</v>
      </c>
      <c r="BA1010" s="138">
        <f t="shared" ca="1" si="78"/>
        <v>182999</v>
      </c>
      <c r="BB1010" s="138">
        <f t="shared" ca="1" si="79"/>
        <v>1</v>
      </c>
    </row>
    <row r="1011" spans="52:54" ht="15.75" customHeight="1">
      <c r="AZ1011" s="138">
        <f t="shared" ca="1" si="77"/>
        <v>352000</v>
      </c>
      <c r="BA1011" s="138">
        <f t="shared" ca="1" si="78"/>
        <v>351999</v>
      </c>
      <c r="BB1011" s="138">
        <f t="shared" ca="1" si="79"/>
        <v>1</v>
      </c>
    </row>
    <row r="1012" spans="52:54" ht="15.75" customHeight="1">
      <c r="AZ1012" s="138">
        <f t="shared" ca="1" si="77"/>
        <v>267000</v>
      </c>
      <c r="BA1012" s="138">
        <f t="shared" ca="1" si="78"/>
        <v>266999</v>
      </c>
      <c r="BB1012" s="138">
        <f t="shared" ca="1" si="79"/>
        <v>1</v>
      </c>
    </row>
    <row r="1013" spans="52:54" ht="15.75" customHeight="1">
      <c r="AZ1013" s="138">
        <f t="shared" ca="1" si="77"/>
        <v>192000</v>
      </c>
      <c r="BA1013" s="138">
        <f t="shared" ca="1" si="78"/>
        <v>191999</v>
      </c>
      <c r="BB1013" s="138">
        <f t="shared" ca="1" si="79"/>
        <v>1</v>
      </c>
    </row>
    <row r="1014" spans="52:54" ht="15.75" customHeight="1">
      <c r="AZ1014" s="138">
        <f t="shared" ca="1" si="77"/>
        <v>313000</v>
      </c>
      <c r="BA1014" s="138">
        <f t="shared" ca="1" si="78"/>
        <v>312999</v>
      </c>
      <c r="BB1014" s="138">
        <f t="shared" ca="1" si="79"/>
        <v>1</v>
      </c>
    </row>
    <row r="1015" spans="52:54" ht="15.75" customHeight="1">
      <c r="AZ1015" s="138">
        <f t="shared" ca="1" si="77"/>
        <v>292000</v>
      </c>
      <c r="BA1015" s="138">
        <f t="shared" ca="1" si="78"/>
        <v>291999</v>
      </c>
      <c r="BB1015" s="138">
        <f t="shared" ca="1" si="79"/>
        <v>1</v>
      </c>
    </row>
    <row r="1016" spans="52:54" ht="15.75" customHeight="1">
      <c r="AZ1016" s="138">
        <f t="shared" ca="1" si="77"/>
        <v>332000</v>
      </c>
      <c r="BA1016" s="138">
        <f t="shared" ca="1" si="78"/>
        <v>331999</v>
      </c>
      <c r="BB1016" s="138">
        <f t="shared" ca="1" si="79"/>
        <v>1</v>
      </c>
    </row>
    <row r="1017" spans="52:54" ht="15.75" customHeight="1">
      <c r="AZ1017" s="138">
        <f t="shared" ca="1" si="77"/>
        <v>127000</v>
      </c>
      <c r="BA1017" s="138">
        <f t="shared" ca="1" si="78"/>
        <v>126999</v>
      </c>
      <c r="BB1017" s="138">
        <f t="shared" ca="1" si="79"/>
        <v>1</v>
      </c>
    </row>
    <row r="1018" spans="52:54" ht="15.75" customHeight="1">
      <c r="AZ1018" s="138">
        <f t="shared" ca="1" si="77"/>
        <v>275000</v>
      </c>
      <c r="BA1018" s="138">
        <f t="shared" ca="1" si="78"/>
        <v>274999</v>
      </c>
      <c r="BB1018" s="138">
        <f t="shared" ca="1" si="79"/>
        <v>1</v>
      </c>
    </row>
    <row r="1019" spans="52:54" ht="15.75" customHeight="1">
      <c r="AZ1019" s="138">
        <f t="shared" ca="1" si="77"/>
        <v>314000</v>
      </c>
      <c r="BA1019" s="138">
        <f t="shared" ca="1" si="78"/>
        <v>313999</v>
      </c>
      <c r="BB1019" s="138">
        <f t="shared" ca="1" si="79"/>
        <v>1</v>
      </c>
    </row>
    <row r="1020" spans="52:54" ht="15.75" customHeight="1">
      <c r="AZ1020" s="138">
        <f t="shared" ca="1" si="77"/>
        <v>329000</v>
      </c>
      <c r="BA1020" s="138">
        <f t="shared" ca="1" si="78"/>
        <v>328999</v>
      </c>
      <c r="BB1020" s="138">
        <f t="shared" ca="1" si="79"/>
        <v>1</v>
      </c>
    </row>
    <row r="1021" spans="52:54" ht="15.75" customHeight="1">
      <c r="AZ1021" s="138">
        <f t="shared" ca="1" si="77"/>
        <v>355000</v>
      </c>
      <c r="BA1021" s="138">
        <f t="shared" ca="1" si="78"/>
        <v>354999</v>
      </c>
      <c r="BB1021" s="138">
        <f t="shared" ca="1" si="79"/>
        <v>1</v>
      </c>
    </row>
    <row r="1022" spans="52:54" ht="15.75" customHeight="1">
      <c r="AZ1022" s="138">
        <f t="shared" ca="1" si="77"/>
        <v>153000</v>
      </c>
      <c r="BA1022" s="138">
        <f t="shared" ca="1" si="78"/>
        <v>152999</v>
      </c>
      <c r="BB1022" s="138">
        <f t="shared" ca="1" si="79"/>
        <v>1</v>
      </c>
    </row>
    <row r="1023" spans="52:54" ht="15.75" customHeight="1">
      <c r="AZ1023" s="138">
        <f t="shared" ca="1" si="77"/>
        <v>207000</v>
      </c>
      <c r="BA1023" s="138">
        <f t="shared" ca="1" si="78"/>
        <v>206999</v>
      </c>
      <c r="BB1023" s="138">
        <f t="shared" ca="1" si="79"/>
        <v>1</v>
      </c>
    </row>
    <row r="1024" spans="52:54" ht="15.75" customHeight="1">
      <c r="AZ1024" s="138">
        <f t="shared" ref="AZ1024:AZ1278" ca="1" si="80">RANDBETWEEN(100,400)*1000</f>
        <v>317000</v>
      </c>
      <c r="BA1024" s="138">
        <f t="shared" ref="BA1024:BA1278" ca="1" si="81">+AZ1024-1</f>
        <v>316999</v>
      </c>
      <c r="BB1024" s="138">
        <f t="shared" ref="BB1024:BB1278" ca="1" si="82">+AZ1024-BA1024</f>
        <v>1</v>
      </c>
    </row>
    <row r="1025" spans="52:54" ht="15.75" customHeight="1">
      <c r="AZ1025" s="138">
        <f t="shared" ca="1" si="80"/>
        <v>246000</v>
      </c>
      <c r="BA1025" s="138">
        <f t="shared" ca="1" si="81"/>
        <v>245999</v>
      </c>
      <c r="BB1025" s="138">
        <f t="shared" ca="1" si="82"/>
        <v>1</v>
      </c>
    </row>
    <row r="1026" spans="52:54" ht="15.75" customHeight="1">
      <c r="AZ1026" s="138">
        <f t="shared" ca="1" si="80"/>
        <v>140000</v>
      </c>
      <c r="BA1026" s="138">
        <f t="shared" ca="1" si="81"/>
        <v>139999</v>
      </c>
      <c r="BB1026" s="138">
        <f t="shared" ca="1" si="82"/>
        <v>1</v>
      </c>
    </row>
    <row r="1027" spans="52:54" ht="15.75" customHeight="1">
      <c r="AZ1027" s="138">
        <f t="shared" ca="1" si="80"/>
        <v>237000</v>
      </c>
      <c r="BA1027" s="138">
        <f t="shared" ca="1" si="81"/>
        <v>236999</v>
      </c>
      <c r="BB1027" s="138">
        <f t="shared" ca="1" si="82"/>
        <v>1</v>
      </c>
    </row>
    <row r="1028" spans="52:54" ht="15.75" customHeight="1">
      <c r="AZ1028" s="138">
        <f t="shared" ca="1" si="80"/>
        <v>204000</v>
      </c>
      <c r="BA1028" s="138">
        <f t="shared" ca="1" si="81"/>
        <v>203999</v>
      </c>
      <c r="BB1028" s="138">
        <f t="shared" ca="1" si="82"/>
        <v>1</v>
      </c>
    </row>
    <row r="1029" spans="52:54" ht="15.75" customHeight="1">
      <c r="AZ1029" s="138">
        <f t="shared" ca="1" si="80"/>
        <v>137000</v>
      </c>
      <c r="BA1029" s="138">
        <f t="shared" ca="1" si="81"/>
        <v>136999</v>
      </c>
      <c r="BB1029" s="138">
        <f t="shared" ca="1" si="82"/>
        <v>1</v>
      </c>
    </row>
    <row r="1030" spans="52:54" ht="15.75" customHeight="1">
      <c r="AZ1030" s="138">
        <f t="shared" ca="1" si="80"/>
        <v>399000</v>
      </c>
      <c r="BA1030" s="138">
        <f t="shared" ca="1" si="81"/>
        <v>398999</v>
      </c>
      <c r="BB1030" s="138">
        <f t="shared" ca="1" si="82"/>
        <v>1</v>
      </c>
    </row>
    <row r="1031" spans="52:54" ht="15.75" customHeight="1">
      <c r="AZ1031" s="138">
        <f t="shared" ca="1" si="80"/>
        <v>270000</v>
      </c>
      <c r="BA1031" s="138">
        <f t="shared" ca="1" si="81"/>
        <v>269999</v>
      </c>
      <c r="BB1031" s="138">
        <f t="shared" ca="1" si="82"/>
        <v>1</v>
      </c>
    </row>
    <row r="1032" spans="52:54" ht="15.75" customHeight="1">
      <c r="AZ1032" s="138">
        <f t="shared" ca="1" si="80"/>
        <v>175000</v>
      </c>
      <c r="BA1032" s="138">
        <f t="shared" ca="1" si="81"/>
        <v>174999</v>
      </c>
      <c r="BB1032" s="138">
        <f t="shared" ca="1" si="82"/>
        <v>1</v>
      </c>
    </row>
    <row r="1033" spans="52:54" ht="15.75" customHeight="1">
      <c r="AZ1033" s="138">
        <f t="shared" ca="1" si="80"/>
        <v>155000</v>
      </c>
      <c r="BA1033" s="138">
        <f t="shared" ca="1" si="81"/>
        <v>154999</v>
      </c>
      <c r="BB1033" s="138">
        <f t="shared" ca="1" si="82"/>
        <v>1</v>
      </c>
    </row>
    <row r="1034" spans="52:54" ht="15.75" customHeight="1">
      <c r="AZ1034" s="138">
        <f t="shared" ca="1" si="80"/>
        <v>279000</v>
      </c>
      <c r="BA1034" s="138">
        <f t="shared" ca="1" si="81"/>
        <v>278999</v>
      </c>
      <c r="BB1034" s="138">
        <f t="shared" ca="1" si="82"/>
        <v>1</v>
      </c>
    </row>
    <row r="1035" spans="52:54" ht="15.75" customHeight="1">
      <c r="AZ1035" s="138">
        <f t="shared" ca="1" si="80"/>
        <v>167000</v>
      </c>
      <c r="BA1035" s="138">
        <f t="shared" ca="1" si="81"/>
        <v>166999</v>
      </c>
      <c r="BB1035" s="138">
        <f t="shared" ca="1" si="82"/>
        <v>1</v>
      </c>
    </row>
    <row r="1036" spans="52:54" ht="15.75" customHeight="1">
      <c r="AZ1036" s="138">
        <f t="shared" ca="1" si="80"/>
        <v>359000</v>
      </c>
      <c r="BA1036" s="138">
        <f t="shared" ca="1" si="81"/>
        <v>358999</v>
      </c>
      <c r="BB1036" s="138">
        <f t="shared" ca="1" si="82"/>
        <v>1</v>
      </c>
    </row>
    <row r="1037" spans="52:54" ht="15.75" customHeight="1">
      <c r="AZ1037" s="138">
        <f t="shared" ca="1" si="80"/>
        <v>140000</v>
      </c>
      <c r="BA1037" s="138">
        <f t="shared" ca="1" si="81"/>
        <v>139999</v>
      </c>
      <c r="BB1037" s="138">
        <f t="shared" ca="1" si="82"/>
        <v>1</v>
      </c>
    </row>
    <row r="1038" spans="52:54" ht="15.75" customHeight="1">
      <c r="AZ1038" s="138">
        <f t="shared" ca="1" si="80"/>
        <v>296000</v>
      </c>
      <c r="BA1038" s="138">
        <f t="shared" ca="1" si="81"/>
        <v>295999</v>
      </c>
      <c r="BB1038" s="138">
        <f t="shared" ca="1" si="82"/>
        <v>1</v>
      </c>
    </row>
    <row r="1039" spans="52:54" ht="15.75" customHeight="1">
      <c r="AZ1039" s="138">
        <f t="shared" ca="1" si="80"/>
        <v>184000</v>
      </c>
      <c r="BA1039" s="138">
        <f t="shared" ca="1" si="81"/>
        <v>183999</v>
      </c>
      <c r="BB1039" s="138">
        <f t="shared" ca="1" si="82"/>
        <v>1</v>
      </c>
    </row>
    <row r="1040" spans="52:54" ht="15.75" customHeight="1">
      <c r="AZ1040" s="138">
        <f t="shared" ca="1" si="80"/>
        <v>392000</v>
      </c>
      <c r="BA1040" s="138">
        <f t="shared" ca="1" si="81"/>
        <v>391999</v>
      </c>
      <c r="BB1040" s="138">
        <f t="shared" ca="1" si="82"/>
        <v>1</v>
      </c>
    </row>
    <row r="1041" spans="52:54" ht="15.75" customHeight="1">
      <c r="AZ1041" s="138">
        <f t="shared" ca="1" si="80"/>
        <v>354000</v>
      </c>
      <c r="BA1041" s="138">
        <f t="shared" ca="1" si="81"/>
        <v>353999</v>
      </c>
      <c r="BB1041" s="138">
        <f t="shared" ca="1" si="82"/>
        <v>1</v>
      </c>
    </row>
    <row r="1042" spans="52:54" ht="15.75" customHeight="1">
      <c r="AZ1042" s="138">
        <f t="shared" ca="1" si="80"/>
        <v>123000</v>
      </c>
      <c r="BA1042" s="138">
        <f t="shared" ca="1" si="81"/>
        <v>122999</v>
      </c>
      <c r="BB1042" s="138">
        <f t="shared" ca="1" si="82"/>
        <v>1</v>
      </c>
    </row>
    <row r="1043" spans="52:54" ht="15.75" customHeight="1">
      <c r="AZ1043" s="138">
        <f t="shared" ca="1" si="80"/>
        <v>160000</v>
      </c>
      <c r="BA1043" s="138">
        <f t="shared" ca="1" si="81"/>
        <v>159999</v>
      </c>
      <c r="BB1043" s="138">
        <f t="shared" ca="1" si="82"/>
        <v>1</v>
      </c>
    </row>
    <row r="1044" spans="52:54" ht="15.75" customHeight="1">
      <c r="AZ1044" s="138">
        <f t="shared" ca="1" si="80"/>
        <v>340000</v>
      </c>
      <c r="BA1044" s="138">
        <f t="shared" ca="1" si="81"/>
        <v>339999</v>
      </c>
      <c r="BB1044" s="138">
        <f t="shared" ca="1" si="82"/>
        <v>1</v>
      </c>
    </row>
    <row r="1045" spans="52:54" ht="15.75" customHeight="1">
      <c r="AZ1045" s="138">
        <f t="shared" ca="1" si="80"/>
        <v>272000</v>
      </c>
      <c r="BA1045" s="138">
        <f t="shared" ca="1" si="81"/>
        <v>271999</v>
      </c>
      <c r="BB1045" s="138">
        <f t="shared" ca="1" si="82"/>
        <v>1</v>
      </c>
    </row>
    <row r="1046" spans="52:54" ht="15.75" customHeight="1">
      <c r="AZ1046" s="138">
        <f t="shared" ca="1" si="80"/>
        <v>159000</v>
      </c>
      <c r="BA1046" s="138">
        <f t="shared" ca="1" si="81"/>
        <v>158999</v>
      </c>
      <c r="BB1046" s="138">
        <f t="shared" ca="1" si="82"/>
        <v>1</v>
      </c>
    </row>
    <row r="1047" spans="52:54" ht="15.75" customHeight="1">
      <c r="AZ1047" s="138">
        <f t="shared" ca="1" si="80"/>
        <v>183000</v>
      </c>
      <c r="BA1047" s="138">
        <f t="shared" ca="1" si="81"/>
        <v>182999</v>
      </c>
      <c r="BB1047" s="138">
        <f t="shared" ca="1" si="82"/>
        <v>1</v>
      </c>
    </row>
    <row r="1048" spans="52:54" ht="15.75" customHeight="1">
      <c r="AZ1048" s="138">
        <f t="shared" ca="1" si="80"/>
        <v>353000</v>
      </c>
      <c r="BA1048" s="138">
        <f t="shared" ca="1" si="81"/>
        <v>352999</v>
      </c>
      <c r="BB1048" s="138">
        <f t="shared" ca="1" si="82"/>
        <v>1</v>
      </c>
    </row>
    <row r="1049" spans="52:54" ht="15.75" customHeight="1">
      <c r="AZ1049" s="138">
        <f t="shared" ca="1" si="80"/>
        <v>325000</v>
      </c>
      <c r="BA1049" s="138">
        <f t="shared" ca="1" si="81"/>
        <v>324999</v>
      </c>
      <c r="BB1049" s="138">
        <f t="shared" ca="1" si="82"/>
        <v>1</v>
      </c>
    </row>
    <row r="1050" spans="52:54" ht="15.75" customHeight="1">
      <c r="AZ1050" s="138">
        <f t="shared" ca="1" si="80"/>
        <v>378000</v>
      </c>
      <c r="BA1050" s="138">
        <f t="shared" ca="1" si="81"/>
        <v>377999</v>
      </c>
      <c r="BB1050" s="138">
        <f t="shared" ca="1" si="82"/>
        <v>1</v>
      </c>
    </row>
    <row r="1051" spans="52:54" ht="15.75" customHeight="1">
      <c r="AZ1051" s="138">
        <f t="shared" ca="1" si="80"/>
        <v>345000</v>
      </c>
      <c r="BA1051" s="138">
        <f t="shared" ca="1" si="81"/>
        <v>344999</v>
      </c>
      <c r="BB1051" s="138">
        <f t="shared" ca="1" si="82"/>
        <v>1</v>
      </c>
    </row>
    <row r="1052" spans="52:54" ht="15.75" customHeight="1">
      <c r="AZ1052" s="138">
        <f t="shared" ca="1" si="80"/>
        <v>194000</v>
      </c>
      <c r="BA1052" s="138">
        <f t="shared" ca="1" si="81"/>
        <v>193999</v>
      </c>
      <c r="BB1052" s="138">
        <f t="shared" ca="1" si="82"/>
        <v>1</v>
      </c>
    </row>
    <row r="1053" spans="52:54" ht="15.75" customHeight="1">
      <c r="AZ1053" s="138">
        <f t="shared" ca="1" si="80"/>
        <v>210000</v>
      </c>
      <c r="BA1053" s="138">
        <f t="shared" ca="1" si="81"/>
        <v>209999</v>
      </c>
      <c r="BB1053" s="138">
        <f t="shared" ca="1" si="82"/>
        <v>1</v>
      </c>
    </row>
    <row r="1054" spans="52:54" ht="15.75" customHeight="1">
      <c r="AZ1054" s="138">
        <f t="shared" ca="1" si="80"/>
        <v>274000</v>
      </c>
      <c r="BA1054" s="138">
        <f t="shared" ca="1" si="81"/>
        <v>273999</v>
      </c>
      <c r="BB1054" s="138">
        <f t="shared" ca="1" si="82"/>
        <v>1</v>
      </c>
    </row>
    <row r="1055" spans="52:54" ht="15.75" customHeight="1">
      <c r="AZ1055" s="138">
        <f t="shared" ca="1" si="80"/>
        <v>115000</v>
      </c>
      <c r="BA1055" s="138">
        <f t="shared" ca="1" si="81"/>
        <v>114999</v>
      </c>
      <c r="BB1055" s="138">
        <f t="shared" ca="1" si="82"/>
        <v>1</v>
      </c>
    </row>
    <row r="1056" spans="52:54" ht="15.75" customHeight="1">
      <c r="AZ1056" s="138">
        <f t="shared" ca="1" si="80"/>
        <v>316000</v>
      </c>
      <c r="BA1056" s="138">
        <f t="shared" ca="1" si="81"/>
        <v>315999</v>
      </c>
      <c r="BB1056" s="138">
        <f t="shared" ca="1" si="82"/>
        <v>1</v>
      </c>
    </row>
    <row r="1057" spans="52:54" ht="15.75" customHeight="1">
      <c r="AZ1057" s="138">
        <f t="shared" ca="1" si="80"/>
        <v>200000</v>
      </c>
      <c r="BA1057" s="138">
        <f t="shared" ca="1" si="81"/>
        <v>199999</v>
      </c>
      <c r="BB1057" s="138">
        <f t="shared" ca="1" si="82"/>
        <v>1</v>
      </c>
    </row>
    <row r="1058" spans="52:54" ht="15.75" customHeight="1">
      <c r="AZ1058" s="138">
        <f t="shared" ca="1" si="80"/>
        <v>336000</v>
      </c>
      <c r="BA1058" s="138">
        <f t="shared" ca="1" si="81"/>
        <v>335999</v>
      </c>
      <c r="BB1058" s="138">
        <f t="shared" ca="1" si="82"/>
        <v>1</v>
      </c>
    </row>
    <row r="1059" spans="52:54" ht="15.75" customHeight="1">
      <c r="AZ1059" s="138">
        <f t="shared" ca="1" si="80"/>
        <v>286000</v>
      </c>
      <c r="BA1059" s="138">
        <f t="shared" ca="1" si="81"/>
        <v>285999</v>
      </c>
      <c r="BB1059" s="138">
        <f t="shared" ca="1" si="82"/>
        <v>1</v>
      </c>
    </row>
    <row r="1060" spans="52:54" ht="15.75" customHeight="1">
      <c r="AZ1060" s="138">
        <f t="shared" ca="1" si="80"/>
        <v>142000</v>
      </c>
      <c r="BA1060" s="138">
        <f t="shared" ca="1" si="81"/>
        <v>141999</v>
      </c>
      <c r="BB1060" s="138">
        <f t="shared" ca="1" si="82"/>
        <v>1</v>
      </c>
    </row>
    <row r="1061" spans="52:54" ht="15.75" customHeight="1">
      <c r="AZ1061" s="138">
        <f t="shared" ca="1" si="80"/>
        <v>357000</v>
      </c>
      <c r="BA1061" s="138">
        <f t="shared" ca="1" si="81"/>
        <v>356999</v>
      </c>
      <c r="BB1061" s="138">
        <f t="shared" ca="1" si="82"/>
        <v>1</v>
      </c>
    </row>
    <row r="1062" spans="52:54" ht="15.75" customHeight="1">
      <c r="AZ1062" s="138">
        <f t="shared" ca="1" si="80"/>
        <v>362000</v>
      </c>
      <c r="BA1062" s="138">
        <f t="shared" ca="1" si="81"/>
        <v>361999</v>
      </c>
      <c r="BB1062" s="138">
        <f t="shared" ca="1" si="82"/>
        <v>1</v>
      </c>
    </row>
    <row r="1063" spans="52:54" ht="15.75" customHeight="1">
      <c r="AZ1063" s="138">
        <f t="shared" ca="1" si="80"/>
        <v>168000</v>
      </c>
      <c r="BA1063" s="138">
        <f t="shared" ca="1" si="81"/>
        <v>167999</v>
      </c>
      <c r="BB1063" s="138">
        <f t="shared" ca="1" si="82"/>
        <v>1</v>
      </c>
    </row>
    <row r="1064" spans="52:54" ht="15.75" customHeight="1">
      <c r="AZ1064" s="138">
        <f t="shared" ca="1" si="80"/>
        <v>372000</v>
      </c>
      <c r="BA1064" s="138">
        <f t="shared" ca="1" si="81"/>
        <v>371999</v>
      </c>
      <c r="BB1064" s="138">
        <f t="shared" ca="1" si="82"/>
        <v>1</v>
      </c>
    </row>
    <row r="1065" spans="52:54" ht="15.75" customHeight="1">
      <c r="AZ1065" s="138">
        <f t="shared" ca="1" si="80"/>
        <v>355000</v>
      </c>
      <c r="BA1065" s="138">
        <f t="shared" ca="1" si="81"/>
        <v>354999</v>
      </c>
      <c r="BB1065" s="138">
        <f t="shared" ca="1" si="82"/>
        <v>1</v>
      </c>
    </row>
    <row r="1066" spans="52:54" ht="15.75" customHeight="1">
      <c r="AZ1066" s="138">
        <f t="shared" ca="1" si="80"/>
        <v>108000</v>
      </c>
      <c r="BA1066" s="138">
        <f t="shared" ca="1" si="81"/>
        <v>107999</v>
      </c>
      <c r="BB1066" s="138">
        <f t="shared" ca="1" si="82"/>
        <v>1</v>
      </c>
    </row>
    <row r="1067" spans="52:54" ht="15.75" customHeight="1">
      <c r="AZ1067" s="138">
        <f t="shared" ca="1" si="80"/>
        <v>272000</v>
      </c>
      <c r="BA1067" s="138">
        <f t="shared" ca="1" si="81"/>
        <v>271999</v>
      </c>
      <c r="BB1067" s="138">
        <f t="shared" ca="1" si="82"/>
        <v>1</v>
      </c>
    </row>
    <row r="1068" spans="52:54" ht="15.75" customHeight="1">
      <c r="AZ1068" s="138">
        <f t="shared" ca="1" si="80"/>
        <v>392000</v>
      </c>
      <c r="BA1068" s="138">
        <f t="shared" ca="1" si="81"/>
        <v>391999</v>
      </c>
      <c r="BB1068" s="138">
        <f t="shared" ca="1" si="82"/>
        <v>1</v>
      </c>
    </row>
    <row r="1069" spans="52:54" ht="15.75" customHeight="1">
      <c r="AZ1069" s="138">
        <f t="shared" ca="1" si="80"/>
        <v>128000</v>
      </c>
      <c r="BA1069" s="138">
        <f t="shared" ca="1" si="81"/>
        <v>127999</v>
      </c>
      <c r="BB1069" s="138">
        <f t="shared" ca="1" si="82"/>
        <v>1</v>
      </c>
    </row>
    <row r="1070" spans="52:54" ht="15.75" customHeight="1">
      <c r="AZ1070" s="138">
        <f t="shared" ca="1" si="80"/>
        <v>161000</v>
      </c>
      <c r="BA1070" s="138">
        <f t="shared" ca="1" si="81"/>
        <v>160999</v>
      </c>
      <c r="BB1070" s="138">
        <f t="shared" ca="1" si="82"/>
        <v>1</v>
      </c>
    </row>
    <row r="1071" spans="52:54" ht="15.75" customHeight="1">
      <c r="AZ1071" s="138">
        <f t="shared" ca="1" si="80"/>
        <v>152000</v>
      </c>
      <c r="BA1071" s="138">
        <f t="shared" ca="1" si="81"/>
        <v>151999</v>
      </c>
      <c r="BB1071" s="138">
        <f t="shared" ca="1" si="82"/>
        <v>1</v>
      </c>
    </row>
    <row r="1072" spans="52:54" ht="15.75" customHeight="1">
      <c r="AZ1072" s="138">
        <f t="shared" ca="1" si="80"/>
        <v>122000</v>
      </c>
      <c r="BA1072" s="138">
        <f t="shared" ca="1" si="81"/>
        <v>121999</v>
      </c>
      <c r="BB1072" s="138">
        <f t="shared" ca="1" si="82"/>
        <v>1</v>
      </c>
    </row>
    <row r="1073" spans="52:54" ht="15.75" customHeight="1">
      <c r="AZ1073" s="138">
        <f t="shared" ca="1" si="80"/>
        <v>149000</v>
      </c>
      <c r="BA1073" s="138">
        <f t="shared" ca="1" si="81"/>
        <v>148999</v>
      </c>
      <c r="BB1073" s="138">
        <f t="shared" ca="1" si="82"/>
        <v>1</v>
      </c>
    </row>
    <row r="1074" spans="52:54" ht="15.75" customHeight="1">
      <c r="AZ1074" s="138">
        <f t="shared" ca="1" si="80"/>
        <v>241000</v>
      </c>
      <c r="BA1074" s="138">
        <f t="shared" ca="1" si="81"/>
        <v>240999</v>
      </c>
      <c r="BB1074" s="138">
        <f t="shared" ca="1" si="82"/>
        <v>1</v>
      </c>
    </row>
    <row r="1075" spans="52:54" ht="15.75" customHeight="1">
      <c r="AZ1075" s="138">
        <f t="shared" ca="1" si="80"/>
        <v>340000</v>
      </c>
      <c r="BA1075" s="138">
        <f t="shared" ca="1" si="81"/>
        <v>339999</v>
      </c>
      <c r="BB1075" s="138">
        <f t="shared" ca="1" si="82"/>
        <v>1</v>
      </c>
    </row>
    <row r="1076" spans="52:54" ht="15.75" customHeight="1">
      <c r="AZ1076" s="138">
        <f t="shared" ca="1" si="80"/>
        <v>206000</v>
      </c>
      <c r="BA1076" s="138">
        <f t="shared" ca="1" si="81"/>
        <v>205999</v>
      </c>
      <c r="BB1076" s="138">
        <f t="shared" ca="1" si="82"/>
        <v>1</v>
      </c>
    </row>
    <row r="1077" spans="52:54" ht="15.75" customHeight="1">
      <c r="AZ1077" s="138">
        <f t="shared" ca="1" si="80"/>
        <v>348000</v>
      </c>
      <c r="BA1077" s="138">
        <f t="shared" ca="1" si="81"/>
        <v>347999</v>
      </c>
      <c r="BB1077" s="138">
        <f t="shared" ca="1" si="82"/>
        <v>1</v>
      </c>
    </row>
    <row r="1078" spans="52:54" ht="15.75" customHeight="1">
      <c r="AZ1078" s="138">
        <f t="shared" ca="1" si="80"/>
        <v>301000</v>
      </c>
      <c r="BA1078" s="138">
        <f t="shared" ca="1" si="81"/>
        <v>300999</v>
      </c>
      <c r="BB1078" s="138">
        <f t="shared" ca="1" si="82"/>
        <v>1</v>
      </c>
    </row>
    <row r="1079" spans="52:54" ht="15.75" customHeight="1">
      <c r="AZ1079" s="138">
        <f t="shared" ca="1" si="80"/>
        <v>192000</v>
      </c>
      <c r="BA1079" s="138">
        <f t="shared" ca="1" si="81"/>
        <v>191999</v>
      </c>
      <c r="BB1079" s="138">
        <f t="shared" ca="1" si="82"/>
        <v>1</v>
      </c>
    </row>
    <row r="1080" spans="52:54" ht="15.75" customHeight="1">
      <c r="AZ1080" s="138">
        <f t="shared" ca="1" si="80"/>
        <v>344000</v>
      </c>
      <c r="BA1080" s="138">
        <f t="shared" ca="1" si="81"/>
        <v>343999</v>
      </c>
      <c r="BB1080" s="138">
        <f t="shared" ca="1" si="82"/>
        <v>1</v>
      </c>
    </row>
    <row r="1081" spans="52:54" ht="15.75" customHeight="1">
      <c r="AZ1081" s="138">
        <f t="shared" ca="1" si="80"/>
        <v>288000</v>
      </c>
      <c r="BA1081" s="138">
        <f t="shared" ca="1" si="81"/>
        <v>287999</v>
      </c>
      <c r="BB1081" s="138">
        <f t="shared" ca="1" si="82"/>
        <v>1</v>
      </c>
    </row>
    <row r="1082" spans="52:54" ht="15.75" customHeight="1">
      <c r="AZ1082" s="138">
        <f t="shared" ca="1" si="80"/>
        <v>129000</v>
      </c>
      <c r="BA1082" s="138">
        <f t="shared" ca="1" si="81"/>
        <v>128999</v>
      </c>
      <c r="BB1082" s="138">
        <f t="shared" ca="1" si="82"/>
        <v>1</v>
      </c>
    </row>
    <row r="1083" spans="52:54" ht="15.75" customHeight="1">
      <c r="AZ1083" s="138">
        <f t="shared" ca="1" si="80"/>
        <v>246000</v>
      </c>
      <c r="BA1083" s="138">
        <f t="shared" ca="1" si="81"/>
        <v>245999</v>
      </c>
      <c r="BB1083" s="138">
        <f t="shared" ca="1" si="82"/>
        <v>1</v>
      </c>
    </row>
    <row r="1084" spans="52:54" ht="15.75" customHeight="1">
      <c r="AZ1084" s="138">
        <f t="shared" ca="1" si="80"/>
        <v>180000</v>
      </c>
      <c r="BA1084" s="138">
        <f t="shared" ca="1" si="81"/>
        <v>179999</v>
      </c>
      <c r="BB1084" s="138">
        <f t="shared" ca="1" si="82"/>
        <v>1</v>
      </c>
    </row>
    <row r="1085" spans="52:54" ht="15.75" customHeight="1">
      <c r="AZ1085" s="138">
        <f t="shared" ca="1" si="80"/>
        <v>339000</v>
      </c>
      <c r="BA1085" s="138">
        <f t="shared" ca="1" si="81"/>
        <v>338999</v>
      </c>
      <c r="BB1085" s="138">
        <f t="shared" ca="1" si="82"/>
        <v>1</v>
      </c>
    </row>
    <row r="1086" spans="52:54" ht="15.75" customHeight="1">
      <c r="AZ1086" s="138">
        <f t="shared" ca="1" si="80"/>
        <v>349000</v>
      </c>
      <c r="BA1086" s="138">
        <f t="shared" ca="1" si="81"/>
        <v>348999</v>
      </c>
      <c r="BB1086" s="138">
        <f t="shared" ca="1" si="82"/>
        <v>1</v>
      </c>
    </row>
    <row r="1087" spans="52:54" ht="15.75" customHeight="1">
      <c r="AZ1087" s="138">
        <f t="shared" ca="1" si="80"/>
        <v>156000</v>
      </c>
      <c r="BA1087" s="138">
        <f t="shared" ca="1" si="81"/>
        <v>155999</v>
      </c>
      <c r="BB1087" s="138">
        <f t="shared" ca="1" si="82"/>
        <v>1</v>
      </c>
    </row>
    <row r="1088" spans="52:54" ht="15.75" customHeight="1">
      <c r="AZ1088" s="138">
        <f t="shared" ca="1" si="80"/>
        <v>129000</v>
      </c>
      <c r="BA1088" s="138">
        <f t="shared" ca="1" si="81"/>
        <v>128999</v>
      </c>
      <c r="BB1088" s="138">
        <f t="shared" ca="1" si="82"/>
        <v>1</v>
      </c>
    </row>
    <row r="1089" spans="52:54" ht="15.75" customHeight="1">
      <c r="AZ1089" s="138">
        <f t="shared" ca="1" si="80"/>
        <v>203000</v>
      </c>
      <c r="BA1089" s="138">
        <f t="shared" ca="1" si="81"/>
        <v>202999</v>
      </c>
      <c r="BB1089" s="138">
        <f t="shared" ca="1" si="82"/>
        <v>1</v>
      </c>
    </row>
    <row r="1090" spans="52:54" ht="15.75" customHeight="1">
      <c r="AZ1090" s="138">
        <f t="shared" ca="1" si="80"/>
        <v>369000</v>
      </c>
      <c r="BA1090" s="138">
        <f t="shared" ca="1" si="81"/>
        <v>368999</v>
      </c>
      <c r="BB1090" s="138">
        <f t="shared" ca="1" si="82"/>
        <v>1</v>
      </c>
    </row>
    <row r="1091" spans="52:54" ht="15.75" customHeight="1">
      <c r="AZ1091" s="138">
        <f t="shared" ca="1" si="80"/>
        <v>180000</v>
      </c>
      <c r="BA1091" s="138">
        <f t="shared" ca="1" si="81"/>
        <v>179999</v>
      </c>
      <c r="BB1091" s="138">
        <f t="shared" ca="1" si="82"/>
        <v>1</v>
      </c>
    </row>
    <row r="1092" spans="52:54" ht="15.75" customHeight="1">
      <c r="AZ1092" s="138">
        <f t="shared" ca="1" si="80"/>
        <v>159000</v>
      </c>
      <c r="BA1092" s="138">
        <f t="shared" ca="1" si="81"/>
        <v>158999</v>
      </c>
      <c r="BB1092" s="138">
        <f t="shared" ca="1" si="82"/>
        <v>1</v>
      </c>
    </row>
    <row r="1093" spans="52:54" ht="15.75" customHeight="1">
      <c r="AZ1093" s="138">
        <f t="shared" ca="1" si="80"/>
        <v>237000</v>
      </c>
      <c r="BA1093" s="138">
        <f t="shared" ca="1" si="81"/>
        <v>236999</v>
      </c>
      <c r="BB1093" s="138">
        <f t="shared" ca="1" si="82"/>
        <v>1</v>
      </c>
    </row>
    <row r="1094" spans="52:54" ht="15.75" customHeight="1">
      <c r="AZ1094" s="138">
        <f t="shared" ca="1" si="80"/>
        <v>100000</v>
      </c>
      <c r="BA1094" s="138">
        <f t="shared" ca="1" si="81"/>
        <v>99999</v>
      </c>
      <c r="BB1094" s="138">
        <f t="shared" ca="1" si="82"/>
        <v>1</v>
      </c>
    </row>
    <row r="1095" spans="52:54" ht="15.75" customHeight="1">
      <c r="AZ1095" s="138">
        <f t="shared" ca="1" si="80"/>
        <v>316000</v>
      </c>
      <c r="BA1095" s="138">
        <f t="shared" ca="1" si="81"/>
        <v>315999</v>
      </c>
      <c r="BB1095" s="138">
        <f t="shared" ca="1" si="82"/>
        <v>1</v>
      </c>
    </row>
    <row r="1096" spans="52:54" ht="15.75" customHeight="1">
      <c r="AZ1096" s="138">
        <f t="shared" ca="1" si="80"/>
        <v>299000</v>
      </c>
      <c r="BA1096" s="138">
        <f t="shared" ca="1" si="81"/>
        <v>298999</v>
      </c>
      <c r="BB1096" s="138">
        <f t="shared" ca="1" si="82"/>
        <v>1</v>
      </c>
    </row>
    <row r="1097" spans="52:54" ht="15.75" customHeight="1">
      <c r="AZ1097" s="138">
        <f t="shared" ca="1" si="80"/>
        <v>354000</v>
      </c>
      <c r="BA1097" s="138">
        <f t="shared" ca="1" si="81"/>
        <v>353999</v>
      </c>
      <c r="BB1097" s="138">
        <f t="shared" ca="1" si="82"/>
        <v>1</v>
      </c>
    </row>
    <row r="1098" spans="52:54" ht="15.75" customHeight="1">
      <c r="AZ1098" s="138">
        <f t="shared" ca="1" si="80"/>
        <v>397000</v>
      </c>
      <c r="BA1098" s="138">
        <f t="shared" ca="1" si="81"/>
        <v>396999</v>
      </c>
      <c r="BB1098" s="138">
        <f t="shared" ca="1" si="82"/>
        <v>1</v>
      </c>
    </row>
    <row r="1099" spans="52:54" ht="15.75" customHeight="1">
      <c r="AZ1099" s="138">
        <f t="shared" ca="1" si="80"/>
        <v>347000</v>
      </c>
      <c r="BA1099" s="138">
        <f t="shared" ca="1" si="81"/>
        <v>346999</v>
      </c>
      <c r="BB1099" s="138">
        <f t="shared" ca="1" si="82"/>
        <v>1</v>
      </c>
    </row>
    <row r="1100" spans="52:54" ht="15.75" customHeight="1">
      <c r="AZ1100" s="138">
        <f t="shared" ca="1" si="80"/>
        <v>274000</v>
      </c>
      <c r="BA1100" s="138">
        <f t="shared" ca="1" si="81"/>
        <v>273999</v>
      </c>
      <c r="BB1100" s="138">
        <f t="shared" ca="1" si="82"/>
        <v>1</v>
      </c>
    </row>
    <row r="1101" spans="52:54" ht="15.75" customHeight="1">
      <c r="AZ1101" s="138">
        <f t="shared" ca="1" si="80"/>
        <v>354000</v>
      </c>
      <c r="BA1101" s="138">
        <f t="shared" ca="1" si="81"/>
        <v>353999</v>
      </c>
      <c r="BB1101" s="138">
        <f t="shared" ca="1" si="82"/>
        <v>1</v>
      </c>
    </row>
    <row r="1102" spans="52:54" ht="15.75" customHeight="1">
      <c r="AZ1102" s="138">
        <f t="shared" ca="1" si="80"/>
        <v>386000</v>
      </c>
      <c r="BA1102" s="138">
        <f t="shared" ca="1" si="81"/>
        <v>385999</v>
      </c>
      <c r="BB1102" s="138">
        <f t="shared" ca="1" si="82"/>
        <v>1</v>
      </c>
    </row>
    <row r="1103" spans="52:54" ht="15.75" customHeight="1">
      <c r="AZ1103" s="138">
        <f t="shared" ca="1" si="80"/>
        <v>343000</v>
      </c>
      <c r="BA1103" s="138">
        <f t="shared" ca="1" si="81"/>
        <v>342999</v>
      </c>
      <c r="BB1103" s="138">
        <f t="shared" ca="1" si="82"/>
        <v>1</v>
      </c>
    </row>
    <row r="1104" spans="52:54" ht="15.75" customHeight="1">
      <c r="AZ1104" s="138">
        <f t="shared" ca="1" si="80"/>
        <v>217000</v>
      </c>
      <c r="BA1104" s="138">
        <f t="shared" ca="1" si="81"/>
        <v>216999</v>
      </c>
      <c r="BB1104" s="138">
        <f t="shared" ca="1" si="82"/>
        <v>1</v>
      </c>
    </row>
    <row r="1105" spans="52:54" ht="15.75" customHeight="1">
      <c r="AZ1105" s="138">
        <f t="shared" ca="1" si="80"/>
        <v>191000</v>
      </c>
      <c r="BA1105" s="138">
        <f t="shared" ca="1" si="81"/>
        <v>190999</v>
      </c>
      <c r="BB1105" s="138">
        <f t="shared" ca="1" si="82"/>
        <v>1</v>
      </c>
    </row>
    <row r="1106" spans="52:54" ht="15.75" customHeight="1">
      <c r="AZ1106" s="138">
        <f t="shared" ca="1" si="80"/>
        <v>129000</v>
      </c>
      <c r="BA1106" s="138">
        <f t="shared" ca="1" si="81"/>
        <v>128999</v>
      </c>
      <c r="BB1106" s="138">
        <f t="shared" ca="1" si="82"/>
        <v>1</v>
      </c>
    </row>
    <row r="1107" spans="52:54" ht="15.75" customHeight="1">
      <c r="AZ1107" s="138">
        <f t="shared" ca="1" si="80"/>
        <v>340000</v>
      </c>
      <c r="BA1107" s="138">
        <f t="shared" ca="1" si="81"/>
        <v>339999</v>
      </c>
      <c r="BB1107" s="138">
        <f t="shared" ca="1" si="82"/>
        <v>1</v>
      </c>
    </row>
    <row r="1108" spans="52:54" ht="15.75" customHeight="1">
      <c r="AZ1108" s="138">
        <f t="shared" ca="1" si="80"/>
        <v>283000</v>
      </c>
      <c r="BA1108" s="138">
        <f t="shared" ca="1" si="81"/>
        <v>282999</v>
      </c>
      <c r="BB1108" s="138">
        <f t="shared" ca="1" si="82"/>
        <v>1</v>
      </c>
    </row>
    <row r="1109" spans="52:54" ht="15.75" customHeight="1">
      <c r="AZ1109" s="138">
        <f t="shared" ca="1" si="80"/>
        <v>343000</v>
      </c>
      <c r="BA1109" s="138">
        <f t="shared" ca="1" si="81"/>
        <v>342999</v>
      </c>
      <c r="BB1109" s="138">
        <f t="shared" ca="1" si="82"/>
        <v>1</v>
      </c>
    </row>
    <row r="1110" spans="52:54" ht="15.75" customHeight="1">
      <c r="AZ1110" s="138">
        <f t="shared" ca="1" si="80"/>
        <v>330000</v>
      </c>
      <c r="BA1110" s="138">
        <f t="shared" ca="1" si="81"/>
        <v>329999</v>
      </c>
      <c r="BB1110" s="138">
        <f t="shared" ca="1" si="82"/>
        <v>1</v>
      </c>
    </row>
    <row r="1111" spans="52:54" ht="15.75" customHeight="1">
      <c r="AZ1111" s="138">
        <f t="shared" ca="1" si="80"/>
        <v>317000</v>
      </c>
      <c r="BA1111" s="138">
        <f t="shared" ca="1" si="81"/>
        <v>316999</v>
      </c>
      <c r="BB1111" s="138">
        <f t="shared" ca="1" si="82"/>
        <v>1</v>
      </c>
    </row>
    <row r="1112" spans="52:54" ht="15.75" customHeight="1">
      <c r="AZ1112" s="138">
        <f t="shared" ca="1" si="80"/>
        <v>173000</v>
      </c>
      <c r="BA1112" s="138">
        <f t="shared" ca="1" si="81"/>
        <v>172999</v>
      </c>
      <c r="BB1112" s="138">
        <f t="shared" ca="1" si="82"/>
        <v>1</v>
      </c>
    </row>
    <row r="1113" spans="52:54" ht="15.75" customHeight="1">
      <c r="AZ1113" s="138">
        <f t="shared" ca="1" si="80"/>
        <v>112000</v>
      </c>
      <c r="BA1113" s="138">
        <f t="shared" ca="1" si="81"/>
        <v>111999</v>
      </c>
      <c r="BB1113" s="138">
        <f t="shared" ca="1" si="82"/>
        <v>1</v>
      </c>
    </row>
    <row r="1114" spans="52:54" ht="15.75" customHeight="1">
      <c r="AZ1114" s="138">
        <f t="shared" ca="1" si="80"/>
        <v>169000</v>
      </c>
      <c r="BA1114" s="138">
        <f t="shared" ca="1" si="81"/>
        <v>168999</v>
      </c>
      <c r="BB1114" s="138">
        <f t="shared" ca="1" si="82"/>
        <v>1</v>
      </c>
    </row>
    <row r="1115" spans="52:54" ht="15.75" customHeight="1">
      <c r="AZ1115" s="138">
        <f t="shared" ca="1" si="80"/>
        <v>356000</v>
      </c>
      <c r="BA1115" s="138">
        <f t="shared" ca="1" si="81"/>
        <v>355999</v>
      </c>
      <c r="BB1115" s="138">
        <f t="shared" ca="1" si="82"/>
        <v>1</v>
      </c>
    </row>
    <row r="1116" spans="52:54" ht="15.75" customHeight="1">
      <c r="AZ1116" s="138">
        <f t="shared" ca="1" si="80"/>
        <v>171000</v>
      </c>
      <c r="BA1116" s="138">
        <f t="shared" ca="1" si="81"/>
        <v>170999</v>
      </c>
      <c r="BB1116" s="138">
        <f t="shared" ca="1" si="82"/>
        <v>1</v>
      </c>
    </row>
    <row r="1117" spans="52:54" ht="15.75" customHeight="1">
      <c r="AZ1117" s="138">
        <f t="shared" ca="1" si="80"/>
        <v>137000</v>
      </c>
      <c r="BA1117" s="138">
        <f t="shared" ca="1" si="81"/>
        <v>136999</v>
      </c>
      <c r="BB1117" s="138">
        <f t="shared" ca="1" si="82"/>
        <v>1</v>
      </c>
    </row>
    <row r="1118" spans="52:54" ht="15.75" customHeight="1">
      <c r="AZ1118" s="138">
        <f t="shared" ca="1" si="80"/>
        <v>327000</v>
      </c>
      <c r="BA1118" s="138">
        <f t="shared" ca="1" si="81"/>
        <v>326999</v>
      </c>
      <c r="BB1118" s="138">
        <f t="shared" ca="1" si="82"/>
        <v>1</v>
      </c>
    </row>
    <row r="1119" spans="52:54" ht="15.75" customHeight="1">
      <c r="AZ1119" s="138">
        <f t="shared" ca="1" si="80"/>
        <v>186000</v>
      </c>
      <c r="BA1119" s="138">
        <f t="shared" ca="1" si="81"/>
        <v>185999</v>
      </c>
      <c r="BB1119" s="138">
        <f t="shared" ca="1" si="82"/>
        <v>1</v>
      </c>
    </row>
    <row r="1120" spans="52:54" ht="15.75" customHeight="1">
      <c r="AZ1120" s="138">
        <f t="shared" ca="1" si="80"/>
        <v>106000</v>
      </c>
      <c r="BA1120" s="138">
        <f t="shared" ca="1" si="81"/>
        <v>105999</v>
      </c>
      <c r="BB1120" s="138">
        <f t="shared" ca="1" si="82"/>
        <v>1</v>
      </c>
    </row>
    <row r="1121" spans="52:54" ht="15.75" customHeight="1">
      <c r="AZ1121" s="138">
        <f t="shared" ca="1" si="80"/>
        <v>136000</v>
      </c>
      <c r="BA1121" s="138">
        <f t="shared" ca="1" si="81"/>
        <v>135999</v>
      </c>
      <c r="BB1121" s="138">
        <f t="shared" ca="1" si="82"/>
        <v>1</v>
      </c>
    </row>
    <row r="1122" spans="52:54" ht="15.75" customHeight="1">
      <c r="AZ1122" s="138">
        <f t="shared" ca="1" si="80"/>
        <v>268000</v>
      </c>
      <c r="BA1122" s="138">
        <f t="shared" ca="1" si="81"/>
        <v>267999</v>
      </c>
      <c r="BB1122" s="138">
        <f t="shared" ca="1" si="82"/>
        <v>1</v>
      </c>
    </row>
    <row r="1123" spans="52:54" ht="15.75" customHeight="1">
      <c r="AZ1123" s="138">
        <f t="shared" ca="1" si="80"/>
        <v>128000</v>
      </c>
      <c r="BA1123" s="138">
        <f t="shared" ca="1" si="81"/>
        <v>127999</v>
      </c>
      <c r="BB1123" s="138">
        <f t="shared" ca="1" si="82"/>
        <v>1</v>
      </c>
    </row>
    <row r="1124" spans="52:54" ht="15.75" customHeight="1">
      <c r="AZ1124" s="138">
        <f t="shared" ca="1" si="80"/>
        <v>299000</v>
      </c>
      <c r="BA1124" s="138">
        <f t="shared" ca="1" si="81"/>
        <v>298999</v>
      </c>
      <c r="BB1124" s="138">
        <f t="shared" ca="1" si="82"/>
        <v>1</v>
      </c>
    </row>
    <row r="1125" spans="52:54" ht="15.75" customHeight="1">
      <c r="AZ1125" s="138">
        <f t="shared" ca="1" si="80"/>
        <v>345000</v>
      </c>
      <c r="BA1125" s="138">
        <f t="shared" ca="1" si="81"/>
        <v>344999</v>
      </c>
      <c r="BB1125" s="138">
        <f t="shared" ca="1" si="82"/>
        <v>1</v>
      </c>
    </row>
    <row r="1126" spans="52:54" ht="15.75" customHeight="1">
      <c r="AZ1126" s="138">
        <f t="shared" ca="1" si="80"/>
        <v>270000</v>
      </c>
      <c r="BA1126" s="138">
        <f t="shared" ca="1" si="81"/>
        <v>269999</v>
      </c>
      <c r="BB1126" s="138">
        <f t="shared" ca="1" si="82"/>
        <v>1</v>
      </c>
    </row>
    <row r="1127" spans="52:54" ht="15.75" customHeight="1">
      <c r="AZ1127" s="138">
        <f t="shared" ca="1" si="80"/>
        <v>133000</v>
      </c>
      <c r="BA1127" s="138">
        <f t="shared" ca="1" si="81"/>
        <v>132999</v>
      </c>
      <c r="BB1127" s="138">
        <f t="shared" ca="1" si="82"/>
        <v>1</v>
      </c>
    </row>
    <row r="1128" spans="52:54" ht="15.75" customHeight="1">
      <c r="AZ1128" s="138">
        <f t="shared" ca="1" si="80"/>
        <v>185000</v>
      </c>
      <c r="BA1128" s="138">
        <f t="shared" ca="1" si="81"/>
        <v>184999</v>
      </c>
      <c r="BB1128" s="138">
        <f t="shared" ca="1" si="82"/>
        <v>1</v>
      </c>
    </row>
    <row r="1129" spans="52:54" ht="15.75" customHeight="1">
      <c r="AZ1129" s="138">
        <f t="shared" ca="1" si="80"/>
        <v>345000</v>
      </c>
      <c r="BA1129" s="138">
        <f t="shared" ca="1" si="81"/>
        <v>344999</v>
      </c>
      <c r="BB1129" s="138">
        <f t="shared" ca="1" si="82"/>
        <v>1</v>
      </c>
    </row>
    <row r="1130" spans="52:54" ht="15.75" customHeight="1">
      <c r="AZ1130" s="138">
        <f t="shared" ca="1" si="80"/>
        <v>139000</v>
      </c>
      <c r="BA1130" s="138">
        <f t="shared" ca="1" si="81"/>
        <v>138999</v>
      </c>
      <c r="BB1130" s="138">
        <f t="shared" ca="1" si="82"/>
        <v>1</v>
      </c>
    </row>
    <row r="1131" spans="52:54" ht="15.75" customHeight="1">
      <c r="AZ1131" s="138">
        <f t="shared" ca="1" si="80"/>
        <v>164000</v>
      </c>
      <c r="BA1131" s="138">
        <f t="shared" ca="1" si="81"/>
        <v>163999</v>
      </c>
      <c r="BB1131" s="138">
        <f t="shared" ca="1" si="82"/>
        <v>1</v>
      </c>
    </row>
    <row r="1132" spans="52:54" ht="15.75" customHeight="1">
      <c r="AZ1132" s="138">
        <f t="shared" ca="1" si="80"/>
        <v>178000</v>
      </c>
      <c r="BA1132" s="138">
        <f t="shared" ca="1" si="81"/>
        <v>177999</v>
      </c>
      <c r="BB1132" s="138">
        <f t="shared" ca="1" si="82"/>
        <v>1</v>
      </c>
    </row>
    <row r="1133" spans="52:54" ht="15.75" customHeight="1">
      <c r="AZ1133" s="138">
        <f t="shared" ca="1" si="80"/>
        <v>264000</v>
      </c>
      <c r="BA1133" s="138">
        <f t="shared" ca="1" si="81"/>
        <v>263999</v>
      </c>
      <c r="BB1133" s="138">
        <f t="shared" ca="1" si="82"/>
        <v>1</v>
      </c>
    </row>
    <row r="1134" spans="52:54" ht="15.75" customHeight="1">
      <c r="AZ1134" s="138">
        <f t="shared" ca="1" si="80"/>
        <v>137000</v>
      </c>
      <c r="BA1134" s="138">
        <f t="shared" ca="1" si="81"/>
        <v>136999</v>
      </c>
      <c r="BB1134" s="138">
        <f t="shared" ca="1" si="82"/>
        <v>1</v>
      </c>
    </row>
    <row r="1135" spans="52:54" ht="15.75" customHeight="1">
      <c r="AZ1135" s="138">
        <f t="shared" ca="1" si="80"/>
        <v>254000</v>
      </c>
      <c r="BA1135" s="138">
        <f t="shared" ca="1" si="81"/>
        <v>253999</v>
      </c>
      <c r="BB1135" s="138">
        <f t="shared" ca="1" si="82"/>
        <v>1</v>
      </c>
    </row>
    <row r="1136" spans="52:54" ht="15.75" customHeight="1">
      <c r="AZ1136" s="138">
        <f t="shared" ca="1" si="80"/>
        <v>158000</v>
      </c>
      <c r="BA1136" s="138">
        <f t="shared" ca="1" si="81"/>
        <v>157999</v>
      </c>
      <c r="BB1136" s="138">
        <f t="shared" ca="1" si="82"/>
        <v>1</v>
      </c>
    </row>
    <row r="1137" spans="52:54" ht="15.75" customHeight="1">
      <c r="AZ1137" s="138">
        <f t="shared" ca="1" si="80"/>
        <v>153000</v>
      </c>
      <c r="BA1137" s="138">
        <f t="shared" ca="1" si="81"/>
        <v>152999</v>
      </c>
      <c r="BB1137" s="138">
        <f t="shared" ca="1" si="82"/>
        <v>1</v>
      </c>
    </row>
    <row r="1138" spans="52:54" ht="15.75" customHeight="1">
      <c r="AZ1138" s="138">
        <f t="shared" ca="1" si="80"/>
        <v>385000</v>
      </c>
      <c r="BA1138" s="138">
        <f t="shared" ca="1" si="81"/>
        <v>384999</v>
      </c>
      <c r="BB1138" s="138">
        <f t="shared" ca="1" si="82"/>
        <v>1</v>
      </c>
    </row>
    <row r="1139" spans="52:54" ht="15.75" customHeight="1">
      <c r="AZ1139" s="138">
        <f t="shared" ca="1" si="80"/>
        <v>278000</v>
      </c>
      <c r="BA1139" s="138">
        <f t="shared" ca="1" si="81"/>
        <v>277999</v>
      </c>
      <c r="BB1139" s="138">
        <f t="shared" ca="1" si="82"/>
        <v>1</v>
      </c>
    </row>
    <row r="1140" spans="52:54" ht="15.75" customHeight="1">
      <c r="AZ1140" s="138">
        <f t="shared" ca="1" si="80"/>
        <v>365000</v>
      </c>
      <c r="BA1140" s="138">
        <f t="shared" ca="1" si="81"/>
        <v>364999</v>
      </c>
      <c r="BB1140" s="138">
        <f t="shared" ca="1" si="82"/>
        <v>1</v>
      </c>
    </row>
    <row r="1141" spans="52:54" ht="15.75" customHeight="1">
      <c r="AZ1141" s="138">
        <f t="shared" ca="1" si="80"/>
        <v>306000</v>
      </c>
      <c r="BA1141" s="138">
        <f t="shared" ca="1" si="81"/>
        <v>305999</v>
      </c>
      <c r="BB1141" s="138">
        <f t="shared" ca="1" si="82"/>
        <v>1</v>
      </c>
    </row>
    <row r="1142" spans="52:54" ht="15.75" customHeight="1">
      <c r="AZ1142" s="138">
        <f t="shared" ca="1" si="80"/>
        <v>138000</v>
      </c>
      <c r="BA1142" s="138">
        <f t="shared" ca="1" si="81"/>
        <v>137999</v>
      </c>
      <c r="BB1142" s="138">
        <f t="shared" ca="1" si="82"/>
        <v>1</v>
      </c>
    </row>
    <row r="1143" spans="52:54" ht="15.75" customHeight="1">
      <c r="AZ1143" s="138">
        <f t="shared" ca="1" si="80"/>
        <v>322000</v>
      </c>
      <c r="BA1143" s="138">
        <f t="shared" ca="1" si="81"/>
        <v>321999</v>
      </c>
      <c r="BB1143" s="138">
        <f t="shared" ca="1" si="82"/>
        <v>1</v>
      </c>
    </row>
    <row r="1144" spans="52:54" ht="15.75" customHeight="1">
      <c r="AZ1144" s="138">
        <f t="shared" ca="1" si="80"/>
        <v>367000</v>
      </c>
      <c r="BA1144" s="138">
        <f t="shared" ca="1" si="81"/>
        <v>366999</v>
      </c>
      <c r="BB1144" s="138">
        <f t="shared" ca="1" si="82"/>
        <v>1</v>
      </c>
    </row>
    <row r="1145" spans="52:54" ht="15.75" customHeight="1">
      <c r="AZ1145" s="138">
        <f t="shared" ca="1" si="80"/>
        <v>105000</v>
      </c>
      <c r="BA1145" s="138">
        <f t="shared" ca="1" si="81"/>
        <v>104999</v>
      </c>
      <c r="BB1145" s="138">
        <f t="shared" ca="1" si="82"/>
        <v>1</v>
      </c>
    </row>
    <row r="1146" spans="52:54" ht="15.75" customHeight="1">
      <c r="AZ1146" s="138">
        <f t="shared" ca="1" si="80"/>
        <v>132000</v>
      </c>
      <c r="BA1146" s="138">
        <f t="shared" ca="1" si="81"/>
        <v>131999</v>
      </c>
      <c r="BB1146" s="138">
        <f t="shared" ca="1" si="82"/>
        <v>1</v>
      </c>
    </row>
    <row r="1147" spans="52:54" ht="15.75" customHeight="1">
      <c r="AZ1147" s="138">
        <f t="shared" ca="1" si="80"/>
        <v>390000</v>
      </c>
      <c r="BA1147" s="138">
        <f t="shared" ca="1" si="81"/>
        <v>389999</v>
      </c>
      <c r="BB1147" s="138">
        <f t="shared" ca="1" si="82"/>
        <v>1</v>
      </c>
    </row>
    <row r="1148" spans="52:54" ht="15.75" customHeight="1">
      <c r="AZ1148" s="138">
        <f t="shared" ca="1" si="80"/>
        <v>277000</v>
      </c>
      <c r="BA1148" s="138">
        <f t="shared" ca="1" si="81"/>
        <v>276999</v>
      </c>
      <c r="BB1148" s="138">
        <f t="shared" ca="1" si="82"/>
        <v>1</v>
      </c>
    </row>
    <row r="1149" spans="52:54" ht="15.75" customHeight="1">
      <c r="AZ1149" s="138">
        <f t="shared" ca="1" si="80"/>
        <v>122000</v>
      </c>
      <c r="BA1149" s="138">
        <f t="shared" ca="1" si="81"/>
        <v>121999</v>
      </c>
      <c r="BB1149" s="138">
        <f t="shared" ca="1" si="82"/>
        <v>1</v>
      </c>
    </row>
    <row r="1150" spans="52:54" ht="15.75" customHeight="1">
      <c r="AZ1150" s="138">
        <f t="shared" ca="1" si="80"/>
        <v>232000</v>
      </c>
      <c r="BA1150" s="138">
        <f t="shared" ca="1" si="81"/>
        <v>231999</v>
      </c>
      <c r="BB1150" s="138">
        <f t="shared" ca="1" si="82"/>
        <v>1</v>
      </c>
    </row>
    <row r="1151" spans="52:54" ht="15.75" customHeight="1">
      <c r="AZ1151" s="138">
        <f t="shared" ca="1" si="80"/>
        <v>385000</v>
      </c>
      <c r="BA1151" s="138">
        <f t="shared" ca="1" si="81"/>
        <v>384999</v>
      </c>
      <c r="BB1151" s="138">
        <f t="shared" ca="1" si="82"/>
        <v>1</v>
      </c>
    </row>
    <row r="1152" spans="52:54" ht="15.75" customHeight="1">
      <c r="AZ1152" s="138">
        <f t="shared" ca="1" si="80"/>
        <v>359000</v>
      </c>
      <c r="BA1152" s="138">
        <f t="shared" ca="1" si="81"/>
        <v>358999</v>
      </c>
      <c r="BB1152" s="138">
        <f t="shared" ca="1" si="82"/>
        <v>1</v>
      </c>
    </row>
    <row r="1153" spans="52:54" ht="15.75" customHeight="1">
      <c r="AZ1153" s="138">
        <f t="shared" ca="1" si="80"/>
        <v>139000</v>
      </c>
      <c r="BA1153" s="138">
        <f t="shared" ca="1" si="81"/>
        <v>138999</v>
      </c>
      <c r="BB1153" s="138">
        <f t="shared" ca="1" si="82"/>
        <v>1</v>
      </c>
    </row>
    <row r="1154" spans="52:54" ht="15.75" customHeight="1">
      <c r="AZ1154" s="138">
        <f t="shared" ca="1" si="80"/>
        <v>293000</v>
      </c>
      <c r="BA1154" s="138">
        <f t="shared" ca="1" si="81"/>
        <v>292999</v>
      </c>
      <c r="BB1154" s="138">
        <f t="shared" ca="1" si="82"/>
        <v>1</v>
      </c>
    </row>
    <row r="1155" spans="52:54" ht="15.75" customHeight="1">
      <c r="AZ1155" s="138">
        <f t="shared" ca="1" si="80"/>
        <v>150000</v>
      </c>
      <c r="BA1155" s="138">
        <f t="shared" ca="1" si="81"/>
        <v>149999</v>
      </c>
      <c r="BB1155" s="138">
        <f t="shared" ca="1" si="82"/>
        <v>1</v>
      </c>
    </row>
    <row r="1156" spans="52:54" ht="15.75" customHeight="1">
      <c r="AZ1156" s="138">
        <f t="shared" ca="1" si="80"/>
        <v>190000</v>
      </c>
      <c r="BA1156" s="138">
        <f t="shared" ca="1" si="81"/>
        <v>189999</v>
      </c>
      <c r="BB1156" s="138">
        <f t="shared" ca="1" si="82"/>
        <v>1</v>
      </c>
    </row>
    <row r="1157" spans="52:54" ht="15.75" customHeight="1">
      <c r="AZ1157" s="138">
        <f t="shared" ca="1" si="80"/>
        <v>202000</v>
      </c>
      <c r="BA1157" s="138">
        <f t="shared" ca="1" si="81"/>
        <v>201999</v>
      </c>
      <c r="BB1157" s="138">
        <f t="shared" ca="1" si="82"/>
        <v>1</v>
      </c>
    </row>
    <row r="1158" spans="52:54" ht="15.75" customHeight="1">
      <c r="AZ1158" s="138">
        <f t="shared" ca="1" si="80"/>
        <v>277000</v>
      </c>
      <c r="BA1158" s="138">
        <f t="shared" ca="1" si="81"/>
        <v>276999</v>
      </c>
      <c r="BB1158" s="138">
        <f t="shared" ca="1" si="82"/>
        <v>1</v>
      </c>
    </row>
    <row r="1159" spans="52:54" ht="15.75" customHeight="1">
      <c r="AZ1159" s="138">
        <f t="shared" ca="1" si="80"/>
        <v>101000</v>
      </c>
      <c r="BA1159" s="138">
        <f t="shared" ca="1" si="81"/>
        <v>100999</v>
      </c>
      <c r="BB1159" s="138">
        <f t="shared" ca="1" si="82"/>
        <v>1</v>
      </c>
    </row>
    <row r="1160" spans="52:54" ht="15.75" customHeight="1">
      <c r="AZ1160" s="138">
        <f t="shared" ca="1" si="80"/>
        <v>384000</v>
      </c>
      <c r="BA1160" s="138">
        <f t="shared" ca="1" si="81"/>
        <v>383999</v>
      </c>
      <c r="BB1160" s="138">
        <f t="shared" ca="1" si="82"/>
        <v>1</v>
      </c>
    </row>
    <row r="1161" spans="52:54" ht="15.75" customHeight="1">
      <c r="AZ1161" s="138">
        <f t="shared" ca="1" si="80"/>
        <v>159000</v>
      </c>
      <c r="BA1161" s="138">
        <f t="shared" ca="1" si="81"/>
        <v>158999</v>
      </c>
      <c r="BB1161" s="138">
        <f t="shared" ca="1" si="82"/>
        <v>1</v>
      </c>
    </row>
    <row r="1162" spans="52:54" ht="15.75" customHeight="1">
      <c r="AZ1162" s="138">
        <f t="shared" ca="1" si="80"/>
        <v>137000</v>
      </c>
      <c r="BA1162" s="138">
        <f t="shared" ca="1" si="81"/>
        <v>136999</v>
      </c>
      <c r="BB1162" s="138">
        <f t="shared" ca="1" si="82"/>
        <v>1</v>
      </c>
    </row>
    <row r="1163" spans="52:54" ht="15.75" customHeight="1">
      <c r="AZ1163" s="138">
        <f t="shared" ca="1" si="80"/>
        <v>228000</v>
      </c>
      <c r="BA1163" s="138">
        <f t="shared" ca="1" si="81"/>
        <v>227999</v>
      </c>
      <c r="BB1163" s="138">
        <f t="shared" ca="1" si="82"/>
        <v>1</v>
      </c>
    </row>
    <row r="1164" spans="52:54" ht="15.75" customHeight="1">
      <c r="AZ1164" s="138">
        <f t="shared" ca="1" si="80"/>
        <v>135000</v>
      </c>
      <c r="BA1164" s="138">
        <f t="shared" ca="1" si="81"/>
        <v>134999</v>
      </c>
      <c r="BB1164" s="138">
        <f t="shared" ca="1" si="82"/>
        <v>1</v>
      </c>
    </row>
    <row r="1165" spans="52:54" ht="15.75" customHeight="1">
      <c r="AZ1165" s="138">
        <f t="shared" ca="1" si="80"/>
        <v>308000</v>
      </c>
      <c r="BA1165" s="138">
        <f t="shared" ca="1" si="81"/>
        <v>307999</v>
      </c>
      <c r="BB1165" s="138">
        <f t="shared" ca="1" si="82"/>
        <v>1</v>
      </c>
    </row>
    <row r="1166" spans="52:54" ht="15.75" customHeight="1">
      <c r="AZ1166" s="138">
        <f t="shared" ca="1" si="80"/>
        <v>358000</v>
      </c>
      <c r="BA1166" s="138">
        <f t="shared" ca="1" si="81"/>
        <v>357999</v>
      </c>
      <c r="BB1166" s="138">
        <f t="shared" ca="1" si="82"/>
        <v>1</v>
      </c>
    </row>
    <row r="1167" spans="52:54" ht="15.75" customHeight="1">
      <c r="AZ1167" s="138">
        <f t="shared" ca="1" si="80"/>
        <v>263000</v>
      </c>
      <c r="BA1167" s="138">
        <f t="shared" ca="1" si="81"/>
        <v>262999</v>
      </c>
      <c r="BB1167" s="138">
        <f t="shared" ca="1" si="82"/>
        <v>1</v>
      </c>
    </row>
    <row r="1168" spans="52:54" ht="15.75" customHeight="1">
      <c r="AZ1168" s="138">
        <f t="shared" ca="1" si="80"/>
        <v>182000</v>
      </c>
      <c r="BA1168" s="138">
        <f t="shared" ca="1" si="81"/>
        <v>181999</v>
      </c>
      <c r="BB1168" s="138">
        <f t="shared" ca="1" si="82"/>
        <v>1</v>
      </c>
    </row>
    <row r="1169" spans="52:54" ht="15.75" customHeight="1">
      <c r="AZ1169" s="138">
        <f t="shared" ca="1" si="80"/>
        <v>307000</v>
      </c>
      <c r="BA1169" s="138">
        <f t="shared" ca="1" si="81"/>
        <v>306999</v>
      </c>
      <c r="BB1169" s="138">
        <f t="shared" ca="1" si="82"/>
        <v>1</v>
      </c>
    </row>
    <row r="1170" spans="52:54" ht="15.75" customHeight="1">
      <c r="AZ1170" s="138">
        <f t="shared" ca="1" si="80"/>
        <v>240000</v>
      </c>
      <c r="BA1170" s="138">
        <f t="shared" ca="1" si="81"/>
        <v>239999</v>
      </c>
      <c r="BB1170" s="138">
        <f t="shared" ca="1" si="82"/>
        <v>1</v>
      </c>
    </row>
    <row r="1171" spans="52:54" ht="15.75" customHeight="1">
      <c r="AZ1171" s="138">
        <f t="shared" ca="1" si="80"/>
        <v>260000</v>
      </c>
      <c r="BA1171" s="138">
        <f t="shared" ca="1" si="81"/>
        <v>259999</v>
      </c>
      <c r="BB1171" s="138">
        <f t="shared" ca="1" si="82"/>
        <v>1</v>
      </c>
    </row>
    <row r="1172" spans="52:54" ht="15.75" customHeight="1">
      <c r="AZ1172" s="138">
        <f t="shared" ca="1" si="80"/>
        <v>327000</v>
      </c>
      <c r="BA1172" s="138">
        <f t="shared" ca="1" si="81"/>
        <v>326999</v>
      </c>
      <c r="BB1172" s="138">
        <f t="shared" ca="1" si="82"/>
        <v>1</v>
      </c>
    </row>
    <row r="1173" spans="52:54" ht="15.75" customHeight="1">
      <c r="AZ1173" s="138">
        <f t="shared" ca="1" si="80"/>
        <v>347000</v>
      </c>
      <c r="BA1173" s="138">
        <f t="shared" ca="1" si="81"/>
        <v>346999</v>
      </c>
      <c r="BB1173" s="138">
        <f t="shared" ca="1" si="82"/>
        <v>1</v>
      </c>
    </row>
    <row r="1174" spans="52:54" ht="15.75" customHeight="1">
      <c r="AZ1174" s="138">
        <f t="shared" ca="1" si="80"/>
        <v>163000</v>
      </c>
      <c r="BA1174" s="138">
        <f t="shared" ca="1" si="81"/>
        <v>162999</v>
      </c>
      <c r="BB1174" s="138">
        <f t="shared" ca="1" si="82"/>
        <v>1</v>
      </c>
    </row>
    <row r="1175" spans="52:54" ht="15.75" customHeight="1">
      <c r="AZ1175" s="138">
        <f t="shared" ca="1" si="80"/>
        <v>106000</v>
      </c>
      <c r="BA1175" s="138">
        <f t="shared" ca="1" si="81"/>
        <v>105999</v>
      </c>
      <c r="BB1175" s="138">
        <f t="shared" ca="1" si="82"/>
        <v>1</v>
      </c>
    </row>
    <row r="1176" spans="52:54" ht="15.75" customHeight="1">
      <c r="AZ1176" s="138">
        <f t="shared" ca="1" si="80"/>
        <v>127000</v>
      </c>
      <c r="BA1176" s="138">
        <f t="shared" ca="1" si="81"/>
        <v>126999</v>
      </c>
      <c r="BB1176" s="138">
        <f t="shared" ca="1" si="82"/>
        <v>1</v>
      </c>
    </row>
    <row r="1177" spans="52:54" ht="15.75" customHeight="1">
      <c r="AZ1177" s="138">
        <f t="shared" ca="1" si="80"/>
        <v>341000</v>
      </c>
      <c r="BA1177" s="138">
        <f t="shared" ca="1" si="81"/>
        <v>340999</v>
      </c>
      <c r="BB1177" s="138">
        <f t="shared" ca="1" si="82"/>
        <v>1</v>
      </c>
    </row>
    <row r="1178" spans="52:54" ht="15.75" customHeight="1">
      <c r="AZ1178" s="138">
        <f t="shared" ca="1" si="80"/>
        <v>376000</v>
      </c>
      <c r="BA1178" s="138">
        <f t="shared" ca="1" si="81"/>
        <v>375999</v>
      </c>
      <c r="BB1178" s="138">
        <f t="shared" ca="1" si="82"/>
        <v>1</v>
      </c>
    </row>
    <row r="1179" spans="52:54" ht="15.75" customHeight="1">
      <c r="AZ1179" s="138">
        <f t="shared" ca="1" si="80"/>
        <v>132000</v>
      </c>
      <c r="BA1179" s="138">
        <f t="shared" ca="1" si="81"/>
        <v>131999</v>
      </c>
      <c r="BB1179" s="138">
        <f t="shared" ca="1" si="82"/>
        <v>1</v>
      </c>
    </row>
    <row r="1180" spans="52:54" ht="15.75" customHeight="1">
      <c r="AZ1180" s="138">
        <f t="shared" ca="1" si="80"/>
        <v>324000</v>
      </c>
      <c r="BA1180" s="138">
        <f t="shared" ca="1" si="81"/>
        <v>323999</v>
      </c>
      <c r="BB1180" s="138">
        <f t="shared" ca="1" si="82"/>
        <v>1</v>
      </c>
    </row>
    <row r="1181" spans="52:54" ht="15.75" customHeight="1">
      <c r="AZ1181" s="138">
        <f t="shared" ca="1" si="80"/>
        <v>324000</v>
      </c>
      <c r="BA1181" s="138">
        <f t="shared" ca="1" si="81"/>
        <v>323999</v>
      </c>
      <c r="BB1181" s="138">
        <f t="shared" ca="1" si="82"/>
        <v>1</v>
      </c>
    </row>
    <row r="1182" spans="52:54" ht="15.75" customHeight="1">
      <c r="AZ1182" s="138">
        <f t="shared" ca="1" si="80"/>
        <v>159000</v>
      </c>
      <c r="BA1182" s="138">
        <f t="shared" ca="1" si="81"/>
        <v>158999</v>
      </c>
      <c r="BB1182" s="138">
        <f t="shared" ca="1" si="82"/>
        <v>1</v>
      </c>
    </row>
    <row r="1183" spans="52:54" ht="15.75" customHeight="1">
      <c r="AZ1183" s="138">
        <f t="shared" ca="1" si="80"/>
        <v>397000</v>
      </c>
      <c r="BA1183" s="138">
        <f t="shared" ca="1" si="81"/>
        <v>396999</v>
      </c>
      <c r="BB1183" s="138">
        <f t="shared" ca="1" si="82"/>
        <v>1</v>
      </c>
    </row>
    <row r="1184" spans="52:54" ht="15.75" customHeight="1">
      <c r="AZ1184" s="138">
        <f t="shared" ca="1" si="80"/>
        <v>222000</v>
      </c>
      <c r="BA1184" s="138">
        <f t="shared" ca="1" si="81"/>
        <v>221999</v>
      </c>
      <c r="BB1184" s="138">
        <f t="shared" ca="1" si="82"/>
        <v>1</v>
      </c>
    </row>
    <row r="1185" spans="52:54" ht="15.75" customHeight="1">
      <c r="AZ1185" s="138">
        <f t="shared" ca="1" si="80"/>
        <v>248000</v>
      </c>
      <c r="BA1185" s="138">
        <f t="shared" ca="1" si="81"/>
        <v>247999</v>
      </c>
      <c r="BB1185" s="138">
        <f t="shared" ca="1" si="82"/>
        <v>1</v>
      </c>
    </row>
    <row r="1186" spans="52:54" ht="15.75" customHeight="1">
      <c r="AZ1186" s="138">
        <f t="shared" ca="1" si="80"/>
        <v>300000</v>
      </c>
      <c r="BA1186" s="138">
        <f t="shared" ca="1" si="81"/>
        <v>299999</v>
      </c>
      <c r="BB1186" s="138">
        <f t="shared" ca="1" si="82"/>
        <v>1</v>
      </c>
    </row>
    <row r="1187" spans="52:54" ht="15.75" customHeight="1">
      <c r="AZ1187" s="138">
        <f t="shared" ca="1" si="80"/>
        <v>172000</v>
      </c>
      <c r="BA1187" s="138">
        <f t="shared" ca="1" si="81"/>
        <v>171999</v>
      </c>
      <c r="BB1187" s="138">
        <f t="shared" ca="1" si="82"/>
        <v>1</v>
      </c>
    </row>
    <row r="1188" spans="52:54" ht="15.75" customHeight="1">
      <c r="AZ1188" s="138">
        <f t="shared" ca="1" si="80"/>
        <v>362000</v>
      </c>
      <c r="BA1188" s="138">
        <f t="shared" ca="1" si="81"/>
        <v>361999</v>
      </c>
      <c r="BB1188" s="138">
        <f t="shared" ca="1" si="82"/>
        <v>1</v>
      </c>
    </row>
    <row r="1189" spans="52:54" ht="15.75" customHeight="1">
      <c r="AZ1189" s="138">
        <f t="shared" ca="1" si="80"/>
        <v>288000</v>
      </c>
      <c r="BA1189" s="138">
        <f t="shared" ca="1" si="81"/>
        <v>287999</v>
      </c>
      <c r="BB1189" s="138">
        <f t="shared" ca="1" si="82"/>
        <v>1</v>
      </c>
    </row>
    <row r="1190" spans="52:54" ht="15.75" customHeight="1">
      <c r="AZ1190" s="138">
        <f t="shared" ca="1" si="80"/>
        <v>227000</v>
      </c>
      <c r="BA1190" s="138">
        <f t="shared" ca="1" si="81"/>
        <v>226999</v>
      </c>
      <c r="BB1190" s="138">
        <f t="shared" ca="1" si="82"/>
        <v>1</v>
      </c>
    </row>
    <row r="1191" spans="52:54" ht="15.75" customHeight="1">
      <c r="AZ1191" s="138">
        <f t="shared" ca="1" si="80"/>
        <v>299000</v>
      </c>
      <c r="BA1191" s="138">
        <f t="shared" ca="1" si="81"/>
        <v>298999</v>
      </c>
      <c r="BB1191" s="138">
        <f t="shared" ca="1" si="82"/>
        <v>1</v>
      </c>
    </row>
    <row r="1192" spans="52:54" ht="15.75" customHeight="1">
      <c r="AZ1192" s="138">
        <f t="shared" ca="1" si="80"/>
        <v>378000</v>
      </c>
      <c r="BA1192" s="138">
        <f t="shared" ca="1" si="81"/>
        <v>377999</v>
      </c>
      <c r="BB1192" s="138">
        <f t="shared" ca="1" si="82"/>
        <v>1</v>
      </c>
    </row>
    <row r="1193" spans="52:54" ht="15.75" customHeight="1">
      <c r="AZ1193" s="138">
        <f t="shared" ca="1" si="80"/>
        <v>234000</v>
      </c>
      <c r="BA1193" s="138">
        <f t="shared" ca="1" si="81"/>
        <v>233999</v>
      </c>
      <c r="BB1193" s="138">
        <f t="shared" ca="1" si="82"/>
        <v>1</v>
      </c>
    </row>
    <row r="1194" spans="52:54" ht="15.75" customHeight="1">
      <c r="AZ1194" s="138">
        <f t="shared" ca="1" si="80"/>
        <v>355000</v>
      </c>
      <c r="BA1194" s="138">
        <f t="shared" ca="1" si="81"/>
        <v>354999</v>
      </c>
      <c r="BB1194" s="138">
        <f t="shared" ca="1" si="82"/>
        <v>1</v>
      </c>
    </row>
    <row r="1195" spans="52:54" ht="15.75" customHeight="1">
      <c r="AZ1195" s="138">
        <f t="shared" ca="1" si="80"/>
        <v>317000</v>
      </c>
      <c r="BA1195" s="138">
        <f t="shared" ca="1" si="81"/>
        <v>316999</v>
      </c>
      <c r="BB1195" s="138">
        <f t="shared" ca="1" si="82"/>
        <v>1</v>
      </c>
    </row>
    <row r="1196" spans="52:54" ht="15.75" customHeight="1">
      <c r="AZ1196" s="138">
        <f t="shared" ca="1" si="80"/>
        <v>292000</v>
      </c>
      <c r="BA1196" s="138">
        <f t="shared" ca="1" si="81"/>
        <v>291999</v>
      </c>
      <c r="BB1196" s="138">
        <f t="shared" ca="1" si="82"/>
        <v>1</v>
      </c>
    </row>
    <row r="1197" spans="52:54" ht="15.75" customHeight="1">
      <c r="AZ1197" s="138">
        <f t="shared" ca="1" si="80"/>
        <v>362000</v>
      </c>
      <c r="BA1197" s="138">
        <f t="shared" ca="1" si="81"/>
        <v>361999</v>
      </c>
      <c r="BB1197" s="138">
        <f t="shared" ca="1" si="82"/>
        <v>1</v>
      </c>
    </row>
    <row r="1198" spans="52:54" ht="15.75" customHeight="1">
      <c r="AZ1198" s="138">
        <f t="shared" ca="1" si="80"/>
        <v>392000</v>
      </c>
      <c r="BA1198" s="138">
        <f t="shared" ca="1" si="81"/>
        <v>391999</v>
      </c>
      <c r="BB1198" s="138">
        <f t="shared" ca="1" si="82"/>
        <v>1</v>
      </c>
    </row>
    <row r="1199" spans="52:54" ht="15.75" customHeight="1">
      <c r="AZ1199" s="138">
        <f t="shared" ca="1" si="80"/>
        <v>376000</v>
      </c>
      <c r="BA1199" s="138">
        <f t="shared" ca="1" si="81"/>
        <v>375999</v>
      </c>
      <c r="BB1199" s="138">
        <f t="shared" ca="1" si="82"/>
        <v>1</v>
      </c>
    </row>
    <row r="1200" spans="52:54" ht="15.75" customHeight="1">
      <c r="AZ1200" s="138">
        <f t="shared" ca="1" si="80"/>
        <v>329000</v>
      </c>
      <c r="BA1200" s="138">
        <f t="shared" ca="1" si="81"/>
        <v>328999</v>
      </c>
      <c r="BB1200" s="138">
        <f t="shared" ca="1" si="82"/>
        <v>1</v>
      </c>
    </row>
    <row r="1201" spans="52:54" ht="15.75" customHeight="1">
      <c r="AZ1201" s="138">
        <f t="shared" ca="1" si="80"/>
        <v>185000</v>
      </c>
      <c r="BA1201" s="138">
        <f t="shared" ca="1" si="81"/>
        <v>184999</v>
      </c>
      <c r="BB1201" s="138">
        <f t="shared" ca="1" si="82"/>
        <v>1</v>
      </c>
    </row>
    <row r="1202" spans="52:54" ht="15.75" customHeight="1">
      <c r="AZ1202" s="138">
        <f t="shared" ca="1" si="80"/>
        <v>298000</v>
      </c>
      <c r="BA1202" s="138">
        <f t="shared" ca="1" si="81"/>
        <v>297999</v>
      </c>
      <c r="BB1202" s="138">
        <f t="shared" ca="1" si="82"/>
        <v>1</v>
      </c>
    </row>
    <row r="1203" spans="52:54" ht="15.75" customHeight="1">
      <c r="AZ1203" s="138">
        <f t="shared" ca="1" si="80"/>
        <v>279000</v>
      </c>
      <c r="BA1203" s="138">
        <f t="shared" ca="1" si="81"/>
        <v>278999</v>
      </c>
      <c r="BB1203" s="138">
        <f t="shared" ca="1" si="82"/>
        <v>1</v>
      </c>
    </row>
    <row r="1204" spans="52:54" ht="15.75" customHeight="1">
      <c r="AZ1204" s="138">
        <f t="shared" ca="1" si="80"/>
        <v>228000</v>
      </c>
      <c r="BA1204" s="138">
        <f t="shared" ca="1" si="81"/>
        <v>227999</v>
      </c>
      <c r="BB1204" s="138">
        <f t="shared" ca="1" si="82"/>
        <v>1</v>
      </c>
    </row>
    <row r="1205" spans="52:54" ht="15.75" customHeight="1">
      <c r="AZ1205" s="138">
        <f t="shared" ca="1" si="80"/>
        <v>308000</v>
      </c>
      <c r="BA1205" s="138">
        <f t="shared" ca="1" si="81"/>
        <v>307999</v>
      </c>
      <c r="BB1205" s="138">
        <f t="shared" ca="1" si="82"/>
        <v>1</v>
      </c>
    </row>
    <row r="1206" spans="52:54" ht="15.75" customHeight="1">
      <c r="AZ1206" s="138">
        <f t="shared" ca="1" si="80"/>
        <v>232000</v>
      </c>
      <c r="BA1206" s="138">
        <f t="shared" ca="1" si="81"/>
        <v>231999</v>
      </c>
      <c r="BB1206" s="138">
        <f t="shared" ca="1" si="82"/>
        <v>1</v>
      </c>
    </row>
    <row r="1207" spans="52:54" ht="15.75" customHeight="1">
      <c r="AZ1207" s="138">
        <f t="shared" ca="1" si="80"/>
        <v>236000</v>
      </c>
      <c r="BA1207" s="138">
        <f t="shared" ca="1" si="81"/>
        <v>235999</v>
      </c>
      <c r="BB1207" s="138">
        <f t="shared" ca="1" si="82"/>
        <v>1</v>
      </c>
    </row>
    <row r="1208" spans="52:54" ht="15.75" customHeight="1">
      <c r="AZ1208" s="138">
        <f t="shared" ca="1" si="80"/>
        <v>278000</v>
      </c>
      <c r="BA1208" s="138">
        <f t="shared" ca="1" si="81"/>
        <v>277999</v>
      </c>
      <c r="BB1208" s="138">
        <f t="shared" ca="1" si="82"/>
        <v>1</v>
      </c>
    </row>
    <row r="1209" spans="52:54" ht="15.75" customHeight="1">
      <c r="AZ1209" s="138">
        <f t="shared" ca="1" si="80"/>
        <v>197000</v>
      </c>
      <c r="BA1209" s="138">
        <f t="shared" ca="1" si="81"/>
        <v>196999</v>
      </c>
      <c r="BB1209" s="138">
        <f t="shared" ca="1" si="82"/>
        <v>1</v>
      </c>
    </row>
    <row r="1210" spans="52:54" ht="15.75" customHeight="1">
      <c r="AZ1210" s="138">
        <f t="shared" ca="1" si="80"/>
        <v>359000</v>
      </c>
      <c r="BA1210" s="138">
        <f t="shared" ca="1" si="81"/>
        <v>358999</v>
      </c>
      <c r="BB1210" s="138">
        <f t="shared" ca="1" si="82"/>
        <v>1</v>
      </c>
    </row>
    <row r="1211" spans="52:54" ht="15.75" customHeight="1">
      <c r="AZ1211" s="138">
        <f t="shared" ca="1" si="80"/>
        <v>319000</v>
      </c>
      <c r="BA1211" s="138">
        <f t="shared" ca="1" si="81"/>
        <v>318999</v>
      </c>
      <c r="BB1211" s="138">
        <f t="shared" ca="1" si="82"/>
        <v>1</v>
      </c>
    </row>
    <row r="1212" spans="52:54" ht="15.75" customHeight="1">
      <c r="AZ1212" s="138">
        <f t="shared" ca="1" si="80"/>
        <v>116000</v>
      </c>
      <c r="BA1212" s="138">
        <f t="shared" ca="1" si="81"/>
        <v>115999</v>
      </c>
      <c r="BB1212" s="138">
        <f t="shared" ca="1" si="82"/>
        <v>1</v>
      </c>
    </row>
    <row r="1213" spans="52:54" ht="15.75" customHeight="1">
      <c r="AZ1213" s="138">
        <f t="shared" ca="1" si="80"/>
        <v>190000</v>
      </c>
      <c r="BA1213" s="138">
        <f t="shared" ca="1" si="81"/>
        <v>189999</v>
      </c>
      <c r="BB1213" s="138">
        <f t="shared" ca="1" si="82"/>
        <v>1</v>
      </c>
    </row>
    <row r="1214" spans="52:54" ht="15.75" customHeight="1">
      <c r="AZ1214" s="138">
        <f t="shared" ca="1" si="80"/>
        <v>225000</v>
      </c>
      <c r="BA1214" s="138">
        <f t="shared" ca="1" si="81"/>
        <v>224999</v>
      </c>
      <c r="BB1214" s="138">
        <f t="shared" ca="1" si="82"/>
        <v>1</v>
      </c>
    </row>
    <row r="1215" spans="52:54" ht="15.75" customHeight="1">
      <c r="AZ1215" s="138">
        <f t="shared" ca="1" si="80"/>
        <v>358000</v>
      </c>
      <c r="BA1215" s="138">
        <f t="shared" ca="1" si="81"/>
        <v>357999</v>
      </c>
      <c r="BB1215" s="138">
        <f t="shared" ca="1" si="82"/>
        <v>1</v>
      </c>
    </row>
    <row r="1216" spans="52:54" ht="15.75" customHeight="1">
      <c r="AZ1216" s="138">
        <f t="shared" ca="1" si="80"/>
        <v>197000</v>
      </c>
      <c r="BA1216" s="138">
        <f t="shared" ca="1" si="81"/>
        <v>196999</v>
      </c>
      <c r="BB1216" s="138">
        <f t="shared" ca="1" si="82"/>
        <v>1</v>
      </c>
    </row>
    <row r="1217" spans="52:54" ht="15.75" customHeight="1">
      <c r="AZ1217" s="138">
        <f t="shared" ca="1" si="80"/>
        <v>177000</v>
      </c>
      <c r="BA1217" s="138">
        <f t="shared" ca="1" si="81"/>
        <v>176999</v>
      </c>
      <c r="BB1217" s="138">
        <f t="shared" ca="1" si="82"/>
        <v>1</v>
      </c>
    </row>
    <row r="1218" spans="52:54" ht="15.75" customHeight="1">
      <c r="AZ1218" s="138">
        <f t="shared" ca="1" si="80"/>
        <v>314000</v>
      </c>
      <c r="BA1218" s="138">
        <f t="shared" ca="1" si="81"/>
        <v>313999</v>
      </c>
      <c r="BB1218" s="138">
        <f t="shared" ca="1" si="82"/>
        <v>1</v>
      </c>
    </row>
    <row r="1219" spans="52:54" ht="15.75" customHeight="1">
      <c r="AZ1219" s="138">
        <f t="shared" ca="1" si="80"/>
        <v>129000</v>
      </c>
      <c r="BA1219" s="138">
        <f t="shared" ca="1" si="81"/>
        <v>128999</v>
      </c>
      <c r="BB1219" s="138">
        <f t="shared" ca="1" si="82"/>
        <v>1</v>
      </c>
    </row>
    <row r="1220" spans="52:54" ht="15.75" customHeight="1">
      <c r="AZ1220" s="138">
        <f t="shared" ca="1" si="80"/>
        <v>329000</v>
      </c>
      <c r="BA1220" s="138">
        <f t="shared" ca="1" si="81"/>
        <v>328999</v>
      </c>
      <c r="BB1220" s="138">
        <f t="shared" ca="1" si="82"/>
        <v>1</v>
      </c>
    </row>
    <row r="1221" spans="52:54" ht="15.75" customHeight="1">
      <c r="AZ1221" s="138">
        <f t="shared" ca="1" si="80"/>
        <v>365000</v>
      </c>
      <c r="BA1221" s="138">
        <f t="shared" ca="1" si="81"/>
        <v>364999</v>
      </c>
      <c r="BB1221" s="138">
        <f t="shared" ca="1" si="82"/>
        <v>1</v>
      </c>
    </row>
    <row r="1222" spans="52:54" ht="15.75" customHeight="1">
      <c r="AZ1222" s="138">
        <f t="shared" ca="1" si="80"/>
        <v>307000</v>
      </c>
      <c r="BA1222" s="138">
        <f t="shared" ca="1" si="81"/>
        <v>306999</v>
      </c>
      <c r="BB1222" s="138">
        <f t="shared" ca="1" si="82"/>
        <v>1</v>
      </c>
    </row>
    <row r="1223" spans="52:54" ht="15.75" customHeight="1">
      <c r="AZ1223" s="138">
        <f t="shared" ca="1" si="80"/>
        <v>225000</v>
      </c>
      <c r="BA1223" s="138">
        <f t="shared" ca="1" si="81"/>
        <v>224999</v>
      </c>
      <c r="BB1223" s="138">
        <f t="shared" ca="1" si="82"/>
        <v>1</v>
      </c>
    </row>
    <row r="1224" spans="52:54" ht="15.75" customHeight="1">
      <c r="AZ1224" s="138">
        <f t="shared" ca="1" si="80"/>
        <v>239000</v>
      </c>
      <c r="BA1224" s="138">
        <f t="shared" ca="1" si="81"/>
        <v>238999</v>
      </c>
      <c r="BB1224" s="138">
        <f t="shared" ca="1" si="82"/>
        <v>1</v>
      </c>
    </row>
    <row r="1225" spans="52:54" ht="15.75" customHeight="1">
      <c r="AZ1225" s="138">
        <f t="shared" ca="1" si="80"/>
        <v>205000</v>
      </c>
      <c r="BA1225" s="138">
        <f t="shared" ca="1" si="81"/>
        <v>204999</v>
      </c>
      <c r="BB1225" s="138">
        <f t="shared" ca="1" si="82"/>
        <v>1</v>
      </c>
    </row>
    <row r="1226" spans="52:54" ht="15.75" customHeight="1">
      <c r="AZ1226" s="138">
        <f t="shared" ca="1" si="80"/>
        <v>325000</v>
      </c>
      <c r="BA1226" s="138">
        <f t="shared" ca="1" si="81"/>
        <v>324999</v>
      </c>
      <c r="BB1226" s="138">
        <f t="shared" ca="1" si="82"/>
        <v>1</v>
      </c>
    </row>
    <row r="1227" spans="52:54" ht="15.75" customHeight="1">
      <c r="AZ1227" s="138">
        <f t="shared" ca="1" si="80"/>
        <v>235000</v>
      </c>
      <c r="BA1227" s="138">
        <f t="shared" ca="1" si="81"/>
        <v>234999</v>
      </c>
      <c r="BB1227" s="138">
        <f t="shared" ca="1" si="82"/>
        <v>1</v>
      </c>
    </row>
    <row r="1228" spans="52:54" ht="15.75" customHeight="1">
      <c r="AZ1228" s="138">
        <f t="shared" ca="1" si="80"/>
        <v>383000</v>
      </c>
      <c r="BA1228" s="138">
        <f t="shared" ca="1" si="81"/>
        <v>382999</v>
      </c>
      <c r="BB1228" s="138">
        <f t="shared" ca="1" si="82"/>
        <v>1</v>
      </c>
    </row>
    <row r="1229" spans="52:54" ht="15.75" customHeight="1">
      <c r="AZ1229" s="138">
        <f t="shared" ca="1" si="80"/>
        <v>162000</v>
      </c>
      <c r="BA1229" s="138">
        <f t="shared" ca="1" si="81"/>
        <v>161999</v>
      </c>
      <c r="BB1229" s="138">
        <f t="shared" ca="1" si="82"/>
        <v>1</v>
      </c>
    </row>
    <row r="1230" spans="52:54" ht="15.75" customHeight="1">
      <c r="AZ1230" s="138">
        <f t="shared" ca="1" si="80"/>
        <v>306000</v>
      </c>
      <c r="BA1230" s="138">
        <f t="shared" ca="1" si="81"/>
        <v>305999</v>
      </c>
      <c r="BB1230" s="138">
        <f t="shared" ca="1" si="82"/>
        <v>1</v>
      </c>
    </row>
    <row r="1231" spans="52:54" ht="15.75" customHeight="1">
      <c r="AZ1231" s="138">
        <f t="shared" ca="1" si="80"/>
        <v>295000</v>
      </c>
      <c r="BA1231" s="138">
        <f t="shared" ca="1" si="81"/>
        <v>294999</v>
      </c>
      <c r="BB1231" s="138">
        <f t="shared" ca="1" si="82"/>
        <v>1</v>
      </c>
    </row>
    <row r="1232" spans="52:54" ht="15.75" customHeight="1">
      <c r="AZ1232" s="138">
        <f t="shared" ca="1" si="80"/>
        <v>221000</v>
      </c>
      <c r="BA1232" s="138">
        <f t="shared" ca="1" si="81"/>
        <v>220999</v>
      </c>
      <c r="BB1232" s="138">
        <f t="shared" ca="1" si="82"/>
        <v>1</v>
      </c>
    </row>
    <row r="1233" spans="52:54" ht="15.75" customHeight="1">
      <c r="AZ1233" s="138">
        <f t="shared" ca="1" si="80"/>
        <v>103000</v>
      </c>
      <c r="BA1233" s="138">
        <f t="shared" ca="1" si="81"/>
        <v>102999</v>
      </c>
      <c r="BB1233" s="138">
        <f t="shared" ca="1" si="82"/>
        <v>1</v>
      </c>
    </row>
    <row r="1234" spans="52:54" ht="15.75" customHeight="1">
      <c r="AZ1234" s="138">
        <f t="shared" ca="1" si="80"/>
        <v>301000</v>
      </c>
      <c r="BA1234" s="138">
        <f t="shared" ca="1" si="81"/>
        <v>300999</v>
      </c>
      <c r="BB1234" s="138">
        <f t="shared" ca="1" si="82"/>
        <v>1</v>
      </c>
    </row>
    <row r="1235" spans="52:54" ht="15.75" customHeight="1">
      <c r="AZ1235" s="138">
        <f t="shared" ca="1" si="80"/>
        <v>274000</v>
      </c>
      <c r="BA1235" s="138">
        <f t="shared" ca="1" si="81"/>
        <v>273999</v>
      </c>
      <c r="BB1235" s="138">
        <f t="shared" ca="1" si="82"/>
        <v>1</v>
      </c>
    </row>
    <row r="1236" spans="52:54" ht="15.75" customHeight="1">
      <c r="AZ1236" s="138">
        <f t="shared" ca="1" si="80"/>
        <v>209000</v>
      </c>
      <c r="BA1236" s="138">
        <f t="shared" ca="1" si="81"/>
        <v>208999</v>
      </c>
      <c r="BB1236" s="138">
        <f t="shared" ca="1" si="82"/>
        <v>1</v>
      </c>
    </row>
    <row r="1237" spans="52:54" ht="15.75" customHeight="1">
      <c r="AZ1237" s="138">
        <f t="shared" ca="1" si="80"/>
        <v>146000</v>
      </c>
      <c r="BA1237" s="138">
        <f t="shared" ca="1" si="81"/>
        <v>145999</v>
      </c>
      <c r="BB1237" s="138">
        <f t="shared" ca="1" si="82"/>
        <v>1</v>
      </c>
    </row>
    <row r="1238" spans="52:54" ht="15.75" customHeight="1">
      <c r="AZ1238" s="138">
        <f t="shared" ca="1" si="80"/>
        <v>339000</v>
      </c>
      <c r="BA1238" s="138">
        <f t="shared" ca="1" si="81"/>
        <v>338999</v>
      </c>
      <c r="BB1238" s="138">
        <f t="shared" ca="1" si="82"/>
        <v>1</v>
      </c>
    </row>
    <row r="1239" spans="52:54" ht="15.75" customHeight="1">
      <c r="AZ1239" s="138">
        <f t="shared" ca="1" si="80"/>
        <v>357000</v>
      </c>
      <c r="BA1239" s="138">
        <f t="shared" ca="1" si="81"/>
        <v>356999</v>
      </c>
      <c r="BB1239" s="138">
        <f t="shared" ca="1" si="82"/>
        <v>1</v>
      </c>
    </row>
    <row r="1240" spans="52:54" ht="15.75" customHeight="1">
      <c r="AZ1240" s="138">
        <f t="shared" ca="1" si="80"/>
        <v>200000</v>
      </c>
      <c r="BA1240" s="138">
        <f t="shared" ca="1" si="81"/>
        <v>199999</v>
      </c>
      <c r="BB1240" s="138">
        <f t="shared" ca="1" si="82"/>
        <v>1</v>
      </c>
    </row>
    <row r="1241" spans="52:54" ht="15.75" customHeight="1">
      <c r="AZ1241" s="138">
        <f t="shared" ca="1" si="80"/>
        <v>367000</v>
      </c>
      <c r="BA1241" s="138">
        <f t="shared" ca="1" si="81"/>
        <v>366999</v>
      </c>
      <c r="BB1241" s="138">
        <f t="shared" ca="1" si="82"/>
        <v>1</v>
      </c>
    </row>
    <row r="1242" spans="52:54" ht="15.75" customHeight="1">
      <c r="AZ1242" s="138">
        <f t="shared" ca="1" si="80"/>
        <v>307000</v>
      </c>
      <c r="BA1242" s="138">
        <f t="shared" ca="1" si="81"/>
        <v>306999</v>
      </c>
      <c r="BB1242" s="138">
        <f t="shared" ca="1" si="82"/>
        <v>1</v>
      </c>
    </row>
    <row r="1243" spans="52:54" ht="15.75" customHeight="1">
      <c r="AZ1243" s="138">
        <f t="shared" ca="1" si="80"/>
        <v>264000</v>
      </c>
      <c r="BA1243" s="138">
        <f t="shared" ca="1" si="81"/>
        <v>263999</v>
      </c>
      <c r="BB1243" s="138">
        <f t="shared" ca="1" si="82"/>
        <v>1</v>
      </c>
    </row>
    <row r="1244" spans="52:54" ht="15.75" customHeight="1">
      <c r="AZ1244" s="138">
        <f t="shared" ca="1" si="80"/>
        <v>393000</v>
      </c>
      <c r="BA1244" s="138">
        <f t="shared" ca="1" si="81"/>
        <v>392999</v>
      </c>
      <c r="BB1244" s="138">
        <f t="shared" ca="1" si="82"/>
        <v>1</v>
      </c>
    </row>
    <row r="1245" spans="52:54" ht="15.75" customHeight="1">
      <c r="AZ1245" s="138">
        <f t="shared" ca="1" si="80"/>
        <v>253000</v>
      </c>
      <c r="BA1245" s="138">
        <f t="shared" ca="1" si="81"/>
        <v>252999</v>
      </c>
      <c r="BB1245" s="138">
        <f t="shared" ca="1" si="82"/>
        <v>1</v>
      </c>
    </row>
    <row r="1246" spans="52:54" ht="15.75" customHeight="1">
      <c r="AZ1246" s="138">
        <f t="shared" ca="1" si="80"/>
        <v>205000</v>
      </c>
      <c r="BA1246" s="138">
        <f t="shared" ca="1" si="81"/>
        <v>204999</v>
      </c>
      <c r="BB1246" s="138">
        <f t="shared" ca="1" si="82"/>
        <v>1</v>
      </c>
    </row>
    <row r="1247" spans="52:54" ht="15.75" customHeight="1">
      <c r="AZ1247" s="138">
        <f t="shared" ca="1" si="80"/>
        <v>352000</v>
      </c>
      <c r="BA1247" s="138">
        <f t="shared" ca="1" si="81"/>
        <v>351999</v>
      </c>
      <c r="BB1247" s="138">
        <f t="shared" ca="1" si="82"/>
        <v>1</v>
      </c>
    </row>
    <row r="1248" spans="52:54" ht="15.75" customHeight="1">
      <c r="AZ1248" s="138">
        <f t="shared" ca="1" si="80"/>
        <v>120000</v>
      </c>
      <c r="BA1248" s="138">
        <f t="shared" ca="1" si="81"/>
        <v>119999</v>
      </c>
      <c r="BB1248" s="138">
        <f t="shared" ca="1" si="82"/>
        <v>1</v>
      </c>
    </row>
    <row r="1249" spans="52:54" ht="15.75" customHeight="1">
      <c r="AZ1249" s="138">
        <f t="shared" ca="1" si="80"/>
        <v>170000</v>
      </c>
      <c r="BA1249" s="138">
        <f t="shared" ca="1" si="81"/>
        <v>169999</v>
      </c>
      <c r="BB1249" s="138">
        <f t="shared" ca="1" si="82"/>
        <v>1</v>
      </c>
    </row>
    <row r="1250" spans="52:54" ht="15.75" customHeight="1">
      <c r="AZ1250" s="138">
        <f t="shared" ca="1" si="80"/>
        <v>134000</v>
      </c>
      <c r="BA1250" s="138">
        <f t="shared" ca="1" si="81"/>
        <v>133999</v>
      </c>
      <c r="BB1250" s="138">
        <f t="shared" ca="1" si="82"/>
        <v>1</v>
      </c>
    </row>
    <row r="1251" spans="52:54" ht="15.75" customHeight="1">
      <c r="AZ1251" s="138">
        <f t="shared" ca="1" si="80"/>
        <v>295000</v>
      </c>
      <c r="BA1251" s="138">
        <f t="shared" ca="1" si="81"/>
        <v>294999</v>
      </c>
      <c r="BB1251" s="138">
        <f t="shared" ca="1" si="82"/>
        <v>1</v>
      </c>
    </row>
    <row r="1252" spans="52:54" ht="15.75" customHeight="1">
      <c r="AZ1252" s="138">
        <f t="shared" ca="1" si="80"/>
        <v>328000</v>
      </c>
      <c r="BA1252" s="138">
        <f t="shared" ca="1" si="81"/>
        <v>327999</v>
      </c>
      <c r="BB1252" s="138">
        <f t="shared" ca="1" si="82"/>
        <v>1</v>
      </c>
    </row>
    <row r="1253" spans="52:54" ht="15.75" customHeight="1">
      <c r="AZ1253" s="138">
        <f t="shared" ca="1" si="80"/>
        <v>127000</v>
      </c>
      <c r="BA1253" s="138">
        <f t="shared" ca="1" si="81"/>
        <v>126999</v>
      </c>
      <c r="BB1253" s="138">
        <f t="shared" ca="1" si="82"/>
        <v>1</v>
      </c>
    </row>
    <row r="1254" spans="52:54" ht="15.75" customHeight="1">
      <c r="AZ1254" s="138">
        <f t="shared" ca="1" si="80"/>
        <v>229000</v>
      </c>
      <c r="BA1254" s="138">
        <f t="shared" ca="1" si="81"/>
        <v>228999</v>
      </c>
      <c r="BB1254" s="138">
        <f t="shared" ca="1" si="82"/>
        <v>1</v>
      </c>
    </row>
    <row r="1255" spans="52:54" ht="15.75" customHeight="1">
      <c r="AZ1255" s="138">
        <f t="shared" ca="1" si="80"/>
        <v>142000</v>
      </c>
      <c r="BA1255" s="138">
        <f t="shared" ca="1" si="81"/>
        <v>141999</v>
      </c>
      <c r="BB1255" s="138">
        <f t="shared" ca="1" si="82"/>
        <v>1</v>
      </c>
    </row>
    <row r="1256" spans="52:54" ht="15.75" customHeight="1">
      <c r="AZ1256" s="138">
        <f t="shared" ca="1" si="80"/>
        <v>139000</v>
      </c>
      <c r="BA1256" s="138">
        <f t="shared" ca="1" si="81"/>
        <v>138999</v>
      </c>
      <c r="BB1256" s="138">
        <f t="shared" ca="1" si="82"/>
        <v>1</v>
      </c>
    </row>
    <row r="1257" spans="52:54" ht="15.75" customHeight="1">
      <c r="AZ1257" s="138">
        <f t="shared" ca="1" si="80"/>
        <v>278000</v>
      </c>
      <c r="BA1257" s="138">
        <f t="shared" ca="1" si="81"/>
        <v>277999</v>
      </c>
      <c r="BB1257" s="138">
        <f t="shared" ca="1" si="82"/>
        <v>1</v>
      </c>
    </row>
    <row r="1258" spans="52:54" ht="15.75" customHeight="1">
      <c r="AZ1258" s="138">
        <f t="shared" ca="1" si="80"/>
        <v>248000</v>
      </c>
      <c r="BA1258" s="138">
        <f t="shared" ca="1" si="81"/>
        <v>247999</v>
      </c>
      <c r="BB1258" s="138">
        <f t="shared" ca="1" si="82"/>
        <v>1</v>
      </c>
    </row>
    <row r="1259" spans="52:54" ht="15.75" customHeight="1">
      <c r="AZ1259" s="138">
        <f t="shared" ca="1" si="80"/>
        <v>301000</v>
      </c>
      <c r="BA1259" s="138">
        <f t="shared" ca="1" si="81"/>
        <v>300999</v>
      </c>
      <c r="BB1259" s="138">
        <f t="shared" ca="1" si="82"/>
        <v>1</v>
      </c>
    </row>
    <row r="1260" spans="52:54" ht="15.75" customHeight="1">
      <c r="AZ1260" s="138">
        <f t="shared" ca="1" si="80"/>
        <v>277000</v>
      </c>
      <c r="BA1260" s="138">
        <f t="shared" ca="1" si="81"/>
        <v>276999</v>
      </c>
      <c r="BB1260" s="138">
        <f t="shared" ca="1" si="82"/>
        <v>1</v>
      </c>
    </row>
    <row r="1261" spans="52:54" ht="15.75" customHeight="1">
      <c r="AZ1261" s="138">
        <f t="shared" ca="1" si="80"/>
        <v>267000</v>
      </c>
      <c r="BA1261" s="138">
        <f t="shared" ca="1" si="81"/>
        <v>266999</v>
      </c>
      <c r="BB1261" s="138">
        <f t="shared" ca="1" si="82"/>
        <v>1</v>
      </c>
    </row>
    <row r="1262" spans="52:54" ht="15.75" customHeight="1">
      <c r="AZ1262" s="138">
        <f t="shared" ca="1" si="80"/>
        <v>179000</v>
      </c>
      <c r="BA1262" s="138">
        <f t="shared" ca="1" si="81"/>
        <v>178999</v>
      </c>
      <c r="BB1262" s="138">
        <f t="shared" ca="1" si="82"/>
        <v>1</v>
      </c>
    </row>
    <row r="1263" spans="52:54" ht="15.75" customHeight="1">
      <c r="AZ1263" s="138">
        <f t="shared" ca="1" si="80"/>
        <v>147000</v>
      </c>
      <c r="BA1263" s="138">
        <f t="shared" ca="1" si="81"/>
        <v>146999</v>
      </c>
      <c r="BB1263" s="138">
        <f t="shared" ca="1" si="82"/>
        <v>1</v>
      </c>
    </row>
    <row r="1264" spans="52:54" ht="15.75" customHeight="1">
      <c r="AZ1264" s="138">
        <f t="shared" ca="1" si="80"/>
        <v>178000</v>
      </c>
      <c r="BA1264" s="138">
        <f t="shared" ca="1" si="81"/>
        <v>177999</v>
      </c>
      <c r="BB1264" s="138">
        <f t="shared" ca="1" si="82"/>
        <v>1</v>
      </c>
    </row>
    <row r="1265" spans="52:54" ht="15.75" customHeight="1">
      <c r="AZ1265" s="138">
        <f t="shared" ca="1" si="80"/>
        <v>181000</v>
      </c>
      <c r="BA1265" s="138">
        <f t="shared" ca="1" si="81"/>
        <v>180999</v>
      </c>
      <c r="BB1265" s="138">
        <f t="shared" ca="1" si="82"/>
        <v>1</v>
      </c>
    </row>
    <row r="1266" spans="52:54" ht="15.75" customHeight="1">
      <c r="AZ1266" s="138">
        <f t="shared" ca="1" si="80"/>
        <v>389000</v>
      </c>
      <c r="BA1266" s="138">
        <f t="shared" ca="1" si="81"/>
        <v>388999</v>
      </c>
      <c r="BB1266" s="138">
        <f t="shared" ca="1" si="82"/>
        <v>1</v>
      </c>
    </row>
    <row r="1267" spans="52:54" ht="15.75" customHeight="1">
      <c r="AZ1267" s="138">
        <f t="shared" ca="1" si="80"/>
        <v>106000</v>
      </c>
      <c r="BA1267" s="138">
        <f t="shared" ca="1" si="81"/>
        <v>105999</v>
      </c>
      <c r="BB1267" s="138">
        <f t="shared" ca="1" si="82"/>
        <v>1</v>
      </c>
    </row>
    <row r="1268" spans="52:54" ht="15.75" customHeight="1">
      <c r="AZ1268" s="138">
        <f t="shared" ca="1" si="80"/>
        <v>121000</v>
      </c>
      <c r="BA1268" s="138">
        <f t="shared" ca="1" si="81"/>
        <v>120999</v>
      </c>
      <c r="BB1268" s="138">
        <f t="shared" ca="1" si="82"/>
        <v>1</v>
      </c>
    </row>
    <row r="1269" spans="52:54" ht="15.75" customHeight="1">
      <c r="AZ1269" s="138">
        <f t="shared" ca="1" si="80"/>
        <v>268000</v>
      </c>
      <c r="BA1269" s="138">
        <f t="shared" ca="1" si="81"/>
        <v>267999</v>
      </c>
      <c r="BB1269" s="138">
        <f t="shared" ca="1" si="82"/>
        <v>1</v>
      </c>
    </row>
    <row r="1270" spans="52:54" ht="15.75" customHeight="1">
      <c r="AZ1270" s="138">
        <f t="shared" ca="1" si="80"/>
        <v>234000</v>
      </c>
      <c r="BA1270" s="138">
        <f t="shared" ca="1" si="81"/>
        <v>233999</v>
      </c>
      <c r="BB1270" s="138">
        <f t="shared" ca="1" si="82"/>
        <v>1</v>
      </c>
    </row>
    <row r="1271" spans="52:54" ht="15.75" customHeight="1">
      <c r="AZ1271" s="138">
        <f t="shared" ca="1" si="80"/>
        <v>217000</v>
      </c>
      <c r="BA1271" s="138">
        <f t="shared" ca="1" si="81"/>
        <v>216999</v>
      </c>
      <c r="BB1271" s="138">
        <f t="shared" ca="1" si="82"/>
        <v>1</v>
      </c>
    </row>
    <row r="1272" spans="52:54" ht="15.75" customHeight="1">
      <c r="AZ1272" s="138">
        <f t="shared" ca="1" si="80"/>
        <v>356000</v>
      </c>
      <c r="BA1272" s="138">
        <f t="shared" ca="1" si="81"/>
        <v>355999</v>
      </c>
      <c r="BB1272" s="138">
        <f t="shared" ca="1" si="82"/>
        <v>1</v>
      </c>
    </row>
    <row r="1273" spans="52:54" ht="15.75" customHeight="1">
      <c r="AZ1273" s="138">
        <f t="shared" ca="1" si="80"/>
        <v>314000</v>
      </c>
      <c r="BA1273" s="138">
        <f t="shared" ca="1" si="81"/>
        <v>313999</v>
      </c>
      <c r="BB1273" s="138">
        <f t="shared" ca="1" si="82"/>
        <v>1</v>
      </c>
    </row>
    <row r="1274" spans="52:54" ht="15.75" customHeight="1">
      <c r="AZ1274" s="138">
        <f t="shared" ca="1" si="80"/>
        <v>327000</v>
      </c>
      <c r="BA1274" s="138">
        <f t="shared" ca="1" si="81"/>
        <v>326999</v>
      </c>
      <c r="BB1274" s="138">
        <f t="shared" ca="1" si="82"/>
        <v>1</v>
      </c>
    </row>
    <row r="1275" spans="52:54" ht="15.75" customHeight="1">
      <c r="AZ1275" s="138">
        <f t="shared" ca="1" si="80"/>
        <v>160000</v>
      </c>
      <c r="BA1275" s="138">
        <f t="shared" ca="1" si="81"/>
        <v>159999</v>
      </c>
      <c r="BB1275" s="138">
        <f t="shared" ca="1" si="82"/>
        <v>1</v>
      </c>
    </row>
    <row r="1276" spans="52:54" ht="15.75" customHeight="1">
      <c r="AZ1276" s="138">
        <f t="shared" ca="1" si="80"/>
        <v>171000</v>
      </c>
      <c r="BA1276" s="138">
        <f t="shared" ca="1" si="81"/>
        <v>170999</v>
      </c>
      <c r="BB1276" s="138">
        <f t="shared" ca="1" si="82"/>
        <v>1</v>
      </c>
    </row>
    <row r="1277" spans="52:54" ht="15.75" customHeight="1">
      <c r="AZ1277" s="138">
        <f t="shared" ca="1" si="80"/>
        <v>204000</v>
      </c>
      <c r="BA1277" s="138">
        <f t="shared" ca="1" si="81"/>
        <v>203999</v>
      </c>
      <c r="BB1277" s="138">
        <f t="shared" ca="1" si="82"/>
        <v>1</v>
      </c>
    </row>
    <row r="1278" spans="52:54" ht="15.75" customHeight="1">
      <c r="AZ1278" s="138">
        <f t="shared" ca="1" si="80"/>
        <v>278000</v>
      </c>
      <c r="BA1278" s="138">
        <f t="shared" ca="1" si="81"/>
        <v>277999</v>
      </c>
      <c r="BB1278" s="138">
        <f t="shared" ca="1" si="82"/>
        <v>1</v>
      </c>
    </row>
    <row r="1279" spans="52:54" ht="15.75" customHeight="1">
      <c r="AZ1279" s="138">
        <f t="shared" ref="AZ1279:AZ1533" ca="1" si="83">RANDBETWEEN(100,400)*1000</f>
        <v>289000</v>
      </c>
      <c r="BA1279" s="138">
        <f t="shared" ref="BA1279:BA1533" ca="1" si="84">+AZ1279-1</f>
        <v>288999</v>
      </c>
      <c r="BB1279" s="138">
        <f t="shared" ref="BB1279:BB1533" ca="1" si="85">+AZ1279-BA1279</f>
        <v>1</v>
      </c>
    </row>
    <row r="1280" spans="52:54" ht="15.75" customHeight="1">
      <c r="AZ1280" s="138">
        <f t="shared" ca="1" si="83"/>
        <v>112000</v>
      </c>
      <c r="BA1280" s="138">
        <f t="shared" ca="1" si="84"/>
        <v>111999</v>
      </c>
      <c r="BB1280" s="138">
        <f t="shared" ca="1" si="85"/>
        <v>1</v>
      </c>
    </row>
    <row r="1281" spans="52:54" ht="15.75" customHeight="1">
      <c r="AZ1281" s="138">
        <f t="shared" ca="1" si="83"/>
        <v>337000</v>
      </c>
      <c r="BA1281" s="138">
        <f t="shared" ca="1" si="84"/>
        <v>336999</v>
      </c>
      <c r="BB1281" s="138">
        <f t="shared" ca="1" si="85"/>
        <v>1</v>
      </c>
    </row>
    <row r="1282" spans="52:54" ht="15.75" customHeight="1">
      <c r="AZ1282" s="138">
        <f t="shared" ca="1" si="83"/>
        <v>256000</v>
      </c>
      <c r="BA1282" s="138">
        <f t="shared" ca="1" si="84"/>
        <v>255999</v>
      </c>
      <c r="BB1282" s="138">
        <f t="shared" ca="1" si="85"/>
        <v>1</v>
      </c>
    </row>
    <row r="1283" spans="52:54" ht="15.75" customHeight="1">
      <c r="AZ1283" s="138">
        <f t="shared" ca="1" si="83"/>
        <v>289000</v>
      </c>
      <c r="BA1283" s="138">
        <f t="shared" ca="1" si="84"/>
        <v>288999</v>
      </c>
      <c r="BB1283" s="138">
        <f t="shared" ca="1" si="85"/>
        <v>1</v>
      </c>
    </row>
    <row r="1284" spans="52:54" ht="15.75" customHeight="1">
      <c r="AZ1284" s="138">
        <f t="shared" ca="1" si="83"/>
        <v>398000</v>
      </c>
      <c r="BA1284" s="138">
        <f t="shared" ca="1" si="84"/>
        <v>397999</v>
      </c>
      <c r="BB1284" s="138">
        <f t="shared" ca="1" si="85"/>
        <v>1</v>
      </c>
    </row>
    <row r="1285" spans="52:54" ht="15.75" customHeight="1">
      <c r="AZ1285" s="138">
        <f t="shared" ca="1" si="83"/>
        <v>166000</v>
      </c>
      <c r="BA1285" s="138">
        <f t="shared" ca="1" si="84"/>
        <v>165999</v>
      </c>
      <c r="BB1285" s="138">
        <f t="shared" ca="1" si="85"/>
        <v>1</v>
      </c>
    </row>
    <row r="1286" spans="52:54" ht="15.75" customHeight="1">
      <c r="AZ1286" s="138">
        <f t="shared" ca="1" si="83"/>
        <v>151000</v>
      </c>
      <c r="BA1286" s="138">
        <f t="shared" ca="1" si="84"/>
        <v>150999</v>
      </c>
      <c r="BB1286" s="138">
        <f t="shared" ca="1" si="85"/>
        <v>1</v>
      </c>
    </row>
    <row r="1287" spans="52:54" ht="15.75" customHeight="1">
      <c r="AZ1287" s="138">
        <f t="shared" ca="1" si="83"/>
        <v>370000</v>
      </c>
      <c r="BA1287" s="138">
        <f t="shared" ca="1" si="84"/>
        <v>369999</v>
      </c>
      <c r="BB1287" s="138">
        <f t="shared" ca="1" si="85"/>
        <v>1</v>
      </c>
    </row>
    <row r="1288" spans="52:54" ht="15.75" customHeight="1">
      <c r="AZ1288" s="138">
        <f t="shared" ca="1" si="83"/>
        <v>253000</v>
      </c>
      <c r="BA1288" s="138">
        <f t="shared" ca="1" si="84"/>
        <v>252999</v>
      </c>
      <c r="BB1288" s="138">
        <f t="shared" ca="1" si="85"/>
        <v>1</v>
      </c>
    </row>
    <row r="1289" spans="52:54" ht="15.75" customHeight="1">
      <c r="AZ1289" s="138">
        <f t="shared" ca="1" si="83"/>
        <v>370000</v>
      </c>
      <c r="BA1289" s="138">
        <f t="shared" ca="1" si="84"/>
        <v>369999</v>
      </c>
      <c r="BB1289" s="138">
        <f t="shared" ca="1" si="85"/>
        <v>1</v>
      </c>
    </row>
    <row r="1290" spans="52:54" ht="15.75" customHeight="1">
      <c r="AZ1290" s="138">
        <f t="shared" ca="1" si="83"/>
        <v>109000</v>
      </c>
      <c r="BA1290" s="138">
        <f t="shared" ca="1" si="84"/>
        <v>108999</v>
      </c>
      <c r="BB1290" s="138">
        <f t="shared" ca="1" si="85"/>
        <v>1</v>
      </c>
    </row>
    <row r="1291" spans="52:54" ht="15.75" customHeight="1">
      <c r="AZ1291" s="138">
        <f t="shared" ca="1" si="83"/>
        <v>369000</v>
      </c>
      <c r="BA1291" s="138">
        <f t="shared" ca="1" si="84"/>
        <v>368999</v>
      </c>
      <c r="BB1291" s="138">
        <f t="shared" ca="1" si="85"/>
        <v>1</v>
      </c>
    </row>
    <row r="1292" spans="52:54" ht="15.75" customHeight="1">
      <c r="AZ1292" s="138">
        <f t="shared" ca="1" si="83"/>
        <v>270000</v>
      </c>
      <c r="BA1292" s="138">
        <f t="shared" ca="1" si="84"/>
        <v>269999</v>
      </c>
      <c r="BB1292" s="138">
        <f t="shared" ca="1" si="85"/>
        <v>1</v>
      </c>
    </row>
    <row r="1293" spans="52:54" ht="15.75" customHeight="1">
      <c r="AZ1293" s="138">
        <f t="shared" ca="1" si="83"/>
        <v>239000</v>
      </c>
      <c r="BA1293" s="138">
        <f t="shared" ca="1" si="84"/>
        <v>238999</v>
      </c>
      <c r="BB1293" s="138">
        <f t="shared" ca="1" si="85"/>
        <v>1</v>
      </c>
    </row>
    <row r="1294" spans="52:54" ht="15.75" customHeight="1">
      <c r="AZ1294" s="138">
        <f t="shared" ca="1" si="83"/>
        <v>204000</v>
      </c>
      <c r="BA1294" s="138">
        <f t="shared" ca="1" si="84"/>
        <v>203999</v>
      </c>
      <c r="BB1294" s="138">
        <f t="shared" ca="1" si="85"/>
        <v>1</v>
      </c>
    </row>
    <row r="1295" spans="52:54" ht="15.75" customHeight="1">
      <c r="AZ1295" s="138">
        <f t="shared" ca="1" si="83"/>
        <v>179000</v>
      </c>
      <c r="BA1295" s="138">
        <f t="shared" ca="1" si="84"/>
        <v>178999</v>
      </c>
      <c r="BB1295" s="138">
        <f t="shared" ca="1" si="85"/>
        <v>1</v>
      </c>
    </row>
    <row r="1296" spans="52:54" ht="15.75" customHeight="1">
      <c r="AZ1296" s="138">
        <f t="shared" ca="1" si="83"/>
        <v>392000</v>
      </c>
      <c r="BA1296" s="138">
        <f t="shared" ca="1" si="84"/>
        <v>391999</v>
      </c>
      <c r="BB1296" s="138">
        <f t="shared" ca="1" si="85"/>
        <v>1</v>
      </c>
    </row>
    <row r="1297" spans="52:54" ht="15.75" customHeight="1">
      <c r="AZ1297" s="138">
        <f t="shared" ca="1" si="83"/>
        <v>137000</v>
      </c>
      <c r="BA1297" s="138">
        <f t="shared" ca="1" si="84"/>
        <v>136999</v>
      </c>
      <c r="BB1297" s="138">
        <f t="shared" ca="1" si="85"/>
        <v>1</v>
      </c>
    </row>
    <row r="1298" spans="52:54" ht="15.75" customHeight="1">
      <c r="AZ1298" s="138">
        <f t="shared" ca="1" si="83"/>
        <v>117000</v>
      </c>
      <c r="BA1298" s="138">
        <f t="shared" ca="1" si="84"/>
        <v>116999</v>
      </c>
      <c r="BB1298" s="138">
        <f t="shared" ca="1" si="85"/>
        <v>1</v>
      </c>
    </row>
    <row r="1299" spans="52:54" ht="15.75" customHeight="1">
      <c r="AZ1299" s="138">
        <f t="shared" ca="1" si="83"/>
        <v>189000</v>
      </c>
      <c r="BA1299" s="138">
        <f t="shared" ca="1" si="84"/>
        <v>188999</v>
      </c>
      <c r="BB1299" s="138">
        <f t="shared" ca="1" si="85"/>
        <v>1</v>
      </c>
    </row>
    <row r="1300" spans="52:54" ht="15.75" customHeight="1">
      <c r="AZ1300" s="138">
        <f t="shared" ca="1" si="83"/>
        <v>261000</v>
      </c>
      <c r="BA1300" s="138">
        <f t="shared" ca="1" si="84"/>
        <v>260999</v>
      </c>
      <c r="BB1300" s="138">
        <f t="shared" ca="1" si="85"/>
        <v>1</v>
      </c>
    </row>
    <row r="1301" spans="52:54" ht="15.75" customHeight="1">
      <c r="AZ1301" s="138">
        <f t="shared" ca="1" si="83"/>
        <v>204000</v>
      </c>
      <c r="BA1301" s="138">
        <f t="shared" ca="1" si="84"/>
        <v>203999</v>
      </c>
      <c r="BB1301" s="138">
        <f t="shared" ca="1" si="85"/>
        <v>1</v>
      </c>
    </row>
    <row r="1302" spans="52:54" ht="15.75" customHeight="1">
      <c r="AZ1302" s="138">
        <f t="shared" ca="1" si="83"/>
        <v>210000</v>
      </c>
      <c r="BA1302" s="138">
        <f t="shared" ca="1" si="84"/>
        <v>209999</v>
      </c>
      <c r="BB1302" s="138">
        <f t="shared" ca="1" si="85"/>
        <v>1</v>
      </c>
    </row>
    <row r="1303" spans="52:54" ht="15.75" customHeight="1">
      <c r="AZ1303" s="138">
        <f t="shared" ca="1" si="83"/>
        <v>178000</v>
      </c>
      <c r="BA1303" s="138">
        <f t="shared" ca="1" si="84"/>
        <v>177999</v>
      </c>
      <c r="BB1303" s="138">
        <f t="shared" ca="1" si="85"/>
        <v>1</v>
      </c>
    </row>
    <row r="1304" spans="52:54" ht="15.75" customHeight="1">
      <c r="AZ1304" s="138">
        <f t="shared" ca="1" si="83"/>
        <v>355000</v>
      </c>
      <c r="BA1304" s="138">
        <f t="shared" ca="1" si="84"/>
        <v>354999</v>
      </c>
      <c r="BB1304" s="138">
        <f t="shared" ca="1" si="85"/>
        <v>1</v>
      </c>
    </row>
    <row r="1305" spans="52:54" ht="15.75" customHeight="1">
      <c r="AZ1305" s="138">
        <f t="shared" ca="1" si="83"/>
        <v>236000</v>
      </c>
      <c r="BA1305" s="138">
        <f t="shared" ca="1" si="84"/>
        <v>235999</v>
      </c>
      <c r="BB1305" s="138">
        <f t="shared" ca="1" si="85"/>
        <v>1</v>
      </c>
    </row>
    <row r="1306" spans="52:54" ht="15.75" customHeight="1">
      <c r="AZ1306" s="138">
        <f t="shared" ca="1" si="83"/>
        <v>382000</v>
      </c>
      <c r="BA1306" s="138">
        <f t="shared" ca="1" si="84"/>
        <v>381999</v>
      </c>
      <c r="BB1306" s="138">
        <f t="shared" ca="1" si="85"/>
        <v>1</v>
      </c>
    </row>
    <row r="1307" spans="52:54" ht="15.75" customHeight="1">
      <c r="AZ1307" s="138">
        <f t="shared" ca="1" si="83"/>
        <v>327000</v>
      </c>
      <c r="BA1307" s="138">
        <f t="shared" ca="1" si="84"/>
        <v>326999</v>
      </c>
      <c r="BB1307" s="138">
        <f t="shared" ca="1" si="85"/>
        <v>1</v>
      </c>
    </row>
    <row r="1308" spans="52:54" ht="15.75" customHeight="1">
      <c r="AZ1308" s="138">
        <f t="shared" ca="1" si="83"/>
        <v>353000</v>
      </c>
      <c r="BA1308" s="138">
        <f t="shared" ca="1" si="84"/>
        <v>352999</v>
      </c>
      <c r="BB1308" s="138">
        <f t="shared" ca="1" si="85"/>
        <v>1</v>
      </c>
    </row>
    <row r="1309" spans="52:54" ht="15.75" customHeight="1">
      <c r="AZ1309" s="138">
        <f t="shared" ca="1" si="83"/>
        <v>259000</v>
      </c>
      <c r="BA1309" s="138">
        <f t="shared" ca="1" si="84"/>
        <v>258999</v>
      </c>
      <c r="BB1309" s="138">
        <f t="shared" ca="1" si="85"/>
        <v>1</v>
      </c>
    </row>
    <row r="1310" spans="52:54" ht="15.75" customHeight="1">
      <c r="AZ1310" s="138">
        <f t="shared" ca="1" si="83"/>
        <v>164000</v>
      </c>
      <c r="BA1310" s="138">
        <f t="shared" ca="1" si="84"/>
        <v>163999</v>
      </c>
      <c r="BB1310" s="138">
        <f t="shared" ca="1" si="85"/>
        <v>1</v>
      </c>
    </row>
    <row r="1311" spans="52:54" ht="15.75" customHeight="1">
      <c r="AZ1311" s="138">
        <f t="shared" ca="1" si="83"/>
        <v>255000</v>
      </c>
      <c r="BA1311" s="138">
        <f t="shared" ca="1" si="84"/>
        <v>254999</v>
      </c>
      <c r="BB1311" s="138">
        <f t="shared" ca="1" si="85"/>
        <v>1</v>
      </c>
    </row>
    <row r="1312" spans="52:54" ht="15.75" customHeight="1">
      <c r="AZ1312" s="138">
        <f t="shared" ca="1" si="83"/>
        <v>126000</v>
      </c>
      <c r="BA1312" s="138">
        <f t="shared" ca="1" si="84"/>
        <v>125999</v>
      </c>
      <c r="BB1312" s="138">
        <f t="shared" ca="1" si="85"/>
        <v>1</v>
      </c>
    </row>
    <row r="1313" spans="52:54" ht="15.75" customHeight="1">
      <c r="AZ1313" s="138">
        <f t="shared" ca="1" si="83"/>
        <v>118000</v>
      </c>
      <c r="BA1313" s="138">
        <f t="shared" ca="1" si="84"/>
        <v>117999</v>
      </c>
      <c r="BB1313" s="138">
        <f t="shared" ca="1" si="85"/>
        <v>1</v>
      </c>
    </row>
    <row r="1314" spans="52:54" ht="15.75" customHeight="1">
      <c r="AZ1314" s="138">
        <f t="shared" ca="1" si="83"/>
        <v>378000</v>
      </c>
      <c r="BA1314" s="138">
        <f t="shared" ca="1" si="84"/>
        <v>377999</v>
      </c>
      <c r="BB1314" s="138">
        <f t="shared" ca="1" si="85"/>
        <v>1</v>
      </c>
    </row>
    <row r="1315" spans="52:54" ht="15.75" customHeight="1">
      <c r="AZ1315" s="138">
        <f t="shared" ca="1" si="83"/>
        <v>194000</v>
      </c>
      <c r="BA1315" s="138">
        <f t="shared" ca="1" si="84"/>
        <v>193999</v>
      </c>
      <c r="BB1315" s="138">
        <f t="shared" ca="1" si="85"/>
        <v>1</v>
      </c>
    </row>
    <row r="1316" spans="52:54" ht="15.75" customHeight="1">
      <c r="AZ1316" s="138">
        <f t="shared" ca="1" si="83"/>
        <v>240000</v>
      </c>
      <c r="BA1316" s="138">
        <f t="shared" ca="1" si="84"/>
        <v>239999</v>
      </c>
      <c r="BB1316" s="138">
        <f t="shared" ca="1" si="85"/>
        <v>1</v>
      </c>
    </row>
    <row r="1317" spans="52:54" ht="15.75" customHeight="1">
      <c r="AZ1317" s="138">
        <f t="shared" ca="1" si="83"/>
        <v>285000</v>
      </c>
      <c r="BA1317" s="138">
        <f t="shared" ca="1" si="84"/>
        <v>284999</v>
      </c>
      <c r="BB1317" s="138">
        <f t="shared" ca="1" si="85"/>
        <v>1</v>
      </c>
    </row>
    <row r="1318" spans="52:54" ht="15.75" customHeight="1">
      <c r="AZ1318" s="138">
        <f t="shared" ca="1" si="83"/>
        <v>109000</v>
      </c>
      <c r="BA1318" s="138">
        <f t="shared" ca="1" si="84"/>
        <v>108999</v>
      </c>
      <c r="BB1318" s="138">
        <f t="shared" ca="1" si="85"/>
        <v>1</v>
      </c>
    </row>
    <row r="1319" spans="52:54" ht="15.75" customHeight="1">
      <c r="AZ1319" s="138">
        <f t="shared" ca="1" si="83"/>
        <v>209000</v>
      </c>
      <c r="BA1319" s="138">
        <f t="shared" ca="1" si="84"/>
        <v>208999</v>
      </c>
      <c r="BB1319" s="138">
        <f t="shared" ca="1" si="85"/>
        <v>1</v>
      </c>
    </row>
    <row r="1320" spans="52:54" ht="15.75" customHeight="1">
      <c r="AZ1320" s="138">
        <f t="shared" ca="1" si="83"/>
        <v>249000</v>
      </c>
      <c r="BA1320" s="138">
        <f t="shared" ca="1" si="84"/>
        <v>248999</v>
      </c>
      <c r="BB1320" s="138">
        <f t="shared" ca="1" si="85"/>
        <v>1</v>
      </c>
    </row>
    <row r="1321" spans="52:54" ht="15.75" customHeight="1">
      <c r="AZ1321" s="138">
        <f t="shared" ca="1" si="83"/>
        <v>399000</v>
      </c>
      <c r="BA1321" s="138">
        <f t="shared" ca="1" si="84"/>
        <v>398999</v>
      </c>
      <c r="BB1321" s="138">
        <f t="shared" ca="1" si="85"/>
        <v>1</v>
      </c>
    </row>
    <row r="1322" spans="52:54" ht="15.75" customHeight="1">
      <c r="AZ1322" s="138">
        <f t="shared" ca="1" si="83"/>
        <v>149000</v>
      </c>
      <c r="BA1322" s="138">
        <f t="shared" ca="1" si="84"/>
        <v>148999</v>
      </c>
      <c r="BB1322" s="138">
        <f t="shared" ca="1" si="85"/>
        <v>1</v>
      </c>
    </row>
    <row r="1323" spans="52:54" ht="15.75" customHeight="1">
      <c r="AZ1323" s="138">
        <f t="shared" ca="1" si="83"/>
        <v>313000</v>
      </c>
      <c r="BA1323" s="138">
        <f t="shared" ca="1" si="84"/>
        <v>312999</v>
      </c>
      <c r="BB1323" s="138">
        <f t="shared" ca="1" si="85"/>
        <v>1</v>
      </c>
    </row>
    <row r="1324" spans="52:54" ht="15.75" customHeight="1">
      <c r="AZ1324" s="138">
        <f t="shared" ca="1" si="83"/>
        <v>109000</v>
      </c>
      <c r="BA1324" s="138">
        <f t="shared" ca="1" si="84"/>
        <v>108999</v>
      </c>
      <c r="BB1324" s="138">
        <f t="shared" ca="1" si="85"/>
        <v>1</v>
      </c>
    </row>
    <row r="1325" spans="52:54" ht="15.75" customHeight="1">
      <c r="AZ1325" s="138">
        <f t="shared" ca="1" si="83"/>
        <v>217000</v>
      </c>
      <c r="BA1325" s="138">
        <f t="shared" ca="1" si="84"/>
        <v>216999</v>
      </c>
      <c r="BB1325" s="138">
        <f t="shared" ca="1" si="85"/>
        <v>1</v>
      </c>
    </row>
    <row r="1326" spans="52:54" ht="15.75" customHeight="1">
      <c r="AZ1326" s="138">
        <f t="shared" ca="1" si="83"/>
        <v>121000</v>
      </c>
      <c r="BA1326" s="138">
        <f t="shared" ca="1" si="84"/>
        <v>120999</v>
      </c>
      <c r="BB1326" s="138">
        <f t="shared" ca="1" si="85"/>
        <v>1</v>
      </c>
    </row>
    <row r="1327" spans="52:54" ht="15.75" customHeight="1">
      <c r="AZ1327" s="138">
        <f t="shared" ca="1" si="83"/>
        <v>147000</v>
      </c>
      <c r="BA1327" s="138">
        <f t="shared" ca="1" si="84"/>
        <v>146999</v>
      </c>
      <c r="BB1327" s="138">
        <f t="shared" ca="1" si="85"/>
        <v>1</v>
      </c>
    </row>
    <row r="1328" spans="52:54" ht="15.75" customHeight="1">
      <c r="AZ1328" s="138">
        <f t="shared" ca="1" si="83"/>
        <v>214000</v>
      </c>
      <c r="BA1328" s="138">
        <f t="shared" ca="1" si="84"/>
        <v>213999</v>
      </c>
      <c r="BB1328" s="138">
        <f t="shared" ca="1" si="85"/>
        <v>1</v>
      </c>
    </row>
    <row r="1329" spans="52:54" ht="15.75" customHeight="1">
      <c r="AZ1329" s="138">
        <f t="shared" ca="1" si="83"/>
        <v>228000</v>
      </c>
      <c r="BA1329" s="138">
        <f t="shared" ca="1" si="84"/>
        <v>227999</v>
      </c>
      <c r="BB1329" s="138">
        <f t="shared" ca="1" si="85"/>
        <v>1</v>
      </c>
    </row>
    <row r="1330" spans="52:54" ht="15.75" customHeight="1">
      <c r="AZ1330" s="138">
        <f t="shared" ca="1" si="83"/>
        <v>111000</v>
      </c>
      <c r="BA1330" s="138">
        <f t="shared" ca="1" si="84"/>
        <v>110999</v>
      </c>
      <c r="BB1330" s="138">
        <f t="shared" ca="1" si="85"/>
        <v>1</v>
      </c>
    </row>
    <row r="1331" spans="52:54" ht="15.75" customHeight="1">
      <c r="AZ1331" s="138">
        <f t="shared" ca="1" si="83"/>
        <v>188000</v>
      </c>
      <c r="BA1331" s="138">
        <f t="shared" ca="1" si="84"/>
        <v>187999</v>
      </c>
      <c r="BB1331" s="138">
        <f t="shared" ca="1" si="85"/>
        <v>1</v>
      </c>
    </row>
    <row r="1332" spans="52:54" ht="15.75" customHeight="1">
      <c r="AZ1332" s="138">
        <f t="shared" ca="1" si="83"/>
        <v>258000</v>
      </c>
      <c r="BA1332" s="138">
        <f t="shared" ca="1" si="84"/>
        <v>257999</v>
      </c>
      <c r="BB1332" s="138">
        <f t="shared" ca="1" si="85"/>
        <v>1</v>
      </c>
    </row>
    <row r="1333" spans="52:54" ht="15.75" customHeight="1">
      <c r="AZ1333" s="138">
        <f t="shared" ca="1" si="83"/>
        <v>274000</v>
      </c>
      <c r="BA1333" s="138">
        <f t="shared" ca="1" si="84"/>
        <v>273999</v>
      </c>
      <c r="BB1333" s="138">
        <f t="shared" ca="1" si="85"/>
        <v>1</v>
      </c>
    </row>
    <row r="1334" spans="52:54" ht="15.75" customHeight="1">
      <c r="AZ1334" s="138">
        <f t="shared" ca="1" si="83"/>
        <v>125000</v>
      </c>
      <c r="BA1334" s="138">
        <f t="shared" ca="1" si="84"/>
        <v>124999</v>
      </c>
      <c r="BB1334" s="138">
        <f t="shared" ca="1" si="85"/>
        <v>1</v>
      </c>
    </row>
    <row r="1335" spans="52:54" ht="15.75" customHeight="1">
      <c r="AZ1335" s="138">
        <f t="shared" ca="1" si="83"/>
        <v>151000</v>
      </c>
      <c r="BA1335" s="138">
        <f t="shared" ca="1" si="84"/>
        <v>150999</v>
      </c>
      <c r="BB1335" s="138">
        <f t="shared" ca="1" si="85"/>
        <v>1</v>
      </c>
    </row>
    <row r="1336" spans="52:54" ht="15.75" customHeight="1">
      <c r="AZ1336" s="138">
        <f t="shared" ca="1" si="83"/>
        <v>335000</v>
      </c>
      <c r="BA1336" s="138">
        <f t="shared" ca="1" si="84"/>
        <v>334999</v>
      </c>
      <c r="BB1336" s="138">
        <f t="shared" ca="1" si="85"/>
        <v>1</v>
      </c>
    </row>
    <row r="1337" spans="52:54" ht="15.75" customHeight="1">
      <c r="AZ1337" s="138">
        <f t="shared" ca="1" si="83"/>
        <v>258000</v>
      </c>
      <c r="BA1337" s="138">
        <f t="shared" ca="1" si="84"/>
        <v>257999</v>
      </c>
      <c r="BB1337" s="138">
        <f t="shared" ca="1" si="85"/>
        <v>1</v>
      </c>
    </row>
    <row r="1338" spans="52:54" ht="15.75" customHeight="1">
      <c r="AZ1338" s="138">
        <f t="shared" ca="1" si="83"/>
        <v>346000</v>
      </c>
      <c r="BA1338" s="138">
        <f t="shared" ca="1" si="84"/>
        <v>345999</v>
      </c>
      <c r="BB1338" s="138">
        <f t="shared" ca="1" si="85"/>
        <v>1</v>
      </c>
    </row>
    <row r="1339" spans="52:54" ht="15.75" customHeight="1">
      <c r="AZ1339" s="138">
        <f t="shared" ca="1" si="83"/>
        <v>171000</v>
      </c>
      <c r="BA1339" s="138">
        <f t="shared" ca="1" si="84"/>
        <v>170999</v>
      </c>
      <c r="BB1339" s="138">
        <f t="shared" ca="1" si="85"/>
        <v>1</v>
      </c>
    </row>
    <row r="1340" spans="52:54" ht="15.75" customHeight="1">
      <c r="AZ1340" s="138">
        <f t="shared" ca="1" si="83"/>
        <v>366000</v>
      </c>
      <c r="BA1340" s="138">
        <f t="shared" ca="1" si="84"/>
        <v>365999</v>
      </c>
      <c r="BB1340" s="138">
        <f t="shared" ca="1" si="85"/>
        <v>1</v>
      </c>
    </row>
    <row r="1341" spans="52:54" ht="15.75" customHeight="1">
      <c r="AZ1341" s="138">
        <f t="shared" ca="1" si="83"/>
        <v>127000</v>
      </c>
      <c r="BA1341" s="138">
        <f t="shared" ca="1" si="84"/>
        <v>126999</v>
      </c>
      <c r="BB1341" s="138">
        <f t="shared" ca="1" si="85"/>
        <v>1</v>
      </c>
    </row>
    <row r="1342" spans="52:54" ht="15.75" customHeight="1">
      <c r="AZ1342" s="138">
        <f t="shared" ca="1" si="83"/>
        <v>246000</v>
      </c>
      <c r="BA1342" s="138">
        <f t="shared" ca="1" si="84"/>
        <v>245999</v>
      </c>
      <c r="BB1342" s="138">
        <f t="shared" ca="1" si="85"/>
        <v>1</v>
      </c>
    </row>
    <row r="1343" spans="52:54" ht="15.75" customHeight="1">
      <c r="AZ1343" s="138">
        <f t="shared" ca="1" si="83"/>
        <v>220000</v>
      </c>
      <c r="BA1343" s="138">
        <f t="shared" ca="1" si="84"/>
        <v>219999</v>
      </c>
      <c r="BB1343" s="138">
        <f t="shared" ca="1" si="85"/>
        <v>1</v>
      </c>
    </row>
    <row r="1344" spans="52:54" ht="15.75" customHeight="1">
      <c r="AZ1344" s="138">
        <f t="shared" ca="1" si="83"/>
        <v>278000</v>
      </c>
      <c r="BA1344" s="138">
        <f t="shared" ca="1" si="84"/>
        <v>277999</v>
      </c>
      <c r="BB1344" s="138">
        <f t="shared" ca="1" si="85"/>
        <v>1</v>
      </c>
    </row>
    <row r="1345" spans="52:54" ht="15.75" customHeight="1">
      <c r="AZ1345" s="138">
        <f t="shared" ca="1" si="83"/>
        <v>254000</v>
      </c>
      <c r="BA1345" s="138">
        <f t="shared" ca="1" si="84"/>
        <v>253999</v>
      </c>
      <c r="BB1345" s="138">
        <f t="shared" ca="1" si="85"/>
        <v>1</v>
      </c>
    </row>
    <row r="1346" spans="52:54" ht="15.75" customHeight="1">
      <c r="AZ1346" s="138">
        <f t="shared" ca="1" si="83"/>
        <v>171000</v>
      </c>
      <c r="BA1346" s="138">
        <f t="shared" ca="1" si="84"/>
        <v>170999</v>
      </c>
      <c r="BB1346" s="138">
        <f t="shared" ca="1" si="85"/>
        <v>1</v>
      </c>
    </row>
    <row r="1347" spans="52:54" ht="15.75" customHeight="1">
      <c r="AZ1347" s="138">
        <f t="shared" ca="1" si="83"/>
        <v>129000</v>
      </c>
      <c r="BA1347" s="138">
        <f t="shared" ca="1" si="84"/>
        <v>128999</v>
      </c>
      <c r="BB1347" s="138">
        <f t="shared" ca="1" si="85"/>
        <v>1</v>
      </c>
    </row>
    <row r="1348" spans="52:54" ht="15.75" customHeight="1">
      <c r="AZ1348" s="138">
        <f t="shared" ca="1" si="83"/>
        <v>366000</v>
      </c>
      <c r="BA1348" s="138">
        <f t="shared" ca="1" si="84"/>
        <v>365999</v>
      </c>
      <c r="BB1348" s="138">
        <f t="shared" ca="1" si="85"/>
        <v>1</v>
      </c>
    </row>
    <row r="1349" spans="52:54" ht="15.75" customHeight="1">
      <c r="AZ1349" s="138">
        <f t="shared" ca="1" si="83"/>
        <v>103000</v>
      </c>
      <c r="BA1349" s="138">
        <f t="shared" ca="1" si="84"/>
        <v>102999</v>
      </c>
      <c r="BB1349" s="138">
        <f t="shared" ca="1" si="85"/>
        <v>1</v>
      </c>
    </row>
    <row r="1350" spans="52:54" ht="15.75" customHeight="1">
      <c r="AZ1350" s="138">
        <f t="shared" ca="1" si="83"/>
        <v>295000</v>
      </c>
      <c r="BA1350" s="138">
        <f t="shared" ca="1" si="84"/>
        <v>294999</v>
      </c>
      <c r="BB1350" s="138">
        <f t="shared" ca="1" si="85"/>
        <v>1</v>
      </c>
    </row>
    <row r="1351" spans="52:54" ht="15.75" customHeight="1">
      <c r="AZ1351" s="138">
        <f t="shared" ca="1" si="83"/>
        <v>146000</v>
      </c>
      <c r="BA1351" s="138">
        <f t="shared" ca="1" si="84"/>
        <v>145999</v>
      </c>
      <c r="BB1351" s="138">
        <f t="shared" ca="1" si="85"/>
        <v>1</v>
      </c>
    </row>
    <row r="1352" spans="52:54" ht="15.75" customHeight="1">
      <c r="AZ1352" s="138">
        <f t="shared" ca="1" si="83"/>
        <v>122000</v>
      </c>
      <c r="BA1352" s="138">
        <f t="shared" ca="1" si="84"/>
        <v>121999</v>
      </c>
      <c r="BB1352" s="138">
        <f t="shared" ca="1" si="85"/>
        <v>1</v>
      </c>
    </row>
    <row r="1353" spans="52:54" ht="15.75" customHeight="1">
      <c r="AZ1353" s="138">
        <f t="shared" ca="1" si="83"/>
        <v>190000</v>
      </c>
      <c r="BA1353" s="138">
        <f t="shared" ca="1" si="84"/>
        <v>189999</v>
      </c>
      <c r="BB1353" s="138">
        <f t="shared" ca="1" si="85"/>
        <v>1</v>
      </c>
    </row>
    <row r="1354" spans="52:54" ht="15.75" customHeight="1">
      <c r="AZ1354" s="138">
        <f t="shared" ca="1" si="83"/>
        <v>212000</v>
      </c>
      <c r="BA1354" s="138">
        <f t="shared" ca="1" si="84"/>
        <v>211999</v>
      </c>
      <c r="BB1354" s="138">
        <f t="shared" ca="1" si="85"/>
        <v>1</v>
      </c>
    </row>
    <row r="1355" spans="52:54" ht="15.75" customHeight="1">
      <c r="AZ1355" s="138">
        <f t="shared" ca="1" si="83"/>
        <v>212000</v>
      </c>
      <c r="BA1355" s="138">
        <f t="shared" ca="1" si="84"/>
        <v>211999</v>
      </c>
      <c r="BB1355" s="138">
        <f t="shared" ca="1" si="85"/>
        <v>1</v>
      </c>
    </row>
    <row r="1356" spans="52:54" ht="15.75" customHeight="1">
      <c r="AZ1356" s="138">
        <f t="shared" ca="1" si="83"/>
        <v>291000</v>
      </c>
      <c r="BA1356" s="138">
        <f t="shared" ca="1" si="84"/>
        <v>290999</v>
      </c>
      <c r="BB1356" s="138">
        <f t="shared" ca="1" si="85"/>
        <v>1</v>
      </c>
    </row>
    <row r="1357" spans="52:54" ht="15.75" customHeight="1">
      <c r="AZ1357" s="138">
        <f t="shared" ca="1" si="83"/>
        <v>126000</v>
      </c>
      <c r="BA1357" s="138">
        <f t="shared" ca="1" si="84"/>
        <v>125999</v>
      </c>
      <c r="BB1357" s="138">
        <f t="shared" ca="1" si="85"/>
        <v>1</v>
      </c>
    </row>
    <row r="1358" spans="52:54" ht="15.75" customHeight="1">
      <c r="AZ1358" s="138">
        <f t="shared" ca="1" si="83"/>
        <v>132000</v>
      </c>
      <c r="BA1358" s="138">
        <f t="shared" ca="1" si="84"/>
        <v>131999</v>
      </c>
      <c r="BB1358" s="138">
        <f t="shared" ca="1" si="85"/>
        <v>1</v>
      </c>
    </row>
    <row r="1359" spans="52:54" ht="15.75" customHeight="1">
      <c r="AZ1359" s="138">
        <f t="shared" ca="1" si="83"/>
        <v>193000</v>
      </c>
      <c r="BA1359" s="138">
        <f t="shared" ca="1" si="84"/>
        <v>192999</v>
      </c>
      <c r="BB1359" s="138">
        <f t="shared" ca="1" si="85"/>
        <v>1</v>
      </c>
    </row>
    <row r="1360" spans="52:54" ht="15.75" customHeight="1">
      <c r="AZ1360" s="138">
        <f t="shared" ca="1" si="83"/>
        <v>366000</v>
      </c>
      <c r="BA1360" s="138">
        <f t="shared" ca="1" si="84"/>
        <v>365999</v>
      </c>
      <c r="BB1360" s="138">
        <f t="shared" ca="1" si="85"/>
        <v>1</v>
      </c>
    </row>
    <row r="1361" spans="52:54" ht="15.75" customHeight="1">
      <c r="AZ1361" s="138">
        <f t="shared" ca="1" si="83"/>
        <v>297000</v>
      </c>
      <c r="BA1361" s="138">
        <f t="shared" ca="1" si="84"/>
        <v>296999</v>
      </c>
      <c r="BB1361" s="138">
        <f t="shared" ca="1" si="85"/>
        <v>1</v>
      </c>
    </row>
    <row r="1362" spans="52:54" ht="15.75" customHeight="1">
      <c r="AZ1362" s="138">
        <f t="shared" ca="1" si="83"/>
        <v>158000</v>
      </c>
      <c r="BA1362" s="138">
        <f t="shared" ca="1" si="84"/>
        <v>157999</v>
      </c>
      <c r="BB1362" s="138">
        <f t="shared" ca="1" si="85"/>
        <v>1</v>
      </c>
    </row>
    <row r="1363" spans="52:54" ht="15.75" customHeight="1">
      <c r="AZ1363" s="138">
        <f t="shared" ca="1" si="83"/>
        <v>132000</v>
      </c>
      <c r="BA1363" s="138">
        <f t="shared" ca="1" si="84"/>
        <v>131999</v>
      </c>
      <c r="BB1363" s="138">
        <f t="shared" ca="1" si="85"/>
        <v>1</v>
      </c>
    </row>
    <row r="1364" spans="52:54" ht="15.75" customHeight="1">
      <c r="AZ1364" s="138">
        <f t="shared" ca="1" si="83"/>
        <v>325000</v>
      </c>
      <c r="BA1364" s="138">
        <f t="shared" ca="1" si="84"/>
        <v>324999</v>
      </c>
      <c r="BB1364" s="138">
        <f t="shared" ca="1" si="85"/>
        <v>1</v>
      </c>
    </row>
    <row r="1365" spans="52:54" ht="15.75" customHeight="1">
      <c r="AZ1365" s="138">
        <f t="shared" ca="1" si="83"/>
        <v>152000</v>
      </c>
      <c r="BA1365" s="138">
        <f t="shared" ca="1" si="84"/>
        <v>151999</v>
      </c>
      <c r="BB1365" s="138">
        <f t="shared" ca="1" si="85"/>
        <v>1</v>
      </c>
    </row>
    <row r="1366" spans="52:54" ht="15.75" customHeight="1">
      <c r="AZ1366" s="138">
        <f t="shared" ca="1" si="83"/>
        <v>182000</v>
      </c>
      <c r="BA1366" s="138">
        <f t="shared" ca="1" si="84"/>
        <v>181999</v>
      </c>
      <c r="BB1366" s="138">
        <f t="shared" ca="1" si="85"/>
        <v>1</v>
      </c>
    </row>
    <row r="1367" spans="52:54" ht="15.75" customHeight="1">
      <c r="AZ1367" s="138">
        <f t="shared" ca="1" si="83"/>
        <v>128000</v>
      </c>
      <c r="BA1367" s="138">
        <f t="shared" ca="1" si="84"/>
        <v>127999</v>
      </c>
      <c r="BB1367" s="138">
        <f t="shared" ca="1" si="85"/>
        <v>1</v>
      </c>
    </row>
    <row r="1368" spans="52:54" ht="15.75" customHeight="1">
      <c r="AZ1368" s="138">
        <f t="shared" ca="1" si="83"/>
        <v>257000</v>
      </c>
      <c r="BA1368" s="138">
        <f t="shared" ca="1" si="84"/>
        <v>256999</v>
      </c>
      <c r="BB1368" s="138">
        <f t="shared" ca="1" si="85"/>
        <v>1</v>
      </c>
    </row>
    <row r="1369" spans="52:54" ht="15.75" customHeight="1">
      <c r="AZ1369" s="138">
        <f t="shared" ca="1" si="83"/>
        <v>152000</v>
      </c>
      <c r="BA1369" s="138">
        <f t="shared" ca="1" si="84"/>
        <v>151999</v>
      </c>
      <c r="BB1369" s="138">
        <f t="shared" ca="1" si="85"/>
        <v>1</v>
      </c>
    </row>
    <row r="1370" spans="52:54" ht="15.75" customHeight="1">
      <c r="AZ1370" s="138">
        <f t="shared" ca="1" si="83"/>
        <v>399000</v>
      </c>
      <c r="BA1370" s="138">
        <f t="shared" ca="1" si="84"/>
        <v>398999</v>
      </c>
      <c r="BB1370" s="138">
        <f t="shared" ca="1" si="85"/>
        <v>1</v>
      </c>
    </row>
    <row r="1371" spans="52:54" ht="15.75" customHeight="1">
      <c r="AZ1371" s="138">
        <f t="shared" ca="1" si="83"/>
        <v>127000</v>
      </c>
      <c r="BA1371" s="138">
        <f t="shared" ca="1" si="84"/>
        <v>126999</v>
      </c>
      <c r="BB1371" s="138">
        <f t="shared" ca="1" si="85"/>
        <v>1</v>
      </c>
    </row>
    <row r="1372" spans="52:54" ht="15.75" customHeight="1">
      <c r="AZ1372" s="138">
        <f t="shared" ca="1" si="83"/>
        <v>387000</v>
      </c>
      <c r="BA1372" s="138">
        <f t="shared" ca="1" si="84"/>
        <v>386999</v>
      </c>
      <c r="BB1372" s="138">
        <f t="shared" ca="1" si="85"/>
        <v>1</v>
      </c>
    </row>
    <row r="1373" spans="52:54" ht="15.75" customHeight="1">
      <c r="AZ1373" s="138">
        <f t="shared" ca="1" si="83"/>
        <v>148000</v>
      </c>
      <c r="BA1373" s="138">
        <f t="shared" ca="1" si="84"/>
        <v>147999</v>
      </c>
      <c r="BB1373" s="138">
        <f t="shared" ca="1" si="85"/>
        <v>1</v>
      </c>
    </row>
    <row r="1374" spans="52:54" ht="15.75" customHeight="1">
      <c r="AZ1374" s="138">
        <f t="shared" ca="1" si="83"/>
        <v>323000</v>
      </c>
      <c r="BA1374" s="138">
        <f t="shared" ca="1" si="84"/>
        <v>322999</v>
      </c>
      <c r="BB1374" s="138">
        <f t="shared" ca="1" si="85"/>
        <v>1</v>
      </c>
    </row>
    <row r="1375" spans="52:54" ht="15.75" customHeight="1">
      <c r="AZ1375" s="138">
        <f t="shared" ca="1" si="83"/>
        <v>311000</v>
      </c>
      <c r="BA1375" s="138">
        <f t="shared" ca="1" si="84"/>
        <v>310999</v>
      </c>
      <c r="BB1375" s="138">
        <f t="shared" ca="1" si="85"/>
        <v>1</v>
      </c>
    </row>
    <row r="1376" spans="52:54" ht="15.75" customHeight="1">
      <c r="AZ1376" s="138">
        <f t="shared" ca="1" si="83"/>
        <v>343000</v>
      </c>
      <c r="BA1376" s="138">
        <f t="shared" ca="1" si="84"/>
        <v>342999</v>
      </c>
      <c r="BB1376" s="138">
        <f t="shared" ca="1" si="85"/>
        <v>1</v>
      </c>
    </row>
    <row r="1377" spans="52:54" ht="15.75" customHeight="1">
      <c r="AZ1377" s="138">
        <f t="shared" ca="1" si="83"/>
        <v>141000</v>
      </c>
      <c r="BA1377" s="138">
        <f t="shared" ca="1" si="84"/>
        <v>140999</v>
      </c>
      <c r="BB1377" s="138">
        <f t="shared" ca="1" si="85"/>
        <v>1</v>
      </c>
    </row>
    <row r="1378" spans="52:54" ht="15.75" customHeight="1">
      <c r="AZ1378" s="138">
        <f t="shared" ca="1" si="83"/>
        <v>361000</v>
      </c>
      <c r="BA1378" s="138">
        <f t="shared" ca="1" si="84"/>
        <v>360999</v>
      </c>
      <c r="BB1378" s="138">
        <f t="shared" ca="1" si="85"/>
        <v>1</v>
      </c>
    </row>
    <row r="1379" spans="52:54" ht="15.75" customHeight="1">
      <c r="AZ1379" s="138">
        <f t="shared" ca="1" si="83"/>
        <v>374000</v>
      </c>
      <c r="BA1379" s="138">
        <f t="shared" ca="1" si="84"/>
        <v>373999</v>
      </c>
      <c r="BB1379" s="138">
        <f t="shared" ca="1" si="85"/>
        <v>1</v>
      </c>
    </row>
    <row r="1380" spans="52:54" ht="15.75" customHeight="1">
      <c r="AZ1380" s="138">
        <f t="shared" ca="1" si="83"/>
        <v>143000</v>
      </c>
      <c r="BA1380" s="138">
        <f t="shared" ca="1" si="84"/>
        <v>142999</v>
      </c>
      <c r="BB1380" s="138">
        <f t="shared" ca="1" si="85"/>
        <v>1</v>
      </c>
    </row>
    <row r="1381" spans="52:54" ht="15.75" customHeight="1">
      <c r="AZ1381" s="138">
        <f t="shared" ca="1" si="83"/>
        <v>258000</v>
      </c>
      <c r="BA1381" s="138">
        <f t="shared" ca="1" si="84"/>
        <v>257999</v>
      </c>
      <c r="BB1381" s="138">
        <f t="shared" ca="1" si="85"/>
        <v>1</v>
      </c>
    </row>
    <row r="1382" spans="52:54" ht="15.75" customHeight="1">
      <c r="AZ1382" s="138">
        <f t="shared" ca="1" si="83"/>
        <v>149000</v>
      </c>
      <c r="BA1382" s="138">
        <f t="shared" ca="1" si="84"/>
        <v>148999</v>
      </c>
      <c r="BB1382" s="138">
        <f t="shared" ca="1" si="85"/>
        <v>1</v>
      </c>
    </row>
    <row r="1383" spans="52:54" ht="15.75" customHeight="1">
      <c r="AZ1383" s="138">
        <f t="shared" ca="1" si="83"/>
        <v>191000</v>
      </c>
      <c r="BA1383" s="138">
        <f t="shared" ca="1" si="84"/>
        <v>190999</v>
      </c>
      <c r="BB1383" s="138">
        <f t="shared" ca="1" si="85"/>
        <v>1</v>
      </c>
    </row>
    <row r="1384" spans="52:54" ht="15.75" customHeight="1">
      <c r="AZ1384" s="138">
        <f t="shared" ca="1" si="83"/>
        <v>172000</v>
      </c>
      <c r="BA1384" s="138">
        <f t="shared" ca="1" si="84"/>
        <v>171999</v>
      </c>
      <c r="BB1384" s="138">
        <f t="shared" ca="1" si="85"/>
        <v>1</v>
      </c>
    </row>
    <row r="1385" spans="52:54" ht="15.75" customHeight="1">
      <c r="AZ1385" s="138">
        <f t="shared" ca="1" si="83"/>
        <v>320000</v>
      </c>
      <c r="BA1385" s="138">
        <f t="shared" ca="1" si="84"/>
        <v>319999</v>
      </c>
      <c r="BB1385" s="138">
        <f t="shared" ca="1" si="85"/>
        <v>1</v>
      </c>
    </row>
    <row r="1386" spans="52:54" ht="15.75" customHeight="1">
      <c r="AZ1386" s="138">
        <f t="shared" ca="1" si="83"/>
        <v>150000</v>
      </c>
      <c r="BA1386" s="138">
        <f t="shared" ca="1" si="84"/>
        <v>149999</v>
      </c>
      <c r="BB1386" s="138">
        <f t="shared" ca="1" si="85"/>
        <v>1</v>
      </c>
    </row>
    <row r="1387" spans="52:54" ht="15.75" customHeight="1">
      <c r="AZ1387" s="138">
        <f t="shared" ca="1" si="83"/>
        <v>396000</v>
      </c>
      <c r="BA1387" s="138">
        <f t="shared" ca="1" si="84"/>
        <v>395999</v>
      </c>
      <c r="BB1387" s="138">
        <f t="shared" ca="1" si="85"/>
        <v>1</v>
      </c>
    </row>
    <row r="1388" spans="52:54" ht="15.75" customHeight="1">
      <c r="AZ1388" s="138">
        <f t="shared" ca="1" si="83"/>
        <v>102000</v>
      </c>
      <c r="BA1388" s="138">
        <f t="shared" ca="1" si="84"/>
        <v>101999</v>
      </c>
      <c r="BB1388" s="138">
        <f t="shared" ca="1" si="85"/>
        <v>1</v>
      </c>
    </row>
    <row r="1389" spans="52:54" ht="15.75" customHeight="1">
      <c r="AZ1389" s="138">
        <f t="shared" ca="1" si="83"/>
        <v>379000</v>
      </c>
      <c r="BA1389" s="138">
        <f t="shared" ca="1" si="84"/>
        <v>378999</v>
      </c>
      <c r="BB1389" s="138">
        <f t="shared" ca="1" si="85"/>
        <v>1</v>
      </c>
    </row>
    <row r="1390" spans="52:54" ht="15.75" customHeight="1">
      <c r="AZ1390" s="138">
        <f t="shared" ca="1" si="83"/>
        <v>162000</v>
      </c>
      <c r="BA1390" s="138">
        <f t="shared" ca="1" si="84"/>
        <v>161999</v>
      </c>
      <c r="BB1390" s="138">
        <f t="shared" ca="1" si="85"/>
        <v>1</v>
      </c>
    </row>
    <row r="1391" spans="52:54" ht="15.75" customHeight="1">
      <c r="AZ1391" s="138">
        <f t="shared" ca="1" si="83"/>
        <v>266000</v>
      </c>
      <c r="BA1391" s="138">
        <f t="shared" ca="1" si="84"/>
        <v>265999</v>
      </c>
      <c r="BB1391" s="138">
        <f t="shared" ca="1" si="85"/>
        <v>1</v>
      </c>
    </row>
    <row r="1392" spans="52:54" ht="15.75" customHeight="1">
      <c r="AZ1392" s="138">
        <f t="shared" ca="1" si="83"/>
        <v>215000</v>
      </c>
      <c r="BA1392" s="138">
        <f t="shared" ca="1" si="84"/>
        <v>214999</v>
      </c>
      <c r="BB1392" s="138">
        <f t="shared" ca="1" si="85"/>
        <v>1</v>
      </c>
    </row>
    <row r="1393" spans="52:54" ht="15.75" customHeight="1">
      <c r="AZ1393" s="138">
        <f t="shared" ca="1" si="83"/>
        <v>273000</v>
      </c>
      <c r="BA1393" s="138">
        <f t="shared" ca="1" si="84"/>
        <v>272999</v>
      </c>
      <c r="BB1393" s="138">
        <f t="shared" ca="1" si="85"/>
        <v>1</v>
      </c>
    </row>
    <row r="1394" spans="52:54" ht="15.75" customHeight="1">
      <c r="AZ1394" s="138">
        <f t="shared" ca="1" si="83"/>
        <v>246000</v>
      </c>
      <c r="BA1394" s="138">
        <f t="shared" ca="1" si="84"/>
        <v>245999</v>
      </c>
      <c r="BB1394" s="138">
        <f t="shared" ca="1" si="85"/>
        <v>1</v>
      </c>
    </row>
    <row r="1395" spans="52:54" ht="15.75" customHeight="1">
      <c r="AZ1395" s="138">
        <f t="shared" ca="1" si="83"/>
        <v>285000</v>
      </c>
      <c r="BA1395" s="138">
        <f t="shared" ca="1" si="84"/>
        <v>284999</v>
      </c>
      <c r="BB1395" s="138">
        <f t="shared" ca="1" si="85"/>
        <v>1</v>
      </c>
    </row>
    <row r="1396" spans="52:54" ht="15.75" customHeight="1">
      <c r="AZ1396" s="138">
        <f t="shared" ca="1" si="83"/>
        <v>383000</v>
      </c>
      <c r="BA1396" s="138">
        <f t="shared" ca="1" si="84"/>
        <v>382999</v>
      </c>
      <c r="BB1396" s="138">
        <f t="shared" ca="1" si="85"/>
        <v>1</v>
      </c>
    </row>
    <row r="1397" spans="52:54" ht="15.75" customHeight="1">
      <c r="AZ1397" s="138">
        <f t="shared" ca="1" si="83"/>
        <v>283000</v>
      </c>
      <c r="BA1397" s="138">
        <f t="shared" ca="1" si="84"/>
        <v>282999</v>
      </c>
      <c r="BB1397" s="138">
        <f t="shared" ca="1" si="85"/>
        <v>1</v>
      </c>
    </row>
    <row r="1398" spans="52:54" ht="15.75" customHeight="1">
      <c r="AZ1398" s="138">
        <f t="shared" ca="1" si="83"/>
        <v>300000</v>
      </c>
      <c r="BA1398" s="138">
        <f t="shared" ca="1" si="84"/>
        <v>299999</v>
      </c>
      <c r="BB1398" s="138">
        <f t="shared" ca="1" si="85"/>
        <v>1</v>
      </c>
    </row>
    <row r="1399" spans="52:54" ht="15.75" customHeight="1">
      <c r="AZ1399" s="138">
        <f t="shared" ca="1" si="83"/>
        <v>202000</v>
      </c>
      <c r="BA1399" s="138">
        <f t="shared" ca="1" si="84"/>
        <v>201999</v>
      </c>
      <c r="BB1399" s="138">
        <f t="shared" ca="1" si="85"/>
        <v>1</v>
      </c>
    </row>
    <row r="1400" spans="52:54" ht="15.75" customHeight="1">
      <c r="AZ1400" s="138">
        <f t="shared" ca="1" si="83"/>
        <v>131000</v>
      </c>
      <c r="BA1400" s="138">
        <f t="shared" ca="1" si="84"/>
        <v>130999</v>
      </c>
      <c r="BB1400" s="138">
        <f t="shared" ca="1" si="85"/>
        <v>1</v>
      </c>
    </row>
    <row r="1401" spans="52:54" ht="15.75" customHeight="1">
      <c r="AZ1401" s="138">
        <f t="shared" ca="1" si="83"/>
        <v>132000</v>
      </c>
      <c r="BA1401" s="138">
        <f t="shared" ca="1" si="84"/>
        <v>131999</v>
      </c>
      <c r="BB1401" s="138">
        <f t="shared" ca="1" si="85"/>
        <v>1</v>
      </c>
    </row>
    <row r="1402" spans="52:54" ht="15.75" customHeight="1">
      <c r="AZ1402" s="138">
        <f t="shared" ca="1" si="83"/>
        <v>320000</v>
      </c>
      <c r="BA1402" s="138">
        <f t="shared" ca="1" si="84"/>
        <v>319999</v>
      </c>
      <c r="BB1402" s="138">
        <f t="shared" ca="1" si="85"/>
        <v>1</v>
      </c>
    </row>
    <row r="1403" spans="52:54" ht="15.75" customHeight="1">
      <c r="AZ1403" s="138">
        <f t="shared" ca="1" si="83"/>
        <v>164000</v>
      </c>
      <c r="BA1403" s="138">
        <f t="shared" ca="1" si="84"/>
        <v>163999</v>
      </c>
      <c r="BB1403" s="138">
        <f t="shared" ca="1" si="85"/>
        <v>1</v>
      </c>
    </row>
    <row r="1404" spans="52:54" ht="15.75" customHeight="1">
      <c r="AZ1404" s="138">
        <f t="shared" ca="1" si="83"/>
        <v>314000</v>
      </c>
      <c r="BA1404" s="138">
        <f t="shared" ca="1" si="84"/>
        <v>313999</v>
      </c>
      <c r="BB1404" s="138">
        <f t="shared" ca="1" si="85"/>
        <v>1</v>
      </c>
    </row>
    <row r="1405" spans="52:54" ht="15.75" customHeight="1">
      <c r="AZ1405" s="138">
        <f t="shared" ca="1" si="83"/>
        <v>296000</v>
      </c>
      <c r="BA1405" s="138">
        <f t="shared" ca="1" si="84"/>
        <v>295999</v>
      </c>
      <c r="BB1405" s="138">
        <f t="shared" ca="1" si="85"/>
        <v>1</v>
      </c>
    </row>
    <row r="1406" spans="52:54" ht="15.75" customHeight="1">
      <c r="AZ1406" s="138">
        <f t="shared" ca="1" si="83"/>
        <v>230000</v>
      </c>
      <c r="BA1406" s="138">
        <f t="shared" ca="1" si="84"/>
        <v>229999</v>
      </c>
      <c r="BB1406" s="138">
        <f t="shared" ca="1" si="85"/>
        <v>1</v>
      </c>
    </row>
    <row r="1407" spans="52:54" ht="15.75" customHeight="1">
      <c r="AZ1407" s="138">
        <f t="shared" ca="1" si="83"/>
        <v>213000</v>
      </c>
      <c r="BA1407" s="138">
        <f t="shared" ca="1" si="84"/>
        <v>212999</v>
      </c>
      <c r="BB1407" s="138">
        <f t="shared" ca="1" si="85"/>
        <v>1</v>
      </c>
    </row>
    <row r="1408" spans="52:54" ht="15.75" customHeight="1">
      <c r="AZ1408" s="138">
        <f t="shared" ca="1" si="83"/>
        <v>292000</v>
      </c>
      <c r="BA1408" s="138">
        <f t="shared" ca="1" si="84"/>
        <v>291999</v>
      </c>
      <c r="BB1408" s="138">
        <f t="shared" ca="1" si="85"/>
        <v>1</v>
      </c>
    </row>
    <row r="1409" spans="52:54" ht="15.75" customHeight="1">
      <c r="AZ1409" s="138">
        <f t="shared" ca="1" si="83"/>
        <v>148000</v>
      </c>
      <c r="BA1409" s="138">
        <f t="shared" ca="1" si="84"/>
        <v>147999</v>
      </c>
      <c r="BB1409" s="138">
        <f t="shared" ca="1" si="85"/>
        <v>1</v>
      </c>
    </row>
    <row r="1410" spans="52:54" ht="15.75" customHeight="1">
      <c r="AZ1410" s="138">
        <f t="shared" ca="1" si="83"/>
        <v>257000</v>
      </c>
      <c r="BA1410" s="138">
        <f t="shared" ca="1" si="84"/>
        <v>256999</v>
      </c>
      <c r="BB1410" s="138">
        <f t="shared" ca="1" si="85"/>
        <v>1</v>
      </c>
    </row>
    <row r="1411" spans="52:54" ht="15.75" customHeight="1">
      <c r="AZ1411" s="138">
        <f t="shared" ca="1" si="83"/>
        <v>265000</v>
      </c>
      <c r="BA1411" s="138">
        <f t="shared" ca="1" si="84"/>
        <v>264999</v>
      </c>
      <c r="BB1411" s="138">
        <f t="shared" ca="1" si="85"/>
        <v>1</v>
      </c>
    </row>
    <row r="1412" spans="52:54" ht="15.75" customHeight="1">
      <c r="AZ1412" s="138">
        <f t="shared" ca="1" si="83"/>
        <v>330000</v>
      </c>
      <c r="BA1412" s="138">
        <f t="shared" ca="1" si="84"/>
        <v>329999</v>
      </c>
      <c r="BB1412" s="138">
        <f t="shared" ca="1" si="85"/>
        <v>1</v>
      </c>
    </row>
    <row r="1413" spans="52:54" ht="15.75" customHeight="1">
      <c r="AZ1413" s="138">
        <f t="shared" ca="1" si="83"/>
        <v>384000</v>
      </c>
      <c r="BA1413" s="138">
        <f t="shared" ca="1" si="84"/>
        <v>383999</v>
      </c>
      <c r="BB1413" s="138">
        <f t="shared" ca="1" si="85"/>
        <v>1</v>
      </c>
    </row>
    <row r="1414" spans="52:54" ht="15.75" customHeight="1">
      <c r="AZ1414" s="138">
        <f t="shared" ca="1" si="83"/>
        <v>162000</v>
      </c>
      <c r="BA1414" s="138">
        <f t="shared" ca="1" si="84"/>
        <v>161999</v>
      </c>
      <c r="BB1414" s="138">
        <f t="shared" ca="1" si="85"/>
        <v>1</v>
      </c>
    </row>
    <row r="1415" spans="52:54" ht="15.75" customHeight="1">
      <c r="AZ1415" s="138">
        <f t="shared" ca="1" si="83"/>
        <v>319000</v>
      </c>
      <c r="BA1415" s="138">
        <f t="shared" ca="1" si="84"/>
        <v>318999</v>
      </c>
      <c r="BB1415" s="138">
        <f t="shared" ca="1" si="85"/>
        <v>1</v>
      </c>
    </row>
    <row r="1416" spans="52:54" ht="15.75" customHeight="1">
      <c r="AZ1416" s="138">
        <f t="shared" ca="1" si="83"/>
        <v>330000</v>
      </c>
      <c r="BA1416" s="138">
        <f t="shared" ca="1" si="84"/>
        <v>329999</v>
      </c>
      <c r="BB1416" s="138">
        <f t="shared" ca="1" si="85"/>
        <v>1</v>
      </c>
    </row>
    <row r="1417" spans="52:54" ht="15.75" customHeight="1">
      <c r="AZ1417" s="138">
        <f t="shared" ca="1" si="83"/>
        <v>331000</v>
      </c>
      <c r="BA1417" s="138">
        <f t="shared" ca="1" si="84"/>
        <v>330999</v>
      </c>
      <c r="BB1417" s="138">
        <f t="shared" ca="1" si="85"/>
        <v>1</v>
      </c>
    </row>
    <row r="1418" spans="52:54" ht="15.75" customHeight="1">
      <c r="AZ1418" s="138">
        <f t="shared" ca="1" si="83"/>
        <v>364000</v>
      </c>
      <c r="BA1418" s="138">
        <f t="shared" ca="1" si="84"/>
        <v>363999</v>
      </c>
      <c r="BB1418" s="138">
        <f t="shared" ca="1" si="85"/>
        <v>1</v>
      </c>
    </row>
    <row r="1419" spans="52:54" ht="15.75" customHeight="1">
      <c r="AZ1419" s="138">
        <f t="shared" ca="1" si="83"/>
        <v>355000</v>
      </c>
      <c r="BA1419" s="138">
        <f t="shared" ca="1" si="84"/>
        <v>354999</v>
      </c>
      <c r="BB1419" s="138">
        <f t="shared" ca="1" si="85"/>
        <v>1</v>
      </c>
    </row>
    <row r="1420" spans="52:54" ht="15.75" customHeight="1">
      <c r="AZ1420" s="138">
        <f t="shared" ca="1" si="83"/>
        <v>254000</v>
      </c>
      <c r="BA1420" s="138">
        <f t="shared" ca="1" si="84"/>
        <v>253999</v>
      </c>
      <c r="BB1420" s="138">
        <f t="shared" ca="1" si="85"/>
        <v>1</v>
      </c>
    </row>
    <row r="1421" spans="52:54" ht="15.75" customHeight="1">
      <c r="AZ1421" s="138">
        <f t="shared" ca="1" si="83"/>
        <v>384000</v>
      </c>
      <c r="BA1421" s="138">
        <f t="shared" ca="1" si="84"/>
        <v>383999</v>
      </c>
      <c r="BB1421" s="138">
        <f t="shared" ca="1" si="85"/>
        <v>1</v>
      </c>
    </row>
    <row r="1422" spans="52:54" ht="15.75" customHeight="1">
      <c r="AZ1422" s="138">
        <f t="shared" ca="1" si="83"/>
        <v>392000</v>
      </c>
      <c r="BA1422" s="138">
        <f t="shared" ca="1" si="84"/>
        <v>391999</v>
      </c>
      <c r="BB1422" s="138">
        <f t="shared" ca="1" si="85"/>
        <v>1</v>
      </c>
    </row>
    <row r="1423" spans="52:54" ht="15.75" customHeight="1">
      <c r="AZ1423" s="138">
        <f t="shared" ca="1" si="83"/>
        <v>394000</v>
      </c>
      <c r="BA1423" s="138">
        <f t="shared" ca="1" si="84"/>
        <v>393999</v>
      </c>
      <c r="BB1423" s="138">
        <f t="shared" ca="1" si="85"/>
        <v>1</v>
      </c>
    </row>
    <row r="1424" spans="52:54" ht="15.75" customHeight="1">
      <c r="AZ1424" s="138">
        <f t="shared" ca="1" si="83"/>
        <v>154000</v>
      </c>
      <c r="BA1424" s="138">
        <f t="shared" ca="1" si="84"/>
        <v>153999</v>
      </c>
      <c r="BB1424" s="138">
        <f t="shared" ca="1" si="85"/>
        <v>1</v>
      </c>
    </row>
    <row r="1425" spans="52:54" ht="15.75" customHeight="1">
      <c r="AZ1425" s="138">
        <f t="shared" ca="1" si="83"/>
        <v>247000</v>
      </c>
      <c r="BA1425" s="138">
        <f t="shared" ca="1" si="84"/>
        <v>246999</v>
      </c>
      <c r="BB1425" s="138">
        <f t="shared" ca="1" si="85"/>
        <v>1</v>
      </c>
    </row>
    <row r="1426" spans="52:54" ht="15.75" customHeight="1">
      <c r="AZ1426" s="138">
        <f t="shared" ca="1" si="83"/>
        <v>121000</v>
      </c>
      <c r="BA1426" s="138">
        <f t="shared" ca="1" si="84"/>
        <v>120999</v>
      </c>
      <c r="BB1426" s="138">
        <f t="shared" ca="1" si="85"/>
        <v>1</v>
      </c>
    </row>
    <row r="1427" spans="52:54" ht="15.75" customHeight="1">
      <c r="AZ1427" s="138">
        <f t="shared" ca="1" si="83"/>
        <v>123000</v>
      </c>
      <c r="BA1427" s="138">
        <f t="shared" ca="1" si="84"/>
        <v>122999</v>
      </c>
      <c r="BB1427" s="138">
        <f t="shared" ca="1" si="85"/>
        <v>1</v>
      </c>
    </row>
    <row r="1428" spans="52:54" ht="15.75" customHeight="1">
      <c r="AZ1428" s="138">
        <f t="shared" ca="1" si="83"/>
        <v>183000</v>
      </c>
      <c r="BA1428" s="138">
        <f t="shared" ca="1" si="84"/>
        <v>182999</v>
      </c>
      <c r="BB1428" s="138">
        <f t="shared" ca="1" si="85"/>
        <v>1</v>
      </c>
    </row>
    <row r="1429" spans="52:54" ht="15.75" customHeight="1">
      <c r="AZ1429" s="138">
        <f t="shared" ca="1" si="83"/>
        <v>217000</v>
      </c>
      <c r="BA1429" s="138">
        <f t="shared" ca="1" si="84"/>
        <v>216999</v>
      </c>
      <c r="BB1429" s="138">
        <f t="shared" ca="1" si="85"/>
        <v>1</v>
      </c>
    </row>
    <row r="1430" spans="52:54" ht="15.75" customHeight="1">
      <c r="AZ1430" s="138">
        <f t="shared" ca="1" si="83"/>
        <v>211000</v>
      </c>
      <c r="BA1430" s="138">
        <f t="shared" ca="1" si="84"/>
        <v>210999</v>
      </c>
      <c r="BB1430" s="138">
        <f t="shared" ca="1" si="85"/>
        <v>1</v>
      </c>
    </row>
    <row r="1431" spans="52:54" ht="15.75" customHeight="1">
      <c r="AZ1431" s="138">
        <f t="shared" ca="1" si="83"/>
        <v>279000</v>
      </c>
      <c r="BA1431" s="138">
        <f t="shared" ca="1" si="84"/>
        <v>278999</v>
      </c>
      <c r="BB1431" s="138">
        <f t="shared" ca="1" si="85"/>
        <v>1</v>
      </c>
    </row>
    <row r="1432" spans="52:54" ht="15.75" customHeight="1">
      <c r="AZ1432" s="138">
        <f t="shared" ca="1" si="83"/>
        <v>387000</v>
      </c>
      <c r="BA1432" s="138">
        <f t="shared" ca="1" si="84"/>
        <v>386999</v>
      </c>
      <c r="BB1432" s="138">
        <f t="shared" ca="1" si="85"/>
        <v>1</v>
      </c>
    </row>
    <row r="1433" spans="52:54" ht="15.75" customHeight="1">
      <c r="AZ1433" s="138">
        <f t="shared" ca="1" si="83"/>
        <v>166000</v>
      </c>
      <c r="BA1433" s="138">
        <f t="shared" ca="1" si="84"/>
        <v>165999</v>
      </c>
      <c r="BB1433" s="138">
        <f t="shared" ca="1" si="85"/>
        <v>1</v>
      </c>
    </row>
    <row r="1434" spans="52:54" ht="15.75" customHeight="1">
      <c r="AZ1434" s="138">
        <f t="shared" ca="1" si="83"/>
        <v>230000</v>
      </c>
      <c r="BA1434" s="138">
        <f t="shared" ca="1" si="84"/>
        <v>229999</v>
      </c>
      <c r="BB1434" s="138">
        <f t="shared" ca="1" si="85"/>
        <v>1</v>
      </c>
    </row>
    <row r="1435" spans="52:54" ht="15.75" customHeight="1">
      <c r="AZ1435" s="138">
        <f t="shared" ca="1" si="83"/>
        <v>243000</v>
      </c>
      <c r="BA1435" s="138">
        <f t="shared" ca="1" si="84"/>
        <v>242999</v>
      </c>
      <c r="BB1435" s="138">
        <f t="shared" ca="1" si="85"/>
        <v>1</v>
      </c>
    </row>
    <row r="1436" spans="52:54" ht="15.75" customHeight="1">
      <c r="AZ1436" s="138">
        <f t="shared" ca="1" si="83"/>
        <v>341000</v>
      </c>
      <c r="BA1436" s="138">
        <f t="shared" ca="1" si="84"/>
        <v>340999</v>
      </c>
      <c r="BB1436" s="138">
        <f t="shared" ca="1" si="85"/>
        <v>1</v>
      </c>
    </row>
    <row r="1437" spans="52:54" ht="15.75" customHeight="1">
      <c r="AZ1437" s="138">
        <f t="shared" ca="1" si="83"/>
        <v>278000</v>
      </c>
      <c r="BA1437" s="138">
        <f t="shared" ca="1" si="84"/>
        <v>277999</v>
      </c>
      <c r="BB1437" s="138">
        <f t="shared" ca="1" si="85"/>
        <v>1</v>
      </c>
    </row>
    <row r="1438" spans="52:54" ht="15.75" customHeight="1">
      <c r="AZ1438" s="138">
        <f t="shared" ca="1" si="83"/>
        <v>168000</v>
      </c>
      <c r="BA1438" s="138">
        <f t="shared" ca="1" si="84"/>
        <v>167999</v>
      </c>
      <c r="BB1438" s="138">
        <f t="shared" ca="1" si="85"/>
        <v>1</v>
      </c>
    </row>
    <row r="1439" spans="52:54" ht="15.75" customHeight="1">
      <c r="AZ1439" s="138">
        <f t="shared" ca="1" si="83"/>
        <v>149000</v>
      </c>
      <c r="BA1439" s="138">
        <f t="shared" ca="1" si="84"/>
        <v>148999</v>
      </c>
      <c r="BB1439" s="138">
        <f t="shared" ca="1" si="85"/>
        <v>1</v>
      </c>
    </row>
    <row r="1440" spans="52:54" ht="15.75" customHeight="1">
      <c r="AZ1440" s="138">
        <f t="shared" ca="1" si="83"/>
        <v>186000</v>
      </c>
      <c r="BA1440" s="138">
        <f t="shared" ca="1" si="84"/>
        <v>185999</v>
      </c>
      <c r="BB1440" s="138">
        <f t="shared" ca="1" si="85"/>
        <v>1</v>
      </c>
    </row>
    <row r="1441" spans="52:54" ht="15.75" customHeight="1">
      <c r="AZ1441" s="138">
        <f t="shared" ca="1" si="83"/>
        <v>117000</v>
      </c>
      <c r="BA1441" s="138">
        <f t="shared" ca="1" si="84"/>
        <v>116999</v>
      </c>
      <c r="BB1441" s="138">
        <f t="shared" ca="1" si="85"/>
        <v>1</v>
      </c>
    </row>
    <row r="1442" spans="52:54" ht="15.75" customHeight="1">
      <c r="AZ1442" s="138">
        <f t="shared" ca="1" si="83"/>
        <v>143000</v>
      </c>
      <c r="BA1442" s="138">
        <f t="shared" ca="1" si="84"/>
        <v>142999</v>
      </c>
      <c r="BB1442" s="138">
        <f t="shared" ca="1" si="85"/>
        <v>1</v>
      </c>
    </row>
    <row r="1443" spans="52:54" ht="15.75" customHeight="1">
      <c r="AZ1443" s="138">
        <f t="shared" ca="1" si="83"/>
        <v>216000</v>
      </c>
      <c r="BA1443" s="138">
        <f t="shared" ca="1" si="84"/>
        <v>215999</v>
      </c>
      <c r="BB1443" s="138">
        <f t="shared" ca="1" si="85"/>
        <v>1</v>
      </c>
    </row>
    <row r="1444" spans="52:54" ht="15.75" customHeight="1">
      <c r="AZ1444" s="138">
        <f t="shared" ca="1" si="83"/>
        <v>345000</v>
      </c>
      <c r="BA1444" s="138">
        <f t="shared" ca="1" si="84"/>
        <v>344999</v>
      </c>
      <c r="BB1444" s="138">
        <f t="shared" ca="1" si="85"/>
        <v>1</v>
      </c>
    </row>
    <row r="1445" spans="52:54" ht="15.75" customHeight="1">
      <c r="AZ1445" s="138">
        <f t="shared" ca="1" si="83"/>
        <v>387000</v>
      </c>
      <c r="BA1445" s="138">
        <f t="shared" ca="1" si="84"/>
        <v>386999</v>
      </c>
      <c r="BB1445" s="138">
        <f t="shared" ca="1" si="85"/>
        <v>1</v>
      </c>
    </row>
    <row r="1446" spans="52:54" ht="15.75" customHeight="1">
      <c r="AZ1446" s="138">
        <f t="shared" ca="1" si="83"/>
        <v>116000</v>
      </c>
      <c r="BA1446" s="138">
        <f t="shared" ca="1" si="84"/>
        <v>115999</v>
      </c>
      <c r="BB1446" s="138">
        <f t="shared" ca="1" si="85"/>
        <v>1</v>
      </c>
    </row>
    <row r="1447" spans="52:54" ht="15.75" customHeight="1">
      <c r="AZ1447" s="138">
        <f t="shared" ca="1" si="83"/>
        <v>241000</v>
      </c>
      <c r="BA1447" s="138">
        <f t="shared" ca="1" si="84"/>
        <v>240999</v>
      </c>
      <c r="BB1447" s="138">
        <f t="shared" ca="1" si="85"/>
        <v>1</v>
      </c>
    </row>
    <row r="1448" spans="52:54" ht="15.75" customHeight="1">
      <c r="AZ1448" s="138">
        <f t="shared" ca="1" si="83"/>
        <v>397000</v>
      </c>
      <c r="BA1448" s="138">
        <f t="shared" ca="1" si="84"/>
        <v>396999</v>
      </c>
      <c r="BB1448" s="138">
        <f t="shared" ca="1" si="85"/>
        <v>1</v>
      </c>
    </row>
    <row r="1449" spans="52:54" ht="15.75" customHeight="1">
      <c r="AZ1449" s="138">
        <f t="shared" ca="1" si="83"/>
        <v>207000</v>
      </c>
      <c r="BA1449" s="138">
        <f t="shared" ca="1" si="84"/>
        <v>206999</v>
      </c>
      <c r="BB1449" s="138">
        <f t="shared" ca="1" si="85"/>
        <v>1</v>
      </c>
    </row>
    <row r="1450" spans="52:54" ht="15.75" customHeight="1">
      <c r="AZ1450" s="138">
        <f t="shared" ca="1" si="83"/>
        <v>174000</v>
      </c>
      <c r="BA1450" s="138">
        <f t="shared" ca="1" si="84"/>
        <v>173999</v>
      </c>
      <c r="BB1450" s="138">
        <f t="shared" ca="1" si="85"/>
        <v>1</v>
      </c>
    </row>
    <row r="1451" spans="52:54" ht="15.75" customHeight="1">
      <c r="AZ1451" s="138">
        <f t="shared" ca="1" si="83"/>
        <v>234000</v>
      </c>
      <c r="BA1451" s="138">
        <f t="shared" ca="1" si="84"/>
        <v>233999</v>
      </c>
      <c r="BB1451" s="138">
        <f t="shared" ca="1" si="85"/>
        <v>1</v>
      </c>
    </row>
    <row r="1452" spans="52:54" ht="15.75" customHeight="1">
      <c r="AZ1452" s="138">
        <f t="shared" ca="1" si="83"/>
        <v>259000</v>
      </c>
      <c r="BA1452" s="138">
        <f t="shared" ca="1" si="84"/>
        <v>258999</v>
      </c>
      <c r="BB1452" s="138">
        <f t="shared" ca="1" si="85"/>
        <v>1</v>
      </c>
    </row>
    <row r="1453" spans="52:54" ht="15.75" customHeight="1">
      <c r="AZ1453" s="138">
        <f t="shared" ca="1" si="83"/>
        <v>338000</v>
      </c>
      <c r="BA1453" s="138">
        <f t="shared" ca="1" si="84"/>
        <v>337999</v>
      </c>
      <c r="BB1453" s="138">
        <f t="shared" ca="1" si="85"/>
        <v>1</v>
      </c>
    </row>
    <row r="1454" spans="52:54" ht="15.75" customHeight="1">
      <c r="AZ1454" s="138">
        <f t="shared" ca="1" si="83"/>
        <v>196000</v>
      </c>
      <c r="BA1454" s="138">
        <f t="shared" ca="1" si="84"/>
        <v>195999</v>
      </c>
      <c r="BB1454" s="138">
        <f t="shared" ca="1" si="85"/>
        <v>1</v>
      </c>
    </row>
    <row r="1455" spans="52:54" ht="15.75" customHeight="1">
      <c r="AZ1455" s="138">
        <f t="shared" ca="1" si="83"/>
        <v>378000</v>
      </c>
      <c r="BA1455" s="138">
        <f t="shared" ca="1" si="84"/>
        <v>377999</v>
      </c>
      <c r="BB1455" s="138">
        <f t="shared" ca="1" si="85"/>
        <v>1</v>
      </c>
    </row>
    <row r="1456" spans="52:54" ht="15.75" customHeight="1">
      <c r="AZ1456" s="138">
        <f t="shared" ca="1" si="83"/>
        <v>101000</v>
      </c>
      <c r="BA1456" s="138">
        <f t="shared" ca="1" si="84"/>
        <v>100999</v>
      </c>
      <c r="BB1456" s="138">
        <f t="shared" ca="1" si="85"/>
        <v>1</v>
      </c>
    </row>
    <row r="1457" spans="52:54" ht="15.75" customHeight="1">
      <c r="AZ1457" s="138">
        <f t="shared" ca="1" si="83"/>
        <v>218000</v>
      </c>
      <c r="BA1457" s="138">
        <f t="shared" ca="1" si="84"/>
        <v>217999</v>
      </c>
      <c r="BB1457" s="138">
        <f t="shared" ca="1" si="85"/>
        <v>1</v>
      </c>
    </row>
    <row r="1458" spans="52:54" ht="15.75" customHeight="1">
      <c r="AZ1458" s="138">
        <f t="shared" ca="1" si="83"/>
        <v>172000</v>
      </c>
      <c r="BA1458" s="138">
        <f t="shared" ca="1" si="84"/>
        <v>171999</v>
      </c>
      <c r="BB1458" s="138">
        <f t="shared" ca="1" si="85"/>
        <v>1</v>
      </c>
    </row>
    <row r="1459" spans="52:54" ht="15.75" customHeight="1">
      <c r="AZ1459" s="138">
        <f t="shared" ca="1" si="83"/>
        <v>110000</v>
      </c>
      <c r="BA1459" s="138">
        <f t="shared" ca="1" si="84"/>
        <v>109999</v>
      </c>
      <c r="BB1459" s="138">
        <f t="shared" ca="1" si="85"/>
        <v>1</v>
      </c>
    </row>
    <row r="1460" spans="52:54" ht="15.75" customHeight="1">
      <c r="AZ1460" s="138">
        <f t="shared" ca="1" si="83"/>
        <v>229000</v>
      </c>
      <c r="BA1460" s="138">
        <f t="shared" ca="1" si="84"/>
        <v>228999</v>
      </c>
      <c r="BB1460" s="138">
        <f t="shared" ca="1" si="85"/>
        <v>1</v>
      </c>
    </row>
    <row r="1461" spans="52:54" ht="15.75" customHeight="1">
      <c r="AZ1461" s="138">
        <f t="shared" ca="1" si="83"/>
        <v>382000</v>
      </c>
      <c r="BA1461" s="138">
        <f t="shared" ca="1" si="84"/>
        <v>381999</v>
      </c>
      <c r="BB1461" s="138">
        <f t="shared" ca="1" si="85"/>
        <v>1</v>
      </c>
    </row>
    <row r="1462" spans="52:54" ht="15.75" customHeight="1">
      <c r="AZ1462" s="138">
        <f t="shared" ca="1" si="83"/>
        <v>106000</v>
      </c>
      <c r="BA1462" s="138">
        <f t="shared" ca="1" si="84"/>
        <v>105999</v>
      </c>
      <c r="BB1462" s="138">
        <f t="shared" ca="1" si="85"/>
        <v>1</v>
      </c>
    </row>
    <row r="1463" spans="52:54" ht="15.75" customHeight="1">
      <c r="AZ1463" s="138">
        <f t="shared" ca="1" si="83"/>
        <v>143000</v>
      </c>
      <c r="BA1463" s="138">
        <f t="shared" ca="1" si="84"/>
        <v>142999</v>
      </c>
      <c r="BB1463" s="138">
        <f t="shared" ca="1" si="85"/>
        <v>1</v>
      </c>
    </row>
    <row r="1464" spans="52:54" ht="15.75" customHeight="1">
      <c r="AZ1464" s="138">
        <f t="shared" ca="1" si="83"/>
        <v>114000</v>
      </c>
      <c r="BA1464" s="138">
        <f t="shared" ca="1" si="84"/>
        <v>113999</v>
      </c>
      <c r="BB1464" s="138">
        <f t="shared" ca="1" si="85"/>
        <v>1</v>
      </c>
    </row>
    <row r="1465" spans="52:54" ht="15.75" customHeight="1">
      <c r="AZ1465" s="138">
        <f t="shared" ca="1" si="83"/>
        <v>143000</v>
      </c>
      <c r="BA1465" s="138">
        <f t="shared" ca="1" si="84"/>
        <v>142999</v>
      </c>
      <c r="BB1465" s="138">
        <f t="shared" ca="1" si="85"/>
        <v>1</v>
      </c>
    </row>
    <row r="1466" spans="52:54" ht="15.75" customHeight="1">
      <c r="AZ1466" s="138">
        <f t="shared" ca="1" si="83"/>
        <v>397000</v>
      </c>
      <c r="BA1466" s="138">
        <f t="shared" ca="1" si="84"/>
        <v>396999</v>
      </c>
      <c r="BB1466" s="138">
        <f t="shared" ca="1" si="85"/>
        <v>1</v>
      </c>
    </row>
    <row r="1467" spans="52:54" ht="15.75" customHeight="1">
      <c r="AZ1467" s="138">
        <f t="shared" ca="1" si="83"/>
        <v>173000</v>
      </c>
      <c r="BA1467" s="138">
        <f t="shared" ca="1" si="84"/>
        <v>172999</v>
      </c>
      <c r="BB1467" s="138">
        <f t="shared" ca="1" si="85"/>
        <v>1</v>
      </c>
    </row>
    <row r="1468" spans="52:54" ht="15.75" customHeight="1">
      <c r="AZ1468" s="138">
        <f t="shared" ca="1" si="83"/>
        <v>304000</v>
      </c>
      <c r="BA1468" s="138">
        <f t="shared" ca="1" si="84"/>
        <v>303999</v>
      </c>
      <c r="BB1468" s="138">
        <f t="shared" ca="1" si="85"/>
        <v>1</v>
      </c>
    </row>
    <row r="1469" spans="52:54" ht="15.75" customHeight="1">
      <c r="AZ1469" s="138">
        <f t="shared" ca="1" si="83"/>
        <v>302000</v>
      </c>
      <c r="BA1469" s="138">
        <f t="shared" ca="1" si="84"/>
        <v>301999</v>
      </c>
      <c r="BB1469" s="138">
        <f t="shared" ca="1" si="85"/>
        <v>1</v>
      </c>
    </row>
    <row r="1470" spans="52:54" ht="15.75" customHeight="1">
      <c r="AZ1470" s="138">
        <f t="shared" ca="1" si="83"/>
        <v>328000</v>
      </c>
      <c r="BA1470" s="138">
        <f t="shared" ca="1" si="84"/>
        <v>327999</v>
      </c>
      <c r="BB1470" s="138">
        <f t="shared" ca="1" si="85"/>
        <v>1</v>
      </c>
    </row>
    <row r="1471" spans="52:54" ht="15.75" customHeight="1">
      <c r="AZ1471" s="138">
        <f t="shared" ca="1" si="83"/>
        <v>248000</v>
      </c>
      <c r="BA1471" s="138">
        <f t="shared" ca="1" si="84"/>
        <v>247999</v>
      </c>
      <c r="BB1471" s="138">
        <f t="shared" ca="1" si="85"/>
        <v>1</v>
      </c>
    </row>
    <row r="1472" spans="52:54" ht="15.75" customHeight="1">
      <c r="AZ1472" s="138">
        <f t="shared" ca="1" si="83"/>
        <v>269000</v>
      </c>
      <c r="BA1472" s="138">
        <f t="shared" ca="1" si="84"/>
        <v>268999</v>
      </c>
      <c r="BB1472" s="138">
        <f t="shared" ca="1" si="85"/>
        <v>1</v>
      </c>
    </row>
    <row r="1473" spans="52:54" ht="15.75" customHeight="1">
      <c r="AZ1473" s="138">
        <f t="shared" ca="1" si="83"/>
        <v>296000</v>
      </c>
      <c r="BA1473" s="138">
        <f t="shared" ca="1" si="84"/>
        <v>295999</v>
      </c>
      <c r="BB1473" s="138">
        <f t="shared" ca="1" si="85"/>
        <v>1</v>
      </c>
    </row>
    <row r="1474" spans="52:54" ht="15.75" customHeight="1">
      <c r="AZ1474" s="138">
        <f t="shared" ca="1" si="83"/>
        <v>125000</v>
      </c>
      <c r="BA1474" s="138">
        <f t="shared" ca="1" si="84"/>
        <v>124999</v>
      </c>
      <c r="BB1474" s="138">
        <f t="shared" ca="1" si="85"/>
        <v>1</v>
      </c>
    </row>
    <row r="1475" spans="52:54" ht="15.75" customHeight="1">
      <c r="AZ1475" s="138">
        <f t="shared" ca="1" si="83"/>
        <v>285000</v>
      </c>
      <c r="BA1475" s="138">
        <f t="shared" ca="1" si="84"/>
        <v>284999</v>
      </c>
      <c r="BB1475" s="138">
        <f t="shared" ca="1" si="85"/>
        <v>1</v>
      </c>
    </row>
    <row r="1476" spans="52:54" ht="15.75" customHeight="1">
      <c r="AZ1476" s="138">
        <f t="shared" ca="1" si="83"/>
        <v>365000</v>
      </c>
      <c r="BA1476" s="138">
        <f t="shared" ca="1" si="84"/>
        <v>364999</v>
      </c>
      <c r="BB1476" s="138">
        <f t="shared" ca="1" si="85"/>
        <v>1</v>
      </c>
    </row>
    <row r="1477" spans="52:54" ht="15.75" customHeight="1">
      <c r="AZ1477" s="138">
        <f t="shared" ca="1" si="83"/>
        <v>316000</v>
      </c>
      <c r="BA1477" s="138">
        <f t="shared" ca="1" si="84"/>
        <v>315999</v>
      </c>
      <c r="BB1477" s="138">
        <f t="shared" ca="1" si="85"/>
        <v>1</v>
      </c>
    </row>
    <row r="1478" spans="52:54" ht="15.75" customHeight="1">
      <c r="AZ1478" s="138">
        <f t="shared" ca="1" si="83"/>
        <v>346000</v>
      </c>
      <c r="BA1478" s="138">
        <f t="shared" ca="1" si="84"/>
        <v>345999</v>
      </c>
      <c r="BB1478" s="138">
        <f t="shared" ca="1" si="85"/>
        <v>1</v>
      </c>
    </row>
    <row r="1479" spans="52:54" ht="15.75" customHeight="1">
      <c r="AZ1479" s="138">
        <f t="shared" ca="1" si="83"/>
        <v>398000</v>
      </c>
      <c r="BA1479" s="138">
        <f t="shared" ca="1" si="84"/>
        <v>397999</v>
      </c>
      <c r="BB1479" s="138">
        <f t="shared" ca="1" si="85"/>
        <v>1</v>
      </c>
    </row>
    <row r="1480" spans="52:54" ht="15.75" customHeight="1">
      <c r="AZ1480" s="138">
        <f t="shared" ca="1" si="83"/>
        <v>355000</v>
      </c>
      <c r="BA1480" s="138">
        <f t="shared" ca="1" si="84"/>
        <v>354999</v>
      </c>
      <c r="BB1480" s="138">
        <f t="shared" ca="1" si="85"/>
        <v>1</v>
      </c>
    </row>
    <row r="1481" spans="52:54" ht="15.75" customHeight="1">
      <c r="AZ1481" s="138">
        <f t="shared" ca="1" si="83"/>
        <v>100000</v>
      </c>
      <c r="BA1481" s="138">
        <f t="shared" ca="1" si="84"/>
        <v>99999</v>
      </c>
      <c r="BB1481" s="138">
        <f t="shared" ca="1" si="85"/>
        <v>1</v>
      </c>
    </row>
    <row r="1482" spans="52:54" ht="15.75" customHeight="1">
      <c r="AZ1482" s="138">
        <f t="shared" ca="1" si="83"/>
        <v>324000</v>
      </c>
      <c r="BA1482" s="138">
        <f t="shared" ca="1" si="84"/>
        <v>323999</v>
      </c>
      <c r="BB1482" s="138">
        <f t="shared" ca="1" si="85"/>
        <v>1</v>
      </c>
    </row>
    <row r="1483" spans="52:54" ht="15.75" customHeight="1">
      <c r="AZ1483" s="138">
        <f t="shared" ca="1" si="83"/>
        <v>172000</v>
      </c>
      <c r="BA1483" s="138">
        <f t="shared" ca="1" si="84"/>
        <v>171999</v>
      </c>
      <c r="BB1483" s="138">
        <f t="shared" ca="1" si="85"/>
        <v>1</v>
      </c>
    </row>
    <row r="1484" spans="52:54" ht="15.75" customHeight="1">
      <c r="AZ1484" s="138">
        <f t="shared" ca="1" si="83"/>
        <v>151000</v>
      </c>
      <c r="BA1484" s="138">
        <f t="shared" ca="1" si="84"/>
        <v>150999</v>
      </c>
      <c r="BB1484" s="138">
        <f t="shared" ca="1" si="85"/>
        <v>1</v>
      </c>
    </row>
    <row r="1485" spans="52:54" ht="15.75" customHeight="1">
      <c r="AZ1485" s="138">
        <f t="shared" ca="1" si="83"/>
        <v>116000</v>
      </c>
      <c r="BA1485" s="138">
        <f t="shared" ca="1" si="84"/>
        <v>115999</v>
      </c>
      <c r="BB1485" s="138">
        <f t="shared" ca="1" si="85"/>
        <v>1</v>
      </c>
    </row>
    <row r="1486" spans="52:54" ht="15.75" customHeight="1">
      <c r="AZ1486" s="138">
        <f t="shared" ca="1" si="83"/>
        <v>172000</v>
      </c>
      <c r="BA1486" s="138">
        <f t="shared" ca="1" si="84"/>
        <v>171999</v>
      </c>
      <c r="BB1486" s="138">
        <f t="shared" ca="1" si="85"/>
        <v>1</v>
      </c>
    </row>
    <row r="1487" spans="52:54" ht="15.75" customHeight="1">
      <c r="AZ1487" s="138">
        <f t="shared" ca="1" si="83"/>
        <v>191000</v>
      </c>
      <c r="BA1487" s="138">
        <f t="shared" ca="1" si="84"/>
        <v>190999</v>
      </c>
      <c r="BB1487" s="138">
        <f t="shared" ca="1" si="85"/>
        <v>1</v>
      </c>
    </row>
    <row r="1488" spans="52:54" ht="15.75" customHeight="1">
      <c r="AZ1488" s="138">
        <f t="shared" ca="1" si="83"/>
        <v>152000</v>
      </c>
      <c r="BA1488" s="138">
        <f t="shared" ca="1" si="84"/>
        <v>151999</v>
      </c>
      <c r="BB1488" s="138">
        <f t="shared" ca="1" si="85"/>
        <v>1</v>
      </c>
    </row>
    <row r="1489" spans="52:54" ht="15.75" customHeight="1">
      <c r="AZ1489" s="138">
        <f t="shared" ca="1" si="83"/>
        <v>392000</v>
      </c>
      <c r="BA1489" s="138">
        <f t="shared" ca="1" si="84"/>
        <v>391999</v>
      </c>
      <c r="BB1489" s="138">
        <f t="shared" ca="1" si="85"/>
        <v>1</v>
      </c>
    </row>
    <row r="1490" spans="52:54" ht="15.75" customHeight="1">
      <c r="AZ1490" s="138">
        <f t="shared" ca="1" si="83"/>
        <v>397000</v>
      </c>
      <c r="BA1490" s="138">
        <f t="shared" ca="1" si="84"/>
        <v>396999</v>
      </c>
      <c r="BB1490" s="138">
        <f t="shared" ca="1" si="85"/>
        <v>1</v>
      </c>
    </row>
    <row r="1491" spans="52:54" ht="15.75" customHeight="1">
      <c r="AZ1491" s="138">
        <f t="shared" ca="1" si="83"/>
        <v>121000</v>
      </c>
      <c r="BA1491" s="138">
        <f t="shared" ca="1" si="84"/>
        <v>120999</v>
      </c>
      <c r="BB1491" s="138">
        <f t="shared" ca="1" si="85"/>
        <v>1</v>
      </c>
    </row>
    <row r="1492" spans="52:54" ht="15.75" customHeight="1">
      <c r="AZ1492" s="138">
        <f t="shared" ca="1" si="83"/>
        <v>253000</v>
      </c>
      <c r="BA1492" s="138">
        <f t="shared" ca="1" si="84"/>
        <v>252999</v>
      </c>
      <c r="BB1492" s="138">
        <f t="shared" ca="1" si="85"/>
        <v>1</v>
      </c>
    </row>
    <row r="1493" spans="52:54" ht="15.75" customHeight="1">
      <c r="AZ1493" s="138">
        <f t="shared" ca="1" si="83"/>
        <v>137000</v>
      </c>
      <c r="BA1493" s="138">
        <f t="shared" ca="1" si="84"/>
        <v>136999</v>
      </c>
      <c r="BB1493" s="138">
        <f t="shared" ca="1" si="85"/>
        <v>1</v>
      </c>
    </row>
    <row r="1494" spans="52:54" ht="15.75" customHeight="1">
      <c r="AZ1494" s="138">
        <f t="shared" ca="1" si="83"/>
        <v>166000</v>
      </c>
      <c r="BA1494" s="138">
        <f t="shared" ca="1" si="84"/>
        <v>165999</v>
      </c>
      <c r="BB1494" s="138">
        <f t="shared" ca="1" si="85"/>
        <v>1</v>
      </c>
    </row>
    <row r="1495" spans="52:54" ht="15.75" customHeight="1">
      <c r="AZ1495" s="138">
        <f t="shared" ca="1" si="83"/>
        <v>328000</v>
      </c>
      <c r="BA1495" s="138">
        <f t="shared" ca="1" si="84"/>
        <v>327999</v>
      </c>
      <c r="BB1495" s="138">
        <f t="shared" ca="1" si="85"/>
        <v>1</v>
      </c>
    </row>
    <row r="1496" spans="52:54" ht="15.75" customHeight="1">
      <c r="AZ1496" s="138">
        <f t="shared" ca="1" si="83"/>
        <v>304000</v>
      </c>
      <c r="BA1496" s="138">
        <f t="shared" ca="1" si="84"/>
        <v>303999</v>
      </c>
      <c r="BB1496" s="138">
        <f t="shared" ca="1" si="85"/>
        <v>1</v>
      </c>
    </row>
    <row r="1497" spans="52:54" ht="15.75" customHeight="1">
      <c r="AZ1497" s="138">
        <f t="shared" ca="1" si="83"/>
        <v>331000</v>
      </c>
      <c r="BA1497" s="138">
        <f t="shared" ca="1" si="84"/>
        <v>330999</v>
      </c>
      <c r="BB1497" s="138">
        <f t="shared" ca="1" si="85"/>
        <v>1</v>
      </c>
    </row>
    <row r="1498" spans="52:54" ht="15.75" customHeight="1">
      <c r="AZ1498" s="138">
        <f t="shared" ca="1" si="83"/>
        <v>212000</v>
      </c>
      <c r="BA1498" s="138">
        <f t="shared" ca="1" si="84"/>
        <v>211999</v>
      </c>
      <c r="BB1498" s="138">
        <f t="shared" ca="1" si="85"/>
        <v>1</v>
      </c>
    </row>
    <row r="1499" spans="52:54" ht="15.75" customHeight="1">
      <c r="AZ1499" s="138">
        <f t="shared" ca="1" si="83"/>
        <v>283000</v>
      </c>
      <c r="BA1499" s="138">
        <f t="shared" ca="1" si="84"/>
        <v>282999</v>
      </c>
      <c r="BB1499" s="138">
        <f t="shared" ca="1" si="85"/>
        <v>1</v>
      </c>
    </row>
    <row r="1500" spans="52:54" ht="15.75" customHeight="1">
      <c r="AZ1500" s="138">
        <f t="shared" ca="1" si="83"/>
        <v>298000</v>
      </c>
      <c r="BA1500" s="138">
        <f t="shared" ca="1" si="84"/>
        <v>297999</v>
      </c>
      <c r="BB1500" s="138">
        <f t="shared" ca="1" si="85"/>
        <v>1</v>
      </c>
    </row>
    <row r="1501" spans="52:54" ht="15.75" customHeight="1">
      <c r="AZ1501" s="138">
        <f t="shared" ca="1" si="83"/>
        <v>135000</v>
      </c>
      <c r="BA1501" s="138">
        <f t="shared" ca="1" si="84"/>
        <v>134999</v>
      </c>
      <c r="BB1501" s="138">
        <f t="shared" ca="1" si="85"/>
        <v>1</v>
      </c>
    </row>
    <row r="1502" spans="52:54" ht="15.75" customHeight="1">
      <c r="AZ1502" s="138">
        <f t="shared" ca="1" si="83"/>
        <v>320000</v>
      </c>
      <c r="BA1502" s="138">
        <f t="shared" ca="1" si="84"/>
        <v>319999</v>
      </c>
      <c r="BB1502" s="138">
        <f t="shared" ca="1" si="85"/>
        <v>1</v>
      </c>
    </row>
    <row r="1503" spans="52:54" ht="15.75" customHeight="1">
      <c r="AZ1503" s="138">
        <f t="shared" ca="1" si="83"/>
        <v>171000</v>
      </c>
      <c r="BA1503" s="138">
        <f t="shared" ca="1" si="84"/>
        <v>170999</v>
      </c>
      <c r="BB1503" s="138">
        <f t="shared" ca="1" si="85"/>
        <v>1</v>
      </c>
    </row>
    <row r="1504" spans="52:54" ht="15.75" customHeight="1">
      <c r="AZ1504" s="138">
        <f t="shared" ca="1" si="83"/>
        <v>379000</v>
      </c>
      <c r="BA1504" s="138">
        <f t="shared" ca="1" si="84"/>
        <v>378999</v>
      </c>
      <c r="BB1504" s="138">
        <f t="shared" ca="1" si="85"/>
        <v>1</v>
      </c>
    </row>
    <row r="1505" spans="52:54" ht="15.75" customHeight="1">
      <c r="AZ1505" s="138">
        <f t="shared" ca="1" si="83"/>
        <v>400000</v>
      </c>
      <c r="BA1505" s="138">
        <f t="shared" ca="1" si="84"/>
        <v>399999</v>
      </c>
      <c r="BB1505" s="138">
        <f t="shared" ca="1" si="85"/>
        <v>1</v>
      </c>
    </row>
    <row r="1506" spans="52:54" ht="15.75" customHeight="1">
      <c r="AZ1506" s="138">
        <f t="shared" ca="1" si="83"/>
        <v>134000</v>
      </c>
      <c r="BA1506" s="138">
        <f t="shared" ca="1" si="84"/>
        <v>133999</v>
      </c>
      <c r="BB1506" s="138">
        <f t="shared" ca="1" si="85"/>
        <v>1</v>
      </c>
    </row>
    <row r="1507" spans="52:54" ht="15.75" customHeight="1">
      <c r="AZ1507" s="138">
        <f t="shared" ca="1" si="83"/>
        <v>368000</v>
      </c>
      <c r="BA1507" s="138">
        <f t="shared" ca="1" si="84"/>
        <v>367999</v>
      </c>
      <c r="BB1507" s="138">
        <f t="shared" ca="1" si="85"/>
        <v>1</v>
      </c>
    </row>
    <row r="1508" spans="52:54" ht="15.75" customHeight="1">
      <c r="AZ1508" s="138">
        <f t="shared" ca="1" si="83"/>
        <v>107000</v>
      </c>
      <c r="BA1508" s="138">
        <f t="shared" ca="1" si="84"/>
        <v>106999</v>
      </c>
      <c r="BB1508" s="138">
        <f t="shared" ca="1" si="85"/>
        <v>1</v>
      </c>
    </row>
    <row r="1509" spans="52:54" ht="15.75" customHeight="1">
      <c r="AZ1509" s="138">
        <f t="shared" ca="1" si="83"/>
        <v>256000</v>
      </c>
      <c r="BA1509" s="138">
        <f t="shared" ca="1" si="84"/>
        <v>255999</v>
      </c>
      <c r="BB1509" s="138">
        <f t="shared" ca="1" si="85"/>
        <v>1</v>
      </c>
    </row>
    <row r="1510" spans="52:54" ht="15.75" customHeight="1">
      <c r="AZ1510" s="138">
        <f t="shared" ca="1" si="83"/>
        <v>129000</v>
      </c>
      <c r="BA1510" s="138">
        <f t="shared" ca="1" si="84"/>
        <v>128999</v>
      </c>
      <c r="BB1510" s="138">
        <f t="shared" ca="1" si="85"/>
        <v>1</v>
      </c>
    </row>
    <row r="1511" spans="52:54" ht="15.75" customHeight="1">
      <c r="AZ1511" s="138">
        <f t="shared" ca="1" si="83"/>
        <v>261000</v>
      </c>
      <c r="BA1511" s="138">
        <f t="shared" ca="1" si="84"/>
        <v>260999</v>
      </c>
      <c r="BB1511" s="138">
        <f t="shared" ca="1" si="85"/>
        <v>1</v>
      </c>
    </row>
    <row r="1512" spans="52:54" ht="15.75" customHeight="1">
      <c r="AZ1512" s="138">
        <f t="shared" ca="1" si="83"/>
        <v>160000</v>
      </c>
      <c r="BA1512" s="138">
        <f t="shared" ca="1" si="84"/>
        <v>159999</v>
      </c>
      <c r="BB1512" s="138">
        <f t="shared" ca="1" si="85"/>
        <v>1</v>
      </c>
    </row>
    <row r="1513" spans="52:54" ht="15.75" customHeight="1">
      <c r="AZ1513" s="138">
        <f t="shared" ca="1" si="83"/>
        <v>164000</v>
      </c>
      <c r="BA1513" s="138">
        <f t="shared" ca="1" si="84"/>
        <v>163999</v>
      </c>
      <c r="BB1513" s="138">
        <f t="shared" ca="1" si="85"/>
        <v>1</v>
      </c>
    </row>
    <row r="1514" spans="52:54" ht="15.75" customHeight="1">
      <c r="AZ1514" s="138">
        <f t="shared" ca="1" si="83"/>
        <v>175000</v>
      </c>
      <c r="BA1514" s="138">
        <f t="shared" ca="1" si="84"/>
        <v>174999</v>
      </c>
      <c r="BB1514" s="138">
        <f t="shared" ca="1" si="85"/>
        <v>1</v>
      </c>
    </row>
    <row r="1515" spans="52:54" ht="15.75" customHeight="1">
      <c r="AZ1515" s="138">
        <f t="shared" ca="1" si="83"/>
        <v>253000</v>
      </c>
      <c r="BA1515" s="138">
        <f t="shared" ca="1" si="84"/>
        <v>252999</v>
      </c>
      <c r="BB1515" s="138">
        <f t="shared" ca="1" si="85"/>
        <v>1</v>
      </c>
    </row>
    <row r="1516" spans="52:54" ht="15.75" customHeight="1">
      <c r="AZ1516" s="138">
        <f t="shared" ca="1" si="83"/>
        <v>264000</v>
      </c>
      <c r="BA1516" s="138">
        <f t="shared" ca="1" si="84"/>
        <v>263999</v>
      </c>
      <c r="BB1516" s="138">
        <f t="shared" ca="1" si="85"/>
        <v>1</v>
      </c>
    </row>
    <row r="1517" spans="52:54" ht="15.75" customHeight="1">
      <c r="AZ1517" s="138">
        <f t="shared" ca="1" si="83"/>
        <v>117000</v>
      </c>
      <c r="BA1517" s="138">
        <f t="shared" ca="1" si="84"/>
        <v>116999</v>
      </c>
      <c r="BB1517" s="138">
        <f t="shared" ca="1" si="85"/>
        <v>1</v>
      </c>
    </row>
    <row r="1518" spans="52:54" ht="15.75" customHeight="1">
      <c r="AZ1518" s="138">
        <f t="shared" ca="1" si="83"/>
        <v>394000</v>
      </c>
      <c r="BA1518" s="138">
        <f t="shared" ca="1" si="84"/>
        <v>393999</v>
      </c>
      <c r="BB1518" s="138">
        <f t="shared" ca="1" si="85"/>
        <v>1</v>
      </c>
    </row>
    <row r="1519" spans="52:54" ht="15.75" customHeight="1">
      <c r="AZ1519" s="138">
        <f t="shared" ca="1" si="83"/>
        <v>334000</v>
      </c>
      <c r="BA1519" s="138">
        <f t="shared" ca="1" si="84"/>
        <v>333999</v>
      </c>
      <c r="BB1519" s="138">
        <f t="shared" ca="1" si="85"/>
        <v>1</v>
      </c>
    </row>
    <row r="1520" spans="52:54" ht="15.75" customHeight="1">
      <c r="AZ1520" s="138">
        <f t="shared" ca="1" si="83"/>
        <v>263000</v>
      </c>
      <c r="BA1520" s="138">
        <f t="shared" ca="1" si="84"/>
        <v>262999</v>
      </c>
      <c r="BB1520" s="138">
        <f t="shared" ca="1" si="85"/>
        <v>1</v>
      </c>
    </row>
    <row r="1521" spans="52:54" ht="15.75" customHeight="1">
      <c r="AZ1521" s="138">
        <f t="shared" ca="1" si="83"/>
        <v>399000</v>
      </c>
      <c r="BA1521" s="138">
        <f t="shared" ca="1" si="84"/>
        <v>398999</v>
      </c>
      <c r="BB1521" s="138">
        <f t="shared" ca="1" si="85"/>
        <v>1</v>
      </c>
    </row>
    <row r="1522" spans="52:54" ht="15.75" customHeight="1">
      <c r="AZ1522" s="138">
        <f t="shared" ca="1" si="83"/>
        <v>332000</v>
      </c>
      <c r="BA1522" s="138">
        <f t="shared" ca="1" si="84"/>
        <v>331999</v>
      </c>
      <c r="BB1522" s="138">
        <f t="shared" ca="1" si="85"/>
        <v>1</v>
      </c>
    </row>
    <row r="1523" spans="52:54" ht="15.75" customHeight="1">
      <c r="AZ1523" s="138">
        <f t="shared" ca="1" si="83"/>
        <v>101000</v>
      </c>
      <c r="BA1523" s="138">
        <f t="shared" ca="1" si="84"/>
        <v>100999</v>
      </c>
      <c r="BB1523" s="138">
        <f t="shared" ca="1" si="85"/>
        <v>1</v>
      </c>
    </row>
    <row r="1524" spans="52:54" ht="15.75" customHeight="1">
      <c r="AZ1524" s="138">
        <f t="shared" ca="1" si="83"/>
        <v>225000</v>
      </c>
      <c r="BA1524" s="138">
        <f t="shared" ca="1" si="84"/>
        <v>224999</v>
      </c>
      <c r="BB1524" s="138">
        <f t="shared" ca="1" si="85"/>
        <v>1</v>
      </c>
    </row>
    <row r="1525" spans="52:54" ht="15.75" customHeight="1">
      <c r="AZ1525" s="138">
        <f t="shared" ca="1" si="83"/>
        <v>244000</v>
      </c>
      <c r="BA1525" s="138">
        <f t="shared" ca="1" si="84"/>
        <v>243999</v>
      </c>
      <c r="BB1525" s="138">
        <f t="shared" ca="1" si="85"/>
        <v>1</v>
      </c>
    </row>
    <row r="1526" spans="52:54" ht="15.75" customHeight="1">
      <c r="AZ1526" s="138">
        <f t="shared" ca="1" si="83"/>
        <v>265000</v>
      </c>
      <c r="BA1526" s="138">
        <f t="shared" ca="1" si="84"/>
        <v>264999</v>
      </c>
      <c r="BB1526" s="138">
        <f t="shared" ca="1" si="85"/>
        <v>1</v>
      </c>
    </row>
    <row r="1527" spans="52:54" ht="15.75" customHeight="1">
      <c r="AZ1527" s="138">
        <f t="shared" ca="1" si="83"/>
        <v>193000</v>
      </c>
      <c r="BA1527" s="138">
        <f t="shared" ca="1" si="84"/>
        <v>192999</v>
      </c>
      <c r="BB1527" s="138">
        <f t="shared" ca="1" si="85"/>
        <v>1</v>
      </c>
    </row>
    <row r="1528" spans="52:54" ht="15.75" customHeight="1">
      <c r="AZ1528" s="138">
        <f t="shared" ca="1" si="83"/>
        <v>268000</v>
      </c>
      <c r="BA1528" s="138">
        <f t="shared" ca="1" si="84"/>
        <v>267999</v>
      </c>
      <c r="BB1528" s="138">
        <f t="shared" ca="1" si="85"/>
        <v>1</v>
      </c>
    </row>
    <row r="1529" spans="52:54" ht="15.75" customHeight="1">
      <c r="AZ1529" s="138">
        <f t="shared" ca="1" si="83"/>
        <v>368000</v>
      </c>
      <c r="BA1529" s="138">
        <f t="shared" ca="1" si="84"/>
        <v>367999</v>
      </c>
      <c r="BB1529" s="138">
        <f t="shared" ca="1" si="85"/>
        <v>1</v>
      </c>
    </row>
    <row r="1530" spans="52:54" ht="15.75" customHeight="1">
      <c r="AZ1530" s="138">
        <f t="shared" ca="1" si="83"/>
        <v>164000</v>
      </c>
      <c r="BA1530" s="138">
        <f t="shared" ca="1" si="84"/>
        <v>163999</v>
      </c>
      <c r="BB1530" s="138">
        <f t="shared" ca="1" si="85"/>
        <v>1</v>
      </c>
    </row>
    <row r="1531" spans="52:54" ht="15.75" customHeight="1">
      <c r="AZ1531" s="138">
        <f t="shared" ca="1" si="83"/>
        <v>135000</v>
      </c>
      <c r="BA1531" s="138">
        <f t="shared" ca="1" si="84"/>
        <v>134999</v>
      </c>
      <c r="BB1531" s="138">
        <f t="shared" ca="1" si="85"/>
        <v>1</v>
      </c>
    </row>
    <row r="1532" spans="52:54" ht="15.75" customHeight="1">
      <c r="AZ1532" s="138">
        <f t="shared" ca="1" si="83"/>
        <v>229000</v>
      </c>
      <c r="BA1532" s="138">
        <f t="shared" ca="1" si="84"/>
        <v>228999</v>
      </c>
      <c r="BB1532" s="138">
        <f t="shared" ca="1" si="85"/>
        <v>1</v>
      </c>
    </row>
    <row r="1533" spans="52:54" ht="15.75" customHeight="1">
      <c r="AZ1533" s="138">
        <f t="shared" ca="1" si="83"/>
        <v>325000</v>
      </c>
      <c r="BA1533" s="138">
        <f t="shared" ca="1" si="84"/>
        <v>324999</v>
      </c>
      <c r="BB1533" s="138">
        <f t="shared" ca="1" si="85"/>
        <v>1</v>
      </c>
    </row>
    <row r="1534" spans="52:54" ht="15.75" customHeight="1">
      <c r="AZ1534" s="138">
        <f t="shared" ref="AZ1534:AZ1788" ca="1" si="86">RANDBETWEEN(100,400)*1000</f>
        <v>280000</v>
      </c>
      <c r="BA1534" s="138">
        <f t="shared" ref="BA1534:BA1788" ca="1" si="87">+AZ1534-1</f>
        <v>279999</v>
      </c>
      <c r="BB1534" s="138">
        <f t="shared" ref="BB1534:BB1788" ca="1" si="88">+AZ1534-BA1534</f>
        <v>1</v>
      </c>
    </row>
    <row r="1535" spans="52:54" ht="15.75" customHeight="1">
      <c r="AZ1535" s="138">
        <f t="shared" ca="1" si="86"/>
        <v>246000</v>
      </c>
      <c r="BA1535" s="138">
        <f t="shared" ca="1" si="87"/>
        <v>245999</v>
      </c>
      <c r="BB1535" s="138">
        <f t="shared" ca="1" si="88"/>
        <v>1</v>
      </c>
    </row>
    <row r="1536" spans="52:54" ht="15.75" customHeight="1">
      <c r="AZ1536" s="138">
        <f t="shared" ca="1" si="86"/>
        <v>360000</v>
      </c>
      <c r="BA1536" s="138">
        <f t="shared" ca="1" si="87"/>
        <v>359999</v>
      </c>
      <c r="BB1536" s="138">
        <f t="shared" ca="1" si="88"/>
        <v>1</v>
      </c>
    </row>
    <row r="1537" spans="52:54" ht="15.75" customHeight="1">
      <c r="AZ1537" s="138">
        <f t="shared" ca="1" si="86"/>
        <v>387000</v>
      </c>
      <c r="BA1537" s="138">
        <f t="shared" ca="1" si="87"/>
        <v>386999</v>
      </c>
      <c r="BB1537" s="138">
        <f t="shared" ca="1" si="88"/>
        <v>1</v>
      </c>
    </row>
    <row r="1538" spans="52:54" ht="15.75" customHeight="1">
      <c r="AZ1538" s="138">
        <f t="shared" ca="1" si="86"/>
        <v>141000</v>
      </c>
      <c r="BA1538" s="138">
        <f t="shared" ca="1" si="87"/>
        <v>140999</v>
      </c>
      <c r="BB1538" s="138">
        <f t="shared" ca="1" si="88"/>
        <v>1</v>
      </c>
    </row>
    <row r="1539" spans="52:54" ht="15.75" customHeight="1">
      <c r="AZ1539" s="138">
        <f t="shared" ca="1" si="86"/>
        <v>129000</v>
      </c>
      <c r="BA1539" s="138">
        <f t="shared" ca="1" si="87"/>
        <v>128999</v>
      </c>
      <c r="BB1539" s="138">
        <f t="shared" ca="1" si="88"/>
        <v>1</v>
      </c>
    </row>
    <row r="1540" spans="52:54" ht="15.75" customHeight="1">
      <c r="AZ1540" s="138">
        <f t="shared" ca="1" si="86"/>
        <v>121000</v>
      </c>
      <c r="BA1540" s="138">
        <f t="shared" ca="1" si="87"/>
        <v>120999</v>
      </c>
      <c r="BB1540" s="138">
        <f t="shared" ca="1" si="88"/>
        <v>1</v>
      </c>
    </row>
    <row r="1541" spans="52:54" ht="15.75" customHeight="1">
      <c r="AZ1541" s="138">
        <f t="shared" ca="1" si="86"/>
        <v>126000</v>
      </c>
      <c r="BA1541" s="138">
        <f t="shared" ca="1" si="87"/>
        <v>125999</v>
      </c>
      <c r="BB1541" s="138">
        <f t="shared" ca="1" si="88"/>
        <v>1</v>
      </c>
    </row>
    <row r="1542" spans="52:54" ht="15.75" customHeight="1">
      <c r="AZ1542" s="138">
        <f t="shared" ca="1" si="86"/>
        <v>182000</v>
      </c>
      <c r="BA1542" s="138">
        <f t="shared" ca="1" si="87"/>
        <v>181999</v>
      </c>
      <c r="BB1542" s="138">
        <f t="shared" ca="1" si="88"/>
        <v>1</v>
      </c>
    </row>
    <row r="1543" spans="52:54" ht="15.75" customHeight="1">
      <c r="AZ1543" s="138">
        <f t="shared" ca="1" si="86"/>
        <v>385000</v>
      </c>
      <c r="BA1543" s="138">
        <f t="shared" ca="1" si="87"/>
        <v>384999</v>
      </c>
      <c r="BB1543" s="138">
        <f t="shared" ca="1" si="88"/>
        <v>1</v>
      </c>
    </row>
    <row r="1544" spans="52:54" ht="15.75" customHeight="1">
      <c r="AZ1544" s="138">
        <f t="shared" ca="1" si="86"/>
        <v>349000</v>
      </c>
      <c r="BA1544" s="138">
        <f t="shared" ca="1" si="87"/>
        <v>348999</v>
      </c>
      <c r="BB1544" s="138">
        <f t="shared" ca="1" si="88"/>
        <v>1</v>
      </c>
    </row>
    <row r="1545" spans="52:54" ht="15.75" customHeight="1">
      <c r="AZ1545" s="138">
        <f t="shared" ca="1" si="86"/>
        <v>162000</v>
      </c>
      <c r="BA1545" s="138">
        <f t="shared" ca="1" si="87"/>
        <v>161999</v>
      </c>
      <c r="BB1545" s="138">
        <f t="shared" ca="1" si="88"/>
        <v>1</v>
      </c>
    </row>
    <row r="1546" spans="52:54" ht="15.75" customHeight="1">
      <c r="AZ1546" s="138">
        <f t="shared" ca="1" si="86"/>
        <v>132000</v>
      </c>
      <c r="BA1546" s="138">
        <f t="shared" ca="1" si="87"/>
        <v>131999</v>
      </c>
      <c r="BB1546" s="138">
        <f t="shared" ca="1" si="88"/>
        <v>1</v>
      </c>
    </row>
    <row r="1547" spans="52:54" ht="15.75" customHeight="1">
      <c r="AZ1547" s="138">
        <f t="shared" ca="1" si="86"/>
        <v>287000</v>
      </c>
      <c r="BA1547" s="138">
        <f t="shared" ca="1" si="87"/>
        <v>286999</v>
      </c>
      <c r="BB1547" s="138">
        <f t="shared" ca="1" si="88"/>
        <v>1</v>
      </c>
    </row>
    <row r="1548" spans="52:54" ht="15.75" customHeight="1">
      <c r="AZ1548" s="138">
        <f t="shared" ca="1" si="86"/>
        <v>388000</v>
      </c>
      <c r="BA1548" s="138">
        <f t="shared" ca="1" si="87"/>
        <v>387999</v>
      </c>
      <c r="BB1548" s="138">
        <f t="shared" ca="1" si="88"/>
        <v>1</v>
      </c>
    </row>
    <row r="1549" spans="52:54" ht="15.75" customHeight="1">
      <c r="AZ1549" s="138">
        <f t="shared" ca="1" si="86"/>
        <v>170000</v>
      </c>
      <c r="BA1549" s="138">
        <f t="shared" ca="1" si="87"/>
        <v>169999</v>
      </c>
      <c r="BB1549" s="138">
        <f t="shared" ca="1" si="88"/>
        <v>1</v>
      </c>
    </row>
    <row r="1550" spans="52:54" ht="15.75" customHeight="1">
      <c r="AZ1550" s="138">
        <f t="shared" ca="1" si="86"/>
        <v>341000</v>
      </c>
      <c r="BA1550" s="138">
        <f t="shared" ca="1" si="87"/>
        <v>340999</v>
      </c>
      <c r="BB1550" s="138">
        <f t="shared" ca="1" si="88"/>
        <v>1</v>
      </c>
    </row>
    <row r="1551" spans="52:54" ht="15.75" customHeight="1">
      <c r="AZ1551" s="138">
        <f t="shared" ca="1" si="86"/>
        <v>168000</v>
      </c>
      <c r="BA1551" s="138">
        <f t="shared" ca="1" si="87"/>
        <v>167999</v>
      </c>
      <c r="BB1551" s="138">
        <f t="shared" ca="1" si="88"/>
        <v>1</v>
      </c>
    </row>
    <row r="1552" spans="52:54" ht="15.75" customHeight="1">
      <c r="AZ1552" s="138">
        <f t="shared" ca="1" si="86"/>
        <v>332000</v>
      </c>
      <c r="BA1552" s="138">
        <f t="shared" ca="1" si="87"/>
        <v>331999</v>
      </c>
      <c r="BB1552" s="138">
        <f t="shared" ca="1" si="88"/>
        <v>1</v>
      </c>
    </row>
    <row r="1553" spans="52:54" ht="15.75" customHeight="1">
      <c r="AZ1553" s="138">
        <f t="shared" ca="1" si="86"/>
        <v>285000</v>
      </c>
      <c r="BA1553" s="138">
        <f t="shared" ca="1" si="87"/>
        <v>284999</v>
      </c>
      <c r="BB1553" s="138">
        <f t="shared" ca="1" si="88"/>
        <v>1</v>
      </c>
    </row>
    <row r="1554" spans="52:54" ht="15.75" customHeight="1">
      <c r="AZ1554" s="138">
        <f t="shared" ca="1" si="86"/>
        <v>278000</v>
      </c>
      <c r="BA1554" s="138">
        <f t="shared" ca="1" si="87"/>
        <v>277999</v>
      </c>
      <c r="BB1554" s="138">
        <f t="shared" ca="1" si="88"/>
        <v>1</v>
      </c>
    </row>
    <row r="1555" spans="52:54" ht="15.75" customHeight="1">
      <c r="AZ1555" s="138">
        <f t="shared" ca="1" si="86"/>
        <v>386000</v>
      </c>
      <c r="BA1555" s="138">
        <f t="shared" ca="1" si="87"/>
        <v>385999</v>
      </c>
      <c r="BB1555" s="138">
        <f t="shared" ca="1" si="88"/>
        <v>1</v>
      </c>
    </row>
    <row r="1556" spans="52:54" ht="15.75" customHeight="1">
      <c r="AZ1556" s="138">
        <f t="shared" ca="1" si="86"/>
        <v>242000</v>
      </c>
      <c r="BA1556" s="138">
        <f t="shared" ca="1" si="87"/>
        <v>241999</v>
      </c>
      <c r="BB1556" s="138">
        <f t="shared" ca="1" si="88"/>
        <v>1</v>
      </c>
    </row>
    <row r="1557" spans="52:54" ht="15.75" customHeight="1">
      <c r="AZ1557" s="138">
        <f t="shared" ca="1" si="86"/>
        <v>192000</v>
      </c>
      <c r="BA1557" s="138">
        <f t="shared" ca="1" si="87"/>
        <v>191999</v>
      </c>
      <c r="BB1557" s="138">
        <f t="shared" ca="1" si="88"/>
        <v>1</v>
      </c>
    </row>
    <row r="1558" spans="52:54" ht="15.75" customHeight="1">
      <c r="AZ1558" s="138">
        <f t="shared" ca="1" si="86"/>
        <v>302000</v>
      </c>
      <c r="BA1558" s="138">
        <f t="shared" ca="1" si="87"/>
        <v>301999</v>
      </c>
      <c r="BB1558" s="138">
        <f t="shared" ca="1" si="88"/>
        <v>1</v>
      </c>
    </row>
    <row r="1559" spans="52:54" ht="15.75" customHeight="1">
      <c r="AZ1559" s="138">
        <f t="shared" ca="1" si="86"/>
        <v>116000</v>
      </c>
      <c r="BA1559" s="138">
        <f t="shared" ca="1" si="87"/>
        <v>115999</v>
      </c>
      <c r="BB1559" s="138">
        <f t="shared" ca="1" si="88"/>
        <v>1</v>
      </c>
    </row>
    <row r="1560" spans="52:54" ht="15.75" customHeight="1">
      <c r="AZ1560" s="138">
        <f t="shared" ca="1" si="86"/>
        <v>285000</v>
      </c>
      <c r="BA1560" s="138">
        <f t="shared" ca="1" si="87"/>
        <v>284999</v>
      </c>
      <c r="BB1560" s="138">
        <f t="shared" ca="1" si="88"/>
        <v>1</v>
      </c>
    </row>
    <row r="1561" spans="52:54" ht="15.75" customHeight="1">
      <c r="AZ1561" s="138">
        <f t="shared" ca="1" si="86"/>
        <v>150000</v>
      </c>
      <c r="BA1561" s="138">
        <f t="shared" ca="1" si="87"/>
        <v>149999</v>
      </c>
      <c r="BB1561" s="138">
        <f t="shared" ca="1" si="88"/>
        <v>1</v>
      </c>
    </row>
    <row r="1562" spans="52:54" ht="15.75" customHeight="1">
      <c r="AZ1562" s="138">
        <f t="shared" ca="1" si="86"/>
        <v>118000</v>
      </c>
      <c r="BA1562" s="138">
        <f t="shared" ca="1" si="87"/>
        <v>117999</v>
      </c>
      <c r="BB1562" s="138">
        <f t="shared" ca="1" si="88"/>
        <v>1</v>
      </c>
    </row>
    <row r="1563" spans="52:54" ht="15.75" customHeight="1">
      <c r="AZ1563" s="138">
        <f t="shared" ca="1" si="86"/>
        <v>397000</v>
      </c>
      <c r="BA1563" s="138">
        <f t="shared" ca="1" si="87"/>
        <v>396999</v>
      </c>
      <c r="BB1563" s="138">
        <f t="shared" ca="1" si="88"/>
        <v>1</v>
      </c>
    </row>
    <row r="1564" spans="52:54" ht="15.75" customHeight="1">
      <c r="AZ1564" s="138">
        <f t="shared" ca="1" si="86"/>
        <v>116000</v>
      </c>
      <c r="BA1564" s="138">
        <f t="shared" ca="1" si="87"/>
        <v>115999</v>
      </c>
      <c r="BB1564" s="138">
        <f t="shared" ca="1" si="88"/>
        <v>1</v>
      </c>
    </row>
    <row r="1565" spans="52:54" ht="15.75" customHeight="1">
      <c r="AZ1565" s="138">
        <f t="shared" ca="1" si="86"/>
        <v>277000</v>
      </c>
      <c r="BA1565" s="138">
        <f t="shared" ca="1" si="87"/>
        <v>276999</v>
      </c>
      <c r="BB1565" s="138">
        <f t="shared" ca="1" si="88"/>
        <v>1</v>
      </c>
    </row>
    <row r="1566" spans="52:54" ht="15.75" customHeight="1">
      <c r="AZ1566" s="138">
        <f t="shared" ca="1" si="86"/>
        <v>143000</v>
      </c>
      <c r="BA1566" s="138">
        <f t="shared" ca="1" si="87"/>
        <v>142999</v>
      </c>
      <c r="BB1566" s="138">
        <f t="shared" ca="1" si="88"/>
        <v>1</v>
      </c>
    </row>
    <row r="1567" spans="52:54" ht="15.75" customHeight="1">
      <c r="AZ1567" s="138">
        <f t="shared" ca="1" si="86"/>
        <v>298000</v>
      </c>
      <c r="BA1567" s="138">
        <f t="shared" ca="1" si="87"/>
        <v>297999</v>
      </c>
      <c r="BB1567" s="138">
        <f t="shared" ca="1" si="88"/>
        <v>1</v>
      </c>
    </row>
    <row r="1568" spans="52:54" ht="15.75" customHeight="1">
      <c r="AZ1568" s="138">
        <f t="shared" ca="1" si="86"/>
        <v>243000</v>
      </c>
      <c r="BA1568" s="138">
        <f t="shared" ca="1" si="87"/>
        <v>242999</v>
      </c>
      <c r="BB1568" s="138">
        <f t="shared" ca="1" si="88"/>
        <v>1</v>
      </c>
    </row>
    <row r="1569" spans="52:54" ht="15.75" customHeight="1">
      <c r="AZ1569" s="138">
        <f t="shared" ca="1" si="86"/>
        <v>358000</v>
      </c>
      <c r="BA1569" s="138">
        <f t="shared" ca="1" si="87"/>
        <v>357999</v>
      </c>
      <c r="BB1569" s="138">
        <f t="shared" ca="1" si="88"/>
        <v>1</v>
      </c>
    </row>
    <row r="1570" spans="52:54" ht="15.75" customHeight="1">
      <c r="AZ1570" s="138">
        <f t="shared" ca="1" si="86"/>
        <v>122000</v>
      </c>
      <c r="BA1570" s="138">
        <f t="shared" ca="1" si="87"/>
        <v>121999</v>
      </c>
      <c r="BB1570" s="138">
        <f t="shared" ca="1" si="88"/>
        <v>1</v>
      </c>
    </row>
    <row r="1571" spans="52:54" ht="15.75" customHeight="1">
      <c r="AZ1571" s="138">
        <f t="shared" ca="1" si="86"/>
        <v>155000</v>
      </c>
      <c r="BA1571" s="138">
        <f t="shared" ca="1" si="87"/>
        <v>154999</v>
      </c>
      <c r="BB1571" s="138">
        <f t="shared" ca="1" si="88"/>
        <v>1</v>
      </c>
    </row>
    <row r="1572" spans="52:54" ht="15.75" customHeight="1">
      <c r="AZ1572" s="138">
        <f t="shared" ca="1" si="86"/>
        <v>394000</v>
      </c>
      <c r="BA1572" s="138">
        <f t="shared" ca="1" si="87"/>
        <v>393999</v>
      </c>
      <c r="BB1572" s="138">
        <f t="shared" ca="1" si="88"/>
        <v>1</v>
      </c>
    </row>
    <row r="1573" spans="52:54" ht="15.75" customHeight="1">
      <c r="AZ1573" s="138">
        <f t="shared" ca="1" si="86"/>
        <v>122000</v>
      </c>
      <c r="BA1573" s="138">
        <f t="shared" ca="1" si="87"/>
        <v>121999</v>
      </c>
      <c r="BB1573" s="138">
        <f t="shared" ca="1" si="88"/>
        <v>1</v>
      </c>
    </row>
    <row r="1574" spans="52:54" ht="15.75" customHeight="1">
      <c r="AZ1574" s="138">
        <f t="shared" ca="1" si="86"/>
        <v>315000</v>
      </c>
      <c r="BA1574" s="138">
        <f t="shared" ca="1" si="87"/>
        <v>314999</v>
      </c>
      <c r="BB1574" s="138">
        <f t="shared" ca="1" si="88"/>
        <v>1</v>
      </c>
    </row>
    <row r="1575" spans="52:54" ht="15.75" customHeight="1">
      <c r="AZ1575" s="138">
        <f t="shared" ca="1" si="86"/>
        <v>150000</v>
      </c>
      <c r="BA1575" s="138">
        <f t="shared" ca="1" si="87"/>
        <v>149999</v>
      </c>
      <c r="BB1575" s="138">
        <f t="shared" ca="1" si="88"/>
        <v>1</v>
      </c>
    </row>
    <row r="1576" spans="52:54" ht="15.75" customHeight="1">
      <c r="AZ1576" s="138">
        <f t="shared" ca="1" si="86"/>
        <v>103000</v>
      </c>
      <c r="BA1576" s="138">
        <f t="shared" ca="1" si="87"/>
        <v>102999</v>
      </c>
      <c r="BB1576" s="138">
        <f t="shared" ca="1" si="88"/>
        <v>1</v>
      </c>
    </row>
    <row r="1577" spans="52:54" ht="15.75" customHeight="1">
      <c r="AZ1577" s="138">
        <f t="shared" ca="1" si="86"/>
        <v>141000</v>
      </c>
      <c r="BA1577" s="138">
        <f t="shared" ca="1" si="87"/>
        <v>140999</v>
      </c>
      <c r="BB1577" s="138">
        <f t="shared" ca="1" si="88"/>
        <v>1</v>
      </c>
    </row>
    <row r="1578" spans="52:54" ht="15.75" customHeight="1">
      <c r="AZ1578" s="138">
        <f t="shared" ca="1" si="86"/>
        <v>389000</v>
      </c>
      <c r="BA1578" s="138">
        <f t="shared" ca="1" si="87"/>
        <v>388999</v>
      </c>
      <c r="BB1578" s="138">
        <f t="shared" ca="1" si="88"/>
        <v>1</v>
      </c>
    </row>
    <row r="1579" spans="52:54" ht="15.75" customHeight="1">
      <c r="AZ1579" s="138">
        <f t="shared" ca="1" si="86"/>
        <v>331000</v>
      </c>
      <c r="BA1579" s="138">
        <f t="shared" ca="1" si="87"/>
        <v>330999</v>
      </c>
      <c r="BB1579" s="138">
        <f t="shared" ca="1" si="88"/>
        <v>1</v>
      </c>
    </row>
    <row r="1580" spans="52:54" ht="15.75" customHeight="1">
      <c r="AZ1580" s="138">
        <f t="shared" ca="1" si="86"/>
        <v>210000</v>
      </c>
      <c r="BA1580" s="138">
        <f t="shared" ca="1" si="87"/>
        <v>209999</v>
      </c>
      <c r="BB1580" s="138">
        <f t="shared" ca="1" si="88"/>
        <v>1</v>
      </c>
    </row>
    <row r="1581" spans="52:54" ht="15.75" customHeight="1">
      <c r="AZ1581" s="138">
        <f t="shared" ca="1" si="86"/>
        <v>364000</v>
      </c>
      <c r="BA1581" s="138">
        <f t="shared" ca="1" si="87"/>
        <v>363999</v>
      </c>
      <c r="BB1581" s="138">
        <f t="shared" ca="1" si="88"/>
        <v>1</v>
      </c>
    </row>
    <row r="1582" spans="52:54" ht="15.75" customHeight="1">
      <c r="AZ1582" s="138">
        <f t="shared" ca="1" si="86"/>
        <v>226000</v>
      </c>
      <c r="BA1582" s="138">
        <f t="shared" ca="1" si="87"/>
        <v>225999</v>
      </c>
      <c r="BB1582" s="138">
        <f t="shared" ca="1" si="88"/>
        <v>1</v>
      </c>
    </row>
    <row r="1583" spans="52:54" ht="15.75" customHeight="1">
      <c r="AZ1583" s="138">
        <f t="shared" ca="1" si="86"/>
        <v>381000</v>
      </c>
      <c r="BA1583" s="138">
        <f t="shared" ca="1" si="87"/>
        <v>380999</v>
      </c>
      <c r="BB1583" s="138">
        <f t="shared" ca="1" si="88"/>
        <v>1</v>
      </c>
    </row>
    <row r="1584" spans="52:54" ht="15.75" customHeight="1">
      <c r="AZ1584" s="138">
        <f t="shared" ca="1" si="86"/>
        <v>353000</v>
      </c>
      <c r="BA1584" s="138">
        <f t="shared" ca="1" si="87"/>
        <v>352999</v>
      </c>
      <c r="BB1584" s="138">
        <f t="shared" ca="1" si="88"/>
        <v>1</v>
      </c>
    </row>
    <row r="1585" spans="52:54" ht="15.75" customHeight="1">
      <c r="AZ1585" s="138">
        <f t="shared" ca="1" si="86"/>
        <v>172000</v>
      </c>
      <c r="BA1585" s="138">
        <f t="shared" ca="1" si="87"/>
        <v>171999</v>
      </c>
      <c r="BB1585" s="138">
        <f t="shared" ca="1" si="88"/>
        <v>1</v>
      </c>
    </row>
    <row r="1586" spans="52:54" ht="15.75" customHeight="1">
      <c r="AZ1586" s="138">
        <f t="shared" ca="1" si="86"/>
        <v>187000</v>
      </c>
      <c r="BA1586" s="138">
        <f t="shared" ca="1" si="87"/>
        <v>186999</v>
      </c>
      <c r="BB1586" s="138">
        <f t="shared" ca="1" si="88"/>
        <v>1</v>
      </c>
    </row>
    <row r="1587" spans="52:54" ht="15.75" customHeight="1">
      <c r="AZ1587" s="138">
        <f t="shared" ca="1" si="86"/>
        <v>199000</v>
      </c>
      <c r="BA1587" s="138">
        <f t="shared" ca="1" si="87"/>
        <v>198999</v>
      </c>
      <c r="BB1587" s="138">
        <f t="shared" ca="1" si="88"/>
        <v>1</v>
      </c>
    </row>
    <row r="1588" spans="52:54" ht="15.75" customHeight="1">
      <c r="AZ1588" s="138">
        <f t="shared" ca="1" si="86"/>
        <v>203000</v>
      </c>
      <c r="BA1588" s="138">
        <f t="shared" ca="1" si="87"/>
        <v>202999</v>
      </c>
      <c r="BB1588" s="138">
        <f t="shared" ca="1" si="88"/>
        <v>1</v>
      </c>
    </row>
    <row r="1589" spans="52:54" ht="15.75" customHeight="1">
      <c r="AZ1589" s="138">
        <f t="shared" ca="1" si="86"/>
        <v>133000</v>
      </c>
      <c r="BA1589" s="138">
        <f t="shared" ca="1" si="87"/>
        <v>132999</v>
      </c>
      <c r="BB1589" s="138">
        <f t="shared" ca="1" si="88"/>
        <v>1</v>
      </c>
    </row>
    <row r="1590" spans="52:54" ht="15.75" customHeight="1">
      <c r="AZ1590" s="138">
        <f t="shared" ca="1" si="86"/>
        <v>196000</v>
      </c>
      <c r="BA1590" s="138">
        <f t="shared" ca="1" si="87"/>
        <v>195999</v>
      </c>
      <c r="BB1590" s="138">
        <f t="shared" ca="1" si="88"/>
        <v>1</v>
      </c>
    </row>
    <row r="1591" spans="52:54" ht="15.75" customHeight="1">
      <c r="AZ1591" s="138">
        <f t="shared" ca="1" si="86"/>
        <v>198000</v>
      </c>
      <c r="BA1591" s="138">
        <f t="shared" ca="1" si="87"/>
        <v>197999</v>
      </c>
      <c r="BB1591" s="138">
        <f t="shared" ca="1" si="88"/>
        <v>1</v>
      </c>
    </row>
    <row r="1592" spans="52:54" ht="15.75" customHeight="1">
      <c r="AZ1592" s="138">
        <f t="shared" ca="1" si="86"/>
        <v>196000</v>
      </c>
      <c r="BA1592" s="138">
        <f t="shared" ca="1" si="87"/>
        <v>195999</v>
      </c>
      <c r="BB1592" s="138">
        <f t="shared" ca="1" si="88"/>
        <v>1</v>
      </c>
    </row>
    <row r="1593" spans="52:54" ht="15.75" customHeight="1">
      <c r="AZ1593" s="138">
        <f t="shared" ca="1" si="86"/>
        <v>122000</v>
      </c>
      <c r="BA1593" s="138">
        <f t="shared" ca="1" si="87"/>
        <v>121999</v>
      </c>
      <c r="BB1593" s="138">
        <f t="shared" ca="1" si="88"/>
        <v>1</v>
      </c>
    </row>
    <row r="1594" spans="52:54" ht="15.75" customHeight="1">
      <c r="AZ1594" s="138">
        <f t="shared" ca="1" si="86"/>
        <v>155000</v>
      </c>
      <c r="BA1594" s="138">
        <f t="shared" ca="1" si="87"/>
        <v>154999</v>
      </c>
      <c r="BB1594" s="138">
        <f t="shared" ca="1" si="88"/>
        <v>1</v>
      </c>
    </row>
    <row r="1595" spans="52:54" ht="15.75" customHeight="1">
      <c r="AZ1595" s="138">
        <f t="shared" ca="1" si="86"/>
        <v>189000</v>
      </c>
      <c r="BA1595" s="138">
        <f t="shared" ca="1" si="87"/>
        <v>188999</v>
      </c>
      <c r="BB1595" s="138">
        <f t="shared" ca="1" si="88"/>
        <v>1</v>
      </c>
    </row>
    <row r="1596" spans="52:54" ht="15.75" customHeight="1">
      <c r="AZ1596" s="138">
        <f t="shared" ca="1" si="86"/>
        <v>257000</v>
      </c>
      <c r="BA1596" s="138">
        <f t="shared" ca="1" si="87"/>
        <v>256999</v>
      </c>
      <c r="BB1596" s="138">
        <f t="shared" ca="1" si="88"/>
        <v>1</v>
      </c>
    </row>
    <row r="1597" spans="52:54" ht="15.75" customHeight="1">
      <c r="AZ1597" s="138">
        <f t="shared" ca="1" si="86"/>
        <v>367000</v>
      </c>
      <c r="BA1597" s="138">
        <f t="shared" ca="1" si="87"/>
        <v>366999</v>
      </c>
      <c r="BB1597" s="138">
        <f t="shared" ca="1" si="88"/>
        <v>1</v>
      </c>
    </row>
    <row r="1598" spans="52:54" ht="15.75" customHeight="1">
      <c r="AZ1598" s="138">
        <f t="shared" ca="1" si="86"/>
        <v>350000</v>
      </c>
      <c r="BA1598" s="138">
        <f t="shared" ca="1" si="87"/>
        <v>349999</v>
      </c>
      <c r="BB1598" s="138">
        <f t="shared" ca="1" si="88"/>
        <v>1</v>
      </c>
    </row>
    <row r="1599" spans="52:54" ht="15.75" customHeight="1">
      <c r="AZ1599" s="138">
        <f t="shared" ca="1" si="86"/>
        <v>338000</v>
      </c>
      <c r="BA1599" s="138">
        <f t="shared" ca="1" si="87"/>
        <v>337999</v>
      </c>
      <c r="BB1599" s="138">
        <f t="shared" ca="1" si="88"/>
        <v>1</v>
      </c>
    </row>
    <row r="1600" spans="52:54" ht="15.75" customHeight="1">
      <c r="AZ1600" s="138">
        <f t="shared" ca="1" si="86"/>
        <v>121000</v>
      </c>
      <c r="BA1600" s="138">
        <f t="shared" ca="1" si="87"/>
        <v>120999</v>
      </c>
      <c r="BB1600" s="138">
        <f t="shared" ca="1" si="88"/>
        <v>1</v>
      </c>
    </row>
    <row r="1601" spans="52:54" ht="15.75" customHeight="1">
      <c r="AZ1601" s="138">
        <f t="shared" ca="1" si="86"/>
        <v>316000</v>
      </c>
      <c r="BA1601" s="138">
        <f t="shared" ca="1" si="87"/>
        <v>315999</v>
      </c>
      <c r="BB1601" s="138">
        <f t="shared" ca="1" si="88"/>
        <v>1</v>
      </c>
    </row>
    <row r="1602" spans="52:54" ht="15.75" customHeight="1">
      <c r="AZ1602" s="138">
        <f t="shared" ca="1" si="86"/>
        <v>322000</v>
      </c>
      <c r="BA1602" s="138">
        <f t="shared" ca="1" si="87"/>
        <v>321999</v>
      </c>
      <c r="BB1602" s="138">
        <f t="shared" ca="1" si="88"/>
        <v>1</v>
      </c>
    </row>
    <row r="1603" spans="52:54" ht="15.75" customHeight="1">
      <c r="AZ1603" s="138">
        <f t="shared" ca="1" si="86"/>
        <v>210000</v>
      </c>
      <c r="BA1603" s="138">
        <f t="shared" ca="1" si="87"/>
        <v>209999</v>
      </c>
      <c r="BB1603" s="138">
        <f t="shared" ca="1" si="88"/>
        <v>1</v>
      </c>
    </row>
    <row r="1604" spans="52:54" ht="15.75" customHeight="1">
      <c r="AZ1604" s="138">
        <f t="shared" ca="1" si="86"/>
        <v>178000</v>
      </c>
      <c r="BA1604" s="138">
        <f t="shared" ca="1" si="87"/>
        <v>177999</v>
      </c>
      <c r="BB1604" s="138">
        <f t="shared" ca="1" si="88"/>
        <v>1</v>
      </c>
    </row>
    <row r="1605" spans="52:54" ht="15.75" customHeight="1">
      <c r="AZ1605" s="138">
        <f t="shared" ca="1" si="86"/>
        <v>213000</v>
      </c>
      <c r="BA1605" s="138">
        <f t="shared" ca="1" si="87"/>
        <v>212999</v>
      </c>
      <c r="BB1605" s="138">
        <f t="shared" ca="1" si="88"/>
        <v>1</v>
      </c>
    </row>
    <row r="1606" spans="52:54" ht="15.75" customHeight="1">
      <c r="AZ1606" s="138">
        <f t="shared" ca="1" si="86"/>
        <v>251000</v>
      </c>
      <c r="BA1606" s="138">
        <f t="shared" ca="1" si="87"/>
        <v>250999</v>
      </c>
      <c r="BB1606" s="138">
        <f t="shared" ca="1" si="88"/>
        <v>1</v>
      </c>
    </row>
    <row r="1607" spans="52:54" ht="15.75" customHeight="1">
      <c r="AZ1607" s="138">
        <f t="shared" ca="1" si="86"/>
        <v>342000</v>
      </c>
      <c r="BA1607" s="138">
        <f t="shared" ca="1" si="87"/>
        <v>341999</v>
      </c>
      <c r="BB1607" s="138">
        <f t="shared" ca="1" si="88"/>
        <v>1</v>
      </c>
    </row>
    <row r="1608" spans="52:54" ht="15.75" customHeight="1">
      <c r="AZ1608" s="138">
        <f t="shared" ca="1" si="86"/>
        <v>321000</v>
      </c>
      <c r="BA1608" s="138">
        <f t="shared" ca="1" si="87"/>
        <v>320999</v>
      </c>
      <c r="BB1608" s="138">
        <f t="shared" ca="1" si="88"/>
        <v>1</v>
      </c>
    </row>
    <row r="1609" spans="52:54" ht="15.75" customHeight="1">
      <c r="AZ1609" s="138">
        <f t="shared" ca="1" si="86"/>
        <v>204000</v>
      </c>
      <c r="BA1609" s="138">
        <f t="shared" ca="1" si="87"/>
        <v>203999</v>
      </c>
      <c r="BB1609" s="138">
        <f t="shared" ca="1" si="88"/>
        <v>1</v>
      </c>
    </row>
    <row r="1610" spans="52:54" ht="15.75" customHeight="1">
      <c r="AZ1610" s="138">
        <f t="shared" ca="1" si="86"/>
        <v>379000</v>
      </c>
      <c r="BA1610" s="138">
        <f t="shared" ca="1" si="87"/>
        <v>378999</v>
      </c>
      <c r="BB1610" s="138">
        <f t="shared" ca="1" si="88"/>
        <v>1</v>
      </c>
    </row>
    <row r="1611" spans="52:54" ht="15.75" customHeight="1">
      <c r="AZ1611" s="138">
        <f t="shared" ca="1" si="86"/>
        <v>208000</v>
      </c>
      <c r="BA1611" s="138">
        <f t="shared" ca="1" si="87"/>
        <v>207999</v>
      </c>
      <c r="BB1611" s="138">
        <f t="shared" ca="1" si="88"/>
        <v>1</v>
      </c>
    </row>
    <row r="1612" spans="52:54" ht="15.75" customHeight="1">
      <c r="AZ1612" s="138">
        <f t="shared" ca="1" si="86"/>
        <v>327000</v>
      </c>
      <c r="BA1612" s="138">
        <f t="shared" ca="1" si="87"/>
        <v>326999</v>
      </c>
      <c r="BB1612" s="138">
        <f t="shared" ca="1" si="88"/>
        <v>1</v>
      </c>
    </row>
    <row r="1613" spans="52:54" ht="15.75" customHeight="1">
      <c r="AZ1613" s="138">
        <f t="shared" ca="1" si="86"/>
        <v>382000</v>
      </c>
      <c r="BA1613" s="138">
        <f t="shared" ca="1" si="87"/>
        <v>381999</v>
      </c>
      <c r="BB1613" s="138">
        <f t="shared" ca="1" si="88"/>
        <v>1</v>
      </c>
    </row>
    <row r="1614" spans="52:54" ht="15.75" customHeight="1">
      <c r="AZ1614" s="138">
        <f t="shared" ca="1" si="86"/>
        <v>352000</v>
      </c>
      <c r="BA1614" s="138">
        <f t="shared" ca="1" si="87"/>
        <v>351999</v>
      </c>
      <c r="BB1614" s="138">
        <f t="shared" ca="1" si="88"/>
        <v>1</v>
      </c>
    </row>
    <row r="1615" spans="52:54" ht="15.75" customHeight="1">
      <c r="AZ1615" s="138">
        <f t="shared" ca="1" si="86"/>
        <v>110000</v>
      </c>
      <c r="BA1615" s="138">
        <f t="shared" ca="1" si="87"/>
        <v>109999</v>
      </c>
      <c r="BB1615" s="138">
        <f t="shared" ca="1" si="88"/>
        <v>1</v>
      </c>
    </row>
    <row r="1616" spans="52:54" ht="15.75" customHeight="1">
      <c r="AZ1616" s="138">
        <f t="shared" ca="1" si="86"/>
        <v>199000</v>
      </c>
      <c r="BA1616" s="138">
        <f t="shared" ca="1" si="87"/>
        <v>198999</v>
      </c>
      <c r="BB1616" s="138">
        <f t="shared" ca="1" si="88"/>
        <v>1</v>
      </c>
    </row>
    <row r="1617" spans="52:54" ht="15.75" customHeight="1">
      <c r="AZ1617" s="138">
        <f t="shared" ca="1" si="86"/>
        <v>284000</v>
      </c>
      <c r="BA1617" s="138">
        <f t="shared" ca="1" si="87"/>
        <v>283999</v>
      </c>
      <c r="BB1617" s="138">
        <f t="shared" ca="1" si="88"/>
        <v>1</v>
      </c>
    </row>
    <row r="1618" spans="52:54" ht="15.75" customHeight="1">
      <c r="AZ1618" s="138">
        <f t="shared" ca="1" si="86"/>
        <v>171000</v>
      </c>
      <c r="BA1618" s="138">
        <f t="shared" ca="1" si="87"/>
        <v>170999</v>
      </c>
      <c r="BB1618" s="138">
        <f t="shared" ca="1" si="88"/>
        <v>1</v>
      </c>
    </row>
    <row r="1619" spans="52:54" ht="15.75" customHeight="1">
      <c r="AZ1619" s="138">
        <f t="shared" ca="1" si="86"/>
        <v>212000</v>
      </c>
      <c r="BA1619" s="138">
        <f t="shared" ca="1" si="87"/>
        <v>211999</v>
      </c>
      <c r="BB1619" s="138">
        <f t="shared" ca="1" si="88"/>
        <v>1</v>
      </c>
    </row>
    <row r="1620" spans="52:54" ht="15.75" customHeight="1">
      <c r="AZ1620" s="138">
        <f t="shared" ca="1" si="86"/>
        <v>375000</v>
      </c>
      <c r="BA1620" s="138">
        <f t="shared" ca="1" si="87"/>
        <v>374999</v>
      </c>
      <c r="BB1620" s="138">
        <f t="shared" ca="1" si="88"/>
        <v>1</v>
      </c>
    </row>
    <row r="1621" spans="52:54" ht="15.75" customHeight="1">
      <c r="AZ1621" s="138">
        <f t="shared" ca="1" si="86"/>
        <v>357000</v>
      </c>
      <c r="BA1621" s="138">
        <f t="shared" ca="1" si="87"/>
        <v>356999</v>
      </c>
      <c r="BB1621" s="138">
        <f t="shared" ca="1" si="88"/>
        <v>1</v>
      </c>
    </row>
    <row r="1622" spans="52:54" ht="15.75" customHeight="1">
      <c r="AZ1622" s="138">
        <f t="shared" ca="1" si="86"/>
        <v>144000</v>
      </c>
      <c r="BA1622" s="138">
        <f t="shared" ca="1" si="87"/>
        <v>143999</v>
      </c>
      <c r="BB1622" s="138">
        <f t="shared" ca="1" si="88"/>
        <v>1</v>
      </c>
    </row>
    <row r="1623" spans="52:54" ht="15.75" customHeight="1">
      <c r="AZ1623" s="138">
        <f t="shared" ca="1" si="86"/>
        <v>326000</v>
      </c>
      <c r="BA1623" s="138">
        <f t="shared" ca="1" si="87"/>
        <v>325999</v>
      </c>
      <c r="BB1623" s="138">
        <f t="shared" ca="1" si="88"/>
        <v>1</v>
      </c>
    </row>
    <row r="1624" spans="52:54" ht="15.75" customHeight="1">
      <c r="AZ1624" s="138">
        <f t="shared" ca="1" si="86"/>
        <v>304000</v>
      </c>
      <c r="BA1624" s="138">
        <f t="shared" ca="1" si="87"/>
        <v>303999</v>
      </c>
      <c r="BB1624" s="138">
        <f t="shared" ca="1" si="88"/>
        <v>1</v>
      </c>
    </row>
    <row r="1625" spans="52:54" ht="15.75" customHeight="1">
      <c r="AZ1625" s="138">
        <f t="shared" ca="1" si="86"/>
        <v>364000</v>
      </c>
      <c r="BA1625" s="138">
        <f t="shared" ca="1" si="87"/>
        <v>363999</v>
      </c>
      <c r="BB1625" s="138">
        <f t="shared" ca="1" si="88"/>
        <v>1</v>
      </c>
    </row>
    <row r="1626" spans="52:54" ht="15.75" customHeight="1">
      <c r="AZ1626" s="138">
        <f t="shared" ca="1" si="86"/>
        <v>254000</v>
      </c>
      <c r="BA1626" s="138">
        <f t="shared" ca="1" si="87"/>
        <v>253999</v>
      </c>
      <c r="BB1626" s="138">
        <f t="shared" ca="1" si="88"/>
        <v>1</v>
      </c>
    </row>
    <row r="1627" spans="52:54" ht="15.75" customHeight="1">
      <c r="AZ1627" s="138">
        <f t="shared" ca="1" si="86"/>
        <v>228000</v>
      </c>
      <c r="BA1627" s="138">
        <f t="shared" ca="1" si="87"/>
        <v>227999</v>
      </c>
      <c r="BB1627" s="138">
        <f t="shared" ca="1" si="88"/>
        <v>1</v>
      </c>
    </row>
    <row r="1628" spans="52:54" ht="15.75" customHeight="1">
      <c r="AZ1628" s="138">
        <f t="shared" ca="1" si="86"/>
        <v>141000</v>
      </c>
      <c r="BA1628" s="138">
        <f t="shared" ca="1" si="87"/>
        <v>140999</v>
      </c>
      <c r="BB1628" s="138">
        <f t="shared" ca="1" si="88"/>
        <v>1</v>
      </c>
    </row>
    <row r="1629" spans="52:54" ht="15.75" customHeight="1">
      <c r="AZ1629" s="138">
        <f t="shared" ca="1" si="86"/>
        <v>195000</v>
      </c>
      <c r="BA1629" s="138">
        <f t="shared" ca="1" si="87"/>
        <v>194999</v>
      </c>
      <c r="BB1629" s="138">
        <f t="shared" ca="1" si="88"/>
        <v>1</v>
      </c>
    </row>
    <row r="1630" spans="52:54" ht="15.75" customHeight="1">
      <c r="AZ1630" s="138">
        <f t="shared" ca="1" si="86"/>
        <v>206000</v>
      </c>
      <c r="BA1630" s="138">
        <f t="shared" ca="1" si="87"/>
        <v>205999</v>
      </c>
      <c r="BB1630" s="138">
        <f t="shared" ca="1" si="88"/>
        <v>1</v>
      </c>
    </row>
    <row r="1631" spans="52:54" ht="15.75" customHeight="1">
      <c r="AZ1631" s="138">
        <f t="shared" ca="1" si="86"/>
        <v>377000</v>
      </c>
      <c r="BA1631" s="138">
        <f t="shared" ca="1" si="87"/>
        <v>376999</v>
      </c>
      <c r="BB1631" s="138">
        <f t="shared" ca="1" si="88"/>
        <v>1</v>
      </c>
    </row>
    <row r="1632" spans="52:54" ht="15.75" customHeight="1">
      <c r="AZ1632" s="138">
        <f t="shared" ca="1" si="86"/>
        <v>207000</v>
      </c>
      <c r="BA1632" s="138">
        <f t="shared" ca="1" si="87"/>
        <v>206999</v>
      </c>
      <c r="BB1632" s="138">
        <f t="shared" ca="1" si="88"/>
        <v>1</v>
      </c>
    </row>
    <row r="1633" spans="52:54" ht="15.75" customHeight="1">
      <c r="AZ1633" s="138">
        <f t="shared" ca="1" si="86"/>
        <v>221000</v>
      </c>
      <c r="BA1633" s="138">
        <f t="shared" ca="1" si="87"/>
        <v>220999</v>
      </c>
      <c r="BB1633" s="138">
        <f t="shared" ca="1" si="88"/>
        <v>1</v>
      </c>
    </row>
    <row r="1634" spans="52:54" ht="15.75" customHeight="1">
      <c r="AZ1634" s="138">
        <f t="shared" ca="1" si="86"/>
        <v>196000</v>
      </c>
      <c r="BA1634" s="138">
        <f t="shared" ca="1" si="87"/>
        <v>195999</v>
      </c>
      <c r="BB1634" s="138">
        <f t="shared" ca="1" si="88"/>
        <v>1</v>
      </c>
    </row>
    <row r="1635" spans="52:54" ht="15.75" customHeight="1">
      <c r="AZ1635" s="138">
        <f t="shared" ca="1" si="86"/>
        <v>380000</v>
      </c>
      <c r="BA1635" s="138">
        <f t="shared" ca="1" si="87"/>
        <v>379999</v>
      </c>
      <c r="BB1635" s="138">
        <f t="shared" ca="1" si="88"/>
        <v>1</v>
      </c>
    </row>
    <row r="1636" spans="52:54" ht="15.75" customHeight="1">
      <c r="AZ1636" s="138">
        <f t="shared" ca="1" si="86"/>
        <v>132000</v>
      </c>
      <c r="BA1636" s="138">
        <f t="shared" ca="1" si="87"/>
        <v>131999</v>
      </c>
      <c r="BB1636" s="138">
        <f t="shared" ca="1" si="88"/>
        <v>1</v>
      </c>
    </row>
    <row r="1637" spans="52:54" ht="15.75" customHeight="1">
      <c r="AZ1637" s="138">
        <f t="shared" ca="1" si="86"/>
        <v>194000</v>
      </c>
      <c r="BA1637" s="138">
        <f t="shared" ca="1" si="87"/>
        <v>193999</v>
      </c>
      <c r="BB1637" s="138">
        <f t="shared" ca="1" si="88"/>
        <v>1</v>
      </c>
    </row>
    <row r="1638" spans="52:54" ht="15.75" customHeight="1">
      <c r="AZ1638" s="138">
        <f t="shared" ca="1" si="86"/>
        <v>114000</v>
      </c>
      <c r="BA1638" s="138">
        <f t="shared" ca="1" si="87"/>
        <v>113999</v>
      </c>
      <c r="BB1638" s="138">
        <f t="shared" ca="1" si="88"/>
        <v>1</v>
      </c>
    </row>
    <row r="1639" spans="52:54" ht="15.75" customHeight="1">
      <c r="AZ1639" s="138">
        <f t="shared" ca="1" si="86"/>
        <v>135000</v>
      </c>
      <c r="BA1639" s="138">
        <f t="shared" ca="1" si="87"/>
        <v>134999</v>
      </c>
      <c r="BB1639" s="138">
        <f t="shared" ca="1" si="88"/>
        <v>1</v>
      </c>
    </row>
    <row r="1640" spans="52:54" ht="15.75" customHeight="1">
      <c r="AZ1640" s="138">
        <f t="shared" ca="1" si="86"/>
        <v>135000</v>
      </c>
      <c r="BA1640" s="138">
        <f t="shared" ca="1" si="87"/>
        <v>134999</v>
      </c>
      <c r="BB1640" s="138">
        <f t="shared" ca="1" si="88"/>
        <v>1</v>
      </c>
    </row>
    <row r="1641" spans="52:54" ht="15.75" customHeight="1">
      <c r="AZ1641" s="138">
        <f t="shared" ca="1" si="86"/>
        <v>291000</v>
      </c>
      <c r="BA1641" s="138">
        <f t="shared" ca="1" si="87"/>
        <v>290999</v>
      </c>
      <c r="BB1641" s="138">
        <f t="shared" ca="1" si="88"/>
        <v>1</v>
      </c>
    </row>
    <row r="1642" spans="52:54" ht="15.75" customHeight="1">
      <c r="AZ1642" s="138">
        <f t="shared" ca="1" si="86"/>
        <v>169000</v>
      </c>
      <c r="BA1642" s="138">
        <f t="shared" ca="1" si="87"/>
        <v>168999</v>
      </c>
      <c r="BB1642" s="138">
        <f t="shared" ca="1" si="88"/>
        <v>1</v>
      </c>
    </row>
    <row r="1643" spans="52:54" ht="15.75" customHeight="1">
      <c r="AZ1643" s="138">
        <f t="shared" ca="1" si="86"/>
        <v>136000</v>
      </c>
      <c r="BA1643" s="138">
        <f t="shared" ca="1" si="87"/>
        <v>135999</v>
      </c>
      <c r="BB1643" s="138">
        <f t="shared" ca="1" si="88"/>
        <v>1</v>
      </c>
    </row>
    <row r="1644" spans="52:54" ht="15.75" customHeight="1">
      <c r="AZ1644" s="138">
        <f t="shared" ca="1" si="86"/>
        <v>391000</v>
      </c>
      <c r="BA1644" s="138">
        <f t="shared" ca="1" si="87"/>
        <v>390999</v>
      </c>
      <c r="BB1644" s="138">
        <f t="shared" ca="1" si="88"/>
        <v>1</v>
      </c>
    </row>
    <row r="1645" spans="52:54" ht="15.75" customHeight="1">
      <c r="AZ1645" s="138">
        <f t="shared" ca="1" si="86"/>
        <v>102000</v>
      </c>
      <c r="BA1645" s="138">
        <f t="shared" ca="1" si="87"/>
        <v>101999</v>
      </c>
      <c r="BB1645" s="138">
        <f t="shared" ca="1" si="88"/>
        <v>1</v>
      </c>
    </row>
    <row r="1646" spans="52:54" ht="15.75" customHeight="1">
      <c r="AZ1646" s="138">
        <f t="shared" ca="1" si="86"/>
        <v>225000</v>
      </c>
      <c r="BA1646" s="138">
        <f t="shared" ca="1" si="87"/>
        <v>224999</v>
      </c>
      <c r="BB1646" s="138">
        <f t="shared" ca="1" si="88"/>
        <v>1</v>
      </c>
    </row>
    <row r="1647" spans="52:54" ht="15.75" customHeight="1">
      <c r="AZ1647" s="138">
        <f t="shared" ca="1" si="86"/>
        <v>201000</v>
      </c>
      <c r="BA1647" s="138">
        <f t="shared" ca="1" si="87"/>
        <v>200999</v>
      </c>
      <c r="BB1647" s="138">
        <f t="shared" ca="1" si="88"/>
        <v>1</v>
      </c>
    </row>
    <row r="1648" spans="52:54" ht="15.75" customHeight="1">
      <c r="AZ1648" s="138">
        <f t="shared" ca="1" si="86"/>
        <v>106000</v>
      </c>
      <c r="BA1648" s="138">
        <f t="shared" ca="1" si="87"/>
        <v>105999</v>
      </c>
      <c r="BB1648" s="138">
        <f t="shared" ca="1" si="88"/>
        <v>1</v>
      </c>
    </row>
    <row r="1649" spans="52:54" ht="15.75" customHeight="1">
      <c r="AZ1649" s="138">
        <f t="shared" ca="1" si="86"/>
        <v>271000</v>
      </c>
      <c r="BA1649" s="138">
        <f t="shared" ca="1" si="87"/>
        <v>270999</v>
      </c>
      <c r="BB1649" s="138">
        <f t="shared" ca="1" si="88"/>
        <v>1</v>
      </c>
    </row>
    <row r="1650" spans="52:54" ht="15.75" customHeight="1">
      <c r="AZ1650" s="138">
        <f t="shared" ca="1" si="86"/>
        <v>247000</v>
      </c>
      <c r="BA1650" s="138">
        <f t="shared" ca="1" si="87"/>
        <v>246999</v>
      </c>
      <c r="BB1650" s="138">
        <f t="shared" ca="1" si="88"/>
        <v>1</v>
      </c>
    </row>
    <row r="1651" spans="52:54" ht="15.75" customHeight="1">
      <c r="AZ1651" s="138">
        <f t="shared" ca="1" si="86"/>
        <v>362000</v>
      </c>
      <c r="BA1651" s="138">
        <f t="shared" ca="1" si="87"/>
        <v>361999</v>
      </c>
      <c r="BB1651" s="138">
        <f t="shared" ca="1" si="88"/>
        <v>1</v>
      </c>
    </row>
    <row r="1652" spans="52:54" ht="15.75" customHeight="1">
      <c r="AZ1652" s="138">
        <f t="shared" ca="1" si="86"/>
        <v>272000</v>
      </c>
      <c r="BA1652" s="138">
        <f t="shared" ca="1" si="87"/>
        <v>271999</v>
      </c>
      <c r="BB1652" s="138">
        <f t="shared" ca="1" si="88"/>
        <v>1</v>
      </c>
    </row>
    <row r="1653" spans="52:54" ht="15.75" customHeight="1">
      <c r="AZ1653" s="138">
        <f t="shared" ca="1" si="86"/>
        <v>195000</v>
      </c>
      <c r="BA1653" s="138">
        <f t="shared" ca="1" si="87"/>
        <v>194999</v>
      </c>
      <c r="BB1653" s="138">
        <f t="shared" ca="1" si="88"/>
        <v>1</v>
      </c>
    </row>
    <row r="1654" spans="52:54" ht="15.75" customHeight="1">
      <c r="AZ1654" s="138">
        <f t="shared" ca="1" si="86"/>
        <v>393000</v>
      </c>
      <c r="BA1654" s="138">
        <f t="shared" ca="1" si="87"/>
        <v>392999</v>
      </c>
      <c r="BB1654" s="138">
        <f t="shared" ca="1" si="88"/>
        <v>1</v>
      </c>
    </row>
    <row r="1655" spans="52:54" ht="15.75" customHeight="1">
      <c r="AZ1655" s="138">
        <f t="shared" ca="1" si="86"/>
        <v>209000</v>
      </c>
      <c r="BA1655" s="138">
        <f t="shared" ca="1" si="87"/>
        <v>208999</v>
      </c>
      <c r="BB1655" s="138">
        <f t="shared" ca="1" si="88"/>
        <v>1</v>
      </c>
    </row>
    <row r="1656" spans="52:54" ht="15.75" customHeight="1">
      <c r="AZ1656" s="138">
        <f t="shared" ca="1" si="86"/>
        <v>210000</v>
      </c>
      <c r="BA1656" s="138">
        <f t="shared" ca="1" si="87"/>
        <v>209999</v>
      </c>
      <c r="BB1656" s="138">
        <f t="shared" ca="1" si="88"/>
        <v>1</v>
      </c>
    </row>
    <row r="1657" spans="52:54" ht="15.75" customHeight="1">
      <c r="AZ1657" s="138">
        <f t="shared" ca="1" si="86"/>
        <v>369000</v>
      </c>
      <c r="BA1657" s="138">
        <f t="shared" ca="1" si="87"/>
        <v>368999</v>
      </c>
      <c r="BB1657" s="138">
        <f t="shared" ca="1" si="88"/>
        <v>1</v>
      </c>
    </row>
    <row r="1658" spans="52:54" ht="15.75" customHeight="1">
      <c r="AZ1658" s="138">
        <f t="shared" ca="1" si="86"/>
        <v>360000</v>
      </c>
      <c r="BA1658" s="138">
        <f t="shared" ca="1" si="87"/>
        <v>359999</v>
      </c>
      <c r="BB1658" s="138">
        <f t="shared" ca="1" si="88"/>
        <v>1</v>
      </c>
    </row>
    <row r="1659" spans="52:54" ht="15.75" customHeight="1">
      <c r="AZ1659" s="138">
        <f t="shared" ca="1" si="86"/>
        <v>173000</v>
      </c>
      <c r="BA1659" s="138">
        <f t="shared" ca="1" si="87"/>
        <v>172999</v>
      </c>
      <c r="BB1659" s="138">
        <f t="shared" ca="1" si="88"/>
        <v>1</v>
      </c>
    </row>
    <row r="1660" spans="52:54" ht="15.75" customHeight="1">
      <c r="AZ1660" s="138">
        <f t="shared" ca="1" si="86"/>
        <v>253000</v>
      </c>
      <c r="BA1660" s="138">
        <f t="shared" ca="1" si="87"/>
        <v>252999</v>
      </c>
      <c r="BB1660" s="138">
        <f t="shared" ca="1" si="88"/>
        <v>1</v>
      </c>
    </row>
    <row r="1661" spans="52:54" ht="15.75" customHeight="1">
      <c r="AZ1661" s="138">
        <f t="shared" ca="1" si="86"/>
        <v>135000</v>
      </c>
      <c r="BA1661" s="138">
        <f t="shared" ca="1" si="87"/>
        <v>134999</v>
      </c>
      <c r="BB1661" s="138">
        <f t="shared" ca="1" si="88"/>
        <v>1</v>
      </c>
    </row>
    <row r="1662" spans="52:54" ht="15.75" customHeight="1">
      <c r="AZ1662" s="138">
        <f t="shared" ca="1" si="86"/>
        <v>314000</v>
      </c>
      <c r="BA1662" s="138">
        <f t="shared" ca="1" si="87"/>
        <v>313999</v>
      </c>
      <c r="BB1662" s="138">
        <f t="shared" ca="1" si="88"/>
        <v>1</v>
      </c>
    </row>
    <row r="1663" spans="52:54" ht="15.75" customHeight="1">
      <c r="AZ1663" s="138">
        <f t="shared" ca="1" si="86"/>
        <v>187000</v>
      </c>
      <c r="BA1663" s="138">
        <f t="shared" ca="1" si="87"/>
        <v>186999</v>
      </c>
      <c r="BB1663" s="138">
        <f t="shared" ca="1" si="88"/>
        <v>1</v>
      </c>
    </row>
    <row r="1664" spans="52:54" ht="15.75" customHeight="1">
      <c r="AZ1664" s="138">
        <f t="shared" ca="1" si="86"/>
        <v>397000</v>
      </c>
      <c r="BA1664" s="138">
        <f t="shared" ca="1" si="87"/>
        <v>396999</v>
      </c>
      <c r="BB1664" s="138">
        <f t="shared" ca="1" si="88"/>
        <v>1</v>
      </c>
    </row>
    <row r="1665" spans="52:54" ht="15.75" customHeight="1">
      <c r="AZ1665" s="138">
        <f t="shared" ca="1" si="86"/>
        <v>176000</v>
      </c>
      <c r="BA1665" s="138">
        <f t="shared" ca="1" si="87"/>
        <v>175999</v>
      </c>
      <c r="BB1665" s="138">
        <f t="shared" ca="1" si="88"/>
        <v>1</v>
      </c>
    </row>
    <row r="1666" spans="52:54" ht="15.75" customHeight="1">
      <c r="AZ1666" s="138">
        <f t="shared" ca="1" si="86"/>
        <v>394000</v>
      </c>
      <c r="BA1666" s="138">
        <f t="shared" ca="1" si="87"/>
        <v>393999</v>
      </c>
      <c r="BB1666" s="138">
        <f t="shared" ca="1" si="88"/>
        <v>1</v>
      </c>
    </row>
    <row r="1667" spans="52:54" ht="15.75" customHeight="1">
      <c r="AZ1667" s="138">
        <f t="shared" ca="1" si="86"/>
        <v>361000</v>
      </c>
      <c r="BA1667" s="138">
        <f t="shared" ca="1" si="87"/>
        <v>360999</v>
      </c>
      <c r="BB1667" s="138">
        <f t="shared" ca="1" si="88"/>
        <v>1</v>
      </c>
    </row>
    <row r="1668" spans="52:54" ht="15.75" customHeight="1">
      <c r="AZ1668" s="138">
        <f t="shared" ca="1" si="86"/>
        <v>263000</v>
      </c>
      <c r="BA1668" s="138">
        <f t="shared" ca="1" si="87"/>
        <v>262999</v>
      </c>
      <c r="BB1668" s="138">
        <f t="shared" ca="1" si="88"/>
        <v>1</v>
      </c>
    </row>
    <row r="1669" spans="52:54" ht="15.75" customHeight="1">
      <c r="AZ1669" s="138">
        <f t="shared" ca="1" si="86"/>
        <v>378000</v>
      </c>
      <c r="BA1669" s="138">
        <f t="shared" ca="1" si="87"/>
        <v>377999</v>
      </c>
      <c r="BB1669" s="138">
        <f t="shared" ca="1" si="88"/>
        <v>1</v>
      </c>
    </row>
    <row r="1670" spans="52:54" ht="15.75" customHeight="1">
      <c r="AZ1670" s="138">
        <f t="shared" ca="1" si="86"/>
        <v>210000</v>
      </c>
      <c r="BA1670" s="138">
        <f t="shared" ca="1" si="87"/>
        <v>209999</v>
      </c>
      <c r="BB1670" s="138">
        <f t="shared" ca="1" si="88"/>
        <v>1</v>
      </c>
    </row>
    <row r="1671" spans="52:54" ht="15.75" customHeight="1">
      <c r="AZ1671" s="138">
        <f t="shared" ca="1" si="86"/>
        <v>168000</v>
      </c>
      <c r="BA1671" s="138">
        <f t="shared" ca="1" si="87"/>
        <v>167999</v>
      </c>
      <c r="BB1671" s="138">
        <f t="shared" ca="1" si="88"/>
        <v>1</v>
      </c>
    </row>
    <row r="1672" spans="52:54" ht="15.75" customHeight="1">
      <c r="AZ1672" s="138">
        <f t="shared" ca="1" si="86"/>
        <v>375000</v>
      </c>
      <c r="BA1672" s="138">
        <f t="shared" ca="1" si="87"/>
        <v>374999</v>
      </c>
      <c r="BB1672" s="138">
        <f t="shared" ca="1" si="88"/>
        <v>1</v>
      </c>
    </row>
    <row r="1673" spans="52:54" ht="15.75" customHeight="1">
      <c r="AZ1673" s="138">
        <f t="shared" ca="1" si="86"/>
        <v>280000</v>
      </c>
      <c r="BA1673" s="138">
        <f t="shared" ca="1" si="87"/>
        <v>279999</v>
      </c>
      <c r="BB1673" s="138">
        <f t="shared" ca="1" si="88"/>
        <v>1</v>
      </c>
    </row>
    <row r="1674" spans="52:54" ht="15.75" customHeight="1">
      <c r="AZ1674" s="138">
        <f t="shared" ca="1" si="86"/>
        <v>282000</v>
      </c>
      <c r="BA1674" s="138">
        <f t="shared" ca="1" si="87"/>
        <v>281999</v>
      </c>
      <c r="BB1674" s="138">
        <f t="shared" ca="1" si="88"/>
        <v>1</v>
      </c>
    </row>
    <row r="1675" spans="52:54" ht="15.75" customHeight="1">
      <c r="AZ1675" s="138">
        <f t="shared" ca="1" si="86"/>
        <v>225000</v>
      </c>
      <c r="BA1675" s="138">
        <f t="shared" ca="1" si="87"/>
        <v>224999</v>
      </c>
      <c r="BB1675" s="138">
        <f t="shared" ca="1" si="88"/>
        <v>1</v>
      </c>
    </row>
    <row r="1676" spans="52:54" ht="15.75" customHeight="1">
      <c r="AZ1676" s="138">
        <f t="shared" ca="1" si="86"/>
        <v>233000</v>
      </c>
      <c r="BA1676" s="138">
        <f t="shared" ca="1" si="87"/>
        <v>232999</v>
      </c>
      <c r="BB1676" s="138">
        <f t="shared" ca="1" si="88"/>
        <v>1</v>
      </c>
    </row>
    <row r="1677" spans="52:54" ht="15.75" customHeight="1">
      <c r="AZ1677" s="138">
        <f t="shared" ca="1" si="86"/>
        <v>248000</v>
      </c>
      <c r="BA1677" s="138">
        <f t="shared" ca="1" si="87"/>
        <v>247999</v>
      </c>
      <c r="BB1677" s="138">
        <f t="shared" ca="1" si="88"/>
        <v>1</v>
      </c>
    </row>
    <row r="1678" spans="52:54" ht="15.75" customHeight="1">
      <c r="AZ1678" s="138">
        <f t="shared" ca="1" si="86"/>
        <v>208000</v>
      </c>
      <c r="BA1678" s="138">
        <f t="shared" ca="1" si="87"/>
        <v>207999</v>
      </c>
      <c r="BB1678" s="138">
        <f t="shared" ca="1" si="88"/>
        <v>1</v>
      </c>
    </row>
    <row r="1679" spans="52:54" ht="15.75" customHeight="1">
      <c r="AZ1679" s="138">
        <f t="shared" ca="1" si="86"/>
        <v>122000</v>
      </c>
      <c r="BA1679" s="138">
        <f t="shared" ca="1" si="87"/>
        <v>121999</v>
      </c>
      <c r="BB1679" s="138">
        <f t="shared" ca="1" si="88"/>
        <v>1</v>
      </c>
    </row>
    <row r="1680" spans="52:54" ht="15.75" customHeight="1">
      <c r="AZ1680" s="138">
        <f t="shared" ca="1" si="86"/>
        <v>327000</v>
      </c>
      <c r="BA1680" s="138">
        <f t="shared" ca="1" si="87"/>
        <v>326999</v>
      </c>
      <c r="BB1680" s="138">
        <f t="shared" ca="1" si="88"/>
        <v>1</v>
      </c>
    </row>
    <row r="1681" spans="52:54" ht="15.75" customHeight="1">
      <c r="AZ1681" s="138">
        <f t="shared" ca="1" si="86"/>
        <v>189000</v>
      </c>
      <c r="BA1681" s="138">
        <f t="shared" ca="1" si="87"/>
        <v>188999</v>
      </c>
      <c r="BB1681" s="138">
        <f t="shared" ca="1" si="88"/>
        <v>1</v>
      </c>
    </row>
    <row r="1682" spans="52:54" ht="15.75" customHeight="1">
      <c r="AZ1682" s="138">
        <f t="shared" ca="1" si="86"/>
        <v>389000</v>
      </c>
      <c r="BA1682" s="138">
        <f t="shared" ca="1" si="87"/>
        <v>388999</v>
      </c>
      <c r="BB1682" s="138">
        <f t="shared" ca="1" si="88"/>
        <v>1</v>
      </c>
    </row>
    <row r="1683" spans="52:54" ht="15.75" customHeight="1">
      <c r="AZ1683" s="138">
        <f t="shared" ca="1" si="86"/>
        <v>256000</v>
      </c>
      <c r="BA1683" s="138">
        <f t="shared" ca="1" si="87"/>
        <v>255999</v>
      </c>
      <c r="BB1683" s="138">
        <f t="shared" ca="1" si="88"/>
        <v>1</v>
      </c>
    </row>
    <row r="1684" spans="52:54" ht="15.75" customHeight="1">
      <c r="AZ1684" s="138">
        <f t="shared" ca="1" si="86"/>
        <v>117000</v>
      </c>
      <c r="BA1684" s="138">
        <f t="shared" ca="1" si="87"/>
        <v>116999</v>
      </c>
      <c r="BB1684" s="138">
        <f t="shared" ca="1" si="88"/>
        <v>1</v>
      </c>
    </row>
    <row r="1685" spans="52:54" ht="15.75" customHeight="1">
      <c r="AZ1685" s="138">
        <f t="shared" ca="1" si="86"/>
        <v>286000</v>
      </c>
      <c r="BA1685" s="138">
        <f t="shared" ca="1" si="87"/>
        <v>285999</v>
      </c>
      <c r="BB1685" s="138">
        <f t="shared" ca="1" si="88"/>
        <v>1</v>
      </c>
    </row>
    <row r="1686" spans="52:54" ht="15.75" customHeight="1">
      <c r="AZ1686" s="138">
        <f t="shared" ca="1" si="86"/>
        <v>317000</v>
      </c>
      <c r="BA1686" s="138">
        <f t="shared" ca="1" si="87"/>
        <v>316999</v>
      </c>
      <c r="BB1686" s="138">
        <f t="shared" ca="1" si="88"/>
        <v>1</v>
      </c>
    </row>
    <row r="1687" spans="52:54" ht="15.75" customHeight="1">
      <c r="AZ1687" s="138">
        <f t="shared" ca="1" si="86"/>
        <v>237000</v>
      </c>
      <c r="BA1687" s="138">
        <f t="shared" ca="1" si="87"/>
        <v>236999</v>
      </c>
      <c r="BB1687" s="138">
        <f t="shared" ca="1" si="88"/>
        <v>1</v>
      </c>
    </row>
    <row r="1688" spans="52:54" ht="15.75" customHeight="1">
      <c r="AZ1688" s="138">
        <f t="shared" ca="1" si="86"/>
        <v>227000</v>
      </c>
      <c r="BA1688" s="138">
        <f t="shared" ca="1" si="87"/>
        <v>226999</v>
      </c>
      <c r="BB1688" s="138">
        <f t="shared" ca="1" si="88"/>
        <v>1</v>
      </c>
    </row>
    <row r="1689" spans="52:54" ht="15.75" customHeight="1">
      <c r="AZ1689" s="138">
        <f t="shared" ca="1" si="86"/>
        <v>375000</v>
      </c>
      <c r="BA1689" s="138">
        <f t="shared" ca="1" si="87"/>
        <v>374999</v>
      </c>
      <c r="BB1689" s="138">
        <f t="shared" ca="1" si="88"/>
        <v>1</v>
      </c>
    </row>
    <row r="1690" spans="52:54" ht="15.75" customHeight="1">
      <c r="AZ1690" s="138">
        <f t="shared" ca="1" si="86"/>
        <v>227000</v>
      </c>
      <c r="BA1690" s="138">
        <f t="shared" ca="1" si="87"/>
        <v>226999</v>
      </c>
      <c r="BB1690" s="138">
        <f t="shared" ca="1" si="88"/>
        <v>1</v>
      </c>
    </row>
    <row r="1691" spans="52:54" ht="15.75" customHeight="1">
      <c r="AZ1691" s="138">
        <f t="shared" ca="1" si="86"/>
        <v>395000</v>
      </c>
      <c r="BA1691" s="138">
        <f t="shared" ca="1" si="87"/>
        <v>394999</v>
      </c>
      <c r="BB1691" s="138">
        <f t="shared" ca="1" si="88"/>
        <v>1</v>
      </c>
    </row>
    <row r="1692" spans="52:54" ht="15.75" customHeight="1">
      <c r="AZ1692" s="138">
        <f t="shared" ca="1" si="86"/>
        <v>112000</v>
      </c>
      <c r="BA1692" s="138">
        <f t="shared" ca="1" si="87"/>
        <v>111999</v>
      </c>
      <c r="BB1692" s="138">
        <f t="shared" ca="1" si="88"/>
        <v>1</v>
      </c>
    </row>
    <row r="1693" spans="52:54" ht="15.75" customHeight="1">
      <c r="AZ1693" s="138">
        <f t="shared" ca="1" si="86"/>
        <v>397000</v>
      </c>
      <c r="BA1693" s="138">
        <f t="shared" ca="1" si="87"/>
        <v>396999</v>
      </c>
      <c r="BB1693" s="138">
        <f t="shared" ca="1" si="88"/>
        <v>1</v>
      </c>
    </row>
    <row r="1694" spans="52:54" ht="15.75" customHeight="1">
      <c r="AZ1694" s="138">
        <f t="shared" ca="1" si="86"/>
        <v>279000</v>
      </c>
      <c r="BA1694" s="138">
        <f t="shared" ca="1" si="87"/>
        <v>278999</v>
      </c>
      <c r="BB1694" s="138">
        <f t="shared" ca="1" si="88"/>
        <v>1</v>
      </c>
    </row>
    <row r="1695" spans="52:54" ht="15.75" customHeight="1">
      <c r="AZ1695" s="138">
        <f t="shared" ca="1" si="86"/>
        <v>209000</v>
      </c>
      <c r="BA1695" s="138">
        <f t="shared" ca="1" si="87"/>
        <v>208999</v>
      </c>
      <c r="BB1695" s="138">
        <f t="shared" ca="1" si="88"/>
        <v>1</v>
      </c>
    </row>
    <row r="1696" spans="52:54" ht="15.75" customHeight="1">
      <c r="AZ1696" s="138">
        <f t="shared" ca="1" si="86"/>
        <v>170000</v>
      </c>
      <c r="BA1696" s="138">
        <f t="shared" ca="1" si="87"/>
        <v>169999</v>
      </c>
      <c r="BB1696" s="138">
        <f t="shared" ca="1" si="88"/>
        <v>1</v>
      </c>
    </row>
    <row r="1697" spans="52:54" ht="15.75" customHeight="1">
      <c r="AZ1697" s="138">
        <f t="shared" ca="1" si="86"/>
        <v>124000</v>
      </c>
      <c r="BA1697" s="138">
        <f t="shared" ca="1" si="87"/>
        <v>123999</v>
      </c>
      <c r="BB1697" s="138">
        <f t="shared" ca="1" si="88"/>
        <v>1</v>
      </c>
    </row>
    <row r="1698" spans="52:54" ht="15.75" customHeight="1">
      <c r="AZ1698" s="138">
        <f t="shared" ca="1" si="86"/>
        <v>223000</v>
      </c>
      <c r="BA1698" s="138">
        <f t="shared" ca="1" si="87"/>
        <v>222999</v>
      </c>
      <c r="BB1698" s="138">
        <f t="shared" ca="1" si="88"/>
        <v>1</v>
      </c>
    </row>
    <row r="1699" spans="52:54" ht="15.75" customHeight="1">
      <c r="AZ1699" s="138">
        <f t="shared" ca="1" si="86"/>
        <v>175000</v>
      </c>
      <c r="BA1699" s="138">
        <f t="shared" ca="1" si="87"/>
        <v>174999</v>
      </c>
      <c r="BB1699" s="138">
        <f t="shared" ca="1" si="88"/>
        <v>1</v>
      </c>
    </row>
    <row r="1700" spans="52:54" ht="15.75" customHeight="1">
      <c r="AZ1700" s="138">
        <f t="shared" ca="1" si="86"/>
        <v>107000</v>
      </c>
      <c r="BA1700" s="138">
        <f t="shared" ca="1" si="87"/>
        <v>106999</v>
      </c>
      <c r="BB1700" s="138">
        <f t="shared" ca="1" si="88"/>
        <v>1</v>
      </c>
    </row>
    <row r="1701" spans="52:54" ht="15.75" customHeight="1">
      <c r="AZ1701" s="138">
        <f t="shared" ca="1" si="86"/>
        <v>231000</v>
      </c>
      <c r="BA1701" s="138">
        <f t="shared" ca="1" si="87"/>
        <v>230999</v>
      </c>
      <c r="BB1701" s="138">
        <f t="shared" ca="1" si="88"/>
        <v>1</v>
      </c>
    </row>
    <row r="1702" spans="52:54" ht="15.75" customHeight="1">
      <c r="AZ1702" s="138">
        <f t="shared" ca="1" si="86"/>
        <v>315000</v>
      </c>
      <c r="BA1702" s="138">
        <f t="shared" ca="1" si="87"/>
        <v>314999</v>
      </c>
      <c r="BB1702" s="138">
        <f t="shared" ca="1" si="88"/>
        <v>1</v>
      </c>
    </row>
    <row r="1703" spans="52:54" ht="15.75" customHeight="1">
      <c r="AZ1703" s="138">
        <f t="shared" ca="1" si="86"/>
        <v>358000</v>
      </c>
      <c r="BA1703" s="138">
        <f t="shared" ca="1" si="87"/>
        <v>357999</v>
      </c>
      <c r="BB1703" s="138">
        <f t="shared" ca="1" si="88"/>
        <v>1</v>
      </c>
    </row>
    <row r="1704" spans="52:54" ht="15.75" customHeight="1">
      <c r="AZ1704" s="138">
        <f t="shared" ca="1" si="86"/>
        <v>186000</v>
      </c>
      <c r="BA1704" s="138">
        <f t="shared" ca="1" si="87"/>
        <v>185999</v>
      </c>
      <c r="BB1704" s="138">
        <f t="shared" ca="1" si="88"/>
        <v>1</v>
      </c>
    </row>
    <row r="1705" spans="52:54" ht="15.75" customHeight="1">
      <c r="AZ1705" s="138">
        <f t="shared" ca="1" si="86"/>
        <v>276000</v>
      </c>
      <c r="BA1705" s="138">
        <f t="shared" ca="1" si="87"/>
        <v>275999</v>
      </c>
      <c r="BB1705" s="138">
        <f t="shared" ca="1" si="88"/>
        <v>1</v>
      </c>
    </row>
    <row r="1706" spans="52:54" ht="15.75" customHeight="1">
      <c r="AZ1706" s="138">
        <f t="shared" ca="1" si="86"/>
        <v>163000</v>
      </c>
      <c r="BA1706" s="138">
        <f t="shared" ca="1" si="87"/>
        <v>162999</v>
      </c>
      <c r="BB1706" s="138">
        <f t="shared" ca="1" si="88"/>
        <v>1</v>
      </c>
    </row>
    <row r="1707" spans="52:54" ht="15.75" customHeight="1">
      <c r="AZ1707" s="138">
        <f t="shared" ca="1" si="86"/>
        <v>328000</v>
      </c>
      <c r="BA1707" s="138">
        <f t="shared" ca="1" si="87"/>
        <v>327999</v>
      </c>
      <c r="BB1707" s="138">
        <f t="shared" ca="1" si="88"/>
        <v>1</v>
      </c>
    </row>
    <row r="1708" spans="52:54" ht="15.75" customHeight="1">
      <c r="AZ1708" s="138">
        <f t="shared" ca="1" si="86"/>
        <v>320000</v>
      </c>
      <c r="BA1708" s="138">
        <f t="shared" ca="1" si="87"/>
        <v>319999</v>
      </c>
      <c r="BB1708" s="138">
        <f t="shared" ca="1" si="88"/>
        <v>1</v>
      </c>
    </row>
    <row r="1709" spans="52:54" ht="15.75" customHeight="1">
      <c r="AZ1709" s="138">
        <f t="shared" ca="1" si="86"/>
        <v>208000</v>
      </c>
      <c r="BA1709" s="138">
        <f t="shared" ca="1" si="87"/>
        <v>207999</v>
      </c>
      <c r="BB1709" s="138">
        <f t="shared" ca="1" si="88"/>
        <v>1</v>
      </c>
    </row>
    <row r="1710" spans="52:54" ht="15.75" customHeight="1">
      <c r="AZ1710" s="138">
        <f t="shared" ca="1" si="86"/>
        <v>361000</v>
      </c>
      <c r="BA1710" s="138">
        <f t="shared" ca="1" si="87"/>
        <v>360999</v>
      </c>
      <c r="BB1710" s="138">
        <f t="shared" ca="1" si="88"/>
        <v>1</v>
      </c>
    </row>
    <row r="1711" spans="52:54" ht="15.75" customHeight="1">
      <c r="AZ1711" s="138">
        <f t="shared" ca="1" si="86"/>
        <v>304000</v>
      </c>
      <c r="BA1711" s="138">
        <f t="shared" ca="1" si="87"/>
        <v>303999</v>
      </c>
      <c r="BB1711" s="138">
        <f t="shared" ca="1" si="88"/>
        <v>1</v>
      </c>
    </row>
    <row r="1712" spans="52:54" ht="15.75" customHeight="1">
      <c r="AZ1712" s="138">
        <f t="shared" ca="1" si="86"/>
        <v>216000</v>
      </c>
      <c r="BA1712" s="138">
        <f t="shared" ca="1" si="87"/>
        <v>215999</v>
      </c>
      <c r="BB1712" s="138">
        <f t="shared" ca="1" si="88"/>
        <v>1</v>
      </c>
    </row>
    <row r="1713" spans="52:54" ht="15.75" customHeight="1">
      <c r="AZ1713" s="138">
        <f t="shared" ca="1" si="86"/>
        <v>289000</v>
      </c>
      <c r="BA1713" s="138">
        <f t="shared" ca="1" si="87"/>
        <v>288999</v>
      </c>
      <c r="BB1713" s="138">
        <f t="shared" ca="1" si="88"/>
        <v>1</v>
      </c>
    </row>
    <row r="1714" spans="52:54" ht="15.75" customHeight="1">
      <c r="AZ1714" s="138">
        <f t="shared" ca="1" si="86"/>
        <v>276000</v>
      </c>
      <c r="BA1714" s="138">
        <f t="shared" ca="1" si="87"/>
        <v>275999</v>
      </c>
      <c r="BB1714" s="138">
        <f t="shared" ca="1" si="88"/>
        <v>1</v>
      </c>
    </row>
    <row r="1715" spans="52:54" ht="15.75" customHeight="1">
      <c r="AZ1715" s="138">
        <f t="shared" ca="1" si="86"/>
        <v>104000</v>
      </c>
      <c r="BA1715" s="138">
        <f t="shared" ca="1" si="87"/>
        <v>103999</v>
      </c>
      <c r="BB1715" s="138">
        <f t="shared" ca="1" si="88"/>
        <v>1</v>
      </c>
    </row>
    <row r="1716" spans="52:54" ht="15.75" customHeight="1">
      <c r="AZ1716" s="138">
        <f t="shared" ca="1" si="86"/>
        <v>187000</v>
      </c>
      <c r="BA1716" s="138">
        <f t="shared" ca="1" si="87"/>
        <v>186999</v>
      </c>
      <c r="BB1716" s="138">
        <f t="shared" ca="1" si="88"/>
        <v>1</v>
      </c>
    </row>
    <row r="1717" spans="52:54" ht="15.75" customHeight="1">
      <c r="AZ1717" s="138">
        <f t="shared" ca="1" si="86"/>
        <v>168000</v>
      </c>
      <c r="BA1717" s="138">
        <f t="shared" ca="1" si="87"/>
        <v>167999</v>
      </c>
      <c r="BB1717" s="138">
        <f t="shared" ca="1" si="88"/>
        <v>1</v>
      </c>
    </row>
    <row r="1718" spans="52:54" ht="15.75" customHeight="1">
      <c r="AZ1718" s="138">
        <f t="shared" ca="1" si="86"/>
        <v>266000</v>
      </c>
      <c r="BA1718" s="138">
        <f t="shared" ca="1" si="87"/>
        <v>265999</v>
      </c>
      <c r="BB1718" s="138">
        <f t="shared" ca="1" si="88"/>
        <v>1</v>
      </c>
    </row>
    <row r="1719" spans="52:54" ht="15.75" customHeight="1">
      <c r="AZ1719" s="138">
        <f t="shared" ca="1" si="86"/>
        <v>397000</v>
      </c>
      <c r="BA1719" s="138">
        <f t="shared" ca="1" si="87"/>
        <v>396999</v>
      </c>
      <c r="BB1719" s="138">
        <f t="shared" ca="1" si="88"/>
        <v>1</v>
      </c>
    </row>
    <row r="1720" spans="52:54" ht="15.75" customHeight="1">
      <c r="AZ1720" s="138">
        <f t="shared" ca="1" si="86"/>
        <v>142000</v>
      </c>
      <c r="BA1720" s="138">
        <f t="shared" ca="1" si="87"/>
        <v>141999</v>
      </c>
      <c r="BB1720" s="138">
        <f t="shared" ca="1" si="88"/>
        <v>1</v>
      </c>
    </row>
    <row r="1721" spans="52:54" ht="15.75" customHeight="1">
      <c r="AZ1721" s="138">
        <f t="shared" ca="1" si="86"/>
        <v>129000</v>
      </c>
      <c r="BA1721" s="138">
        <f t="shared" ca="1" si="87"/>
        <v>128999</v>
      </c>
      <c r="BB1721" s="138">
        <f t="shared" ca="1" si="88"/>
        <v>1</v>
      </c>
    </row>
    <row r="1722" spans="52:54" ht="15.75" customHeight="1">
      <c r="AZ1722" s="138">
        <f t="shared" ca="1" si="86"/>
        <v>220000</v>
      </c>
      <c r="BA1722" s="138">
        <f t="shared" ca="1" si="87"/>
        <v>219999</v>
      </c>
      <c r="BB1722" s="138">
        <f t="shared" ca="1" si="88"/>
        <v>1</v>
      </c>
    </row>
    <row r="1723" spans="52:54" ht="15.75" customHeight="1">
      <c r="AZ1723" s="138">
        <f t="shared" ca="1" si="86"/>
        <v>327000</v>
      </c>
      <c r="BA1723" s="138">
        <f t="shared" ca="1" si="87"/>
        <v>326999</v>
      </c>
      <c r="BB1723" s="138">
        <f t="shared" ca="1" si="88"/>
        <v>1</v>
      </c>
    </row>
    <row r="1724" spans="52:54" ht="15.75" customHeight="1">
      <c r="AZ1724" s="138">
        <f t="shared" ca="1" si="86"/>
        <v>137000</v>
      </c>
      <c r="BA1724" s="138">
        <f t="shared" ca="1" si="87"/>
        <v>136999</v>
      </c>
      <c r="BB1724" s="138">
        <f t="shared" ca="1" si="88"/>
        <v>1</v>
      </c>
    </row>
    <row r="1725" spans="52:54" ht="15.75" customHeight="1">
      <c r="AZ1725" s="138">
        <f t="shared" ca="1" si="86"/>
        <v>122000</v>
      </c>
      <c r="BA1725" s="138">
        <f t="shared" ca="1" si="87"/>
        <v>121999</v>
      </c>
      <c r="BB1725" s="138">
        <f t="shared" ca="1" si="88"/>
        <v>1</v>
      </c>
    </row>
    <row r="1726" spans="52:54" ht="15.75" customHeight="1">
      <c r="AZ1726" s="138">
        <f t="shared" ca="1" si="86"/>
        <v>122000</v>
      </c>
      <c r="BA1726" s="138">
        <f t="shared" ca="1" si="87"/>
        <v>121999</v>
      </c>
      <c r="BB1726" s="138">
        <f t="shared" ca="1" si="88"/>
        <v>1</v>
      </c>
    </row>
    <row r="1727" spans="52:54" ht="15.75" customHeight="1">
      <c r="AZ1727" s="138">
        <f t="shared" ca="1" si="86"/>
        <v>362000</v>
      </c>
      <c r="BA1727" s="138">
        <f t="shared" ca="1" si="87"/>
        <v>361999</v>
      </c>
      <c r="BB1727" s="138">
        <f t="shared" ca="1" si="88"/>
        <v>1</v>
      </c>
    </row>
    <row r="1728" spans="52:54" ht="15.75" customHeight="1">
      <c r="AZ1728" s="138">
        <f t="shared" ca="1" si="86"/>
        <v>331000</v>
      </c>
      <c r="BA1728" s="138">
        <f t="shared" ca="1" si="87"/>
        <v>330999</v>
      </c>
      <c r="BB1728" s="138">
        <f t="shared" ca="1" si="88"/>
        <v>1</v>
      </c>
    </row>
    <row r="1729" spans="52:54" ht="15.75" customHeight="1">
      <c r="AZ1729" s="138">
        <f t="shared" ca="1" si="86"/>
        <v>337000</v>
      </c>
      <c r="BA1729" s="138">
        <f t="shared" ca="1" si="87"/>
        <v>336999</v>
      </c>
      <c r="BB1729" s="138">
        <f t="shared" ca="1" si="88"/>
        <v>1</v>
      </c>
    </row>
    <row r="1730" spans="52:54" ht="15.75" customHeight="1">
      <c r="AZ1730" s="138">
        <f t="shared" ca="1" si="86"/>
        <v>223000</v>
      </c>
      <c r="BA1730" s="138">
        <f t="shared" ca="1" si="87"/>
        <v>222999</v>
      </c>
      <c r="BB1730" s="138">
        <f t="shared" ca="1" si="88"/>
        <v>1</v>
      </c>
    </row>
    <row r="1731" spans="52:54" ht="15.75" customHeight="1">
      <c r="AZ1731" s="138">
        <f t="shared" ca="1" si="86"/>
        <v>316000</v>
      </c>
      <c r="BA1731" s="138">
        <f t="shared" ca="1" si="87"/>
        <v>315999</v>
      </c>
      <c r="BB1731" s="138">
        <f t="shared" ca="1" si="88"/>
        <v>1</v>
      </c>
    </row>
    <row r="1732" spans="52:54" ht="15.75" customHeight="1">
      <c r="AZ1732" s="138">
        <f t="shared" ca="1" si="86"/>
        <v>286000</v>
      </c>
      <c r="BA1732" s="138">
        <f t="shared" ca="1" si="87"/>
        <v>285999</v>
      </c>
      <c r="BB1732" s="138">
        <f t="shared" ca="1" si="88"/>
        <v>1</v>
      </c>
    </row>
    <row r="1733" spans="52:54" ht="15.75" customHeight="1">
      <c r="AZ1733" s="138">
        <f t="shared" ca="1" si="86"/>
        <v>186000</v>
      </c>
      <c r="BA1733" s="138">
        <f t="shared" ca="1" si="87"/>
        <v>185999</v>
      </c>
      <c r="BB1733" s="138">
        <f t="shared" ca="1" si="88"/>
        <v>1</v>
      </c>
    </row>
    <row r="1734" spans="52:54" ht="15.75" customHeight="1">
      <c r="AZ1734" s="138">
        <f t="shared" ca="1" si="86"/>
        <v>357000</v>
      </c>
      <c r="BA1734" s="138">
        <f t="shared" ca="1" si="87"/>
        <v>356999</v>
      </c>
      <c r="BB1734" s="138">
        <f t="shared" ca="1" si="88"/>
        <v>1</v>
      </c>
    </row>
    <row r="1735" spans="52:54" ht="15.75" customHeight="1">
      <c r="AZ1735" s="138">
        <f t="shared" ca="1" si="86"/>
        <v>350000</v>
      </c>
      <c r="BA1735" s="138">
        <f t="shared" ca="1" si="87"/>
        <v>349999</v>
      </c>
      <c r="BB1735" s="138">
        <f t="shared" ca="1" si="88"/>
        <v>1</v>
      </c>
    </row>
    <row r="1736" spans="52:54" ht="15.75" customHeight="1">
      <c r="AZ1736" s="138">
        <f t="shared" ca="1" si="86"/>
        <v>102000</v>
      </c>
      <c r="BA1736" s="138">
        <f t="shared" ca="1" si="87"/>
        <v>101999</v>
      </c>
      <c r="BB1736" s="138">
        <f t="shared" ca="1" si="88"/>
        <v>1</v>
      </c>
    </row>
    <row r="1737" spans="52:54" ht="15.75" customHeight="1">
      <c r="AZ1737" s="138">
        <f t="shared" ca="1" si="86"/>
        <v>342000</v>
      </c>
      <c r="BA1737" s="138">
        <f t="shared" ca="1" si="87"/>
        <v>341999</v>
      </c>
      <c r="BB1737" s="138">
        <f t="shared" ca="1" si="88"/>
        <v>1</v>
      </c>
    </row>
    <row r="1738" spans="52:54" ht="15.75" customHeight="1">
      <c r="AZ1738" s="138">
        <f t="shared" ca="1" si="86"/>
        <v>367000</v>
      </c>
      <c r="BA1738" s="138">
        <f t="shared" ca="1" si="87"/>
        <v>366999</v>
      </c>
      <c r="BB1738" s="138">
        <f t="shared" ca="1" si="88"/>
        <v>1</v>
      </c>
    </row>
    <row r="1739" spans="52:54" ht="15.75" customHeight="1">
      <c r="AZ1739" s="138">
        <f t="shared" ca="1" si="86"/>
        <v>118000</v>
      </c>
      <c r="BA1739" s="138">
        <f t="shared" ca="1" si="87"/>
        <v>117999</v>
      </c>
      <c r="BB1739" s="138">
        <f t="shared" ca="1" si="88"/>
        <v>1</v>
      </c>
    </row>
    <row r="1740" spans="52:54" ht="15.75" customHeight="1">
      <c r="AZ1740" s="138">
        <f t="shared" ca="1" si="86"/>
        <v>256000</v>
      </c>
      <c r="BA1740" s="138">
        <f t="shared" ca="1" si="87"/>
        <v>255999</v>
      </c>
      <c r="BB1740" s="138">
        <f t="shared" ca="1" si="88"/>
        <v>1</v>
      </c>
    </row>
    <row r="1741" spans="52:54" ht="15.75" customHeight="1">
      <c r="AZ1741" s="138">
        <f t="shared" ca="1" si="86"/>
        <v>212000</v>
      </c>
      <c r="BA1741" s="138">
        <f t="shared" ca="1" si="87"/>
        <v>211999</v>
      </c>
      <c r="BB1741" s="138">
        <f t="shared" ca="1" si="88"/>
        <v>1</v>
      </c>
    </row>
    <row r="1742" spans="52:54" ht="15.75" customHeight="1">
      <c r="AZ1742" s="138">
        <f t="shared" ca="1" si="86"/>
        <v>196000</v>
      </c>
      <c r="BA1742" s="138">
        <f t="shared" ca="1" si="87"/>
        <v>195999</v>
      </c>
      <c r="BB1742" s="138">
        <f t="shared" ca="1" si="88"/>
        <v>1</v>
      </c>
    </row>
    <row r="1743" spans="52:54" ht="15.75" customHeight="1">
      <c r="AZ1743" s="138">
        <f t="shared" ca="1" si="86"/>
        <v>166000</v>
      </c>
      <c r="BA1743" s="138">
        <f t="shared" ca="1" si="87"/>
        <v>165999</v>
      </c>
      <c r="BB1743" s="138">
        <f t="shared" ca="1" si="88"/>
        <v>1</v>
      </c>
    </row>
    <row r="1744" spans="52:54" ht="15.75" customHeight="1">
      <c r="AZ1744" s="138">
        <f t="shared" ca="1" si="86"/>
        <v>348000</v>
      </c>
      <c r="BA1744" s="138">
        <f t="shared" ca="1" si="87"/>
        <v>347999</v>
      </c>
      <c r="BB1744" s="138">
        <f t="shared" ca="1" si="88"/>
        <v>1</v>
      </c>
    </row>
    <row r="1745" spans="52:54" ht="15.75" customHeight="1">
      <c r="AZ1745" s="138">
        <f t="shared" ca="1" si="86"/>
        <v>144000</v>
      </c>
      <c r="BA1745" s="138">
        <f t="shared" ca="1" si="87"/>
        <v>143999</v>
      </c>
      <c r="BB1745" s="138">
        <f t="shared" ca="1" si="88"/>
        <v>1</v>
      </c>
    </row>
    <row r="1746" spans="52:54" ht="15.75" customHeight="1">
      <c r="AZ1746" s="138">
        <f t="shared" ca="1" si="86"/>
        <v>375000</v>
      </c>
      <c r="BA1746" s="138">
        <f t="shared" ca="1" si="87"/>
        <v>374999</v>
      </c>
      <c r="BB1746" s="138">
        <f t="shared" ca="1" si="88"/>
        <v>1</v>
      </c>
    </row>
    <row r="1747" spans="52:54" ht="15.75" customHeight="1">
      <c r="AZ1747" s="138">
        <f t="shared" ca="1" si="86"/>
        <v>162000</v>
      </c>
      <c r="BA1747" s="138">
        <f t="shared" ca="1" si="87"/>
        <v>161999</v>
      </c>
      <c r="BB1747" s="138">
        <f t="shared" ca="1" si="88"/>
        <v>1</v>
      </c>
    </row>
    <row r="1748" spans="52:54" ht="15.75" customHeight="1">
      <c r="AZ1748" s="138">
        <f t="shared" ca="1" si="86"/>
        <v>214000</v>
      </c>
      <c r="BA1748" s="138">
        <f t="shared" ca="1" si="87"/>
        <v>213999</v>
      </c>
      <c r="BB1748" s="138">
        <f t="shared" ca="1" si="88"/>
        <v>1</v>
      </c>
    </row>
    <row r="1749" spans="52:54" ht="15.75" customHeight="1">
      <c r="AZ1749" s="138">
        <f t="shared" ca="1" si="86"/>
        <v>333000</v>
      </c>
      <c r="BA1749" s="138">
        <f t="shared" ca="1" si="87"/>
        <v>332999</v>
      </c>
      <c r="BB1749" s="138">
        <f t="shared" ca="1" si="88"/>
        <v>1</v>
      </c>
    </row>
    <row r="1750" spans="52:54" ht="15.75" customHeight="1">
      <c r="AZ1750" s="138">
        <f t="shared" ca="1" si="86"/>
        <v>398000</v>
      </c>
      <c r="BA1750" s="138">
        <f t="shared" ca="1" si="87"/>
        <v>397999</v>
      </c>
      <c r="BB1750" s="138">
        <f t="shared" ca="1" si="88"/>
        <v>1</v>
      </c>
    </row>
    <row r="1751" spans="52:54" ht="15.75" customHeight="1">
      <c r="AZ1751" s="138">
        <f t="shared" ca="1" si="86"/>
        <v>276000</v>
      </c>
      <c r="BA1751" s="138">
        <f t="shared" ca="1" si="87"/>
        <v>275999</v>
      </c>
      <c r="BB1751" s="138">
        <f t="shared" ca="1" si="88"/>
        <v>1</v>
      </c>
    </row>
    <row r="1752" spans="52:54" ht="15.75" customHeight="1">
      <c r="AZ1752" s="138">
        <f t="shared" ca="1" si="86"/>
        <v>355000</v>
      </c>
      <c r="BA1752" s="138">
        <f t="shared" ca="1" si="87"/>
        <v>354999</v>
      </c>
      <c r="BB1752" s="138">
        <f t="shared" ca="1" si="88"/>
        <v>1</v>
      </c>
    </row>
    <row r="1753" spans="52:54" ht="15.75" customHeight="1">
      <c r="AZ1753" s="138">
        <f t="shared" ca="1" si="86"/>
        <v>267000</v>
      </c>
      <c r="BA1753" s="138">
        <f t="shared" ca="1" si="87"/>
        <v>266999</v>
      </c>
      <c r="BB1753" s="138">
        <f t="shared" ca="1" si="88"/>
        <v>1</v>
      </c>
    </row>
    <row r="1754" spans="52:54" ht="15.75" customHeight="1">
      <c r="AZ1754" s="138">
        <f t="shared" ca="1" si="86"/>
        <v>119000</v>
      </c>
      <c r="BA1754" s="138">
        <f t="shared" ca="1" si="87"/>
        <v>118999</v>
      </c>
      <c r="BB1754" s="138">
        <f t="shared" ca="1" si="88"/>
        <v>1</v>
      </c>
    </row>
    <row r="1755" spans="52:54" ht="15.75" customHeight="1">
      <c r="AZ1755" s="138">
        <f t="shared" ca="1" si="86"/>
        <v>179000</v>
      </c>
      <c r="BA1755" s="138">
        <f t="shared" ca="1" si="87"/>
        <v>178999</v>
      </c>
      <c r="BB1755" s="138">
        <f t="shared" ca="1" si="88"/>
        <v>1</v>
      </c>
    </row>
    <row r="1756" spans="52:54" ht="15.75" customHeight="1">
      <c r="AZ1756" s="138">
        <f t="shared" ca="1" si="86"/>
        <v>200000</v>
      </c>
      <c r="BA1756" s="138">
        <f t="shared" ca="1" si="87"/>
        <v>199999</v>
      </c>
      <c r="BB1756" s="138">
        <f t="shared" ca="1" si="88"/>
        <v>1</v>
      </c>
    </row>
    <row r="1757" spans="52:54" ht="15.75" customHeight="1">
      <c r="AZ1757" s="138">
        <f t="shared" ca="1" si="86"/>
        <v>275000</v>
      </c>
      <c r="BA1757" s="138">
        <f t="shared" ca="1" si="87"/>
        <v>274999</v>
      </c>
      <c r="BB1757" s="138">
        <f t="shared" ca="1" si="88"/>
        <v>1</v>
      </c>
    </row>
    <row r="1758" spans="52:54" ht="15.75" customHeight="1">
      <c r="AZ1758" s="138">
        <f t="shared" ca="1" si="86"/>
        <v>180000</v>
      </c>
      <c r="BA1758" s="138">
        <f t="shared" ca="1" si="87"/>
        <v>179999</v>
      </c>
      <c r="BB1758" s="138">
        <f t="shared" ca="1" si="88"/>
        <v>1</v>
      </c>
    </row>
    <row r="1759" spans="52:54" ht="15.75" customHeight="1">
      <c r="AZ1759" s="138">
        <f t="shared" ca="1" si="86"/>
        <v>145000</v>
      </c>
      <c r="BA1759" s="138">
        <f t="shared" ca="1" si="87"/>
        <v>144999</v>
      </c>
      <c r="BB1759" s="138">
        <f t="shared" ca="1" si="88"/>
        <v>1</v>
      </c>
    </row>
    <row r="1760" spans="52:54" ht="15.75" customHeight="1">
      <c r="AZ1760" s="138">
        <f t="shared" ca="1" si="86"/>
        <v>117000</v>
      </c>
      <c r="BA1760" s="138">
        <f t="shared" ca="1" si="87"/>
        <v>116999</v>
      </c>
      <c r="BB1760" s="138">
        <f t="shared" ca="1" si="88"/>
        <v>1</v>
      </c>
    </row>
    <row r="1761" spans="52:54" ht="15.75" customHeight="1">
      <c r="AZ1761" s="138">
        <f t="shared" ca="1" si="86"/>
        <v>142000</v>
      </c>
      <c r="BA1761" s="138">
        <f t="shared" ca="1" si="87"/>
        <v>141999</v>
      </c>
      <c r="BB1761" s="138">
        <f t="shared" ca="1" si="88"/>
        <v>1</v>
      </c>
    </row>
    <row r="1762" spans="52:54" ht="15.75" customHeight="1">
      <c r="AZ1762" s="138">
        <f t="shared" ca="1" si="86"/>
        <v>198000</v>
      </c>
      <c r="BA1762" s="138">
        <f t="shared" ca="1" si="87"/>
        <v>197999</v>
      </c>
      <c r="BB1762" s="138">
        <f t="shared" ca="1" si="88"/>
        <v>1</v>
      </c>
    </row>
    <row r="1763" spans="52:54" ht="15.75" customHeight="1">
      <c r="AZ1763" s="138">
        <f t="shared" ca="1" si="86"/>
        <v>182000</v>
      </c>
      <c r="BA1763" s="138">
        <f t="shared" ca="1" si="87"/>
        <v>181999</v>
      </c>
      <c r="BB1763" s="138">
        <f t="shared" ca="1" si="88"/>
        <v>1</v>
      </c>
    </row>
    <row r="1764" spans="52:54" ht="15.75" customHeight="1">
      <c r="AZ1764" s="138">
        <f t="shared" ca="1" si="86"/>
        <v>313000</v>
      </c>
      <c r="BA1764" s="138">
        <f t="shared" ca="1" si="87"/>
        <v>312999</v>
      </c>
      <c r="BB1764" s="138">
        <f t="shared" ca="1" si="88"/>
        <v>1</v>
      </c>
    </row>
    <row r="1765" spans="52:54" ht="15.75" customHeight="1">
      <c r="AZ1765" s="138">
        <f t="shared" ca="1" si="86"/>
        <v>379000</v>
      </c>
      <c r="BA1765" s="138">
        <f t="shared" ca="1" si="87"/>
        <v>378999</v>
      </c>
      <c r="BB1765" s="138">
        <f t="shared" ca="1" si="88"/>
        <v>1</v>
      </c>
    </row>
    <row r="1766" spans="52:54" ht="15.75" customHeight="1">
      <c r="AZ1766" s="138">
        <f t="shared" ca="1" si="86"/>
        <v>160000</v>
      </c>
      <c r="BA1766" s="138">
        <f t="shared" ca="1" si="87"/>
        <v>159999</v>
      </c>
      <c r="BB1766" s="138">
        <f t="shared" ca="1" si="88"/>
        <v>1</v>
      </c>
    </row>
    <row r="1767" spans="52:54" ht="15.75" customHeight="1">
      <c r="AZ1767" s="138">
        <f t="shared" ca="1" si="86"/>
        <v>157000</v>
      </c>
      <c r="BA1767" s="138">
        <f t="shared" ca="1" si="87"/>
        <v>156999</v>
      </c>
      <c r="BB1767" s="138">
        <f t="shared" ca="1" si="88"/>
        <v>1</v>
      </c>
    </row>
    <row r="1768" spans="52:54" ht="15.75" customHeight="1">
      <c r="AZ1768" s="138">
        <f t="shared" ca="1" si="86"/>
        <v>161000</v>
      </c>
      <c r="BA1768" s="138">
        <f t="shared" ca="1" si="87"/>
        <v>160999</v>
      </c>
      <c r="BB1768" s="138">
        <f t="shared" ca="1" si="88"/>
        <v>1</v>
      </c>
    </row>
    <row r="1769" spans="52:54" ht="15.75" customHeight="1">
      <c r="AZ1769" s="138">
        <f t="shared" ca="1" si="86"/>
        <v>292000</v>
      </c>
      <c r="BA1769" s="138">
        <f t="shared" ca="1" si="87"/>
        <v>291999</v>
      </c>
      <c r="BB1769" s="138">
        <f t="shared" ca="1" si="88"/>
        <v>1</v>
      </c>
    </row>
    <row r="1770" spans="52:54" ht="15.75" customHeight="1">
      <c r="AZ1770" s="138">
        <f t="shared" ca="1" si="86"/>
        <v>235000</v>
      </c>
      <c r="BA1770" s="138">
        <f t="shared" ca="1" si="87"/>
        <v>234999</v>
      </c>
      <c r="BB1770" s="138">
        <f t="shared" ca="1" si="88"/>
        <v>1</v>
      </c>
    </row>
    <row r="1771" spans="52:54" ht="15.75" customHeight="1">
      <c r="AZ1771" s="138">
        <f t="shared" ca="1" si="86"/>
        <v>192000</v>
      </c>
      <c r="BA1771" s="138">
        <f t="shared" ca="1" si="87"/>
        <v>191999</v>
      </c>
      <c r="BB1771" s="138">
        <f t="shared" ca="1" si="88"/>
        <v>1</v>
      </c>
    </row>
    <row r="1772" spans="52:54" ht="15.75" customHeight="1">
      <c r="AZ1772" s="138">
        <f t="shared" ca="1" si="86"/>
        <v>160000</v>
      </c>
      <c r="BA1772" s="138">
        <f t="shared" ca="1" si="87"/>
        <v>159999</v>
      </c>
      <c r="BB1772" s="138">
        <f t="shared" ca="1" si="88"/>
        <v>1</v>
      </c>
    </row>
    <row r="1773" spans="52:54" ht="15.75" customHeight="1">
      <c r="AZ1773" s="138">
        <f t="shared" ca="1" si="86"/>
        <v>285000</v>
      </c>
      <c r="BA1773" s="138">
        <f t="shared" ca="1" si="87"/>
        <v>284999</v>
      </c>
      <c r="BB1773" s="138">
        <f t="shared" ca="1" si="88"/>
        <v>1</v>
      </c>
    </row>
    <row r="1774" spans="52:54" ht="15.75" customHeight="1">
      <c r="AZ1774" s="138">
        <f t="shared" ca="1" si="86"/>
        <v>359000</v>
      </c>
      <c r="BA1774" s="138">
        <f t="shared" ca="1" si="87"/>
        <v>358999</v>
      </c>
      <c r="BB1774" s="138">
        <f t="shared" ca="1" si="88"/>
        <v>1</v>
      </c>
    </row>
    <row r="1775" spans="52:54" ht="15.75" customHeight="1">
      <c r="AZ1775" s="138">
        <f t="shared" ca="1" si="86"/>
        <v>252000</v>
      </c>
      <c r="BA1775" s="138">
        <f t="shared" ca="1" si="87"/>
        <v>251999</v>
      </c>
      <c r="BB1775" s="138">
        <f t="shared" ca="1" si="88"/>
        <v>1</v>
      </c>
    </row>
    <row r="1776" spans="52:54" ht="15.75" customHeight="1">
      <c r="AZ1776" s="138">
        <f t="shared" ca="1" si="86"/>
        <v>279000</v>
      </c>
      <c r="BA1776" s="138">
        <f t="shared" ca="1" si="87"/>
        <v>278999</v>
      </c>
      <c r="BB1776" s="138">
        <f t="shared" ca="1" si="88"/>
        <v>1</v>
      </c>
    </row>
    <row r="1777" spans="52:54" ht="15.75" customHeight="1">
      <c r="AZ1777" s="138">
        <f t="shared" ca="1" si="86"/>
        <v>249000</v>
      </c>
      <c r="BA1777" s="138">
        <f t="shared" ca="1" si="87"/>
        <v>248999</v>
      </c>
      <c r="BB1777" s="138">
        <f t="shared" ca="1" si="88"/>
        <v>1</v>
      </c>
    </row>
    <row r="1778" spans="52:54" ht="15.75" customHeight="1">
      <c r="AZ1778" s="138">
        <f t="shared" ca="1" si="86"/>
        <v>229000</v>
      </c>
      <c r="BA1778" s="138">
        <f t="shared" ca="1" si="87"/>
        <v>228999</v>
      </c>
      <c r="BB1778" s="138">
        <f t="shared" ca="1" si="88"/>
        <v>1</v>
      </c>
    </row>
    <row r="1779" spans="52:54" ht="15.75" customHeight="1">
      <c r="AZ1779" s="138">
        <f t="shared" ca="1" si="86"/>
        <v>266000</v>
      </c>
      <c r="BA1779" s="138">
        <f t="shared" ca="1" si="87"/>
        <v>265999</v>
      </c>
      <c r="BB1779" s="138">
        <f t="shared" ca="1" si="88"/>
        <v>1</v>
      </c>
    </row>
    <row r="1780" spans="52:54" ht="15.75" customHeight="1">
      <c r="AZ1780" s="138">
        <f t="shared" ca="1" si="86"/>
        <v>241000</v>
      </c>
      <c r="BA1780" s="138">
        <f t="shared" ca="1" si="87"/>
        <v>240999</v>
      </c>
      <c r="BB1780" s="138">
        <f t="shared" ca="1" si="88"/>
        <v>1</v>
      </c>
    </row>
    <row r="1781" spans="52:54" ht="15.75" customHeight="1">
      <c r="AZ1781" s="138">
        <f t="shared" ca="1" si="86"/>
        <v>242000</v>
      </c>
      <c r="BA1781" s="138">
        <f t="shared" ca="1" si="87"/>
        <v>241999</v>
      </c>
      <c r="BB1781" s="138">
        <f t="shared" ca="1" si="88"/>
        <v>1</v>
      </c>
    </row>
    <row r="1782" spans="52:54" ht="15.75" customHeight="1">
      <c r="AZ1782" s="138">
        <f t="shared" ca="1" si="86"/>
        <v>381000</v>
      </c>
      <c r="BA1782" s="138">
        <f t="shared" ca="1" si="87"/>
        <v>380999</v>
      </c>
      <c r="BB1782" s="138">
        <f t="shared" ca="1" si="88"/>
        <v>1</v>
      </c>
    </row>
    <row r="1783" spans="52:54" ht="15.75" customHeight="1">
      <c r="AZ1783" s="138">
        <f t="shared" ca="1" si="86"/>
        <v>197000</v>
      </c>
      <c r="BA1783" s="138">
        <f t="shared" ca="1" si="87"/>
        <v>196999</v>
      </c>
      <c r="BB1783" s="138">
        <f t="shared" ca="1" si="88"/>
        <v>1</v>
      </c>
    </row>
    <row r="1784" spans="52:54" ht="15.75" customHeight="1">
      <c r="AZ1784" s="138">
        <f t="shared" ca="1" si="86"/>
        <v>384000</v>
      </c>
      <c r="BA1784" s="138">
        <f t="shared" ca="1" si="87"/>
        <v>383999</v>
      </c>
      <c r="BB1784" s="138">
        <f t="shared" ca="1" si="88"/>
        <v>1</v>
      </c>
    </row>
    <row r="1785" spans="52:54" ht="15.75" customHeight="1">
      <c r="AZ1785" s="138">
        <f t="shared" ca="1" si="86"/>
        <v>383000</v>
      </c>
      <c r="BA1785" s="138">
        <f t="shared" ca="1" si="87"/>
        <v>382999</v>
      </c>
      <c r="BB1785" s="138">
        <f t="shared" ca="1" si="88"/>
        <v>1</v>
      </c>
    </row>
    <row r="1786" spans="52:54" ht="15.75" customHeight="1">
      <c r="AZ1786" s="138">
        <f t="shared" ca="1" si="86"/>
        <v>351000</v>
      </c>
      <c r="BA1786" s="138">
        <f t="shared" ca="1" si="87"/>
        <v>350999</v>
      </c>
      <c r="BB1786" s="138">
        <f t="shared" ca="1" si="88"/>
        <v>1</v>
      </c>
    </row>
    <row r="1787" spans="52:54" ht="15.75" customHeight="1">
      <c r="AZ1787" s="138">
        <f t="shared" ca="1" si="86"/>
        <v>294000</v>
      </c>
      <c r="BA1787" s="138">
        <f t="shared" ca="1" si="87"/>
        <v>293999</v>
      </c>
      <c r="BB1787" s="138">
        <f t="shared" ca="1" si="88"/>
        <v>1</v>
      </c>
    </row>
    <row r="1788" spans="52:54" ht="15.75" customHeight="1">
      <c r="AZ1788" s="138">
        <f t="shared" ca="1" si="86"/>
        <v>234000</v>
      </c>
      <c r="BA1788" s="138">
        <f t="shared" ca="1" si="87"/>
        <v>233999</v>
      </c>
      <c r="BB1788" s="138">
        <f t="shared" ca="1" si="88"/>
        <v>1</v>
      </c>
    </row>
    <row r="1789" spans="52:54" ht="15.75" customHeight="1">
      <c r="AZ1789" s="138">
        <f t="shared" ref="AZ1789:AZ2043" ca="1" si="89">RANDBETWEEN(100,400)*1000</f>
        <v>196000</v>
      </c>
      <c r="BA1789" s="138">
        <f t="shared" ref="BA1789:BA2043" ca="1" si="90">+AZ1789-1</f>
        <v>195999</v>
      </c>
      <c r="BB1789" s="138">
        <f t="shared" ref="BB1789:BB2043" ca="1" si="91">+AZ1789-BA1789</f>
        <v>1</v>
      </c>
    </row>
    <row r="1790" spans="52:54" ht="15.75" customHeight="1">
      <c r="AZ1790" s="138">
        <f t="shared" ca="1" si="89"/>
        <v>183000</v>
      </c>
      <c r="BA1790" s="138">
        <f t="shared" ca="1" si="90"/>
        <v>182999</v>
      </c>
      <c r="BB1790" s="138">
        <f t="shared" ca="1" si="91"/>
        <v>1</v>
      </c>
    </row>
    <row r="1791" spans="52:54" ht="15.75" customHeight="1">
      <c r="AZ1791" s="138">
        <f t="shared" ca="1" si="89"/>
        <v>190000</v>
      </c>
      <c r="BA1791" s="138">
        <f t="shared" ca="1" si="90"/>
        <v>189999</v>
      </c>
      <c r="BB1791" s="138">
        <f t="shared" ca="1" si="91"/>
        <v>1</v>
      </c>
    </row>
    <row r="1792" spans="52:54" ht="15.75" customHeight="1">
      <c r="AZ1792" s="138">
        <f t="shared" ca="1" si="89"/>
        <v>271000</v>
      </c>
      <c r="BA1792" s="138">
        <f t="shared" ca="1" si="90"/>
        <v>270999</v>
      </c>
      <c r="BB1792" s="138">
        <f t="shared" ca="1" si="91"/>
        <v>1</v>
      </c>
    </row>
    <row r="1793" spans="52:54" ht="15.75" customHeight="1">
      <c r="AZ1793" s="138">
        <f t="shared" ca="1" si="89"/>
        <v>187000</v>
      </c>
      <c r="BA1793" s="138">
        <f t="shared" ca="1" si="90"/>
        <v>186999</v>
      </c>
      <c r="BB1793" s="138">
        <f t="shared" ca="1" si="91"/>
        <v>1</v>
      </c>
    </row>
    <row r="1794" spans="52:54" ht="15.75" customHeight="1">
      <c r="AZ1794" s="138">
        <f t="shared" ca="1" si="89"/>
        <v>104000</v>
      </c>
      <c r="BA1794" s="138">
        <f t="shared" ca="1" si="90"/>
        <v>103999</v>
      </c>
      <c r="BB1794" s="138">
        <f t="shared" ca="1" si="91"/>
        <v>1</v>
      </c>
    </row>
    <row r="1795" spans="52:54" ht="15.75" customHeight="1">
      <c r="AZ1795" s="138">
        <f t="shared" ca="1" si="89"/>
        <v>367000</v>
      </c>
      <c r="BA1795" s="138">
        <f t="shared" ca="1" si="90"/>
        <v>366999</v>
      </c>
      <c r="BB1795" s="138">
        <f t="shared" ca="1" si="91"/>
        <v>1</v>
      </c>
    </row>
    <row r="1796" spans="52:54" ht="15.75" customHeight="1">
      <c r="AZ1796" s="138">
        <f t="shared" ca="1" si="89"/>
        <v>376000</v>
      </c>
      <c r="BA1796" s="138">
        <f t="shared" ca="1" si="90"/>
        <v>375999</v>
      </c>
      <c r="BB1796" s="138">
        <f t="shared" ca="1" si="91"/>
        <v>1</v>
      </c>
    </row>
    <row r="1797" spans="52:54" ht="15.75" customHeight="1">
      <c r="AZ1797" s="138">
        <f t="shared" ca="1" si="89"/>
        <v>146000</v>
      </c>
      <c r="BA1797" s="138">
        <f t="shared" ca="1" si="90"/>
        <v>145999</v>
      </c>
      <c r="BB1797" s="138">
        <f t="shared" ca="1" si="91"/>
        <v>1</v>
      </c>
    </row>
    <row r="1798" spans="52:54" ht="15.75" customHeight="1">
      <c r="AZ1798" s="138">
        <f t="shared" ca="1" si="89"/>
        <v>192000</v>
      </c>
      <c r="BA1798" s="138">
        <f t="shared" ca="1" si="90"/>
        <v>191999</v>
      </c>
      <c r="BB1798" s="138">
        <f t="shared" ca="1" si="91"/>
        <v>1</v>
      </c>
    </row>
    <row r="1799" spans="52:54" ht="15.75" customHeight="1">
      <c r="AZ1799" s="138">
        <f t="shared" ca="1" si="89"/>
        <v>261000</v>
      </c>
      <c r="BA1799" s="138">
        <f t="shared" ca="1" si="90"/>
        <v>260999</v>
      </c>
      <c r="BB1799" s="138">
        <f t="shared" ca="1" si="91"/>
        <v>1</v>
      </c>
    </row>
    <row r="1800" spans="52:54" ht="15.75" customHeight="1">
      <c r="AZ1800" s="138">
        <f t="shared" ca="1" si="89"/>
        <v>332000</v>
      </c>
      <c r="BA1800" s="138">
        <f t="shared" ca="1" si="90"/>
        <v>331999</v>
      </c>
      <c r="BB1800" s="138">
        <f t="shared" ca="1" si="91"/>
        <v>1</v>
      </c>
    </row>
    <row r="1801" spans="52:54" ht="15.75" customHeight="1">
      <c r="AZ1801" s="138">
        <f t="shared" ca="1" si="89"/>
        <v>325000</v>
      </c>
      <c r="BA1801" s="138">
        <f t="shared" ca="1" si="90"/>
        <v>324999</v>
      </c>
      <c r="BB1801" s="138">
        <f t="shared" ca="1" si="91"/>
        <v>1</v>
      </c>
    </row>
    <row r="1802" spans="52:54" ht="15.75" customHeight="1">
      <c r="AZ1802" s="138">
        <f t="shared" ca="1" si="89"/>
        <v>130000</v>
      </c>
      <c r="BA1802" s="138">
        <f t="shared" ca="1" si="90"/>
        <v>129999</v>
      </c>
      <c r="BB1802" s="138">
        <f t="shared" ca="1" si="91"/>
        <v>1</v>
      </c>
    </row>
    <row r="1803" spans="52:54" ht="15.75" customHeight="1">
      <c r="AZ1803" s="138">
        <f t="shared" ca="1" si="89"/>
        <v>228000</v>
      </c>
      <c r="BA1803" s="138">
        <f t="shared" ca="1" si="90"/>
        <v>227999</v>
      </c>
      <c r="BB1803" s="138">
        <f t="shared" ca="1" si="91"/>
        <v>1</v>
      </c>
    </row>
    <row r="1804" spans="52:54" ht="15.75" customHeight="1">
      <c r="AZ1804" s="138">
        <f t="shared" ca="1" si="89"/>
        <v>356000</v>
      </c>
      <c r="BA1804" s="138">
        <f t="shared" ca="1" si="90"/>
        <v>355999</v>
      </c>
      <c r="BB1804" s="138">
        <f t="shared" ca="1" si="91"/>
        <v>1</v>
      </c>
    </row>
    <row r="1805" spans="52:54" ht="15.75" customHeight="1">
      <c r="AZ1805" s="138">
        <f t="shared" ca="1" si="89"/>
        <v>382000</v>
      </c>
      <c r="BA1805" s="138">
        <f t="shared" ca="1" si="90"/>
        <v>381999</v>
      </c>
      <c r="BB1805" s="138">
        <f t="shared" ca="1" si="91"/>
        <v>1</v>
      </c>
    </row>
    <row r="1806" spans="52:54" ht="15.75" customHeight="1">
      <c r="AZ1806" s="138">
        <f t="shared" ca="1" si="89"/>
        <v>209000</v>
      </c>
      <c r="BA1806" s="138">
        <f t="shared" ca="1" si="90"/>
        <v>208999</v>
      </c>
      <c r="BB1806" s="138">
        <f t="shared" ca="1" si="91"/>
        <v>1</v>
      </c>
    </row>
    <row r="1807" spans="52:54" ht="15.75" customHeight="1">
      <c r="AZ1807" s="138">
        <f t="shared" ca="1" si="89"/>
        <v>193000</v>
      </c>
      <c r="BA1807" s="138">
        <f t="shared" ca="1" si="90"/>
        <v>192999</v>
      </c>
      <c r="BB1807" s="138">
        <f t="shared" ca="1" si="91"/>
        <v>1</v>
      </c>
    </row>
    <row r="1808" spans="52:54" ht="15.75" customHeight="1">
      <c r="AZ1808" s="138">
        <f t="shared" ca="1" si="89"/>
        <v>228000</v>
      </c>
      <c r="BA1808" s="138">
        <f t="shared" ca="1" si="90"/>
        <v>227999</v>
      </c>
      <c r="BB1808" s="138">
        <f t="shared" ca="1" si="91"/>
        <v>1</v>
      </c>
    </row>
    <row r="1809" spans="52:54" ht="15.75" customHeight="1">
      <c r="AZ1809" s="138">
        <f t="shared" ca="1" si="89"/>
        <v>197000</v>
      </c>
      <c r="BA1809" s="138">
        <f t="shared" ca="1" si="90"/>
        <v>196999</v>
      </c>
      <c r="BB1809" s="138">
        <f t="shared" ca="1" si="91"/>
        <v>1</v>
      </c>
    </row>
    <row r="1810" spans="52:54" ht="15.75" customHeight="1">
      <c r="AZ1810" s="138">
        <f t="shared" ca="1" si="89"/>
        <v>224000</v>
      </c>
      <c r="BA1810" s="138">
        <f t="shared" ca="1" si="90"/>
        <v>223999</v>
      </c>
      <c r="BB1810" s="138">
        <f t="shared" ca="1" si="91"/>
        <v>1</v>
      </c>
    </row>
    <row r="1811" spans="52:54" ht="15.75" customHeight="1">
      <c r="AZ1811" s="138">
        <f t="shared" ca="1" si="89"/>
        <v>131000</v>
      </c>
      <c r="BA1811" s="138">
        <f t="shared" ca="1" si="90"/>
        <v>130999</v>
      </c>
      <c r="BB1811" s="138">
        <f t="shared" ca="1" si="91"/>
        <v>1</v>
      </c>
    </row>
    <row r="1812" spans="52:54" ht="15.75" customHeight="1">
      <c r="AZ1812" s="138">
        <f t="shared" ca="1" si="89"/>
        <v>342000</v>
      </c>
      <c r="BA1812" s="138">
        <f t="shared" ca="1" si="90"/>
        <v>341999</v>
      </c>
      <c r="BB1812" s="138">
        <f t="shared" ca="1" si="91"/>
        <v>1</v>
      </c>
    </row>
    <row r="1813" spans="52:54" ht="15.75" customHeight="1">
      <c r="AZ1813" s="138">
        <f t="shared" ca="1" si="89"/>
        <v>292000</v>
      </c>
      <c r="BA1813" s="138">
        <f t="shared" ca="1" si="90"/>
        <v>291999</v>
      </c>
      <c r="BB1813" s="138">
        <f t="shared" ca="1" si="91"/>
        <v>1</v>
      </c>
    </row>
    <row r="1814" spans="52:54" ht="15.75" customHeight="1">
      <c r="AZ1814" s="138">
        <f t="shared" ca="1" si="89"/>
        <v>330000</v>
      </c>
      <c r="BA1814" s="138">
        <f t="shared" ca="1" si="90"/>
        <v>329999</v>
      </c>
      <c r="BB1814" s="138">
        <f t="shared" ca="1" si="91"/>
        <v>1</v>
      </c>
    </row>
    <row r="1815" spans="52:54" ht="15.75" customHeight="1">
      <c r="AZ1815" s="138">
        <f t="shared" ca="1" si="89"/>
        <v>150000</v>
      </c>
      <c r="BA1815" s="138">
        <f t="shared" ca="1" si="90"/>
        <v>149999</v>
      </c>
      <c r="BB1815" s="138">
        <f t="shared" ca="1" si="91"/>
        <v>1</v>
      </c>
    </row>
    <row r="1816" spans="52:54" ht="15.75" customHeight="1">
      <c r="AZ1816" s="138">
        <f t="shared" ca="1" si="89"/>
        <v>164000</v>
      </c>
      <c r="BA1816" s="138">
        <f t="shared" ca="1" si="90"/>
        <v>163999</v>
      </c>
      <c r="BB1816" s="138">
        <f t="shared" ca="1" si="91"/>
        <v>1</v>
      </c>
    </row>
    <row r="1817" spans="52:54" ht="15.75" customHeight="1">
      <c r="AZ1817" s="138">
        <f t="shared" ca="1" si="89"/>
        <v>103000</v>
      </c>
      <c r="BA1817" s="138">
        <f t="shared" ca="1" si="90"/>
        <v>102999</v>
      </c>
      <c r="BB1817" s="138">
        <f t="shared" ca="1" si="91"/>
        <v>1</v>
      </c>
    </row>
    <row r="1818" spans="52:54" ht="15.75" customHeight="1">
      <c r="AZ1818" s="138">
        <f t="shared" ca="1" si="89"/>
        <v>112000</v>
      </c>
      <c r="BA1818" s="138">
        <f t="shared" ca="1" si="90"/>
        <v>111999</v>
      </c>
      <c r="BB1818" s="138">
        <f t="shared" ca="1" si="91"/>
        <v>1</v>
      </c>
    </row>
    <row r="1819" spans="52:54" ht="15.75" customHeight="1">
      <c r="AZ1819" s="138">
        <f t="shared" ca="1" si="89"/>
        <v>398000</v>
      </c>
      <c r="BA1819" s="138">
        <f t="shared" ca="1" si="90"/>
        <v>397999</v>
      </c>
      <c r="BB1819" s="138">
        <f t="shared" ca="1" si="91"/>
        <v>1</v>
      </c>
    </row>
    <row r="1820" spans="52:54" ht="15.75" customHeight="1">
      <c r="AZ1820" s="138">
        <f t="shared" ca="1" si="89"/>
        <v>132000</v>
      </c>
      <c r="BA1820" s="138">
        <f t="shared" ca="1" si="90"/>
        <v>131999</v>
      </c>
      <c r="BB1820" s="138">
        <f t="shared" ca="1" si="91"/>
        <v>1</v>
      </c>
    </row>
    <row r="1821" spans="52:54" ht="15.75" customHeight="1">
      <c r="AZ1821" s="138">
        <f t="shared" ca="1" si="89"/>
        <v>341000</v>
      </c>
      <c r="BA1821" s="138">
        <f t="shared" ca="1" si="90"/>
        <v>340999</v>
      </c>
      <c r="BB1821" s="138">
        <f t="shared" ca="1" si="91"/>
        <v>1</v>
      </c>
    </row>
    <row r="1822" spans="52:54" ht="15.75" customHeight="1">
      <c r="AZ1822" s="138">
        <f t="shared" ca="1" si="89"/>
        <v>206000</v>
      </c>
      <c r="BA1822" s="138">
        <f t="shared" ca="1" si="90"/>
        <v>205999</v>
      </c>
      <c r="BB1822" s="138">
        <f t="shared" ca="1" si="91"/>
        <v>1</v>
      </c>
    </row>
    <row r="1823" spans="52:54" ht="15.75" customHeight="1">
      <c r="AZ1823" s="138">
        <f t="shared" ca="1" si="89"/>
        <v>186000</v>
      </c>
      <c r="BA1823" s="138">
        <f t="shared" ca="1" si="90"/>
        <v>185999</v>
      </c>
      <c r="BB1823" s="138">
        <f t="shared" ca="1" si="91"/>
        <v>1</v>
      </c>
    </row>
    <row r="1824" spans="52:54" ht="15.75" customHeight="1">
      <c r="AZ1824" s="138">
        <f t="shared" ca="1" si="89"/>
        <v>291000</v>
      </c>
      <c r="BA1824" s="138">
        <f t="shared" ca="1" si="90"/>
        <v>290999</v>
      </c>
      <c r="BB1824" s="138">
        <f t="shared" ca="1" si="91"/>
        <v>1</v>
      </c>
    </row>
    <row r="1825" spans="52:54" ht="15.75" customHeight="1">
      <c r="AZ1825" s="138">
        <f t="shared" ca="1" si="89"/>
        <v>238000</v>
      </c>
      <c r="BA1825" s="138">
        <f t="shared" ca="1" si="90"/>
        <v>237999</v>
      </c>
      <c r="BB1825" s="138">
        <f t="shared" ca="1" si="91"/>
        <v>1</v>
      </c>
    </row>
    <row r="1826" spans="52:54" ht="15.75" customHeight="1">
      <c r="AZ1826" s="138">
        <f t="shared" ca="1" si="89"/>
        <v>181000</v>
      </c>
      <c r="BA1826" s="138">
        <f t="shared" ca="1" si="90"/>
        <v>180999</v>
      </c>
      <c r="BB1826" s="138">
        <f t="shared" ca="1" si="91"/>
        <v>1</v>
      </c>
    </row>
    <row r="1827" spans="52:54" ht="15.75" customHeight="1">
      <c r="AZ1827" s="138">
        <f t="shared" ca="1" si="89"/>
        <v>160000</v>
      </c>
      <c r="BA1827" s="138">
        <f t="shared" ca="1" si="90"/>
        <v>159999</v>
      </c>
      <c r="BB1827" s="138">
        <f t="shared" ca="1" si="91"/>
        <v>1</v>
      </c>
    </row>
    <row r="1828" spans="52:54" ht="15.75" customHeight="1">
      <c r="AZ1828" s="138">
        <f t="shared" ca="1" si="89"/>
        <v>322000</v>
      </c>
      <c r="BA1828" s="138">
        <f t="shared" ca="1" si="90"/>
        <v>321999</v>
      </c>
      <c r="BB1828" s="138">
        <f t="shared" ca="1" si="91"/>
        <v>1</v>
      </c>
    </row>
    <row r="1829" spans="52:54" ht="15.75" customHeight="1">
      <c r="AZ1829" s="138">
        <f t="shared" ca="1" si="89"/>
        <v>121000</v>
      </c>
      <c r="BA1829" s="138">
        <f t="shared" ca="1" si="90"/>
        <v>120999</v>
      </c>
      <c r="BB1829" s="138">
        <f t="shared" ca="1" si="91"/>
        <v>1</v>
      </c>
    </row>
    <row r="1830" spans="52:54" ht="15.75" customHeight="1">
      <c r="AZ1830" s="138">
        <f t="shared" ca="1" si="89"/>
        <v>110000</v>
      </c>
      <c r="BA1830" s="138">
        <f t="shared" ca="1" si="90"/>
        <v>109999</v>
      </c>
      <c r="BB1830" s="138">
        <f t="shared" ca="1" si="91"/>
        <v>1</v>
      </c>
    </row>
    <row r="1831" spans="52:54" ht="15.75" customHeight="1">
      <c r="AZ1831" s="138">
        <f t="shared" ca="1" si="89"/>
        <v>254000</v>
      </c>
      <c r="BA1831" s="138">
        <f t="shared" ca="1" si="90"/>
        <v>253999</v>
      </c>
      <c r="BB1831" s="138">
        <f t="shared" ca="1" si="91"/>
        <v>1</v>
      </c>
    </row>
    <row r="1832" spans="52:54" ht="15.75" customHeight="1">
      <c r="AZ1832" s="138">
        <f t="shared" ca="1" si="89"/>
        <v>306000</v>
      </c>
      <c r="BA1832" s="138">
        <f t="shared" ca="1" si="90"/>
        <v>305999</v>
      </c>
      <c r="BB1832" s="138">
        <f t="shared" ca="1" si="91"/>
        <v>1</v>
      </c>
    </row>
    <row r="1833" spans="52:54" ht="15.75" customHeight="1">
      <c r="AZ1833" s="138">
        <f t="shared" ca="1" si="89"/>
        <v>399000</v>
      </c>
      <c r="BA1833" s="138">
        <f t="shared" ca="1" si="90"/>
        <v>398999</v>
      </c>
      <c r="BB1833" s="138">
        <f t="shared" ca="1" si="91"/>
        <v>1</v>
      </c>
    </row>
    <row r="1834" spans="52:54" ht="15.75" customHeight="1">
      <c r="AZ1834" s="138">
        <f t="shared" ca="1" si="89"/>
        <v>206000</v>
      </c>
      <c r="BA1834" s="138">
        <f t="shared" ca="1" si="90"/>
        <v>205999</v>
      </c>
      <c r="BB1834" s="138">
        <f t="shared" ca="1" si="91"/>
        <v>1</v>
      </c>
    </row>
    <row r="1835" spans="52:54" ht="15.75" customHeight="1">
      <c r="AZ1835" s="138">
        <f t="shared" ca="1" si="89"/>
        <v>149000</v>
      </c>
      <c r="BA1835" s="138">
        <f t="shared" ca="1" si="90"/>
        <v>148999</v>
      </c>
      <c r="BB1835" s="138">
        <f t="shared" ca="1" si="91"/>
        <v>1</v>
      </c>
    </row>
    <row r="1836" spans="52:54" ht="15.75" customHeight="1">
      <c r="AZ1836" s="138">
        <f t="shared" ca="1" si="89"/>
        <v>302000</v>
      </c>
      <c r="BA1836" s="138">
        <f t="shared" ca="1" si="90"/>
        <v>301999</v>
      </c>
      <c r="BB1836" s="138">
        <f t="shared" ca="1" si="91"/>
        <v>1</v>
      </c>
    </row>
    <row r="1837" spans="52:54" ht="15.75" customHeight="1">
      <c r="AZ1837" s="138">
        <f t="shared" ca="1" si="89"/>
        <v>323000</v>
      </c>
      <c r="BA1837" s="138">
        <f t="shared" ca="1" si="90"/>
        <v>322999</v>
      </c>
      <c r="BB1837" s="138">
        <f t="shared" ca="1" si="91"/>
        <v>1</v>
      </c>
    </row>
    <row r="1838" spans="52:54" ht="15.75" customHeight="1">
      <c r="AZ1838" s="138">
        <f t="shared" ca="1" si="89"/>
        <v>334000</v>
      </c>
      <c r="BA1838" s="138">
        <f t="shared" ca="1" si="90"/>
        <v>333999</v>
      </c>
      <c r="BB1838" s="138">
        <f t="shared" ca="1" si="91"/>
        <v>1</v>
      </c>
    </row>
    <row r="1839" spans="52:54" ht="15.75" customHeight="1">
      <c r="AZ1839" s="138">
        <f t="shared" ca="1" si="89"/>
        <v>176000</v>
      </c>
      <c r="BA1839" s="138">
        <f t="shared" ca="1" si="90"/>
        <v>175999</v>
      </c>
      <c r="BB1839" s="138">
        <f t="shared" ca="1" si="91"/>
        <v>1</v>
      </c>
    </row>
    <row r="1840" spans="52:54" ht="15.75" customHeight="1">
      <c r="AZ1840" s="138">
        <f t="shared" ca="1" si="89"/>
        <v>389000</v>
      </c>
      <c r="BA1840" s="138">
        <f t="shared" ca="1" si="90"/>
        <v>388999</v>
      </c>
      <c r="BB1840" s="138">
        <f t="shared" ca="1" si="91"/>
        <v>1</v>
      </c>
    </row>
    <row r="1841" spans="52:54" ht="15.75" customHeight="1">
      <c r="AZ1841" s="138">
        <f t="shared" ca="1" si="89"/>
        <v>292000</v>
      </c>
      <c r="BA1841" s="138">
        <f t="shared" ca="1" si="90"/>
        <v>291999</v>
      </c>
      <c r="BB1841" s="138">
        <f t="shared" ca="1" si="91"/>
        <v>1</v>
      </c>
    </row>
    <row r="1842" spans="52:54" ht="15.75" customHeight="1">
      <c r="AZ1842" s="138">
        <f t="shared" ca="1" si="89"/>
        <v>181000</v>
      </c>
      <c r="BA1842" s="138">
        <f t="shared" ca="1" si="90"/>
        <v>180999</v>
      </c>
      <c r="BB1842" s="138">
        <f t="shared" ca="1" si="91"/>
        <v>1</v>
      </c>
    </row>
    <row r="1843" spans="52:54" ht="15.75" customHeight="1">
      <c r="AZ1843" s="138">
        <f t="shared" ca="1" si="89"/>
        <v>193000</v>
      </c>
      <c r="BA1843" s="138">
        <f t="shared" ca="1" si="90"/>
        <v>192999</v>
      </c>
      <c r="BB1843" s="138">
        <f t="shared" ca="1" si="91"/>
        <v>1</v>
      </c>
    </row>
    <row r="1844" spans="52:54" ht="15.75" customHeight="1">
      <c r="AZ1844" s="138">
        <f t="shared" ca="1" si="89"/>
        <v>354000</v>
      </c>
      <c r="BA1844" s="138">
        <f t="shared" ca="1" si="90"/>
        <v>353999</v>
      </c>
      <c r="BB1844" s="138">
        <f t="shared" ca="1" si="91"/>
        <v>1</v>
      </c>
    </row>
    <row r="1845" spans="52:54" ht="15.75" customHeight="1">
      <c r="AZ1845" s="138">
        <f t="shared" ca="1" si="89"/>
        <v>166000</v>
      </c>
      <c r="BA1845" s="138">
        <f t="shared" ca="1" si="90"/>
        <v>165999</v>
      </c>
      <c r="BB1845" s="138">
        <f t="shared" ca="1" si="91"/>
        <v>1</v>
      </c>
    </row>
    <row r="1846" spans="52:54" ht="15.75" customHeight="1">
      <c r="AZ1846" s="138">
        <f t="shared" ca="1" si="89"/>
        <v>255000</v>
      </c>
      <c r="BA1846" s="138">
        <f t="shared" ca="1" si="90"/>
        <v>254999</v>
      </c>
      <c r="BB1846" s="138">
        <f t="shared" ca="1" si="91"/>
        <v>1</v>
      </c>
    </row>
    <row r="1847" spans="52:54" ht="15.75" customHeight="1">
      <c r="AZ1847" s="138">
        <f t="shared" ca="1" si="89"/>
        <v>338000</v>
      </c>
      <c r="BA1847" s="138">
        <f t="shared" ca="1" si="90"/>
        <v>337999</v>
      </c>
      <c r="BB1847" s="138">
        <f t="shared" ca="1" si="91"/>
        <v>1</v>
      </c>
    </row>
    <row r="1848" spans="52:54" ht="15.75" customHeight="1">
      <c r="AZ1848" s="138">
        <f t="shared" ca="1" si="89"/>
        <v>279000</v>
      </c>
      <c r="BA1848" s="138">
        <f t="shared" ca="1" si="90"/>
        <v>278999</v>
      </c>
      <c r="BB1848" s="138">
        <f t="shared" ca="1" si="91"/>
        <v>1</v>
      </c>
    </row>
    <row r="1849" spans="52:54" ht="15.75" customHeight="1">
      <c r="AZ1849" s="138">
        <f t="shared" ca="1" si="89"/>
        <v>128000</v>
      </c>
      <c r="BA1849" s="138">
        <f t="shared" ca="1" si="90"/>
        <v>127999</v>
      </c>
      <c r="BB1849" s="138">
        <f t="shared" ca="1" si="91"/>
        <v>1</v>
      </c>
    </row>
    <row r="1850" spans="52:54" ht="15.75" customHeight="1">
      <c r="AZ1850" s="138">
        <f t="shared" ca="1" si="89"/>
        <v>352000</v>
      </c>
      <c r="BA1850" s="138">
        <f t="shared" ca="1" si="90"/>
        <v>351999</v>
      </c>
      <c r="BB1850" s="138">
        <f t="shared" ca="1" si="91"/>
        <v>1</v>
      </c>
    </row>
    <row r="1851" spans="52:54" ht="15.75" customHeight="1">
      <c r="AZ1851" s="138">
        <f t="shared" ca="1" si="89"/>
        <v>311000</v>
      </c>
      <c r="BA1851" s="138">
        <f t="shared" ca="1" si="90"/>
        <v>310999</v>
      </c>
      <c r="BB1851" s="138">
        <f t="shared" ca="1" si="91"/>
        <v>1</v>
      </c>
    </row>
    <row r="1852" spans="52:54" ht="15.75" customHeight="1">
      <c r="AZ1852" s="138">
        <f t="shared" ca="1" si="89"/>
        <v>170000</v>
      </c>
      <c r="BA1852" s="138">
        <f t="shared" ca="1" si="90"/>
        <v>169999</v>
      </c>
      <c r="BB1852" s="138">
        <f t="shared" ca="1" si="91"/>
        <v>1</v>
      </c>
    </row>
    <row r="1853" spans="52:54" ht="15.75" customHeight="1">
      <c r="AZ1853" s="138">
        <f t="shared" ca="1" si="89"/>
        <v>247000</v>
      </c>
      <c r="BA1853" s="138">
        <f t="shared" ca="1" si="90"/>
        <v>246999</v>
      </c>
      <c r="BB1853" s="138">
        <f t="shared" ca="1" si="91"/>
        <v>1</v>
      </c>
    </row>
    <row r="1854" spans="52:54" ht="15.75" customHeight="1">
      <c r="AZ1854" s="138">
        <f t="shared" ca="1" si="89"/>
        <v>128000</v>
      </c>
      <c r="BA1854" s="138">
        <f t="shared" ca="1" si="90"/>
        <v>127999</v>
      </c>
      <c r="BB1854" s="138">
        <f t="shared" ca="1" si="91"/>
        <v>1</v>
      </c>
    </row>
    <row r="1855" spans="52:54" ht="15.75" customHeight="1">
      <c r="AZ1855" s="138">
        <f t="shared" ca="1" si="89"/>
        <v>400000</v>
      </c>
      <c r="BA1855" s="138">
        <f t="shared" ca="1" si="90"/>
        <v>399999</v>
      </c>
      <c r="BB1855" s="138">
        <f t="shared" ca="1" si="91"/>
        <v>1</v>
      </c>
    </row>
    <row r="1856" spans="52:54" ht="15.75" customHeight="1">
      <c r="AZ1856" s="138">
        <f t="shared" ca="1" si="89"/>
        <v>223000</v>
      </c>
      <c r="BA1856" s="138">
        <f t="shared" ca="1" si="90"/>
        <v>222999</v>
      </c>
      <c r="BB1856" s="138">
        <f t="shared" ca="1" si="91"/>
        <v>1</v>
      </c>
    </row>
    <row r="1857" spans="52:54" ht="15.75" customHeight="1">
      <c r="AZ1857" s="138">
        <f t="shared" ca="1" si="89"/>
        <v>109000</v>
      </c>
      <c r="BA1857" s="138">
        <f t="shared" ca="1" si="90"/>
        <v>108999</v>
      </c>
      <c r="BB1857" s="138">
        <f t="shared" ca="1" si="91"/>
        <v>1</v>
      </c>
    </row>
    <row r="1858" spans="52:54" ht="15.75" customHeight="1">
      <c r="AZ1858" s="138">
        <f t="shared" ca="1" si="89"/>
        <v>328000</v>
      </c>
      <c r="BA1858" s="138">
        <f t="shared" ca="1" si="90"/>
        <v>327999</v>
      </c>
      <c r="BB1858" s="138">
        <f t="shared" ca="1" si="91"/>
        <v>1</v>
      </c>
    </row>
    <row r="1859" spans="52:54" ht="15.75" customHeight="1">
      <c r="AZ1859" s="138">
        <f t="shared" ca="1" si="89"/>
        <v>385000</v>
      </c>
      <c r="BA1859" s="138">
        <f t="shared" ca="1" si="90"/>
        <v>384999</v>
      </c>
      <c r="BB1859" s="138">
        <f t="shared" ca="1" si="91"/>
        <v>1</v>
      </c>
    </row>
    <row r="1860" spans="52:54" ht="15.75" customHeight="1">
      <c r="AZ1860" s="138">
        <f t="shared" ca="1" si="89"/>
        <v>367000</v>
      </c>
      <c r="BA1860" s="138">
        <f t="shared" ca="1" si="90"/>
        <v>366999</v>
      </c>
      <c r="BB1860" s="138">
        <f t="shared" ca="1" si="91"/>
        <v>1</v>
      </c>
    </row>
    <row r="1861" spans="52:54" ht="15.75" customHeight="1">
      <c r="AZ1861" s="138">
        <f t="shared" ca="1" si="89"/>
        <v>336000</v>
      </c>
      <c r="BA1861" s="138">
        <f t="shared" ca="1" si="90"/>
        <v>335999</v>
      </c>
      <c r="BB1861" s="138">
        <f t="shared" ca="1" si="91"/>
        <v>1</v>
      </c>
    </row>
    <row r="1862" spans="52:54" ht="15.75" customHeight="1">
      <c r="AZ1862" s="138">
        <f t="shared" ca="1" si="89"/>
        <v>326000</v>
      </c>
      <c r="BA1862" s="138">
        <f t="shared" ca="1" si="90"/>
        <v>325999</v>
      </c>
      <c r="BB1862" s="138">
        <f t="shared" ca="1" si="91"/>
        <v>1</v>
      </c>
    </row>
    <row r="1863" spans="52:54" ht="15.75" customHeight="1">
      <c r="AZ1863" s="138">
        <f t="shared" ca="1" si="89"/>
        <v>125000</v>
      </c>
      <c r="BA1863" s="138">
        <f t="shared" ca="1" si="90"/>
        <v>124999</v>
      </c>
      <c r="BB1863" s="138">
        <f t="shared" ca="1" si="91"/>
        <v>1</v>
      </c>
    </row>
    <row r="1864" spans="52:54" ht="15.75" customHeight="1">
      <c r="AZ1864" s="138">
        <f t="shared" ca="1" si="89"/>
        <v>252000</v>
      </c>
      <c r="BA1864" s="138">
        <f t="shared" ca="1" si="90"/>
        <v>251999</v>
      </c>
      <c r="BB1864" s="138">
        <f t="shared" ca="1" si="91"/>
        <v>1</v>
      </c>
    </row>
    <row r="1865" spans="52:54" ht="15.75" customHeight="1">
      <c r="AZ1865" s="138">
        <f t="shared" ca="1" si="89"/>
        <v>396000</v>
      </c>
      <c r="BA1865" s="138">
        <f t="shared" ca="1" si="90"/>
        <v>395999</v>
      </c>
      <c r="BB1865" s="138">
        <f t="shared" ca="1" si="91"/>
        <v>1</v>
      </c>
    </row>
    <row r="1866" spans="52:54" ht="15.75" customHeight="1">
      <c r="AZ1866" s="138">
        <f t="shared" ca="1" si="89"/>
        <v>129000</v>
      </c>
      <c r="BA1866" s="138">
        <f t="shared" ca="1" si="90"/>
        <v>128999</v>
      </c>
      <c r="BB1866" s="138">
        <f t="shared" ca="1" si="91"/>
        <v>1</v>
      </c>
    </row>
    <row r="1867" spans="52:54" ht="15.75" customHeight="1">
      <c r="AZ1867" s="138">
        <f t="shared" ca="1" si="89"/>
        <v>200000</v>
      </c>
      <c r="BA1867" s="138">
        <f t="shared" ca="1" si="90"/>
        <v>199999</v>
      </c>
      <c r="BB1867" s="138">
        <f t="shared" ca="1" si="91"/>
        <v>1</v>
      </c>
    </row>
    <row r="1868" spans="52:54" ht="15.75" customHeight="1">
      <c r="AZ1868" s="138">
        <f t="shared" ca="1" si="89"/>
        <v>226000</v>
      </c>
      <c r="BA1868" s="138">
        <f t="shared" ca="1" si="90"/>
        <v>225999</v>
      </c>
      <c r="BB1868" s="138">
        <f t="shared" ca="1" si="91"/>
        <v>1</v>
      </c>
    </row>
    <row r="1869" spans="52:54" ht="15.75" customHeight="1">
      <c r="AZ1869" s="138">
        <f t="shared" ca="1" si="89"/>
        <v>146000</v>
      </c>
      <c r="BA1869" s="138">
        <f t="shared" ca="1" si="90"/>
        <v>145999</v>
      </c>
      <c r="BB1869" s="138">
        <f t="shared" ca="1" si="91"/>
        <v>1</v>
      </c>
    </row>
    <row r="1870" spans="52:54" ht="15.75" customHeight="1">
      <c r="AZ1870" s="138">
        <f t="shared" ca="1" si="89"/>
        <v>255000</v>
      </c>
      <c r="BA1870" s="138">
        <f t="shared" ca="1" si="90"/>
        <v>254999</v>
      </c>
      <c r="BB1870" s="138">
        <f t="shared" ca="1" si="91"/>
        <v>1</v>
      </c>
    </row>
    <row r="1871" spans="52:54" ht="15.75" customHeight="1">
      <c r="AZ1871" s="138">
        <f t="shared" ca="1" si="89"/>
        <v>396000</v>
      </c>
      <c r="BA1871" s="138">
        <f t="shared" ca="1" si="90"/>
        <v>395999</v>
      </c>
      <c r="BB1871" s="138">
        <f t="shared" ca="1" si="91"/>
        <v>1</v>
      </c>
    </row>
    <row r="1872" spans="52:54" ht="15.75" customHeight="1">
      <c r="AZ1872" s="138">
        <f t="shared" ca="1" si="89"/>
        <v>122000</v>
      </c>
      <c r="BA1872" s="138">
        <f t="shared" ca="1" si="90"/>
        <v>121999</v>
      </c>
      <c r="BB1872" s="138">
        <f t="shared" ca="1" si="91"/>
        <v>1</v>
      </c>
    </row>
    <row r="1873" spans="52:54" ht="15.75" customHeight="1">
      <c r="AZ1873" s="138">
        <f t="shared" ca="1" si="89"/>
        <v>145000</v>
      </c>
      <c r="BA1873" s="138">
        <f t="shared" ca="1" si="90"/>
        <v>144999</v>
      </c>
      <c r="BB1873" s="138">
        <f t="shared" ca="1" si="91"/>
        <v>1</v>
      </c>
    </row>
    <row r="1874" spans="52:54" ht="15.75" customHeight="1">
      <c r="AZ1874" s="138">
        <f t="shared" ca="1" si="89"/>
        <v>120000</v>
      </c>
      <c r="BA1874" s="138">
        <f t="shared" ca="1" si="90"/>
        <v>119999</v>
      </c>
      <c r="BB1874" s="138">
        <f t="shared" ca="1" si="91"/>
        <v>1</v>
      </c>
    </row>
    <row r="1875" spans="52:54" ht="15.75" customHeight="1">
      <c r="AZ1875" s="138">
        <f t="shared" ca="1" si="89"/>
        <v>243000</v>
      </c>
      <c r="BA1875" s="138">
        <f t="shared" ca="1" si="90"/>
        <v>242999</v>
      </c>
      <c r="BB1875" s="138">
        <f t="shared" ca="1" si="91"/>
        <v>1</v>
      </c>
    </row>
    <row r="1876" spans="52:54" ht="15.75" customHeight="1">
      <c r="AZ1876" s="138">
        <f t="shared" ca="1" si="89"/>
        <v>388000</v>
      </c>
      <c r="BA1876" s="138">
        <f t="shared" ca="1" si="90"/>
        <v>387999</v>
      </c>
      <c r="BB1876" s="138">
        <f t="shared" ca="1" si="91"/>
        <v>1</v>
      </c>
    </row>
    <row r="1877" spans="52:54" ht="15.75" customHeight="1">
      <c r="AZ1877" s="138">
        <f t="shared" ca="1" si="89"/>
        <v>229000</v>
      </c>
      <c r="BA1877" s="138">
        <f t="shared" ca="1" si="90"/>
        <v>228999</v>
      </c>
      <c r="BB1877" s="138">
        <f t="shared" ca="1" si="91"/>
        <v>1</v>
      </c>
    </row>
    <row r="1878" spans="52:54" ht="15.75" customHeight="1">
      <c r="AZ1878" s="138">
        <f t="shared" ca="1" si="89"/>
        <v>118000</v>
      </c>
      <c r="BA1878" s="138">
        <f t="shared" ca="1" si="90"/>
        <v>117999</v>
      </c>
      <c r="BB1878" s="138">
        <f t="shared" ca="1" si="91"/>
        <v>1</v>
      </c>
    </row>
    <row r="1879" spans="52:54" ht="15.75" customHeight="1">
      <c r="AZ1879" s="138">
        <f t="shared" ca="1" si="89"/>
        <v>247000</v>
      </c>
      <c r="BA1879" s="138">
        <f t="shared" ca="1" si="90"/>
        <v>246999</v>
      </c>
      <c r="BB1879" s="138">
        <f t="shared" ca="1" si="91"/>
        <v>1</v>
      </c>
    </row>
    <row r="1880" spans="52:54" ht="15.75" customHeight="1">
      <c r="AZ1880" s="138">
        <f t="shared" ca="1" si="89"/>
        <v>361000</v>
      </c>
      <c r="BA1880" s="138">
        <f t="shared" ca="1" si="90"/>
        <v>360999</v>
      </c>
      <c r="BB1880" s="138">
        <f t="shared" ca="1" si="91"/>
        <v>1</v>
      </c>
    </row>
    <row r="1881" spans="52:54" ht="15.75" customHeight="1">
      <c r="AZ1881" s="138">
        <f t="shared" ca="1" si="89"/>
        <v>383000</v>
      </c>
      <c r="BA1881" s="138">
        <f t="shared" ca="1" si="90"/>
        <v>382999</v>
      </c>
      <c r="BB1881" s="138">
        <f t="shared" ca="1" si="91"/>
        <v>1</v>
      </c>
    </row>
    <row r="1882" spans="52:54" ht="15.75" customHeight="1">
      <c r="AZ1882" s="138">
        <f t="shared" ca="1" si="89"/>
        <v>319000</v>
      </c>
      <c r="BA1882" s="138">
        <f t="shared" ca="1" si="90"/>
        <v>318999</v>
      </c>
      <c r="BB1882" s="138">
        <f t="shared" ca="1" si="91"/>
        <v>1</v>
      </c>
    </row>
    <row r="1883" spans="52:54" ht="15.75" customHeight="1">
      <c r="AZ1883" s="138">
        <f t="shared" ca="1" si="89"/>
        <v>248000</v>
      </c>
      <c r="BA1883" s="138">
        <f t="shared" ca="1" si="90"/>
        <v>247999</v>
      </c>
      <c r="BB1883" s="138">
        <f t="shared" ca="1" si="91"/>
        <v>1</v>
      </c>
    </row>
    <row r="1884" spans="52:54" ht="15.75" customHeight="1">
      <c r="AZ1884" s="138">
        <f t="shared" ca="1" si="89"/>
        <v>381000</v>
      </c>
      <c r="BA1884" s="138">
        <f t="shared" ca="1" si="90"/>
        <v>380999</v>
      </c>
      <c r="BB1884" s="138">
        <f t="shared" ca="1" si="91"/>
        <v>1</v>
      </c>
    </row>
    <row r="1885" spans="52:54" ht="15.75" customHeight="1">
      <c r="AZ1885" s="138">
        <f t="shared" ca="1" si="89"/>
        <v>188000</v>
      </c>
      <c r="BA1885" s="138">
        <f t="shared" ca="1" si="90"/>
        <v>187999</v>
      </c>
      <c r="BB1885" s="138">
        <f t="shared" ca="1" si="91"/>
        <v>1</v>
      </c>
    </row>
    <row r="1886" spans="52:54" ht="15.75" customHeight="1">
      <c r="AZ1886" s="138">
        <f t="shared" ca="1" si="89"/>
        <v>389000</v>
      </c>
      <c r="BA1886" s="138">
        <f t="shared" ca="1" si="90"/>
        <v>388999</v>
      </c>
      <c r="BB1886" s="138">
        <f t="shared" ca="1" si="91"/>
        <v>1</v>
      </c>
    </row>
    <row r="1887" spans="52:54" ht="15.75" customHeight="1">
      <c r="AZ1887" s="138">
        <f t="shared" ca="1" si="89"/>
        <v>239000</v>
      </c>
      <c r="BA1887" s="138">
        <f t="shared" ca="1" si="90"/>
        <v>238999</v>
      </c>
      <c r="BB1887" s="138">
        <f t="shared" ca="1" si="91"/>
        <v>1</v>
      </c>
    </row>
    <row r="1888" spans="52:54" ht="15.75" customHeight="1">
      <c r="AZ1888" s="138">
        <f t="shared" ca="1" si="89"/>
        <v>301000</v>
      </c>
      <c r="BA1888" s="138">
        <f t="shared" ca="1" si="90"/>
        <v>300999</v>
      </c>
      <c r="BB1888" s="138">
        <f t="shared" ca="1" si="91"/>
        <v>1</v>
      </c>
    </row>
    <row r="1889" spans="52:54" ht="15.75" customHeight="1">
      <c r="AZ1889" s="138">
        <f t="shared" ca="1" si="89"/>
        <v>396000</v>
      </c>
      <c r="BA1889" s="138">
        <f t="shared" ca="1" si="90"/>
        <v>395999</v>
      </c>
      <c r="BB1889" s="138">
        <f t="shared" ca="1" si="91"/>
        <v>1</v>
      </c>
    </row>
    <row r="1890" spans="52:54" ht="15.75" customHeight="1">
      <c r="AZ1890" s="138">
        <f t="shared" ca="1" si="89"/>
        <v>266000</v>
      </c>
      <c r="BA1890" s="138">
        <f t="shared" ca="1" si="90"/>
        <v>265999</v>
      </c>
      <c r="BB1890" s="138">
        <f t="shared" ca="1" si="91"/>
        <v>1</v>
      </c>
    </row>
    <row r="1891" spans="52:54" ht="15.75" customHeight="1">
      <c r="AZ1891" s="138">
        <f t="shared" ca="1" si="89"/>
        <v>269000</v>
      </c>
      <c r="BA1891" s="138">
        <f t="shared" ca="1" si="90"/>
        <v>268999</v>
      </c>
      <c r="BB1891" s="138">
        <f t="shared" ca="1" si="91"/>
        <v>1</v>
      </c>
    </row>
    <row r="1892" spans="52:54" ht="15.75" customHeight="1">
      <c r="AZ1892" s="138">
        <f t="shared" ca="1" si="89"/>
        <v>198000</v>
      </c>
      <c r="BA1892" s="138">
        <f t="shared" ca="1" si="90"/>
        <v>197999</v>
      </c>
      <c r="BB1892" s="138">
        <f t="shared" ca="1" si="91"/>
        <v>1</v>
      </c>
    </row>
    <row r="1893" spans="52:54" ht="15.75" customHeight="1">
      <c r="AZ1893" s="138">
        <f t="shared" ca="1" si="89"/>
        <v>293000</v>
      </c>
      <c r="BA1893" s="138">
        <f t="shared" ca="1" si="90"/>
        <v>292999</v>
      </c>
      <c r="BB1893" s="138">
        <f t="shared" ca="1" si="91"/>
        <v>1</v>
      </c>
    </row>
    <row r="1894" spans="52:54" ht="15.75" customHeight="1">
      <c r="AZ1894" s="138">
        <f t="shared" ca="1" si="89"/>
        <v>106000</v>
      </c>
      <c r="BA1894" s="138">
        <f t="shared" ca="1" si="90"/>
        <v>105999</v>
      </c>
      <c r="BB1894" s="138">
        <f t="shared" ca="1" si="91"/>
        <v>1</v>
      </c>
    </row>
    <row r="1895" spans="52:54" ht="15.75" customHeight="1">
      <c r="AZ1895" s="138">
        <f t="shared" ca="1" si="89"/>
        <v>311000</v>
      </c>
      <c r="BA1895" s="138">
        <f t="shared" ca="1" si="90"/>
        <v>310999</v>
      </c>
      <c r="BB1895" s="138">
        <f t="shared" ca="1" si="91"/>
        <v>1</v>
      </c>
    </row>
    <row r="1896" spans="52:54" ht="15.75" customHeight="1">
      <c r="AZ1896" s="138">
        <f t="shared" ca="1" si="89"/>
        <v>326000</v>
      </c>
      <c r="BA1896" s="138">
        <f t="shared" ca="1" si="90"/>
        <v>325999</v>
      </c>
      <c r="BB1896" s="138">
        <f t="shared" ca="1" si="91"/>
        <v>1</v>
      </c>
    </row>
    <row r="1897" spans="52:54" ht="15.75" customHeight="1">
      <c r="AZ1897" s="138">
        <f t="shared" ca="1" si="89"/>
        <v>193000</v>
      </c>
      <c r="BA1897" s="138">
        <f t="shared" ca="1" si="90"/>
        <v>192999</v>
      </c>
      <c r="BB1897" s="138">
        <f t="shared" ca="1" si="91"/>
        <v>1</v>
      </c>
    </row>
    <row r="1898" spans="52:54" ht="15.75" customHeight="1">
      <c r="AZ1898" s="138">
        <f t="shared" ca="1" si="89"/>
        <v>381000</v>
      </c>
      <c r="BA1898" s="138">
        <f t="shared" ca="1" si="90"/>
        <v>380999</v>
      </c>
      <c r="BB1898" s="138">
        <f t="shared" ca="1" si="91"/>
        <v>1</v>
      </c>
    </row>
    <row r="1899" spans="52:54" ht="15.75" customHeight="1">
      <c r="AZ1899" s="138">
        <f t="shared" ca="1" si="89"/>
        <v>186000</v>
      </c>
      <c r="BA1899" s="138">
        <f t="shared" ca="1" si="90"/>
        <v>185999</v>
      </c>
      <c r="BB1899" s="138">
        <f t="shared" ca="1" si="91"/>
        <v>1</v>
      </c>
    </row>
    <row r="1900" spans="52:54" ht="15.75" customHeight="1">
      <c r="AZ1900" s="138">
        <f t="shared" ca="1" si="89"/>
        <v>238000</v>
      </c>
      <c r="BA1900" s="138">
        <f t="shared" ca="1" si="90"/>
        <v>237999</v>
      </c>
      <c r="BB1900" s="138">
        <f t="shared" ca="1" si="91"/>
        <v>1</v>
      </c>
    </row>
    <row r="1901" spans="52:54" ht="15.75" customHeight="1">
      <c r="AZ1901" s="138">
        <f t="shared" ca="1" si="89"/>
        <v>317000</v>
      </c>
      <c r="BA1901" s="138">
        <f t="shared" ca="1" si="90"/>
        <v>316999</v>
      </c>
      <c r="BB1901" s="138">
        <f t="shared" ca="1" si="91"/>
        <v>1</v>
      </c>
    </row>
    <row r="1902" spans="52:54" ht="15.75" customHeight="1">
      <c r="AZ1902" s="138">
        <f t="shared" ca="1" si="89"/>
        <v>397000</v>
      </c>
      <c r="BA1902" s="138">
        <f t="shared" ca="1" si="90"/>
        <v>396999</v>
      </c>
      <c r="BB1902" s="138">
        <f t="shared" ca="1" si="91"/>
        <v>1</v>
      </c>
    </row>
    <row r="1903" spans="52:54" ht="15.75" customHeight="1">
      <c r="AZ1903" s="138">
        <f t="shared" ca="1" si="89"/>
        <v>310000</v>
      </c>
      <c r="BA1903" s="138">
        <f t="shared" ca="1" si="90"/>
        <v>309999</v>
      </c>
      <c r="BB1903" s="138">
        <f t="shared" ca="1" si="91"/>
        <v>1</v>
      </c>
    </row>
    <row r="1904" spans="52:54" ht="15.75" customHeight="1">
      <c r="AZ1904" s="138">
        <f t="shared" ca="1" si="89"/>
        <v>292000</v>
      </c>
      <c r="BA1904" s="138">
        <f t="shared" ca="1" si="90"/>
        <v>291999</v>
      </c>
      <c r="BB1904" s="138">
        <f t="shared" ca="1" si="91"/>
        <v>1</v>
      </c>
    </row>
    <row r="1905" spans="52:54" ht="15.75" customHeight="1">
      <c r="AZ1905" s="138">
        <f t="shared" ca="1" si="89"/>
        <v>327000</v>
      </c>
      <c r="BA1905" s="138">
        <f t="shared" ca="1" si="90"/>
        <v>326999</v>
      </c>
      <c r="BB1905" s="138">
        <f t="shared" ca="1" si="91"/>
        <v>1</v>
      </c>
    </row>
    <row r="1906" spans="52:54" ht="15.75" customHeight="1">
      <c r="AZ1906" s="138">
        <f t="shared" ca="1" si="89"/>
        <v>162000</v>
      </c>
      <c r="BA1906" s="138">
        <f t="shared" ca="1" si="90"/>
        <v>161999</v>
      </c>
      <c r="BB1906" s="138">
        <f t="shared" ca="1" si="91"/>
        <v>1</v>
      </c>
    </row>
    <row r="1907" spans="52:54" ht="15.75" customHeight="1">
      <c r="AZ1907" s="138">
        <f t="shared" ca="1" si="89"/>
        <v>365000</v>
      </c>
      <c r="BA1907" s="138">
        <f t="shared" ca="1" si="90"/>
        <v>364999</v>
      </c>
      <c r="BB1907" s="138">
        <f t="shared" ca="1" si="91"/>
        <v>1</v>
      </c>
    </row>
    <row r="1908" spans="52:54" ht="15.75" customHeight="1">
      <c r="AZ1908" s="138">
        <f t="shared" ca="1" si="89"/>
        <v>202000</v>
      </c>
      <c r="BA1908" s="138">
        <f t="shared" ca="1" si="90"/>
        <v>201999</v>
      </c>
      <c r="BB1908" s="138">
        <f t="shared" ca="1" si="91"/>
        <v>1</v>
      </c>
    </row>
    <row r="1909" spans="52:54" ht="15.75" customHeight="1">
      <c r="AZ1909" s="138">
        <f t="shared" ca="1" si="89"/>
        <v>374000</v>
      </c>
      <c r="BA1909" s="138">
        <f t="shared" ca="1" si="90"/>
        <v>373999</v>
      </c>
      <c r="BB1909" s="138">
        <f t="shared" ca="1" si="91"/>
        <v>1</v>
      </c>
    </row>
    <row r="1910" spans="52:54" ht="15.75" customHeight="1">
      <c r="AZ1910" s="138">
        <f t="shared" ca="1" si="89"/>
        <v>209000</v>
      </c>
      <c r="BA1910" s="138">
        <f t="shared" ca="1" si="90"/>
        <v>208999</v>
      </c>
      <c r="BB1910" s="138">
        <f t="shared" ca="1" si="91"/>
        <v>1</v>
      </c>
    </row>
    <row r="1911" spans="52:54" ht="15.75" customHeight="1">
      <c r="AZ1911" s="138">
        <f t="shared" ca="1" si="89"/>
        <v>283000</v>
      </c>
      <c r="BA1911" s="138">
        <f t="shared" ca="1" si="90"/>
        <v>282999</v>
      </c>
      <c r="BB1911" s="138">
        <f t="shared" ca="1" si="91"/>
        <v>1</v>
      </c>
    </row>
    <row r="1912" spans="52:54" ht="15.75" customHeight="1">
      <c r="AZ1912" s="138">
        <f t="shared" ca="1" si="89"/>
        <v>192000</v>
      </c>
      <c r="BA1912" s="138">
        <f t="shared" ca="1" si="90"/>
        <v>191999</v>
      </c>
      <c r="BB1912" s="138">
        <f t="shared" ca="1" si="91"/>
        <v>1</v>
      </c>
    </row>
    <row r="1913" spans="52:54" ht="15.75" customHeight="1">
      <c r="AZ1913" s="138">
        <f t="shared" ca="1" si="89"/>
        <v>322000</v>
      </c>
      <c r="BA1913" s="138">
        <f t="shared" ca="1" si="90"/>
        <v>321999</v>
      </c>
      <c r="BB1913" s="138">
        <f t="shared" ca="1" si="91"/>
        <v>1</v>
      </c>
    </row>
    <row r="1914" spans="52:54" ht="15.75" customHeight="1">
      <c r="AZ1914" s="138">
        <f t="shared" ca="1" si="89"/>
        <v>198000</v>
      </c>
      <c r="BA1914" s="138">
        <f t="shared" ca="1" si="90"/>
        <v>197999</v>
      </c>
      <c r="BB1914" s="138">
        <f t="shared" ca="1" si="91"/>
        <v>1</v>
      </c>
    </row>
    <row r="1915" spans="52:54" ht="15.75" customHeight="1">
      <c r="AZ1915" s="138">
        <f t="shared" ca="1" si="89"/>
        <v>239000</v>
      </c>
      <c r="BA1915" s="138">
        <f t="shared" ca="1" si="90"/>
        <v>238999</v>
      </c>
      <c r="BB1915" s="138">
        <f t="shared" ca="1" si="91"/>
        <v>1</v>
      </c>
    </row>
    <row r="1916" spans="52:54" ht="15.75" customHeight="1">
      <c r="AZ1916" s="138">
        <f t="shared" ca="1" si="89"/>
        <v>221000</v>
      </c>
      <c r="BA1916" s="138">
        <f t="shared" ca="1" si="90"/>
        <v>220999</v>
      </c>
      <c r="BB1916" s="138">
        <f t="shared" ca="1" si="91"/>
        <v>1</v>
      </c>
    </row>
    <row r="1917" spans="52:54" ht="15.75" customHeight="1">
      <c r="AZ1917" s="138">
        <f t="shared" ca="1" si="89"/>
        <v>202000</v>
      </c>
      <c r="BA1917" s="138">
        <f t="shared" ca="1" si="90"/>
        <v>201999</v>
      </c>
      <c r="BB1917" s="138">
        <f t="shared" ca="1" si="91"/>
        <v>1</v>
      </c>
    </row>
    <row r="1918" spans="52:54" ht="15.75" customHeight="1">
      <c r="AZ1918" s="138">
        <f t="shared" ca="1" si="89"/>
        <v>132000</v>
      </c>
      <c r="BA1918" s="138">
        <f t="shared" ca="1" si="90"/>
        <v>131999</v>
      </c>
      <c r="BB1918" s="138">
        <f t="shared" ca="1" si="91"/>
        <v>1</v>
      </c>
    </row>
    <row r="1919" spans="52:54" ht="15.75" customHeight="1">
      <c r="AZ1919" s="138">
        <f t="shared" ca="1" si="89"/>
        <v>282000</v>
      </c>
      <c r="BA1919" s="138">
        <f t="shared" ca="1" si="90"/>
        <v>281999</v>
      </c>
      <c r="BB1919" s="138">
        <f t="shared" ca="1" si="91"/>
        <v>1</v>
      </c>
    </row>
    <row r="1920" spans="52:54" ht="15.75" customHeight="1">
      <c r="AZ1920" s="138">
        <f t="shared" ca="1" si="89"/>
        <v>279000</v>
      </c>
      <c r="BA1920" s="138">
        <f t="shared" ca="1" si="90"/>
        <v>278999</v>
      </c>
      <c r="BB1920" s="138">
        <f t="shared" ca="1" si="91"/>
        <v>1</v>
      </c>
    </row>
    <row r="1921" spans="52:54" ht="15.75" customHeight="1">
      <c r="AZ1921" s="138">
        <f t="shared" ca="1" si="89"/>
        <v>174000</v>
      </c>
      <c r="BA1921" s="138">
        <f t="shared" ca="1" si="90"/>
        <v>173999</v>
      </c>
      <c r="BB1921" s="138">
        <f t="shared" ca="1" si="91"/>
        <v>1</v>
      </c>
    </row>
    <row r="1922" spans="52:54" ht="15.75" customHeight="1">
      <c r="AZ1922" s="138">
        <f t="shared" ca="1" si="89"/>
        <v>166000</v>
      </c>
      <c r="BA1922" s="138">
        <f t="shared" ca="1" si="90"/>
        <v>165999</v>
      </c>
      <c r="BB1922" s="138">
        <f t="shared" ca="1" si="91"/>
        <v>1</v>
      </c>
    </row>
    <row r="1923" spans="52:54" ht="15.75" customHeight="1">
      <c r="AZ1923" s="138">
        <f t="shared" ca="1" si="89"/>
        <v>323000</v>
      </c>
      <c r="BA1923" s="138">
        <f t="shared" ca="1" si="90"/>
        <v>322999</v>
      </c>
      <c r="BB1923" s="138">
        <f t="shared" ca="1" si="91"/>
        <v>1</v>
      </c>
    </row>
    <row r="1924" spans="52:54" ht="15.75" customHeight="1">
      <c r="AZ1924" s="138">
        <f t="shared" ca="1" si="89"/>
        <v>372000</v>
      </c>
      <c r="BA1924" s="138">
        <f t="shared" ca="1" si="90"/>
        <v>371999</v>
      </c>
      <c r="BB1924" s="138">
        <f t="shared" ca="1" si="91"/>
        <v>1</v>
      </c>
    </row>
    <row r="1925" spans="52:54" ht="15.75" customHeight="1">
      <c r="AZ1925" s="138">
        <f t="shared" ca="1" si="89"/>
        <v>311000</v>
      </c>
      <c r="BA1925" s="138">
        <f t="shared" ca="1" si="90"/>
        <v>310999</v>
      </c>
      <c r="BB1925" s="138">
        <f t="shared" ca="1" si="91"/>
        <v>1</v>
      </c>
    </row>
    <row r="1926" spans="52:54" ht="15.75" customHeight="1">
      <c r="AZ1926" s="138">
        <f t="shared" ca="1" si="89"/>
        <v>144000</v>
      </c>
      <c r="BA1926" s="138">
        <f t="shared" ca="1" si="90"/>
        <v>143999</v>
      </c>
      <c r="BB1926" s="138">
        <f t="shared" ca="1" si="91"/>
        <v>1</v>
      </c>
    </row>
    <row r="1927" spans="52:54" ht="15.75" customHeight="1">
      <c r="AZ1927" s="138">
        <f t="shared" ca="1" si="89"/>
        <v>136000</v>
      </c>
      <c r="BA1927" s="138">
        <f t="shared" ca="1" si="90"/>
        <v>135999</v>
      </c>
      <c r="BB1927" s="138">
        <f t="shared" ca="1" si="91"/>
        <v>1</v>
      </c>
    </row>
    <row r="1928" spans="52:54" ht="15.75" customHeight="1">
      <c r="AZ1928" s="138">
        <f t="shared" ca="1" si="89"/>
        <v>250000</v>
      </c>
      <c r="BA1928" s="138">
        <f t="shared" ca="1" si="90"/>
        <v>249999</v>
      </c>
      <c r="BB1928" s="138">
        <f t="shared" ca="1" si="91"/>
        <v>1</v>
      </c>
    </row>
    <row r="1929" spans="52:54" ht="15.75" customHeight="1">
      <c r="AZ1929" s="138">
        <f t="shared" ca="1" si="89"/>
        <v>293000</v>
      </c>
      <c r="BA1929" s="138">
        <f t="shared" ca="1" si="90"/>
        <v>292999</v>
      </c>
      <c r="BB1929" s="138">
        <f t="shared" ca="1" si="91"/>
        <v>1</v>
      </c>
    </row>
    <row r="1930" spans="52:54" ht="15.75" customHeight="1">
      <c r="AZ1930" s="138">
        <f t="shared" ca="1" si="89"/>
        <v>218000</v>
      </c>
      <c r="BA1930" s="138">
        <f t="shared" ca="1" si="90"/>
        <v>217999</v>
      </c>
      <c r="BB1930" s="138">
        <f t="shared" ca="1" si="91"/>
        <v>1</v>
      </c>
    </row>
    <row r="1931" spans="52:54" ht="15.75" customHeight="1">
      <c r="AZ1931" s="138">
        <f t="shared" ca="1" si="89"/>
        <v>318000</v>
      </c>
      <c r="BA1931" s="138">
        <f t="shared" ca="1" si="90"/>
        <v>317999</v>
      </c>
      <c r="BB1931" s="138">
        <f t="shared" ca="1" si="91"/>
        <v>1</v>
      </c>
    </row>
    <row r="1932" spans="52:54" ht="15.75" customHeight="1">
      <c r="AZ1932" s="138">
        <f t="shared" ca="1" si="89"/>
        <v>142000</v>
      </c>
      <c r="BA1932" s="138">
        <f t="shared" ca="1" si="90"/>
        <v>141999</v>
      </c>
      <c r="BB1932" s="138">
        <f t="shared" ca="1" si="91"/>
        <v>1</v>
      </c>
    </row>
    <row r="1933" spans="52:54" ht="15.75" customHeight="1">
      <c r="AZ1933" s="138">
        <f t="shared" ca="1" si="89"/>
        <v>314000</v>
      </c>
      <c r="BA1933" s="138">
        <f t="shared" ca="1" si="90"/>
        <v>313999</v>
      </c>
      <c r="BB1933" s="138">
        <f t="shared" ca="1" si="91"/>
        <v>1</v>
      </c>
    </row>
    <row r="1934" spans="52:54" ht="15.75" customHeight="1">
      <c r="AZ1934" s="138">
        <f t="shared" ca="1" si="89"/>
        <v>332000</v>
      </c>
      <c r="BA1934" s="138">
        <f t="shared" ca="1" si="90"/>
        <v>331999</v>
      </c>
      <c r="BB1934" s="138">
        <f t="shared" ca="1" si="91"/>
        <v>1</v>
      </c>
    </row>
    <row r="1935" spans="52:54" ht="15.75" customHeight="1">
      <c r="AZ1935" s="138">
        <f t="shared" ca="1" si="89"/>
        <v>379000</v>
      </c>
      <c r="BA1935" s="138">
        <f t="shared" ca="1" si="90"/>
        <v>378999</v>
      </c>
      <c r="BB1935" s="138">
        <f t="shared" ca="1" si="91"/>
        <v>1</v>
      </c>
    </row>
    <row r="1936" spans="52:54" ht="15.75" customHeight="1">
      <c r="AZ1936" s="138">
        <f t="shared" ca="1" si="89"/>
        <v>253000</v>
      </c>
      <c r="BA1936" s="138">
        <f t="shared" ca="1" si="90"/>
        <v>252999</v>
      </c>
      <c r="BB1936" s="138">
        <f t="shared" ca="1" si="91"/>
        <v>1</v>
      </c>
    </row>
    <row r="1937" spans="52:54" ht="15.75" customHeight="1">
      <c r="AZ1937" s="138">
        <f t="shared" ca="1" si="89"/>
        <v>269000</v>
      </c>
      <c r="BA1937" s="138">
        <f t="shared" ca="1" si="90"/>
        <v>268999</v>
      </c>
      <c r="BB1937" s="138">
        <f t="shared" ca="1" si="91"/>
        <v>1</v>
      </c>
    </row>
    <row r="1938" spans="52:54" ht="15.75" customHeight="1">
      <c r="AZ1938" s="138">
        <f t="shared" ca="1" si="89"/>
        <v>266000</v>
      </c>
      <c r="BA1938" s="138">
        <f t="shared" ca="1" si="90"/>
        <v>265999</v>
      </c>
      <c r="BB1938" s="138">
        <f t="shared" ca="1" si="91"/>
        <v>1</v>
      </c>
    </row>
    <row r="1939" spans="52:54" ht="15.75" customHeight="1">
      <c r="AZ1939" s="138">
        <f t="shared" ca="1" si="89"/>
        <v>152000</v>
      </c>
      <c r="BA1939" s="138">
        <f t="shared" ca="1" si="90"/>
        <v>151999</v>
      </c>
      <c r="BB1939" s="138">
        <f t="shared" ca="1" si="91"/>
        <v>1</v>
      </c>
    </row>
    <row r="1940" spans="52:54" ht="15.75" customHeight="1">
      <c r="AZ1940" s="138">
        <f t="shared" ca="1" si="89"/>
        <v>324000</v>
      </c>
      <c r="BA1940" s="138">
        <f t="shared" ca="1" si="90"/>
        <v>323999</v>
      </c>
      <c r="BB1940" s="138">
        <f t="shared" ca="1" si="91"/>
        <v>1</v>
      </c>
    </row>
    <row r="1941" spans="52:54" ht="15.75" customHeight="1">
      <c r="AZ1941" s="138">
        <f t="shared" ca="1" si="89"/>
        <v>248000</v>
      </c>
      <c r="BA1941" s="138">
        <f t="shared" ca="1" si="90"/>
        <v>247999</v>
      </c>
      <c r="BB1941" s="138">
        <f t="shared" ca="1" si="91"/>
        <v>1</v>
      </c>
    </row>
    <row r="1942" spans="52:54" ht="15.75" customHeight="1">
      <c r="AZ1942" s="138">
        <f t="shared" ca="1" si="89"/>
        <v>244000</v>
      </c>
      <c r="BA1942" s="138">
        <f t="shared" ca="1" si="90"/>
        <v>243999</v>
      </c>
      <c r="BB1942" s="138">
        <f t="shared" ca="1" si="91"/>
        <v>1</v>
      </c>
    </row>
    <row r="1943" spans="52:54" ht="15.75" customHeight="1">
      <c r="AZ1943" s="138">
        <f t="shared" ca="1" si="89"/>
        <v>169000</v>
      </c>
      <c r="BA1943" s="138">
        <f t="shared" ca="1" si="90"/>
        <v>168999</v>
      </c>
      <c r="BB1943" s="138">
        <f t="shared" ca="1" si="91"/>
        <v>1</v>
      </c>
    </row>
    <row r="1944" spans="52:54" ht="15.75" customHeight="1">
      <c r="AZ1944" s="138">
        <f t="shared" ca="1" si="89"/>
        <v>354000</v>
      </c>
      <c r="BA1944" s="138">
        <f t="shared" ca="1" si="90"/>
        <v>353999</v>
      </c>
      <c r="BB1944" s="138">
        <f t="shared" ca="1" si="91"/>
        <v>1</v>
      </c>
    </row>
    <row r="1945" spans="52:54" ht="15.75" customHeight="1">
      <c r="AZ1945" s="138">
        <f t="shared" ca="1" si="89"/>
        <v>265000</v>
      </c>
      <c r="BA1945" s="138">
        <f t="shared" ca="1" si="90"/>
        <v>264999</v>
      </c>
      <c r="BB1945" s="138">
        <f t="shared" ca="1" si="91"/>
        <v>1</v>
      </c>
    </row>
    <row r="1946" spans="52:54" ht="15.75" customHeight="1">
      <c r="AZ1946" s="138">
        <f t="shared" ca="1" si="89"/>
        <v>324000</v>
      </c>
      <c r="BA1946" s="138">
        <f t="shared" ca="1" si="90"/>
        <v>323999</v>
      </c>
      <c r="BB1946" s="138">
        <f t="shared" ca="1" si="91"/>
        <v>1</v>
      </c>
    </row>
    <row r="1947" spans="52:54" ht="15.75" customHeight="1">
      <c r="AZ1947" s="138">
        <f t="shared" ca="1" si="89"/>
        <v>279000</v>
      </c>
      <c r="BA1947" s="138">
        <f t="shared" ca="1" si="90"/>
        <v>278999</v>
      </c>
      <c r="BB1947" s="138">
        <f t="shared" ca="1" si="91"/>
        <v>1</v>
      </c>
    </row>
    <row r="1948" spans="52:54" ht="15.75" customHeight="1">
      <c r="AZ1948" s="138">
        <f t="shared" ca="1" si="89"/>
        <v>185000</v>
      </c>
      <c r="BA1948" s="138">
        <f t="shared" ca="1" si="90"/>
        <v>184999</v>
      </c>
      <c r="BB1948" s="138">
        <f t="shared" ca="1" si="91"/>
        <v>1</v>
      </c>
    </row>
    <row r="1949" spans="52:54" ht="15.75" customHeight="1">
      <c r="AZ1949" s="138">
        <f t="shared" ca="1" si="89"/>
        <v>395000</v>
      </c>
      <c r="BA1949" s="138">
        <f t="shared" ca="1" si="90"/>
        <v>394999</v>
      </c>
      <c r="BB1949" s="138">
        <f t="shared" ca="1" si="91"/>
        <v>1</v>
      </c>
    </row>
    <row r="1950" spans="52:54" ht="15.75" customHeight="1">
      <c r="AZ1950" s="138">
        <f t="shared" ca="1" si="89"/>
        <v>320000</v>
      </c>
      <c r="BA1950" s="138">
        <f t="shared" ca="1" si="90"/>
        <v>319999</v>
      </c>
      <c r="BB1950" s="138">
        <f t="shared" ca="1" si="91"/>
        <v>1</v>
      </c>
    </row>
    <row r="1951" spans="52:54" ht="15.75" customHeight="1">
      <c r="AZ1951" s="138">
        <f t="shared" ca="1" si="89"/>
        <v>251000</v>
      </c>
      <c r="BA1951" s="138">
        <f t="shared" ca="1" si="90"/>
        <v>250999</v>
      </c>
      <c r="BB1951" s="138">
        <f t="shared" ca="1" si="91"/>
        <v>1</v>
      </c>
    </row>
    <row r="1952" spans="52:54" ht="15.75" customHeight="1">
      <c r="AZ1952" s="138">
        <f t="shared" ca="1" si="89"/>
        <v>345000</v>
      </c>
      <c r="BA1952" s="138">
        <f t="shared" ca="1" si="90"/>
        <v>344999</v>
      </c>
      <c r="BB1952" s="138">
        <f t="shared" ca="1" si="91"/>
        <v>1</v>
      </c>
    </row>
    <row r="1953" spans="52:54" ht="15.75" customHeight="1">
      <c r="AZ1953" s="138">
        <f t="shared" ca="1" si="89"/>
        <v>315000</v>
      </c>
      <c r="BA1953" s="138">
        <f t="shared" ca="1" si="90"/>
        <v>314999</v>
      </c>
      <c r="BB1953" s="138">
        <f t="shared" ca="1" si="91"/>
        <v>1</v>
      </c>
    </row>
    <row r="1954" spans="52:54" ht="15.75" customHeight="1">
      <c r="AZ1954" s="138">
        <f t="shared" ca="1" si="89"/>
        <v>337000</v>
      </c>
      <c r="BA1954" s="138">
        <f t="shared" ca="1" si="90"/>
        <v>336999</v>
      </c>
      <c r="BB1954" s="138">
        <f t="shared" ca="1" si="91"/>
        <v>1</v>
      </c>
    </row>
    <row r="1955" spans="52:54" ht="15.75" customHeight="1">
      <c r="AZ1955" s="138">
        <f t="shared" ca="1" si="89"/>
        <v>219000</v>
      </c>
      <c r="BA1955" s="138">
        <f t="shared" ca="1" si="90"/>
        <v>218999</v>
      </c>
      <c r="BB1955" s="138">
        <f t="shared" ca="1" si="91"/>
        <v>1</v>
      </c>
    </row>
    <row r="1956" spans="52:54" ht="15.75" customHeight="1">
      <c r="AZ1956" s="138">
        <f t="shared" ca="1" si="89"/>
        <v>394000</v>
      </c>
      <c r="BA1956" s="138">
        <f t="shared" ca="1" si="90"/>
        <v>393999</v>
      </c>
      <c r="BB1956" s="138">
        <f t="shared" ca="1" si="91"/>
        <v>1</v>
      </c>
    </row>
    <row r="1957" spans="52:54" ht="15.75" customHeight="1">
      <c r="AZ1957" s="138">
        <f t="shared" ca="1" si="89"/>
        <v>280000</v>
      </c>
      <c r="BA1957" s="138">
        <f t="shared" ca="1" si="90"/>
        <v>279999</v>
      </c>
      <c r="BB1957" s="138">
        <f t="shared" ca="1" si="91"/>
        <v>1</v>
      </c>
    </row>
    <row r="1958" spans="52:54" ht="15.75" customHeight="1">
      <c r="AZ1958" s="138">
        <f t="shared" ca="1" si="89"/>
        <v>369000</v>
      </c>
      <c r="BA1958" s="138">
        <f t="shared" ca="1" si="90"/>
        <v>368999</v>
      </c>
      <c r="BB1958" s="138">
        <f t="shared" ca="1" si="91"/>
        <v>1</v>
      </c>
    </row>
    <row r="1959" spans="52:54" ht="15.75" customHeight="1">
      <c r="AZ1959" s="138">
        <f t="shared" ca="1" si="89"/>
        <v>305000</v>
      </c>
      <c r="BA1959" s="138">
        <f t="shared" ca="1" si="90"/>
        <v>304999</v>
      </c>
      <c r="BB1959" s="138">
        <f t="shared" ca="1" si="91"/>
        <v>1</v>
      </c>
    </row>
    <row r="1960" spans="52:54" ht="15.75" customHeight="1">
      <c r="AZ1960" s="138">
        <f t="shared" ca="1" si="89"/>
        <v>338000</v>
      </c>
      <c r="BA1960" s="138">
        <f t="shared" ca="1" si="90"/>
        <v>337999</v>
      </c>
      <c r="BB1960" s="138">
        <f t="shared" ca="1" si="91"/>
        <v>1</v>
      </c>
    </row>
    <row r="1961" spans="52:54" ht="15.75" customHeight="1">
      <c r="AZ1961" s="138">
        <f t="shared" ca="1" si="89"/>
        <v>164000</v>
      </c>
      <c r="BA1961" s="138">
        <f t="shared" ca="1" si="90"/>
        <v>163999</v>
      </c>
      <c r="BB1961" s="138">
        <f t="shared" ca="1" si="91"/>
        <v>1</v>
      </c>
    </row>
    <row r="1962" spans="52:54" ht="15.75" customHeight="1">
      <c r="AZ1962" s="138">
        <f t="shared" ca="1" si="89"/>
        <v>240000</v>
      </c>
      <c r="BA1962" s="138">
        <f t="shared" ca="1" si="90"/>
        <v>239999</v>
      </c>
      <c r="BB1962" s="138">
        <f t="shared" ca="1" si="91"/>
        <v>1</v>
      </c>
    </row>
    <row r="1963" spans="52:54" ht="15.75" customHeight="1">
      <c r="AZ1963" s="138">
        <f t="shared" ca="1" si="89"/>
        <v>232000</v>
      </c>
      <c r="BA1963" s="138">
        <f t="shared" ca="1" si="90"/>
        <v>231999</v>
      </c>
      <c r="BB1963" s="138">
        <f t="shared" ca="1" si="91"/>
        <v>1</v>
      </c>
    </row>
    <row r="1964" spans="52:54" ht="15.75" customHeight="1">
      <c r="AZ1964" s="138">
        <f t="shared" ca="1" si="89"/>
        <v>360000</v>
      </c>
      <c r="BA1964" s="138">
        <f t="shared" ca="1" si="90"/>
        <v>359999</v>
      </c>
      <c r="BB1964" s="138">
        <f t="shared" ca="1" si="91"/>
        <v>1</v>
      </c>
    </row>
    <row r="1965" spans="52:54" ht="15.75" customHeight="1">
      <c r="AZ1965" s="138">
        <f t="shared" ca="1" si="89"/>
        <v>180000</v>
      </c>
      <c r="BA1965" s="138">
        <f t="shared" ca="1" si="90"/>
        <v>179999</v>
      </c>
      <c r="BB1965" s="138">
        <f t="shared" ca="1" si="91"/>
        <v>1</v>
      </c>
    </row>
    <row r="1966" spans="52:54" ht="15.75" customHeight="1">
      <c r="AZ1966" s="138">
        <f t="shared" ca="1" si="89"/>
        <v>316000</v>
      </c>
      <c r="BA1966" s="138">
        <f t="shared" ca="1" si="90"/>
        <v>315999</v>
      </c>
      <c r="BB1966" s="138">
        <f t="shared" ca="1" si="91"/>
        <v>1</v>
      </c>
    </row>
    <row r="1967" spans="52:54" ht="15.75" customHeight="1">
      <c r="AZ1967" s="138">
        <f t="shared" ca="1" si="89"/>
        <v>190000</v>
      </c>
      <c r="BA1967" s="138">
        <f t="shared" ca="1" si="90"/>
        <v>189999</v>
      </c>
      <c r="BB1967" s="138">
        <f t="shared" ca="1" si="91"/>
        <v>1</v>
      </c>
    </row>
    <row r="1968" spans="52:54" ht="15.75" customHeight="1">
      <c r="AZ1968" s="138">
        <f t="shared" ca="1" si="89"/>
        <v>351000</v>
      </c>
      <c r="BA1968" s="138">
        <f t="shared" ca="1" si="90"/>
        <v>350999</v>
      </c>
      <c r="BB1968" s="138">
        <f t="shared" ca="1" si="91"/>
        <v>1</v>
      </c>
    </row>
    <row r="1969" spans="52:54" ht="15.75" customHeight="1">
      <c r="AZ1969" s="138">
        <f t="shared" ca="1" si="89"/>
        <v>144000</v>
      </c>
      <c r="BA1969" s="138">
        <f t="shared" ca="1" si="90"/>
        <v>143999</v>
      </c>
      <c r="BB1969" s="138">
        <f t="shared" ca="1" si="91"/>
        <v>1</v>
      </c>
    </row>
    <row r="1970" spans="52:54" ht="15.75" customHeight="1">
      <c r="AZ1970" s="138">
        <f t="shared" ca="1" si="89"/>
        <v>328000</v>
      </c>
      <c r="BA1970" s="138">
        <f t="shared" ca="1" si="90"/>
        <v>327999</v>
      </c>
      <c r="BB1970" s="138">
        <f t="shared" ca="1" si="91"/>
        <v>1</v>
      </c>
    </row>
    <row r="1971" spans="52:54" ht="15.75" customHeight="1">
      <c r="AZ1971" s="138">
        <f t="shared" ca="1" si="89"/>
        <v>355000</v>
      </c>
      <c r="BA1971" s="138">
        <f t="shared" ca="1" si="90"/>
        <v>354999</v>
      </c>
      <c r="BB1971" s="138">
        <f t="shared" ca="1" si="91"/>
        <v>1</v>
      </c>
    </row>
    <row r="1972" spans="52:54" ht="15.75" customHeight="1">
      <c r="AZ1972" s="138">
        <f t="shared" ca="1" si="89"/>
        <v>361000</v>
      </c>
      <c r="BA1972" s="138">
        <f t="shared" ca="1" si="90"/>
        <v>360999</v>
      </c>
      <c r="BB1972" s="138">
        <f t="shared" ca="1" si="91"/>
        <v>1</v>
      </c>
    </row>
    <row r="1973" spans="52:54" ht="15.75" customHeight="1">
      <c r="AZ1973" s="138">
        <f t="shared" ca="1" si="89"/>
        <v>358000</v>
      </c>
      <c r="BA1973" s="138">
        <f t="shared" ca="1" si="90"/>
        <v>357999</v>
      </c>
      <c r="BB1973" s="138">
        <f t="shared" ca="1" si="91"/>
        <v>1</v>
      </c>
    </row>
    <row r="1974" spans="52:54" ht="15.75" customHeight="1">
      <c r="AZ1974" s="138">
        <f t="shared" ca="1" si="89"/>
        <v>232000</v>
      </c>
      <c r="BA1974" s="138">
        <f t="shared" ca="1" si="90"/>
        <v>231999</v>
      </c>
      <c r="BB1974" s="138">
        <f t="shared" ca="1" si="91"/>
        <v>1</v>
      </c>
    </row>
    <row r="1975" spans="52:54" ht="15.75" customHeight="1">
      <c r="AZ1975" s="138">
        <f t="shared" ca="1" si="89"/>
        <v>108000</v>
      </c>
      <c r="BA1975" s="138">
        <f t="shared" ca="1" si="90"/>
        <v>107999</v>
      </c>
      <c r="BB1975" s="138">
        <f t="shared" ca="1" si="91"/>
        <v>1</v>
      </c>
    </row>
    <row r="1976" spans="52:54" ht="15.75" customHeight="1">
      <c r="AZ1976" s="138">
        <f t="shared" ca="1" si="89"/>
        <v>352000</v>
      </c>
      <c r="BA1976" s="138">
        <f t="shared" ca="1" si="90"/>
        <v>351999</v>
      </c>
      <c r="BB1976" s="138">
        <f t="shared" ca="1" si="91"/>
        <v>1</v>
      </c>
    </row>
    <row r="1977" spans="52:54" ht="15.75" customHeight="1">
      <c r="AZ1977" s="138">
        <f t="shared" ca="1" si="89"/>
        <v>214000</v>
      </c>
      <c r="BA1977" s="138">
        <f t="shared" ca="1" si="90"/>
        <v>213999</v>
      </c>
      <c r="BB1977" s="138">
        <f t="shared" ca="1" si="91"/>
        <v>1</v>
      </c>
    </row>
    <row r="1978" spans="52:54" ht="15.75" customHeight="1">
      <c r="AZ1978" s="138">
        <f t="shared" ca="1" si="89"/>
        <v>190000</v>
      </c>
      <c r="BA1978" s="138">
        <f t="shared" ca="1" si="90"/>
        <v>189999</v>
      </c>
      <c r="BB1978" s="138">
        <f t="shared" ca="1" si="91"/>
        <v>1</v>
      </c>
    </row>
    <row r="1979" spans="52:54" ht="15.75" customHeight="1">
      <c r="AZ1979" s="138">
        <f t="shared" ca="1" si="89"/>
        <v>315000</v>
      </c>
      <c r="BA1979" s="138">
        <f t="shared" ca="1" si="90"/>
        <v>314999</v>
      </c>
      <c r="BB1979" s="138">
        <f t="shared" ca="1" si="91"/>
        <v>1</v>
      </c>
    </row>
    <row r="1980" spans="52:54" ht="15.75" customHeight="1">
      <c r="AZ1980" s="138">
        <f t="shared" ca="1" si="89"/>
        <v>234000</v>
      </c>
      <c r="BA1980" s="138">
        <f t="shared" ca="1" si="90"/>
        <v>233999</v>
      </c>
      <c r="BB1980" s="138">
        <f t="shared" ca="1" si="91"/>
        <v>1</v>
      </c>
    </row>
    <row r="1981" spans="52:54" ht="15.75" customHeight="1">
      <c r="AZ1981" s="138">
        <f t="shared" ca="1" si="89"/>
        <v>369000</v>
      </c>
      <c r="BA1981" s="138">
        <f t="shared" ca="1" si="90"/>
        <v>368999</v>
      </c>
      <c r="BB1981" s="138">
        <f t="shared" ca="1" si="91"/>
        <v>1</v>
      </c>
    </row>
    <row r="1982" spans="52:54" ht="15.75" customHeight="1">
      <c r="AZ1982" s="138">
        <f t="shared" ca="1" si="89"/>
        <v>197000</v>
      </c>
      <c r="BA1982" s="138">
        <f t="shared" ca="1" si="90"/>
        <v>196999</v>
      </c>
      <c r="BB1982" s="138">
        <f t="shared" ca="1" si="91"/>
        <v>1</v>
      </c>
    </row>
    <row r="1983" spans="52:54" ht="15.75" customHeight="1">
      <c r="AZ1983" s="138">
        <f t="shared" ca="1" si="89"/>
        <v>170000</v>
      </c>
      <c r="BA1983" s="138">
        <f t="shared" ca="1" si="90"/>
        <v>169999</v>
      </c>
      <c r="BB1983" s="138">
        <f t="shared" ca="1" si="91"/>
        <v>1</v>
      </c>
    </row>
    <row r="1984" spans="52:54" ht="15.75" customHeight="1">
      <c r="AZ1984" s="138">
        <f t="shared" ca="1" si="89"/>
        <v>104000</v>
      </c>
      <c r="BA1984" s="138">
        <f t="shared" ca="1" si="90"/>
        <v>103999</v>
      </c>
      <c r="BB1984" s="138">
        <f t="shared" ca="1" si="91"/>
        <v>1</v>
      </c>
    </row>
    <row r="1985" spans="52:54" ht="15.75" customHeight="1">
      <c r="AZ1985" s="138">
        <f t="shared" ca="1" si="89"/>
        <v>221000</v>
      </c>
      <c r="BA1985" s="138">
        <f t="shared" ca="1" si="90"/>
        <v>220999</v>
      </c>
      <c r="BB1985" s="138">
        <f t="shared" ca="1" si="91"/>
        <v>1</v>
      </c>
    </row>
    <row r="1986" spans="52:54" ht="15.75" customHeight="1">
      <c r="AZ1986" s="138">
        <f t="shared" ca="1" si="89"/>
        <v>156000</v>
      </c>
      <c r="BA1986" s="138">
        <f t="shared" ca="1" si="90"/>
        <v>155999</v>
      </c>
      <c r="BB1986" s="138">
        <f t="shared" ca="1" si="91"/>
        <v>1</v>
      </c>
    </row>
    <row r="1987" spans="52:54" ht="15.75" customHeight="1">
      <c r="AZ1987" s="138">
        <f t="shared" ca="1" si="89"/>
        <v>362000</v>
      </c>
      <c r="BA1987" s="138">
        <f t="shared" ca="1" si="90"/>
        <v>361999</v>
      </c>
      <c r="BB1987" s="138">
        <f t="shared" ca="1" si="91"/>
        <v>1</v>
      </c>
    </row>
    <row r="1988" spans="52:54" ht="15.75" customHeight="1">
      <c r="AZ1988" s="138">
        <f t="shared" ca="1" si="89"/>
        <v>249000</v>
      </c>
      <c r="BA1988" s="138">
        <f t="shared" ca="1" si="90"/>
        <v>248999</v>
      </c>
      <c r="BB1988" s="138">
        <f t="shared" ca="1" si="91"/>
        <v>1</v>
      </c>
    </row>
    <row r="1989" spans="52:54" ht="15.75" customHeight="1">
      <c r="AZ1989" s="138">
        <f t="shared" ca="1" si="89"/>
        <v>190000</v>
      </c>
      <c r="BA1989" s="138">
        <f t="shared" ca="1" si="90"/>
        <v>189999</v>
      </c>
      <c r="BB1989" s="138">
        <f t="shared" ca="1" si="91"/>
        <v>1</v>
      </c>
    </row>
    <row r="1990" spans="52:54" ht="15.75" customHeight="1">
      <c r="AZ1990" s="138">
        <f t="shared" ca="1" si="89"/>
        <v>190000</v>
      </c>
      <c r="BA1990" s="138">
        <f t="shared" ca="1" si="90"/>
        <v>189999</v>
      </c>
      <c r="BB1990" s="138">
        <f t="shared" ca="1" si="91"/>
        <v>1</v>
      </c>
    </row>
    <row r="1991" spans="52:54" ht="15.75" customHeight="1">
      <c r="AZ1991" s="138">
        <f t="shared" ca="1" si="89"/>
        <v>241000</v>
      </c>
      <c r="BA1991" s="138">
        <f t="shared" ca="1" si="90"/>
        <v>240999</v>
      </c>
      <c r="BB1991" s="138">
        <f t="shared" ca="1" si="91"/>
        <v>1</v>
      </c>
    </row>
    <row r="1992" spans="52:54" ht="15.75" customHeight="1">
      <c r="AZ1992" s="138">
        <f t="shared" ca="1" si="89"/>
        <v>152000</v>
      </c>
      <c r="BA1992" s="138">
        <f t="shared" ca="1" si="90"/>
        <v>151999</v>
      </c>
      <c r="BB1992" s="138">
        <f t="shared" ca="1" si="91"/>
        <v>1</v>
      </c>
    </row>
    <row r="1993" spans="52:54" ht="15.75" customHeight="1">
      <c r="AZ1993" s="138">
        <f t="shared" ca="1" si="89"/>
        <v>238000</v>
      </c>
      <c r="BA1993" s="138">
        <f t="shared" ca="1" si="90"/>
        <v>237999</v>
      </c>
      <c r="BB1993" s="138">
        <f t="shared" ca="1" si="91"/>
        <v>1</v>
      </c>
    </row>
    <row r="1994" spans="52:54" ht="15.75" customHeight="1">
      <c r="AZ1994" s="138">
        <f t="shared" ca="1" si="89"/>
        <v>234000</v>
      </c>
      <c r="BA1994" s="138">
        <f t="shared" ca="1" si="90"/>
        <v>233999</v>
      </c>
      <c r="BB1994" s="138">
        <f t="shared" ca="1" si="91"/>
        <v>1</v>
      </c>
    </row>
    <row r="1995" spans="52:54" ht="15.75" customHeight="1">
      <c r="AZ1995" s="138">
        <f t="shared" ca="1" si="89"/>
        <v>350000</v>
      </c>
      <c r="BA1995" s="138">
        <f t="shared" ca="1" si="90"/>
        <v>349999</v>
      </c>
      <c r="BB1995" s="138">
        <f t="shared" ca="1" si="91"/>
        <v>1</v>
      </c>
    </row>
    <row r="1996" spans="52:54" ht="15.75" customHeight="1">
      <c r="AZ1996" s="138">
        <f t="shared" ca="1" si="89"/>
        <v>285000</v>
      </c>
      <c r="BA1996" s="138">
        <f t="shared" ca="1" si="90"/>
        <v>284999</v>
      </c>
      <c r="BB1996" s="138">
        <f t="shared" ca="1" si="91"/>
        <v>1</v>
      </c>
    </row>
    <row r="1997" spans="52:54" ht="15.75" customHeight="1">
      <c r="AZ1997" s="138">
        <f t="shared" ca="1" si="89"/>
        <v>254000</v>
      </c>
      <c r="BA1997" s="138">
        <f t="shared" ca="1" si="90"/>
        <v>253999</v>
      </c>
      <c r="BB1997" s="138">
        <f t="shared" ca="1" si="91"/>
        <v>1</v>
      </c>
    </row>
    <row r="1998" spans="52:54" ht="15.75" customHeight="1">
      <c r="AZ1998" s="138">
        <f t="shared" ca="1" si="89"/>
        <v>144000</v>
      </c>
      <c r="BA1998" s="138">
        <f t="shared" ca="1" si="90"/>
        <v>143999</v>
      </c>
      <c r="BB1998" s="138">
        <f t="shared" ca="1" si="91"/>
        <v>1</v>
      </c>
    </row>
    <row r="1999" spans="52:54" ht="15.75" customHeight="1">
      <c r="AZ1999" s="138">
        <f t="shared" ca="1" si="89"/>
        <v>138000</v>
      </c>
      <c r="BA1999" s="138">
        <f t="shared" ca="1" si="90"/>
        <v>137999</v>
      </c>
      <c r="BB1999" s="138">
        <f t="shared" ca="1" si="91"/>
        <v>1</v>
      </c>
    </row>
    <row r="2000" spans="52:54" ht="15.75" customHeight="1">
      <c r="AZ2000" s="138">
        <f t="shared" ca="1" si="89"/>
        <v>182000</v>
      </c>
      <c r="BA2000" s="138">
        <f t="shared" ca="1" si="90"/>
        <v>181999</v>
      </c>
      <c r="BB2000" s="138">
        <f t="shared" ca="1" si="91"/>
        <v>1</v>
      </c>
    </row>
    <row r="2001" spans="52:54" ht="15.75" customHeight="1">
      <c r="AZ2001" s="138">
        <f t="shared" ca="1" si="89"/>
        <v>322000</v>
      </c>
      <c r="BA2001" s="138">
        <f t="shared" ca="1" si="90"/>
        <v>321999</v>
      </c>
      <c r="BB2001" s="138">
        <f t="shared" ca="1" si="91"/>
        <v>1</v>
      </c>
    </row>
    <row r="2002" spans="52:54" ht="15.75" customHeight="1">
      <c r="AZ2002" s="138">
        <f t="shared" ca="1" si="89"/>
        <v>251000</v>
      </c>
      <c r="BA2002" s="138">
        <f t="shared" ca="1" si="90"/>
        <v>250999</v>
      </c>
      <c r="BB2002" s="138">
        <f t="shared" ca="1" si="91"/>
        <v>1</v>
      </c>
    </row>
    <row r="2003" spans="52:54" ht="15.75" customHeight="1">
      <c r="AZ2003" s="138">
        <f t="shared" ca="1" si="89"/>
        <v>325000</v>
      </c>
      <c r="BA2003" s="138">
        <f t="shared" ca="1" si="90"/>
        <v>324999</v>
      </c>
      <c r="BB2003" s="138">
        <f t="shared" ca="1" si="91"/>
        <v>1</v>
      </c>
    </row>
    <row r="2004" spans="52:54" ht="15.75" customHeight="1">
      <c r="AZ2004" s="138">
        <f t="shared" ca="1" si="89"/>
        <v>120000</v>
      </c>
      <c r="BA2004" s="138">
        <f t="shared" ca="1" si="90"/>
        <v>119999</v>
      </c>
      <c r="BB2004" s="138">
        <f t="shared" ca="1" si="91"/>
        <v>1</v>
      </c>
    </row>
    <row r="2005" spans="52:54" ht="15.75" customHeight="1">
      <c r="AZ2005" s="138">
        <f t="shared" ca="1" si="89"/>
        <v>105000</v>
      </c>
      <c r="BA2005" s="138">
        <f t="shared" ca="1" si="90"/>
        <v>104999</v>
      </c>
      <c r="BB2005" s="138">
        <f t="shared" ca="1" si="91"/>
        <v>1</v>
      </c>
    </row>
    <row r="2006" spans="52:54" ht="15.75" customHeight="1">
      <c r="AZ2006" s="138">
        <f t="shared" ca="1" si="89"/>
        <v>357000</v>
      </c>
      <c r="BA2006" s="138">
        <f t="shared" ca="1" si="90"/>
        <v>356999</v>
      </c>
      <c r="BB2006" s="138">
        <f t="shared" ca="1" si="91"/>
        <v>1</v>
      </c>
    </row>
    <row r="2007" spans="52:54" ht="15.75" customHeight="1">
      <c r="AZ2007" s="138">
        <f t="shared" ca="1" si="89"/>
        <v>377000</v>
      </c>
      <c r="BA2007" s="138">
        <f t="shared" ca="1" si="90"/>
        <v>376999</v>
      </c>
      <c r="BB2007" s="138">
        <f t="shared" ca="1" si="91"/>
        <v>1</v>
      </c>
    </row>
    <row r="2008" spans="52:54" ht="15.75" customHeight="1">
      <c r="AZ2008" s="138">
        <f t="shared" ca="1" si="89"/>
        <v>334000</v>
      </c>
      <c r="BA2008" s="138">
        <f t="shared" ca="1" si="90"/>
        <v>333999</v>
      </c>
      <c r="BB2008" s="138">
        <f t="shared" ca="1" si="91"/>
        <v>1</v>
      </c>
    </row>
    <row r="2009" spans="52:54" ht="15.75" customHeight="1">
      <c r="AZ2009" s="138">
        <f t="shared" ca="1" si="89"/>
        <v>369000</v>
      </c>
      <c r="BA2009" s="138">
        <f t="shared" ca="1" si="90"/>
        <v>368999</v>
      </c>
      <c r="BB2009" s="138">
        <f t="shared" ca="1" si="91"/>
        <v>1</v>
      </c>
    </row>
    <row r="2010" spans="52:54" ht="15.75" customHeight="1">
      <c r="AZ2010" s="138">
        <f t="shared" ca="1" si="89"/>
        <v>258000</v>
      </c>
      <c r="BA2010" s="138">
        <f t="shared" ca="1" si="90"/>
        <v>257999</v>
      </c>
      <c r="BB2010" s="138">
        <f t="shared" ca="1" si="91"/>
        <v>1</v>
      </c>
    </row>
    <row r="2011" spans="52:54" ht="15.75" customHeight="1">
      <c r="AZ2011" s="138">
        <f t="shared" ca="1" si="89"/>
        <v>265000</v>
      </c>
      <c r="BA2011" s="138">
        <f t="shared" ca="1" si="90"/>
        <v>264999</v>
      </c>
      <c r="BB2011" s="138">
        <f t="shared" ca="1" si="91"/>
        <v>1</v>
      </c>
    </row>
    <row r="2012" spans="52:54" ht="15.75" customHeight="1">
      <c r="AZ2012" s="138">
        <f t="shared" ca="1" si="89"/>
        <v>394000</v>
      </c>
      <c r="BA2012" s="138">
        <f t="shared" ca="1" si="90"/>
        <v>393999</v>
      </c>
      <c r="BB2012" s="138">
        <f t="shared" ca="1" si="91"/>
        <v>1</v>
      </c>
    </row>
    <row r="2013" spans="52:54" ht="15.75" customHeight="1">
      <c r="AZ2013" s="138">
        <f t="shared" ca="1" si="89"/>
        <v>337000</v>
      </c>
      <c r="BA2013" s="138">
        <f t="shared" ca="1" si="90"/>
        <v>336999</v>
      </c>
      <c r="BB2013" s="138">
        <f t="shared" ca="1" si="91"/>
        <v>1</v>
      </c>
    </row>
    <row r="2014" spans="52:54" ht="15.75" customHeight="1">
      <c r="AZ2014" s="138">
        <f t="shared" ca="1" si="89"/>
        <v>346000</v>
      </c>
      <c r="BA2014" s="138">
        <f t="shared" ca="1" si="90"/>
        <v>345999</v>
      </c>
      <c r="BB2014" s="138">
        <f t="shared" ca="1" si="91"/>
        <v>1</v>
      </c>
    </row>
    <row r="2015" spans="52:54" ht="15.75" customHeight="1">
      <c r="AZ2015" s="138">
        <f t="shared" ca="1" si="89"/>
        <v>128000</v>
      </c>
      <c r="BA2015" s="138">
        <f t="shared" ca="1" si="90"/>
        <v>127999</v>
      </c>
      <c r="BB2015" s="138">
        <f t="shared" ca="1" si="91"/>
        <v>1</v>
      </c>
    </row>
    <row r="2016" spans="52:54" ht="15.75" customHeight="1">
      <c r="AZ2016" s="138">
        <f t="shared" ca="1" si="89"/>
        <v>299000</v>
      </c>
      <c r="BA2016" s="138">
        <f t="shared" ca="1" si="90"/>
        <v>298999</v>
      </c>
      <c r="BB2016" s="138">
        <f t="shared" ca="1" si="91"/>
        <v>1</v>
      </c>
    </row>
    <row r="2017" spans="52:54" ht="15.75" customHeight="1">
      <c r="AZ2017" s="138">
        <f t="shared" ca="1" si="89"/>
        <v>362000</v>
      </c>
      <c r="BA2017" s="138">
        <f t="shared" ca="1" si="90"/>
        <v>361999</v>
      </c>
      <c r="BB2017" s="138">
        <f t="shared" ca="1" si="91"/>
        <v>1</v>
      </c>
    </row>
    <row r="2018" spans="52:54" ht="15.75" customHeight="1">
      <c r="AZ2018" s="138">
        <f t="shared" ca="1" si="89"/>
        <v>223000</v>
      </c>
      <c r="BA2018" s="138">
        <f t="shared" ca="1" si="90"/>
        <v>222999</v>
      </c>
      <c r="BB2018" s="138">
        <f t="shared" ca="1" si="91"/>
        <v>1</v>
      </c>
    </row>
    <row r="2019" spans="52:54" ht="15.75" customHeight="1">
      <c r="AZ2019" s="138">
        <f t="shared" ca="1" si="89"/>
        <v>306000</v>
      </c>
      <c r="BA2019" s="138">
        <f t="shared" ca="1" si="90"/>
        <v>305999</v>
      </c>
      <c r="BB2019" s="138">
        <f t="shared" ca="1" si="91"/>
        <v>1</v>
      </c>
    </row>
    <row r="2020" spans="52:54" ht="15.75" customHeight="1">
      <c r="AZ2020" s="138">
        <f t="shared" ca="1" si="89"/>
        <v>216000</v>
      </c>
      <c r="BA2020" s="138">
        <f t="shared" ca="1" si="90"/>
        <v>215999</v>
      </c>
      <c r="BB2020" s="138">
        <f t="shared" ca="1" si="91"/>
        <v>1</v>
      </c>
    </row>
    <row r="2021" spans="52:54" ht="15.75" customHeight="1">
      <c r="AZ2021" s="138">
        <f t="shared" ca="1" si="89"/>
        <v>327000</v>
      </c>
      <c r="BA2021" s="138">
        <f t="shared" ca="1" si="90"/>
        <v>326999</v>
      </c>
      <c r="BB2021" s="138">
        <f t="shared" ca="1" si="91"/>
        <v>1</v>
      </c>
    </row>
    <row r="2022" spans="52:54" ht="15.75" customHeight="1">
      <c r="AZ2022" s="138">
        <f t="shared" ca="1" si="89"/>
        <v>344000</v>
      </c>
      <c r="BA2022" s="138">
        <f t="shared" ca="1" si="90"/>
        <v>343999</v>
      </c>
      <c r="BB2022" s="138">
        <f t="shared" ca="1" si="91"/>
        <v>1</v>
      </c>
    </row>
    <row r="2023" spans="52:54" ht="15.75" customHeight="1">
      <c r="AZ2023" s="138">
        <f t="shared" ca="1" si="89"/>
        <v>389000</v>
      </c>
      <c r="BA2023" s="138">
        <f t="shared" ca="1" si="90"/>
        <v>388999</v>
      </c>
      <c r="BB2023" s="138">
        <f t="shared" ca="1" si="91"/>
        <v>1</v>
      </c>
    </row>
    <row r="2024" spans="52:54" ht="15.75" customHeight="1">
      <c r="AZ2024" s="138">
        <f t="shared" ca="1" si="89"/>
        <v>266000</v>
      </c>
      <c r="BA2024" s="138">
        <f t="shared" ca="1" si="90"/>
        <v>265999</v>
      </c>
      <c r="BB2024" s="138">
        <f t="shared" ca="1" si="91"/>
        <v>1</v>
      </c>
    </row>
    <row r="2025" spans="52:54" ht="15.75" customHeight="1">
      <c r="AZ2025" s="138">
        <f t="shared" ca="1" si="89"/>
        <v>201000</v>
      </c>
      <c r="BA2025" s="138">
        <f t="shared" ca="1" si="90"/>
        <v>200999</v>
      </c>
      <c r="BB2025" s="138">
        <f t="shared" ca="1" si="91"/>
        <v>1</v>
      </c>
    </row>
    <row r="2026" spans="52:54" ht="15.75" customHeight="1">
      <c r="AZ2026" s="138">
        <f t="shared" ca="1" si="89"/>
        <v>147000</v>
      </c>
      <c r="BA2026" s="138">
        <f t="shared" ca="1" si="90"/>
        <v>146999</v>
      </c>
      <c r="BB2026" s="138">
        <f t="shared" ca="1" si="91"/>
        <v>1</v>
      </c>
    </row>
    <row r="2027" spans="52:54" ht="15.75" customHeight="1">
      <c r="AZ2027" s="138">
        <f t="shared" ca="1" si="89"/>
        <v>224000</v>
      </c>
      <c r="BA2027" s="138">
        <f t="shared" ca="1" si="90"/>
        <v>223999</v>
      </c>
      <c r="BB2027" s="138">
        <f t="shared" ca="1" si="91"/>
        <v>1</v>
      </c>
    </row>
    <row r="2028" spans="52:54" ht="15.75" customHeight="1">
      <c r="AZ2028" s="138">
        <f t="shared" ca="1" si="89"/>
        <v>396000</v>
      </c>
      <c r="BA2028" s="138">
        <f t="shared" ca="1" si="90"/>
        <v>395999</v>
      </c>
      <c r="BB2028" s="138">
        <f t="shared" ca="1" si="91"/>
        <v>1</v>
      </c>
    </row>
    <row r="2029" spans="52:54" ht="15.75" customHeight="1">
      <c r="AZ2029" s="138">
        <f t="shared" ca="1" si="89"/>
        <v>376000</v>
      </c>
      <c r="BA2029" s="138">
        <f t="shared" ca="1" si="90"/>
        <v>375999</v>
      </c>
      <c r="BB2029" s="138">
        <f t="shared" ca="1" si="91"/>
        <v>1</v>
      </c>
    </row>
    <row r="2030" spans="52:54" ht="15.75" customHeight="1">
      <c r="AZ2030" s="138">
        <f t="shared" ca="1" si="89"/>
        <v>271000</v>
      </c>
      <c r="BA2030" s="138">
        <f t="shared" ca="1" si="90"/>
        <v>270999</v>
      </c>
      <c r="BB2030" s="138">
        <f t="shared" ca="1" si="91"/>
        <v>1</v>
      </c>
    </row>
    <row r="2031" spans="52:54" ht="15.75" customHeight="1">
      <c r="AZ2031" s="138">
        <f t="shared" ca="1" si="89"/>
        <v>221000</v>
      </c>
      <c r="BA2031" s="138">
        <f t="shared" ca="1" si="90"/>
        <v>220999</v>
      </c>
      <c r="BB2031" s="138">
        <f t="shared" ca="1" si="91"/>
        <v>1</v>
      </c>
    </row>
    <row r="2032" spans="52:54" ht="15.75" customHeight="1">
      <c r="AZ2032" s="138">
        <f t="shared" ca="1" si="89"/>
        <v>344000</v>
      </c>
      <c r="BA2032" s="138">
        <f t="shared" ca="1" si="90"/>
        <v>343999</v>
      </c>
      <c r="BB2032" s="138">
        <f t="shared" ca="1" si="91"/>
        <v>1</v>
      </c>
    </row>
    <row r="2033" spans="52:54" ht="15.75" customHeight="1">
      <c r="AZ2033" s="138">
        <f t="shared" ca="1" si="89"/>
        <v>260000</v>
      </c>
      <c r="BA2033" s="138">
        <f t="shared" ca="1" si="90"/>
        <v>259999</v>
      </c>
      <c r="BB2033" s="138">
        <f t="shared" ca="1" si="91"/>
        <v>1</v>
      </c>
    </row>
    <row r="2034" spans="52:54" ht="15.75" customHeight="1">
      <c r="AZ2034" s="138">
        <f t="shared" ca="1" si="89"/>
        <v>110000</v>
      </c>
      <c r="BA2034" s="138">
        <f t="shared" ca="1" si="90"/>
        <v>109999</v>
      </c>
      <c r="BB2034" s="138">
        <f t="shared" ca="1" si="91"/>
        <v>1</v>
      </c>
    </row>
    <row r="2035" spans="52:54" ht="15.75" customHeight="1">
      <c r="AZ2035" s="138">
        <f t="shared" ca="1" si="89"/>
        <v>380000</v>
      </c>
      <c r="BA2035" s="138">
        <f t="shared" ca="1" si="90"/>
        <v>379999</v>
      </c>
      <c r="BB2035" s="138">
        <f t="shared" ca="1" si="91"/>
        <v>1</v>
      </c>
    </row>
    <row r="2036" spans="52:54" ht="15.75" customHeight="1">
      <c r="AZ2036" s="138">
        <f t="shared" ca="1" si="89"/>
        <v>395000</v>
      </c>
      <c r="BA2036" s="138">
        <f t="shared" ca="1" si="90"/>
        <v>394999</v>
      </c>
      <c r="BB2036" s="138">
        <f t="shared" ca="1" si="91"/>
        <v>1</v>
      </c>
    </row>
    <row r="2037" spans="52:54" ht="15.75" customHeight="1">
      <c r="AZ2037" s="138">
        <f t="shared" ca="1" si="89"/>
        <v>185000</v>
      </c>
      <c r="BA2037" s="138">
        <f t="shared" ca="1" si="90"/>
        <v>184999</v>
      </c>
      <c r="BB2037" s="138">
        <f t="shared" ca="1" si="91"/>
        <v>1</v>
      </c>
    </row>
    <row r="2038" spans="52:54" ht="15.75" customHeight="1">
      <c r="AZ2038" s="138">
        <f t="shared" ca="1" si="89"/>
        <v>183000</v>
      </c>
      <c r="BA2038" s="138">
        <f t="shared" ca="1" si="90"/>
        <v>182999</v>
      </c>
      <c r="BB2038" s="138">
        <f t="shared" ca="1" si="91"/>
        <v>1</v>
      </c>
    </row>
    <row r="2039" spans="52:54" ht="15.75" customHeight="1">
      <c r="AZ2039" s="138">
        <f t="shared" ca="1" si="89"/>
        <v>196000</v>
      </c>
      <c r="BA2039" s="138">
        <f t="shared" ca="1" si="90"/>
        <v>195999</v>
      </c>
      <c r="BB2039" s="138">
        <f t="shared" ca="1" si="91"/>
        <v>1</v>
      </c>
    </row>
    <row r="2040" spans="52:54" ht="15.75" customHeight="1">
      <c r="AZ2040" s="138">
        <f t="shared" ca="1" si="89"/>
        <v>397000</v>
      </c>
      <c r="BA2040" s="138">
        <f t="shared" ca="1" si="90"/>
        <v>396999</v>
      </c>
      <c r="BB2040" s="138">
        <f t="shared" ca="1" si="91"/>
        <v>1</v>
      </c>
    </row>
    <row r="2041" spans="52:54" ht="15.75" customHeight="1">
      <c r="AZ2041" s="138">
        <f t="shared" ca="1" si="89"/>
        <v>343000</v>
      </c>
      <c r="BA2041" s="138">
        <f t="shared" ca="1" si="90"/>
        <v>342999</v>
      </c>
      <c r="BB2041" s="138">
        <f t="shared" ca="1" si="91"/>
        <v>1</v>
      </c>
    </row>
    <row r="2042" spans="52:54" ht="15.75" customHeight="1">
      <c r="AZ2042" s="138">
        <f t="shared" ca="1" si="89"/>
        <v>165000</v>
      </c>
      <c r="BA2042" s="138">
        <f t="shared" ca="1" si="90"/>
        <v>164999</v>
      </c>
      <c r="BB2042" s="138">
        <f t="shared" ca="1" si="91"/>
        <v>1</v>
      </c>
    </row>
    <row r="2043" spans="52:54" ht="15.75" customHeight="1">
      <c r="AZ2043" s="138">
        <f t="shared" ca="1" si="89"/>
        <v>168000</v>
      </c>
      <c r="BA2043" s="138">
        <f t="shared" ca="1" si="90"/>
        <v>167999</v>
      </c>
      <c r="BB2043" s="138">
        <f t="shared" ca="1" si="91"/>
        <v>1</v>
      </c>
    </row>
    <row r="2044" spans="52:54" ht="15.75" customHeight="1">
      <c r="AZ2044" s="138">
        <f t="shared" ref="AZ2044:AZ2298" ca="1" si="92">RANDBETWEEN(100,400)*1000</f>
        <v>205000</v>
      </c>
      <c r="BA2044" s="138">
        <f t="shared" ref="BA2044:BA2298" ca="1" si="93">+AZ2044-1</f>
        <v>204999</v>
      </c>
      <c r="BB2044" s="138">
        <f t="shared" ref="BB2044:BB2298" ca="1" si="94">+AZ2044-BA2044</f>
        <v>1</v>
      </c>
    </row>
    <row r="2045" spans="52:54" ht="15.75" customHeight="1">
      <c r="AZ2045" s="138">
        <f t="shared" ca="1" si="92"/>
        <v>142000</v>
      </c>
      <c r="BA2045" s="138">
        <f t="shared" ca="1" si="93"/>
        <v>141999</v>
      </c>
      <c r="BB2045" s="138">
        <f t="shared" ca="1" si="94"/>
        <v>1</v>
      </c>
    </row>
    <row r="2046" spans="52:54" ht="15.75" customHeight="1">
      <c r="AZ2046" s="138">
        <f t="shared" ca="1" si="92"/>
        <v>186000</v>
      </c>
      <c r="BA2046" s="138">
        <f t="shared" ca="1" si="93"/>
        <v>185999</v>
      </c>
      <c r="BB2046" s="138">
        <f t="shared" ca="1" si="94"/>
        <v>1</v>
      </c>
    </row>
    <row r="2047" spans="52:54" ht="15.75" customHeight="1">
      <c r="AZ2047" s="138">
        <f t="shared" ca="1" si="92"/>
        <v>356000</v>
      </c>
      <c r="BA2047" s="138">
        <f t="shared" ca="1" si="93"/>
        <v>355999</v>
      </c>
      <c r="BB2047" s="138">
        <f t="shared" ca="1" si="94"/>
        <v>1</v>
      </c>
    </row>
    <row r="2048" spans="52:54" ht="15.75" customHeight="1">
      <c r="AZ2048" s="138">
        <f t="shared" ca="1" si="92"/>
        <v>239000</v>
      </c>
      <c r="BA2048" s="138">
        <f t="shared" ca="1" si="93"/>
        <v>238999</v>
      </c>
      <c r="BB2048" s="138">
        <f t="shared" ca="1" si="94"/>
        <v>1</v>
      </c>
    </row>
    <row r="2049" spans="52:54" ht="15.75" customHeight="1">
      <c r="AZ2049" s="138">
        <f t="shared" ca="1" si="92"/>
        <v>353000</v>
      </c>
      <c r="BA2049" s="138">
        <f t="shared" ca="1" si="93"/>
        <v>352999</v>
      </c>
      <c r="BB2049" s="138">
        <f t="shared" ca="1" si="94"/>
        <v>1</v>
      </c>
    </row>
    <row r="2050" spans="52:54" ht="15.75" customHeight="1">
      <c r="AZ2050" s="138">
        <f t="shared" ca="1" si="92"/>
        <v>283000</v>
      </c>
      <c r="BA2050" s="138">
        <f t="shared" ca="1" si="93"/>
        <v>282999</v>
      </c>
      <c r="BB2050" s="138">
        <f t="shared" ca="1" si="94"/>
        <v>1</v>
      </c>
    </row>
    <row r="2051" spans="52:54" ht="15.75" customHeight="1">
      <c r="AZ2051" s="138">
        <f t="shared" ca="1" si="92"/>
        <v>357000</v>
      </c>
      <c r="BA2051" s="138">
        <f t="shared" ca="1" si="93"/>
        <v>356999</v>
      </c>
      <c r="BB2051" s="138">
        <f t="shared" ca="1" si="94"/>
        <v>1</v>
      </c>
    </row>
    <row r="2052" spans="52:54" ht="15.75" customHeight="1">
      <c r="AZ2052" s="138">
        <f t="shared" ca="1" si="92"/>
        <v>186000</v>
      </c>
      <c r="BA2052" s="138">
        <f t="shared" ca="1" si="93"/>
        <v>185999</v>
      </c>
      <c r="BB2052" s="138">
        <f t="shared" ca="1" si="94"/>
        <v>1</v>
      </c>
    </row>
    <row r="2053" spans="52:54" ht="15.75" customHeight="1">
      <c r="AZ2053" s="138">
        <f t="shared" ca="1" si="92"/>
        <v>139000</v>
      </c>
      <c r="BA2053" s="138">
        <f t="shared" ca="1" si="93"/>
        <v>138999</v>
      </c>
      <c r="BB2053" s="138">
        <f t="shared" ca="1" si="94"/>
        <v>1</v>
      </c>
    </row>
    <row r="2054" spans="52:54" ht="15.75" customHeight="1">
      <c r="AZ2054" s="138">
        <f t="shared" ca="1" si="92"/>
        <v>267000</v>
      </c>
      <c r="BA2054" s="138">
        <f t="shared" ca="1" si="93"/>
        <v>266999</v>
      </c>
      <c r="BB2054" s="138">
        <f t="shared" ca="1" si="94"/>
        <v>1</v>
      </c>
    </row>
    <row r="2055" spans="52:54" ht="15.75" customHeight="1">
      <c r="AZ2055" s="138">
        <f t="shared" ca="1" si="92"/>
        <v>315000</v>
      </c>
      <c r="BA2055" s="138">
        <f t="shared" ca="1" si="93"/>
        <v>314999</v>
      </c>
      <c r="BB2055" s="138">
        <f t="shared" ca="1" si="94"/>
        <v>1</v>
      </c>
    </row>
    <row r="2056" spans="52:54" ht="15.75" customHeight="1">
      <c r="AZ2056" s="138">
        <f t="shared" ca="1" si="92"/>
        <v>349000</v>
      </c>
      <c r="BA2056" s="138">
        <f t="shared" ca="1" si="93"/>
        <v>348999</v>
      </c>
      <c r="BB2056" s="138">
        <f t="shared" ca="1" si="94"/>
        <v>1</v>
      </c>
    </row>
    <row r="2057" spans="52:54" ht="15.75" customHeight="1">
      <c r="AZ2057" s="138">
        <f t="shared" ca="1" si="92"/>
        <v>336000</v>
      </c>
      <c r="BA2057" s="138">
        <f t="shared" ca="1" si="93"/>
        <v>335999</v>
      </c>
      <c r="BB2057" s="138">
        <f t="shared" ca="1" si="94"/>
        <v>1</v>
      </c>
    </row>
    <row r="2058" spans="52:54" ht="15.75" customHeight="1">
      <c r="AZ2058" s="138">
        <f t="shared" ca="1" si="92"/>
        <v>363000</v>
      </c>
      <c r="BA2058" s="138">
        <f t="shared" ca="1" si="93"/>
        <v>362999</v>
      </c>
      <c r="BB2058" s="138">
        <f t="shared" ca="1" si="94"/>
        <v>1</v>
      </c>
    </row>
    <row r="2059" spans="52:54" ht="15.75" customHeight="1">
      <c r="AZ2059" s="138">
        <f t="shared" ca="1" si="92"/>
        <v>291000</v>
      </c>
      <c r="BA2059" s="138">
        <f t="shared" ca="1" si="93"/>
        <v>290999</v>
      </c>
      <c r="BB2059" s="138">
        <f t="shared" ca="1" si="94"/>
        <v>1</v>
      </c>
    </row>
    <row r="2060" spans="52:54" ht="15.75" customHeight="1">
      <c r="AZ2060" s="138">
        <f t="shared" ca="1" si="92"/>
        <v>248000</v>
      </c>
      <c r="BA2060" s="138">
        <f t="shared" ca="1" si="93"/>
        <v>247999</v>
      </c>
      <c r="BB2060" s="138">
        <f t="shared" ca="1" si="94"/>
        <v>1</v>
      </c>
    </row>
    <row r="2061" spans="52:54" ht="15.75" customHeight="1">
      <c r="AZ2061" s="138">
        <f t="shared" ca="1" si="92"/>
        <v>352000</v>
      </c>
      <c r="BA2061" s="138">
        <f t="shared" ca="1" si="93"/>
        <v>351999</v>
      </c>
      <c r="BB2061" s="138">
        <f t="shared" ca="1" si="94"/>
        <v>1</v>
      </c>
    </row>
    <row r="2062" spans="52:54" ht="15.75" customHeight="1">
      <c r="AZ2062" s="138">
        <f t="shared" ca="1" si="92"/>
        <v>211000</v>
      </c>
      <c r="BA2062" s="138">
        <f t="shared" ca="1" si="93"/>
        <v>210999</v>
      </c>
      <c r="BB2062" s="138">
        <f t="shared" ca="1" si="94"/>
        <v>1</v>
      </c>
    </row>
    <row r="2063" spans="52:54" ht="15.75" customHeight="1">
      <c r="AZ2063" s="138">
        <f t="shared" ca="1" si="92"/>
        <v>107000</v>
      </c>
      <c r="BA2063" s="138">
        <f t="shared" ca="1" si="93"/>
        <v>106999</v>
      </c>
      <c r="BB2063" s="138">
        <f t="shared" ca="1" si="94"/>
        <v>1</v>
      </c>
    </row>
    <row r="2064" spans="52:54" ht="15.75" customHeight="1">
      <c r="AZ2064" s="138">
        <f t="shared" ca="1" si="92"/>
        <v>382000</v>
      </c>
      <c r="BA2064" s="138">
        <f t="shared" ca="1" si="93"/>
        <v>381999</v>
      </c>
      <c r="BB2064" s="138">
        <f t="shared" ca="1" si="94"/>
        <v>1</v>
      </c>
    </row>
    <row r="2065" spans="52:54" ht="15.75" customHeight="1">
      <c r="AZ2065" s="138">
        <f t="shared" ca="1" si="92"/>
        <v>101000</v>
      </c>
      <c r="BA2065" s="138">
        <f t="shared" ca="1" si="93"/>
        <v>100999</v>
      </c>
      <c r="BB2065" s="138">
        <f t="shared" ca="1" si="94"/>
        <v>1</v>
      </c>
    </row>
    <row r="2066" spans="52:54" ht="15.75" customHeight="1">
      <c r="AZ2066" s="138">
        <f t="shared" ca="1" si="92"/>
        <v>354000</v>
      </c>
      <c r="BA2066" s="138">
        <f t="shared" ca="1" si="93"/>
        <v>353999</v>
      </c>
      <c r="BB2066" s="138">
        <f t="shared" ca="1" si="94"/>
        <v>1</v>
      </c>
    </row>
    <row r="2067" spans="52:54" ht="15.75" customHeight="1">
      <c r="AZ2067" s="138">
        <f t="shared" ca="1" si="92"/>
        <v>396000</v>
      </c>
      <c r="BA2067" s="138">
        <f t="shared" ca="1" si="93"/>
        <v>395999</v>
      </c>
      <c r="BB2067" s="138">
        <f t="shared" ca="1" si="94"/>
        <v>1</v>
      </c>
    </row>
    <row r="2068" spans="52:54" ht="15.75" customHeight="1">
      <c r="AZ2068" s="138">
        <f t="shared" ca="1" si="92"/>
        <v>185000</v>
      </c>
      <c r="BA2068" s="138">
        <f t="shared" ca="1" si="93"/>
        <v>184999</v>
      </c>
      <c r="BB2068" s="138">
        <f t="shared" ca="1" si="94"/>
        <v>1</v>
      </c>
    </row>
    <row r="2069" spans="52:54" ht="15.75" customHeight="1">
      <c r="AZ2069" s="138">
        <f t="shared" ca="1" si="92"/>
        <v>180000</v>
      </c>
      <c r="BA2069" s="138">
        <f t="shared" ca="1" si="93"/>
        <v>179999</v>
      </c>
      <c r="BB2069" s="138">
        <f t="shared" ca="1" si="94"/>
        <v>1</v>
      </c>
    </row>
    <row r="2070" spans="52:54" ht="15.75" customHeight="1">
      <c r="AZ2070" s="138">
        <f t="shared" ca="1" si="92"/>
        <v>240000</v>
      </c>
      <c r="BA2070" s="138">
        <f t="shared" ca="1" si="93"/>
        <v>239999</v>
      </c>
      <c r="BB2070" s="138">
        <f t="shared" ca="1" si="94"/>
        <v>1</v>
      </c>
    </row>
    <row r="2071" spans="52:54" ht="15.75" customHeight="1">
      <c r="AZ2071" s="138">
        <f t="shared" ca="1" si="92"/>
        <v>314000</v>
      </c>
      <c r="BA2071" s="138">
        <f t="shared" ca="1" si="93"/>
        <v>313999</v>
      </c>
      <c r="BB2071" s="138">
        <f t="shared" ca="1" si="94"/>
        <v>1</v>
      </c>
    </row>
    <row r="2072" spans="52:54" ht="15.75" customHeight="1">
      <c r="AZ2072" s="138">
        <f t="shared" ca="1" si="92"/>
        <v>131000</v>
      </c>
      <c r="BA2072" s="138">
        <f t="shared" ca="1" si="93"/>
        <v>130999</v>
      </c>
      <c r="BB2072" s="138">
        <f t="shared" ca="1" si="94"/>
        <v>1</v>
      </c>
    </row>
    <row r="2073" spans="52:54" ht="15.75" customHeight="1">
      <c r="AZ2073" s="138">
        <f t="shared" ca="1" si="92"/>
        <v>387000</v>
      </c>
      <c r="BA2073" s="138">
        <f t="shared" ca="1" si="93"/>
        <v>386999</v>
      </c>
      <c r="BB2073" s="138">
        <f t="shared" ca="1" si="94"/>
        <v>1</v>
      </c>
    </row>
    <row r="2074" spans="52:54" ht="15.75" customHeight="1">
      <c r="AZ2074" s="138">
        <f t="shared" ca="1" si="92"/>
        <v>400000</v>
      </c>
      <c r="BA2074" s="138">
        <f t="shared" ca="1" si="93"/>
        <v>399999</v>
      </c>
      <c r="BB2074" s="138">
        <f t="shared" ca="1" si="94"/>
        <v>1</v>
      </c>
    </row>
    <row r="2075" spans="52:54" ht="15.75" customHeight="1">
      <c r="AZ2075" s="138">
        <f t="shared" ca="1" si="92"/>
        <v>184000</v>
      </c>
      <c r="BA2075" s="138">
        <f t="shared" ca="1" si="93"/>
        <v>183999</v>
      </c>
      <c r="BB2075" s="138">
        <f t="shared" ca="1" si="94"/>
        <v>1</v>
      </c>
    </row>
    <row r="2076" spans="52:54" ht="15.75" customHeight="1">
      <c r="AZ2076" s="138">
        <f t="shared" ca="1" si="92"/>
        <v>185000</v>
      </c>
      <c r="BA2076" s="138">
        <f t="shared" ca="1" si="93"/>
        <v>184999</v>
      </c>
      <c r="BB2076" s="138">
        <f t="shared" ca="1" si="94"/>
        <v>1</v>
      </c>
    </row>
    <row r="2077" spans="52:54" ht="15.75" customHeight="1">
      <c r="AZ2077" s="138">
        <f t="shared" ca="1" si="92"/>
        <v>387000</v>
      </c>
      <c r="BA2077" s="138">
        <f t="shared" ca="1" si="93"/>
        <v>386999</v>
      </c>
      <c r="BB2077" s="138">
        <f t="shared" ca="1" si="94"/>
        <v>1</v>
      </c>
    </row>
    <row r="2078" spans="52:54" ht="15.75" customHeight="1">
      <c r="AZ2078" s="138">
        <f t="shared" ca="1" si="92"/>
        <v>111000</v>
      </c>
      <c r="BA2078" s="138">
        <f t="shared" ca="1" si="93"/>
        <v>110999</v>
      </c>
      <c r="BB2078" s="138">
        <f t="shared" ca="1" si="94"/>
        <v>1</v>
      </c>
    </row>
    <row r="2079" spans="52:54" ht="15.75" customHeight="1">
      <c r="AZ2079" s="138">
        <f t="shared" ca="1" si="92"/>
        <v>270000</v>
      </c>
      <c r="BA2079" s="138">
        <f t="shared" ca="1" si="93"/>
        <v>269999</v>
      </c>
      <c r="BB2079" s="138">
        <f t="shared" ca="1" si="94"/>
        <v>1</v>
      </c>
    </row>
    <row r="2080" spans="52:54" ht="15.75" customHeight="1">
      <c r="AZ2080" s="138">
        <f t="shared" ca="1" si="92"/>
        <v>215000</v>
      </c>
      <c r="BA2080" s="138">
        <f t="shared" ca="1" si="93"/>
        <v>214999</v>
      </c>
      <c r="BB2080" s="138">
        <f t="shared" ca="1" si="94"/>
        <v>1</v>
      </c>
    </row>
    <row r="2081" spans="52:54" ht="15.75" customHeight="1">
      <c r="AZ2081" s="138">
        <f t="shared" ca="1" si="92"/>
        <v>115000</v>
      </c>
      <c r="BA2081" s="138">
        <f t="shared" ca="1" si="93"/>
        <v>114999</v>
      </c>
      <c r="BB2081" s="138">
        <f t="shared" ca="1" si="94"/>
        <v>1</v>
      </c>
    </row>
    <row r="2082" spans="52:54" ht="15.75" customHeight="1">
      <c r="AZ2082" s="138">
        <f t="shared" ca="1" si="92"/>
        <v>304000</v>
      </c>
      <c r="BA2082" s="138">
        <f t="shared" ca="1" si="93"/>
        <v>303999</v>
      </c>
      <c r="BB2082" s="138">
        <f t="shared" ca="1" si="94"/>
        <v>1</v>
      </c>
    </row>
    <row r="2083" spans="52:54" ht="15.75" customHeight="1">
      <c r="AZ2083" s="138">
        <f t="shared" ca="1" si="92"/>
        <v>334000</v>
      </c>
      <c r="BA2083" s="138">
        <f t="shared" ca="1" si="93"/>
        <v>333999</v>
      </c>
      <c r="BB2083" s="138">
        <f t="shared" ca="1" si="94"/>
        <v>1</v>
      </c>
    </row>
    <row r="2084" spans="52:54" ht="15.75" customHeight="1">
      <c r="AZ2084" s="138">
        <f t="shared" ca="1" si="92"/>
        <v>128000</v>
      </c>
      <c r="BA2084" s="138">
        <f t="shared" ca="1" si="93"/>
        <v>127999</v>
      </c>
      <c r="BB2084" s="138">
        <f t="shared" ca="1" si="94"/>
        <v>1</v>
      </c>
    </row>
    <row r="2085" spans="52:54" ht="15.75" customHeight="1">
      <c r="AZ2085" s="138">
        <f t="shared" ca="1" si="92"/>
        <v>262000</v>
      </c>
      <c r="BA2085" s="138">
        <f t="shared" ca="1" si="93"/>
        <v>261999</v>
      </c>
      <c r="BB2085" s="138">
        <f t="shared" ca="1" si="94"/>
        <v>1</v>
      </c>
    </row>
    <row r="2086" spans="52:54" ht="15.75" customHeight="1">
      <c r="AZ2086" s="138">
        <f t="shared" ca="1" si="92"/>
        <v>221000</v>
      </c>
      <c r="BA2086" s="138">
        <f t="shared" ca="1" si="93"/>
        <v>220999</v>
      </c>
      <c r="BB2086" s="138">
        <f t="shared" ca="1" si="94"/>
        <v>1</v>
      </c>
    </row>
    <row r="2087" spans="52:54" ht="15.75" customHeight="1">
      <c r="AZ2087" s="138">
        <f t="shared" ca="1" si="92"/>
        <v>178000</v>
      </c>
      <c r="BA2087" s="138">
        <f t="shared" ca="1" si="93"/>
        <v>177999</v>
      </c>
      <c r="BB2087" s="138">
        <f t="shared" ca="1" si="94"/>
        <v>1</v>
      </c>
    </row>
    <row r="2088" spans="52:54" ht="15.75" customHeight="1">
      <c r="AZ2088" s="138">
        <f t="shared" ca="1" si="92"/>
        <v>140000</v>
      </c>
      <c r="BA2088" s="138">
        <f t="shared" ca="1" si="93"/>
        <v>139999</v>
      </c>
      <c r="BB2088" s="138">
        <f t="shared" ca="1" si="94"/>
        <v>1</v>
      </c>
    </row>
    <row r="2089" spans="52:54" ht="15.75" customHeight="1">
      <c r="AZ2089" s="138">
        <f t="shared" ca="1" si="92"/>
        <v>205000</v>
      </c>
      <c r="BA2089" s="138">
        <f t="shared" ca="1" si="93"/>
        <v>204999</v>
      </c>
      <c r="BB2089" s="138">
        <f t="shared" ca="1" si="94"/>
        <v>1</v>
      </c>
    </row>
    <row r="2090" spans="52:54" ht="15.75" customHeight="1">
      <c r="AZ2090" s="138">
        <f t="shared" ca="1" si="92"/>
        <v>320000</v>
      </c>
      <c r="BA2090" s="138">
        <f t="shared" ca="1" si="93"/>
        <v>319999</v>
      </c>
      <c r="BB2090" s="138">
        <f t="shared" ca="1" si="94"/>
        <v>1</v>
      </c>
    </row>
    <row r="2091" spans="52:54" ht="15.75" customHeight="1">
      <c r="AZ2091" s="138">
        <f t="shared" ca="1" si="92"/>
        <v>149000</v>
      </c>
      <c r="BA2091" s="138">
        <f t="shared" ca="1" si="93"/>
        <v>148999</v>
      </c>
      <c r="BB2091" s="138">
        <f t="shared" ca="1" si="94"/>
        <v>1</v>
      </c>
    </row>
    <row r="2092" spans="52:54" ht="15.75" customHeight="1">
      <c r="AZ2092" s="138">
        <f t="shared" ca="1" si="92"/>
        <v>400000</v>
      </c>
      <c r="BA2092" s="138">
        <f t="shared" ca="1" si="93"/>
        <v>399999</v>
      </c>
      <c r="BB2092" s="138">
        <f t="shared" ca="1" si="94"/>
        <v>1</v>
      </c>
    </row>
    <row r="2093" spans="52:54" ht="15.75" customHeight="1">
      <c r="AZ2093" s="138">
        <f t="shared" ca="1" si="92"/>
        <v>246000</v>
      </c>
      <c r="BA2093" s="138">
        <f t="shared" ca="1" si="93"/>
        <v>245999</v>
      </c>
      <c r="BB2093" s="138">
        <f t="shared" ca="1" si="94"/>
        <v>1</v>
      </c>
    </row>
    <row r="2094" spans="52:54" ht="15.75" customHeight="1">
      <c r="AZ2094" s="138">
        <f t="shared" ca="1" si="92"/>
        <v>241000</v>
      </c>
      <c r="BA2094" s="138">
        <f t="shared" ca="1" si="93"/>
        <v>240999</v>
      </c>
      <c r="BB2094" s="138">
        <f t="shared" ca="1" si="94"/>
        <v>1</v>
      </c>
    </row>
    <row r="2095" spans="52:54" ht="15.75" customHeight="1">
      <c r="AZ2095" s="138">
        <f t="shared" ca="1" si="92"/>
        <v>243000</v>
      </c>
      <c r="BA2095" s="138">
        <f t="shared" ca="1" si="93"/>
        <v>242999</v>
      </c>
      <c r="BB2095" s="138">
        <f t="shared" ca="1" si="94"/>
        <v>1</v>
      </c>
    </row>
    <row r="2096" spans="52:54" ht="15.75" customHeight="1">
      <c r="AZ2096" s="138">
        <f t="shared" ca="1" si="92"/>
        <v>381000</v>
      </c>
      <c r="BA2096" s="138">
        <f t="shared" ca="1" si="93"/>
        <v>380999</v>
      </c>
      <c r="BB2096" s="138">
        <f t="shared" ca="1" si="94"/>
        <v>1</v>
      </c>
    </row>
    <row r="2097" spans="52:54" ht="15.75" customHeight="1">
      <c r="AZ2097" s="138">
        <f t="shared" ca="1" si="92"/>
        <v>337000</v>
      </c>
      <c r="BA2097" s="138">
        <f t="shared" ca="1" si="93"/>
        <v>336999</v>
      </c>
      <c r="BB2097" s="138">
        <f t="shared" ca="1" si="94"/>
        <v>1</v>
      </c>
    </row>
    <row r="2098" spans="52:54" ht="15.75" customHeight="1">
      <c r="AZ2098" s="138">
        <f t="shared" ca="1" si="92"/>
        <v>300000</v>
      </c>
      <c r="BA2098" s="138">
        <f t="shared" ca="1" si="93"/>
        <v>299999</v>
      </c>
      <c r="BB2098" s="138">
        <f t="shared" ca="1" si="94"/>
        <v>1</v>
      </c>
    </row>
    <row r="2099" spans="52:54" ht="15.75" customHeight="1">
      <c r="AZ2099" s="138">
        <f t="shared" ca="1" si="92"/>
        <v>264000</v>
      </c>
      <c r="BA2099" s="138">
        <f t="shared" ca="1" si="93"/>
        <v>263999</v>
      </c>
      <c r="BB2099" s="138">
        <f t="shared" ca="1" si="94"/>
        <v>1</v>
      </c>
    </row>
    <row r="2100" spans="52:54" ht="15.75" customHeight="1">
      <c r="AZ2100" s="138">
        <f t="shared" ca="1" si="92"/>
        <v>167000</v>
      </c>
      <c r="BA2100" s="138">
        <f t="shared" ca="1" si="93"/>
        <v>166999</v>
      </c>
      <c r="BB2100" s="138">
        <f t="shared" ca="1" si="94"/>
        <v>1</v>
      </c>
    </row>
    <row r="2101" spans="52:54" ht="15.75" customHeight="1">
      <c r="AZ2101" s="138">
        <f t="shared" ca="1" si="92"/>
        <v>186000</v>
      </c>
      <c r="BA2101" s="138">
        <f t="shared" ca="1" si="93"/>
        <v>185999</v>
      </c>
      <c r="BB2101" s="138">
        <f t="shared" ca="1" si="94"/>
        <v>1</v>
      </c>
    </row>
    <row r="2102" spans="52:54" ht="15.75" customHeight="1">
      <c r="AZ2102" s="138">
        <f t="shared" ca="1" si="92"/>
        <v>369000</v>
      </c>
      <c r="BA2102" s="138">
        <f t="shared" ca="1" si="93"/>
        <v>368999</v>
      </c>
      <c r="BB2102" s="138">
        <f t="shared" ca="1" si="94"/>
        <v>1</v>
      </c>
    </row>
    <row r="2103" spans="52:54" ht="15.75" customHeight="1">
      <c r="AZ2103" s="138">
        <f t="shared" ca="1" si="92"/>
        <v>321000</v>
      </c>
      <c r="BA2103" s="138">
        <f t="shared" ca="1" si="93"/>
        <v>320999</v>
      </c>
      <c r="BB2103" s="138">
        <f t="shared" ca="1" si="94"/>
        <v>1</v>
      </c>
    </row>
    <row r="2104" spans="52:54" ht="15.75" customHeight="1">
      <c r="AZ2104" s="138">
        <f t="shared" ca="1" si="92"/>
        <v>232000</v>
      </c>
      <c r="BA2104" s="138">
        <f t="shared" ca="1" si="93"/>
        <v>231999</v>
      </c>
      <c r="BB2104" s="138">
        <f t="shared" ca="1" si="94"/>
        <v>1</v>
      </c>
    </row>
    <row r="2105" spans="52:54" ht="15.75" customHeight="1">
      <c r="AZ2105" s="138">
        <f t="shared" ca="1" si="92"/>
        <v>288000</v>
      </c>
      <c r="BA2105" s="138">
        <f t="shared" ca="1" si="93"/>
        <v>287999</v>
      </c>
      <c r="BB2105" s="138">
        <f t="shared" ca="1" si="94"/>
        <v>1</v>
      </c>
    </row>
    <row r="2106" spans="52:54" ht="15.75" customHeight="1">
      <c r="AZ2106" s="138">
        <f t="shared" ca="1" si="92"/>
        <v>327000</v>
      </c>
      <c r="BA2106" s="138">
        <f t="shared" ca="1" si="93"/>
        <v>326999</v>
      </c>
      <c r="BB2106" s="138">
        <f t="shared" ca="1" si="94"/>
        <v>1</v>
      </c>
    </row>
    <row r="2107" spans="52:54" ht="15.75" customHeight="1">
      <c r="AZ2107" s="138">
        <f t="shared" ca="1" si="92"/>
        <v>294000</v>
      </c>
      <c r="BA2107" s="138">
        <f t="shared" ca="1" si="93"/>
        <v>293999</v>
      </c>
      <c r="BB2107" s="138">
        <f t="shared" ca="1" si="94"/>
        <v>1</v>
      </c>
    </row>
    <row r="2108" spans="52:54" ht="15.75" customHeight="1">
      <c r="AZ2108" s="138">
        <f t="shared" ca="1" si="92"/>
        <v>377000</v>
      </c>
      <c r="BA2108" s="138">
        <f t="shared" ca="1" si="93"/>
        <v>376999</v>
      </c>
      <c r="BB2108" s="138">
        <f t="shared" ca="1" si="94"/>
        <v>1</v>
      </c>
    </row>
    <row r="2109" spans="52:54" ht="15.75" customHeight="1">
      <c r="AZ2109" s="138">
        <f t="shared" ca="1" si="92"/>
        <v>136000</v>
      </c>
      <c r="BA2109" s="138">
        <f t="shared" ca="1" si="93"/>
        <v>135999</v>
      </c>
      <c r="BB2109" s="138">
        <f t="shared" ca="1" si="94"/>
        <v>1</v>
      </c>
    </row>
    <row r="2110" spans="52:54" ht="15.75" customHeight="1">
      <c r="AZ2110" s="138">
        <f t="shared" ca="1" si="92"/>
        <v>270000</v>
      </c>
      <c r="BA2110" s="138">
        <f t="shared" ca="1" si="93"/>
        <v>269999</v>
      </c>
      <c r="BB2110" s="138">
        <f t="shared" ca="1" si="94"/>
        <v>1</v>
      </c>
    </row>
    <row r="2111" spans="52:54" ht="15.75" customHeight="1">
      <c r="AZ2111" s="138">
        <f t="shared" ca="1" si="92"/>
        <v>323000</v>
      </c>
      <c r="BA2111" s="138">
        <f t="shared" ca="1" si="93"/>
        <v>322999</v>
      </c>
      <c r="BB2111" s="138">
        <f t="shared" ca="1" si="94"/>
        <v>1</v>
      </c>
    </row>
    <row r="2112" spans="52:54" ht="15.75" customHeight="1">
      <c r="AZ2112" s="138">
        <f t="shared" ca="1" si="92"/>
        <v>262000</v>
      </c>
      <c r="BA2112" s="138">
        <f t="shared" ca="1" si="93"/>
        <v>261999</v>
      </c>
      <c r="BB2112" s="138">
        <f t="shared" ca="1" si="94"/>
        <v>1</v>
      </c>
    </row>
    <row r="2113" spans="52:54" ht="15.75" customHeight="1">
      <c r="AZ2113" s="138">
        <f t="shared" ca="1" si="92"/>
        <v>135000</v>
      </c>
      <c r="BA2113" s="138">
        <f t="shared" ca="1" si="93"/>
        <v>134999</v>
      </c>
      <c r="BB2113" s="138">
        <f t="shared" ca="1" si="94"/>
        <v>1</v>
      </c>
    </row>
    <row r="2114" spans="52:54" ht="15.75" customHeight="1">
      <c r="AZ2114" s="138">
        <f t="shared" ca="1" si="92"/>
        <v>122000</v>
      </c>
      <c r="BA2114" s="138">
        <f t="shared" ca="1" si="93"/>
        <v>121999</v>
      </c>
      <c r="BB2114" s="138">
        <f t="shared" ca="1" si="94"/>
        <v>1</v>
      </c>
    </row>
    <row r="2115" spans="52:54" ht="15.75" customHeight="1">
      <c r="AZ2115" s="138">
        <f t="shared" ca="1" si="92"/>
        <v>213000</v>
      </c>
      <c r="BA2115" s="138">
        <f t="shared" ca="1" si="93"/>
        <v>212999</v>
      </c>
      <c r="BB2115" s="138">
        <f t="shared" ca="1" si="94"/>
        <v>1</v>
      </c>
    </row>
    <row r="2116" spans="52:54" ht="15.75" customHeight="1">
      <c r="AZ2116" s="138">
        <f t="shared" ca="1" si="92"/>
        <v>387000</v>
      </c>
      <c r="BA2116" s="138">
        <f t="shared" ca="1" si="93"/>
        <v>386999</v>
      </c>
      <c r="BB2116" s="138">
        <f t="shared" ca="1" si="94"/>
        <v>1</v>
      </c>
    </row>
    <row r="2117" spans="52:54" ht="15.75" customHeight="1">
      <c r="AZ2117" s="138">
        <f t="shared" ca="1" si="92"/>
        <v>216000</v>
      </c>
      <c r="BA2117" s="138">
        <f t="shared" ca="1" si="93"/>
        <v>215999</v>
      </c>
      <c r="BB2117" s="138">
        <f t="shared" ca="1" si="94"/>
        <v>1</v>
      </c>
    </row>
    <row r="2118" spans="52:54" ht="15.75" customHeight="1">
      <c r="AZ2118" s="138">
        <f t="shared" ca="1" si="92"/>
        <v>312000</v>
      </c>
      <c r="BA2118" s="138">
        <f t="shared" ca="1" si="93"/>
        <v>311999</v>
      </c>
      <c r="BB2118" s="138">
        <f t="shared" ca="1" si="94"/>
        <v>1</v>
      </c>
    </row>
    <row r="2119" spans="52:54" ht="15.75" customHeight="1">
      <c r="AZ2119" s="138">
        <f t="shared" ca="1" si="92"/>
        <v>127000</v>
      </c>
      <c r="BA2119" s="138">
        <f t="shared" ca="1" si="93"/>
        <v>126999</v>
      </c>
      <c r="BB2119" s="138">
        <f t="shared" ca="1" si="94"/>
        <v>1</v>
      </c>
    </row>
    <row r="2120" spans="52:54" ht="15.75" customHeight="1">
      <c r="AZ2120" s="138">
        <f t="shared" ca="1" si="92"/>
        <v>312000</v>
      </c>
      <c r="BA2120" s="138">
        <f t="shared" ca="1" si="93"/>
        <v>311999</v>
      </c>
      <c r="BB2120" s="138">
        <f t="shared" ca="1" si="94"/>
        <v>1</v>
      </c>
    </row>
    <row r="2121" spans="52:54" ht="15.75" customHeight="1">
      <c r="AZ2121" s="138">
        <f t="shared" ca="1" si="92"/>
        <v>252000</v>
      </c>
      <c r="BA2121" s="138">
        <f t="shared" ca="1" si="93"/>
        <v>251999</v>
      </c>
      <c r="BB2121" s="138">
        <f t="shared" ca="1" si="94"/>
        <v>1</v>
      </c>
    </row>
    <row r="2122" spans="52:54" ht="15.75" customHeight="1">
      <c r="AZ2122" s="138">
        <f t="shared" ca="1" si="92"/>
        <v>281000</v>
      </c>
      <c r="BA2122" s="138">
        <f t="shared" ca="1" si="93"/>
        <v>280999</v>
      </c>
      <c r="BB2122" s="138">
        <f t="shared" ca="1" si="94"/>
        <v>1</v>
      </c>
    </row>
    <row r="2123" spans="52:54" ht="15.75" customHeight="1">
      <c r="AZ2123" s="138">
        <f t="shared" ca="1" si="92"/>
        <v>362000</v>
      </c>
      <c r="BA2123" s="138">
        <f t="shared" ca="1" si="93"/>
        <v>361999</v>
      </c>
      <c r="BB2123" s="138">
        <f t="shared" ca="1" si="94"/>
        <v>1</v>
      </c>
    </row>
    <row r="2124" spans="52:54" ht="15.75" customHeight="1">
      <c r="AZ2124" s="138">
        <f t="shared" ca="1" si="92"/>
        <v>300000</v>
      </c>
      <c r="BA2124" s="138">
        <f t="shared" ca="1" si="93"/>
        <v>299999</v>
      </c>
      <c r="BB2124" s="138">
        <f t="shared" ca="1" si="94"/>
        <v>1</v>
      </c>
    </row>
    <row r="2125" spans="52:54" ht="15.75" customHeight="1">
      <c r="AZ2125" s="138">
        <f t="shared" ca="1" si="92"/>
        <v>145000</v>
      </c>
      <c r="BA2125" s="138">
        <f t="shared" ca="1" si="93"/>
        <v>144999</v>
      </c>
      <c r="BB2125" s="138">
        <f t="shared" ca="1" si="94"/>
        <v>1</v>
      </c>
    </row>
    <row r="2126" spans="52:54" ht="15.75" customHeight="1">
      <c r="AZ2126" s="138">
        <f t="shared" ca="1" si="92"/>
        <v>151000</v>
      </c>
      <c r="BA2126" s="138">
        <f t="shared" ca="1" si="93"/>
        <v>150999</v>
      </c>
      <c r="BB2126" s="138">
        <f t="shared" ca="1" si="94"/>
        <v>1</v>
      </c>
    </row>
    <row r="2127" spans="52:54" ht="15.75" customHeight="1">
      <c r="AZ2127" s="138">
        <f t="shared" ca="1" si="92"/>
        <v>137000</v>
      </c>
      <c r="BA2127" s="138">
        <f t="shared" ca="1" si="93"/>
        <v>136999</v>
      </c>
      <c r="BB2127" s="138">
        <f t="shared" ca="1" si="94"/>
        <v>1</v>
      </c>
    </row>
    <row r="2128" spans="52:54" ht="15.75" customHeight="1">
      <c r="AZ2128" s="138">
        <f t="shared" ca="1" si="92"/>
        <v>222000</v>
      </c>
      <c r="BA2128" s="138">
        <f t="shared" ca="1" si="93"/>
        <v>221999</v>
      </c>
      <c r="BB2128" s="138">
        <f t="shared" ca="1" si="94"/>
        <v>1</v>
      </c>
    </row>
    <row r="2129" spans="52:54" ht="15.75" customHeight="1">
      <c r="AZ2129" s="138">
        <f t="shared" ca="1" si="92"/>
        <v>267000</v>
      </c>
      <c r="BA2129" s="138">
        <f t="shared" ca="1" si="93"/>
        <v>266999</v>
      </c>
      <c r="BB2129" s="138">
        <f t="shared" ca="1" si="94"/>
        <v>1</v>
      </c>
    </row>
    <row r="2130" spans="52:54" ht="15.75" customHeight="1">
      <c r="AZ2130" s="138">
        <f t="shared" ca="1" si="92"/>
        <v>361000</v>
      </c>
      <c r="BA2130" s="138">
        <f t="shared" ca="1" si="93"/>
        <v>360999</v>
      </c>
      <c r="BB2130" s="138">
        <f t="shared" ca="1" si="94"/>
        <v>1</v>
      </c>
    </row>
    <row r="2131" spans="52:54" ht="15.75" customHeight="1">
      <c r="AZ2131" s="138">
        <f t="shared" ca="1" si="92"/>
        <v>161000</v>
      </c>
      <c r="BA2131" s="138">
        <f t="shared" ca="1" si="93"/>
        <v>160999</v>
      </c>
      <c r="BB2131" s="138">
        <f t="shared" ca="1" si="94"/>
        <v>1</v>
      </c>
    </row>
    <row r="2132" spans="52:54" ht="15.75" customHeight="1">
      <c r="AZ2132" s="138">
        <f t="shared" ca="1" si="92"/>
        <v>128000</v>
      </c>
      <c r="BA2132" s="138">
        <f t="shared" ca="1" si="93"/>
        <v>127999</v>
      </c>
      <c r="BB2132" s="138">
        <f t="shared" ca="1" si="94"/>
        <v>1</v>
      </c>
    </row>
    <row r="2133" spans="52:54" ht="15.75" customHeight="1">
      <c r="AZ2133" s="138">
        <f t="shared" ca="1" si="92"/>
        <v>400000</v>
      </c>
      <c r="BA2133" s="138">
        <f t="shared" ca="1" si="93"/>
        <v>399999</v>
      </c>
      <c r="BB2133" s="138">
        <f t="shared" ca="1" si="94"/>
        <v>1</v>
      </c>
    </row>
    <row r="2134" spans="52:54" ht="15.75" customHeight="1">
      <c r="AZ2134" s="138">
        <f t="shared" ca="1" si="92"/>
        <v>379000</v>
      </c>
      <c r="BA2134" s="138">
        <f t="shared" ca="1" si="93"/>
        <v>378999</v>
      </c>
      <c r="BB2134" s="138">
        <f t="shared" ca="1" si="94"/>
        <v>1</v>
      </c>
    </row>
    <row r="2135" spans="52:54" ht="15.75" customHeight="1">
      <c r="AZ2135" s="138">
        <f t="shared" ca="1" si="92"/>
        <v>354000</v>
      </c>
      <c r="BA2135" s="138">
        <f t="shared" ca="1" si="93"/>
        <v>353999</v>
      </c>
      <c r="BB2135" s="138">
        <f t="shared" ca="1" si="94"/>
        <v>1</v>
      </c>
    </row>
    <row r="2136" spans="52:54" ht="15.75" customHeight="1">
      <c r="AZ2136" s="138">
        <f t="shared" ca="1" si="92"/>
        <v>295000</v>
      </c>
      <c r="BA2136" s="138">
        <f t="shared" ca="1" si="93"/>
        <v>294999</v>
      </c>
      <c r="BB2136" s="138">
        <f t="shared" ca="1" si="94"/>
        <v>1</v>
      </c>
    </row>
    <row r="2137" spans="52:54" ht="15.75" customHeight="1">
      <c r="AZ2137" s="138">
        <f t="shared" ca="1" si="92"/>
        <v>235000</v>
      </c>
      <c r="BA2137" s="138">
        <f t="shared" ca="1" si="93"/>
        <v>234999</v>
      </c>
      <c r="BB2137" s="138">
        <f t="shared" ca="1" si="94"/>
        <v>1</v>
      </c>
    </row>
    <row r="2138" spans="52:54" ht="15.75" customHeight="1">
      <c r="AZ2138" s="138">
        <f t="shared" ca="1" si="92"/>
        <v>117000</v>
      </c>
      <c r="BA2138" s="138">
        <f t="shared" ca="1" si="93"/>
        <v>116999</v>
      </c>
      <c r="BB2138" s="138">
        <f t="shared" ca="1" si="94"/>
        <v>1</v>
      </c>
    </row>
    <row r="2139" spans="52:54" ht="15.75" customHeight="1">
      <c r="AZ2139" s="138">
        <f t="shared" ca="1" si="92"/>
        <v>109000</v>
      </c>
      <c r="BA2139" s="138">
        <f t="shared" ca="1" si="93"/>
        <v>108999</v>
      </c>
      <c r="BB2139" s="138">
        <f t="shared" ca="1" si="94"/>
        <v>1</v>
      </c>
    </row>
    <row r="2140" spans="52:54" ht="15.75" customHeight="1">
      <c r="AZ2140" s="138">
        <f t="shared" ca="1" si="92"/>
        <v>200000</v>
      </c>
      <c r="BA2140" s="138">
        <f t="shared" ca="1" si="93"/>
        <v>199999</v>
      </c>
      <c r="BB2140" s="138">
        <f t="shared" ca="1" si="94"/>
        <v>1</v>
      </c>
    </row>
    <row r="2141" spans="52:54" ht="15.75" customHeight="1">
      <c r="AZ2141" s="138">
        <f t="shared" ca="1" si="92"/>
        <v>293000</v>
      </c>
      <c r="BA2141" s="138">
        <f t="shared" ca="1" si="93"/>
        <v>292999</v>
      </c>
      <c r="BB2141" s="138">
        <f t="shared" ca="1" si="94"/>
        <v>1</v>
      </c>
    </row>
    <row r="2142" spans="52:54" ht="15.75" customHeight="1">
      <c r="AZ2142" s="138">
        <f t="shared" ca="1" si="92"/>
        <v>164000</v>
      </c>
      <c r="BA2142" s="138">
        <f t="shared" ca="1" si="93"/>
        <v>163999</v>
      </c>
      <c r="BB2142" s="138">
        <f t="shared" ca="1" si="94"/>
        <v>1</v>
      </c>
    </row>
    <row r="2143" spans="52:54" ht="15.75" customHeight="1">
      <c r="AZ2143" s="138">
        <f t="shared" ca="1" si="92"/>
        <v>190000</v>
      </c>
      <c r="BA2143" s="138">
        <f t="shared" ca="1" si="93"/>
        <v>189999</v>
      </c>
      <c r="BB2143" s="138">
        <f t="shared" ca="1" si="94"/>
        <v>1</v>
      </c>
    </row>
    <row r="2144" spans="52:54" ht="15.75" customHeight="1">
      <c r="AZ2144" s="138">
        <f t="shared" ca="1" si="92"/>
        <v>344000</v>
      </c>
      <c r="BA2144" s="138">
        <f t="shared" ca="1" si="93"/>
        <v>343999</v>
      </c>
      <c r="BB2144" s="138">
        <f t="shared" ca="1" si="94"/>
        <v>1</v>
      </c>
    </row>
    <row r="2145" spans="52:54" ht="15.75" customHeight="1">
      <c r="AZ2145" s="138">
        <f t="shared" ca="1" si="92"/>
        <v>371000</v>
      </c>
      <c r="BA2145" s="138">
        <f t="shared" ca="1" si="93"/>
        <v>370999</v>
      </c>
      <c r="BB2145" s="138">
        <f t="shared" ca="1" si="94"/>
        <v>1</v>
      </c>
    </row>
    <row r="2146" spans="52:54" ht="15.75" customHeight="1">
      <c r="AZ2146" s="138">
        <f t="shared" ca="1" si="92"/>
        <v>134000</v>
      </c>
      <c r="BA2146" s="138">
        <f t="shared" ca="1" si="93"/>
        <v>133999</v>
      </c>
      <c r="BB2146" s="138">
        <f t="shared" ca="1" si="94"/>
        <v>1</v>
      </c>
    </row>
    <row r="2147" spans="52:54" ht="15.75" customHeight="1">
      <c r="AZ2147" s="138">
        <f t="shared" ca="1" si="92"/>
        <v>111000</v>
      </c>
      <c r="BA2147" s="138">
        <f t="shared" ca="1" si="93"/>
        <v>110999</v>
      </c>
      <c r="BB2147" s="138">
        <f t="shared" ca="1" si="94"/>
        <v>1</v>
      </c>
    </row>
    <row r="2148" spans="52:54" ht="15.75" customHeight="1">
      <c r="AZ2148" s="138">
        <f t="shared" ca="1" si="92"/>
        <v>174000</v>
      </c>
      <c r="BA2148" s="138">
        <f t="shared" ca="1" si="93"/>
        <v>173999</v>
      </c>
      <c r="BB2148" s="138">
        <f t="shared" ca="1" si="94"/>
        <v>1</v>
      </c>
    </row>
    <row r="2149" spans="52:54" ht="15.75" customHeight="1">
      <c r="AZ2149" s="138">
        <f t="shared" ca="1" si="92"/>
        <v>235000</v>
      </c>
      <c r="BA2149" s="138">
        <f t="shared" ca="1" si="93"/>
        <v>234999</v>
      </c>
      <c r="BB2149" s="138">
        <f t="shared" ca="1" si="94"/>
        <v>1</v>
      </c>
    </row>
    <row r="2150" spans="52:54" ht="15.75" customHeight="1">
      <c r="AZ2150" s="138">
        <f t="shared" ca="1" si="92"/>
        <v>316000</v>
      </c>
      <c r="BA2150" s="138">
        <f t="shared" ca="1" si="93"/>
        <v>315999</v>
      </c>
      <c r="BB2150" s="138">
        <f t="shared" ca="1" si="94"/>
        <v>1</v>
      </c>
    </row>
    <row r="2151" spans="52:54" ht="15.75" customHeight="1">
      <c r="AZ2151" s="138">
        <f t="shared" ca="1" si="92"/>
        <v>176000</v>
      </c>
      <c r="BA2151" s="138">
        <f t="shared" ca="1" si="93"/>
        <v>175999</v>
      </c>
      <c r="BB2151" s="138">
        <f t="shared" ca="1" si="94"/>
        <v>1</v>
      </c>
    </row>
    <row r="2152" spans="52:54" ht="15.75" customHeight="1">
      <c r="AZ2152" s="138">
        <f t="shared" ca="1" si="92"/>
        <v>365000</v>
      </c>
      <c r="BA2152" s="138">
        <f t="shared" ca="1" si="93"/>
        <v>364999</v>
      </c>
      <c r="BB2152" s="138">
        <f t="shared" ca="1" si="94"/>
        <v>1</v>
      </c>
    </row>
    <row r="2153" spans="52:54" ht="15.75" customHeight="1">
      <c r="AZ2153" s="138">
        <f t="shared" ca="1" si="92"/>
        <v>159000</v>
      </c>
      <c r="BA2153" s="138">
        <f t="shared" ca="1" si="93"/>
        <v>158999</v>
      </c>
      <c r="BB2153" s="138">
        <f t="shared" ca="1" si="94"/>
        <v>1</v>
      </c>
    </row>
    <row r="2154" spans="52:54" ht="15.75" customHeight="1">
      <c r="AZ2154" s="138">
        <f t="shared" ca="1" si="92"/>
        <v>197000</v>
      </c>
      <c r="BA2154" s="138">
        <f t="shared" ca="1" si="93"/>
        <v>196999</v>
      </c>
      <c r="BB2154" s="138">
        <f t="shared" ca="1" si="94"/>
        <v>1</v>
      </c>
    </row>
    <row r="2155" spans="52:54" ht="15.75" customHeight="1">
      <c r="AZ2155" s="138">
        <f t="shared" ca="1" si="92"/>
        <v>336000</v>
      </c>
      <c r="BA2155" s="138">
        <f t="shared" ca="1" si="93"/>
        <v>335999</v>
      </c>
      <c r="BB2155" s="138">
        <f t="shared" ca="1" si="94"/>
        <v>1</v>
      </c>
    </row>
    <row r="2156" spans="52:54" ht="15.75" customHeight="1">
      <c r="AZ2156" s="138">
        <f t="shared" ca="1" si="92"/>
        <v>284000</v>
      </c>
      <c r="BA2156" s="138">
        <f t="shared" ca="1" si="93"/>
        <v>283999</v>
      </c>
      <c r="BB2156" s="138">
        <f t="shared" ca="1" si="94"/>
        <v>1</v>
      </c>
    </row>
    <row r="2157" spans="52:54" ht="15.75" customHeight="1">
      <c r="AZ2157" s="138">
        <f t="shared" ca="1" si="92"/>
        <v>218000</v>
      </c>
      <c r="BA2157" s="138">
        <f t="shared" ca="1" si="93"/>
        <v>217999</v>
      </c>
      <c r="BB2157" s="138">
        <f t="shared" ca="1" si="94"/>
        <v>1</v>
      </c>
    </row>
    <row r="2158" spans="52:54" ht="15.75" customHeight="1">
      <c r="AZ2158" s="138">
        <f t="shared" ca="1" si="92"/>
        <v>353000</v>
      </c>
      <c r="BA2158" s="138">
        <f t="shared" ca="1" si="93"/>
        <v>352999</v>
      </c>
      <c r="BB2158" s="138">
        <f t="shared" ca="1" si="94"/>
        <v>1</v>
      </c>
    </row>
    <row r="2159" spans="52:54" ht="15.75" customHeight="1">
      <c r="AZ2159" s="138">
        <f t="shared" ca="1" si="92"/>
        <v>275000</v>
      </c>
      <c r="BA2159" s="138">
        <f t="shared" ca="1" si="93"/>
        <v>274999</v>
      </c>
      <c r="BB2159" s="138">
        <f t="shared" ca="1" si="94"/>
        <v>1</v>
      </c>
    </row>
    <row r="2160" spans="52:54" ht="15.75" customHeight="1">
      <c r="AZ2160" s="138">
        <f t="shared" ca="1" si="92"/>
        <v>390000</v>
      </c>
      <c r="BA2160" s="138">
        <f t="shared" ca="1" si="93"/>
        <v>389999</v>
      </c>
      <c r="BB2160" s="138">
        <f t="shared" ca="1" si="94"/>
        <v>1</v>
      </c>
    </row>
    <row r="2161" spans="52:54" ht="15.75" customHeight="1">
      <c r="AZ2161" s="138">
        <f t="shared" ca="1" si="92"/>
        <v>170000</v>
      </c>
      <c r="BA2161" s="138">
        <f t="shared" ca="1" si="93"/>
        <v>169999</v>
      </c>
      <c r="BB2161" s="138">
        <f t="shared" ca="1" si="94"/>
        <v>1</v>
      </c>
    </row>
    <row r="2162" spans="52:54" ht="15.75" customHeight="1">
      <c r="AZ2162" s="138">
        <f t="shared" ca="1" si="92"/>
        <v>115000</v>
      </c>
      <c r="BA2162" s="138">
        <f t="shared" ca="1" si="93"/>
        <v>114999</v>
      </c>
      <c r="BB2162" s="138">
        <f t="shared" ca="1" si="94"/>
        <v>1</v>
      </c>
    </row>
    <row r="2163" spans="52:54" ht="15.75" customHeight="1">
      <c r="AZ2163" s="138">
        <f t="shared" ca="1" si="92"/>
        <v>101000</v>
      </c>
      <c r="BA2163" s="138">
        <f t="shared" ca="1" si="93"/>
        <v>100999</v>
      </c>
      <c r="BB2163" s="138">
        <f t="shared" ca="1" si="94"/>
        <v>1</v>
      </c>
    </row>
    <row r="2164" spans="52:54" ht="15.75" customHeight="1">
      <c r="AZ2164" s="138">
        <f t="shared" ca="1" si="92"/>
        <v>183000</v>
      </c>
      <c r="BA2164" s="138">
        <f t="shared" ca="1" si="93"/>
        <v>182999</v>
      </c>
      <c r="BB2164" s="138">
        <f t="shared" ca="1" si="94"/>
        <v>1</v>
      </c>
    </row>
    <row r="2165" spans="52:54" ht="15.75" customHeight="1">
      <c r="AZ2165" s="138">
        <f t="shared" ca="1" si="92"/>
        <v>196000</v>
      </c>
      <c r="BA2165" s="138">
        <f t="shared" ca="1" si="93"/>
        <v>195999</v>
      </c>
      <c r="BB2165" s="138">
        <f t="shared" ca="1" si="94"/>
        <v>1</v>
      </c>
    </row>
    <row r="2166" spans="52:54" ht="15.75" customHeight="1">
      <c r="AZ2166" s="138">
        <f t="shared" ca="1" si="92"/>
        <v>308000</v>
      </c>
      <c r="BA2166" s="138">
        <f t="shared" ca="1" si="93"/>
        <v>307999</v>
      </c>
      <c r="BB2166" s="138">
        <f t="shared" ca="1" si="94"/>
        <v>1</v>
      </c>
    </row>
    <row r="2167" spans="52:54" ht="15.75" customHeight="1">
      <c r="AZ2167" s="138">
        <f t="shared" ca="1" si="92"/>
        <v>284000</v>
      </c>
      <c r="BA2167" s="138">
        <f t="shared" ca="1" si="93"/>
        <v>283999</v>
      </c>
      <c r="BB2167" s="138">
        <f t="shared" ca="1" si="94"/>
        <v>1</v>
      </c>
    </row>
    <row r="2168" spans="52:54" ht="15.75" customHeight="1">
      <c r="AZ2168" s="138">
        <f t="shared" ca="1" si="92"/>
        <v>189000</v>
      </c>
      <c r="BA2168" s="138">
        <f t="shared" ca="1" si="93"/>
        <v>188999</v>
      </c>
      <c r="BB2168" s="138">
        <f t="shared" ca="1" si="94"/>
        <v>1</v>
      </c>
    </row>
    <row r="2169" spans="52:54" ht="15.75" customHeight="1">
      <c r="AZ2169" s="138">
        <f t="shared" ca="1" si="92"/>
        <v>217000</v>
      </c>
      <c r="BA2169" s="138">
        <f t="shared" ca="1" si="93"/>
        <v>216999</v>
      </c>
      <c r="BB2169" s="138">
        <f t="shared" ca="1" si="94"/>
        <v>1</v>
      </c>
    </row>
    <row r="2170" spans="52:54" ht="15.75" customHeight="1">
      <c r="AZ2170" s="138">
        <f t="shared" ca="1" si="92"/>
        <v>367000</v>
      </c>
      <c r="BA2170" s="138">
        <f t="shared" ca="1" si="93"/>
        <v>366999</v>
      </c>
      <c r="BB2170" s="138">
        <f t="shared" ca="1" si="94"/>
        <v>1</v>
      </c>
    </row>
    <row r="2171" spans="52:54" ht="15.75" customHeight="1">
      <c r="AZ2171" s="138">
        <f t="shared" ca="1" si="92"/>
        <v>109000</v>
      </c>
      <c r="BA2171" s="138">
        <f t="shared" ca="1" si="93"/>
        <v>108999</v>
      </c>
      <c r="BB2171" s="138">
        <f t="shared" ca="1" si="94"/>
        <v>1</v>
      </c>
    </row>
    <row r="2172" spans="52:54" ht="15.75" customHeight="1">
      <c r="AZ2172" s="138">
        <f t="shared" ca="1" si="92"/>
        <v>399000</v>
      </c>
      <c r="BA2172" s="138">
        <f t="shared" ca="1" si="93"/>
        <v>398999</v>
      </c>
      <c r="BB2172" s="138">
        <f t="shared" ca="1" si="94"/>
        <v>1</v>
      </c>
    </row>
    <row r="2173" spans="52:54" ht="15.75" customHeight="1">
      <c r="AZ2173" s="138">
        <f t="shared" ca="1" si="92"/>
        <v>173000</v>
      </c>
      <c r="BA2173" s="138">
        <f t="shared" ca="1" si="93"/>
        <v>172999</v>
      </c>
      <c r="BB2173" s="138">
        <f t="shared" ca="1" si="94"/>
        <v>1</v>
      </c>
    </row>
    <row r="2174" spans="52:54" ht="15.75" customHeight="1">
      <c r="AZ2174" s="138">
        <f t="shared" ca="1" si="92"/>
        <v>111000</v>
      </c>
      <c r="BA2174" s="138">
        <f t="shared" ca="1" si="93"/>
        <v>110999</v>
      </c>
      <c r="BB2174" s="138">
        <f t="shared" ca="1" si="94"/>
        <v>1</v>
      </c>
    </row>
    <row r="2175" spans="52:54" ht="15.75" customHeight="1">
      <c r="AZ2175" s="138">
        <f t="shared" ca="1" si="92"/>
        <v>184000</v>
      </c>
      <c r="BA2175" s="138">
        <f t="shared" ca="1" si="93"/>
        <v>183999</v>
      </c>
      <c r="BB2175" s="138">
        <f t="shared" ca="1" si="94"/>
        <v>1</v>
      </c>
    </row>
    <row r="2176" spans="52:54" ht="15.75" customHeight="1">
      <c r="AZ2176" s="138">
        <f t="shared" ca="1" si="92"/>
        <v>390000</v>
      </c>
      <c r="BA2176" s="138">
        <f t="shared" ca="1" si="93"/>
        <v>389999</v>
      </c>
      <c r="BB2176" s="138">
        <f t="shared" ca="1" si="94"/>
        <v>1</v>
      </c>
    </row>
    <row r="2177" spans="52:54" ht="15.75" customHeight="1">
      <c r="AZ2177" s="138">
        <f t="shared" ca="1" si="92"/>
        <v>136000</v>
      </c>
      <c r="BA2177" s="138">
        <f t="shared" ca="1" si="93"/>
        <v>135999</v>
      </c>
      <c r="BB2177" s="138">
        <f t="shared" ca="1" si="94"/>
        <v>1</v>
      </c>
    </row>
    <row r="2178" spans="52:54" ht="15.75" customHeight="1">
      <c r="AZ2178" s="138">
        <f t="shared" ca="1" si="92"/>
        <v>232000</v>
      </c>
      <c r="BA2178" s="138">
        <f t="shared" ca="1" si="93"/>
        <v>231999</v>
      </c>
      <c r="BB2178" s="138">
        <f t="shared" ca="1" si="94"/>
        <v>1</v>
      </c>
    </row>
    <row r="2179" spans="52:54" ht="15.75" customHeight="1">
      <c r="AZ2179" s="138">
        <f t="shared" ca="1" si="92"/>
        <v>220000</v>
      </c>
      <c r="BA2179" s="138">
        <f t="shared" ca="1" si="93"/>
        <v>219999</v>
      </c>
      <c r="BB2179" s="138">
        <f t="shared" ca="1" si="94"/>
        <v>1</v>
      </c>
    </row>
    <row r="2180" spans="52:54" ht="15.75" customHeight="1">
      <c r="AZ2180" s="138">
        <f t="shared" ca="1" si="92"/>
        <v>198000</v>
      </c>
      <c r="BA2180" s="138">
        <f t="shared" ca="1" si="93"/>
        <v>197999</v>
      </c>
      <c r="BB2180" s="138">
        <f t="shared" ca="1" si="94"/>
        <v>1</v>
      </c>
    </row>
    <row r="2181" spans="52:54" ht="15.75" customHeight="1">
      <c r="AZ2181" s="138">
        <f t="shared" ca="1" si="92"/>
        <v>179000</v>
      </c>
      <c r="BA2181" s="138">
        <f t="shared" ca="1" si="93"/>
        <v>178999</v>
      </c>
      <c r="BB2181" s="138">
        <f t="shared" ca="1" si="94"/>
        <v>1</v>
      </c>
    </row>
    <row r="2182" spans="52:54" ht="15.75" customHeight="1">
      <c r="AZ2182" s="138">
        <f t="shared" ca="1" si="92"/>
        <v>377000</v>
      </c>
      <c r="BA2182" s="138">
        <f t="shared" ca="1" si="93"/>
        <v>376999</v>
      </c>
      <c r="BB2182" s="138">
        <f t="shared" ca="1" si="94"/>
        <v>1</v>
      </c>
    </row>
    <row r="2183" spans="52:54" ht="15.75" customHeight="1">
      <c r="AZ2183" s="138">
        <f t="shared" ca="1" si="92"/>
        <v>346000</v>
      </c>
      <c r="BA2183" s="138">
        <f t="shared" ca="1" si="93"/>
        <v>345999</v>
      </c>
      <c r="BB2183" s="138">
        <f t="shared" ca="1" si="94"/>
        <v>1</v>
      </c>
    </row>
    <row r="2184" spans="52:54" ht="15.75" customHeight="1">
      <c r="AZ2184" s="138">
        <f t="shared" ca="1" si="92"/>
        <v>173000</v>
      </c>
      <c r="BA2184" s="138">
        <f t="shared" ca="1" si="93"/>
        <v>172999</v>
      </c>
      <c r="BB2184" s="138">
        <f t="shared" ca="1" si="94"/>
        <v>1</v>
      </c>
    </row>
    <row r="2185" spans="52:54" ht="15.75" customHeight="1">
      <c r="AZ2185" s="138">
        <f t="shared" ca="1" si="92"/>
        <v>151000</v>
      </c>
      <c r="BA2185" s="138">
        <f t="shared" ca="1" si="93"/>
        <v>150999</v>
      </c>
      <c r="BB2185" s="138">
        <f t="shared" ca="1" si="94"/>
        <v>1</v>
      </c>
    </row>
    <row r="2186" spans="52:54" ht="15.75" customHeight="1">
      <c r="AZ2186" s="138">
        <f t="shared" ca="1" si="92"/>
        <v>243000</v>
      </c>
      <c r="BA2186" s="138">
        <f t="shared" ca="1" si="93"/>
        <v>242999</v>
      </c>
      <c r="BB2186" s="138">
        <f t="shared" ca="1" si="94"/>
        <v>1</v>
      </c>
    </row>
    <row r="2187" spans="52:54" ht="15.75" customHeight="1">
      <c r="AZ2187" s="138">
        <f t="shared" ca="1" si="92"/>
        <v>145000</v>
      </c>
      <c r="BA2187" s="138">
        <f t="shared" ca="1" si="93"/>
        <v>144999</v>
      </c>
      <c r="BB2187" s="138">
        <f t="shared" ca="1" si="94"/>
        <v>1</v>
      </c>
    </row>
    <row r="2188" spans="52:54" ht="15.75" customHeight="1">
      <c r="AZ2188" s="138">
        <f t="shared" ca="1" si="92"/>
        <v>231000</v>
      </c>
      <c r="BA2188" s="138">
        <f t="shared" ca="1" si="93"/>
        <v>230999</v>
      </c>
      <c r="BB2188" s="138">
        <f t="shared" ca="1" si="94"/>
        <v>1</v>
      </c>
    </row>
    <row r="2189" spans="52:54" ht="15.75" customHeight="1">
      <c r="AZ2189" s="138">
        <f t="shared" ca="1" si="92"/>
        <v>201000</v>
      </c>
      <c r="BA2189" s="138">
        <f t="shared" ca="1" si="93"/>
        <v>200999</v>
      </c>
      <c r="BB2189" s="138">
        <f t="shared" ca="1" si="94"/>
        <v>1</v>
      </c>
    </row>
    <row r="2190" spans="52:54" ht="15.75" customHeight="1">
      <c r="AZ2190" s="138">
        <f t="shared" ca="1" si="92"/>
        <v>381000</v>
      </c>
      <c r="BA2190" s="138">
        <f t="shared" ca="1" si="93"/>
        <v>380999</v>
      </c>
      <c r="BB2190" s="138">
        <f t="shared" ca="1" si="94"/>
        <v>1</v>
      </c>
    </row>
    <row r="2191" spans="52:54" ht="15.75" customHeight="1">
      <c r="AZ2191" s="138">
        <f t="shared" ca="1" si="92"/>
        <v>301000</v>
      </c>
      <c r="BA2191" s="138">
        <f t="shared" ca="1" si="93"/>
        <v>300999</v>
      </c>
      <c r="BB2191" s="138">
        <f t="shared" ca="1" si="94"/>
        <v>1</v>
      </c>
    </row>
    <row r="2192" spans="52:54" ht="15.75" customHeight="1">
      <c r="AZ2192" s="138">
        <f t="shared" ca="1" si="92"/>
        <v>339000</v>
      </c>
      <c r="BA2192" s="138">
        <f t="shared" ca="1" si="93"/>
        <v>338999</v>
      </c>
      <c r="BB2192" s="138">
        <f t="shared" ca="1" si="94"/>
        <v>1</v>
      </c>
    </row>
    <row r="2193" spans="52:54" ht="15.75" customHeight="1">
      <c r="AZ2193" s="138">
        <f t="shared" ca="1" si="92"/>
        <v>335000</v>
      </c>
      <c r="BA2193" s="138">
        <f t="shared" ca="1" si="93"/>
        <v>334999</v>
      </c>
      <c r="BB2193" s="138">
        <f t="shared" ca="1" si="94"/>
        <v>1</v>
      </c>
    </row>
    <row r="2194" spans="52:54" ht="15.75" customHeight="1">
      <c r="AZ2194" s="138">
        <f t="shared" ca="1" si="92"/>
        <v>166000</v>
      </c>
      <c r="BA2194" s="138">
        <f t="shared" ca="1" si="93"/>
        <v>165999</v>
      </c>
      <c r="BB2194" s="138">
        <f t="shared" ca="1" si="94"/>
        <v>1</v>
      </c>
    </row>
    <row r="2195" spans="52:54" ht="15.75" customHeight="1">
      <c r="AZ2195" s="138">
        <f t="shared" ca="1" si="92"/>
        <v>328000</v>
      </c>
      <c r="BA2195" s="138">
        <f t="shared" ca="1" si="93"/>
        <v>327999</v>
      </c>
      <c r="BB2195" s="138">
        <f t="shared" ca="1" si="94"/>
        <v>1</v>
      </c>
    </row>
    <row r="2196" spans="52:54" ht="15.75" customHeight="1">
      <c r="AZ2196" s="138">
        <f t="shared" ca="1" si="92"/>
        <v>310000</v>
      </c>
      <c r="BA2196" s="138">
        <f t="shared" ca="1" si="93"/>
        <v>309999</v>
      </c>
      <c r="BB2196" s="138">
        <f t="shared" ca="1" si="94"/>
        <v>1</v>
      </c>
    </row>
    <row r="2197" spans="52:54" ht="15.75" customHeight="1">
      <c r="AZ2197" s="138">
        <f t="shared" ca="1" si="92"/>
        <v>273000</v>
      </c>
      <c r="BA2197" s="138">
        <f t="shared" ca="1" si="93"/>
        <v>272999</v>
      </c>
      <c r="BB2197" s="138">
        <f t="shared" ca="1" si="94"/>
        <v>1</v>
      </c>
    </row>
    <row r="2198" spans="52:54" ht="15.75" customHeight="1">
      <c r="AZ2198" s="138">
        <f t="shared" ca="1" si="92"/>
        <v>398000</v>
      </c>
      <c r="BA2198" s="138">
        <f t="shared" ca="1" si="93"/>
        <v>397999</v>
      </c>
      <c r="BB2198" s="138">
        <f t="shared" ca="1" si="94"/>
        <v>1</v>
      </c>
    </row>
    <row r="2199" spans="52:54" ht="15.75" customHeight="1">
      <c r="AZ2199" s="138">
        <f t="shared" ca="1" si="92"/>
        <v>252000</v>
      </c>
      <c r="BA2199" s="138">
        <f t="shared" ca="1" si="93"/>
        <v>251999</v>
      </c>
      <c r="BB2199" s="138">
        <f t="shared" ca="1" si="94"/>
        <v>1</v>
      </c>
    </row>
    <row r="2200" spans="52:54" ht="15.75" customHeight="1">
      <c r="AZ2200" s="138">
        <f t="shared" ca="1" si="92"/>
        <v>281000</v>
      </c>
      <c r="BA2200" s="138">
        <f t="shared" ca="1" si="93"/>
        <v>280999</v>
      </c>
      <c r="BB2200" s="138">
        <f t="shared" ca="1" si="94"/>
        <v>1</v>
      </c>
    </row>
    <row r="2201" spans="52:54" ht="15.75" customHeight="1">
      <c r="AZ2201" s="138">
        <f t="shared" ca="1" si="92"/>
        <v>380000</v>
      </c>
      <c r="BA2201" s="138">
        <f t="shared" ca="1" si="93"/>
        <v>379999</v>
      </c>
      <c r="BB2201" s="138">
        <f t="shared" ca="1" si="94"/>
        <v>1</v>
      </c>
    </row>
    <row r="2202" spans="52:54" ht="15.75" customHeight="1">
      <c r="AZ2202" s="138">
        <f t="shared" ca="1" si="92"/>
        <v>296000</v>
      </c>
      <c r="BA2202" s="138">
        <f t="shared" ca="1" si="93"/>
        <v>295999</v>
      </c>
      <c r="BB2202" s="138">
        <f t="shared" ca="1" si="94"/>
        <v>1</v>
      </c>
    </row>
    <row r="2203" spans="52:54" ht="15.75" customHeight="1">
      <c r="AZ2203" s="138">
        <f t="shared" ca="1" si="92"/>
        <v>364000</v>
      </c>
      <c r="BA2203" s="138">
        <f t="shared" ca="1" si="93"/>
        <v>363999</v>
      </c>
      <c r="BB2203" s="138">
        <f t="shared" ca="1" si="94"/>
        <v>1</v>
      </c>
    </row>
    <row r="2204" spans="52:54" ht="15.75" customHeight="1">
      <c r="AZ2204" s="138">
        <f t="shared" ca="1" si="92"/>
        <v>345000</v>
      </c>
      <c r="BA2204" s="138">
        <f t="shared" ca="1" si="93"/>
        <v>344999</v>
      </c>
      <c r="BB2204" s="138">
        <f t="shared" ca="1" si="94"/>
        <v>1</v>
      </c>
    </row>
    <row r="2205" spans="52:54" ht="15.75" customHeight="1">
      <c r="AZ2205" s="138">
        <f t="shared" ca="1" si="92"/>
        <v>150000</v>
      </c>
      <c r="BA2205" s="138">
        <f t="shared" ca="1" si="93"/>
        <v>149999</v>
      </c>
      <c r="BB2205" s="138">
        <f t="shared" ca="1" si="94"/>
        <v>1</v>
      </c>
    </row>
    <row r="2206" spans="52:54" ht="15.75" customHeight="1">
      <c r="AZ2206" s="138">
        <f t="shared" ca="1" si="92"/>
        <v>380000</v>
      </c>
      <c r="BA2206" s="138">
        <f t="shared" ca="1" si="93"/>
        <v>379999</v>
      </c>
      <c r="BB2206" s="138">
        <f t="shared" ca="1" si="94"/>
        <v>1</v>
      </c>
    </row>
    <row r="2207" spans="52:54" ht="15.75" customHeight="1">
      <c r="AZ2207" s="138">
        <f t="shared" ca="1" si="92"/>
        <v>133000</v>
      </c>
      <c r="BA2207" s="138">
        <f t="shared" ca="1" si="93"/>
        <v>132999</v>
      </c>
      <c r="BB2207" s="138">
        <f t="shared" ca="1" si="94"/>
        <v>1</v>
      </c>
    </row>
    <row r="2208" spans="52:54" ht="15.75" customHeight="1">
      <c r="AZ2208" s="138">
        <f t="shared" ca="1" si="92"/>
        <v>192000</v>
      </c>
      <c r="BA2208" s="138">
        <f t="shared" ca="1" si="93"/>
        <v>191999</v>
      </c>
      <c r="BB2208" s="138">
        <f t="shared" ca="1" si="94"/>
        <v>1</v>
      </c>
    </row>
    <row r="2209" spans="52:54" ht="15.75" customHeight="1">
      <c r="AZ2209" s="138">
        <f t="shared" ca="1" si="92"/>
        <v>101000</v>
      </c>
      <c r="BA2209" s="138">
        <f t="shared" ca="1" si="93"/>
        <v>100999</v>
      </c>
      <c r="BB2209" s="138">
        <f t="shared" ca="1" si="94"/>
        <v>1</v>
      </c>
    </row>
    <row r="2210" spans="52:54" ht="15.75" customHeight="1">
      <c r="AZ2210" s="138">
        <f t="shared" ca="1" si="92"/>
        <v>104000</v>
      </c>
      <c r="BA2210" s="138">
        <f t="shared" ca="1" si="93"/>
        <v>103999</v>
      </c>
      <c r="BB2210" s="138">
        <f t="shared" ca="1" si="94"/>
        <v>1</v>
      </c>
    </row>
    <row r="2211" spans="52:54" ht="15.75" customHeight="1">
      <c r="AZ2211" s="138">
        <f t="shared" ca="1" si="92"/>
        <v>117000</v>
      </c>
      <c r="BA2211" s="138">
        <f t="shared" ca="1" si="93"/>
        <v>116999</v>
      </c>
      <c r="BB2211" s="138">
        <f t="shared" ca="1" si="94"/>
        <v>1</v>
      </c>
    </row>
    <row r="2212" spans="52:54" ht="15.75" customHeight="1">
      <c r="AZ2212" s="138">
        <f t="shared" ca="1" si="92"/>
        <v>237000</v>
      </c>
      <c r="BA2212" s="138">
        <f t="shared" ca="1" si="93"/>
        <v>236999</v>
      </c>
      <c r="BB2212" s="138">
        <f t="shared" ca="1" si="94"/>
        <v>1</v>
      </c>
    </row>
    <row r="2213" spans="52:54" ht="15.75" customHeight="1">
      <c r="AZ2213" s="138">
        <f t="shared" ca="1" si="92"/>
        <v>273000</v>
      </c>
      <c r="BA2213" s="138">
        <f t="shared" ca="1" si="93"/>
        <v>272999</v>
      </c>
      <c r="BB2213" s="138">
        <f t="shared" ca="1" si="94"/>
        <v>1</v>
      </c>
    </row>
    <row r="2214" spans="52:54" ht="15.75" customHeight="1">
      <c r="AZ2214" s="138">
        <f t="shared" ca="1" si="92"/>
        <v>391000</v>
      </c>
      <c r="BA2214" s="138">
        <f t="shared" ca="1" si="93"/>
        <v>390999</v>
      </c>
      <c r="BB2214" s="138">
        <f t="shared" ca="1" si="94"/>
        <v>1</v>
      </c>
    </row>
    <row r="2215" spans="52:54" ht="15.75" customHeight="1">
      <c r="AZ2215" s="138">
        <f t="shared" ca="1" si="92"/>
        <v>213000</v>
      </c>
      <c r="BA2215" s="138">
        <f t="shared" ca="1" si="93"/>
        <v>212999</v>
      </c>
      <c r="BB2215" s="138">
        <f t="shared" ca="1" si="94"/>
        <v>1</v>
      </c>
    </row>
    <row r="2216" spans="52:54" ht="15.75" customHeight="1">
      <c r="AZ2216" s="138">
        <f t="shared" ca="1" si="92"/>
        <v>321000</v>
      </c>
      <c r="BA2216" s="138">
        <f t="shared" ca="1" si="93"/>
        <v>320999</v>
      </c>
      <c r="BB2216" s="138">
        <f t="shared" ca="1" si="94"/>
        <v>1</v>
      </c>
    </row>
    <row r="2217" spans="52:54" ht="15.75" customHeight="1">
      <c r="AZ2217" s="138">
        <f t="shared" ca="1" si="92"/>
        <v>278000</v>
      </c>
      <c r="BA2217" s="138">
        <f t="shared" ca="1" si="93"/>
        <v>277999</v>
      </c>
      <c r="BB2217" s="138">
        <f t="shared" ca="1" si="94"/>
        <v>1</v>
      </c>
    </row>
    <row r="2218" spans="52:54" ht="15.75" customHeight="1">
      <c r="AZ2218" s="138">
        <f t="shared" ca="1" si="92"/>
        <v>149000</v>
      </c>
      <c r="BA2218" s="138">
        <f t="shared" ca="1" si="93"/>
        <v>148999</v>
      </c>
      <c r="BB2218" s="138">
        <f t="shared" ca="1" si="94"/>
        <v>1</v>
      </c>
    </row>
    <row r="2219" spans="52:54" ht="15.75" customHeight="1">
      <c r="AZ2219" s="138">
        <f t="shared" ca="1" si="92"/>
        <v>264000</v>
      </c>
      <c r="BA2219" s="138">
        <f t="shared" ca="1" si="93"/>
        <v>263999</v>
      </c>
      <c r="BB2219" s="138">
        <f t="shared" ca="1" si="94"/>
        <v>1</v>
      </c>
    </row>
    <row r="2220" spans="52:54" ht="15.75" customHeight="1">
      <c r="AZ2220" s="138">
        <f t="shared" ca="1" si="92"/>
        <v>225000</v>
      </c>
      <c r="BA2220" s="138">
        <f t="shared" ca="1" si="93"/>
        <v>224999</v>
      </c>
      <c r="BB2220" s="138">
        <f t="shared" ca="1" si="94"/>
        <v>1</v>
      </c>
    </row>
    <row r="2221" spans="52:54" ht="15.75" customHeight="1">
      <c r="AZ2221" s="138">
        <f t="shared" ca="1" si="92"/>
        <v>159000</v>
      </c>
      <c r="BA2221" s="138">
        <f t="shared" ca="1" si="93"/>
        <v>158999</v>
      </c>
      <c r="BB2221" s="138">
        <f t="shared" ca="1" si="94"/>
        <v>1</v>
      </c>
    </row>
    <row r="2222" spans="52:54" ht="15.75" customHeight="1">
      <c r="AZ2222" s="138">
        <f t="shared" ca="1" si="92"/>
        <v>210000</v>
      </c>
      <c r="BA2222" s="138">
        <f t="shared" ca="1" si="93"/>
        <v>209999</v>
      </c>
      <c r="BB2222" s="138">
        <f t="shared" ca="1" si="94"/>
        <v>1</v>
      </c>
    </row>
    <row r="2223" spans="52:54" ht="15.75" customHeight="1">
      <c r="AZ2223" s="138">
        <f t="shared" ca="1" si="92"/>
        <v>309000</v>
      </c>
      <c r="BA2223" s="138">
        <f t="shared" ca="1" si="93"/>
        <v>308999</v>
      </c>
      <c r="BB2223" s="138">
        <f t="shared" ca="1" si="94"/>
        <v>1</v>
      </c>
    </row>
    <row r="2224" spans="52:54" ht="15.75" customHeight="1">
      <c r="AZ2224" s="138">
        <f t="shared" ca="1" si="92"/>
        <v>215000</v>
      </c>
      <c r="BA2224" s="138">
        <f t="shared" ca="1" si="93"/>
        <v>214999</v>
      </c>
      <c r="BB2224" s="138">
        <f t="shared" ca="1" si="94"/>
        <v>1</v>
      </c>
    </row>
    <row r="2225" spans="52:54" ht="15.75" customHeight="1">
      <c r="AZ2225" s="138">
        <f t="shared" ca="1" si="92"/>
        <v>191000</v>
      </c>
      <c r="BA2225" s="138">
        <f t="shared" ca="1" si="93"/>
        <v>190999</v>
      </c>
      <c r="BB2225" s="138">
        <f t="shared" ca="1" si="94"/>
        <v>1</v>
      </c>
    </row>
    <row r="2226" spans="52:54" ht="15.75" customHeight="1">
      <c r="AZ2226" s="138">
        <f t="shared" ca="1" si="92"/>
        <v>290000</v>
      </c>
      <c r="BA2226" s="138">
        <f t="shared" ca="1" si="93"/>
        <v>289999</v>
      </c>
      <c r="BB2226" s="138">
        <f t="shared" ca="1" si="94"/>
        <v>1</v>
      </c>
    </row>
    <row r="2227" spans="52:54" ht="15.75" customHeight="1">
      <c r="AZ2227" s="138">
        <f t="shared" ca="1" si="92"/>
        <v>238000</v>
      </c>
      <c r="BA2227" s="138">
        <f t="shared" ca="1" si="93"/>
        <v>237999</v>
      </c>
      <c r="BB2227" s="138">
        <f t="shared" ca="1" si="94"/>
        <v>1</v>
      </c>
    </row>
    <row r="2228" spans="52:54" ht="15.75" customHeight="1">
      <c r="AZ2228" s="138">
        <f t="shared" ca="1" si="92"/>
        <v>118000</v>
      </c>
      <c r="BA2228" s="138">
        <f t="shared" ca="1" si="93"/>
        <v>117999</v>
      </c>
      <c r="BB2228" s="138">
        <f t="shared" ca="1" si="94"/>
        <v>1</v>
      </c>
    </row>
    <row r="2229" spans="52:54" ht="15.75" customHeight="1">
      <c r="AZ2229" s="138">
        <f t="shared" ca="1" si="92"/>
        <v>347000</v>
      </c>
      <c r="BA2229" s="138">
        <f t="shared" ca="1" si="93"/>
        <v>346999</v>
      </c>
      <c r="BB2229" s="138">
        <f t="shared" ca="1" si="94"/>
        <v>1</v>
      </c>
    </row>
    <row r="2230" spans="52:54" ht="15.75" customHeight="1">
      <c r="AZ2230" s="138">
        <f t="shared" ca="1" si="92"/>
        <v>304000</v>
      </c>
      <c r="BA2230" s="138">
        <f t="shared" ca="1" si="93"/>
        <v>303999</v>
      </c>
      <c r="BB2230" s="138">
        <f t="shared" ca="1" si="94"/>
        <v>1</v>
      </c>
    </row>
    <row r="2231" spans="52:54" ht="15.75" customHeight="1">
      <c r="AZ2231" s="138">
        <f t="shared" ca="1" si="92"/>
        <v>311000</v>
      </c>
      <c r="BA2231" s="138">
        <f t="shared" ca="1" si="93"/>
        <v>310999</v>
      </c>
      <c r="BB2231" s="138">
        <f t="shared" ca="1" si="94"/>
        <v>1</v>
      </c>
    </row>
    <row r="2232" spans="52:54" ht="15.75" customHeight="1">
      <c r="AZ2232" s="138">
        <f t="shared" ca="1" si="92"/>
        <v>303000</v>
      </c>
      <c r="BA2232" s="138">
        <f t="shared" ca="1" si="93"/>
        <v>302999</v>
      </c>
      <c r="BB2232" s="138">
        <f t="shared" ca="1" si="94"/>
        <v>1</v>
      </c>
    </row>
    <row r="2233" spans="52:54" ht="15.75" customHeight="1">
      <c r="AZ2233" s="138">
        <f t="shared" ca="1" si="92"/>
        <v>251000</v>
      </c>
      <c r="BA2233" s="138">
        <f t="shared" ca="1" si="93"/>
        <v>250999</v>
      </c>
      <c r="BB2233" s="138">
        <f t="shared" ca="1" si="94"/>
        <v>1</v>
      </c>
    </row>
    <row r="2234" spans="52:54" ht="15.75" customHeight="1">
      <c r="AZ2234" s="138">
        <f t="shared" ca="1" si="92"/>
        <v>129000</v>
      </c>
      <c r="BA2234" s="138">
        <f t="shared" ca="1" si="93"/>
        <v>128999</v>
      </c>
      <c r="BB2234" s="138">
        <f t="shared" ca="1" si="94"/>
        <v>1</v>
      </c>
    </row>
    <row r="2235" spans="52:54" ht="15.75" customHeight="1">
      <c r="AZ2235" s="138">
        <f t="shared" ca="1" si="92"/>
        <v>388000</v>
      </c>
      <c r="BA2235" s="138">
        <f t="shared" ca="1" si="93"/>
        <v>387999</v>
      </c>
      <c r="BB2235" s="138">
        <f t="shared" ca="1" si="94"/>
        <v>1</v>
      </c>
    </row>
    <row r="2236" spans="52:54" ht="15.75" customHeight="1">
      <c r="AZ2236" s="138">
        <f t="shared" ca="1" si="92"/>
        <v>273000</v>
      </c>
      <c r="BA2236" s="138">
        <f t="shared" ca="1" si="93"/>
        <v>272999</v>
      </c>
      <c r="BB2236" s="138">
        <f t="shared" ca="1" si="94"/>
        <v>1</v>
      </c>
    </row>
    <row r="2237" spans="52:54" ht="15.75" customHeight="1">
      <c r="AZ2237" s="138">
        <f t="shared" ca="1" si="92"/>
        <v>230000</v>
      </c>
      <c r="BA2237" s="138">
        <f t="shared" ca="1" si="93"/>
        <v>229999</v>
      </c>
      <c r="BB2237" s="138">
        <f t="shared" ca="1" si="94"/>
        <v>1</v>
      </c>
    </row>
    <row r="2238" spans="52:54" ht="15.75" customHeight="1">
      <c r="AZ2238" s="138">
        <f t="shared" ca="1" si="92"/>
        <v>203000</v>
      </c>
      <c r="BA2238" s="138">
        <f t="shared" ca="1" si="93"/>
        <v>202999</v>
      </c>
      <c r="BB2238" s="138">
        <f t="shared" ca="1" si="94"/>
        <v>1</v>
      </c>
    </row>
    <row r="2239" spans="52:54" ht="15.75" customHeight="1">
      <c r="AZ2239" s="138">
        <f t="shared" ca="1" si="92"/>
        <v>342000</v>
      </c>
      <c r="BA2239" s="138">
        <f t="shared" ca="1" si="93"/>
        <v>341999</v>
      </c>
      <c r="BB2239" s="138">
        <f t="shared" ca="1" si="94"/>
        <v>1</v>
      </c>
    </row>
    <row r="2240" spans="52:54" ht="15.75" customHeight="1">
      <c r="AZ2240" s="138">
        <f t="shared" ca="1" si="92"/>
        <v>376000</v>
      </c>
      <c r="BA2240" s="138">
        <f t="shared" ca="1" si="93"/>
        <v>375999</v>
      </c>
      <c r="BB2240" s="138">
        <f t="shared" ca="1" si="94"/>
        <v>1</v>
      </c>
    </row>
    <row r="2241" spans="52:54" ht="15.75" customHeight="1">
      <c r="AZ2241" s="138">
        <f t="shared" ca="1" si="92"/>
        <v>146000</v>
      </c>
      <c r="BA2241" s="138">
        <f t="shared" ca="1" si="93"/>
        <v>145999</v>
      </c>
      <c r="BB2241" s="138">
        <f t="shared" ca="1" si="94"/>
        <v>1</v>
      </c>
    </row>
    <row r="2242" spans="52:54" ht="15.75" customHeight="1">
      <c r="AZ2242" s="138">
        <f t="shared" ca="1" si="92"/>
        <v>334000</v>
      </c>
      <c r="BA2242" s="138">
        <f t="shared" ca="1" si="93"/>
        <v>333999</v>
      </c>
      <c r="BB2242" s="138">
        <f t="shared" ca="1" si="94"/>
        <v>1</v>
      </c>
    </row>
    <row r="2243" spans="52:54" ht="15.75" customHeight="1">
      <c r="AZ2243" s="138">
        <f t="shared" ca="1" si="92"/>
        <v>341000</v>
      </c>
      <c r="BA2243" s="138">
        <f t="shared" ca="1" si="93"/>
        <v>340999</v>
      </c>
      <c r="BB2243" s="138">
        <f t="shared" ca="1" si="94"/>
        <v>1</v>
      </c>
    </row>
    <row r="2244" spans="52:54" ht="15.75" customHeight="1">
      <c r="AZ2244" s="138">
        <f t="shared" ca="1" si="92"/>
        <v>339000</v>
      </c>
      <c r="BA2244" s="138">
        <f t="shared" ca="1" si="93"/>
        <v>338999</v>
      </c>
      <c r="BB2244" s="138">
        <f t="shared" ca="1" si="94"/>
        <v>1</v>
      </c>
    </row>
    <row r="2245" spans="52:54" ht="15.75" customHeight="1">
      <c r="AZ2245" s="138">
        <f t="shared" ca="1" si="92"/>
        <v>374000</v>
      </c>
      <c r="BA2245" s="138">
        <f t="shared" ca="1" si="93"/>
        <v>373999</v>
      </c>
      <c r="BB2245" s="138">
        <f t="shared" ca="1" si="94"/>
        <v>1</v>
      </c>
    </row>
    <row r="2246" spans="52:54" ht="15.75" customHeight="1">
      <c r="AZ2246" s="138">
        <f t="shared" ca="1" si="92"/>
        <v>372000</v>
      </c>
      <c r="BA2246" s="138">
        <f t="shared" ca="1" si="93"/>
        <v>371999</v>
      </c>
      <c r="BB2246" s="138">
        <f t="shared" ca="1" si="94"/>
        <v>1</v>
      </c>
    </row>
    <row r="2247" spans="52:54" ht="15.75" customHeight="1">
      <c r="AZ2247" s="138">
        <f t="shared" ca="1" si="92"/>
        <v>230000</v>
      </c>
      <c r="BA2247" s="138">
        <f t="shared" ca="1" si="93"/>
        <v>229999</v>
      </c>
      <c r="BB2247" s="138">
        <f t="shared" ca="1" si="94"/>
        <v>1</v>
      </c>
    </row>
    <row r="2248" spans="52:54" ht="15.75" customHeight="1">
      <c r="AZ2248" s="138">
        <f t="shared" ca="1" si="92"/>
        <v>206000</v>
      </c>
      <c r="BA2248" s="138">
        <f t="shared" ca="1" si="93"/>
        <v>205999</v>
      </c>
      <c r="BB2248" s="138">
        <f t="shared" ca="1" si="94"/>
        <v>1</v>
      </c>
    </row>
    <row r="2249" spans="52:54" ht="15.75" customHeight="1">
      <c r="AZ2249" s="138">
        <f t="shared" ca="1" si="92"/>
        <v>175000</v>
      </c>
      <c r="BA2249" s="138">
        <f t="shared" ca="1" si="93"/>
        <v>174999</v>
      </c>
      <c r="BB2249" s="138">
        <f t="shared" ca="1" si="94"/>
        <v>1</v>
      </c>
    </row>
    <row r="2250" spans="52:54" ht="15.75" customHeight="1">
      <c r="AZ2250" s="138">
        <f t="shared" ca="1" si="92"/>
        <v>141000</v>
      </c>
      <c r="BA2250" s="138">
        <f t="shared" ca="1" si="93"/>
        <v>140999</v>
      </c>
      <c r="BB2250" s="138">
        <f t="shared" ca="1" si="94"/>
        <v>1</v>
      </c>
    </row>
    <row r="2251" spans="52:54" ht="15.75" customHeight="1">
      <c r="AZ2251" s="138">
        <f t="shared" ca="1" si="92"/>
        <v>256000</v>
      </c>
      <c r="BA2251" s="138">
        <f t="shared" ca="1" si="93"/>
        <v>255999</v>
      </c>
      <c r="BB2251" s="138">
        <f t="shared" ca="1" si="94"/>
        <v>1</v>
      </c>
    </row>
    <row r="2252" spans="52:54" ht="15.75" customHeight="1">
      <c r="AZ2252" s="138">
        <f t="shared" ca="1" si="92"/>
        <v>239000</v>
      </c>
      <c r="BA2252" s="138">
        <f t="shared" ca="1" si="93"/>
        <v>238999</v>
      </c>
      <c r="BB2252" s="138">
        <f t="shared" ca="1" si="94"/>
        <v>1</v>
      </c>
    </row>
    <row r="2253" spans="52:54" ht="15.75" customHeight="1">
      <c r="AZ2253" s="138">
        <f t="shared" ca="1" si="92"/>
        <v>128000</v>
      </c>
      <c r="BA2253" s="138">
        <f t="shared" ca="1" si="93"/>
        <v>127999</v>
      </c>
      <c r="BB2253" s="138">
        <f t="shared" ca="1" si="94"/>
        <v>1</v>
      </c>
    </row>
    <row r="2254" spans="52:54" ht="15.75" customHeight="1">
      <c r="AZ2254" s="138">
        <f t="shared" ca="1" si="92"/>
        <v>131000</v>
      </c>
      <c r="BA2254" s="138">
        <f t="shared" ca="1" si="93"/>
        <v>130999</v>
      </c>
      <c r="BB2254" s="138">
        <f t="shared" ca="1" si="94"/>
        <v>1</v>
      </c>
    </row>
    <row r="2255" spans="52:54" ht="15.75" customHeight="1">
      <c r="AZ2255" s="138">
        <f t="shared" ca="1" si="92"/>
        <v>265000</v>
      </c>
      <c r="BA2255" s="138">
        <f t="shared" ca="1" si="93"/>
        <v>264999</v>
      </c>
      <c r="BB2255" s="138">
        <f t="shared" ca="1" si="94"/>
        <v>1</v>
      </c>
    </row>
    <row r="2256" spans="52:54" ht="15.75" customHeight="1">
      <c r="AZ2256" s="138">
        <f t="shared" ca="1" si="92"/>
        <v>156000</v>
      </c>
      <c r="BA2256" s="138">
        <f t="shared" ca="1" si="93"/>
        <v>155999</v>
      </c>
      <c r="BB2256" s="138">
        <f t="shared" ca="1" si="94"/>
        <v>1</v>
      </c>
    </row>
    <row r="2257" spans="52:54" ht="15.75" customHeight="1">
      <c r="AZ2257" s="138">
        <f t="shared" ca="1" si="92"/>
        <v>338000</v>
      </c>
      <c r="BA2257" s="138">
        <f t="shared" ca="1" si="93"/>
        <v>337999</v>
      </c>
      <c r="BB2257" s="138">
        <f t="shared" ca="1" si="94"/>
        <v>1</v>
      </c>
    </row>
    <row r="2258" spans="52:54" ht="15.75" customHeight="1">
      <c r="AZ2258" s="138">
        <f t="shared" ca="1" si="92"/>
        <v>355000</v>
      </c>
      <c r="BA2258" s="138">
        <f t="shared" ca="1" si="93"/>
        <v>354999</v>
      </c>
      <c r="BB2258" s="138">
        <f t="shared" ca="1" si="94"/>
        <v>1</v>
      </c>
    </row>
    <row r="2259" spans="52:54" ht="15.75" customHeight="1">
      <c r="AZ2259" s="138">
        <f t="shared" ca="1" si="92"/>
        <v>131000</v>
      </c>
      <c r="BA2259" s="138">
        <f t="shared" ca="1" si="93"/>
        <v>130999</v>
      </c>
      <c r="BB2259" s="138">
        <f t="shared" ca="1" si="94"/>
        <v>1</v>
      </c>
    </row>
    <row r="2260" spans="52:54" ht="15.75" customHeight="1">
      <c r="AZ2260" s="138">
        <f t="shared" ca="1" si="92"/>
        <v>245000</v>
      </c>
      <c r="BA2260" s="138">
        <f t="shared" ca="1" si="93"/>
        <v>244999</v>
      </c>
      <c r="BB2260" s="138">
        <f t="shared" ca="1" si="94"/>
        <v>1</v>
      </c>
    </row>
    <row r="2261" spans="52:54" ht="15.75" customHeight="1">
      <c r="AZ2261" s="138">
        <f t="shared" ca="1" si="92"/>
        <v>119000</v>
      </c>
      <c r="BA2261" s="138">
        <f t="shared" ca="1" si="93"/>
        <v>118999</v>
      </c>
      <c r="BB2261" s="138">
        <f t="shared" ca="1" si="94"/>
        <v>1</v>
      </c>
    </row>
    <row r="2262" spans="52:54" ht="15.75" customHeight="1">
      <c r="AZ2262" s="138">
        <f t="shared" ca="1" si="92"/>
        <v>396000</v>
      </c>
      <c r="BA2262" s="138">
        <f t="shared" ca="1" si="93"/>
        <v>395999</v>
      </c>
      <c r="BB2262" s="138">
        <f t="shared" ca="1" si="94"/>
        <v>1</v>
      </c>
    </row>
    <row r="2263" spans="52:54" ht="15.75" customHeight="1">
      <c r="AZ2263" s="138">
        <f t="shared" ca="1" si="92"/>
        <v>264000</v>
      </c>
      <c r="BA2263" s="138">
        <f t="shared" ca="1" si="93"/>
        <v>263999</v>
      </c>
      <c r="BB2263" s="138">
        <f t="shared" ca="1" si="94"/>
        <v>1</v>
      </c>
    </row>
    <row r="2264" spans="52:54" ht="15.75" customHeight="1">
      <c r="AZ2264" s="138">
        <f t="shared" ca="1" si="92"/>
        <v>334000</v>
      </c>
      <c r="BA2264" s="138">
        <f t="shared" ca="1" si="93"/>
        <v>333999</v>
      </c>
      <c r="BB2264" s="138">
        <f t="shared" ca="1" si="94"/>
        <v>1</v>
      </c>
    </row>
    <row r="2265" spans="52:54" ht="15.75" customHeight="1">
      <c r="AZ2265" s="138">
        <f t="shared" ca="1" si="92"/>
        <v>121000</v>
      </c>
      <c r="BA2265" s="138">
        <f t="shared" ca="1" si="93"/>
        <v>120999</v>
      </c>
      <c r="BB2265" s="138">
        <f t="shared" ca="1" si="94"/>
        <v>1</v>
      </c>
    </row>
    <row r="2266" spans="52:54" ht="15.75" customHeight="1">
      <c r="AZ2266" s="138">
        <f t="shared" ca="1" si="92"/>
        <v>349000</v>
      </c>
      <c r="BA2266" s="138">
        <f t="shared" ca="1" si="93"/>
        <v>348999</v>
      </c>
      <c r="BB2266" s="138">
        <f t="shared" ca="1" si="94"/>
        <v>1</v>
      </c>
    </row>
    <row r="2267" spans="52:54" ht="15.75" customHeight="1">
      <c r="AZ2267" s="138">
        <f t="shared" ca="1" si="92"/>
        <v>212000</v>
      </c>
      <c r="BA2267" s="138">
        <f t="shared" ca="1" si="93"/>
        <v>211999</v>
      </c>
      <c r="BB2267" s="138">
        <f t="shared" ca="1" si="94"/>
        <v>1</v>
      </c>
    </row>
    <row r="2268" spans="52:54" ht="15.75" customHeight="1">
      <c r="AZ2268" s="138">
        <f t="shared" ca="1" si="92"/>
        <v>354000</v>
      </c>
      <c r="BA2268" s="138">
        <f t="shared" ca="1" si="93"/>
        <v>353999</v>
      </c>
      <c r="BB2268" s="138">
        <f t="shared" ca="1" si="94"/>
        <v>1</v>
      </c>
    </row>
    <row r="2269" spans="52:54" ht="15.75" customHeight="1">
      <c r="AZ2269" s="138">
        <f t="shared" ca="1" si="92"/>
        <v>183000</v>
      </c>
      <c r="BA2269" s="138">
        <f t="shared" ca="1" si="93"/>
        <v>182999</v>
      </c>
      <c r="BB2269" s="138">
        <f t="shared" ca="1" si="94"/>
        <v>1</v>
      </c>
    </row>
    <row r="2270" spans="52:54" ht="15.75" customHeight="1">
      <c r="AZ2270" s="138">
        <f t="shared" ca="1" si="92"/>
        <v>353000</v>
      </c>
      <c r="BA2270" s="138">
        <f t="shared" ca="1" si="93"/>
        <v>352999</v>
      </c>
      <c r="BB2270" s="138">
        <f t="shared" ca="1" si="94"/>
        <v>1</v>
      </c>
    </row>
    <row r="2271" spans="52:54" ht="15.75" customHeight="1">
      <c r="AZ2271" s="138">
        <f t="shared" ca="1" si="92"/>
        <v>226000</v>
      </c>
      <c r="BA2271" s="138">
        <f t="shared" ca="1" si="93"/>
        <v>225999</v>
      </c>
      <c r="BB2271" s="138">
        <f t="shared" ca="1" si="94"/>
        <v>1</v>
      </c>
    </row>
    <row r="2272" spans="52:54" ht="15.75" customHeight="1">
      <c r="AZ2272" s="138">
        <f t="shared" ca="1" si="92"/>
        <v>153000</v>
      </c>
      <c r="BA2272" s="138">
        <f t="shared" ca="1" si="93"/>
        <v>152999</v>
      </c>
      <c r="BB2272" s="138">
        <f t="shared" ca="1" si="94"/>
        <v>1</v>
      </c>
    </row>
    <row r="2273" spans="52:54" ht="15.75" customHeight="1">
      <c r="AZ2273" s="138">
        <f t="shared" ca="1" si="92"/>
        <v>275000</v>
      </c>
      <c r="BA2273" s="138">
        <f t="shared" ca="1" si="93"/>
        <v>274999</v>
      </c>
      <c r="BB2273" s="138">
        <f t="shared" ca="1" si="94"/>
        <v>1</v>
      </c>
    </row>
    <row r="2274" spans="52:54" ht="15.75" customHeight="1">
      <c r="AZ2274" s="138">
        <f t="shared" ca="1" si="92"/>
        <v>202000</v>
      </c>
      <c r="BA2274" s="138">
        <f t="shared" ca="1" si="93"/>
        <v>201999</v>
      </c>
      <c r="BB2274" s="138">
        <f t="shared" ca="1" si="94"/>
        <v>1</v>
      </c>
    </row>
    <row r="2275" spans="52:54" ht="15.75" customHeight="1">
      <c r="AZ2275" s="138">
        <f t="shared" ca="1" si="92"/>
        <v>261000</v>
      </c>
      <c r="BA2275" s="138">
        <f t="shared" ca="1" si="93"/>
        <v>260999</v>
      </c>
      <c r="BB2275" s="138">
        <f t="shared" ca="1" si="94"/>
        <v>1</v>
      </c>
    </row>
    <row r="2276" spans="52:54" ht="15.75" customHeight="1">
      <c r="AZ2276" s="138">
        <f t="shared" ca="1" si="92"/>
        <v>344000</v>
      </c>
      <c r="BA2276" s="138">
        <f t="shared" ca="1" si="93"/>
        <v>343999</v>
      </c>
      <c r="BB2276" s="138">
        <f t="shared" ca="1" si="94"/>
        <v>1</v>
      </c>
    </row>
    <row r="2277" spans="52:54" ht="15.75" customHeight="1">
      <c r="AZ2277" s="138">
        <f t="shared" ca="1" si="92"/>
        <v>170000</v>
      </c>
      <c r="BA2277" s="138">
        <f t="shared" ca="1" si="93"/>
        <v>169999</v>
      </c>
      <c r="BB2277" s="138">
        <f t="shared" ca="1" si="94"/>
        <v>1</v>
      </c>
    </row>
    <row r="2278" spans="52:54" ht="15.75" customHeight="1">
      <c r="AZ2278" s="138">
        <f t="shared" ca="1" si="92"/>
        <v>306000</v>
      </c>
      <c r="BA2278" s="138">
        <f t="shared" ca="1" si="93"/>
        <v>305999</v>
      </c>
      <c r="BB2278" s="138">
        <f t="shared" ca="1" si="94"/>
        <v>1</v>
      </c>
    </row>
    <row r="2279" spans="52:54" ht="15.75" customHeight="1">
      <c r="AZ2279" s="138">
        <f t="shared" ca="1" si="92"/>
        <v>136000</v>
      </c>
      <c r="BA2279" s="138">
        <f t="shared" ca="1" si="93"/>
        <v>135999</v>
      </c>
      <c r="BB2279" s="138">
        <f t="shared" ca="1" si="94"/>
        <v>1</v>
      </c>
    </row>
    <row r="2280" spans="52:54" ht="15.75" customHeight="1">
      <c r="AZ2280" s="138">
        <f t="shared" ca="1" si="92"/>
        <v>167000</v>
      </c>
      <c r="BA2280" s="138">
        <f t="shared" ca="1" si="93"/>
        <v>166999</v>
      </c>
      <c r="BB2280" s="138">
        <f t="shared" ca="1" si="94"/>
        <v>1</v>
      </c>
    </row>
    <row r="2281" spans="52:54" ht="15.75" customHeight="1">
      <c r="AZ2281" s="138">
        <f t="shared" ca="1" si="92"/>
        <v>384000</v>
      </c>
      <c r="BA2281" s="138">
        <f t="shared" ca="1" si="93"/>
        <v>383999</v>
      </c>
      <c r="BB2281" s="138">
        <f t="shared" ca="1" si="94"/>
        <v>1</v>
      </c>
    </row>
    <row r="2282" spans="52:54" ht="15.75" customHeight="1">
      <c r="AZ2282" s="138">
        <f t="shared" ca="1" si="92"/>
        <v>289000</v>
      </c>
      <c r="BA2282" s="138">
        <f t="shared" ca="1" si="93"/>
        <v>288999</v>
      </c>
      <c r="BB2282" s="138">
        <f t="shared" ca="1" si="94"/>
        <v>1</v>
      </c>
    </row>
    <row r="2283" spans="52:54" ht="15.75" customHeight="1">
      <c r="AZ2283" s="138">
        <f t="shared" ca="1" si="92"/>
        <v>112000</v>
      </c>
      <c r="BA2283" s="138">
        <f t="shared" ca="1" si="93"/>
        <v>111999</v>
      </c>
      <c r="BB2283" s="138">
        <f t="shared" ca="1" si="94"/>
        <v>1</v>
      </c>
    </row>
    <row r="2284" spans="52:54" ht="15.75" customHeight="1">
      <c r="AZ2284" s="138">
        <f t="shared" ca="1" si="92"/>
        <v>125000</v>
      </c>
      <c r="BA2284" s="138">
        <f t="shared" ca="1" si="93"/>
        <v>124999</v>
      </c>
      <c r="BB2284" s="138">
        <f t="shared" ca="1" si="94"/>
        <v>1</v>
      </c>
    </row>
    <row r="2285" spans="52:54" ht="15.75" customHeight="1">
      <c r="AZ2285" s="138">
        <f t="shared" ca="1" si="92"/>
        <v>189000</v>
      </c>
      <c r="BA2285" s="138">
        <f t="shared" ca="1" si="93"/>
        <v>188999</v>
      </c>
      <c r="BB2285" s="138">
        <f t="shared" ca="1" si="94"/>
        <v>1</v>
      </c>
    </row>
    <row r="2286" spans="52:54" ht="15.75" customHeight="1">
      <c r="AZ2286" s="138">
        <f t="shared" ca="1" si="92"/>
        <v>333000</v>
      </c>
      <c r="BA2286" s="138">
        <f t="shared" ca="1" si="93"/>
        <v>332999</v>
      </c>
      <c r="BB2286" s="138">
        <f t="shared" ca="1" si="94"/>
        <v>1</v>
      </c>
    </row>
    <row r="2287" spans="52:54" ht="15.75" customHeight="1">
      <c r="AZ2287" s="138">
        <f t="shared" ca="1" si="92"/>
        <v>344000</v>
      </c>
      <c r="BA2287" s="138">
        <f t="shared" ca="1" si="93"/>
        <v>343999</v>
      </c>
      <c r="BB2287" s="138">
        <f t="shared" ca="1" si="94"/>
        <v>1</v>
      </c>
    </row>
    <row r="2288" spans="52:54" ht="15.75" customHeight="1">
      <c r="AZ2288" s="138">
        <f t="shared" ca="1" si="92"/>
        <v>138000</v>
      </c>
      <c r="BA2288" s="138">
        <f t="shared" ca="1" si="93"/>
        <v>137999</v>
      </c>
      <c r="BB2288" s="138">
        <f t="shared" ca="1" si="94"/>
        <v>1</v>
      </c>
    </row>
    <row r="2289" spans="52:54" ht="15.75" customHeight="1">
      <c r="AZ2289" s="138">
        <f t="shared" ca="1" si="92"/>
        <v>196000</v>
      </c>
      <c r="BA2289" s="138">
        <f t="shared" ca="1" si="93"/>
        <v>195999</v>
      </c>
      <c r="BB2289" s="138">
        <f t="shared" ca="1" si="94"/>
        <v>1</v>
      </c>
    </row>
    <row r="2290" spans="52:54" ht="15.75" customHeight="1">
      <c r="AZ2290" s="138">
        <f t="shared" ca="1" si="92"/>
        <v>392000</v>
      </c>
      <c r="BA2290" s="138">
        <f t="shared" ca="1" si="93"/>
        <v>391999</v>
      </c>
      <c r="BB2290" s="138">
        <f t="shared" ca="1" si="94"/>
        <v>1</v>
      </c>
    </row>
    <row r="2291" spans="52:54" ht="15.75" customHeight="1">
      <c r="AZ2291" s="138">
        <f t="shared" ca="1" si="92"/>
        <v>188000</v>
      </c>
      <c r="BA2291" s="138">
        <f t="shared" ca="1" si="93"/>
        <v>187999</v>
      </c>
      <c r="BB2291" s="138">
        <f t="shared" ca="1" si="94"/>
        <v>1</v>
      </c>
    </row>
    <row r="2292" spans="52:54" ht="15.75" customHeight="1">
      <c r="AZ2292" s="138">
        <f t="shared" ca="1" si="92"/>
        <v>203000</v>
      </c>
      <c r="BA2292" s="138">
        <f t="shared" ca="1" si="93"/>
        <v>202999</v>
      </c>
      <c r="BB2292" s="138">
        <f t="shared" ca="1" si="94"/>
        <v>1</v>
      </c>
    </row>
    <row r="2293" spans="52:54" ht="15.75" customHeight="1">
      <c r="AZ2293" s="138">
        <f t="shared" ca="1" si="92"/>
        <v>257000</v>
      </c>
      <c r="BA2293" s="138">
        <f t="shared" ca="1" si="93"/>
        <v>256999</v>
      </c>
      <c r="BB2293" s="138">
        <f t="shared" ca="1" si="94"/>
        <v>1</v>
      </c>
    </row>
    <row r="2294" spans="52:54" ht="15.75" customHeight="1">
      <c r="AZ2294" s="138">
        <f t="shared" ca="1" si="92"/>
        <v>217000</v>
      </c>
      <c r="BA2294" s="138">
        <f t="shared" ca="1" si="93"/>
        <v>216999</v>
      </c>
      <c r="BB2294" s="138">
        <f t="shared" ca="1" si="94"/>
        <v>1</v>
      </c>
    </row>
    <row r="2295" spans="52:54" ht="15.75" customHeight="1">
      <c r="AZ2295" s="138">
        <f t="shared" ca="1" si="92"/>
        <v>152000</v>
      </c>
      <c r="BA2295" s="138">
        <f t="shared" ca="1" si="93"/>
        <v>151999</v>
      </c>
      <c r="BB2295" s="138">
        <f t="shared" ca="1" si="94"/>
        <v>1</v>
      </c>
    </row>
    <row r="2296" spans="52:54" ht="15.75" customHeight="1">
      <c r="AZ2296" s="138">
        <f t="shared" ca="1" si="92"/>
        <v>343000</v>
      </c>
      <c r="BA2296" s="138">
        <f t="shared" ca="1" si="93"/>
        <v>342999</v>
      </c>
      <c r="BB2296" s="138">
        <f t="shared" ca="1" si="94"/>
        <v>1</v>
      </c>
    </row>
    <row r="2297" spans="52:54" ht="15.75" customHeight="1">
      <c r="AZ2297" s="138">
        <f t="shared" ca="1" si="92"/>
        <v>272000</v>
      </c>
      <c r="BA2297" s="138">
        <f t="shared" ca="1" si="93"/>
        <v>271999</v>
      </c>
      <c r="BB2297" s="138">
        <f t="shared" ca="1" si="94"/>
        <v>1</v>
      </c>
    </row>
    <row r="2298" spans="52:54" ht="15.75" customHeight="1">
      <c r="AZ2298" s="138">
        <f t="shared" ca="1" si="92"/>
        <v>303000</v>
      </c>
      <c r="BA2298" s="138">
        <f t="shared" ca="1" si="93"/>
        <v>302999</v>
      </c>
      <c r="BB2298" s="138">
        <f t="shared" ca="1" si="94"/>
        <v>1</v>
      </c>
    </row>
    <row r="2299" spans="52:54" ht="15.75" customHeight="1">
      <c r="AZ2299" s="138">
        <f t="shared" ref="AZ2299:AZ2553" ca="1" si="95">RANDBETWEEN(100,400)*1000</f>
        <v>184000</v>
      </c>
      <c r="BA2299" s="138">
        <f t="shared" ref="BA2299:BA2553" ca="1" si="96">+AZ2299-1</f>
        <v>183999</v>
      </c>
      <c r="BB2299" s="138">
        <f t="shared" ref="BB2299:BB2553" ca="1" si="97">+AZ2299-BA2299</f>
        <v>1</v>
      </c>
    </row>
    <row r="2300" spans="52:54" ht="15.75" customHeight="1">
      <c r="AZ2300" s="138">
        <f t="shared" ca="1" si="95"/>
        <v>203000</v>
      </c>
      <c r="BA2300" s="138">
        <f t="shared" ca="1" si="96"/>
        <v>202999</v>
      </c>
      <c r="BB2300" s="138">
        <f t="shared" ca="1" si="97"/>
        <v>1</v>
      </c>
    </row>
    <row r="2301" spans="52:54" ht="15.75" customHeight="1">
      <c r="AZ2301" s="138">
        <f t="shared" ca="1" si="95"/>
        <v>374000</v>
      </c>
      <c r="BA2301" s="138">
        <f t="shared" ca="1" si="96"/>
        <v>373999</v>
      </c>
      <c r="BB2301" s="138">
        <f t="shared" ca="1" si="97"/>
        <v>1</v>
      </c>
    </row>
    <row r="2302" spans="52:54" ht="15.75" customHeight="1">
      <c r="AZ2302" s="138">
        <f t="shared" ca="1" si="95"/>
        <v>298000</v>
      </c>
      <c r="BA2302" s="138">
        <f t="shared" ca="1" si="96"/>
        <v>297999</v>
      </c>
      <c r="BB2302" s="138">
        <f t="shared" ca="1" si="97"/>
        <v>1</v>
      </c>
    </row>
    <row r="2303" spans="52:54" ht="15.75" customHeight="1">
      <c r="AZ2303" s="138">
        <f t="shared" ca="1" si="95"/>
        <v>140000</v>
      </c>
      <c r="BA2303" s="138">
        <f t="shared" ca="1" si="96"/>
        <v>139999</v>
      </c>
      <c r="BB2303" s="138">
        <f t="shared" ca="1" si="97"/>
        <v>1</v>
      </c>
    </row>
    <row r="2304" spans="52:54" ht="15.75" customHeight="1">
      <c r="AZ2304" s="138">
        <f t="shared" ca="1" si="95"/>
        <v>337000</v>
      </c>
      <c r="BA2304" s="138">
        <f t="shared" ca="1" si="96"/>
        <v>336999</v>
      </c>
      <c r="BB2304" s="138">
        <f t="shared" ca="1" si="97"/>
        <v>1</v>
      </c>
    </row>
    <row r="2305" spans="52:54" ht="15.75" customHeight="1">
      <c r="AZ2305" s="138">
        <f t="shared" ca="1" si="95"/>
        <v>381000</v>
      </c>
      <c r="BA2305" s="138">
        <f t="shared" ca="1" si="96"/>
        <v>380999</v>
      </c>
      <c r="BB2305" s="138">
        <f t="shared" ca="1" si="97"/>
        <v>1</v>
      </c>
    </row>
    <row r="2306" spans="52:54" ht="15.75" customHeight="1">
      <c r="AZ2306" s="138">
        <f t="shared" ca="1" si="95"/>
        <v>319000</v>
      </c>
      <c r="BA2306" s="138">
        <f t="shared" ca="1" si="96"/>
        <v>318999</v>
      </c>
      <c r="BB2306" s="138">
        <f t="shared" ca="1" si="97"/>
        <v>1</v>
      </c>
    </row>
    <row r="2307" spans="52:54" ht="15.75" customHeight="1">
      <c r="AZ2307" s="138">
        <f t="shared" ca="1" si="95"/>
        <v>287000</v>
      </c>
      <c r="BA2307" s="138">
        <f t="shared" ca="1" si="96"/>
        <v>286999</v>
      </c>
      <c r="BB2307" s="138">
        <f t="shared" ca="1" si="97"/>
        <v>1</v>
      </c>
    </row>
    <row r="2308" spans="52:54" ht="15.75" customHeight="1">
      <c r="AZ2308" s="138">
        <f t="shared" ca="1" si="95"/>
        <v>129000</v>
      </c>
      <c r="BA2308" s="138">
        <f t="shared" ca="1" si="96"/>
        <v>128999</v>
      </c>
      <c r="BB2308" s="138">
        <f t="shared" ca="1" si="97"/>
        <v>1</v>
      </c>
    </row>
    <row r="2309" spans="52:54" ht="15.75" customHeight="1">
      <c r="AZ2309" s="138">
        <f t="shared" ca="1" si="95"/>
        <v>367000</v>
      </c>
      <c r="BA2309" s="138">
        <f t="shared" ca="1" si="96"/>
        <v>366999</v>
      </c>
      <c r="BB2309" s="138">
        <f t="shared" ca="1" si="97"/>
        <v>1</v>
      </c>
    </row>
    <row r="2310" spans="52:54" ht="15.75" customHeight="1">
      <c r="AZ2310" s="138">
        <f t="shared" ca="1" si="95"/>
        <v>227000</v>
      </c>
      <c r="BA2310" s="138">
        <f t="shared" ca="1" si="96"/>
        <v>226999</v>
      </c>
      <c r="BB2310" s="138">
        <f t="shared" ca="1" si="97"/>
        <v>1</v>
      </c>
    </row>
    <row r="2311" spans="52:54" ht="15.75" customHeight="1">
      <c r="AZ2311" s="138">
        <f t="shared" ca="1" si="95"/>
        <v>246000</v>
      </c>
      <c r="BA2311" s="138">
        <f t="shared" ca="1" si="96"/>
        <v>245999</v>
      </c>
      <c r="BB2311" s="138">
        <f t="shared" ca="1" si="97"/>
        <v>1</v>
      </c>
    </row>
    <row r="2312" spans="52:54" ht="15.75" customHeight="1">
      <c r="AZ2312" s="138">
        <f t="shared" ca="1" si="95"/>
        <v>196000</v>
      </c>
      <c r="BA2312" s="138">
        <f t="shared" ca="1" si="96"/>
        <v>195999</v>
      </c>
      <c r="BB2312" s="138">
        <f t="shared" ca="1" si="97"/>
        <v>1</v>
      </c>
    </row>
    <row r="2313" spans="52:54" ht="15.75" customHeight="1">
      <c r="AZ2313" s="138">
        <f t="shared" ca="1" si="95"/>
        <v>361000</v>
      </c>
      <c r="BA2313" s="138">
        <f t="shared" ca="1" si="96"/>
        <v>360999</v>
      </c>
      <c r="BB2313" s="138">
        <f t="shared" ca="1" si="97"/>
        <v>1</v>
      </c>
    </row>
    <row r="2314" spans="52:54" ht="15.75" customHeight="1">
      <c r="AZ2314" s="138">
        <f t="shared" ca="1" si="95"/>
        <v>138000</v>
      </c>
      <c r="BA2314" s="138">
        <f t="shared" ca="1" si="96"/>
        <v>137999</v>
      </c>
      <c r="BB2314" s="138">
        <f t="shared" ca="1" si="97"/>
        <v>1</v>
      </c>
    </row>
    <row r="2315" spans="52:54" ht="15.75" customHeight="1">
      <c r="AZ2315" s="138">
        <f t="shared" ca="1" si="95"/>
        <v>267000</v>
      </c>
      <c r="BA2315" s="138">
        <f t="shared" ca="1" si="96"/>
        <v>266999</v>
      </c>
      <c r="BB2315" s="138">
        <f t="shared" ca="1" si="97"/>
        <v>1</v>
      </c>
    </row>
    <row r="2316" spans="52:54" ht="15.75" customHeight="1">
      <c r="AZ2316" s="138">
        <f t="shared" ca="1" si="95"/>
        <v>349000</v>
      </c>
      <c r="BA2316" s="138">
        <f t="shared" ca="1" si="96"/>
        <v>348999</v>
      </c>
      <c r="BB2316" s="138">
        <f t="shared" ca="1" si="97"/>
        <v>1</v>
      </c>
    </row>
    <row r="2317" spans="52:54" ht="15.75" customHeight="1">
      <c r="AZ2317" s="138">
        <f t="shared" ca="1" si="95"/>
        <v>235000</v>
      </c>
      <c r="BA2317" s="138">
        <f t="shared" ca="1" si="96"/>
        <v>234999</v>
      </c>
      <c r="BB2317" s="138">
        <f t="shared" ca="1" si="97"/>
        <v>1</v>
      </c>
    </row>
    <row r="2318" spans="52:54" ht="15.75" customHeight="1">
      <c r="AZ2318" s="138">
        <f t="shared" ca="1" si="95"/>
        <v>207000</v>
      </c>
      <c r="BA2318" s="138">
        <f t="shared" ca="1" si="96"/>
        <v>206999</v>
      </c>
      <c r="BB2318" s="138">
        <f t="shared" ca="1" si="97"/>
        <v>1</v>
      </c>
    </row>
    <row r="2319" spans="52:54" ht="15.75" customHeight="1">
      <c r="AZ2319" s="138">
        <f t="shared" ca="1" si="95"/>
        <v>140000</v>
      </c>
      <c r="BA2319" s="138">
        <f t="shared" ca="1" si="96"/>
        <v>139999</v>
      </c>
      <c r="BB2319" s="138">
        <f t="shared" ca="1" si="97"/>
        <v>1</v>
      </c>
    </row>
    <row r="2320" spans="52:54" ht="15.75" customHeight="1">
      <c r="AZ2320" s="138">
        <f t="shared" ca="1" si="95"/>
        <v>146000</v>
      </c>
      <c r="BA2320" s="138">
        <f t="shared" ca="1" si="96"/>
        <v>145999</v>
      </c>
      <c r="BB2320" s="138">
        <f t="shared" ca="1" si="97"/>
        <v>1</v>
      </c>
    </row>
    <row r="2321" spans="52:54" ht="15.75" customHeight="1">
      <c r="AZ2321" s="138">
        <f t="shared" ca="1" si="95"/>
        <v>192000</v>
      </c>
      <c r="BA2321" s="138">
        <f t="shared" ca="1" si="96"/>
        <v>191999</v>
      </c>
      <c r="BB2321" s="138">
        <f t="shared" ca="1" si="97"/>
        <v>1</v>
      </c>
    </row>
    <row r="2322" spans="52:54" ht="15.75" customHeight="1">
      <c r="AZ2322" s="138">
        <f t="shared" ca="1" si="95"/>
        <v>300000</v>
      </c>
      <c r="BA2322" s="138">
        <f t="shared" ca="1" si="96"/>
        <v>299999</v>
      </c>
      <c r="BB2322" s="138">
        <f t="shared" ca="1" si="97"/>
        <v>1</v>
      </c>
    </row>
    <row r="2323" spans="52:54" ht="15.75" customHeight="1">
      <c r="AZ2323" s="138">
        <f t="shared" ca="1" si="95"/>
        <v>136000</v>
      </c>
      <c r="BA2323" s="138">
        <f t="shared" ca="1" si="96"/>
        <v>135999</v>
      </c>
      <c r="BB2323" s="138">
        <f t="shared" ca="1" si="97"/>
        <v>1</v>
      </c>
    </row>
    <row r="2324" spans="52:54" ht="15.75" customHeight="1">
      <c r="AZ2324" s="138">
        <f t="shared" ca="1" si="95"/>
        <v>229000</v>
      </c>
      <c r="BA2324" s="138">
        <f t="shared" ca="1" si="96"/>
        <v>228999</v>
      </c>
      <c r="BB2324" s="138">
        <f t="shared" ca="1" si="97"/>
        <v>1</v>
      </c>
    </row>
    <row r="2325" spans="52:54" ht="15.75" customHeight="1">
      <c r="AZ2325" s="138">
        <f t="shared" ca="1" si="95"/>
        <v>372000</v>
      </c>
      <c r="BA2325" s="138">
        <f t="shared" ca="1" si="96"/>
        <v>371999</v>
      </c>
      <c r="BB2325" s="138">
        <f t="shared" ca="1" si="97"/>
        <v>1</v>
      </c>
    </row>
    <row r="2326" spans="52:54" ht="15.75" customHeight="1">
      <c r="AZ2326" s="138">
        <f t="shared" ca="1" si="95"/>
        <v>246000</v>
      </c>
      <c r="BA2326" s="138">
        <f t="shared" ca="1" si="96"/>
        <v>245999</v>
      </c>
      <c r="BB2326" s="138">
        <f t="shared" ca="1" si="97"/>
        <v>1</v>
      </c>
    </row>
    <row r="2327" spans="52:54" ht="15.75" customHeight="1">
      <c r="AZ2327" s="138">
        <f t="shared" ca="1" si="95"/>
        <v>241000</v>
      </c>
      <c r="BA2327" s="138">
        <f t="shared" ca="1" si="96"/>
        <v>240999</v>
      </c>
      <c r="BB2327" s="138">
        <f t="shared" ca="1" si="97"/>
        <v>1</v>
      </c>
    </row>
    <row r="2328" spans="52:54" ht="15.75" customHeight="1">
      <c r="AZ2328" s="138">
        <f t="shared" ca="1" si="95"/>
        <v>397000</v>
      </c>
      <c r="BA2328" s="138">
        <f t="shared" ca="1" si="96"/>
        <v>396999</v>
      </c>
      <c r="BB2328" s="138">
        <f t="shared" ca="1" si="97"/>
        <v>1</v>
      </c>
    </row>
    <row r="2329" spans="52:54" ht="15.75" customHeight="1">
      <c r="AZ2329" s="138">
        <f t="shared" ca="1" si="95"/>
        <v>289000</v>
      </c>
      <c r="BA2329" s="138">
        <f t="shared" ca="1" si="96"/>
        <v>288999</v>
      </c>
      <c r="BB2329" s="138">
        <f t="shared" ca="1" si="97"/>
        <v>1</v>
      </c>
    </row>
    <row r="2330" spans="52:54" ht="15.75" customHeight="1">
      <c r="AZ2330" s="138">
        <f t="shared" ca="1" si="95"/>
        <v>357000</v>
      </c>
      <c r="BA2330" s="138">
        <f t="shared" ca="1" si="96"/>
        <v>356999</v>
      </c>
      <c r="BB2330" s="138">
        <f t="shared" ca="1" si="97"/>
        <v>1</v>
      </c>
    </row>
    <row r="2331" spans="52:54" ht="15.75" customHeight="1">
      <c r="AZ2331" s="138">
        <f t="shared" ca="1" si="95"/>
        <v>305000</v>
      </c>
      <c r="BA2331" s="138">
        <f t="shared" ca="1" si="96"/>
        <v>304999</v>
      </c>
      <c r="BB2331" s="138">
        <f t="shared" ca="1" si="97"/>
        <v>1</v>
      </c>
    </row>
    <row r="2332" spans="52:54" ht="15.75" customHeight="1">
      <c r="AZ2332" s="138">
        <f t="shared" ca="1" si="95"/>
        <v>300000</v>
      </c>
      <c r="BA2332" s="138">
        <f t="shared" ca="1" si="96"/>
        <v>299999</v>
      </c>
      <c r="BB2332" s="138">
        <f t="shared" ca="1" si="97"/>
        <v>1</v>
      </c>
    </row>
    <row r="2333" spans="52:54" ht="15.75" customHeight="1">
      <c r="AZ2333" s="138">
        <f t="shared" ca="1" si="95"/>
        <v>195000</v>
      </c>
      <c r="BA2333" s="138">
        <f t="shared" ca="1" si="96"/>
        <v>194999</v>
      </c>
      <c r="BB2333" s="138">
        <f t="shared" ca="1" si="97"/>
        <v>1</v>
      </c>
    </row>
    <row r="2334" spans="52:54" ht="15.75" customHeight="1">
      <c r="AZ2334" s="138">
        <f t="shared" ca="1" si="95"/>
        <v>184000</v>
      </c>
      <c r="BA2334" s="138">
        <f t="shared" ca="1" si="96"/>
        <v>183999</v>
      </c>
      <c r="BB2334" s="138">
        <f t="shared" ca="1" si="97"/>
        <v>1</v>
      </c>
    </row>
    <row r="2335" spans="52:54" ht="15.75" customHeight="1">
      <c r="AZ2335" s="138">
        <f t="shared" ca="1" si="95"/>
        <v>257000</v>
      </c>
      <c r="BA2335" s="138">
        <f t="shared" ca="1" si="96"/>
        <v>256999</v>
      </c>
      <c r="BB2335" s="138">
        <f t="shared" ca="1" si="97"/>
        <v>1</v>
      </c>
    </row>
    <row r="2336" spans="52:54" ht="15.75" customHeight="1">
      <c r="AZ2336" s="138">
        <f t="shared" ca="1" si="95"/>
        <v>176000</v>
      </c>
      <c r="BA2336" s="138">
        <f t="shared" ca="1" si="96"/>
        <v>175999</v>
      </c>
      <c r="BB2336" s="138">
        <f t="shared" ca="1" si="97"/>
        <v>1</v>
      </c>
    </row>
    <row r="2337" spans="52:54" ht="15.75" customHeight="1">
      <c r="AZ2337" s="138">
        <f t="shared" ca="1" si="95"/>
        <v>150000</v>
      </c>
      <c r="BA2337" s="138">
        <f t="shared" ca="1" si="96"/>
        <v>149999</v>
      </c>
      <c r="BB2337" s="138">
        <f t="shared" ca="1" si="97"/>
        <v>1</v>
      </c>
    </row>
    <row r="2338" spans="52:54" ht="15.75" customHeight="1">
      <c r="AZ2338" s="138">
        <f t="shared" ca="1" si="95"/>
        <v>159000</v>
      </c>
      <c r="BA2338" s="138">
        <f t="shared" ca="1" si="96"/>
        <v>158999</v>
      </c>
      <c r="BB2338" s="138">
        <f t="shared" ca="1" si="97"/>
        <v>1</v>
      </c>
    </row>
    <row r="2339" spans="52:54" ht="15.75" customHeight="1">
      <c r="AZ2339" s="138">
        <f t="shared" ca="1" si="95"/>
        <v>337000</v>
      </c>
      <c r="BA2339" s="138">
        <f t="shared" ca="1" si="96"/>
        <v>336999</v>
      </c>
      <c r="BB2339" s="138">
        <f t="shared" ca="1" si="97"/>
        <v>1</v>
      </c>
    </row>
    <row r="2340" spans="52:54" ht="15.75" customHeight="1">
      <c r="AZ2340" s="138">
        <f t="shared" ca="1" si="95"/>
        <v>167000</v>
      </c>
      <c r="BA2340" s="138">
        <f t="shared" ca="1" si="96"/>
        <v>166999</v>
      </c>
      <c r="BB2340" s="138">
        <f t="shared" ca="1" si="97"/>
        <v>1</v>
      </c>
    </row>
    <row r="2341" spans="52:54" ht="15.75" customHeight="1">
      <c r="AZ2341" s="138">
        <f t="shared" ca="1" si="95"/>
        <v>241000</v>
      </c>
      <c r="BA2341" s="138">
        <f t="shared" ca="1" si="96"/>
        <v>240999</v>
      </c>
      <c r="BB2341" s="138">
        <f t="shared" ca="1" si="97"/>
        <v>1</v>
      </c>
    </row>
    <row r="2342" spans="52:54" ht="15.75" customHeight="1">
      <c r="AZ2342" s="138">
        <f t="shared" ca="1" si="95"/>
        <v>358000</v>
      </c>
      <c r="BA2342" s="138">
        <f t="shared" ca="1" si="96"/>
        <v>357999</v>
      </c>
      <c r="BB2342" s="138">
        <f t="shared" ca="1" si="97"/>
        <v>1</v>
      </c>
    </row>
    <row r="2343" spans="52:54" ht="15.75" customHeight="1">
      <c r="AZ2343" s="138">
        <f t="shared" ca="1" si="95"/>
        <v>299000</v>
      </c>
      <c r="BA2343" s="138">
        <f t="shared" ca="1" si="96"/>
        <v>298999</v>
      </c>
      <c r="BB2343" s="138">
        <f t="shared" ca="1" si="97"/>
        <v>1</v>
      </c>
    </row>
    <row r="2344" spans="52:54" ht="15.75" customHeight="1">
      <c r="AZ2344" s="138">
        <f t="shared" ca="1" si="95"/>
        <v>167000</v>
      </c>
      <c r="BA2344" s="138">
        <f t="shared" ca="1" si="96"/>
        <v>166999</v>
      </c>
      <c r="BB2344" s="138">
        <f t="shared" ca="1" si="97"/>
        <v>1</v>
      </c>
    </row>
    <row r="2345" spans="52:54" ht="15.75" customHeight="1">
      <c r="AZ2345" s="138">
        <f t="shared" ca="1" si="95"/>
        <v>161000</v>
      </c>
      <c r="BA2345" s="138">
        <f t="shared" ca="1" si="96"/>
        <v>160999</v>
      </c>
      <c r="BB2345" s="138">
        <f t="shared" ca="1" si="97"/>
        <v>1</v>
      </c>
    </row>
    <row r="2346" spans="52:54" ht="15.75" customHeight="1">
      <c r="AZ2346" s="138">
        <f t="shared" ca="1" si="95"/>
        <v>144000</v>
      </c>
      <c r="BA2346" s="138">
        <f t="shared" ca="1" si="96"/>
        <v>143999</v>
      </c>
      <c r="BB2346" s="138">
        <f t="shared" ca="1" si="97"/>
        <v>1</v>
      </c>
    </row>
    <row r="2347" spans="52:54" ht="15.75" customHeight="1">
      <c r="AZ2347" s="138">
        <f t="shared" ca="1" si="95"/>
        <v>201000</v>
      </c>
      <c r="BA2347" s="138">
        <f t="shared" ca="1" si="96"/>
        <v>200999</v>
      </c>
      <c r="BB2347" s="138">
        <f t="shared" ca="1" si="97"/>
        <v>1</v>
      </c>
    </row>
    <row r="2348" spans="52:54" ht="15.75" customHeight="1">
      <c r="AZ2348" s="138">
        <f t="shared" ca="1" si="95"/>
        <v>392000</v>
      </c>
      <c r="BA2348" s="138">
        <f t="shared" ca="1" si="96"/>
        <v>391999</v>
      </c>
      <c r="BB2348" s="138">
        <f t="shared" ca="1" si="97"/>
        <v>1</v>
      </c>
    </row>
    <row r="2349" spans="52:54" ht="15.75" customHeight="1">
      <c r="AZ2349" s="138">
        <f t="shared" ca="1" si="95"/>
        <v>107000</v>
      </c>
      <c r="BA2349" s="138">
        <f t="shared" ca="1" si="96"/>
        <v>106999</v>
      </c>
      <c r="BB2349" s="138">
        <f t="shared" ca="1" si="97"/>
        <v>1</v>
      </c>
    </row>
    <row r="2350" spans="52:54" ht="15.75" customHeight="1">
      <c r="AZ2350" s="138">
        <f t="shared" ca="1" si="95"/>
        <v>168000</v>
      </c>
      <c r="BA2350" s="138">
        <f t="shared" ca="1" si="96"/>
        <v>167999</v>
      </c>
      <c r="BB2350" s="138">
        <f t="shared" ca="1" si="97"/>
        <v>1</v>
      </c>
    </row>
    <row r="2351" spans="52:54" ht="15.75" customHeight="1">
      <c r="AZ2351" s="138">
        <f t="shared" ca="1" si="95"/>
        <v>113000</v>
      </c>
      <c r="BA2351" s="138">
        <f t="shared" ca="1" si="96"/>
        <v>112999</v>
      </c>
      <c r="BB2351" s="138">
        <f t="shared" ca="1" si="97"/>
        <v>1</v>
      </c>
    </row>
    <row r="2352" spans="52:54" ht="15.75" customHeight="1">
      <c r="AZ2352" s="138">
        <f t="shared" ca="1" si="95"/>
        <v>239000</v>
      </c>
      <c r="BA2352" s="138">
        <f t="shared" ca="1" si="96"/>
        <v>238999</v>
      </c>
      <c r="BB2352" s="138">
        <f t="shared" ca="1" si="97"/>
        <v>1</v>
      </c>
    </row>
    <row r="2353" spans="52:54" ht="15.75" customHeight="1">
      <c r="AZ2353" s="138">
        <f t="shared" ca="1" si="95"/>
        <v>288000</v>
      </c>
      <c r="BA2353" s="138">
        <f t="shared" ca="1" si="96"/>
        <v>287999</v>
      </c>
      <c r="BB2353" s="138">
        <f t="shared" ca="1" si="97"/>
        <v>1</v>
      </c>
    </row>
    <row r="2354" spans="52:54" ht="15.75" customHeight="1">
      <c r="AZ2354" s="138">
        <f t="shared" ca="1" si="95"/>
        <v>360000</v>
      </c>
      <c r="BA2354" s="138">
        <f t="shared" ca="1" si="96"/>
        <v>359999</v>
      </c>
      <c r="BB2354" s="138">
        <f t="shared" ca="1" si="97"/>
        <v>1</v>
      </c>
    </row>
    <row r="2355" spans="52:54" ht="15.75" customHeight="1">
      <c r="AZ2355" s="138">
        <f t="shared" ca="1" si="95"/>
        <v>171000</v>
      </c>
      <c r="BA2355" s="138">
        <f t="shared" ca="1" si="96"/>
        <v>170999</v>
      </c>
      <c r="BB2355" s="138">
        <f t="shared" ca="1" si="97"/>
        <v>1</v>
      </c>
    </row>
    <row r="2356" spans="52:54" ht="15.75" customHeight="1">
      <c r="AZ2356" s="138">
        <f t="shared" ca="1" si="95"/>
        <v>317000</v>
      </c>
      <c r="BA2356" s="138">
        <f t="shared" ca="1" si="96"/>
        <v>316999</v>
      </c>
      <c r="BB2356" s="138">
        <f t="shared" ca="1" si="97"/>
        <v>1</v>
      </c>
    </row>
    <row r="2357" spans="52:54" ht="15.75" customHeight="1">
      <c r="AZ2357" s="138">
        <f t="shared" ca="1" si="95"/>
        <v>333000</v>
      </c>
      <c r="BA2357" s="138">
        <f t="shared" ca="1" si="96"/>
        <v>332999</v>
      </c>
      <c r="BB2357" s="138">
        <f t="shared" ca="1" si="97"/>
        <v>1</v>
      </c>
    </row>
    <row r="2358" spans="52:54" ht="15.75" customHeight="1">
      <c r="AZ2358" s="138">
        <f t="shared" ca="1" si="95"/>
        <v>152000</v>
      </c>
      <c r="BA2358" s="138">
        <f t="shared" ca="1" si="96"/>
        <v>151999</v>
      </c>
      <c r="BB2358" s="138">
        <f t="shared" ca="1" si="97"/>
        <v>1</v>
      </c>
    </row>
    <row r="2359" spans="52:54" ht="15.75" customHeight="1">
      <c r="AZ2359" s="138">
        <f t="shared" ca="1" si="95"/>
        <v>287000</v>
      </c>
      <c r="BA2359" s="138">
        <f t="shared" ca="1" si="96"/>
        <v>286999</v>
      </c>
      <c r="BB2359" s="138">
        <f t="shared" ca="1" si="97"/>
        <v>1</v>
      </c>
    </row>
    <row r="2360" spans="52:54" ht="15.75" customHeight="1">
      <c r="AZ2360" s="138">
        <f t="shared" ca="1" si="95"/>
        <v>108000</v>
      </c>
      <c r="BA2360" s="138">
        <f t="shared" ca="1" si="96"/>
        <v>107999</v>
      </c>
      <c r="BB2360" s="138">
        <f t="shared" ca="1" si="97"/>
        <v>1</v>
      </c>
    </row>
    <row r="2361" spans="52:54" ht="15.75" customHeight="1">
      <c r="AZ2361" s="138">
        <f t="shared" ca="1" si="95"/>
        <v>217000</v>
      </c>
      <c r="BA2361" s="138">
        <f t="shared" ca="1" si="96"/>
        <v>216999</v>
      </c>
      <c r="BB2361" s="138">
        <f t="shared" ca="1" si="97"/>
        <v>1</v>
      </c>
    </row>
    <row r="2362" spans="52:54" ht="15.75" customHeight="1">
      <c r="AZ2362" s="138">
        <f t="shared" ca="1" si="95"/>
        <v>259000</v>
      </c>
      <c r="BA2362" s="138">
        <f t="shared" ca="1" si="96"/>
        <v>258999</v>
      </c>
      <c r="BB2362" s="138">
        <f t="shared" ca="1" si="97"/>
        <v>1</v>
      </c>
    </row>
    <row r="2363" spans="52:54" ht="15.75" customHeight="1">
      <c r="AZ2363" s="138">
        <f t="shared" ca="1" si="95"/>
        <v>308000</v>
      </c>
      <c r="BA2363" s="138">
        <f t="shared" ca="1" si="96"/>
        <v>307999</v>
      </c>
      <c r="BB2363" s="138">
        <f t="shared" ca="1" si="97"/>
        <v>1</v>
      </c>
    </row>
    <row r="2364" spans="52:54" ht="15.75" customHeight="1">
      <c r="AZ2364" s="138">
        <f t="shared" ca="1" si="95"/>
        <v>323000</v>
      </c>
      <c r="BA2364" s="138">
        <f t="shared" ca="1" si="96"/>
        <v>322999</v>
      </c>
      <c r="BB2364" s="138">
        <f t="shared" ca="1" si="97"/>
        <v>1</v>
      </c>
    </row>
    <row r="2365" spans="52:54" ht="15.75" customHeight="1">
      <c r="AZ2365" s="138">
        <f t="shared" ca="1" si="95"/>
        <v>322000</v>
      </c>
      <c r="BA2365" s="138">
        <f t="shared" ca="1" si="96"/>
        <v>321999</v>
      </c>
      <c r="BB2365" s="138">
        <f t="shared" ca="1" si="97"/>
        <v>1</v>
      </c>
    </row>
    <row r="2366" spans="52:54" ht="15.75" customHeight="1">
      <c r="AZ2366" s="138">
        <f t="shared" ca="1" si="95"/>
        <v>157000</v>
      </c>
      <c r="BA2366" s="138">
        <f t="shared" ca="1" si="96"/>
        <v>156999</v>
      </c>
      <c r="BB2366" s="138">
        <f t="shared" ca="1" si="97"/>
        <v>1</v>
      </c>
    </row>
    <row r="2367" spans="52:54" ht="15.75" customHeight="1">
      <c r="AZ2367" s="138">
        <f t="shared" ca="1" si="95"/>
        <v>388000</v>
      </c>
      <c r="BA2367" s="138">
        <f t="shared" ca="1" si="96"/>
        <v>387999</v>
      </c>
      <c r="BB2367" s="138">
        <f t="shared" ca="1" si="97"/>
        <v>1</v>
      </c>
    </row>
    <row r="2368" spans="52:54" ht="15.75" customHeight="1">
      <c r="AZ2368" s="138">
        <f t="shared" ca="1" si="95"/>
        <v>289000</v>
      </c>
      <c r="BA2368" s="138">
        <f t="shared" ca="1" si="96"/>
        <v>288999</v>
      </c>
      <c r="BB2368" s="138">
        <f t="shared" ca="1" si="97"/>
        <v>1</v>
      </c>
    </row>
    <row r="2369" spans="52:54" ht="15.75" customHeight="1">
      <c r="AZ2369" s="138">
        <f t="shared" ca="1" si="95"/>
        <v>253000</v>
      </c>
      <c r="BA2369" s="138">
        <f t="shared" ca="1" si="96"/>
        <v>252999</v>
      </c>
      <c r="BB2369" s="138">
        <f t="shared" ca="1" si="97"/>
        <v>1</v>
      </c>
    </row>
    <row r="2370" spans="52:54" ht="15.75" customHeight="1">
      <c r="AZ2370" s="138">
        <f t="shared" ca="1" si="95"/>
        <v>135000</v>
      </c>
      <c r="BA2370" s="138">
        <f t="shared" ca="1" si="96"/>
        <v>134999</v>
      </c>
      <c r="BB2370" s="138">
        <f t="shared" ca="1" si="97"/>
        <v>1</v>
      </c>
    </row>
    <row r="2371" spans="52:54" ht="15.75" customHeight="1">
      <c r="AZ2371" s="138">
        <f t="shared" ca="1" si="95"/>
        <v>223000</v>
      </c>
      <c r="BA2371" s="138">
        <f t="shared" ca="1" si="96"/>
        <v>222999</v>
      </c>
      <c r="BB2371" s="138">
        <f t="shared" ca="1" si="97"/>
        <v>1</v>
      </c>
    </row>
    <row r="2372" spans="52:54" ht="15.75" customHeight="1">
      <c r="AZ2372" s="138">
        <f t="shared" ca="1" si="95"/>
        <v>290000</v>
      </c>
      <c r="BA2372" s="138">
        <f t="shared" ca="1" si="96"/>
        <v>289999</v>
      </c>
      <c r="BB2372" s="138">
        <f t="shared" ca="1" si="97"/>
        <v>1</v>
      </c>
    </row>
    <row r="2373" spans="52:54" ht="15.75" customHeight="1">
      <c r="AZ2373" s="138">
        <f t="shared" ca="1" si="95"/>
        <v>214000</v>
      </c>
      <c r="BA2373" s="138">
        <f t="shared" ca="1" si="96"/>
        <v>213999</v>
      </c>
      <c r="BB2373" s="138">
        <f t="shared" ca="1" si="97"/>
        <v>1</v>
      </c>
    </row>
    <row r="2374" spans="52:54" ht="15.75" customHeight="1">
      <c r="AZ2374" s="138">
        <f t="shared" ca="1" si="95"/>
        <v>334000</v>
      </c>
      <c r="BA2374" s="138">
        <f t="shared" ca="1" si="96"/>
        <v>333999</v>
      </c>
      <c r="BB2374" s="138">
        <f t="shared" ca="1" si="97"/>
        <v>1</v>
      </c>
    </row>
    <row r="2375" spans="52:54" ht="15.75" customHeight="1">
      <c r="AZ2375" s="138">
        <f t="shared" ca="1" si="95"/>
        <v>279000</v>
      </c>
      <c r="BA2375" s="138">
        <f t="shared" ca="1" si="96"/>
        <v>278999</v>
      </c>
      <c r="BB2375" s="138">
        <f t="shared" ca="1" si="97"/>
        <v>1</v>
      </c>
    </row>
    <row r="2376" spans="52:54" ht="15.75" customHeight="1">
      <c r="AZ2376" s="138">
        <f t="shared" ca="1" si="95"/>
        <v>347000</v>
      </c>
      <c r="BA2376" s="138">
        <f t="shared" ca="1" si="96"/>
        <v>346999</v>
      </c>
      <c r="BB2376" s="138">
        <f t="shared" ca="1" si="97"/>
        <v>1</v>
      </c>
    </row>
    <row r="2377" spans="52:54" ht="15.75" customHeight="1">
      <c r="AZ2377" s="138">
        <f t="shared" ca="1" si="95"/>
        <v>284000</v>
      </c>
      <c r="BA2377" s="138">
        <f t="shared" ca="1" si="96"/>
        <v>283999</v>
      </c>
      <c r="BB2377" s="138">
        <f t="shared" ca="1" si="97"/>
        <v>1</v>
      </c>
    </row>
    <row r="2378" spans="52:54" ht="15.75" customHeight="1">
      <c r="AZ2378" s="138">
        <f t="shared" ca="1" si="95"/>
        <v>200000</v>
      </c>
      <c r="BA2378" s="138">
        <f t="shared" ca="1" si="96"/>
        <v>199999</v>
      </c>
      <c r="BB2378" s="138">
        <f t="shared" ca="1" si="97"/>
        <v>1</v>
      </c>
    </row>
    <row r="2379" spans="52:54" ht="15.75" customHeight="1">
      <c r="AZ2379" s="138">
        <f t="shared" ca="1" si="95"/>
        <v>400000</v>
      </c>
      <c r="BA2379" s="138">
        <f t="shared" ca="1" si="96"/>
        <v>399999</v>
      </c>
      <c r="BB2379" s="138">
        <f t="shared" ca="1" si="97"/>
        <v>1</v>
      </c>
    </row>
    <row r="2380" spans="52:54" ht="15.75" customHeight="1">
      <c r="AZ2380" s="138">
        <f t="shared" ca="1" si="95"/>
        <v>204000</v>
      </c>
      <c r="BA2380" s="138">
        <f t="shared" ca="1" si="96"/>
        <v>203999</v>
      </c>
      <c r="BB2380" s="138">
        <f t="shared" ca="1" si="97"/>
        <v>1</v>
      </c>
    </row>
    <row r="2381" spans="52:54" ht="15.75" customHeight="1">
      <c r="AZ2381" s="138">
        <f t="shared" ca="1" si="95"/>
        <v>154000</v>
      </c>
      <c r="BA2381" s="138">
        <f t="shared" ca="1" si="96"/>
        <v>153999</v>
      </c>
      <c r="BB2381" s="138">
        <f t="shared" ca="1" si="97"/>
        <v>1</v>
      </c>
    </row>
    <row r="2382" spans="52:54" ht="15.75" customHeight="1">
      <c r="AZ2382" s="138">
        <f t="shared" ca="1" si="95"/>
        <v>283000</v>
      </c>
      <c r="BA2382" s="138">
        <f t="shared" ca="1" si="96"/>
        <v>282999</v>
      </c>
      <c r="BB2382" s="138">
        <f t="shared" ca="1" si="97"/>
        <v>1</v>
      </c>
    </row>
    <row r="2383" spans="52:54" ht="15.75" customHeight="1">
      <c r="AZ2383" s="138">
        <f t="shared" ca="1" si="95"/>
        <v>346000</v>
      </c>
      <c r="BA2383" s="138">
        <f t="shared" ca="1" si="96"/>
        <v>345999</v>
      </c>
      <c r="BB2383" s="138">
        <f t="shared" ca="1" si="97"/>
        <v>1</v>
      </c>
    </row>
    <row r="2384" spans="52:54" ht="15.75" customHeight="1">
      <c r="AZ2384" s="138">
        <f t="shared" ca="1" si="95"/>
        <v>212000</v>
      </c>
      <c r="BA2384" s="138">
        <f t="shared" ca="1" si="96"/>
        <v>211999</v>
      </c>
      <c r="BB2384" s="138">
        <f t="shared" ca="1" si="97"/>
        <v>1</v>
      </c>
    </row>
    <row r="2385" spans="52:54" ht="15.75" customHeight="1">
      <c r="AZ2385" s="138">
        <f t="shared" ca="1" si="95"/>
        <v>400000</v>
      </c>
      <c r="BA2385" s="138">
        <f t="shared" ca="1" si="96"/>
        <v>399999</v>
      </c>
      <c r="BB2385" s="138">
        <f t="shared" ca="1" si="97"/>
        <v>1</v>
      </c>
    </row>
    <row r="2386" spans="52:54" ht="15.75" customHeight="1">
      <c r="AZ2386" s="138">
        <f t="shared" ca="1" si="95"/>
        <v>296000</v>
      </c>
      <c r="BA2386" s="138">
        <f t="shared" ca="1" si="96"/>
        <v>295999</v>
      </c>
      <c r="BB2386" s="138">
        <f t="shared" ca="1" si="97"/>
        <v>1</v>
      </c>
    </row>
    <row r="2387" spans="52:54" ht="15.75" customHeight="1">
      <c r="AZ2387" s="138">
        <f t="shared" ca="1" si="95"/>
        <v>308000</v>
      </c>
      <c r="BA2387" s="138">
        <f t="shared" ca="1" si="96"/>
        <v>307999</v>
      </c>
      <c r="BB2387" s="138">
        <f t="shared" ca="1" si="97"/>
        <v>1</v>
      </c>
    </row>
    <row r="2388" spans="52:54" ht="15.75" customHeight="1">
      <c r="AZ2388" s="138">
        <f t="shared" ca="1" si="95"/>
        <v>209000</v>
      </c>
      <c r="BA2388" s="138">
        <f t="shared" ca="1" si="96"/>
        <v>208999</v>
      </c>
      <c r="BB2388" s="138">
        <f t="shared" ca="1" si="97"/>
        <v>1</v>
      </c>
    </row>
    <row r="2389" spans="52:54" ht="15.75" customHeight="1">
      <c r="AZ2389" s="138">
        <f t="shared" ca="1" si="95"/>
        <v>220000</v>
      </c>
      <c r="BA2389" s="138">
        <f t="shared" ca="1" si="96"/>
        <v>219999</v>
      </c>
      <c r="BB2389" s="138">
        <f t="shared" ca="1" si="97"/>
        <v>1</v>
      </c>
    </row>
    <row r="2390" spans="52:54" ht="15.75" customHeight="1">
      <c r="AZ2390" s="138">
        <f t="shared" ca="1" si="95"/>
        <v>352000</v>
      </c>
      <c r="BA2390" s="138">
        <f t="shared" ca="1" si="96"/>
        <v>351999</v>
      </c>
      <c r="BB2390" s="138">
        <f t="shared" ca="1" si="97"/>
        <v>1</v>
      </c>
    </row>
    <row r="2391" spans="52:54" ht="15.75" customHeight="1">
      <c r="AZ2391" s="138">
        <f t="shared" ca="1" si="95"/>
        <v>320000</v>
      </c>
      <c r="BA2391" s="138">
        <f t="shared" ca="1" si="96"/>
        <v>319999</v>
      </c>
      <c r="BB2391" s="138">
        <f t="shared" ca="1" si="97"/>
        <v>1</v>
      </c>
    </row>
    <row r="2392" spans="52:54" ht="15.75" customHeight="1">
      <c r="AZ2392" s="138">
        <f t="shared" ca="1" si="95"/>
        <v>236000</v>
      </c>
      <c r="BA2392" s="138">
        <f t="shared" ca="1" si="96"/>
        <v>235999</v>
      </c>
      <c r="BB2392" s="138">
        <f t="shared" ca="1" si="97"/>
        <v>1</v>
      </c>
    </row>
    <row r="2393" spans="52:54" ht="15.75" customHeight="1">
      <c r="AZ2393" s="138">
        <f t="shared" ca="1" si="95"/>
        <v>146000</v>
      </c>
      <c r="BA2393" s="138">
        <f t="shared" ca="1" si="96"/>
        <v>145999</v>
      </c>
      <c r="BB2393" s="138">
        <f t="shared" ca="1" si="97"/>
        <v>1</v>
      </c>
    </row>
    <row r="2394" spans="52:54" ht="15.75" customHeight="1">
      <c r="AZ2394" s="138">
        <f t="shared" ca="1" si="95"/>
        <v>175000</v>
      </c>
      <c r="BA2394" s="138">
        <f t="shared" ca="1" si="96"/>
        <v>174999</v>
      </c>
      <c r="BB2394" s="138">
        <f t="shared" ca="1" si="97"/>
        <v>1</v>
      </c>
    </row>
    <row r="2395" spans="52:54" ht="15.75" customHeight="1">
      <c r="AZ2395" s="138">
        <f t="shared" ca="1" si="95"/>
        <v>357000</v>
      </c>
      <c r="BA2395" s="138">
        <f t="shared" ca="1" si="96"/>
        <v>356999</v>
      </c>
      <c r="BB2395" s="138">
        <f t="shared" ca="1" si="97"/>
        <v>1</v>
      </c>
    </row>
    <row r="2396" spans="52:54" ht="15.75" customHeight="1">
      <c r="AZ2396" s="138">
        <f t="shared" ca="1" si="95"/>
        <v>165000</v>
      </c>
      <c r="BA2396" s="138">
        <f t="shared" ca="1" si="96"/>
        <v>164999</v>
      </c>
      <c r="BB2396" s="138">
        <f t="shared" ca="1" si="97"/>
        <v>1</v>
      </c>
    </row>
    <row r="2397" spans="52:54" ht="15.75" customHeight="1">
      <c r="AZ2397" s="138">
        <f t="shared" ca="1" si="95"/>
        <v>174000</v>
      </c>
      <c r="BA2397" s="138">
        <f t="shared" ca="1" si="96"/>
        <v>173999</v>
      </c>
      <c r="BB2397" s="138">
        <f t="shared" ca="1" si="97"/>
        <v>1</v>
      </c>
    </row>
    <row r="2398" spans="52:54" ht="15.75" customHeight="1">
      <c r="AZ2398" s="138">
        <f t="shared" ca="1" si="95"/>
        <v>209000</v>
      </c>
      <c r="BA2398" s="138">
        <f t="shared" ca="1" si="96"/>
        <v>208999</v>
      </c>
      <c r="BB2398" s="138">
        <f t="shared" ca="1" si="97"/>
        <v>1</v>
      </c>
    </row>
    <row r="2399" spans="52:54" ht="15.75" customHeight="1">
      <c r="AZ2399" s="138">
        <f t="shared" ca="1" si="95"/>
        <v>221000</v>
      </c>
      <c r="BA2399" s="138">
        <f t="shared" ca="1" si="96"/>
        <v>220999</v>
      </c>
      <c r="BB2399" s="138">
        <f t="shared" ca="1" si="97"/>
        <v>1</v>
      </c>
    </row>
    <row r="2400" spans="52:54" ht="15.75" customHeight="1">
      <c r="AZ2400" s="138">
        <f t="shared" ca="1" si="95"/>
        <v>187000</v>
      </c>
      <c r="BA2400" s="138">
        <f t="shared" ca="1" si="96"/>
        <v>186999</v>
      </c>
      <c r="BB2400" s="138">
        <f t="shared" ca="1" si="97"/>
        <v>1</v>
      </c>
    </row>
    <row r="2401" spans="52:54" ht="15.75" customHeight="1">
      <c r="AZ2401" s="138">
        <f t="shared" ca="1" si="95"/>
        <v>384000</v>
      </c>
      <c r="BA2401" s="138">
        <f t="shared" ca="1" si="96"/>
        <v>383999</v>
      </c>
      <c r="BB2401" s="138">
        <f t="shared" ca="1" si="97"/>
        <v>1</v>
      </c>
    </row>
    <row r="2402" spans="52:54" ht="15.75" customHeight="1">
      <c r="AZ2402" s="138">
        <f t="shared" ca="1" si="95"/>
        <v>119000</v>
      </c>
      <c r="BA2402" s="138">
        <f t="shared" ca="1" si="96"/>
        <v>118999</v>
      </c>
      <c r="BB2402" s="138">
        <f t="shared" ca="1" si="97"/>
        <v>1</v>
      </c>
    </row>
    <row r="2403" spans="52:54" ht="15.75" customHeight="1">
      <c r="AZ2403" s="138">
        <f t="shared" ca="1" si="95"/>
        <v>248000</v>
      </c>
      <c r="BA2403" s="138">
        <f t="shared" ca="1" si="96"/>
        <v>247999</v>
      </c>
      <c r="BB2403" s="138">
        <f t="shared" ca="1" si="97"/>
        <v>1</v>
      </c>
    </row>
    <row r="2404" spans="52:54" ht="15.75" customHeight="1">
      <c r="AZ2404" s="138">
        <f t="shared" ca="1" si="95"/>
        <v>153000</v>
      </c>
      <c r="BA2404" s="138">
        <f t="shared" ca="1" si="96"/>
        <v>152999</v>
      </c>
      <c r="BB2404" s="138">
        <f t="shared" ca="1" si="97"/>
        <v>1</v>
      </c>
    </row>
    <row r="2405" spans="52:54" ht="15.75" customHeight="1">
      <c r="AZ2405" s="138">
        <f t="shared" ca="1" si="95"/>
        <v>140000</v>
      </c>
      <c r="BA2405" s="138">
        <f t="shared" ca="1" si="96"/>
        <v>139999</v>
      </c>
      <c r="BB2405" s="138">
        <f t="shared" ca="1" si="97"/>
        <v>1</v>
      </c>
    </row>
    <row r="2406" spans="52:54" ht="15.75" customHeight="1">
      <c r="AZ2406" s="138">
        <f t="shared" ca="1" si="95"/>
        <v>208000</v>
      </c>
      <c r="BA2406" s="138">
        <f t="shared" ca="1" si="96"/>
        <v>207999</v>
      </c>
      <c r="BB2406" s="138">
        <f t="shared" ca="1" si="97"/>
        <v>1</v>
      </c>
    </row>
    <row r="2407" spans="52:54" ht="15.75" customHeight="1">
      <c r="AZ2407" s="138">
        <f t="shared" ca="1" si="95"/>
        <v>192000</v>
      </c>
      <c r="BA2407" s="138">
        <f t="shared" ca="1" si="96"/>
        <v>191999</v>
      </c>
      <c r="BB2407" s="138">
        <f t="shared" ca="1" si="97"/>
        <v>1</v>
      </c>
    </row>
    <row r="2408" spans="52:54" ht="15.75" customHeight="1">
      <c r="AZ2408" s="138">
        <f t="shared" ca="1" si="95"/>
        <v>368000</v>
      </c>
      <c r="BA2408" s="138">
        <f t="shared" ca="1" si="96"/>
        <v>367999</v>
      </c>
      <c r="BB2408" s="138">
        <f t="shared" ca="1" si="97"/>
        <v>1</v>
      </c>
    </row>
    <row r="2409" spans="52:54" ht="15.75" customHeight="1">
      <c r="AZ2409" s="138">
        <f t="shared" ca="1" si="95"/>
        <v>178000</v>
      </c>
      <c r="BA2409" s="138">
        <f t="shared" ca="1" si="96"/>
        <v>177999</v>
      </c>
      <c r="BB2409" s="138">
        <f t="shared" ca="1" si="97"/>
        <v>1</v>
      </c>
    </row>
    <row r="2410" spans="52:54" ht="15.75" customHeight="1">
      <c r="AZ2410" s="138">
        <f t="shared" ca="1" si="95"/>
        <v>215000</v>
      </c>
      <c r="BA2410" s="138">
        <f t="shared" ca="1" si="96"/>
        <v>214999</v>
      </c>
      <c r="BB2410" s="138">
        <f t="shared" ca="1" si="97"/>
        <v>1</v>
      </c>
    </row>
    <row r="2411" spans="52:54" ht="15.75" customHeight="1">
      <c r="AZ2411" s="138">
        <f t="shared" ca="1" si="95"/>
        <v>119000</v>
      </c>
      <c r="BA2411" s="138">
        <f t="shared" ca="1" si="96"/>
        <v>118999</v>
      </c>
      <c r="BB2411" s="138">
        <f t="shared" ca="1" si="97"/>
        <v>1</v>
      </c>
    </row>
    <row r="2412" spans="52:54" ht="15.75" customHeight="1">
      <c r="AZ2412" s="138">
        <f t="shared" ca="1" si="95"/>
        <v>351000</v>
      </c>
      <c r="BA2412" s="138">
        <f t="shared" ca="1" si="96"/>
        <v>350999</v>
      </c>
      <c r="BB2412" s="138">
        <f t="shared" ca="1" si="97"/>
        <v>1</v>
      </c>
    </row>
    <row r="2413" spans="52:54" ht="15.75" customHeight="1">
      <c r="AZ2413" s="138">
        <f t="shared" ca="1" si="95"/>
        <v>186000</v>
      </c>
      <c r="BA2413" s="138">
        <f t="shared" ca="1" si="96"/>
        <v>185999</v>
      </c>
      <c r="BB2413" s="138">
        <f t="shared" ca="1" si="97"/>
        <v>1</v>
      </c>
    </row>
    <row r="2414" spans="52:54" ht="15.75" customHeight="1">
      <c r="AZ2414" s="138">
        <f t="shared" ca="1" si="95"/>
        <v>270000</v>
      </c>
      <c r="BA2414" s="138">
        <f t="shared" ca="1" si="96"/>
        <v>269999</v>
      </c>
      <c r="BB2414" s="138">
        <f t="shared" ca="1" si="97"/>
        <v>1</v>
      </c>
    </row>
    <row r="2415" spans="52:54" ht="15.75" customHeight="1">
      <c r="AZ2415" s="138">
        <f t="shared" ca="1" si="95"/>
        <v>235000</v>
      </c>
      <c r="BA2415" s="138">
        <f t="shared" ca="1" si="96"/>
        <v>234999</v>
      </c>
      <c r="BB2415" s="138">
        <f t="shared" ca="1" si="97"/>
        <v>1</v>
      </c>
    </row>
    <row r="2416" spans="52:54" ht="15.75" customHeight="1">
      <c r="AZ2416" s="138">
        <f t="shared" ca="1" si="95"/>
        <v>395000</v>
      </c>
      <c r="BA2416" s="138">
        <f t="shared" ca="1" si="96"/>
        <v>394999</v>
      </c>
      <c r="BB2416" s="138">
        <f t="shared" ca="1" si="97"/>
        <v>1</v>
      </c>
    </row>
    <row r="2417" spans="52:54" ht="15.75" customHeight="1">
      <c r="AZ2417" s="138">
        <f t="shared" ca="1" si="95"/>
        <v>396000</v>
      </c>
      <c r="BA2417" s="138">
        <f t="shared" ca="1" si="96"/>
        <v>395999</v>
      </c>
      <c r="BB2417" s="138">
        <f t="shared" ca="1" si="97"/>
        <v>1</v>
      </c>
    </row>
    <row r="2418" spans="52:54" ht="15.75" customHeight="1">
      <c r="AZ2418" s="138">
        <f t="shared" ca="1" si="95"/>
        <v>298000</v>
      </c>
      <c r="BA2418" s="138">
        <f t="shared" ca="1" si="96"/>
        <v>297999</v>
      </c>
      <c r="BB2418" s="138">
        <f t="shared" ca="1" si="97"/>
        <v>1</v>
      </c>
    </row>
    <row r="2419" spans="52:54" ht="15.75" customHeight="1">
      <c r="AZ2419" s="138">
        <f t="shared" ca="1" si="95"/>
        <v>370000</v>
      </c>
      <c r="BA2419" s="138">
        <f t="shared" ca="1" si="96"/>
        <v>369999</v>
      </c>
      <c r="BB2419" s="138">
        <f t="shared" ca="1" si="97"/>
        <v>1</v>
      </c>
    </row>
    <row r="2420" spans="52:54" ht="15.75" customHeight="1">
      <c r="AZ2420" s="138">
        <f t="shared" ca="1" si="95"/>
        <v>181000</v>
      </c>
      <c r="BA2420" s="138">
        <f t="shared" ca="1" si="96"/>
        <v>180999</v>
      </c>
      <c r="BB2420" s="138">
        <f t="shared" ca="1" si="97"/>
        <v>1</v>
      </c>
    </row>
    <row r="2421" spans="52:54" ht="15.75" customHeight="1">
      <c r="AZ2421" s="138">
        <f t="shared" ca="1" si="95"/>
        <v>118000</v>
      </c>
      <c r="BA2421" s="138">
        <f t="shared" ca="1" si="96"/>
        <v>117999</v>
      </c>
      <c r="BB2421" s="138">
        <f t="shared" ca="1" si="97"/>
        <v>1</v>
      </c>
    </row>
    <row r="2422" spans="52:54" ht="15.75" customHeight="1">
      <c r="AZ2422" s="138">
        <f t="shared" ca="1" si="95"/>
        <v>334000</v>
      </c>
      <c r="BA2422" s="138">
        <f t="shared" ca="1" si="96"/>
        <v>333999</v>
      </c>
      <c r="BB2422" s="138">
        <f t="shared" ca="1" si="97"/>
        <v>1</v>
      </c>
    </row>
    <row r="2423" spans="52:54" ht="15.75" customHeight="1">
      <c r="AZ2423" s="138">
        <f t="shared" ca="1" si="95"/>
        <v>258000</v>
      </c>
      <c r="BA2423" s="138">
        <f t="shared" ca="1" si="96"/>
        <v>257999</v>
      </c>
      <c r="BB2423" s="138">
        <f t="shared" ca="1" si="97"/>
        <v>1</v>
      </c>
    </row>
    <row r="2424" spans="52:54" ht="15.75" customHeight="1">
      <c r="AZ2424" s="138">
        <f t="shared" ca="1" si="95"/>
        <v>154000</v>
      </c>
      <c r="BA2424" s="138">
        <f t="shared" ca="1" si="96"/>
        <v>153999</v>
      </c>
      <c r="BB2424" s="138">
        <f t="shared" ca="1" si="97"/>
        <v>1</v>
      </c>
    </row>
    <row r="2425" spans="52:54" ht="15.75" customHeight="1">
      <c r="AZ2425" s="138">
        <f t="shared" ca="1" si="95"/>
        <v>340000</v>
      </c>
      <c r="BA2425" s="138">
        <f t="shared" ca="1" si="96"/>
        <v>339999</v>
      </c>
      <c r="BB2425" s="138">
        <f t="shared" ca="1" si="97"/>
        <v>1</v>
      </c>
    </row>
    <row r="2426" spans="52:54" ht="15.75" customHeight="1">
      <c r="AZ2426" s="138">
        <f t="shared" ca="1" si="95"/>
        <v>314000</v>
      </c>
      <c r="BA2426" s="138">
        <f t="shared" ca="1" si="96"/>
        <v>313999</v>
      </c>
      <c r="BB2426" s="138">
        <f t="shared" ca="1" si="97"/>
        <v>1</v>
      </c>
    </row>
    <row r="2427" spans="52:54" ht="15.75" customHeight="1">
      <c r="AZ2427" s="138">
        <f t="shared" ca="1" si="95"/>
        <v>120000</v>
      </c>
      <c r="BA2427" s="138">
        <f t="shared" ca="1" si="96"/>
        <v>119999</v>
      </c>
      <c r="BB2427" s="138">
        <f t="shared" ca="1" si="97"/>
        <v>1</v>
      </c>
    </row>
    <row r="2428" spans="52:54" ht="15.75" customHeight="1">
      <c r="AZ2428" s="138">
        <f t="shared" ca="1" si="95"/>
        <v>119000</v>
      </c>
      <c r="BA2428" s="138">
        <f t="shared" ca="1" si="96"/>
        <v>118999</v>
      </c>
      <c r="BB2428" s="138">
        <f t="shared" ca="1" si="97"/>
        <v>1</v>
      </c>
    </row>
    <row r="2429" spans="52:54" ht="15.75" customHeight="1">
      <c r="AZ2429" s="138">
        <f t="shared" ca="1" si="95"/>
        <v>386000</v>
      </c>
      <c r="BA2429" s="138">
        <f t="shared" ca="1" si="96"/>
        <v>385999</v>
      </c>
      <c r="BB2429" s="138">
        <f t="shared" ca="1" si="97"/>
        <v>1</v>
      </c>
    </row>
    <row r="2430" spans="52:54" ht="15.75" customHeight="1">
      <c r="AZ2430" s="138">
        <f t="shared" ca="1" si="95"/>
        <v>139000</v>
      </c>
      <c r="BA2430" s="138">
        <f t="shared" ca="1" si="96"/>
        <v>138999</v>
      </c>
      <c r="BB2430" s="138">
        <f t="shared" ca="1" si="97"/>
        <v>1</v>
      </c>
    </row>
    <row r="2431" spans="52:54" ht="15.75" customHeight="1">
      <c r="AZ2431" s="138">
        <f t="shared" ca="1" si="95"/>
        <v>154000</v>
      </c>
      <c r="BA2431" s="138">
        <f t="shared" ca="1" si="96"/>
        <v>153999</v>
      </c>
      <c r="BB2431" s="138">
        <f t="shared" ca="1" si="97"/>
        <v>1</v>
      </c>
    </row>
    <row r="2432" spans="52:54" ht="15.75" customHeight="1">
      <c r="AZ2432" s="138">
        <f t="shared" ca="1" si="95"/>
        <v>327000</v>
      </c>
      <c r="BA2432" s="138">
        <f t="shared" ca="1" si="96"/>
        <v>326999</v>
      </c>
      <c r="BB2432" s="138">
        <f t="shared" ca="1" si="97"/>
        <v>1</v>
      </c>
    </row>
    <row r="2433" spans="52:54" ht="15.75" customHeight="1">
      <c r="AZ2433" s="138">
        <f t="shared" ca="1" si="95"/>
        <v>234000</v>
      </c>
      <c r="BA2433" s="138">
        <f t="shared" ca="1" si="96"/>
        <v>233999</v>
      </c>
      <c r="BB2433" s="138">
        <f t="shared" ca="1" si="97"/>
        <v>1</v>
      </c>
    </row>
    <row r="2434" spans="52:54" ht="15.75" customHeight="1">
      <c r="AZ2434" s="138">
        <f t="shared" ca="1" si="95"/>
        <v>190000</v>
      </c>
      <c r="BA2434" s="138">
        <f t="shared" ca="1" si="96"/>
        <v>189999</v>
      </c>
      <c r="BB2434" s="138">
        <f t="shared" ca="1" si="97"/>
        <v>1</v>
      </c>
    </row>
    <row r="2435" spans="52:54" ht="15.75" customHeight="1">
      <c r="AZ2435" s="138">
        <f t="shared" ca="1" si="95"/>
        <v>386000</v>
      </c>
      <c r="BA2435" s="138">
        <f t="shared" ca="1" si="96"/>
        <v>385999</v>
      </c>
      <c r="BB2435" s="138">
        <f t="shared" ca="1" si="97"/>
        <v>1</v>
      </c>
    </row>
    <row r="2436" spans="52:54" ht="15.75" customHeight="1">
      <c r="AZ2436" s="138">
        <f t="shared" ca="1" si="95"/>
        <v>147000</v>
      </c>
      <c r="BA2436" s="138">
        <f t="shared" ca="1" si="96"/>
        <v>146999</v>
      </c>
      <c r="BB2436" s="138">
        <f t="shared" ca="1" si="97"/>
        <v>1</v>
      </c>
    </row>
    <row r="2437" spans="52:54" ht="15.75" customHeight="1">
      <c r="AZ2437" s="138">
        <f t="shared" ca="1" si="95"/>
        <v>288000</v>
      </c>
      <c r="BA2437" s="138">
        <f t="shared" ca="1" si="96"/>
        <v>287999</v>
      </c>
      <c r="BB2437" s="138">
        <f t="shared" ca="1" si="97"/>
        <v>1</v>
      </c>
    </row>
    <row r="2438" spans="52:54" ht="15.75" customHeight="1">
      <c r="AZ2438" s="138">
        <f t="shared" ca="1" si="95"/>
        <v>334000</v>
      </c>
      <c r="BA2438" s="138">
        <f t="shared" ca="1" si="96"/>
        <v>333999</v>
      </c>
      <c r="BB2438" s="138">
        <f t="shared" ca="1" si="97"/>
        <v>1</v>
      </c>
    </row>
    <row r="2439" spans="52:54" ht="15.75" customHeight="1">
      <c r="AZ2439" s="138">
        <f t="shared" ca="1" si="95"/>
        <v>333000</v>
      </c>
      <c r="BA2439" s="138">
        <f t="shared" ca="1" si="96"/>
        <v>332999</v>
      </c>
      <c r="BB2439" s="138">
        <f t="shared" ca="1" si="97"/>
        <v>1</v>
      </c>
    </row>
    <row r="2440" spans="52:54" ht="15.75" customHeight="1">
      <c r="AZ2440" s="138">
        <f t="shared" ca="1" si="95"/>
        <v>399000</v>
      </c>
      <c r="BA2440" s="138">
        <f t="shared" ca="1" si="96"/>
        <v>398999</v>
      </c>
      <c r="BB2440" s="138">
        <f t="shared" ca="1" si="97"/>
        <v>1</v>
      </c>
    </row>
    <row r="2441" spans="52:54" ht="15.75" customHeight="1">
      <c r="AZ2441" s="138">
        <f t="shared" ca="1" si="95"/>
        <v>228000</v>
      </c>
      <c r="BA2441" s="138">
        <f t="shared" ca="1" si="96"/>
        <v>227999</v>
      </c>
      <c r="BB2441" s="138">
        <f t="shared" ca="1" si="97"/>
        <v>1</v>
      </c>
    </row>
    <row r="2442" spans="52:54" ht="15.75" customHeight="1">
      <c r="AZ2442" s="138">
        <f t="shared" ca="1" si="95"/>
        <v>398000</v>
      </c>
      <c r="BA2442" s="138">
        <f t="shared" ca="1" si="96"/>
        <v>397999</v>
      </c>
      <c r="BB2442" s="138">
        <f t="shared" ca="1" si="97"/>
        <v>1</v>
      </c>
    </row>
    <row r="2443" spans="52:54" ht="15.75" customHeight="1">
      <c r="AZ2443" s="138">
        <f t="shared" ca="1" si="95"/>
        <v>323000</v>
      </c>
      <c r="BA2443" s="138">
        <f t="shared" ca="1" si="96"/>
        <v>322999</v>
      </c>
      <c r="BB2443" s="138">
        <f t="shared" ca="1" si="97"/>
        <v>1</v>
      </c>
    </row>
    <row r="2444" spans="52:54" ht="15.75" customHeight="1">
      <c r="AZ2444" s="138">
        <f t="shared" ca="1" si="95"/>
        <v>224000</v>
      </c>
      <c r="BA2444" s="138">
        <f t="shared" ca="1" si="96"/>
        <v>223999</v>
      </c>
      <c r="BB2444" s="138">
        <f t="shared" ca="1" si="97"/>
        <v>1</v>
      </c>
    </row>
    <row r="2445" spans="52:54" ht="15.75" customHeight="1">
      <c r="AZ2445" s="138">
        <f t="shared" ca="1" si="95"/>
        <v>379000</v>
      </c>
      <c r="BA2445" s="138">
        <f t="shared" ca="1" si="96"/>
        <v>378999</v>
      </c>
      <c r="BB2445" s="138">
        <f t="shared" ca="1" si="97"/>
        <v>1</v>
      </c>
    </row>
    <row r="2446" spans="52:54" ht="15.75" customHeight="1">
      <c r="AZ2446" s="138">
        <f t="shared" ca="1" si="95"/>
        <v>371000</v>
      </c>
      <c r="BA2446" s="138">
        <f t="shared" ca="1" si="96"/>
        <v>370999</v>
      </c>
      <c r="BB2446" s="138">
        <f t="shared" ca="1" si="97"/>
        <v>1</v>
      </c>
    </row>
    <row r="2447" spans="52:54" ht="15.75" customHeight="1">
      <c r="AZ2447" s="138">
        <f t="shared" ca="1" si="95"/>
        <v>292000</v>
      </c>
      <c r="BA2447" s="138">
        <f t="shared" ca="1" si="96"/>
        <v>291999</v>
      </c>
      <c r="BB2447" s="138">
        <f t="shared" ca="1" si="97"/>
        <v>1</v>
      </c>
    </row>
    <row r="2448" spans="52:54" ht="15.75" customHeight="1">
      <c r="AZ2448" s="138">
        <f t="shared" ca="1" si="95"/>
        <v>355000</v>
      </c>
      <c r="BA2448" s="138">
        <f t="shared" ca="1" si="96"/>
        <v>354999</v>
      </c>
      <c r="BB2448" s="138">
        <f t="shared" ca="1" si="97"/>
        <v>1</v>
      </c>
    </row>
    <row r="2449" spans="52:54" ht="15.75" customHeight="1">
      <c r="AZ2449" s="138">
        <f t="shared" ca="1" si="95"/>
        <v>199000</v>
      </c>
      <c r="BA2449" s="138">
        <f t="shared" ca="1" si="96"/>
        <v>198999</v>
      </c>
      <c r="BB2449" s="138">
        <f t="shared" ca="1" si="97"/>
        <v>1</v>
      </c>
    </row>
    <row r="2450" spans="52:54" ht="15.75" customHeight="1">
      <c r="AZ2450" s="138">
        <f t="shared" ca="1" si="95"/>
        <v>371000</v>
      </c>
      <c r="BA2450" s="138">
        <f t="shared" ca="1" si="96"/>
        <v>370999</v>
      </c>
      <c r="BB2450" s="138">
        <f t="shared" ca="1" si="97"/>
        <v>1</v>
      </c>
    </row>
    <row r="2451" spans="52:54" ht="15.75" customHeight="1">
      <c r="AZ2451" s="138">
        <f t="shared" ca="1" si="95"/>
        <v>309000</v>
      </c>
      <c r="BA2451" s="138">
        <f t="shared" ca="1" si="96"/>
        <v>308999</v>
      </c>
      <c r="BB2451" s="138">
        <f t="shared" ca="1" si="97"/>
        <v>1</v>
      </c>
    </row>
    <row r="2452" spans="52:54" ht="15.75" customHeight="1">
      <c r="AZ2452" s="138">
        <f t="shared" ca="1" si="95"/>
        <v>177000</v>
      </c>
      <c r="BA2452" s="138">
        <f t="shared" ca="1" si="96"/>
        <v>176999</v>
      </c>
      <c r="BB2452" s="138">
        <f t="shared" ca="1" si="97"/>
        <v>1</v>
      </c>
    </row>
    <row r="2453" spans="52:54" ht="15.75" customHeight="1">
      <c r="AZ2453" s="138">
        <f t="shared" ca="1" si="95"/>
        <v>397000</v>
      </c>
      <c r="BA2453" s="138">
        <f t="shared" ca="1" si="96"/>
        <v>396999</v>
      </c>
      <c r="BB2453" s="138">
        <f t="shared" ca="1" si="97"/>
        <v>1</v>
      </c>
    </row>
    <row r="2454" spans="52:54" ht="15.75" customHeight="1">
      <c r="AZ2454" s="138">
        <f t="shared" ca="1" si="95"/>
        <v>156000</v>
      </c>
      <c r="BA2454" s="138">
        <f t="shared" ca="1" si="96"/>
        <v>155999</v>
      </c>
      <c r="BB2454" s="138">
        <f t="shared" ca="1" si="97"/>
        <v>1</v>
      </c>
    </row>
    <row r="2455" spans="52:54" ht="15.75" customHeight="1">
      <c r="AZ2455" s="138">
        <f t="shared" ca="1" si="95"/>
        <v>150000</v>
      </c>
      <c r="BA2455" s="138">
        <f t="shared" ca="1" si="96"/>
        <v>149999</v>
      </c>
      <c r="BB2455" s="138">
        <f t="shared" ca="1" si="97"/>
        <v>1</v>
      </c>
    </row>
    <row r="2456" spans="52:54" ht="15.75" customHeight="1">
      <c r="AZ2456" s="138">
        <f t="shared" ca="1" si="95"/>
        <v>342000</v>
      </c>
      <c r="BA2456" s="138">
        <f t="shared" ca="1" si="96"/>
        <v>341999</v>
      </c>
      <c r="BB2456" s="138">
        <f t="shared" ca="1" si="97"/>
        <v>1</v>
      </c>
    </row>
    <row r="2457" spans="52:54" ht="15.75" customHeight="1">
      <c r="AZ2457" s="138">
        <f t="shared" ca="1" si="95"/>
        <v>332000</v>
      </c>
      <c r="BA2457" s="138">
        <f t="shared" ca="1" si="96"/>
        <v>331999</v>
      </c>
      <c r="BB2457" s="138">
        <f t="shared" ca="1" si="97"/>
        <v>1</v>
      </c>
    </row>
    <row r="2458" spans="52:54" ht="15.75" customHeight="1">
      <c r="AZ2458" s="138">
        <f t="shared" ca="1" si="95"/>
        <v>171000</v>
      </c>
      <c r="BA2458" s="138">
        <f t="shared" ca="1" si="96"/>
        <v>170999</v>
      </c>
      <c r="BB2458" s="138">
        <f t="shared" ca="1" si="97"/>
        <v>1</v>
      </c>
    </row>
    <row r="2459" spans="52:54" ht="15.75" customHeight="1">
      <c r="AZ2459" s="138">
        <f t="shared" ca="1" si="95"/>
        <v>375000</v>
      </c>
      <c r="BA2459" s="138">
        <f t="shared" ca="1" si="96"/>
        <v>374999</v>
      </c>
      <c r="BB2459" s="138">
        <f t="shared" ca="1" si="97"/>
        <v>1</v>
      </c>
    </row>
    <row r="2460" spans="52:54" ht="15.75" customHeight="1">
      <c r="AZ2460" s="138">
        <f t="shared" ca="1" si="95"/>
        <v>320000</v>
      </c>
      <c r="BA2460" s="138">
        <f t="shared" ca="1" si="96"/>
        <v>319999</v>
      </c>
      <c r="BB2460" s="138">
        <f t="shared" ca="1" si="97"/>
        <v>1</v>
      </c>
    </row>
    <row r="2461" spans="52:54" ht="15.75" customHeight="1">
      <c r="AZ2461" s="138">
        <f t="shared" ca="1" si="95"/>
        <v>314000</v>
      </c>
      <c r="BA2461" s="138">
        <f t="shared" ca="1" si="96"/>
        <v>313999</v>
      </c>
      <c r="BB2461" s="138">
        <f t="shared" ca="1" si="97"/>
        <v>1</v>
      </c>
    </row>
    <row r="2462" spans="52:54" ht="15.75" customHeight="1">
      <c r="AZ2462" s="138">
        <f t="shared" ca="1" si="95"/>
        <v>385000</v>
      </c>
      <c r="BA2462" s="138">
        <f t="shared" ca="1" si="96"/>
        <v>384999</v>
      </c>
      <c r="BB2462" s="138">
        <f t="shared" ca="1" si="97"/>
        <v>1</v>
      </c>
    </row>
    <row r="2463" spans="52:54" ht="15.75" customHeight="1">
      <c r="AZ2463" s="138">
        <f t="shared" ca="1" si="95"/>
        <v>121000</v>
      </c>
      <c r="BA2463" s="138">
        <f t="shared" ca="1" si="96"/>
        <v>120999</v>
      </c>
      <c r="BB2463" s="138">
        <f t="shared" ca="1" si="97"/>
        <v>1</v>
      </c>
    </row>
    <row r="2464" spans="52:54" ht="15.75" customHeight="1">
      <c r="AZ2464" s="138">
        <f t="shared" ca="1" si="95"/>
        <v>239000</v>
      </c>
      <c r="BA2464" s="138">
        <f t="shared" ca="1" si="96"/>
        <v>238999</v>
      </c>
      <c r="BB2464" s="138">
        <f t="shared" ca="1" si="97"/>
        <v>1</v>
      </c>
    </row>
    <row r="2465" spans="52:54" ht="15.75" customHeight="1">
      <c r="AZ2465" s="138">
        <f t="shared" ca="1" si="95"/>
        <v>254000</v>
      </c>
      <c r="BA2465" s="138">
        <f t="shared" ca="1" si="96"/>
        <v>253999</v>
      </c>
      <c r="BB2465" s="138">
        <f t="shared" ca="1" si="97"/>
        <v>1</v>
      </c>
    </row>
    <row r="2466" spans="52:54" ht="15.75" customHeight="1">
      <c r="AZ2466" s="138">
        <f t="shared" ca="1" si="95"/>
        <v>293000</v>
      </c>
      <c r="BA2466" s="138">
        <f t="shared" ca="1" si="96"/>
        <v>292999</v>
      </c>
      <c r="BB2466" s="138">
        <f t="shared" ca="1" si="97"/>
        <v>1</v>
      </c>
    </row>
    <row r="2467" spans="52:54" ht="15.75" customHeight="1">
      <c r="AZ2467" s="138">
        <f t="shared" ca="1" si="95"/>
        <v>327000</v>
      </c>
      <c r="BA2467" s="138">
        <f t="shared" ca="1" si="96"/>
        <v>326999</v>
      </c>
      <c r="BB2467" s="138">
        <f t="shared" ca="1" si="97"/>
        <v>1</v>
      </c>
    </row>
    <row r="2468" spans="52:54" ht="15.75" customHeight="1">
      <c r="AZ2468" s="138">
        <f t="shared" ca="1" si="95"/>
        <v>275000</v>
      </c>
      <c r="BA2468" s="138">
        <f t="shared" ca="1" si="96"/>
        <v>274999</v>
      </c>
      <c r="BB2468" s="138">
        <f t="shared" ca="1" si="97"/>
        <v>1</v>
      </c>
    </row>
    <row r="2469" spans="52:54" ht="15.75" customHeight="1">
      <c r="AZ2469" s="138">
        <f t="shared" ca="1" si="95"/>
        <v>367000</v>
      </c>
      <c r="BA2469" s="138">
        <f t="shared" ca="1" si="96"/>
        <v>366999</v>
      </c>
      <c r="BB2469" s="138">
        <f t="shared" ca="1" si="97"/>
        <v>1</v>
      </c>
    </row>
    <row r="2470" spans="52:54" ht="15.75" customHeight="1">
      <c r="AZ2470" s="138">
        <f t="shared" ca="1" si="95"/>
        <v>260000</v>
      </c>
      <c r="BA2470" s="138">
        <f t="shared" ca="1" si="96"/>
        <v>259999</v>
      </c>
      <c r="BB2470" s="138">
        <f t="shared" ca="1" si="97"/>
        <v>1</v>
      </c>
    </row>
    <row r="2471" spans="52:54" ht="15.75" customHeight="1">
      <c r="AZ2471" s="138">
        <f t="shared" ca="1" si="95"/>
        <v>322000</v>
      </c>
      <c r="BA2471" s="138">
        <f t="shared" ca="1" si="96"/>
        <v>321999</v>
      </c>
      <c r="BB2471" s="138">
        <f t="shared" ca="1" si="97"/>
        <v>1</v>
      </c>
    </row>
    <row r="2472" spans="52:54" ht="15.75" customHeight="1">
      <c r="AZ2472" s="138">
        <f t="shared" ca="1" si="95"/>
        <v>284000</v>
      </c>
      <c r="BA2472" s="138">
        <f t="shared" ca="1" si="96"/>
        <v>283999</v>
      </c>
      <c r="BB2472" s="138">
        <f t="shared" ca="1" si="97"/>
        <v>1</v>
      </c>
    </row>
    <row r="2473" spans="52:54" ht="15.75" customHeight="1">
      <c r="AZ2473" s="138">
        <f t="shared" ca="1" si="95"/>
        <v>292000</v>
      </c>
      <c r="BA2473" s="138">
        <f t="shared" ca="1" si="96"/>
        <v>291999</v>
      </c>
      <c r="BB2473" s="138">
        <f t="shared" ca="1" si="97"/>
        <v>1</v>
      </c>
    </row>
    <row r="2474" spans="52:54" ht="15.75" customHeight="1">
      <c r="AZ2474" s="138">
        <f t="shared" ca="1" si="95"/>
        <v>103000</v>
      </c>
      <c r="BA2474" s="138">
        <f t="shared" ca="1" si="96"/>
        <v>102999</v>
      </c>
      <c r="BB2474" s="138">
        <f t="shared" ca="1" si="97"/>
        <v>1</v>
      </c>
    </row>
    <row r="2475" spans="52:54" ht="15.75" customHeight="1">
      <c r="AZ2475" s="138">
        <f t="shared" ca="1" si="95"/>
        <v>146000</v>
      </c>
      <c r="BA2475" s="138">
        <f t="shared" ca="1" si="96"/>
        <v>145999</v>
      </c>
      <c r="BB2475" s="138">
        <f t="shared" ca="1" si="97"/>
        <v>1</v>
      </c>
    </row>
    <row r="2476" spans="52:54" ht="15.75" customHeight="1">
      <c r="AZ2476" s="138">
        <f t="shared" ca="1" si="95"/>
        <v>318000</v>
      </c>
      <c r="BA2476" s="138">
        <f t="shared" ca="1" si="96"/>
        <v>317999</v>
      </c>
      <c r="BB2476" s="138">
        <f t="shared" ca="1" si="97"/>
        <v>1</v>
      </c>
    </row>
    <row r="2477" spans="52:54" ht="15.75" customHeight="1">
      <c r="AZ2477" s="138">
        <f t="shared" ca="1" si="95"/>
        <v>325000</v>
      </c>
      <c r="BA2477" s="138">
        <f t="shared" ca="1" si="96"/>
        <v>324999</v>
      </c>
      <c r="BB2477" s="138">
        <f t="shared" ca="1" si="97"/>
        <v>1</v>
      </c>
    </row>
    <row r="2478" spans="52:54" ht="15.75" customHeight="1">
      <c r="AZ2478" s="138">
        <f t="shared" ca="1" si="95"/>
        <v>274000</v>
      </c>
      <c r="BA2478" s="138">
        <f t="shared" ca="1" si="96"/>
        <v>273999</v>
      </c>
      <c r="BB2478" s="138">
        <f t="shared" ca="1" si="97"/>
        <v>1</v>
      </c>
    </row>
    <row r="2479" spans="52:54" ht="15.75" customHeight="1">
      <c r="AZ2479" s="138">
        <f t="shared" ca="1" si="95"/>
        <v>365000</v>
      </c>
      <c r="BA2479" s="138">
        <f t="shared" ca="1" si="96"/>
        <v>364999</v>
      </c>
      <c r="BB2479" s="138">
        <f t="shared" ca="1" si="97"/>
        <v>1</v>
      </c>
    </row>
    <row r="2480" spans="52:54" ht="15.75" customHeight="1">
      <c r="AZ2480" s="138">
        <f t="shared" ca="1" si="95"/>
        <v>111000</v>
      </c>
      <c r="BA2480" s="138">
        <f t="shared" ca="1" si="96"/>
        <v>110999</v>
      </c>
      <c r="BB2480" s="138">
        <f t="shared" ca="1" si="97"/>
        <v>1</v>
      </c>
    </row>
    <row r="2481" spans="52:54" ht="15.75" customHeight="1">
      <c r="AZ2481" s="138">
        <f t="shared" ca="1" si="95"/>
        <v>101000</v>
      </c>
      <c r="BA2481" s="138">
        <f t="shared" ca="1" si="96"/>
        <v>100999</v>
      </c>
      <c r="BB2481" s="138">
        <f t="shared" ca="1" si="97"/>
        <v>1</v>
      </c>
    </row>
    <row r="2482" spans="52:54" ht="15.75" customHeight="1">
      <c r="AZ2482" s="138">
        <f t="shared" ca="1" si="95"/>
        <v>262000</v>
      </c>
      <c r="BA2482" s="138">
        <f t="shared" ca="1" si="96"/>
        <v>261999</v>
      </c>
      <c r="BB2482" s="138">
        <f t="shared" ca="1" si="97"/>
        <v>1</v>
      </c>
    </row>
    <row r="2483" spans="52:54" ht="15.75" customHeight="1">
      <c r="AZ2483" s="138">
        <f t="shared" ca="1" si="95"/>
        <v>357000</v>
      </c>
      <c r="BA2483" s="138">
        <f t="shared" ca="1" si="96"/>
        <v>356999</v>
      </c>
      <c r="BB2483" s="138">
        <f t="shared" ca="1" si="97"/>
        <v>1</v>
      </c>
    </row>
    <row r="2484" spans="52:54" ht="15.75" customHeight="1">
      <c r="AZ2484" s="138">
        <f t="shared" ca="1" si="95"/>
        <v>341000</v>
      </c>
      <c r="BA2484" s="138">
        <f t="shared" ca="1" si="96"/>
        <v>340999</v>
      </c>
      <c r="BB2484" s="138">
        <f t="shared" ca="1" si="97"/>
        <v>1</v>
      </c>
    </row>
    <row r="2485" spans="52:54" ht="15.75" customHeight="1">
      <c r="AZ2485" s="138">
        <f t="shared" ca="1" si="95"/>
        <v>331000</v>
      </c>
      <c r="BA2485" s="138">
        <f t="shared" ca="1" si="96"/>
        <v>330999</v>
      </c>
      <c r="BB2485" s="138">
        <f t="shared" ca="1" si="97"/>
        <v>1</v>
      </c>
    </row>
    <row r="2486" spans="52:54" ht="15.75" customHeight="1">
      <c r="AZ2486" s="138">
        <f t="shared" ca="1" si="95"/>
        <v>349000</v>
      </c>
      <c r="BA2486" s="138">
        <f t="shared" ca="1" si="96"/>
        <v>348999</v>
      </c>
      <c r="BB2486" s="138">
        <f t="shared" ca="1" si="97"/>
        <v>1</v>
      </c>
    </row>
    <row r="2487" spans="52:54" ht="15.75" customHeight="1">
      <c r="AZ2487" s="138">
        <f t="shared" ca="1" si="95"/>
        <v>101000</v>
      </c>
      <c r="BA2487" s="138">
        <f t="shared" ca="1" si="96"/>
        <v>100999</v>
      </c>
      <c r="BB2487" s="138">
        <f t="shared" ca="1" si="97"/>
        <v>1</v>
      </c>
    </row>
    <row r="2488" spans="52:54" ht="15.75" customHeight="1">
      <c r="AZ2488" s="138">
        <f t="shared" ca="1" si="95"/>
        <v>167000</v>
      </c>
      <c r="BA2488" s="138">
        <f t="shared" ca="1" si="96"/>
        <v>166999</v>
      </c>
      <c r="BB2488" s="138">
        <f t="shared" ca="1" si="97"/>
        <v>1</v>
      </c>
    </row>
    <row r="2489" spans="52:54" ht="15.75" customHeight="1">
      <c r="AZ2489" s="138">
        <f t="shared" ca="1" si="95"/>
        <v>144000</v>
      </c>
      <c r="BA2489" s="138">
        <f t="shared" ca="1" si="96"/>
        <v>143999</v>
      </c>
      <c r="BB2489" s="138">
        <f t="shared" ca="1" si="97"/>
        <v>1</v>
      </c>
    </row>
    <row r="2490" spans="52:54" ht="15.75" customHeight="1">
      <c r="AZ2490" s="138">
        <f t="shared" ca="1" si="95"/>
        <v>340000</v>
      </c>
      <c r="BA2490" s="138">
        <f t="shared" ca="1" si="96"/>
        <v>339999</v>
      </c>
      <c r="BB2490" s="138">
        <f t="shared" ca="1" si="97"/>
        <v>1</v>
      </c>
    </row>
    <row r="2491" spans="52:54" ht="15.75" customHeight="1">
      <c r="AZ2491" s="138">
        <f t="shared" ca="1" si="95"/>
        <v>247000</v>
      </c>
      <c r="BA2491" s="138">
        <f t="shared" ca="1" si="96"/>
        <v>246999</v>
      </c>
      <c r="BB2491" s="138">
        <f t="shared" ca="1" si="97"/>
        <v>1</v>
      </c>
    </row>
    <row r="2492" spans="52:54" ht="15.75" customHeight="1">
      <c r="AZ2492" s="138">
        <f t="shared" ca="1" si="95"/>
        <v>305000</v>
      </c>
      <c r="BA2492" s="138">
        <f t="shared" ca="1" si="96"/>
        <v>304999</v>
      </c>
      <c r="BB2492" s="138">
        <f t="shared" ca="1" si="97"/>
        <v>1</v>
      </c>
    </row>
    <row r="2493" spans="52:54" ht="15.75" customHeight="1">
      <c r="AZ2493" s="138">
        <f t="shared" ca="1" si="95"/>
        <v>164000</v>
      </c>
      <c r="BA2493" s="138">
        <f t="shared" ca="1" si="96"/>
        <v>163999</v>
      </c>
      <c r="BB2493" s="138">
        <f t="shared" ca="1" si="97"/>
        <v>1</v>
      </c>
    </row>
    <row r="2494" spans="52:54" ht="15.75" customHeight="1">
      <c r="AZ2494" s="138">
        <f t="shared" ca="1" si="95"/>
        <v>267000</v>
      </c>
      <c r="BA2494" s="138">
        <f t="shared" ca="1" si="96"/>
        <v>266999</v>
      </c>
      <c r="BB2494" s="138">
        <f t="shared" ca="1" si="97"/>
        <v>1</v>
      </c>
    </row>
    <row r="2495" spans="52:54" ht="15.75" customHeight="1">
      <c r="AZ2495" s="138">
        <f t="shared" ca="1" si="95"/>
        <v>390000</v>
      </c>
      <c r="BA2495" s="138">
        <f t="shared" ca="1" si="96"/>
        <v>389999</v>
      </c>
      <c r="BB2495" s="138">
        <f t="shared" ca="1" si="97"/>
        <v>1</v>
      </c>
    </row>
    <row r="2496" spans="52:54" ht="15.75" customHeight="1">
      <c r="AZ2496" s="138">
        <f t="shared" ca="1" si="95"/>
        <v>104000</v>
      </c>
      <c r="BA2496" s="138">
        <f t="shared" ca="1" si="96"/>
        <v>103999</v>
      </c>
      <c r="BB2496" s="138">
        <f t="shared" ca="1" si="97"/>
        <v>1</v>
      </c>
    </row>
    <row r="2497" spans="52:54" ht="15.75" customHeight="1">
      <c r="AZ2497" s="138">
        <f t="shared" ca="1" si="95"/>
        <v>209000</v>
      </c>
      <c r="BA2497" s="138">
        <f t="shared" ca="1" si="96"/>
        <v>208999</v>
      </c>
      <c r="BB2497" s="138">
        <f t="shared" ca="1" si="97"/>
        <v>1</v>
      </c>
    </row>
    <row r="2498" spans="52:54" ht="15.75" customHeight="1">
      <c r="AZ2498" s="138">
        <f t="shared" ca="1" si="95"/>
        <v>231000</v>
      </c>
      <c r="BA2498" s="138">
        <f t="shared" ca="1" si="96"/>
        <v>230999</v>
      </c>
      <c r="BB2498" s="138">
        <f t="shared" ca="1" si="97"/>
        <v>1</v>
      </c>
    </row>
    <row r="2499" spans="52:54" ht="15.75" customHeight="1">
      <c r="AZ2499" s="138">
        <f t="shared" ca="1" si="95"/>
        <v>338000</v>
      </c>
      <c r="BA2499" s="138">
        <f t="shared" ca="1" si="96"/>
        <v>337999</v>
      </c>
      <c r="BB2499" s="138">
        <f t="shared" ca="1" si="97"/>
        <v>1</v>
      </c>
    </row>
    <row r="2500" spans="52:54" ht="15.75" customHeight="1">
      <c r="AZ2500" s="138">
        <f t="shared" ca="1" si="95"/>
        <v>242000</v>
      </c>
      <c r="BA2500" s="138">
        <f t="shared" ca="1" si="96"/>
        <v>241999</v>
      </c>
      <c r="BB2500" s="138">
        <f t="shared" ca="1" si="97"/>
        <v>1</v>
      </c>
    </row>
    <row r="2501" spans="52:54" ht="15.75" customHeight="1">
      <c r="AZ2501" s="138">
        <f t="shared" ca="1" si="95"/>
        <v>277000</v>
      </c>
      <c r="BA2501" s="138">
        <f t="shared" ca="1" si="96"/>
        <v>276999</v>
      </c>
      <c r="BB2501" s="138">
        <f t="shared" ca="1" si="97"/>
        <v>1</v>
      </c>
    </row>
    <row r="2502" spans="52:54" ht="15.75" customHeight="1">
      <c r="AZ2502" s="138">
        <f t="shared" ca="1" si="95"/>
        <v>187000</v>
      </c>
      <c r="BA2502" s="138">
        <f t="shared" ca="1" si="96"/>
        <v>186999</v>
      </c>
      <c r="BB2502" s="138">
        <f t="shared" ca="1" si="97"/>
        <v>1</v>
      </c>
    </row>
    <row r="2503" spans="52:54" ht="15.75" customHeight="1">
      <c r="AZ2503" s="138">
        <f t="shared" ca="1" si="95"/>
        <v>188000</v>
      </c>
      <c r="BA2503" s="138">
        <f t="shared" ca="1" si="96"/>
        <v>187999</v>
      </c>
      <c r="BB2503" s="138">
        <f t="shared" ca="1" si="97"/>
        <v>1</v>
      </c>
    </row>
    <row r="2504" spans="52:54" ht="15.75" customHeight="1">
      <c r="AZ2504" s="138">
        <f t="shared" ca="1" si="95"/>
        <v>144000</v>
      </c>
      <c r="BA2504" s="138">
        <f t="shared" ca="1" si="96"/>
        <v>143999</v>
      </c>
      <c r="BB2504" s="138">
        <f t="shared" ca="1" si="97"/>
        <v>1</v>
      </c>
    </row>
    <row r="2505" spans="52:54" ht="15.75" customHeight="1">
      <c r="AZ2505" s="138">
        <f t="shared" ca="1" si="95"/>
        <v>107000</v>
      </c>
      <c r="BA2505" s="138">
        <f t="shared" ca="1" si="96"/>
        <v>106999</v>
      </c>
      <c r="BB2505" s="138">
        <f t="shared" ca="1" si="97"/>
        <v>1</v>
      </c>
    </row>
    <row r="2506" spans="52:54" ht="15.75" customHeight="1">
      <c r="AZ2506" s="138">
        <f t="shared" ca="1" si="95"/>
        <v>175000</v>
      </c>
      <c r="BA2506" s="138">
        <f t="shared" ca="1" si="96"/>
        <v>174999</v>
      </c>
      <c r="BB2506" s="138">
        <f t="shared" ca="1" si="97"/>
        <v>1</v>
      </c>
    </row>
    <row r="2507" spans="52:54" ht="15.75" customHeight="1">
      <c r="AZ2507" s="138">
        <f t="shared" ca="1" si="95"/>
        <v>257000</v>
      </c>
      <c r="BA2507" s="138">
        <f t="shared" ca="1" si="96"/>
        <v>256999</v>
      </c>
      <c r="BB2507" s="138">
        <f t="shared" ca="1" si="97"/>
        <v>1</v>
      </c>
    </row>
    <row r="2508" spans="52:54" ht="15.75" customHeight="1">
      <c r="AZ2508" s="138">
        <f t="shared" ca="1" si="95"/>
        <v>329000</v>
      </c>
      <c r="BA2508" s="138">
        <f t="shared" ca="1" si="96"/>
        <v>328999</v>
      </c>
      <c r="BB2508" s="138">
        <f t="shared" ca="1" si="97"/>
        <v>1</v>
      </c>
    </row>
    <row r="2509" spans="52:54" ht="15.75" customHeight="1">
      <c r="AZ2509" s="138">
        <f t="shared" ca="1" si="95"/>
        <v>183000</v>
      </c>
      <c r="BA2509" s="138">
        <f t="shared" ca="1" si="96"/>
        <v>182999</v>
      </c>
      <c r="BB2509" s="138">
        <f t="shared" ca="1" si="97"/>
        <v>1</v>
      </c>
    </row>
    <row r="2510" spans="52:54" ht="15.75" customHeight="1">
      <c r="AZ2510" s="138">
        <f t="shared" ca="1" si="95"/>
        <v>108000</v>
      </c>
      <c r="BA2510" s="138">
        <f t="shared" ca="1" si="96"/>
        <v>107999</v>
      </c>
      <c r="BB2510" s="138">
        <f t="shared" ca="1" si="97"/>
        <v>1</v>
      </c>
    </row>
    <row r="2511" spans="52:54" ht="15.75" customHeight="1">
      <c r="AZ2511" s="138">
        <f t="shared" ca="1" si="95"/>
        <v>244000</v>
      </c>
      <c r="BA2511" s="138">
        <f t="shared" ca="1" si="96"/>
        <v>243999</v>
      </c>
      <c r="BB2511" s="138">
        <f t="shared" ca="1" si="97"/>
        <v>1</v>
      </c>
    </row>
    <row r="2512" spans="52:54" ht="15.75" customHeight="1">
      <c r="AZ2512" s="138">
        <f t="shared" ca="1" si="95"/>
        <v>167000</v>
      </c>
      <c r="BA2512" s="138">
        <f t="shared" ca="1" si="96"/>
        <v>166999</v>
      </c>
      <c r="BB2512" s="138">
        <f t="shared" ca="1" si="97"/>
        <v>1</v>
      </c>
    </row>
    <row r="2513" spans="52:54" ht="15.75" customHeight="1">
      <c r="AZ2513" s="138">
        <f t="shared" ca="1" si="95"/>
        <v>128000</v>
      </c>
      <c r="BA2513" s="138">
        <f t="shared" ca="1" si="96"/>
        <v>127999</v>
      </c>
      <c r="BB2513" s="138">
        <f t="shared" ca="1" si="97"/>
        <v>1</v>
      </c>
    </row>
    <row r="2514" spans="52:54" ht="15.75" customHeight="1">
      <c r="AZ2514" s="138">
        <f t="shared" ca="1" si="95"/>
        <v>313000</v>
      </c>
      <c r="BA2514" s="138">
        <f t="shared" ca="1" si="96"/>
        <v>312999</v>
      </c>
      <c r="BB2514" s="138">
        <f t="shared" ca="1" si="97"/>
        <v>1</v>
      </c>
    </row>
    <row r="2515" spans="52:54" ht="15.75" customHeight="1">
      <c r="AZ2515" s="138">
        <f t="shared" ca="1" si="95"/>
        <v>197000</v>
      </c>
      <c r="BA2515" s="138">
        <f t="shared" ca="1" si="96"/>
        <v>196999</v>
      </c>
      <c r="BB2515" s="138">
        <f t="shared" ca="1" si="97"/>
        <v>1</v>
      </c>
    </row>
    <row r="2516" spans="52:54" ht="15.75" customHeight="1">
      <c r="AZ2516" s="138">
        <f t="shared" ca="1" si="95"/>
        <v>370000</v>
      </c>
      <c r="BA2516" s="138">
        <f t="shared" ca="1" si="96"/>
        <v>369999</v>
      </c>
      <c r="BB2516" s="138">
        <f t="shared" ca="1" si="97"/>
        <v>1</v>
      </c>
    </row>
    <row r="2517" spans="52:54" ht="15.75" customHeight="1">
      <c r="AZ2517" s="138">
        <f t="shared" ca="1" si="95"/>
        <v>256000</v>
      </c>
      <c r="BA2517" s="138">
        <f t="shared" ca="1" si="96"/>
        <v>255999</v>
      </c>
      <c r="BB2517" s="138">
        <f t="shared" ca="1" si="97"/>
        <v>1</v>
      </c>
    </row>
    <row r="2518" spans="52:54" ht="15.75" customHeight="1">
      <c r="AZ2518" s="138">
        <f t="shared" ca="1" si="95"/>
        <v>272000</v>
      </c>
      <c r="BA2518" s="138">
        <f t="shared" ca="1" si="96"/>
        <v>271999</v>
      </c>
      <c r="BB2518" s="138">
        <f t="shared" ca="1" si="97"/>
        <v>1</v>
      </c>
    </row>
    <row r="2519" spans="52:54" ht="15.75" customHeight="1">
      <c r="AZ2519" s="138">
        <f t="shared" ca="1" si="95"/>
        <v>136000</v>
      </c>
      <c r="BA2519" s="138">
        <f t="shared" ca="1" si="96"/>
        <v>135999</v>
      </c>
      <c r="BB2519" s="138">
        <f t="shared" ca="1" si="97"/>
        <v>1</v>
      </c>
    </row>
    <row r="2520" spans="52:54" ht="15.75" customHeight="1">
      <c r="AZ2520" s="138">
        <f t="shared" ca="1" si="95"/>
        <v>148000</v>
      </c>
      <c r="BA2520" s="138">
        <f t="shared" ca="1" si="96"/>
        <v>147999</v>
      </c>
      <c r="BB2520" s="138">
        <f t="shared" ca="1" si="97"/>
        <v>1</v>
      </c>
    </row>
    <row r="2521" spans="52:54" ht="15.75" customHeight="1">
      <c r="AZ2521" s="138">
        <f t="shared" ca="1" si="95"/>
        <v>287000</v>
      </c>
      <c r="BA2521" s="138">
        <f t="shared" ca="1" si="96"/>
        <v>286999</v>
      </c>
      <c r="BB2521" s="138">
        <f t="shared" ca="1" si="97"/>
        <v>1</v>
      </c>
    </row>
    <row r="2522" spans="52:54" ht="15.75" customHeight="1">
      <c r="AZ2522" s="138">
        <f t="shared" ca="1" si="95"/>
        <v>295000</v>
      </c>
      <c r="BA2522" s="138">
        <f t="shared" ca="1" si="96"/>
        <v>294999</v>
      </c>
      <c r="BB2522" s="138">
        <f t="shared" ca="1" si="97"/>
        <v>1</v>
      </c>
    </row>
    <row r="2523" spans="52:54" ht="15.75" customHeight="1">
      <c r="AZ2523" s="138">
        <f t="shared" ca="1" si="95"/>
        <v>330000</v>
      </c>
      <c r="BA2523" s="138">
        <f t="shared" ca="1" si="96"/>
        <v>329999</v>
      </c>
      <c r="BB2523" s="138">
        <f t="shared" ca="1" si="97"/>
        <v>1</v>
      </c>
    </row>
    <row r="2524" spans="52:54" ht="15.75" customHeight="1">
      <c r="AZ2524" s="138">
        <f t="shared" ca="1" si="95"/>
        <v>230000</v>
      </c>
      <c r="BA2524" s="138">
        <f t="shared" ca="1" si="96"/>
        <v>229999</v>
      </c>
      <c r="BB2524" s="138">
        <f t="shared" ca="1" si="97"/>
        <v>1</v>
      </c>
    </row>
    <row r="2525" spans="52:54" ht="15.75" customHeight="1">
      <c r="AZ2525" s="138">
        <f t="shared" ca="1" si="95"/>
        <v>303000</v>
      </c>
      <c r="BA2525" s="138">
        <f t="shared" ca="1" si="96"/>
        <v>302999</v>
      </c>
      <c r="BB2525" s="138">
        <f t="shared" ca="1" si="97"/>
        <v>1</v>
      </c>
    </row>
    <row r="2526" spans="52:54" ht="15.75" customHeight="1">
      <c r="AZ2526" s="138">
        <f t="shared" ca="1" si="95"/>
        <v>378000</v>
      </c>
      <c r="BA2526" s="138">
        <f t="shared" ca="1" si="96"/>
        <v>377999</v>
      </c>
      <c r="BB2526" s="138">
        <f t="shared" ca="1" si="97"/>
        <v>1</v>
      </c>
    </row>
    <row r="2527" spans="52:54" ht="15.75" customHeight="1">
      <c r="AZ2527" s="138">
        <f t="shared" ca="1" si="95"/>
        <v>110000</v>
      </c>
      <c r="BA2527" s="138">
        <f t="shared" ca="1" si="96"/>
        <v>109999</v>
      </c>
      <c r="BB2527" s="138">
        <f t="shared" ca="1" si="97"/>
        <v>1</v>
      </c>
    </row>
    <row r="2528" spans="52:54" ht="15.75" customHeight="1">
      <c r="AZ2528" s="138">
        <f t="shared" ca="1" si="95"/>
        <v>391000</v>
      </c>
      <c r="BA2528" s="138">
        <f t="shared" ca="1" si="96"/>
        <v>390999</v>
      </c>
      <c r="BB2528" s="138">
        <f t="shared" ca="1" si="97"/>
        <v>1</v>
      </c>
    </row>
    <row r="2529" spans="52:54" ht="15.75" customHeight="1">
      <c r="AZ2529" s="138">
        <f t="shared" ca="1" si="95"/>
        <v>198000</v>
      </c>
      <c r="BA2529" s="138">
        <f t="shared" ca="1" si="96"/>
        <v>197999</v>
      </c>
      <c r="BB2529" s="138">
        <f t="shared" ca="1" si="97"/>
        <v>1</v>
      </c>
    </row>
    <row r="2530" spans="52:54" ht="15.75" customHeight="1">
      <c r="AZ2530" s="138">
        <f t="shared" ca="1" si="95"/>
        <v>180000</v>
      </c>
      <c r="BA2530" s="138">
        <f t="shared" ca="1" si="96"/>
        <v>179999</v>
      </c>
      <c r="BB2530" s="138">
        <f t="shared" ca="1" si="97"/>
        <v>1</v>
      </c>
    </row>
    <row r="2531" spans="52:54" ht="15.75" customHeight="1">
      <c r="AZ2531" s="138">
        <f t="shared" ca="1" si="95"/>
        <v>163000</v>
      </c>
      <c r="BA2531" s="138">
        <f t="shared" ca="1" si="96"/>
        <v>162999</v>
      </c>
      <c r="BB2531" s="138">
        <f t="shared" ca="1" si="97"/>
        <v>1</v>
      </c>
    </row>
    <row r="2532" spans="52:54" ht="15.75" customHeight="1">
      <c r="AZ2532" s="138">
        <f t="shared" ca="1" si="95"/>
        <v>349000</v>
      </c>
      <c r="BA2532" s="138">
        <f t="shared" ca="1" si="96"/>
        <v>348999</v>
      </c>
      <c r="BB2532" s="138">
        <f t="shared" ca="1" si="97"/>
        <v>1</v>
      </c>
    </row>
    <row r="2533" spans="52:54" ht="15.75" customHeight="1">
      <c r="AZ2533" s="138">
        <f t="shared" ca="1" si="95"/>
        <v>315000</v>
      </c>
      <c r="BA2533" s="138">
        <f t="shared" ca="1" si="96"/>
        <v>314999</v>
      </c>
      <c r="BB2533" s="138">
        <f t="shared" ca="1" si="97"/>
        <v>1</v>
      </c>
    </row>
    <row r="2534" spans="52:54" ht="15.75" customHeight="1">
      <c r="AZ2534" s="138">
        <f t="shared" ca="1" si="95"/>
        <v>310000</v>
      </c>
      <c r="BA2534" s="138">
        <f t="shared" ca="1" si="96"/>
        <v>309999</v>
      </c>
      <c r="BB2534" s="138">
        <f t="shared" ca="1" si="97"/>
        <v>1</v>
      </c>
    </row>
    <row r="2535" spans="52:54" ht="15.75" customHeight="1">
      <c r="AZ2535" s="138">
        <f t="shared" ca="1" si="95"/>
        <v>290000</v>
      </c>
      <c r="BA2535" s="138">
        <f t="shared" ca="1" si="96"/>
        <v>289999</v>
      </c>
      <c r="BB2535" s="138">
        <f t="shared" ca="1" si="97"/>
        <v>1</v>
      </c>
    </row>
    <row r="2536" spans="52:54" ht="15.75" customHeight="1">
      <c r="AZ2536" s="138">
        <f t="shared" ca="1" si="95"/>
        <v>386000</v>
      </c>
      <c r="BA2536" s="138">
        <f t="shared" ca="1" si="96"/>
        <v>385999</v>
      </c>
      <c r="BB2536" s="138">
        <f t="shared" ca="1" si="97"/>
        <v>1</v>
      </c>
    </row>
    <row r="2537" spans="52:54" ht="15.75" customHeight="1">
      <c r="AZ2537" s="138">
        <f t="shared" ca="1" si="95"/>
        <v>348000</v>
      </c>
      <c r="BA2537" s="138">
        <f t="shared" ca="1" si="96"/>
        <v>347999</v>
      </c>
      <c r="BB2537" s="138">
        <f t="shared" ca="1" si="97"/>
        <v>1</v>
      </c>
    </row>
    <row r="2538" spans="52:54" ht="15.75" customHeight="1">
      <c r="AZ2538" s="138">
        <f t="shared" ca="1" si="95"/>
        <v>387000</v>
      </c>
      <c r="BA2538" s="138">
        <f t="shared" ca="1" si="96"/>
        <v>386999</v>
      </c>
      <c r="BB2538" s="138">
        <f t="shared" ca="1" si="97"/>
        <v>1</v>
      </c>
    </row>
    <row r="2539" spans="52:54" ht="15.75" customHeight="1">
      <c r="AZ2539" s="138">
        <f t="shared" ca="1" si="95"/>
        <v>144000</v>
      </c>
      <c r="BA2539" s="138">
        <f t="shared" ca="1" si="96"/>
        <v>143999</v>
      </c>
      <c r="BB2539" s="138">
        <f t="shared" ca="1" si="97"/>
        <v>1</v>
      </c>
    </row>
    <row r="2540" spans="52:54" ht="15.75" customHeight="1">
      <c r="AZ2540" s="138">
        <f t="shared" ca="1" si="95"/>
        <v>225000</v>
      </c>
      <c r="BA2540" s="138">
        <f t="shared" ca="1" si="96"/>
        <v>224999</v>
      </c>
      <c r="BB2540" s="138">
        <f t="shared" ca="1" si="97"/>
        <v>1</v>
      </c>
    </row>
    <row r="2541" spans="52:54" ht="15.75" customHeight="1">
      <c r="AZ2541" s="138">
        <f t="shared" ca="1" si="95"/>
        <v>164000</v>
      </c>
      <c r="BA2541" s="138">
        <f t="shared" ca="1" si="96"/>
        <v>163999</v>
      </c>
      <c r="BB2541" s="138">
        <f t="shared" ca="1" si="97"/>
        <v>1</v>
      </c>
    </row>
    <row r="2542" spans="52:54" ht="15.75" customHeight="1">
      <c r="AZ2542" s="138">
        <f t="shared" ca="1" si="95"/>
        <v>312000</v>
      </c>
      <c r="BA2542" s="138">
        <f t="shared" ca="1" si="96"/>
        <v>311999</v>
      </c>
      <c r="BB2542" s="138">
        <f t="shared" ca="1" si="97"/>
        <v>1</v>
      </c>
    </row>
    <row r="2543" spans="52:54" ht="15.75" customHeight="1">
      <c r="AZ2543" s="138">
        <f t="shared" ca="1" si="95"/>
        <v>345000</v>
      </c>
      <c r="BA2543" s="138">
        <f t="shared" ca="1" si="96"/>
        <v>344999</v>
      </c>
      <c r="BB2543" s="138">
        <f t="shared" ca="1" si="97"/>
        <v>1</v>
      </c>
    </row>
    <row r="2544" spans="52:54" ht="15.75" customHeight="1">
      <c r="AZ2544" s="138">
        <f t="shared" ca="1" si="95"/>
        <v>382000</v>
      </c>
      <c r="BA2544" s="138">
        <f t="shared" ca="1" si="96"/>
        <v>381999</v>
      </c>
      <c r="BB2544" s="138">
        <f t="shared" ca="1" si="97"/>
        <v>1</v>
      </c>
    </row>
    <row r="2545" spans="52:54" ht="15.75" customHeight="1">
      <c r="AZ2545" s="138">
        <f t="shared" ca="1" si="95"/>
        <v>291000</v>
      </c>
      <c r="BA2545" s="138">
        <f t="shared" ca="1" si="96"/>
        <v>290999</v>
      </c>
      <c r="BB2545" s="138">
        <f t="shared" ca="1" si="97"/>
        <v>1</v>
      </c>
    </row>
    <row r="2546" spans="52:54" ht="15.75" customHeight="1">
      <c r="AZ2546" s="138">
        <f t="shared" ca="1" si="95"/>
        <v>358000</v>
      </c>
      <c r="BA2546" s="138">
        <f t="shared" ca="1" si="96"/>
        <v>357999</v>
      </c>
      <c r="BB2546" s="138">
        <f t="shared" ca="1" si="97"/>
        <v>1</v>
      </c>
    </row>
    <row r="2547" spans="52:54" ht="15.75" customHeight="1">
      <c r="AZ2547" s="138">
        <f t="shared" ca="1" si="95"/>
        <v>155000</v>
      </c>
      <c r="BA2547" s="138">
        <f t="shared" ca="1" si="96"/>
        <v>154999</v>
      </c>
      <c r="BB2547" s="138">
        <f t="shared" ca="1" si="97"/>
        <v>1</v>
      </c>
    </row>
    <row r="2548" spans="52:54" ht="15.75" customHeight="1">
      <c r="AZ2548" s="138">
        <f t="shared" ca="1" si="95"/>
        <v>319000</v>
      </c>
      <c r="BA2548" s="138">
        <f t="shared" ca="1" si="96"/>
        <v>318999</v>
      </c>
      <c r="BB2548" s="138">
        <f t="shared" ca="1" si="97"/>
        <v>1</v>
      </c>
    </row>
    <row r="2549" spans="52:54" ht="15.75" customHeight="1">
      <c r="AZ2549" s="138">
        <f t="shared" ca="1" si="95"/>
        <v>267000</v>
      </c>
      <c r="BA2549" s="138">
        <f t="shared" ca="1" si="96"/>
        <v>266999</v>
      </c>
      <c r="BB2549" s="138">
        <f t="shared" ca="1" si="97"/>
        <v>1</v>
      </c>
    </row>
    <row r="2550" spans="52:54" ht="15.75" customHeight="1">
      <c r="AZ2550" s="138">
        <f t="shared" ca="1" si="95"/>
        <v>234000</v>
      </c>
      <c r="BA2550" s="138">
        <f t="shared" ca="1" si="96"/>
        <v>233999</v>
      </c>
      <c r="BB2550" s="138">
        <f t="shared" ca="1" si="97"/>
        <v>1</v>
      </c>
    </row>
    <row r="2551" spans="52:54" ht="15.75" customHeight="1">
      <c r="AZ2551" s="138">
        <f t="shared" ca="1" si="95"/>
        <v>213000</v>
      </c>
      <c r="BA2551" s="138">
        <f t="shared" ca="1" si="96"/>
        <v>212999</v>
      </c>
      <c r="BB2551" s="138">
        <f t="shared" ca="1" si="97"/>
        <v>1</v>
      </c>
    </row>
    <row r="2552" spans="52:54" ht="15.75" customHeight="1">
      <c r="AZ2552" s="138">
        <f t="shared" ca="1" si="95"/>
        <v>214000</v>
      </c>
      <c r="BA2552" s="138">
        <f t="shared" ca="1" si="96"/>
        <v>213999</v>
      </c>
      <c r="BB2552" s="138">
        <f t="shared" ca="1" si="97"/>
        <v>1</v>
      </c>
    </row>
    <row r="2553" spans="52:54" ht="15.75" customHeight="1">
      <c r="AZ2553" s="138">
        <f t="shared" ca="1" si="95"/>
        <v>315000</v>
      </c>
      <c r="BA2553" s="138">
        <f t="shared" ca="1" si="96"/>
        <v>314999</v>
      </c>
      <c r="BB2553" s="138">
        <f t="shared" ca="1" si="97"/>
        <v>1</v>
      </c>
    </row>
    <row r="2554" spans="52:54" ht="15.75" customHeight="1">
      <c r="AZ2554" s="138">
        <f t="shared" ref="AZ2554:AZ2808" ca="1" si="98">RANDBETWEEN(100,400)*1000</f>
        <v>176000</v>
      </c>
      <c r="BA2554" s="138">
        <f t="shared" ref="BA2554:BA2808" ca="1" si="99">+AZ2554-1</f>
        <v>175999</v>
      </c>
      <c r="BB2554" s="138">
        <f t="shared" ref="BB2554:BB2808" ca="1" si="100">+AZ2554-BA2554</f>
        <v>1</v>
      </c>
    </row>
    <row r="2555" spans="52:54" ht="15.75" customHeight="1">
      <c r="AZ2555" s="138">
        <f t="shared" ca="1" si="98"/>
        <v>106000</v>
      </c>
      <c r="BA2555" s="138">
        <f t="shared" ca="1" si="99"/>
        <v>105999</v>
      </c>
      <c r="BB2555" s="138">
        <f t="shared" ca="1" si="100"/>
        <v>1</v>
      </c>
    </row>
    <row r="2556" spans="52:54" ht="15.75" customHeight="1">
      <c r="AZ2556" s="138">
        <f t="shared" ca="1" si="98"/>
        <v>275000</v>
      </c>
      <c r="BA2556" s="138">
        <f t="shared" ca="1" si="99"/>
        <v>274999</v>
      </c>
      <c r="BB2556" s="138">
        <f t="shared" ca="1" si="100"/>
        <v>1</v>
      </c>
    </row>
    <row r="2557" spans="52:54" ht="15.75" customHeight="1">
      <c r="AZ2557" s="138">
        <f t="shared" ca="1" si="98"/>
        <v>200000</v>
      </c>
      <c r="BA2557" s="138">
        <f t="shared" ca="1" si="99"/>
        <v>199999</v>
      </c>
      <c r="BB2557" s="138">
        <f t="shared" ca="1" si="100"/>
        <v>1</v>
      </c>
    </row>
    <row r="2558" spans="52:54" ht="15.75" customHeight="1">
      <c r="AZ2558" s="138">
        <f t="shared" ca="1" si="98"/>
        <v>173000</v>
      </c>
      <c r="BA2558" s="138">
        <f t="shared" ca="1" si="99"/>
        <v>172999</v>
      </c>
      <c r="BB2558" s="138">
        <f t="shared" ca="1" si="100"/>
        <v>1</v>
      </c>
    </row>
    <row r="2559" spans="52:54" ht="15.75" customHeight="1">
      <c r="AZ2559" s="138">
        <f t="shared" ca="1" si="98"/>
        <v>387000</v>
      </c>
      <c r="BA2559" s="138">
        <f t="shared" ca="1" si="99"/>
        <v>386999</v>
      </c>
      <c r="BB2559" s="138">
        <f t="shared" ca="1" si="100"/>
        <v>1</v>
      </c>
    </row>
    <row r="2560" spans="52:54" ht="15.75" customHeight="1">
      <c r="AZ2560" s="138">
        <f t="shared" ca="1" si="98"/>
        <v>385000</v>
      </c>
      <c r="BA2560" s="138">
        <f t="shared" ca="1" si="99"/>
        <v>384999</v>
      </c>
      <c r="BB2560" s="138">
        <f t="shared" ca="1" si="100"/>
        <v>1</v>
      </c>
    </row>
    <row r="2561" spans="52:54" ht="15.75" customHeight="1">
      <c r="AZ2561" s="138">
        <f t="shared" ca="1" si="98"/>
        <v>105000</v>
      </c>
      <c r="BA2561" s="138">
        <f t="shared" ca="1" si="99"/>
        <v>104999</v>
      </c>
      <c r="BB2561" s="138">
        <f t="shared" ca="1" si="100"/>
        <v>1</v>
      </c>
    </row>
    <row r="2562" spans="52:54" ht="15.75" customHeight="1">
      <c r="AZ2562" s="138">
        <f t="shared" ca="1" si="98"/>
        <v>206000</v>
      </c>
      <c r="BA2562" s="138">
        <f t="shared" ca="1" si="99"/>
        <v>205999</v>
      </c>
      <c r="BB2562" s="138">
        <f t="shared" ca="1" si="100"/>
        <v>1</v>
      </c>
    </row>
    <row r="2563" spans="52:54" ht="15.75" customHeight="1">
      <c r="AZ2563" s="138">
        <f t="shared" ca="1" si="98"/>
        <v>395000</v>
      </c>
      <c r="BA2563" s="138">
        <f t="shared" ca="1" si="99"/>
        <v>394999</v>
      </c>
      <c r="BB2563" s="138">
        <f t="shared" ca="1" si="100"/>
        <v>1</v>
      </c>
    </row>
    <row r="2564" spans="52:54" ht="15.75" customHeight="1">
      <c r="AZ2564" s="138">
        <f t="shared" ca="1" si="98"/>
        <v>116000</v>
      </c>
      <c r="BA2564" s="138">
        <f t="shared" ca="1" si="99"/>
        <v>115999</v>
      </c>
      <c r="BB2564" s="138">
        <f t="shared" ca="1" si="100"/>
        <v>1</v>
      </c>
    </row>
    <row r="2565" spans="52:54" ht="15.75" customHeight="1">
      <c r="AZ2565" s="138">
        <f t="shared" ca="1" si="98"/>
        <v>254000</v>
      </c>
      <c r="BA2565" s="138">
        <f t="shared" ca="1" si="99"/>
        <v>253999</v>
      </c>
      <c r="BB2565" s="138">
        <f t="shared" ca="1" si="100"/>
        <v>1</v>
      </c>
    </row>
    <row r="2566" spans="52:54" ht="15.75" customHeight="1">
      <c r="AZ2566" s="138">
        <f t="shared" ca="1" si="98"/>
        <v>142000</v>
      </c>
      <c r="BA2566" s="138">
        <f t="shared" ca="1" si="99"/>
        <v>141999</v>
      </c>
      <c r="BB2566" s="138">
        <f t="shared" ca="1" si="100"/>
        <v>1</v>
      </c>
    </row>
    <row r="2567" spans="52:54" ht="15.75" customHeight="1">
      <c r="AZ2567" s="138">
        <f t="shared" ca="1" si="98"/>
        <v>348000</v>
      </c>
      <c r="BA2567" s="138">
        <f t="shared" ca="1" si="99"/>
        <v>347999</v>
      </c>
      <c r="BB2567" s="138">
        <f t="shared" ca="1" si="100"/>
        <v>1</v>
      </c>
    </row>
    <row r="2568" spans="52:54" ht="15.75" customHeight="1">
      <c r="AZ2568" s="138">
        <f t="shared" ca="1" si="98"/>
        <v>276000</v>
      </c>
      <c r="BA2568" s="138">
        <f t="shared" ca="1" si="99"/>
        <v>275999</v>
      </c>
      <c r="BB2568" s="138">
        <f t="shared" ca="1" si="100"/>
        <v>1</v>
      </c>
    </row>
    <row r="2569" spans="52:54" ht="15.75" customHeight="1">
      <c r="AZ2569" s="138">
        <f t="shared" ca="1" si="98"/>
        <v>300000</v>
      </c>
      <c r="BA2569" s="138">
        <f t="shared" ca="1" si="99"/>
        <v>299999</v>
      </c>
      <c r="BB2569" s="138">
        <f t="shared" ca="1" si="100"/>
        <v>1</v>
      </c>
    </row>
    <row r="2570" spans="52:54" ht="15.75" customHeight="1">
      <c r="AZ2570" s="138">
        <f t="shared" ca="1" si="98"/>
        <v>175000</v>
      </c>
      <c r="BA2570" s="138">
        <f t="shared" ca="1" si="99"/>
        <v>174999</v>
      </c>
      <c r="BB2570" s="138">
        <f t="shared" ca="1" si="100"/>
        <v>1</v>
      </c>
    </row>
    <row r="2571" spans="52:54" ht="15.75" customHeight="1">
      <c r="AZ2571" s="138">
        <f t="shared" ca="1" si="98"/>
        <v>115000</v>
      </c>
      <c r="BA2571" s="138">
        <f t="shared" ca="1" si="99"/>
        <v>114999</v>
      </c>
      <c r="BB2571" s="138">
        <f t="shared" ca="1" si="100"/>
        <v>1</v>
      </c>
    </row>
    <row r="2572" spans="52:54" ht="15.75" customHeight="1">
      <c r="AZ2572" s="138">
        <f t="shared" ca="1" si="98"/>
        <v>177000</v>
      </c>
      <c r="BA2572" s="138">
        <f t="shared" ca="1" si="99"/>
        <v>176999</v>
      </c>
      <c r="BB2572" s="138">
        <f t="shared" ca="1" si="100"/>
        <v>1</v>
      </c>
    </row>
    <row r="2573" spans="52:54" ht="15.75" customHeight="1">
      <c r="AZ2573" s="138">
        <f t="shared" ca="1" si="98"/>
        <v>192000</v>
      </c>
      <c r="BA2573" s="138">
        <f t="shared" ca="1" si="99"/>
        <v>191999</v>
      </c>
      <c r="BB2573" s="138">
        <f t="shared" ca="1" si="100"/>
        <v>1</v>
      </c>
    </row>
    <row r="2574" spans="52:54" ht="15.75" customHeight="1">
      <c r="AZ2574" s="138">
        <f t="shared" ca="1" si="98"/>
        <v>340000</v>
      </c>
      <c r="BA2574" s="138">
        <f t="shared" ca="1" si="99"/>
        <v>339999</v>
      </c>
      <c r="BB2574" s="138">
        <f t="shared" ca="1" si="100"/>
        <v>1</v>
      </c>
    </row>
    <row r="2575" spans="52:54" ht="15.75" customHeight="1">
      <c r="AZ2575" s="138">
        <f t="shared" ca="1" si="98"/>
        <v>121000</v>
      </c>
      <c r="BA2575" s="138">
        <f t="shared" ca="1" si="99"/>
        <v>120999</v>
      </c>
      <c r="BB2575" s="138">
        <f t="shared" ca="1" si="100"/>
        <v>1</v>
      </c>
    </row>
    <row r="2576" spans="52:54" ht="15.75" customHeight="1">
      <c r="AZ2576" s="138">
        <f t="shared" ca="1" si="98"/>
        <v>168000</v>
      </c>
      <c r="BA2576" s="138">
        <f t="shared" ca="1" si="99"/>
        <v>167999</v>
      </c>
      <c r="BB2576" s="138">
        <f t="shared" ca="1" si="100"/>
        <v>1</v>
      </c>
    </row>
    <row r="2577" spans="52:54" ht="15.75" customHeight="1">
      <c r="AZ2577" s="138">
        <f t="shared" ca="1" si="98"/>
        <v>343000</v>
      </c>
      <c r="BA2577" s="138">
        <f t="shared" ca="1" si="99"/>
        <v>342999</v>
      </c>
      <c r="BB2577" s="138">
        <f t="shared" ca="1" si="100"/>
        <v>1</v>
      </c>
    </row>
    <row r="2578" spans="52:54" ht="15.75" customHeight="1">
      <c r="AZ2578" s="138">
        <f t="shared" ca="1" si="98"/>
        <v>321000</v>
      </c>
      <c r="BA2578" s="138">
        <f t="shared" ca="1" si="99"/>
        <v>320999</v>
      </c>
      <c r="BB2578" s="138">
        <f t="shared" ca="1" si="100"/>
        <v>1</v>
      </c>
    </row>
    <row r="2579" spans="52:54" ht="15.75" customHeight="1">
      <c r="AZ2579" s="138">
        <f t="shared" ca="1" si="98"/>
        <v>115000</v>
      </c>
      <c r="BA2579" s="138">
        <f t="shared" ca="1" si="99"/>
        <v>114999</v>
      </c>
      <c r="BB2579" s="138">
        <f t="shared" ca="1" si="100"/>
        <v>1</v>
      </c>
    </row>
    <row r="2580" spans="52:54" ht="15.75" customHeight="1">
      <c r="AZ2580" s="138">
        <f t="shared" ca="1" si="98"/>
        <v>366000</v>
      </c>
      <c r="BA2580" s="138">
        <f t="shared" ca="1" si="99"/>
        <v>365999</v>
      </c>
      <c r="BB2580" s="138">
        <f t="shared" ca="1" si="100"/>
        <v>1</v>
      </c>
    </row>
    <row r="2581" spans="52:54" ht="15.75" customHeight="1">
      <c r="AZ2581" s="138">
        <f t="shared" ca="1" si="98"/>
        <v>316000</v>
      </c>
      <c r="BA2581" s="138">
        <f t="shared" ca="1" si="99"/>
        <v>315999</v>
      </c>
      <c r="BB2581" s="138">
        <f t="shared" ca="1" si="100"/>
        <v>1</v>
      </c>
    </row>
    <row r="2582" spans="52:54" ht="15.75" customHeight="1">
      <c r="AZ2582" s="138">
        <f t="shared" ca="1" si="98"/>
        <v>326000</v>
      </c>
      <c r="BA2582" s="138">
        <f t="shared" ca="1" si="99"/>
        <v>325999</v>
      </c>
      <c r="BB2582" s="138">
        <f t="shared" ca="1" si="100"/>
        <v>1</v>
      </c>
    </row>
    <row r="2583" spans="52:54" ht="15.75" customHeight="1">
      <c r="AZ2583" s="138">
        <f t="shared" ca="1" si="98"/>
        <v>266000</v>
      </c>
      <c r="BA2583" s="138">
        <f t="shared" ca="1" si="99"/>
        <v>265999</v>
      </c>
      <c r="BB2583" s="138">
        <f t="shared" ca="1" si="100"/>
        <v>1</v>
      </c>
    </row>
    <row r="2584" spans="52:54" ht="15.75" customHeight="1">
      <c r="AZ2584" s="138">
        <f t="shared" ca="1" si="98"/>
        <v>107000</v>
      </c>
      <c r="BA2584" s="138">
        <f t="shared" ca="1" si="99"/>
        <v>106999</v>
      </c>
      <c r="BB2584" s="138">
        <f t="shared" ca="1" si="100"/>
        <v>1</v>
      </c>
    </row>
    <row r="2585" spans="52:54" ht="15.75" customHeight="1">
      <c r="AZ2585" s="138">
        <f t="shared" ca="1" si="98"/>
        <v>338000</v>
      </c>
      <c r="BA2585" s="138">
        <f t="shared" ca="1" si="99"/>
        <v>337999</v>
      </c>
      <c r="BB2585" s="138">
        <f t="shared" ca="1" si="100"/>
        <v>1</v>
      </c>
    </row>
    <row r="2586" spans="52:54" ht="15.75" customHeight="1">
      <c r="AZ2586" s="138">
        <f t="shared" ca="1" si="98"/>
        <v>218000</v>
      </c>
      <c r="BA2586" s="138">
        <f t="shared" ca="1" si="99"/>
        <v>217999</v>
      </c>
      <c r="BB2586" s="138">
        <f t="shared" ca="1" si="100"/>
        <v>1</v>
      </c>
    </row>
    <row r="2587" spans="52:54" ht="15.75" customHeight="1">
      <c r="AZ2587" s="138">
        <f t="shared" ca="1" si="98"/>
        <v>183000</v>
      </c>
      <c r="BA2587" s="138">
        <f t="shared" ca="1" si="99"/>
        <v>182999</v>
      </c>
      <c r="BB2587" s="138">
        <f t="shared" ca="1" si="100"/>
        <v>1</v>
      </c>
    </row>
    <row r="2588" spans="52:54" ht="15.75" customHeight="1">
      <c r="AZ2588" s="138">
        <f t="shared" ca="1" si="98"/>
        <v>371000</v>
      </c>
      <c r="BA2588" s="138">
        <f t="shared" ca="1" si="99"/>
        <v>370999</v>
      </c>
      <c r="BB2588" s="138">
        <f t="shared" ca="1" si="100"/>
        <v>1</v>
      </c>
    </row>
    <row r="2589" spans="52:54" ht="15.75" customHeight="1">
      <c r="AZ2589" s="138">
        <f t="shared" ca="1" si="98"/>
        <v>382000</v>
      </c>
      <c r="BA2589" s="138">
        <f t="shared" ca="1" si="99"/>
        <v>381999</v>
      </c>
      <c r="BB2589" s="138">
        <f t="shared" ca="1" si="100"/>
        <v>1</v>
      </c>
    </row>
    <row r="2590" spans="52:54" ht="15.75" customHeight="1">
      <c r="AZ2590" s="138">
        <f t="shared" ca="1" si="98"/>
        <v>175000</v>
      </c>
      <c r="BA2590" s="138">
        <f t="shared" ca="1" si="99"/>
        <v>174999</v>
      </c>
      <c r="BB2590" s="138">
        <f t="shared" ca="1" si="100"/>
        <v>1</v>
      </c>
    </row>
    <row r="2591" spans="52:54" ht="15.75" customHeight="1">
      <c r="AZ2591" s="138">
        <f t="shared" ca="1" si="98"/>
        <v>355000</v>
      </c>
      <c r="BA2591" s="138">
        <f t="shared" ca="1" si="99"/>
        <v>354999</v>
      </c>
      <c r="BB2591" s="138">
        <f t="shared" ca="1" si="100"/>
        <v>1</v>
      </c>
    </row>
    <row r="2592" spans="52:54" ht="15.75" customHeight="1">
      <c r="AZ2592" s="138">
        <f t="shared" ca="1" si="98"/>
        <v>207000</v>
      </c>
      <c r="BA2592" s="138">
        <f t="shared" ca="1" si="99"/>
        <v>206999</v>
      </c>
      <c r="BB2592" s="138">
        <f t="shared" ca="1" si="100"/>
        <v>1</v>
      </c>
    </row>
    <row r="2593" spans="52:54" ht="15.75" customHeight="1">
      <c r="AZ2593" s="138">
        <f t="shared" ca="1" si="98"/>
        <v>141000</v>
      </c>
      <c r="BA2593" s="138">
        <f t="shared" ca="1" si="99"/>
        <v>140999</v>
      </c>
      <c r="BB2593" s="138">
        <f t="shared" ca="1" si="100"/>
        <v>1</v>
      </c>
    </row>
    <row r="2594" spans="52:54" ht="15.75" customHeight="1">
      <c r="AZ2594" s="138">
        <f t="shared" ca="1" si="98"/>
        <v>268000</v>
      </c>
      <c r="BA2594" s="138">
        <f t="shared" ca="1" si="99"/>
        <v>267999</v>
      </c>
      <c r="BB2594" s="138">
        <f t="shared" ca="1" si="100"/>
        <v>1</v>
      </c>
    </row>
    <row r="2595" spans="52:54" ht="15.75" customHeight="1">
      <c r="AZ2595" s="138">
        <f t="shared" ca="1" si="98"/>
        <v>131000</v>
      </c>
      <c r="BA2595" s="138">
        <f t="shared" ca="1" si="99"/>
        <v>130999</v>
      </c>
      <c r="BB2595" s="138">
        <f t="shared" ca="1" si="100"/>
        <v>1</v>
      </c>
    </row>
    <row r="2596" spans="52:54" ht="15.75" customHeight="1">
      <c r="AZ2596" s="138">
        <f t="shared" ca="1" si="98"/>
        <v>236000</v>
      </c>
      <c r="BA2596" s="138">
        <f t="shared" ca="1" si="99"/>
        <v>235999</v>
      </c>
      <c r="BB2596" s="138">
        <f t="shared" ca="1" si="100"/>
        <v>1</v>
      </c>
    </row>
    <row r="2597" spans="52:54" ht="15.75" customHeight="1">
      <c r="AZ2597" s="138">
        <f t="shared" ca="1" si="98"/>
        <v>100000</v>
      </c>
      <c r="BA2597" s="138">
        <f t="shared" ca="1" si="99"/>
        <v>99999</v>
      </c>
      <c r="BB2597" s="138">
        <f t="shared" ca="1" si="100"/>
        <v>1</v>
      </c>
    </row>
    <row r="2598" spans="52:54" ht="15.75" customHeight="1">
      <c r="AZ2598" s="138">
        <f t="shared" ca="1" si="98"/>
        <v>269000</v>
      </c>
      <c r="BA2598" s="138">
        <f t="shared" ca="1" si="99"/>
        <v>268999</v>
      </c>
      <c r="BB2598" s="138">
        <f t="shared" ca="1" si="100"/>
        <v>1</v>
      </c>
    </row>
    <row r="2599" spans="52:54" ht="15.75" customHeight="1">
      <c r="AZ2599" s="138">
        <f t="shared" ca="1" si="98"/>
        <v>351000</v>
      </c>
      <c r="BA2599" s="138">
        <f t="shared" ca="1" si="99"/>
        <v>350999</v>
      </c>
      <c r="BB2599" s="138">
        <f t="shared" ca="1" si="100"/>
        <v>1</v>
      </c>
    </row>
    <row r="2600" spans="52:54" ht="15.75" customHeight="1">
      <c r="AZ2600" s="138">
        <f t="shared" ca="1" si="98"/>
        <v>198000</v>
      </c>
      <c r="BA2600" s="138">
        <f t="shared" ca="1" si="99"/>
        <v>197999</v>
      </c>
      <c r="BB2600" s="138">
        <f t="shared" ca="1" si="100"/>
        <v>1</v>
      </c>
    </row>
    <row r="2601" spans="52:54" ht="15.75" customHeight="1">
      <c r="AZ2601" s="138">
        <f t="shared" ca="1" si="98"/>
        <v>119000</v>
      </c>
      <c r="BA2601" s="138">
        <f t="shared" ca="1" si="99"/>
        <v>118999</v>
      </c>
      <c r="BB2601" s="138">
        <f t="shared" ca="1" si="100"/>
        <v>1</v>
      </c>
    </row>
    <row r="2602" spans="52:54" ht="15.75" customHeight="1">
      <c r="AZ2602" s="138">
        <f t="shared" ca="1" si="98"/>
        <v>242000</v>
      </c>
      <c r="BA2602" s="138">
        <f t="shared" ca="1" si="99"/>
        <v>241999</v>
      </c>
      <c r="BB2602" s="138">
        <f t="shared" ca="1" si="100"/>
        <v>1</v>
      </c>
    </row>
    <row r="2603" spans="52:54" ht="15.75" customHeight="1">
      <c r="AZ2603" s="138">
        <f t="shared" ca="1" si="98"/>
        <v>192000</v>
      </c>
      <c r="BA2603" s="138">
        <f t="shared" ca="1" si="99"/>
        <v>191999</v>
      </c>
      <c r="BB2603" s="138">
        <f t="shared" ca="1" si="100"/>
        <v>1</v>
      </c>
    </row>
    <row r="2604" spans="52:54" ht="15.75" customHeight="1">
      <c r="AZ2604" s="138">
        <f t="shared" ca="1" si="98"/>
        <v>270000</v>
      </c>
      <c r="BA2604" s="138">
        <f t="shared" ca="1" si="99"/>
        <v>269999</v>
      </c>
      <c r="BB2604" s="138">
        <f t="shared" ca="1" si="100"/>
        <v>1</v>
      </c>
    </row>
    <row r="2605" spans="52:54" ht="15.75" customHeight="1">
      <c r="AZ2605" s="138">
        <f t="shared" ca="1" si="98"/>
        <v>117000</v>
      </c>
      <c r="BA2605" s="138">
        <f t="shared" ca="1" si="99"/>
        <v>116999</v>
      </c>
      <c r="BB2605" s="138">
        <f t="shared" ca="1" si="100"/>
        <v>1</v>
      </c>
    </row>
    <row r="2606" spans="52:54" ht="15.75" customHeight="1">
      <c r="AZ2606" s="138">
        <f t="shared" ca="1" si="98"/>
        <v>329000</v>
      </c>
      <c r="BA2606" s="138">
        <f t="shared" ca="1" si="99"/>
        <v>328999</v>
      </c>
      <c r="BB2606" s="138">
        <f t="shared" ca="1" si="100"/>
        <v>1</v>
      </c>
    </row>
    <row r="2607" spans="52:54" ht="15.75" customHeight="1">
      <c r="AZ2607" s="138">
        <f t="shared" ca="1" si="98"/>
        <v>385000</v>
      </c>
      <c r="BA2607" s="138">
        <f t="shared" ca="1" si="99"/>
        <v>384999</v>
      </c>
      <c r="BB2607" s="138">
        <f t="shared" ca="1" si="100"/>
        <v>1</v>
      </c>
    </row>
    <row r="2608" spans="52:54" ht="15.75" customHeight="1">
      <c r="AZ2608" s="138">
        <f t="shared" ca="1" si="98"/>
        <v>259000</v>
      </c>
      <c r="BA2608" s="138">
        <f t="shared" ca="1" si="99"/>
        <v>258999</v>
      </c>
      <c r="BB2608" s="138">
        <f t="shared" ca="1" si="100"/>
        <v>1</v>
      </c>
    </row>
    <row r="2609" spans="52:54" ht="15.75" customHeight="1">
      <c r="AZ2609" s="138">
        <f t="shared" ca="1" si="98"/>
        <v>236000</v>
      </c>
      <c r="BA2609" s="138">
        <f t="shared" ca="1" si="99"/>
        <v>235999</v>
      </c>
      <c r="BB2609" s="138">
        <f t="shared" ca="1" si="100"/>
        <v>1</v>
      </c>
    </row>
    <row r="2610" spans="52:54" ht="15.75" customHeight="1">
      <c r="AZ2610" s="138">
        <f t="shared" ca="1" si="98"/>
        <v>290000</v>
      </c>
      <c r="BA2610" s="138">
        <f t="shared" ca="1" si="99"/>
        <v>289999</v>
      </c>
      <c r="BB2610" s="138">
        <f t="shared" ca="1" si="100"/>
        <v>1</v>
      </c>
    </row>
    <row r="2611" spans="52:54" ht="15.75" customHeight="1">
      <c r="AZ2611" s="138">
        <f t="shared" ca="1" si="98"/>
        <v>312000</v>
      </c>
      <c r="BA2611" s="138">
        <f t="shared" ca="1" si="99"/>
        <v>311999</v>
      </c>
      <c r="BB2611" s="138">
        <f t="shared" ca="1" si="100"/>
        <v>1</v>
      </c>
    </row>
    <row r="2612" spans="52:54" ht="15.75" customHeight="1">
      <c r="AZ2612" s="138">
        <f t="shared" ca="1" si="98"/>
        <v>261000</v>
      </c>
      <c r="BA2612" s="138">
        <f t="shared" ca="1" si="99"/>
        <v>260999</v>
      </c>
      <c r="BB2612" s="138">
        <f t="shared" ca="1" si="100"/>
        <v>1</v>
      </c>
    </row>
    <row r="2613" spans="52:54" ht="15.75" customHeight="1">
      <c r="AZ2613" s="138">
        <f t="shared" ca="1" si="98"/>
        <v>262000</v>
      </c>
      <c r="BA2613" s="138">
        <f t="shared" ca="1" si="99"/>
        <v>261999</v>
      </c>
      <c r="BB2613" s="138">
        <f t="shared" ca="1" si="100"/>
        <v>1</v>
      </c>
    </row>
    <row r="2614" spans="52:54" ht="15.75" customHeight="1">
      <c r="AZ2614" s="138">
        <f t="shared" ca="1" si="98"/>
        <v>372000</v>
      </c>
      <c r="BA2614" s="138">
        <f t="shared" ca="1" si="99"/>
        <v>371999</v>
      </c>
      <c r="BB2614" s="138">
        <f t="shared" ca="1" si="100"/>
        <v>1</v>
      </c>
    </row>
    <row r="2615" spans="52:54" ht="15.75" customHeight="1">
      <c r="AZ2615" s="138">
        <f t="shared" ca="1" si="98"/>
        <v>153000</v>
      </c>
      <c r="BA2615" s="138">
        <f t="shared" ca="1" si="99"/>
        <v>152999</v>
      </c>
      <c r="BB2615" s="138">
        <f t="shared" ca="1" si="100"/>
        <v>1</v>
      </c>
    </row>
    <row r="2616" spans="52:54" ht="15.75" customHeight="1">
      <c r="AZ2616" s="138">
        <f t="shared" ca="1" si="98"/>
        <v>361000</v>
      </c>
      <c r="BA2616" s="138">
        <f t="shared" ca="1" si="99"/>
        <v>360999</v>
      </c>
      <c r="BB2616" s="138">
        <f t="shared" ca="1" si="100"/>
        <v>1</v>
      </c>
    </row>
    <row r="2617" spans="52:54" ht="15.75" customHeight="1">
      <c r="AZ2617" s="138">
        <f t="shared" ca="1" si="98"/>
        <v>185000</v>
      </c>
      <c r="BA2617" s="138">
        <f t="shared" ca="1" si="99"/>
        <v>184999</v>
      </c>
      <c r="BB2617" s="138">
        <f t="shared" ca="1" si="100"/>
        <v>1</v>
      </c>
    </row>
    <row r="2618" spans="52:54" ht="15.75" customHeight="1">
      <c r="AZ2618" s="138">
        <f t="shared" ca="1" si="98"/>
        <v>397000</v>
      </c>
      <c r="BA2618" s="138">
        <f t="shared" ca="1" si="99"/>
        <v>396999</v>
      </c>
      <c r="BB2618" s="138">
        <f t="shared" ca="1" si="100"/>
        <v>1</v>
      </c>
    </row>
    <row r="2619" spans="52:54" ht="15.75" customHeight="1">
      <c r="AZ2619" s="138">
        <f t="shared" ca="1" si="98"/>
        <v>323000</v>
      </c>
      <c r="BA2619" s="138">
        <f t="shared" ca="1" si="99"/>
        <v>322999</v>
      </c>
      <c r="BB2619" s="138">
        <f t="shared" ca="1" si="100"/>
        <v>1</v>
      </c>
    </row>
    <row r="2620" spans="52:54" ht="15.75" customHeight="1">
      <c r="AZ2620" s="138">
        <f t="shared" ca="1" si="98"/>
        <v>334000</v>
      </c>
      <c r="BA2620" s="138">
        <f t="shared" ca="1" si="99"/>
        <v>333999</v>
      </c>
      <c r="BB2620" s="138">
        <f t="shared" ca="1" si="100"/>
        <v>1</v>
      </c>
    </row>
    <row r="2621" spans="52:54" ht="15.75" customHeight="1">
      <c r="AZ2621" s="138">
        <f t="shared" ca="1" si="98"/>
        <v>332000</v>
      </c>
      <c r="BA2621" s="138">
        <f t="shared" ca="1" si="99"/>
        <v>331999</v>
      </c>
      <c r="BB2621" s="138">
        <f t="shared" ca="1" si="100"/>
        <v>1</v>
      </c>
    </row>
    <row r="2622" spans="52:54" ht="15.75" customHeight="1">
      <c r="AZ2622" s="138">
        <f t="shared" ca="1" si="98"/>
        <v>266000</v>
      </c>
      <c r="BA2622" s="138">
        <f t="shared" ca="1" si="99"/>
        <v>265999</v>
      </c>
      <c r="BB2622" s="138">
        <f t="shared" ca="1" si="100"/>
        <v>1</v>
      </c>
    </row>
    <row r="2623" spans="52:54" ht="15.75" customHeight="1">
      <c r="AZ2623" s="138">
        <f t="shared" ca="1" si="98"/>
        <v>387000</v>
      </c>
      <c r="BA2623" s="138">
        <f t="shared" ca="1" si="99"/>
        <v>386999</v>
      </c>
      <c r="BB2623" s="138">
        <f t="shared" ca="1" si="100"/>
        <v>1</v>
      </c>
    </row>
    <row r="2624" spans="52:54" ht="15.75" customHeight="1">
      <c r="AZ2624" s="138">
        <f t="shared" ca="1" si="98"/>
        <v>396000</v>
      </c>
      <c r="BA2624" s="138">
        <f t="shared" ca="1" si="99"/>
        <v>395999</v>
      </c>
      <c r="BB2624" s="138">
        <f t="shared" ca="1" si="100"/>
        <v>1</v>
      </c>
    </row>
    <row r="2625" spans="52:54" ht="15.75" customHeight="1">
      <c r="AZ2625" s="138">
        <f t="shared" ca="1" si="98"/>
        <v>160000</v>
      </c>
      <c r="BA2625" s="138">
        <f t="shared" ca="1" si="99"/>
        <v>159999</v>
      </c>
      <c r="BB2625" s="138">
        <f t="shared" ca="1" si="100"/>
        <v>1</v>
      </c>
    </row>
    <row r="2626" spans="52:54" ht="15.75" customHeight="1">
      <c r="AZ2626" s="138">
        <f t="shared" ca="1" si="98"/>
        <v>228000</v>
      </c>
      <c r="BA2626" s="138">
        <f t="shared" ca="1" si="99"/>
        <v>227999</v>
      </c>
      <c r="BB2626" s="138">
        <f t="shared" ca="1" si="100"/>
        <v>1</v>
      </c>
    </row>
    <row r="2627" spans="52:54" ht="15.75" customHeight="1">
      <c r="AZ2627" s="138">
        <f t="shared" ca="1" si="98"/>
        <v>346000</v>
      </c>
      <c r="BA2627" s="138">
        <f t="shared" ca="1" si="99"/>
        <v>345999</v>
      </c>
      <c r="BB2627" s="138">
        <f t="shared" ca="1" si="100"/>
        <v>1</v>
      </c>
    </row>
    <row r="2628" spans="52:54" ht="15.75" customHeight="1">
      <c r="AZ2628" s="138">
        <f t="shared" ca="1" si="98"/>
        <v>155000</v>
      </c>
      <c r="BA2628" s="138">
        <f t="shared" ca="1" si="99"/>
        <v>154999</v>
      </c>
      <c r="BB2628" s="138">
        <f t="shared" ca="1" si="100"/>
        <v>1</v>
      </c>
    </row>
    <row r="2629" spans="52:54" ht="15.75" customHeight="1">
      <c r="AZ2629" s="138">
        <f t="shared" ca="1" si="98"/>
        <v>382000</v>
      </c>
      <c r="BA2629" s="138">
        <f t="shared" ca="1" si="99"/>
        <v>381999</v>
      </c>
      <c r="BB2629" s="138">
        <f t="shared" ca="1" si="100"/>
        <v>1</v>
      </c>
    </row>
    <row r="2630" spans="52:54" ht="15.75" customHeight="1">
      <c r="AZ2630" s="138">
        <f t="shared" ca="1" si="98"/>
        <v>355000</v>
      </c>
      <c r="BA2630" s="138">
        <f t="shared" ca="1" si="99"/>
        <v>354999</v>
      </c>
      <c r="BB2630" s="138">
        <f t="shared" ca="1" si="100"/>
        <v>1</v>
      </c>
    </row>
    <row r="2631" spans="52:54" ht="15.75" customHeight="1">
      <c r="AZ2631" s="138">
        <f t="shared" ca="1" si="98"/>
        <v>279000</v>
      </c>
      <c r="BA2631" s="138">
        <f t="shared" ca="1" si="99"/>
        <v>278999</v>
      </c>
      <c r="BB2631" s="138">
        <f t="shared" ca="1" si="100"/>
        <v>1</v>
      </c>
    </row>
    <row r="2632" spans="52:54" ht="15.75" customHeight="1">
      <c r="AZ2632" s="138">
        <f t="shared" ca="1" si="98"/>
        <v>258000</v>
      </c>
      <c r="BA2632" s="138">
        <f t="shared" ca="1" si="99"/>
        <v>257999</v>
      </c>
      <c r="BB2632" s="138">
        <f t="shared" ca="1" si="100"/>
        <v>1</v>
      </c>
    </row>
    <row r="2633" spans="52:54" ht="15.75" customHeight="1">
      <c r="AZ2633" s="138">
        <f t="shared" ca="1" si="98"/>
        <v>179000</v>
      </c>
      <c r="BA2633" s="138">
        <f t="shared" ca="1" si="99"/>
        <v>178999</v>
      </c>
      <c r="BB2633" s="138">
        <f t="shared" ca="1" si="100"/>
        <v>1</v>
      </c>
    </row>
    <row r="2634" spans="52:54" ht="15.75" customHeight="1">
      <c r="AZ2634" s="138">
        <f t="shared" ca="1" si="98"/>
        <v>364000</v>
      </c>
      <c r="BA2634" s="138">
        <f t="shared" ca="1" si="99"/>
        <v>363999</v>
      </c>
      <c r="BB2634" s="138">
        <f t="shared" ca="1" si="100"/>
        <v>1</v>
      </c>
    </row>
    <row r="2635" spans="52:54" ht="15.75" customHeight="1">
      <c r="AZ2635" s="138">
        <f t="shared" ca="1" si="98"/>
        <v>187000</v>
      </c>
      <c r="BA2635" s="138">
        <f t="shared" ca="1" si="99"/>
        <v>186999</v>
      </c>
      <c r="BB2635" s="138">
        <f t="shared" ca="1" si="100"/>
        <v>1</v>
      </c>
    </row>
    <row r="2636" spans="52:54" ht="15.75" customHeight="1">
      <c r="AZ2636" s="138">
        <f t="shared" ca="1" si="98"/>
        <v>352000</v>
      </c>
      <c r="BA2636" s="138">
        <f t="shared" ca="1" si="99"/>
        <v>351999</v>
      </c>
      <c r="BB2636" s="138">
        <f t="shared" ca="1" si="100"/>
        <v>1</v>
      </c>
    </row>
    <row r="2637" spans="52:54" ht="15.75" customHeight="1">
      <c r="AZ2637" s="138">
        <f t="shared" ca="1" si="98"/>
        <v>337000</v>
      </c>
      <c r="BA2637" s="138">
        <f t="shared" ca="1" si="99"/>
        <v>336999</v>
      </c>
      <c r="BB2637" s="138">
        <f t="shared" ca="1" si="100"/>
        <v>1</v>
      </c>
    </row>
    <row r="2638" spans="52:54" ht="15.75" customHeight="1">
      <c r="AZ2638" s="138">
        <f t="shared" ca="1" si="98"/>
        <v>131000</v>
      </c>
      <c r="BA2638" s="138">
        <f t="shared" ca="1" si="99"/>
        <v>130999</v>
      </c>
      <c r="BB2638" s="138">
        <f t="shared" ca="1" si="100"/>
        <v>1</v>
      </c>
    </row>
    <row r="2639" spans="52:54" ht="15.75" customHeight="1">
      <c r="AZ2639" s="138">
        <f t="shared" ca="1" si="98"/>
        <v>273000</v>
      </c>
      <c r="BA2639" s="138">
        <f t="shared" ca="1" si="99"/>
        <v>272999</v>
      </c>
      <c r="BB2639" s="138">
        <f t="shared" ca="1" si="100"/>
        <v>1</v>
      </c>
    </row>
    <row r="2640" spans="52:54" ht="15.75" customHeight="1">
      <c r="AZ2640" s="138">
        <f t="shared" ca="1" si="98"/>
        <v>337000</v>
      </c>
      <c r="BA2640" s="138">
        <f t="shared" ca="1" si="99"/>
        <v>336999</v>
      </c>
      <c r="BB2640" s="138">
        <f t="shared" ca="1" si="100"/>
        <v>1</v>
      </c>
    </row>
    <row r="2641" spans="52:54" ht="15.75" customHeight="1">
      <c r="AZ2641" s="138">
        <f t="shared" ca="1" si="98"/>
        <v>367000</v>
      </c>
      <c r="BA2641" s="138">
        <f t="shared" ca="1" si="99"/>
        <v>366999</v>
      </c>
      <c r="BB2641" s="138">
        <f t="shared" ca="1" si="100"/>
        <v>1</v>
      </c>
    </row>
    <row r="2642" spans="52:54" ht="15.75" customHeight="1">
      <c r="AZ2642" s="138">
        <f t="shared" ca="1" si="98"/>
        <v>289000</v>
      </c>
      <c r="BA2642" s="138">
        <f t="shared" ca="1" si="99"/>
        <v>288999</v>
      </c>
      <c r="BB2642" s="138">
        <f t="shared" ca="1" si="100"/>
        <v>1</v>
      </c>
    </row>
    <row r="2643" spans="52:54" ht="15.75" customHeight="1">
      <c r="AZ2643" s="138">
        <f t="shared" ca="1" si="98"/>
        <v>185000</v>
      </c>
      <c r="BA2643" s="138">
        <f t="shared" ca="1" si="99"/>
        <v>184999</v>
      </c>
      <c r="BB2643" s="138">
        <f t="shared" ca="1" si="100"/>
        <v>1</v>
      </c>
    </row>
    <row r="2644" spans="52:54" ht="15.75" customHeight="1">
      <c r="AZ2644" s="138">
        <f t="shared" ca="1" si="98"/>
        <v>148000</v>
      </c>
      <c r="BA2644" s="138">
        <f t="shared" ca="1" si="99"/>
        <v>147999</v>
      </c>
      <c r="BB2644" s="138">
        <f t="shared" ca="1" si="100"/>
        <v>1</v>
      </c>
    </row>
    <row r="2645" spans="52:54" ht="15.75" customHeight="1">
      <c r="AZ2645" s="138">
        <f t="shared" ca="1" si="98"/>
        <v>169000</v>
      </c>
      <c r="BA2645" s="138">
        <f t="shared" ca="1" si="99"/>
        <v>168999</v>
      </c>
      <c r="BB2645" s="138">
        <f t="shared" ca="1" si="100"/>
        <v>1</v>
      </c>
    </row>
    <row r="2646" spans="52:54" ht="15.75" customHeight="1">
      <c r="AZ2646" s="138">
        <f t="shared" ca="1" si="98"/>
        <v>247000</v>
      </c>
      <c r="BA2646" s="138">
        <f t="shared" ca="1" si="99"/>
        <v>246999</v>
      </c>
      <c r="BB2646" s="138">
        <f t="shared" ca="1" si="100"/>
        <v>1</v>
      </c>
    </row>
    <row r="2647" spans="52:54" ht="15.75" customHeight="1">
      <c r="AZ2647" s="138">
        <f t="shared" ca="1" si="98"/>
        <v>331000</v>
      </c>
      <c r="BA2647" s="138">
        <f t="shared" ca="1" si="99"/>
        <v>330999</v>
      </c>
      <c r="BB2647" s="138">
        <f t="shared" ca="1" si="100"/>
        <v>1</v>
      </c>
    </row>
    <row r="2648" spans="52:54" ht="15.75" customHeight="1">
      <c r="AZ2648" s="138">
        <f t="shared" ca="1" si="98"/>
        <v>299000</v>
      </c>
      <c r="BA2648" s="138">
        <f t="shared" ca="1" si="99"/>
        <v>298999</v>
      </c>
      <c r="BB2648" s="138">
        <f t="shared" ca="1" si="100"/>
        <v>1</v>
      </c>
    </row>
    <row r="2649" spans="52:54" ht="15.75" customHeight="1">
      <c r="AZ2649" s="138">
        <f t="shared" ca="1" si="98"/>
        <v>174000</v>
      </c>
      <c r="BA2649" s="138">
        <f t="shared" ca="1" si="99"/>
        <v>173999</v>
      </c>
      <c r="BB2649" s="138">
        <f t="shared" ca="1" si="100"/>
        <v>1</v>
      </c>
    </row>
    <row r="2650" spans="52:54" ht="15.75" customHeight="1">
      <c r="AZ2650" s="138">
        <f t="shared" ca="1" si="98"/>
        <v>220000</v>
      </c>
      <c r="BA2650" s="138">
        <f t="shared" ca="1" si="99"/>
        <v>219999</v>
      </c>
      <c r="BB2650" s="138">
        <f t="shared" ca="1" si="100"/>
        <v>1</v>
      </c>
    </row>
    <row r="2651" spans="52:54" ht="15.75" customHeight="1">
      <c r="AZ2651" s="138">
        <f t="shared" ca="1" si="98"/>
        <v>230000</v>
      </c>
      <c r="BA2651" s="138">
        <f t="shared" ca="1" si="99"/>
        <v>229999</v>
      </c>
      <c r="BB2651" s="138">
        <f t="shared" ca="1" si="100"/>
        <v>1</v>
      </c>
    </row>
    <row r="2652" spans="52:54" ht="15.75" customHeight="1">
      <c r="AZ2652" s="138">
        <f t="shared" ca="1" si="98"/>
        <v>371000</v>
      </c>
      <c r="BA2652" s="138">
        <f t="shared" ca="1" si="99"/>
        <v>370999</v>
      </c>
      <c r="BB2652" s="138">
        <f t="shared" ca="1" si="100"/>
        <v>1</v>
      </c>
    </row>
    <row r="2653" spans="52:54" ht="15.75" customHeight="1">
      <c r="AZ2653" s="138">
        <f t="shared" ca="1" si="98"/>
        <v>227000</v>
      </c>
      <c r="BA2653" s="138">
        <f t="shared" ca="1" si="99"/>
        <v>226999</v>
      </c>
      <c r="BB2653" s="138">
        <f t="shared" ca="1" si="100"/>
        <v>1</v>
      </c>
    </row>
    <row r="2654" spans="52:54" ht="15.75" customHeight="1">
      <c r="AZ2654" s="138">
        <f t="shared" ca="1" si="98"/>
        <v>350000</v>
      </c>
      <c r="BA2654" s="138">
        <f t="shared" ca="1" si="99"/>
        <v>349999</v>
      </c>
      <c r="BB2654" s="138">
        <f t="shared" ca="1" si="100"/>
        <v>1</v>
      </c>
    </row>
    <row r="2655" spans="52:54" ht="15.75" customHeight="1">
      <c r="AZ2655" s="138">
        <f t="shared" ca="1" si="98"/>
        <v>280000</v>
      </c>
      <c r="BA2655" s="138">
        <f t="shared" ca="1" si="99"/>
        <v>279999</v>
      </c>
      <c r="BB2655" s="138">
        <f t="shared" ca="1" si="100"/>
        <v>1</v>
      </c>
    </row>
    <row r="2656" spans="52:54" ht="15.75" customHeight="1">
      <c r="AZ2656" s="138">
        <f t="shared" ca="1" si="98"/>
        <v>347000</v>
      </c>
      <c r="BA2656" s="138">
        <f t="shared" ca="1" si="99"/>
        <v>346999</v>
      </c>
      <c r="BB2656" s="138">
        <f t="shared" ca="1" si="100"/>
        <v>1</v>
      </c>
    </row>
    <row r="2657" spans="52:54" ht="15.75" customHeight="1">
      <c r="AZ2657" s="138">
        <f t="shared" ca="1" si="98"/>
        <v>203000</v>
      </c>
      <c r="BA2657" s="138">
        <f t="shared" ca="1" si="99"/>
        <v>202999</v>
      </c>
      <c r="BB2657" s="138">
        <f t="shared" ca="1" si="100"/>
        <v>1</v>
      </c>
    </row>
    <row r="2658" spans="52:54" ht="15.75" customHeight="1">
      <c r="AZ2658" s="138">
        <f t="shared" ca="1" si="98"/>
        <v>115000</v>
      </c>
      <c r="BA2658" s="138">
        <f t="shared" ca="1" si="99"/>
        <v>114999</v>
      </c>
      <c r="BB2658" s="138">
        <f t="shared" ca="1" si="100"/>
        <v>1</v>
      </c>
    </row>
    <row r="2659" spans="52:54" ht="15.75" customHeight="1">
      <c r="AZ2659" s="138">
        <f t="shared" ca="1" si="98"/>
        <v>319000</v>
      </c>
      <c r="BA2659" s="138">
        <f t="shared" ca="1" si="99"/>
        <v>318999</v>
      </c>
      <c r="BB2659" s="138">
        <f t="shared" ca="1" si="100"/>
        <v>1</v>
      </c>
    </row>
    <row r="2660" spans="52:54" ht="15.75" customHeight="1">
      <c r="AZ2660" s="138">
        <f t="shared" ca="1" si="98"/>
        <v>218000</v>
      </c>
      <c r="BA2660" s="138">
        <f t="shared" ca="1" si="99"/>
        <v>217999</v>
      </c>
      <c r="BB2660" s="138">
        <f t="shared" ca="1" si="100"/>
        <v>1</v>
      </c>
    </row>
    <row r="2661" spans="52:54" ht="15.75" customHeight="1">
      <c r="AZ2661" s="138">
        <f t="shared" ca="1" si="98"/>
        <v>114000</v>
      </c>
      <c r="BA2661" s="138">
        <f t="shared" ca="1" si="99"/>
        <v>113999</v>
      </c>
      <c r="BB2661" s="138">
        <f t="shared" ca="1" si="100"/>
        <v>1</v>
      </c>
    </row>
    <row r="2662" spans="52:54" ht="15.75" customHeight="1">
      <c r="AZ2662" s="138">
        <f t="shared" ca="1" si="98"/>
        <v>372000</v>
      </c>
      <c r="BA2662" s="138">
        <f t="shared" ca="1" si="99"/>
        <v>371999</v>
      </c>
      <c r="BB2662" s="138">
        <f t="shared" ca="1" si="100"/>
        <v>1</v>
      </c>
    </row>
    <row r="2663" spans="52:54" ht="15.75" customHeight="1">
      <c r="AZ2663" s="138">
        <f t="shared" ca="1" si="98"/>
        <v>280000</v>
      </c>
      <c r="BA2663" s="138">
        <f t="shared" ca="1" si="99"/>
        <v>279999</v>
      </c>
      <c r="BB2663" s="138">
        <f t="shared" ca="1" si="100"/>
        <v>1</v>
      </c>
    </row>
    <row r="2664" spans="52:54" ht="15.75" customHeight="1">
      <c r="AZ2664" s="138">
        <f t="shared" ca="1" si="98"/>
        <v>192000</v>
      </c>
      <c r="BA2664" s="138">
        <f t="shared" ca="1" si="99"/>
        <v>191999</v>
      </c>
      <c r="BB2664" s="138">
        <f t="shared" ca="1" si="100"/>
        <v>1</v>
      </c>
    </row>
    <row r="2665" spans="52:54" ht="15.75" customHeight="1">
      <c r="AZ2665" s="138">
        <f t="shared" ca="1" si="98"/>
        <v>209000</v>
      </c>
      <c r="BA2665" s="138">
        <f t="shared" ca="1" si="99"/>
        <v>208999</v>
      </c>
      <c r="BB2665" s="138">
        <f t="shared" ca="1" si="100"/>
        <v>1</v>
      </c>
    </row>
    <row r="2666" spans="52:54" ht="15.75" customHeight="1">
      <c r="AZ2666" s="138">
        <f t="shared" ca="1" si="98"/>
        <v>106000</v>
      </c>
      <c r="BA2666" s="138">
        <f t="shared" ca="1" si="99"/>
        <v>105999</v>
      </c>
      <c r="BB2666" s="138">
        <f t="shared" ca="1" si="100"/>
        <v>1</v>
      </c>
    </row>
    <row r="2667" spans="52:54" ht="15.75" customHeight="1">
      <c r="AZ2667" s="138">
        <f t="shared" ca="1" si="98"/>
        <v>185000</v>
      </c>
      <c r="BA2667" s="138">
        <f t="shared" ca="1" si="99"/>
        <v>184999</v>
      </c>
      <c r="BB2667" s="138">
        <f t="shared" ca="1" si="100"/>
        <v>1</v>
      </c>
    </row>
    <row r="2668" spans="52:54" ht="15.75" customHeight="1">
      <c r="AZ2668" s="138">
        <f t="shared" ca="1" si="98"/>
        <v>241000</v>
      </c>
      <c r="BA2668" s="138">
        <f t="shared" ca="1" si="99"/>
        <v>240999</v>
      </c>
      <c r="BB2668" s="138">
        <f t="shared" ca="1" si="100"/>
        <v>1</v>
      </c>
    </row>
    <row r="2669" spans="52:54" ht="15.75" customHeight="1">
      <c r="AZ2669" s="138">
        <f t="shared" ca="1" si="98"/>
        <v>356000</v>
      </c>
      <c r="BA2669" s="138">
        <f t="shared" ca="1" si="99"/>
        <v>355999</v>
      </c>
      <c r="BB2669" s="138">
        <f t="shared" ca="1" si="100"/>
        <v>1</v>
      </c>
    </row>
    <row r="2670" spans="52:54" ht="15.75" customHeight="1">
      <c r="AZ2670" s="138">
        <f t="shared" ca="1" si="98"/>
        <v>192000</v>
      </c>
      <c r="BA2670" s="138">
        <f t="shared" ca="1" si="99"/>
        <v>191999</v>
      </c>
      <c r="BB2670" s="138">
        <f t="shared" ca="1" si="100"/>
        <v>1</v>
      </c>
    </row>
    <row r="2671" spans="52:54" ht="15.75" customHeight="1">
      <c r="AZ2671" s="138">
        <f t="shared" ca="1" si="98"/>
        <v>179000</v>
      </c>
      <c r="BA2671" s="138">
        <f t="shared" ca="1" si="99"/>
        <v>178999</v>
      </c>
      <c r="BB2671" s="138">
        <f t="shared" ca="1" si="100"/>
        <v>1</v>
      </c>
    </row>
    <row r="2672" spans="52:54" ht="15.75" customHeight="1">
      <c r="AZ2672" s="138">
        <f t="shared" ca="1" si="98"/>
        <v>267000</v>
      </c>
      <c r="BA2672" s="138">
        <f t="shared" ca="1" si="99"/>
        <v>266999</v>
      </c>
      <c r="BB2672" s="138">
        <f t="shared" ca="1" si="100"/>
        <v>1</v>
      </c>
    </row>
    <row r="2673" spans="52:54" ht="15.75" customHeight="1">
      <c r="AZ2673" s="138">
        <f t="shared" ca="1" si="98"/>
        <v>188000</v>
      </c>
      <c r="BA2673" s="138">
        <f t="shared" ca="1" si="99"/>
        <v>187999</v>
      </c>
      <c r="BB2673" s="138">
        <f t="shared" ca="1" si="100"/>
        <v>1</v>
      </c>
    </row>
    <row r="2674" spans="52:54" ht="15.75" customHeight="1">
      <c r="AZ2674" s="138">
        <f t="shared" ca="1" si="98"/>
        <v>180000</v>
      </c>
      <c r="BA2674" s="138">
        <f t="shared" ca="1" si="99"/>
        <v>179999</v>
      </c>
      <c r="BB2674" s="138">
        <f t="shared" ca="1" si="100"/>
        <v>1</v>
      </c>
    </row>
    <row r="2675" spans="52:54" ht="15.75" customHeight="1">
      <c r="AZ2675" s="138">
        <f t="shared" ca="1" si="98"/>
        <v>376000</v>
      </c>
      <c r="BA2675" s="138">
        <f t="shared" ca="1" si="99"/>
        <v>375999</v>
      </c>
      <c r="BB2675" s="138">
        <f t="shared" ca="1" si="100"/>
        <v>1</v>
      </c>
    </row>
    <row r="2676" spans="52:54" ht="15.75" customHeight="1">
      <c r="AZ2676" s="138">
        <f t="shared" ca="1" si="98"/>
        <v>109000</v>
      </c>
      <c r="BA2676" s="138">
        <f t="shared" ca="1" si="99"/>
        <v>108999</v>
      </c>
      <c r="BB2676" s="138">
        <f t="shared" ca="1" si="100"/>
        <v>1</v>
      </c>
    </row>
    <row r="2677" spans="52:54" ht="15.75" customHeight="1">
      <c r="AZ2677" s="138">
        <f t="shared" ca="1" si="98"/>
        <v>336000</v>
      </c>
      <c r="BA2677" s="138">
        <f t="shared" ca="1" si="99"/>
        <v>335999</v>
      </c>
      <c r="BB2677" s="138">
        <f t="shared" ca="1" si="100"/>
        <v>1</v>
      </c>
    </row>
    <row r="2678" spans="52:54" ht="15.75" customHeight="1">
      <c r="AZ2678" s="138">
        <f t="shared" ca="1" si="98"/>
        <v>250000</v>
      </c>
      <c r="BA2678" s="138">
        <f t="shared" ca="1" si="99"/>
        <v>249999</v>
      </c>
      <c r="BB2678" s="138">
        <f t="shared" ca="1" si="100"/>
        <v>1</v>
      </c>
    </row>
    <row r="2679" spans="52:54" ht="15.75" customHeight="1">
      <c r="AZ2679" s="138">
        <f t="shared" ca="1" si="98"/>
        <v>111000</v>
      </c>
      <c r="BA2679" s="138">
        <f t="shared" ca="1" si="99"/>
        <v>110999</v>
      </c>
      <c r="BB2679" s="138">
        <f t="shared" ca="1" si="100"/>
        <v>1</v>
      </c>
    </row>
    <row r="2680" spans="52:54" ht="15.75" customHeight="1">
      <c r="AZ2680" s="138">
        <f t="shared" ca="1" si="98"/>
        <v>363000</v>
      </c>
      <c r="BA2680" s="138">
        <f t="shared" ca="1" si="99"/>
        <v>362999</v>
      </c>
      <c r="BB2680" s="138">
        <f t="shared" ca="1" si="100"/>
        <v>1</v>
      </c>
    </row>
    <row r="2681" spans="52:54" ht="15.75" customHeight="1">
      <c r="AZ2681" s="138">
        <f t="shared" ca="1" si="98"/>
        <v>198000</v>
      </c>
      <c r="BA2681" s="138">
        <f t="shared" ca="1" si="99"/>
        <v>197999</v>
      </c>
      <c r="BB2681" s="138">
        <f t="shared" ca="1" si="100"/>
        <v>1</v>
      </c>
    </row>
    <row r="2682" spans="52:54" ht="15.75" customHeight="1">
      <c r="AZ2682" s="138">
        <f t="shared" ca="1" si="98"/>
        <v>195000</v>
      </c>
      <c r="BA2682" s="138">
        <f t="shared" ca="1" si="99"/>
        <v>194999</v>
      </c>
      <c r="BB2682" s="138">
        <f t="shared" ca="1" si="100"/>
        <v>1</v>
      </c>
    </row>
    <row r="2683" spans="52:54" ht="15.75" customHeight="1">
      <c r="AZ2683" s="138">
        <f t="shared" ca="1" si="98"/>
        <v>389000</v>
      </c>
      <c r="BA2683" s="138">
        <f t="shared" ca="1" si="99"/>
        <v>388999</v>
      </c>
      <c r="BB2683" s="138">
        <f t="shared" ca="1" si="100"/>
        <v>1</v>
      </c>
    </row>
    <row r="2684" spans="52:54" ht="15.75" customHeight="1">
      <c r="AZ2684" s="138">
        <f t="shared" ca="1" si="98"/>
        <v>140000</v>
      </c>
      <c r="BA2684" s="138">
        <f t="shared" ca="1" si="99"/>
        <v>139999</v>
      </c>
      <c r="BB2684" s="138">
        <f t="shared" ca="1" si="100"/>
        <v>1</v>
      </c>
    </row>
    <row r="2685" spans="52:54" ht="15.75" customHeight="1">
      <c r="AZ2685" s="138">
        <f t="shared" ca="1" si="98"/>
        <v>237000</v>
      </c>
      <c r="BA2685" s="138">
        <f t="shared" ca="1" si="99"/>
        <v>236999</v>
      </c>
      <c r="BB2685" s="138">
        <f t="shared" ca="1" si="100"/>
        <v>1</v>
      </c>
    </row>
    <row r="2686" spans="52:54" ht="15.75" customHeight="1">
      <c r="AZ2686" s="138">
        <f t="shared" ca="1" si="98"/>
        <v>265000</v>
      </c>
      <c r="BA2686" s="138">
        <f t="shared" ca="1" si="99"/>
        <v>264999</v>
      </c>
      <c r="BB2686" s="138">
        <f t="shared" ca="1" si="100"/>
        <v>1</v>
      </c>
    </row>
    <row r="2687" spans="52:54" ht="15.75" customHeight="1">
      <c r="AZ2687" s="138">
        <f t="shared" ca="1" si="98"/>
        <v>365000</v>
      </c>
      <c r="BA2687" s="138">
        <f t="shared" ca="1" si="99"/>
        <v>364999</v>
      </c>
      <c r="BB2687" s="138">
        <f t="shared" ca="1" si="100"/>
        <v>1</v>
      </c>
    </row>
    <row r="2688" spans="52:54" ht="15.75" customHeight="1">
      <c r="AZ2688" s="138">
        <f t="shared" ca="1" si="98"/>
        <v>137000</v>
      </c>
      <c r="BA2688" s="138">
        <f t="shared" ca="1" si="99"/>
        <v>136999</v>
      </c>
      <c r="BB2688" s="138">
        <f t="shared" ca="1" si="100"/>
        <v>1</v>
      </c>
    </row>
    <row r="2689" spans="52:54" ht="15.75" customHeight="1">
      <c r="AZ2689" s="138">
        <f t="shared" ca="1" si="98"/>
        <v>189000</v>
      </c>
      <c r="BA2689" s="138">
        <f t="shared" ca="1" si="99"/>
        <v>188999</v>
      </c>
      <c r="BB2689" s="138">
        <f t="shared" ca="1" si="100"/>
        <v>1</v>
      </c>
    </row>
    <row r="2690" spans="52:54" ht="15.75" customHeight="1">
      <c r="AZ2690" s="138">
        <f t="shared" ca="1" si="98"/>
        <v>192000</v>
      </c>
      <c r="BA2690" s="138">
        <f t="shared" ca="1" si="99"/>
        <v>191999</v>
      </c>
      <c r="BB2690" s="138">
        <f t="shared" ca="1" si="100"/>
        <v>1</v>
      </c>
    </row>
    <row r="2691" spans="52:54" ht="15.75" customHeight="1">
      <c r="AZ2691" s="138">
        <f t="shared" ca="1" si="98"/>
        <v>290000</v>
      </c>
      <c r="BA2691" s="138">
        <f t="shared" ca="1" si="99"/>
        <v>289999</v>
      </c>
      <c r="BB2691" s="138">
        <f t="shared" ca="1" si="100"/>
        <v>1</v>
      </c>
    </row>
    <row r="2692" spans="52:54" ht="15.75" customHeight="1">
      <c r="AZ2692" s="138">
        <f t="shared" ca="1" si="98"/>
        <v>291000</v>
      </c>
      <c r="BA2692" s="138">
        <f t="shared" ca="1" si="99"/>
        <v>290999</v>
      </c>
      <c r="BB2692" s="138">
        <f t="shared" ca="1" si="100"/>
        <v>1</v>
      </c>
    </row>
    <row r="2693" spans="52:54" ht="15.75" customHeight="1">
      <c r="AZ2693" s="138">
        <f t="shared" ca="1" si="98"/>
        <v>388000</v>
      </c>
      <c r="BA2693" s="138">
        <f t="shared" ca="1" si="99"/>
        <v>387999</v>
      </c>
      <c r="BB2693" s="138">
        <f t="shared" ca="1" si="100"/>
        <v>1</v>
      </c>
    </row>
    <row r="2694" spans="52:54" ht="15.75" customHeight="1">
      <c r="AZ2694" s="138">
        <f t="shared" ca="1" si="98"/>
        <v>305000</v>
      </c>
      <c r="BA2694" s="138">
        <f t="shared" ca="1" si="99"/>
        <v>304999</v>
      </c>
      <c r="BB2694" s="138">
        <f t="shared" ca="1" si="100"/>
        <v>1</v>
      </c>
    </row>
    <row r="2695" spans="52:54" ht="15.75" customHeight="1">
      <c r="AZ2695" s="138">
        <f t="shared" ca="1" si="98"/>
        <v>350000</v>
      </c>
      <c r="BA2695" s="138">
        <f t="shared" ca="1" si="99"/>
        <v>349999</v>
      </c>
      <c r="BB2695" s="138">
        <f t="shared" ca="1" si="100"/>
        <v>1</v>
      </c>
    </row>
    <row r="2696" spans="52:54" ht="15.75" customHeight="1">
      <c r="AZ2696" s="138">
        <f t="shared" ca="1" si="98"/>
        <v>104000</v>
      </c>
      <c r="BA2696" s="138">
        <f t="shared" ca="1" si="99"/>
        <v>103999</v>
      </c>
      <c r="BB2696" s="138">
        <f t="shared" ca="1" si="100"/>
        <v>1</v>
      </c>
    </row>
    <row r="2697" spans="52:54" ht="15.75" customHeight="1">
      <c r="AZ2697" s="138">
        <f t="shared" ca="1" si="98"/>
        <v>247000</v>
      </c>
      <c r="BA2697" s="138">
        <f t="shared" ca="1" si="99"/>
        <v>246999</v>
      </c>
      <c r="BB2697" s="138">
        <f t="shared" ca="1" si="100"/>
        <v>1</v>
      </c>
    </row>
    <row r="2698" spans="52:54" ht="15.75" customHeight="1">
      <c r="AZ2698" s="138">
        <f t="shared" ca="1" si="98"/>
        <v>150000</v>
      </c>
      <c r="BA2698" s="138">
        <f t="shared" ca="1" si="99"/>
        <v>149999</v>
      </c>
      <c r="BB2698" s="138">
        <f t="shared" ca="1" si="100"/>
        <v>1</v>
      </c>
    </row>
    <row r="2699" spans="52:54" ht="15.75" customHeight="1">
      <c r="AZ2699" s="138">
        <f t="shared" ca="1" si="98"/>
        <v>389000</v>
      </c>
      <c r="BA2699" s="138">
        <f t="shared" ca="1" si="99"/>
        <v>388999</v>
      </c>
      <c r="BB2699" s="138">
        <f t="shared" ca="1" si="100"/>
        <v>1</v>
      </c>
    </row>
    <row r="2700" spans="52:54" ht="15.75" customHeight="1">
      <c r="AZ2700" s="138">
        <f t="shared" ca="1" si="98"/>
        <v>217000</v>
      </c>
      <c r="BA2700" s="138">
        <f t="shared" ca="1" si="99"/>
        <v>216999</v>
      </c>
      <c r="BB2700" s="138">
        <f t="shared" ca="1" si="100"/>
        <v>1</v>
      </c>
    </row>
    <row r="2701" spans="52:54" ht="15.75" customHeight="1">
      <c r="AZ2701" s="138">
        <f t="shared" ca="1" si="98"/>
        <v>190000</v>
      </c>
      <c r="BA2701" s="138">
        <f t="shared" ca="1" si="99"/>
        <v>189999</v>
      </c>
      <c r="BB2701" s="138">
        <f t="shared" ca="1" si="100"/>
        <v>1</v>
      </c>
    </row>
    <row r="2702" spans="52:54" ht="15.75" customHeight="1">
      <c r="AZ2702" s="138">
        <f t="shared" ca="1" si="98"/>
        <v>279000</v>
      </c>
      <c r="BA2702" s="138">
        <f t="shared" ca="1" si="99"/>
        <v>278999</v>
      </c>
      <c r="BB2702" s="138">
        <f t="shared" ca="1" si="100"/>
        <v>1</v>
      </c>
    </row>
    <row r="2703" spans="52:54" ht="15.75" customHeight="1">
      <c r="AZ2703" s="138">
        <f t="shared" ca="1" si="98"/>
        <v>201000</v>
      </c>
      <c r="BA2703" s="138">
        <f t="shared" ca="1" si="99"/>
        <v>200999</v>
      </c>
      <c r="BB2703" s="138">
        <f t="shared" ca="1" si="100"/>
        <v>1</v>
      </c>
    </row>
    <row r="2704" spans="52:54" ht="15.75" customHeight="1">
      <c r="AZ2704" s="138">
        <f t="shared" ca="1" si="98"/>
        <v>104000</v>
      </c>
      <c r="BA2704" s="138">
        <f t="shared" ca="1" si="99"/>
        <v>103999</v>
      </c>
      <c r="BB2704" s="138">
        <f t="shared" ca="1" si="100"/>
        <v>1</v>
      </c>
    </row>
    <row r="2705" spans="52:54" ht="15.75" customHeight="1">
      <c r="AZ2705" s="138">
        <f t="shared" ca="1" si="98"/>
        <v>396000</v>
      </c>
      <c r="BA2705" s="138">
        <f t="shared" ca="1" si="99"/>
        <v>395999</v>
      </c>
      <c r="BB2705" s="138">
        <f t="shared" ca="1" si="100"/>
        <v>1</v>
      </c>
    </row>
    <row r="2706" spans="52:54" ht="15.75" customHeight="1">
      <c r="AZ2706" s="138">
        <f t="shared" ca="1" si="98"/>
        <v>119000</v>
      </c>
      <c r="BA2706" s="138">
        <f t="shared" ca="1" si="99"/>
        <v>118999</v>
      </c>
      <c r="BB2706" s="138">
        <f t="shared" ca="1" si="100"/>
        <v>1</v>
      </c>
    </row>
    <row r="2707" spans="52:54" ht="15.75" customHeight="1">
      <c r="AZ2707" s="138">
        <f t="shared" ca="1" si="98"/>
        <v>177000</v>
      </c>
      <c r="BA2707" s="138">
        <f t="shared" ca="1" si="99"/>
        <v>176999</v>
      </c>
      <c r="BB2707" s="138">
        <f t="shared" ca="1" si="100"/>
        <v>1</v>
      </c>
    </row>
    <row r="2708" spans="52:54" ht="15.75" customHeight="1">
      <c r="AZ2708" s="138">
        <f t="shared" ca="1" si="98"/>
        <v>199000</v>
      </c>
      <c r="BA2708" s="138">
        <f t="shared" ca="1" si="99"/>
        <v>198999</v>
      </c>
      <c r="BB2708" s="138">
        <f t="shared" ca="1" si="100"/>
        <v>1</v>
      </c>
    </row>
    <row r="2709" spans="52:54" ht="15.75" customHeight="1">
      <c r="AZ2709" s="138">
        <f t="shared" ca="1" si="98"/>
        <v>262000</v>
      </c>
      <c r="BA2709" s="138">
        <f t="shared" ca="1" si="99"/>
        <v>261999</v>
      </c>
      <c r="BB2709" s="138">
        <f t="shared" ca="1" si="100"/>
        <v>1</v>
      </c>
    </row>
    <row r="2710" spans="52:54" ht="15.75" customHeight="1">
      <c r="AZ2710" s="138">
        <f t="shared" ca="1" si="98"/>
        <v>285000</v>
      </c>
      <c r="BA2710" s="138">
        <f t="shared" ca="1" si="99"/>
        <v>284999</v>
      </c>
      <c r="BB2710" s="138">
        <f t="shared" ca="1" si="100"/>
        <v>1</v>
      </c>
    </row>
    <row r="2711" spans="52:54" ht="15.75" customHeight="1">
      <c r="AZ2711" s="138">
        <f t="shared" ca="1" si="98"/>
        <v>198000</v>
      </c>
      <c r="BA2711" s="138">
        <f t="shared" ca="1" si="99"/>
        <v>197999</v>
      </c>
      <c r="BB2711" s="138">
        <f t="shared" ca="1" si="100"/>
        <v>1</v>
      </c>
    </row>
    <row r="2712" spans="52:54" ht="15.75" customHeight="1">
      <c r="AZ2712" s="138">
        <f t="shared" ca="1" si="98"/>
        <v>352000</v>
      </c>
      <c r="BA2712" s="138">
        <f t="shared" ca="1" si="99"/>
        <v>351999</v>
      </c>
      <c r="BB2712" s="138">
        <f t="shared" ca="1" si="100"/>
        <v>1</v>
      </c>
    </row>
    <row r="2713" spans="52:54" ht="15.75" customHeight="1">
      <c r="AZ2713" s="138">
        <f t="shared" ca="1" si="98"/>
        <v>195000</v>
      </c>
      <c r="BA2713" s="138">
        <f t="shared" ca="1" si="99"/>
        <v>194999</v>
      </c>
      <c r="BB2713" s="138">
        <f t="shared" ca="1" si="100"/>
        <v>1</v>
      </c>
    </row>
    <row r="2714" spans="52:54" ht="15.75" customHeight="1">
      <c r="AZ2714" s="138">
        <f t="shared" ca="1" si="98"/>
        <v>180000</v>
      </c>
      <c r="BA2714" s="138">
        <f t="shared" ca="1" si="99"/>
        <v>179999</v>
      </c>
      <c r="BB2714" s="138">
        <f t="shared" ca="1" si="100"/>
        <v>1</v>
      </c>
    </row>
    <row r="2715" spans="52:54" ht="15.75" customHeight="1">
      <c r="AZ2715" s="138">
        <f t="shared" ca="1" si="98"/>
        <v>362000</v>
      </c>
      <c r="BA2715" s="138">
        <f t="shared" ca="1" si="99"/>
        <v>361999</v>
      </c>
      <c r="BB2715" s="138">
        <f t="shared" ca="1" si="100"/>
        <v>1</v>
      </c>
    </row>
    <row r="2716" spans="52:54" ht="15.75" customHeight="1">
      <c r="AZ2716" s="138">
        <f t="shared" ca="1" si="98"/>
        <v>302000</v>
      </c>
      <c r="BA2716" s="138">
        <f t="shared" ca="1" si="99"/>
        <v>301999</v>
      </c>
      <c r="BB2716" s="138">
        <f t="shared" ca="1" si="100"/>
        <v>1</v>
      </c>
    </row>
    <row r="2717" spans="52:54" ht="15.75" customHeight="1">
      <c r="AZ2717" s="138">
        <f t="shared" ca="1" si="98"/>
        <v>205000</v>
      </c>
      <c r="BA2717" s="138">
        <f t="shared" ca="1" si="99"/>
        <v>204999</v>
      </c>
      <c r="BB2717" s="138">
        <f t="shared" ca="1" si="100"/>
        <v>1</v>
      </c>
    </row>
    <row r="2718" spans="52:54" ht="15.75" customHeight="1">
      <c r="AZ2718" s="138">
        <f t="shared" ca="1" si="98"/>
        <v>254000</v>
      </c>
      <c r="BA2718" s="138">
        <f t="shared" ca="1" si="99"/>
        <v>253999</v>
      </c>
      <c r="BB2718" s="138">
        <f t="shared" ca="1" si="100"/>
        <v>1</v>
      </c>
    </row>
    <row r="2719" spans="52:54" ht="15.75" customHeight="1">
      <c r="AZ2719" s="138">
        <f t="shared" ca="1" si="98"/>
        <v>355000</v>
      </c>
      <c r="BA2719" s="138">
        <f t="shared" ca="1" si="99"/>
        <v>354999</v>
      </c>
      <c r="BB2719" s="138">
        <f t="shared" ca="1" si="100"/>
        <v>1</v>
      </c>
    </row>
    <row r="2720" spans="52:54" ht="15.75" customHeight="1">
      <c r="AZ2720" s="138">
        <f t="shared" ca="1" si="98"/>
        <v>105000</v>
      </c>
      <c r="BA2720" s="138">
        <f t="shared" ca="1" si="99"/>
        <v>104999</v>
      </c>
      <c r="BB2720" s="138">
        <f t="shared" ca="1" si="100"/>
        <v>1</v>
      </c>
    </row>
    <row r="2721" spans="52:54" ht="15.75" customHeight="1">
      <c r="AZ2721" s="138">
        <f t="shared" ca="1" si="98"/>
        <v>315000</v>
      </c>
      <c r="BA2721" s="138">
        <f t="shared" ca="1" si="99"/>
        <v>314999</v>
      </c>
      <c r="BB2721" s="138">
        <f t="shared" ca="1" si="100"/>
        <v>1</v>
      </c>
    </row>
    <row r="2722" spans="52:54" ht="15.75" customHeight="1">
      <c r="AZ2722" s="138">
        <f t="shared" ca="1" si="98"/>
        <v>148000</v>
      </c>
      <c r="BA2722" s="138">
        <f t="shared" ca="1" si="99"/>
        <v>147999</v>
      </c>
      <c r="BB2722" s="138">
        <f t="shared" ca="1" si="100"/>
        <v>1</v>
      </c>
    </row>
    <row r="2723" spans="52:54" ht="15.75" customHeight="1">
      <c r="AZ2723" s="138">
        <f t="shared" ca="1" si="98"/>
        <v>134000</v>
      </c>
      <c r="BA2723" s="138">
        <f t="shared" ca="1" si="99"/>
        <v>133999</v>
      </c>
      <c r="BB2723" s="138">
        <f t="shared" ca="1" si="100"/>
        <v>1</v>
      </c>
    </row>
    <row r="2724" spans="52:54" ht="15.75" customHeight="1">
      <c r="AZ2724" s="138">
        <f t="shared" ca="1" si="98"/>
        <v>258000</v>
      </c>
      <c r="BA2724" s="138">
        <f t="shared" ca="1" si="99"/>
        <v>257999</v>
      </c>
      <c r="BB2724" s="138">
        <f t="shared" ca="1" si="100"/>
        <v>1</v>
      </c>
    </row>
    <row r="2725" spans="52:54" ht="15.75" customHeight="1">
      <c r="AZ2725" s="138">
        <f t="shared" ca="1" si="98"/>
        <v>158000</v>
      </c>
      <c r="BA2725" s="138">
        <f t="shared" ca="1" si="99"/>
        <v>157999</v>
      </c>
      <c r="BB2725" s="138">
        <f t="shared" ca="1" si="100"/>
        <v>1</v>
      </c>
    </row>
    <row r="2726" spans="52:54" ht="15.75" customHeight="1">
      <c r="AZ2726" s="138">
        <f t="shared" ca="1" si="98"/>
        <v>227000</v>
      </c>
      <c r="BA2726" s="138">
        <f t="shared" ca="1" si="99"/>
        <v>226999</v>
      </c>
      <c r="BB2726" s="138">
        <f t="shared" ca="1" si="100"/>
        <v>1</v>
      </c>
    </row>
    <row r="2727" spans="52:54" ht="15.75" customHeight="1">
      <c r="AZ2727" s="138">
        <f t="shared" ca="1" si="98"/>
        <v>234000</v>
      </c>
      <c r="BA2727" s="138">
        <f t="shared" ca="1" si="99"/>
        <v>233999</v>
      </c>
      <c r="BB2727" s="138">
        <f t="shared" ca="1" si="100"/>
        <v>1</v>
      </c>
    </row>
    <row r="2728" spans="52:54" ht="15.75" customHeight="1">
      <c r="AZ2728" s="138">
        <f t="shared" ca="1" si="98"/>
        <v>264000</v>
      </c>
      <c r="BA2728" s="138">
        <f t="shared" ca="1" si="99"/>
        <v>263999</v>
      </c>
      <c r="BB2728" s="138">
        <f t="shared" ca="1" si="100"/>
        <v>1</v>
      </c>
    </row>
    <row r="2729" spans="52:54" ht="15.75" customHeight="1">
      <c r="AZ2729" s="138">
        <f t="shared" ca="1" si="98"/>
        <v>170000</v>
      </c>
      <c r="BA2729" s="138">
        <f t="shared" ca="1" si="99"/>
        <v>169999</v>
      </c>
      <c r="BB2729" s="138">
        <f t="shared" ca="1" si="100"/>
        <v>1</v>
      </c>
    </row>
    <row r="2730" spans="52:54" ht="15.75" customHeight="1">
      <c r="AZ2730" s="138">
        <f t="shared" ca="1" si="98"/>
        <v>304000</v>
      </c>
      <c r="BA2730" s="138">
        <f t="shared" ca="1" si="99"/>
        <v>303999</v>
      </c>
      <c r="BB2730" s="138">
        <f t="shared" ca="1" si="100"/>
        <v>1</v>
      </c>
    </row>
    <row r="2731" spans="52:54" ht="15.75" customHeight="1">
      <c r="AZ2731" s="138">
        <f t="shared" ca="1" si="98"/>
        <v>109000</v>
      </c>
      <c r="BA2731" s="138">
        <f t="shared" ca="1" si="99"/>
        <v>108999</v>
      </c>
      <c r="BB2731" s="138">
        <f t="shared" ca="1" si="100"/>
        <v>1</v>
      </c>
    </row>
    <row r="2732" spans="52:54" ht="15.75" customHeight="1">
      <c r="AZ2732" s="138">
        <f t="shared" ca="1" si="98"/>
        <v>360000</v>
      </c>
      <c r="BA2732" s="138">
        <f t="shared" ca="1" si="99"/>
        <v>359999</v>
      </c>
      <c r="BB2732" s="138">
        <f t="shared" ca="1" si="100"/>
        <v>1</v>
      </c>
    </row>
    <row r="2733" spans="52:54" ht="15.75" customHeight="1">
      <c r="AZ2733" s="138">
        <f t="shared" ca="1" si="98"/>
        <v>300000</v>
      </c>
      <c r="BA2733" s="138">
        <f t="shared" ca="1" si="99"/>
        <v>299999</v>
      </c>
      <c r="BB2733" s="138">
        <f t="shared" ca="1" si="100"/>
        <v>1</v>
      </c>
    </row>
    <row r="2734" spans="52:54" ht="15.75" customHeight="1">
      <c r="AZ2734" s="138">
        <f t="shared" ca="1" si="98"/>
        <v>200000</v>
      </c>
      <c r="BA2734" s="138">
        <f t="shared" ca="1" si="99"/>
        <v>199999</v>
      </c>
      <c r="BB2734" s="138">
        <f t="shared" ca="1" si="100"/>
        <v>1</v>
      </c>
    </row>
    <row r="2735" spans="52:54" ht="15.75" customHeight="1">
      <c r="AZ2735" s="138">
        <f t="shared" ca="1" si="98"/>
        <v>141000</v>
      </c>
      <c r="BA2735" s="138">
        <f t="shared" ca="1" si="99"/>
        <v>140999</v>
      </c>
      <c r="BB2735" s="138">
        <f t="shared" ca="1" si="100"/>
        <v>1</v>
      </c>
    </row>
    <row r="2736" spans="52:54" ht="15.75" customHeight="1">
      <c r="AZ2736" s="138">
        <f t="shared" ca="1" si="98"/>
        <v>181000</v>
      </c>
      <c r="BA2736" s="138">
        <f t="shared" ca="1" si="99"/>
        <v>180999</v>
      </c>
      <c r="BB2736" s="138">
        <f t="shared" ca="1" si="100"/>
        <v>1</v>
      </c>
    </row>
    <row r="2737" spans="52:54" ht="15.75" customHeight="1">
      <c r="AZ2737" s="138">
        <f t="shared" ca="1" si="98"/>
        <v>239000</v>
      </c>
      <c r="BA2737" s="138">
        <f t="shared" ca="1" si="99"/>
        <v>238999</v>
      </c>
      <c r="BB2737" s="138">
        <f t="shared" ca="1" si="100"/>
        <v>1</v>
      </c>
    </row>
    <row r="2738" spans="52:54" ht="15.75" customHeight="1">
      <c r="AZ2738" s="138">
        <f t="shared" ca="1" si="98"/>
        <v>168000</v>
      </c>
      <c r="BA2738" s="138">
        <f t="shared" ca="1" si="99"/>
        <v>167999</v>
      </c>
      <c r="BB2738" s="138">
        <f t="shared" ca="1" si="100"/>
        <v>1</v>
      </c>
    </row>
    <row r="2739" spans="52:54" ht="15.75" customHeight="1">
      <c r="AZ2739" s="138">
        <f t="shared" ca="1" si="98"/>
        <v>170000</v>
      </c>
      <c r="BA2739" s="138">
        <f t="shared" ca="1" si="99"/>
        <v>169999</v>
      </c>
      <c r="BB2739" s="138">
        <f t="shared" ca="1" si="100"/>
        <v>1</v>
      </c>
    </row>
    <row r="2740" spans="52:54" ht="15.75" customHeight="1">
      <c r="AZ2740" s="138">
        <f t="shared" ca="1" si="98"/>
        <v>357000</v>
      </c>
      <c r="BA2740" s="138">
        <f t="shared" ca="1" si="99"/>
        <v>356999</v>
      </c>
      <c r="BB2740" s="138">
        <f t="shared" ca="1" si="100"/>
        <v>1</v>
      </c>
    </row>
    <row r="2741" spans="52:54" ht="15.75" customHeight="1">
      <c r="AZ2741" s="138">
        <f t="shared" ca="1" si="98"/>
        <v>334000</v>
      </c>
      <c r="BA2741" s="138">
        <f t="shared" ca="1" si="99"/>
        <v>333999</v>
      </c>
      <c r="BB2741" s="138">
        <f t="shared" ca="1" si="100"/>
        <v>1</v>
      </c>
    </row>
    <row r="2742" spans="52:54" ht="15.75" customHeight="1">
      <c r="AZ2742" s="138">
        <f t="shared" ca="1" si="98"/>
        <v>162000</v>
      </c>
      <c r="BA2742" s="138">
        <f t="shared" ca="1" si="99"/>
        <v>161999</v>
      </c>
      <c r="BB2742" s="138">
        <f t="shared" ca="1" si="100"/>
        <v>1</v>
      </c>
    </row>
    <row r="2743" spans="52:54" ht="15.75" customHeight="1">
      <c r="AZ2743" s="138">
        <f t="shared" ca="1" si="98"/>
        <v>260000</v>
      </c>
      <c r="BA2743" s="138">
        <f t="shared" ca="1" si="99"/>
        <v>259999</v>
      </c>
      <c r="BB2743" s="138">
        <f t="shared" ca="1" si="100"/>
        <v>1</v>
      </c>
    </row>
    <row r="2744" spans="52:54" ht="15.75" customHeight="1">
      <c r="AZ2744" s="138">
        <f t="shared" ca="1" si="98"/>
        <v>276000</v>
      </c>
      <c r="BA2744" s="138">
        <f t="shared" ca="1" si="99"/>
        <v>275999</v>
      </c>
      <c r="BB2744" s="138">
        <f t="shared" ca="1" si="100"/>
        <v>1</v>
      </c>
    </row>
    <row r="2745" spans="52:54" ht="15.75" customHeight="1">
      <c r="AZ2745" s="138">
        <f t="shared" ca="1" si="98"/>
        <v>379000</v>
      </c>
      <c r="BA2745" s="138">
        <f t="shared" ca="1" si="99"/>
        <v>378999</v>
      </c>
      <c r="BB2745" s="138">
        <f t="shared" ca="1" si="100"/>
        <v>1</v>
      </c>
    </row>
    <row r="2746" spans="52:54" ht="15.75" customHeight="1">
      <c r="AZ2746" s="138">
        <f t="shared" ca="1" si="98"/>
        <v>368000</v>
      </c>
      <c r="BA2746" s="138">
        <f t="shared" ca="1" si="99"/>
        <v>367999</v>
      </c>
      <c r="BB2746" s="138">
        <f t="shared" ca="1" si="100"/>
        <v>1</v>
      </c>
    </row>
    <row r="2747" spans="52:54" ht="15.75" customHeight="1">
      <c r="AZ2747" s="138">
        <f t="shared" ca="1" si="98"/>
        <v>392000</v>
      </c>
      <c r="BA2747" s="138">
        <f t="shared" ca="1" si="99"/>
        <v>391999</v>
      </c>
      <c r="BB2747" s="138">
        <f t="shared" ca="1" si="100"/>
        <v>1</v>
      </c>
    </row>
    <row r="2748" spans="52:54" ht="15.75" customHeight="1">
      <c r="AZ2748" s="138">
        <f t="shared" ca="1" si="98"/>
        <v>263000</v>
      </c>
      <c r="BA2748" s="138">
        <f t="shared" ca="1" si="99"/>
        <v>262999</v>
      </c>
      <c r="BB2748" s="138">
        <f t="shared" ca="1" si="100"/>
        <v>1</v>
      </c>
    </row>
    <row r="2749" spans="52:54" ht="15.75" customHeight="1">
      <c r="AZ2749" s="138">
        <f t="shared" ca="1" si="98"/>
        <v>313000</v>
      </c>
      <c r="BA2749" s="138">
        <f t="shared" ca="1" si="99"/>
        <v>312999</v>
      </c>
      <c r="BB2749" s="138">
        <f t="shared" ca="1" si="100"/>
        <v>1</v>
      </c>
    </row>
    <row r="2750" spans="52:54" ht="15.75" customHeight="1">
      <c r="AZ2750" s="138">
        <f t="shared" ca="1" si="98"/>
        <v>309000</v>
      </c>
      <c r="BA2750" s="138">
        <f t="shared" ca="1" si="99"/>
        <v>308999</v>
      </c>
      <c r="BB2750" s="138">
        <f t="shared" ca="1" si="100"/>
        <v>1</v>
      </c>
    </row>
    <row r="2751" spans="52:54" ht="15.75" customHeight="1">
      <c r="AZ2751" s="138">
        <f t="shared" ca="1" si="98"/>
        <v>376000</v>
      </c>
      <c r="BA2751" s="138">
        <f t="shared" ca="1" si="99"/>
        <v>375999</v>
      </c>
      <c r="BB2751" s="138">
        <f t="shared" ca="1" si="100"/>
        <v>1</v>
      </c>
    </row>
    <row r="2752" spans="52:54" ht="15.75" customHeight="1">
      <c r="AZ2752" s="138">
        <f t="shared" ca="1" si="98"/>
        <v>120000</v>
      </c>
      <c r="BA2752" s="138">
        <f t="shared" ca="1" si="99"/>
        <v>119999</v>
      </c>
      <c r="BB2752" s="138">
        <f t="shared" ca="1" si="100"/>
        <v>1</v>
      </c>
    </row>
    <row r="2753" spans="52:54" ht="15.75" customHeight="1">
      <c r="AZ2753" s="138">
        <f t="shared" ca="1" si="98"/>
        <v>283000</v>
      </c>
      <c r="BA2753" s="138">
        <f t="shared" ca="1" si="99"/>
        <v>282999</v>
      </c>
      <c r="BB2753" s="138">
        <f t="shared" ca="1" si="100"/>
        <v>1</v>
      </c>
    </row>
    <row r="2754" spans="52:54" ht="15.75" customHeight="1">
      <c r="AZ2754" s="138">
        <f t="shared" ca="1" si="98"/>
        <v>314000</v>
      </c>
      <c r="BA2754" s="138">
        <f t="shared" ca="1" si="99"/>
        <v>313999</v>
      </c>
      <c r="BB2754" s="138">
        <f t="shared" ca="1" si="100"/>
        <v>1</v>
      </c>
    </row>
    <row r="2755" spans="52:54" ht="15.75" customHeight="1">
      <c r="AZ2755" s="138">
        <f t="shared" ca="1" si="98"/>
        <v>106000</v>
      </c>
      <c r="BA2755" s="138">
        <f t="shared" ca="1" si="99"/>
        <v>105999</v>
      </c>
      <c r="BB2755" s="138">
        <f t="shared" ca="1" si="100"/>
        <v>1</v>
      </c>
    </row>
    <row r="2756" spans="52:54" ht="15.75" customHeight="1">
      <c r="AZ2756" s="138">
        <f t="shared" ca="1" si="98"/>
        <v>234000</v>
      </c>
      <c r="BA2756" s="138">
        <f t="shared" ca="1" si="99"/>
        <v>233999</v>
      </c>
      <c r="BB2756" s="138">
        <f t="shared" ca="1" si="100"/>
        <v>1</v>
      </c>
    </row>
    <row r="2757" spans="52:54" ht="15.75" customHeight="1">
      <c r="AZ2757" s="138">
        <f t="shared" ca="1" si="98"/>
        <v>320000</v>
      </c>
      <c r="BA2757" s="138">
        <f t="shared" ca="1" si="99"/>
        <v>319999</v>
      </c>
      <c r="BB2757" s="138">
        <f t="shared" ca="1" si="100"/>
        <v>1</v>
      </c>
    </row>
    <row r="2758" spans="52:54" ht="15.75" customHeight="1">
      <c r="AZ2758" s="138">
        <f t="shared" ca="1" si="98"/>
        <v>367000</v>
      </c>
      <c r="BA2758" s="138">
        <f t="shared" ca="1" si="99"/>
        <v>366999</v>
      </c>
      <c r="BB2758" s="138">
        <f t="shared" ca="1" si="100"/>
        <v>1</v>
      </c>
    </row>
    <row r="2759" spans="52:54" ht="15.75" customHeight="1">
      <c r="AZ2759" s="138">
        <f t="shared" ca="1" si="98"/>
        <v>272000</v>
      </c>
      <c r="BA2759" s="138">
        <f t="shared" ca="1" si="99"/>
        <v>271999</v>
      </c>
      <c r="BB2759" s="138">
        <f t="shared" ca="1" si="100"/>
        <v>1</v>
      </c>
    </row>
    <row r="2760" spans="52:54" ht="15.75" customHeight="1">
      <c r="AZ2760" s="138">
        <f t="shared" ca="1" si="98"/>
        <v>263000</v>
      </c>
      <c r="BA2760" s="138">
        <f t="shared" ca="1" si="99"/>
        <v>262999</v>
      </c>
      <c r="BB2760" s="138">
        <f t="shared" ca="1" si="100"/>
        <v>1</v>
      </c>
    </row>
    <row r="2761" spans="52:54" ht="15.75" customHeight="1">
      <c r="AZ2761" s="138">
        <f t="shared" ca="1" si="98"/>
        <v>143000</v>
      </c>
      <c r="BA2761" s="138">
        <f t="shared" ca="1" si="99"/>
        <v>142999</v>
      </c>
      <c r="BB2761" s="138">
        <f t="shared" ca="1" si="100"/>
        <v>1</v>
      </c>
    </row>
    <row r="2762" spans="52:54" ht="15.75" customHeight="1">
      <c r="AZ2762" s="138">
        <f t="shared" ca="1" si="98"/>
        <v>261000</v>
      </c>
      <c r="BA2762" s="138">
        <f t="shared" ca="1" si="99"/>
        <v>260999</v>
      </c>
      <c r="BB2762" s="138">
        <f t="shared" ca="1" si="100"/>
        <v>1</v>
      </c>
    </row>
    <row r="2763" spans="52:54" ht="15.75" customHeight="1">
      <c r="AZ2763" s="138">
        <f t="shared" ca="1" si="98"/>
        <v>261000</v>
      </c>
      <c r="BA2763" s="138">
        <f t="shared" ca="1" si="99"/>
        <v>260999</v>
      </c>
      <c r="BB2763" s="138">
        <f t="shared" ca="1" si="100"/>
        <v>1</v>
      </c>
    </row>
    <row r="2764" spans="52:54" ht="15.75" customHeight="1">
      <c r="AZ2764" s="138">
        <f t="shared" ca="1" si="98"/>
        <v>163000</v>
      </c>
      <c r="BA2764" s="138">
        <f t="shared" ca="1" si="99"/>
        <v>162999</v>
      </c>
      <c r="BB2764" s="138">
        <f t="shared" ca="1" si="100"/>
        <v>1</v>
      </c>
    </row>
    <row r="2765" spans="52:54" ht="15.75" customHeight="1">
      <c r="AZ2765" s="138">
        <f t="shared" ca="1" si="98"/>
        <v>124000</v>
      </c>
      <c r="BA2765" s="138">
        <f t="shared" ca="1" si="99"/>
        <v>123999</v>
      </c>
      <c r="BB2765" s="138">
        <f t="shared" ca="1" si="100"/>
        <v>1</v>
      </c>
    </row>
    <row r="2766" spans="52:54" ht="15.75" customHeight="1">
      <c r="AZ2766" s="138">
        <f t="shared" ca="1" si="98"/>
        <v>385000</v>
      </c>
      <c r="BA2766" s="138">
        <f t="shared" ca="1" si="99"/>
        <v>384999</v>
      </c>
      <c r="BB2766" s="138">
        <f t="shared" ca="1" si="100"/>
        <v>1</v>
      </c>
    </row>
    <row r="2767" spans="52:54" ht="15.75" customHeight="1">
      <c r="AZ2767" s="138">
        <f t="shared" ca="1" si="98"/>
        <v>245000</v>
      </c>
      <c r="BA2767" s="138">
        <f t="shared" ca="1" si="99"/>
        <v>244999</v>
      </c>
      <c r="BB2767" s="138">
        <f t="shared" ca="1" si="100"/>
        <v>1</v>
      </c>
    </row>
    <row r="2768" spans="52:54" ht="15.75" customHeight="1">
      <c r="AZ2768" s="138">
        <f t="shared" ca="1" si="98"/>
        <v>252000</v>
      </c>
      <c r="BA2768" s="138">
        <f t="shared" ca="1" si="99"/>
        <v>251999</v>
      </c>
      <c r="BB2768" s="138">
        <f t="shared" ca="1" si="100"/>
        <v>1</v>
      </c>
    </row>
    <row r="2769" spans="52:54" ht="15.75" customHeight="1">
      <c r="AZ2769" s="138">
        <f t="shared" ca="1" si="98"/>
        <v>324000</v>
      </c>
      <c r="BA2769" s="138">
        <f t="shared" ca="1" si="99"/>
        <v>323999</v>
      </c>
      <c r="BB2769" s="138">
        <f t="shared" ca="1" si="100"/>
        <v>1</v>
      </c>
    </row>
    <row r="2770" spans="52:54" ht="15.75" customHeight="1">
      <c r="AZ2770" s="138">
        <f t="shared" ca="1" si="98"/>
        <v>216000</v>
      </c>
      <c r="BA2770" s="138">
        <f t="shared" ca="1" si="99"/>
        <v>215999</v>
      </c>
      <c r="BB2770" s="138">
        <f t="shared" ca="1" si="100"/>
        <v>1</v>
      </c>
    </row>
    <row r="2771" spans="52:54" ht="15.75" customHeight="1">
      <c r="AZ2771" s="138">
        <f t="shared" ca="1" si="98"/>
        <v>104000</v>
      </c>
      <c r="BA2771" s="138">
        <f t="shared" ca="1" si="99"/>
        <v>103999</v>
      </c>
      <c r="BB2771" s="138">
        <f t="shared" ca="1" si="100"/>
        <v>1</v>
      </c>
    </row>
    <row r="2772" spans="52:54" ht="15.75" customHeight="1">
      <c r="AZ2772" s="138">
        <f t="shared" ca="1" si="98"/>
        <v>386000</v>
      </c>
      <c r="BA2772" s="138">
        <f t="shared" ca="1" si="99"/>
        <v>385999</v>
      </c>
      <c r="BB2772" s="138">
        <f t="shared" ca="1" si="100"/>
        <v>1</v>
      </c>
    </row>
    <row r="2773" spans="52:54" ht="15.75" customHeight="1">
      <c r="AZ2773" s="138">
        <f t="shared" ca="1" si="98"/>
        <v>370000</v>
      </c>
      <c r="BA2773" s="138">
        <f t="shared" ca="1" si="99"/>
        <v>369999</v>
      </c>
      <c r="BB2773" s="138">
        <f t="shared" ca="1" si="100"/>
        <v>1</v>
      </c>
    </row>
    <row r="2774" spans="52:54" ht="15.75" customHeight="1">
      <c r="AZ2774" s="138">
        <f t="shared" ca="1" si="98"/>
        <v>386000</v>
      </c>
      <c r="BA2774" s="138">
        <f t="shared" ca="1" si="99"/>
        <v>385999</v>
      </c>
      <c r="BB2774" s="138">
        <f t="shared" ca="1" si="100"/>
        <v>1</v>
      </c>
    </row>
    <row r="2775" spans="52:54" ht="15.75" customHeight="1">
      <c r="AZ2775" s="138">
        <f t="shared" ca="1" si="98"/>
        <v>339000</v>
      </c>
      <c r="BA2775" s="138">
        <f t="shared" ca="1" si="99"/>
        <v>338999</v>
      </c>
      <c r="BB2775" s="138">
        <f t="shared" ca="1" si="100"/>
        <v>1</v>
      </c>
    </row>
    <row r="2776" spans="52:54" ht="15.75" customHeight="1">
      <c r="AZ2776" s="138">
        <f t="shared" ca="1" si="98"/>
        <v>143000</v>
      </c>
      <c r="BA2776" s="138">
        <f t="shared" ca="1" si="99"/>
        <v>142999</v>
      </c>
      <c r="BB2776" s="138">
        <f t="shared" ca="1" si="100"/>
        <v>1</v>
      </c>
    </row>
    <row r="2777" spans="52:54" ht="15.75" customHeight="1">
      <c r="AZ2777" s="138">
        <f t="shared" ca="1" si="98"/>
        <v>298000</v>
      </c>
      <c r="BA2777" s="138">
        <f t="shared" ca="1" si="99"/>
        <v>297999</v>
      </c>
      <c r="BB2777" s="138">
        <f t="shared" ca="1" si="100"/>
        <v>1</v>
      </c>
    </row>
    <row r="2778" spans="52:54" ht="15.75" customHeight="1">
      <c r="AZ2778" s="138">
        <f t="shared" ca="1" si="98"/>
        <v>225000</v>
      </c>
      <c r="BA2778" s="138">
        <f t="shared" ca="1" si="99"/>
        <v>224999</v>
      </c>
      <c r="BB2778" s="138">
        <f t="shared" ca="1" si="100"/>
        <v>1</v>
      </c>
    </row>
    <row r="2779" spans="52:54" ht="15.75" customHeight="1">
      <c r="AZ2779" s="138">
        <f t="shared" ca="1" si="98"/>
        <v>379000</v>
      </c>
      <c r="BA2779" s="138">
        <f t="shared" ca="1" si="99"/>
        <v>378999</v>
      </c>
      <c r="BB2779" s="138">
        <f t="shared" ca="1" si="100"/>
        <v>1</v>
      </c>
    </row>
    <row r="2780" spans="52:54" ht="15.75" customHeight="1">
      <c r="AZ2780" s="138">
        <f t="shared" ca="1" si="98"/>
        <v>386000</v>
      </c>
      <c r="BA2780" s="138">
        <f t="shared" ca="1" si="99"/>
        <v>385999</v>
      </c>
      <c r="BB2780" s="138">
        <f t="shared" ca="1" si="100"/>
        <v>1</v>
      </c>
    </row>
    <row r="2781" spans="52:54" ht="15.75" customHeight="1">
      <c r="AZ2781" s="138">
        <f t="shared" ca="1" si="98"/>
        <v>183000</v>
      </c>
      <c r="BA2781" s="138">
        <f t="shared" ca="1" si="99"/>
        <v>182999</v>
      </c>
      <c r="BB2781" s="138">
        <f t="shared" ca="1" si="100"/>
        <v>1</v>
      </c>
    </row>
    <row r="2782" spans="52:54" ht="15.75" customHeight="1">
      <c r="AZ2782" s="138">
        <f t="shared" ca="1" si="98"/>
        <v>337000</v>
      </c>
      <c r="BA2782" s="138">
        <f t="shared" ca="1" si="99"/>
        <v>336999</v>
      </c>
      <c r="BB2782" s="138">
        <f t="shared" ca="1" si="100"/>
        <v>1</v>
      </c>
    </row>
    <row r="2783" spans="52:54" ht="15.75" customHeight="1">
      <c r="AZ2783" s="138">
        <f t="shared" ca="1" si="98"/>
        <v>365000</v>
      </c>
      <c r="BA2783" s="138">
        <f t="shared" ca="1" si="99"/>
        <v>364999</v>
      </c>
      <c r="BB2783" s="138">
        <f t="shared" ca="1" si="100"/>
        <v>1</v>
      </c>
    </row>
    <row r="2784" spans="52:54" ht="15.75" customHeight="1">
      <c r="AZ2784" s="138">
        <f t="shared" ca="1" si="98"/>
        <v>127000</v>
      </c>
      <c r="BA2784" s="138">
        <f t="shared" ca="1" si="99"/>
        <v>126999</v>
      </c>
      <c r="BB2784" s="138">
        <f t="shared" ca="1" si="100"/>
        <v>1</v>
      </c>
    </row>
    <row r="2785" spans="52:54" ht="15.75" customHeight="1">
      <c r="AZ2785" s="138">
        <f t="shared" ca="1" si="98"/>
        <v>113000</v>
      </c>
      <c r="BA2785" s="138">
        <f t="shared" ca="1" si="99"/>
        <v>112999</v>
      </c>
      <c r="BB2785" s="138">
        <f t="shared" ca="1" si="100"/>
        <v>1</v>
      </c>
    </row>
    <row r="2786" spans="52:54" ht="15.75" customHeight="1">
      <c r="AZ2786" s="138">
        <f t="shared" ca="1" si="98"/>
        <v>119000</v>
      </c>
      <c r="BA2786" s="138">
        <f t="shared" ca="1" si="99"/>
        <v>118999</v>
      </c>
      <c r="BB2786" s="138">
        <f t="shared" ca="1" si="100"/>
        <v>1</v>
      </c>
    </row>
    <row r="2787" spans="52:54" ht="15.75" customHeight="1">
      <c r="AZ2787" s="138">
        <f t="shared" ca="1" si="98"/>
        <v>346000</v>
      </c>
      <c r="BA2787" s="138">
        <f t="shared" ca="1" si="99"/>
        <v>345999</v>
      </c>
      <c r="BB2787" s="138">
        <f t="shared" ca="1" si="100"/>
        <v>1</v>
      </c>
    </row>
    <row r="2788" spans="52:54" ht="15.75" customHeight="1">
      <c r="AZ2788" s="138">
        <f t="shared" ca="1" si="98"/>
        <v>261000</v>
      </c>
      <c r="BA2788" s="138">
        <f t="shared" ca="1" si="99"/>
        <v>260999</v>
      </c>
      <c r="BB2788" s="138">
        <f t="shared" ca="1" si="100"/>
        <v>1</v>
      </c>
    </row>
    <row r="2789" spans="52:54" ht="15.75" customHeight="1">
      <c r="AZ2789" s="138">
        <f t="shared" ca="1" si="98"/>
        <v>331000</v>
      </c>
      <c r="BA2789" s="138">
        <f t="shared" ca="1" si="99"/>
        <v>330999</v>
      </c>
      <c r="BB2789" s="138">
        <f t="shared" ca="1" si="100"/>
        <v>1</v>
      </c>
    </row>
    <row r="2790" spans="52:54" ht="15.75" customHeight="1">
      <c r="AZ2790" s="138">
        <f t="shared" ca="1" si="98"/>
        <v>292000</v>
      </c>
      <c r="BA2790" s="138">
        <f t="shared" ca="1" si="99"/>
        <v>291999</v>
      </c>
      <c r="BB2790" s="138">
        <f t="shared" ca="1" si="100"/>
        <v>1</v>
      </c>
    </row>
    <row r="2791" spans="52:54" ht="15.75" customHeight="1">
      <c r="AZ2791" s="138">
        <f t="shared" ca="1" si="98"/>
        <v>319000</v>
      </c>
      <c r="BA2791" s="138">
        <f t="shared" ca="1" si="99"/>
        <v>318999</v>
      </c>
      <c r="BB2791" s="138">
        <f t="shared" ca="1" si="100"/>
        <v>1</v>
      </c>
    </row>
    <row r="2792" spans="52:54" ht="15.75" customHeight="1">
      <c r="AZ2792" s="138">
        <f t="shared" ca="1" si="98"/>
        <v>232000</v>
      </c>
      <c r="BA2792" s="138">
        <f t="shared" ca="1" si="99"/>
        <v>231999</v>
      </c>
      <c r="BB2792" s="138">
        <f t="shared" ca="1" si="100"/>
        <v>1</v>
      </c>
    </row>
    <row r="2793" spans="52:54" ht="15.75" customHeight="1">
      <c r="AZ2793" s="138">
        <f t="shared" ca="1" si="98"/>
        <v>236000</v>
      </c>
      <c r="BA2793" s="138">
        <f t="shared" ca="1" si="99"/>
        <v>235999</v>
      </c>
      <c r="BB2793" s="138">
        <f t="shared" ca="1" si="100"/>
        <v>1</v>
      </c>
    </row>
    <row r="2794" spans="52:54" ht="15.75" customHeight="1">
      <c r="AZ2794" s="138">
        <f t="shared" ca="1" si="98"/>
        <v>398000</v>
      </c>
      <c r="BA2794" s="138">
        <f t="shared" ca="1" si="99"/>
        <v>397999</v>
      </c>
      <c r="BB2794" s="138">
        <f t="shared" ca="1" si="100"/>
        <v>1</v>
      </c>
    </row>
    <row r="2795" spans="52:54" ht="15.75" customHeight="1">
      <c r="AZ2795" s="138">
        <f t="shared" ca="1" si="98"/>
        <v>387000</v>
      </c>
      <c r="BA2795" s="138">
        <f t="shared" ca="1" si="99"/>
        <v>386999</v>
      </c>
      <c r="BB2795" s="138">
        <f t="shared" ca="1" si="100"/>
        <v>1</v>
      </c>
    </row>
    <row r="2796" spans="52:54" ht="15.75" customHeight="1">
      <c r="AZ2796" s="138">
        <f t="shared" ca="1" si="98"/>
        <v>171000</v>
      </c>
      <c r="BA2796" s="138">
        <f t="shared" ca="1" si="99"/>
        <v>170999</v>
      </c>
      <c r="BB2796" s="138">
        <f t="shared" ca="1" si="100"/>
        <v>1</v>
      </c>
    </row>
    <row r="2797" spans="52:54" ht="15.75" customHeight="1">
      <c r="AZ2797" s="138">
        <f t="shared" ca="1" si="98"/>
        <v>384000</v>
      </c>
      <c r="BA2797" s="138">
        <f t="shared" ca="1" si="99"/>
        <v>383999</v>
      </c>
      <c r="BB2797" s="138">
        <f t="shared" ca="1" si="100"/>
        <v>1</v>
      </c>
    </row>
    <row r="2798" spans="52:54" ht="15.75" customHeight="1">
      <c r="AZ2798" s="138">
        <f t="shared" ca="1" si="98"/>
        <v>371000</v>
      </c>
      <c r="BA2798" s="138">
        <f t="shared" ca="1" si="99"/>
        <v>370999</v>
      </c>
      <c r="BB2798" s="138">
        <f t="shared" ca="1" si="100"/>
        <v>1</v>
      </c>
    </row>
    <row r="2799" spans="52:54" ht="15.75" customHeight="1">
      <c r="AZ2799" s="138">
        <f t="shared" ca="1" si="98"/>
        <v>262000</v>
      </c>
      <c r="BA2799" s="138">
        <f t="shared" ca="1" si="99"/>
        <v>261999</v>
      </c>
      <c r="BB2799" s="138">
        <f t="shared" ca="1" si="100"/>
        <v>1</v>
      </c>
    </row>
    <row r="2800" spans="52:54" ht="15.75" customHeight="1">
      <c r="AZ2800" s="138">
        <f t="shared" ca="1" si="98"/>
        <v>211000</v>
      </c>
      <c r="BA2800" s="138">
        <f t="shared" ca="1" si="99"/>
        <v>210999</v>
      </c>
      <c r="BB2800" s="138">
        <f t="shared" ca="1" si="100"/>
        <v>1</v>
      </c>
    </row>
    <row r="2801" spans="52:54" ht="15.75" customHeight="1">
      <c r="AZ2801" s="138">
        <f t="shared" ca="1" si="98"/>
        <v>390000</v>
      </c>
      <c r="BA2801" s="138">
        <f t="shared" ca="1" si="99"/>
        <v>389999</v>
      </c>
      <c r="BB2801" s="138">
        <f t="shared" ca="1" si="100"/>
        <v>1</v>
      </c>
    </row>
    <row r="2802" spans="52:54" ht="15.75" customHeight="1">
      <c r="AZ2802" s="138">
        <f t="shared" ca="1" si="98"/>
        <v>397000</v>
      </c>
      <c r="BA2802" s="138">
        <f t="shared" ca="1" si="99"/>
        <v>396999</v>
      </c>
      <c r="BB2802" s="138">
        <f t="shared" ca="1" si="100"/>
        <v>1</v>
      </c>
    </row>
    <row r="2803" spans="52:54" ht="15.75" customHeight="1">
      <c r="AZ2803" s="138">
        <f t="shared" ca="1" si="98"/>
        <v>381000</v>
      </c>
      <c r="BA2803" s="138">
        <f t="shared" ca="1" si="99"/>
        <v>380999</v>
      </c>
      <c r="BB2803" s="138">
        <f t="shared" ca="1" si="100"/>
        <v>1</v>
      </c>
    </row>
    <row r="2804" spans="52:54" ht="15.75" customHeight="1">
      <c r="AZ2804" s="138">
        <f t="shared" ca="1" si="98"/>
        <v>238000</v>
      </c>
      <c r="BA2804" s="138">
        <f t="shared" ca="1" si="99"/>
        <v>237999</v>
      </c>
      <c r="BB2804" s="138">
        <f t="shared" ca="1" si="100"/>
        <v>1</v>
      </c>
    </row>
    <row r="2805" spans="52:54" ht="15.75" customHeight="1">
      <c r="AZ2805" s="138">
        <f t="shared" ca="1" si="98"/>
        <v>228000</v>
      </c>
      <c r="BA2805" s="138">
        <f t="shared" ca="1" si="99"/>
        <v>227999</v>
      </c>
      <c r="BB2805" s="138">
        <f t="shared" ca="1" si="100"/>
        <v>1</v>
      </c>
    </row>
    <row r="2806" spans="52:54" ht="15.75" customHeight="1">
      <c r="AZ2806" s="138">
        <f t="shared" ca="1" si="98"/>
        <v>375000</v>
      </c>
      <c r="BA2806" s="138">
        <f t="shared" ca="1" si="99"/>
        <v>374999</v>
      </c>
      <c r="BB2806" s="138">
        <f t="shared" ca="1" si="100"/>
        <v>1</v>
      </c>
    </row>
    <row r="2807" spans="52:54" ht="15.75" customHeight="1">
      <c r="AZ2807" s="138">
        <f t="shared" ca="1" si="98"/>
        <v>202000</v>
      </c>
      <c r="BA2807" s="138">
        <f t="shared" ca="1" si="99"/>
        <v>201999</v>
      </c>
      <c r="BB2807" s="138">
        <f t="shared" ca="1" si="100"/>
        <v>1</v>
      </c>
    </row>
    <row r="2808" spans="52:54" ht="15.75" customHeight="1">
      <c r="AZ2808" s="138">
        <f t="shared" ca="1" si="98"/>
        <v>306000</v>
      </c>
      <c r="BA2808" s="138">
        <f t="shared" ca="1" si="99"/>
        <v>305999</v>
      </c>
      <c r="BB2808" s="138">
        <f t="shared" ca="1" si="100"/>
        <v>1</v>
      </c>
    </row>
    <row r="2809" spans="52:54" ht="15.75" customHeight="1">
      <c r="AZ2809" s="138">
        <f t="shared" ref="AZ2809:AZ3063" ca="1" si="101">RANDBETWEEN(100,400)*1000</f>
        <v>349000</v>
      </c>
      <c r="BA2809" s="138">
        <f t="shared" ref="BA2809:BA3063" ca="1" si="102">+AZ2809-1</f>
        <v>348999</v>
      </c>
      <c r="BB2809" s="138">
        <f t="shared" ref="BB2809:BB3063" ca="1" si="103">+AZ2809-BA2809</f>
        <v>1</v>
      </c>
    </row>
    <row r="2810" spans="52:54" ht="15.75" customHeight="1">
      <c r="AZ2810" s="138">
        <f t="shared" ca="1" si="101"/>
        <v>219000</v>
      </c>
      <c r="BA2810" s="138">
        <f t="shared" ca="1" si="102"/>
        <v>218999</v>
      </c>
      <c r="BB2810" s="138">
        <f t="shared" ca="1" si="103"/>
        <v>1</v>
      </c>
    </row>
    <row r="2811" spans="52:54" ht="15.75" customHeight="1">
      <c r="AZ2811" s="138">
        <f t="shared" ca="1" si="101"/>
        <v>267000</v>
      </c>
      <c r="BA2811" s="138">
        <f t="shared" ca="1" si="102"/>
        <v>266999</v>
      </c>
      <c r="BB2811" s="138">
        <f t="shared" ca="1" si="103"/>
        <v>1</v>
      </c>
    </row>
    <row r="2812" spans="52:54" ht="15.75" customHeight="1">
      <c r="AZ2812" s="138">
        <f t="shared" ca="1" si="101"/>
        <v>262000</v>
      </c>
      <c r="BA2812" s="138">
        <f t="shared" ca="1" si="102"/>
        <v>261999</v>
      </c>
      <c r="BB2812" s="138">
        <f t="shared" ca="1" si="103"/>
        <v>1</v>
      </c>
    </row>
    <row r="2813" spans="52:54" ht="15.75" customHeight="1">
      <c r="AZ2813" s="138">
        <f t="shared" ca="1" si="101"/>
        <v>210000</v>
      </c>
      <c r="BA2813" s="138">
        <f t="shared" ca="1" si="102"/>
        <v>209999</v>
      </c>
      <c r="BB2813" s="138">
        <f t="shared" ca="1" si="103"/>
        <v>1</v>
      </c>
    </row>
    <row r="2814" spans="52:54" ht="15.75" customHeight="1">
      <c r="AZ2814" s="138">
        <f t="shared" ca="1" si="101"/>
        <v>315000</v>
      </c>
      <c r="BA2814" s="138">
        <f t="shared" ca="1" si="102"/>
        <v>314999</v>
      </c>
      <c r="BB2814" s="138">
        <f t="shared" ca="1" si="103"/>
        <v>1</v>
      </c>
    </row>
    <row r="2815" spans="52:54" ht="15.75" customHeight="1">
      <c r="AZ2815" s="138">
        <f t="shared" ca="1" si="101"/>
        <v>117000</v>
      </c>
      <c r="BA2815" s="138">
        <f t="shared" ca="1" si="102"/>
        <v>116999</v>
      </c>
      <c r="BB2815" s="138">
        <f t="shared" ca="1" si="103"/>
        <v>1</v>
      </c>
    </row>
    <row r="2816" spans="52:54" ht="15.75" customHeight="1">
      <c r="AZ2816" s="138">
        <f t="shared" ca="1" si="101"/>
        <v>162000</v>
      </c>
      <c r="BA2816" s="138">
        <f t="shared" ca="1" si="102"/>
        <v>161999</v>
      </c>
      <c r="BB2816" s="138">
        <f t="shared" ca="1" si="103"/>
        <v>1</v>
      </c>
    </row>
    <row r="2817" spans="52:54" ht="15.75" customHeight="1">
      <c r="AZ2817" s="138">
        <f t="shared" ca="1" si="101"/>
        <v>200000</v>
      </c>
      <c r="BA2817" s="138">
        <f t="shared" ca="1" si="102"/>
        <v>199999</v>
      </c>
      <c r="BB2817" s="138">
        <f t="shared" ca="1" si="103"/>
        <v>1</v>
      </c>
    </row>
    <row r="2818" spans="52:54" ht="15.75" customHeight="1">
      <c r="AZ2818" s="138">
        <f t="shared" ca="1" si="101"/>
        <v>399000</v>
      </c>
      <c r="BA2818" s="138">
        <f t="shared" ca="1" si="102"/>
        <v>398999</v>
      </c>
      <c r="BB2818" s="138">
        <f t="shared" ca="1" si="103"/>
        <v>1</v>
      </c>
    </row>
    <row r="2819" spans="52:54" ht="15.75" customHeight="1">
      <c r="AZ2819" s="138">
        <f t="shared" ca="1" si="101"/>
        <v>173000</v>
      </c>
      <c r="BA2819" s="138">
        <f t="shared" ca="1" si="102"/>
        <v>172999</v>
      </c>
      <c r="BB2819" s="138">
        <f t="shared" ca="1" si="103"/>
        <v>1</v>
      </c>
    </row>
    <row r="2820" spans="52:54" ht="15.75" customHeight="1">
      <c r="AZ2820" s="138">
        <f t="shared" ca="1" si="101"/>
        <v>250000</v>
      </c>
      <c r="BA2820" s="138">
        <f t="shared" ca="1" si="102"/>
        <v>249999</v>
      </c>
      <c r="BB2820" s="138">
        <f t="shared" ca="1" si="103"/>
        <v>1</v>
      </c>
    </row>
    <row r="2821" spans="52:54" ht="15.75" customHeight="1">
      <c r="AZ2821" s="138">
        <f t="shared" ca="1" si="101"/>
        <v>312000</v>
      </c>
      <c r="BA2821" s="138">
        <f t="shared" ca="1" si="102"/>
        <v>311999</v>
      </c>
      <c r="BB2821" s="138">
        <f t="shared" ca="1" si="103"/>
        <v>1</v>
      </c>
    </row>
    <row r="2822" spans="52:54" ht="15.75" customHeight="1">
      <c r="AZ2822" s="138">
        <f t="shared" ca="1" si="101"/>
        <v>131000</v>
      </c>
      <c r="BA2822" s="138">
        <f t="shared" ca="1" si="102"/>
        <v>130999</v>
      </c>
      <c r="BB2822" s="138">
        <f t="shared" ca="1" si="103"/>
        <v>1</v>
      </c>
    </row>
    <row r="2823" spans="52:54" ht="15.75" customHeight="1">
      <c r="AZ2823" s="138">
        <f t="shared" ca="1" si="101"/>
        <v>164000</v>
      </c>
      <c r="BA2823" s="138">
        <f t="shared" ca="1" si="102"/>
        <v>163999</v>
      </c>
      <c r="BB2823" s="138">
        <f t="shared" ca="1" si="103"/>
        <v>1</v>
      </c>
    </row>
    <row r="2824" spans="52:54" ht="15.75" customHeight="1">
      <c r="AZ2824" s="138">
        <f t="shared" ca="1" si="101"/>
        <v>319000</v>
      </c>
      <c r="BA2824" s="138">
        <f t="shared" ca="1" si="102"/>
        <v>318999</v>
      </c>
      <c r="BB2824" s="138">
        <f t="shared" ca="1" si="103"/>
        <v>1</v>
      </c>
    </row>
    <row r="2825" spans="52:54" ht="15.75" customHeight="1">
      <c r="AZ2825" s="138">
        <f t="shared" ca="1" si="101"/>
        <v>304000</v>
      </c>
      <c r="BA2825" s="138">
        <f t="shared" ca="1" si="102"/>
        <v>303999</v>
      </c>
      <c r="BB2825" s="138">
        <f t="shared" ca="1" si="103"/>
        <v>1</v>
      </c>
    </row>
    <row r="2826" spans="52:54" ht="15.75" customHeight="1">
      <c r="AZ2826" s="138">
        <f t="shared" ca="1" si="101"/>
        <v>305000</v>
      </c>
      <c r="BA2826" s="138">
        <f t="shared" ca="1" si="102"/>
        <v>304999</v>
      </c>
      <c r="BB2826" s="138">
        <f t="shared" ca="1" si="103"/>
        <v>1</v>
      </c>
    </row>
    <row r="2827" spans="52:54" ht="15.75" customHeight="1">
      <c r="AZ2827" s="138">
        <f t="shared" ca="1" si="101"/>
        <v>272000</v>
      </c>
      <c r="BA2827" s="138">
        <f t="shared" ca="1" si="102"/>
        <v>271999</v>
      </c>
      <c r="BB2827" s="138">
        <f t="shared" ca="1" si="103"/>
        <v>1</v>
      </c>
    </row>
    <row r="2828" spans="52:54" ht="15.75" customHeight="1">
      <c r="AZ2828" s="138">
        <f t="shared" ca="1" si="101"/>
        <v>328000</v>
      </c>
      <c r="BA2828" s="138">
        <f t="shared" ca="1" si="102"/>
        <v>327999</v>
      </c>
      <c r="BB2828" s="138">
        <f t="shared" ca="1" si="103"/>
        <v>1</v>
      </c>
    </row>
    <row r="2829" spans="52:54" ht="15.75" customHeight="1">
      <c r="AZ2829" s="138">
        <f t="shared" ca="1" si="101"/>
        <v>342000</v>
      </c>
      <c r="BA2829" s="138">
        <f t="shared" ca="1" si="102"/>
        <v>341999</v>
      </c>
      <c r="BB2829" s="138">
        <f t="shared" ca="1" si="103"/>
        <v>1</v>
      </c>
    </row>
    <row r="2830" spans="52:54" ht="15.75" customHeight="1">
      <c r="AZ2830" s="138">
        <f t="shared" ca="1" si="101"/>
        <v>108000</v>
      </c>
      <c r="BA2830" s="138">
        <f t="shared" ca="1" si="102"/>
        <v>107999</v>
      </c>
      <c r="BB2830" s="138">
        <f t="shared" ca="1" si="103"/>
        <v>1</v>
      </c>
    </row>
    <row r="2831" spans="52:54" ht="15.75" customHeight="1">
      <c r="AZ2831" s="138">
        <f t="shared" ca="1" si="101"/>
        <v>345000</v>
      </c>
      <c r="BA2831" s="138">
        <f t="shared" ca="1" si="102"/>
        <v>344999</v>
      </c>
      <c r="BB2831" s="138">
        <f t="shared" ca="1" si="103"/>
        <v>1</v>
      </c>
    </row>
    <row r="2832" spans="52:54" ht="15.75" customHeight="1">
      <c r="AZ2832" s="138">
        <f t="shared" ca="1" si="101"/>
        <v>221000</v>
      </c>
      <c r="BA2832" s="138">
        <f t="shared" ca="1" si="102"/>
        <v>220999</v>
      </c>
      <c r="BB2832" s="138">
        <f t="shared" ca="1" si="103"/>
        <v>1</v>
      </c>
    </row>
    <row r="2833" spans="52:54" ht="15.75" customHeight="1">
      <c r="AZ2833" s="138">
        <f t="shared" ca="1" si="101"/>
        <v>387000</v>
      </c>
      <c r="BA2833" s="138">
        <f t="shared" ca="1" si="102"/>
        <v>386999</v>
      </c>
      <c r="BB2833" s="138">
        <f t="shared" ca="1" si="103"/>
        <v>1</v>
      </c>
    </row>
    <row r="2834" spans="52:54" ht="15.75" customHeight="1">
      <c r="AZ2834" s="138">
        <f t="shared" ca="1" si="101"/>
        <v>152000</v>
      </c>
      <c r="BA2834" s="138">
        <f t="shared" ca="1" si="102"/>
        <v>151999</v>
      </c>
      <c r="BB2834" s="138">
        <f t="shared" ca="1" si="103"/>
        <v>1</v>
      </c>
    </row>
    <row r="2835" spans="52:54" ht="15.75" customHeight="1">
      <c r="AZ2835" s="138">
        <f t="shared" ca="1" si="101"/>
        <v>346000</v>
      </c>
      <c r="BA2835" s="138">
        <f t="shared" ca="1" si="102"/>
        <v>345999</v>
      </c>
      <c r="BB2835" s="138">
        <f t="shared" ca="1" si="103"/>
        <v>1</v>
      </c>
    </row>
    <row r="2836" spans="52:54" ht="15.75" customHeight="1">
      <c r="AZ2836" s="138">
        <f t="shared" ca="1" si="101"/>
        <v>109000</v>
      </c>
      <c r="BA2836" s="138">
        <f t="shared" ca="1" si="102"/>
        <v>108999</v>
      </c>
      <c r="BB2836" s="138">
        <f t="shared" ca="1" si="103"/>
        <v>1</v>
      </c>
    </row>
    <row r="2837" spans="52:54" ht="15.75" customHeight="1">
      <c r="AZ2837" s="138">
        <f t="shared" ca="1" si="101"/>
        <v>171000</v>
      </c>
      <c r="BA2837" s="138">
        <f t="shared" ca="1" si="102"/>
        <v>170999</v>
      </c>
      <c r="BB2837" s="138">
        <f t="shared" ca="1" si="103"/>
        <v>1</v>
      </c>
    </row>
    <row r="2838" spans="52:54" ht="15.75" customHeight="1">
      <c r="AZ2838" s="138">
        <f t="shared" ca="1" si="101"/>
        <v>270000</v>
      </c>
      <c r="BA2838" s="138">
        <f t="shared" ca="1" si="102"/>
        <v>269999</v>
      </c>
      <c r="BB2838" s="138">
        <f t="shared" ca="1" si="103"/>
        <v>1</v>
      </c>
    </row>
    <row r="2839" spans="52:54" ht="15.75" customHeight="1">
      <c r="AZ2839" s="138">
        <f t="shared" ca="1" si="101"/>
        <v>247000</v>
      </c>
      <c r="BA2839" s="138">
        <f t="shared" ca="1" si="102"/>
        <v>246999</v>
      </c>
      <c r="BB2839" s="138">
        <f t="shared" ca="1" si="103"/>
        <v>1</v>
      </c>
    </row>
    <row r="2840" spans="52:54" ht="15.75" customHeight="1">
      <c r="AZ2840" s="138">
        <f t="shared" ca="1" si="101"/>
        <v>261000</v>
      </c>
      <c r="BA2840" s="138">
        <f t="shared" ca="1" si="102"/>
        <v>260999</v>
      </c>
      <c r="BB2840" s="138">
        <f t="shared" ca="1" si="103"/>
        <v>1</v>
      </c>
    </row>
    <row r="2841" spans="52:54" ht="15.75" customHeight="1">
      <c r="AZ2841" s="138">
        <f t="shared" ca="1" si="101"/>
        <v>170000</v>
      </c>
      <c r="BA2841" s="138">
        <f t="shared" ca="1" si="102"/>
        <v>169999</v>
      </c>
      <c r="BB2841" s="138">
        <f t="shared" ca="1" si="103"/>
        <v>1</v>
      </c>
    </row>
    <row r="2842" spans="52:54" ht="15.75" customHeight="1">
      <c r="AZ2842" s="138">
        <f t="shared" ca="1" si="101"/>
        <v>122000</v>
      </c>
      <c r="BA2842" s="138">
        <f t="shared" ca="1" si="102"/>
        <v>121999</v>
      </c>
      <c r="BB2842" s="138">
        <f t="shared" ca="1" si="103"/>
        <v>1</v>
      </c>
    </row>
    <row r="2843" spans="52:54" ht="15.75" customHeight="1">
      <c r="AZ2843" s="138">
        <f t="shared" ca="1" si="101"/>
        <v>141000</v>
      </c>
      <c r="BA2843" s="138">
        <f t="shared" ca="1" si="102"/>
        <v>140999</v>
      </c>
      <c r="BB2843" s="138">
        <f t="shared" ca="1" si="103"/>
        <v>1</v>
      </c>
    </row>
    <row r="2844" spans="52:54" ht="15.75" customHeight="1">
      <c r="AZ2844" s="138">
        <f t="shared" ca="1" si="101"/>
        <v>159000</v>
      </c>
      <c r="BA2844" s="138">
        <f t="shared" ca="1" si="102"/>
        <v>158999</v>
      </c>
      <c r="BB2844" s="138">
        <f t="shared" ca="1" si="103"/>
        <v>1</v>
      </c>
    </row>
    <row r="2845" spans="52:54" ht="15.75" customHeight="1">
      <c r="AZ2845" s="138">
        <f t="shared" ca="1" si="101"/>
        <v>319000</v>
      </c>
      <c r="BA2845" s="138">
        <f t="shared" ca="1" si="102"/>
        <v>318999</v>
      </c>
      <c r="BB2845" s="138">
        <f t="shared" ca="1" si="103"/>
        <v>1</v>
      </c>
    </row>
    <row r="2846" spans="52:54" ht="15.75" customHeight="1">
      <c r="AZ2846" s="138">
        <f t="shared" ca="1" si="101"/>
        <v>156000</v>
      </c>
      <c r="BA2846" s="138">
        <f t="shared" ca="1" si="102"/>
        <v>155999</v>
      </c>
      <c r="BB2846" s="138">
        <f t="shared" ca="1" si="103"/>
        <v>1</v>
      </c>
    </row>
    <row r="2847" spans="52:54" ht="15.75" customHeight="1">
      <c r="AZ2847" s="138">
        <f t="shared" ca="1" si="101"/>
        <v>290000</v>
      </c>
      <c r="BA2847" s="138">
        <f t="shared" ca="1" si="102"/>
        <v>289999</v>
      </c>
      <c r="BB2847" s="138">
        <f t="shared" ca="1" si="103"/>
        <v>1</v>
      </c>
    </row>
    <row r="2848" spans="52:54" ht="15.75" customHeight="1">
      <c r="AZ2848" s="138">
        <f t="shared" ca="1" si="101"/>
        <v>217000</v>
      </c>
      <c r="BA2848" s="138">
        <f t="shared" ca="1" si="102"/>
        <v>216999</v>
      </c>
      <c r="BB2848" s="138">
        <f t="shared" ca="1" si="103"/>
        <v>1</v>
      </c>
    </row>
    <row r="2849" spans="52:54" ht="15.75" customHeight="1">
      <c r="AZ2849" s="138">
        <f t="shared" ca="1" si="101"/>
        <v>189000</v>
      </c>
      <c r="BA2849" s="138">
        <f t="shared" ca="1" si="102"/>
        <v>188999</v>
      </c>
      <c r="BB2849" s="138">
        <f t="shared" ca="1" si="103"/>
        <v>1</v>
      </c>
    </row>
    <row r="2850" spans="52:54" ht="15.75" customHeight="1">
      <c r="AZ2850" s="138">
        <f t="shared" ca="1" si="101"/>
        <v>207000</v>
      </c>
      <c r="BA2850" s="138">
        <f t="shared" ca="1" si="102"/>
        <v>206999</v>
      </c>
      <c r="BB2850" s="138">
        <f t="shared" ca="1" si="103"/>
        <v>1</v>
      </c>
    </row>
    <row r="2851" spans="52:54" ht="15.75" customHeight="1">
      <c r="AZ2851" s="138">
        <f t="shared" ca="1" si="101"/>
        <v>292000</v>
      </c>
      <c r="BA2851" s="138">
        <f t="shared" ca="1" si="102"/>
        <v>291999</v>
      </c>
      <c r="BB2851" s="138">
        <f t="shared" ca="1" si="103"/>
        <v>1</v>
      </c>
    </row>
    <row r="2852" spans="52:54" ht="15.75" customHeight="1">
      <c r="AZ2852" s="138">
        <f t="shared" ca="1" si="101"/>
        <v>390000</v>
      </c>
      <c r="BA2852" s="138">
        <f t="shared" ca="1" si="102"/>
        <v>389999</v>
      </c>
      <c r="BB2852" s="138">
        <f t="shared" ca="1" si="103"/>
        <v>1</v>
      </c>
    </row>
    <row r="2853" spans="52:54" ht="15.75" customHeight="1">
      <c r="AZ2853" s="138">
        <f t="shared" ca="1" si="101"/>
        <v>163000</v>
      </c>
      <c r="BA2853" s="138">
        <f t="shared" ca="1" si="102"/>
        <v>162999</v>
      </c>
      <c r="BB2853" s="138">
        <f t="shared" ca="1" si="103"/>
        <v>1</v>
      </c>
    </row>
    <row r="2854" spans="52:54" ht="15.75" customHeight="1">
      <c r="AZ2854" s="138">
        <f t="shared" ca="1" si="101"/>
        <v>135000</v>
      </c>
      <c r="BA2854" s="138">
        <f t="shared" ca="1" si="102"/>
        <v>134999</v>
      </c>
      <c r="BB2854" s="138">
        <f t="shared" ca="1" si="103"/>
        <v>1</v>
      </c>
    </row>
    <row r="2855" spans="52:54" ht="15.75" customHeight="1">
      <c r="AZ2855" s="138">
        <f t="shared" ca="1" si="101"/>
        <v>349000</v>
      </c>
      <c r="BA2855" s="138">
        <f t="shared" ca="1" si="102"/>
        <v>348999</v>
      </c>
      <c r="BB2855" s="138">
        <f t="shared" ca="1" si="103"/>
        <v>1</v>
      </c>
    </row>
    <row r="2856" spans="52:54" ht="15.75" customHeight="1">
      <c r="AZ2856" s="138">
        <f t="shared" ca="1" si="101"/>
        <v>151000</v>
      </c>
      <c r="BA2856" s="138">
        <f t="shared" ca="1" si="102"/>
        <v>150999</v>
      </c>
      <c r="BB2856" s="138">
        <f t="shared" ca="1" si="103"/>
        <v>1</v>
      </c>
    </row>
    <row r="2857" spans="52:54" ht="15.75" customHeight="1">
      <c r="AZ2857" s="138">
        <f t="shared" ca="1" si="101"/>
        <v>399000</v>
      </c>
      <c r="BA2857" s="138">
        <f t="shared" ca="1" si="102"/>
        <v>398999</v>
      </c>
      <c r="BB2857" s="138">
        <f t="shared" ca="1" si="103"/>
        <v>1</v>
      </c>
    </row>
    <row r="2858" spans="52:54" ht="15.75" customHeight="1">
      <c r="AZ2858" s="138">
        <f t="shared" ca="1" si="101"/>
        <v>135000</v>
      </c>
      <c r="BA2858" s="138">
        <f t="shared" ca="1" si="102"/>
        <v>134999</v>
      </c>
      <c r="BB2858" s="138">
        <f t="shared" ca="1" si="103"/>
        <v>1</v>
      </c>
    </row>
    <row r="2859" spans="52:54" ht="15.75" customHeight="1">
      <c r="AZ2859" s="138">
        <f t="shared" ca="1" si="101"/>
        <v>232000</v>
      </c>
      <c r="BA2859" s="138">
        <f t="shared" ca="1" si="102"/>
        <v>231999</v>
      </c>
      <c r="BB2859" s="138">
        <f t="shared" ca="1" si="103"/>
        <v>1</v>
      </c>
    </row>
    <row r="2860" spans="52:54" ht="15.75" customHeight="1">
      <c r="AZ2860" s="138">
        <f t="shared" ca="1" si="101"/>
        <v>276000</v>
      </c>
      <c r="BA2860" s="138">
        <f t="shared" ca="1" si="102"/>
        <v>275999</v>
      </c>
      <c r="BB2860" s="138">
        <f t="shared" ca="1" si="103"/>
        <v>1</v>
      </c>
    </row>
    <row r="2861" spans="52:54" ht="15.75" customHeight="1">
      <c r="AZ2861" s="138">
        <f t="shared" ca="1" si="101"/>
        <v>174000</v>
      </c>
      <c r="BA2861" s="138">
        <f t="shared" ca="1" si="102"/>
        <v>173999</v>
      </c>
      <c r="BB2861" s="138">
        <f t="shared" ca="1" si="103"/>
        <v>1</v>
      </c>
    </row>
    <row r="2862" spans="52:54" ht="15.75" customHeight="1">
      <c r="AZ2862" s="138">
        <f t="shared" ca="1" si="101"/>
        <v>244000</v>
      </c>
      <c r="BA2862" s="138">
        <f t="shared" ca="1" si="102"/>
        <v>243999</v>
      </c>
      <c r="BB2862" s="138">
        <f t="shared" ca="1" si="103"/>
        <v>1</v>
      </c>
    </row>
    <row r="2863" spans="52:54" ht="15.75" customHeight="1">
      <c r="AZ2863" s="138">
        <f t="shared" ca="1" si="101"/>
        <v>362000</v>
      </c>
      <c r="BA2863" s="138">
        <f t="shared" ca="1" si="102"/>
        <v>361999</v>
      </c>
      <c r="BB2863" s="138">
        <f t="shared" ca="1" si="103"/>
        <v>1</v>
      </c>
    </row>
    <row r="2864" spans="52:54" ht="15.75" customHeight="1">
      <c r="AZ2864" s="138">
        <f t="shared" ca="1" si="101"/>
        <v>308000</v>
      </c>
      <c r="BA2864" s="138">
        <f t="shared" ca="1" si="102"/>
        <v>307999</v>
      </c>
      <c r="BB2864" s="138">
        <f t="shared" ca="1" si="103"/>
        <v>1</v>
      </c>
    </row>
    <row r="2865" spans="52:54" ht="15.75" customHeight="1">
      <c r="AZ2865" s="138">
        <f t="shared" ca="1" si="101"/>
        <v>182000</v>
      </c>
      <c r="BA2865" s="138">
        <f t="shared" ca="1" si="102"/>
        <v>181999</v>
      </c>
      <c r="BB2865" s="138">
        <f t="shared" ca="1" si="103"/>
        <v>1</v>
      </c>
    </row>
    <row r="2866" spans="52:54" ht="15.75" customHeight="1">
      <c r="AZ2866" s="138">
        <f t="shared" ca="1" si="101"/>
        <v>372000</v>
      </c>
      <c r="BA2866" s="138">
        <f t="shared" ca="1" si="102"/>
        <v>371999</v>
      </c>
      <c r="BB2866" s="138">
        <f t="shared" ca="1" si="103"/>
        <v>1</v>
      </c>
    </row>
    <row r="2867" spans="52:54" ht="15.75" customHeight="1">
      <c r="AZ2867" s="138">
        <f t="shared" ca="1" si="101"/>
        <v>269000</v>
      </c>
      <c r="BA2867" s="138">
        <f t="shared" ca="1" si="102"/>
        <v>268999</v>
      </c>
      <c r="BB2867" s="138">
        <f t="shared" ca="1" si="103"/>
        <v>1</v>
      </c>
    </row>
    <row r="2868" spans="52:54" ht="15.75" customHeight="1">
      <c r="AZ2868" s="138">
        <f t="shared" ca="1" si="101"/>
        <v>305000</v>
      </c>
      <c r="BA2868" s="138">
        <f t="shared" ca="1" si="102"/>
        <v>304999</v>
      </c>
      <c r="BB2868" s="138">
        <f t="shared" ca="1" si="103"/>
        <v>1</v>
      </c>
    </row>
    <row r="2869" spans="52:54" ht="15.75" customHeight="1">
      <c r="AZ2869" s="138">
        <f t="shared" ca="1" si="101"/>
        <v>220000</v>
      </c>
      <c r="BA2869" s="138">
        <f t="shared" ca="1" si="102"/>
        <v>219999</v>
      </c>
      <c r="BB2869" s="138">
        <f t="shared" ca="1" si="103"/>
        <v>1</v>
      </c>
    </row>
    <row r="2870" spans="52:54" ht="15.75" customHeight="1">
      <c r="AZ2870" s="138">
        <f t="shared" ca="1" si="101"/>
        <v>120000</v>
      </c>
      <c r="BA2870" s="138">
        <f t="shared" ca="1" si="102"/>
        <v>119999</v>
      </c>
      <c r="BB2870" s="138">
        <f t="shared" ca="1" si="103"/>
        <v>1</v>
      </c>
    </row>
    <row r="2871" spans="52:54" ht="15.75" customHeight="1">
      <c r="AZ2871" s="138">
        <f t="shared" ca="1" si="101"/>
        <v>278000</v>
      </c>
      <c r="BA2871" s="138">
        <f t="shared" ca="1" si="102"/>
        <v>277999</v>
      </c>
      <c r="BB2871" s="138">
        <f t="shared" ca="1" si="103"/>
        <v>1</v>
      </c>
    </row>
    <row r="2872" spans="52:54" ht="15.75" customHeight="1">
      <c r="AZ2872" s="138">
        <f t="shared" ca="1" si="101"/>
        <v>388000</v>
      </c>
      <c r="BA2872" s="138">
        <f t="shared" ca="1" si="102"/>
        <v>387999</v>
      </c>
      <c r="BB2872" s="138">
        <f t="shared" ca="1" si="103"/>
        <v>1</v>
      </c>
    </row>
    <row r="2873" spans="52:54" ht="15.75" customHeight="1">
      <c r="AZ2873" s="138">
        <f t="shared" ca="1" si="101"/>
        <v>382000</v>
      </c>
      <c r="BA2873" s="138">
        <f t="shared" ca="1" si="102"/>
        <v>381999</v>
      </c>
      <c r="BB2873" s="138">
        <f t="shared" ca="1" si="103"/>
        <v>1</v>
      </c>
    </row>
    <row r="2874" spans="52:54" ht="15.75" customHeight="1">
      <c r="AZ2874" s="138">
        <f t="shared" ca="1" si="101"/>
        <v>257000</v>
      </c>
      <c r="BA2874" s="138">
        <f t="shared" ca="1" si="102"/>
        <v>256999</v>
      </c>
      <c r="BB2874" s="138">
        <f t="shared" ca="1" si="103"/>
        <v>1</v>
      </c>
    </row>
    <row r="2875" spans="52:54" ht="15.75" customHeight="1">
      <c r="AZ2875" s="138">
        <f t="shared" ca="1" si="101"/>
        <v>341000</v>
      </c>
      <c r="BA2875" s="138">
        <f t="shared" ca="1" si="102"/>
        <v>340999</v>
      </c>
      <c r="BB2875" s="138">
        <f t="shared" ca="1" si="103"/>
        <v>1</v>
      </c>
    </row>
    <row r="2876" spans="52:54" ht="15.75" customHeight="1">
      <c r="AZ2876" s="138">
        <f t="shared" ca="1" si="101"/>
        <v>125000</v>
      </c>
      <c r="BA2876" s="138">
        <f t="shared" ca="1" si="102"/>
        <v>124999</v>
      </c>
      <c r="BB2876" s="138">
        <f t="shared" ca="1" si="103"/>
        <v>1</v>
      </c>
    </row>
    <row r="2877" spans="52:54" ht="15.75" customHeight="1">
      <c r="AZ2877" s="138">
        <f t="shared" ca="1" si="101"/>
        <v>114000</v>
      </c>
      <c r="BA2877" s="138">
        <f t="shared" ca="1" si="102"/>
        <v>113999</v>
      </c>
      <c r="BB2877" s="138">
        <f t="shared" ca="1" si="103"/>
        <v>1</v>
      </c>
    </row>
    <row r="2878" spans="52:54" ht="15.75" customHeight="1">
      <c r="AZ2878" s="138">
        <f t="shared" ca="1" si="101"/>
        <v>255000</v>
      </c>
      <c r="BA2878" s="138">
        <f t="shared" ca="1" si="102"/>
        <v>254999</v>
      </c>
      <c r="BB2878" s="138">
        <f t="shared" ca="1" si="103"/>
        <v>1</v>
      </c>
    </row>
    <row r="2879" spans="52:54" ht="15.75" customHeight="1">
      <c r="AZ2879" s="138">
        <f t="shared" ca="1" si="101"/>
        <v>222000</v>
      </c>
      <c r="BA2879" s="138">
        <f t="shared" ca="1" si="102"/>
        <v>221999</v>
      </c>
      <c r="BB2879" s="138">
        <f t="shared" ca="1" si="103"/>
        <v>1</v>
      </c>
    </row>
    <row r="2880" spans="52:54" ht="15.75" customHeight="1">
      <c r="AZ2880" s="138">
        <f t="shared" ca="1" si="101"/>
        <v>340000</v>
      </c>
      <c r="BA2880" s="138">
        <f t="shared" ca="1" si="102"/>
        <v>339999</v>
      </c>
      <c r="BB2880" s="138">
        <f t="shared" ca="1" si="103"/>
        <v>1</v>
      </c>
    </row>
    <row r="2881" spans="52:54" ht="15.75" customHeight="1">
      <c r="AZ2881" s="138">
        <f t="shared" ca="1" si="101"/>
        <v>136000</v>
      </c>
      <c r="BA2881" s="138">
        <f t="shared" ca="1" si="102"/>
        <v>135999</v>
      </c>
      <c r="BB2881" s="138">
        <f t="shared" ca="1" si="103"/>
        <v>1</v>
      </c>
    </row>
    <row r="2882" spans="52:54" ht="15.75" customHeight="1">
      <c r="AZ2882" s="138">
        <f t="shared" ca="1" si="101"/>
        <v>140000</v>
      </c>
      <c r="BA2882" s="138">
        <f t="shared" ca="1" si="102"/>
        <v>139999</v>
      </c>
      <c r="BB2882" s="138">
        <f t="shared" ca="1" si="103"/>
        <v>1</v>
      </c>
    </row>
    <row r="2883" spans="52:54" ht="15.75" customHeight="1">
      <c r="AZ2883" s="138">
        <f t="shared" ca="1" si="101"/>
        <v>242000</v>
      </c>
      <c r="BA2883" s="138">
        <f t="shared" ca="1" si="102"/>
        <v>241999</v>
      </c>
      <c r="BB2883" s="138">
        <f t="shared" ca="1" si="103"/>
        <v>1</v>
      </c>
    </row>
    <row r="2884" spans="52:54" ht="15.75" customHeight="1">
      <c r="AZ2884" s="138">
        <f t="shared" ca="1" si="101"/>
        <v>344000</v>
      </c>
      <c r="BA2884" s="138">
        <f t="shared" ca="1" si="102"/>
        <v>343999</v>
      </c>
      <c r="BB2884" s="138">
        <f t="shared" ca="1" si="103"/>
        <v>1</v>
      </c>
    </row>
    <row r="2885" spans="52:54" ht="15.75" customHeight="1">
      <c r="AZ2885" s="138">
        <f t="shared" ca="1" si="101"/>
        <v>170000</v>
      </c>
      <c r="BA2885" s="138">
        <f t="shared" ca="1" si="102"/>
        <v>169999</v>
      </c>
      <c r="BB2885" s="138">
        <f t="shared" ca="1" si="103"/>
        <v>1</v>
      </c>
    </row>
    <row r="2886" spans="52:54" ht="15.75" customHeight="1">
      <c r="AZ2886" s="138">
        <f t="shared" ca="1" si="101"/>
        <v>218000</v>
      </c>
      <c r="BA2886" s="138">
        <f t="shared" ca="1" si="102"/>
        <v>217999</v>
      </c>
      <c r="BB2886" s="138">
        <f t="shared" ca="1" si="103"/>
        <v>1</v>
      </c>
    </row>
    <row r="2887" spans="52:54" ht="15.75" customHeight="1">
      <c r="AZ2887" s="138">
        <f t="shared" ca="1" si="101"/>
        <v>215000</v>
      </c>
      <c r="BA2887" s="138">
        <f t="shared" ca="1" si="102"/>
        <v>214999</v>
      </c>
      <c r="BB2887" s="138">
        <f t="shared" ca="1" si="103"/>
        <v>1</v>
      </c>
    </row>
    <row r="2888" spans="52:54" ht="15.75" customHeight="1">
      <c r="AZ2888" s="138">
        <f t="shared" ca="1" si="101"/>
        <v>237000</v>
      </c>
      <c r="BA2888" s="138">
        <f t="shared" ca="1" si="102"/>
        <v>236999</v>
      </c>
      <c r="BB2888" s="138">
        <f t="shared" ca="1" si="103"/>
        <v>1</v>
      </c>
    </row>
    <row r="2889" spans="52:54" ht="15.75" customHeight="1">
      <c r="AZ2889" s="138">
        <f t="shared" ca="1" si="101"/>
        <v>334000</v>
      </c>
      <c r="BA2889" s="138">
        <f t="shared" ca="1" si="102"/>
        <v>333999</v>
      </c>
      <c r="BB2889" s="138">
        <f t="shared" ca="1" si="103"/>
        <v>1</v>
      </c>
    </row>
    <row r="2890" spans="52:54" ht="15.75" customHeight="1">
      <c r="AZ2890" s="138">
        <f t="shared" ca="1" si="101"/>
        <v>190000</v>
      </c>
      <c r="BA2890" s="138">
        <f t="shared" ca="1" si="102"/>
        <v>189999</v>
      </c>
      <c r="BB2890" s="138">
        <f t="shared" ca="1" si="103"/>
        <v>1</v>
      </c>
    </row>
    <row r="2891" spans="52:54" ht="15.75" customHeight="1">
      <c r="AZ2891" s="138">
        <f t="shared" ca="1" si="101"/>
        <v>278000</v>
      </c>
      <c r="BA2891" s="138">
        <f t="shared" ca="1" si="102"/>
        <v>277999</v>
      </c>
      <c r="BB2891" s="138">
        <f t="shared" ca="1" si="103"/>
        <v>1</v>
      </c>
    </row>
    <row r="2892" spans="52:54" ht="15.75" customHeight="1">
      <c r="AZ2892" s="138">
        <f t="shared" ca="1" si="101"/>
        <v>100000</v>
      </c>
      <c r="BA2892" s="138">
        <f t="shared" ca="1" si="102"/>
        <v>99999</v>
      </c>
      <c r="BB2892" s="138">
        <f t="shared" ca="1" si="103"/>
        <v>1</v>
      </c>
    </row>
    <row r="2893" spans="52:54" ht="15.75" customHeight="1">
      <c r="AZ2893" s="138">
        <f t="shared" ca="1" si="101"/>
        <v>265000</v>
      </c>
      <c r="BA2893" s="138">
        <f t="shared" ca="1" si="102"/>
        <v>264999</v>
      </c>
      <c r="BB2893" s="138">
        <f t="shared" ca="1" si="103"/>
        <v>1</v>
      </c>
    </row>
    <row r="2894" spans="52:54" ht="15.75" customHeight="1">
      <c r="AZ2894" s="138">
        <f t="shared" ca="1" si="101"/>
        <v>290000</v>
      </c>
      <c r="BA2894" s="138">
        <f t="shared" ca="1" si="102"/>
        <v>289999</v>
      </c>
      <c r="BB2894" s="138">
        <f t="shared" ca="1" si="103"/>
        <v>1</v>
      </c>
    </row>
    <row r="2895" spans="52:54" ht="15.75" customHeight="1">
      <c r="AZ2895" s="138">
        <f t="shared" ca="1" si="101"/>
        <v>128000</v>
      </c>
      <c r="BA2895" s="138">
        <f t="shared" ca="1" si="102"/>
        <v>127999</v>
      </c>
      <c r="BB2895" s="138">
        <f t="shared" ca="1" si="103"/>
        <v>1</v>
      </c>
    </row>
    <row r="2896" spans="52:54" ht="15.75" customHeight="1">
      <c r="AZ2896" s="138">
        <f t="shared" ca="1" si="101"/>
        <v>377000</v>
      </c>
      <c r="BA2896" s="138">
        <f t="shared" ca="1" si="102"/>
        <v>376999</v>
      </c>
      <c r="BB2896" s="138">
        <f t="shared" ca="1" si="103"/>
        <v>1</v>
      </c>
    </row>
    <row r="2897" spans="52:54" ht="15.75" customHeight="1">
      <c r="AZ2897" s="138">
        <f t="shared" ca="1" si="101"/>
        <v>148000</v>
      </c>
      <c r="BA2897" s="138">
        <f t="shared" ca="1" si="102"/>
        <v>147999</v>
      </c>
      <c r="BB2897" s="138">
        <f t="shared" ca="1" si="103"/>
        <v>1</v>
      </c>
    </row>
    <row r="2898" spans="52:54" ht="15.75" customHeight="1">
      <c r="AZ2898" s="138">
        <f t="shared" ca="1" si="101"/>
        <v>179000</v>
      </c>
      <c r="BA2898" s="138">
        <f t="shared" ca="1" si="102"/>
        <v>178999</v>
      </c>
      <c r="BB2898" s="138">
        <f t="shared" ca="1" si="103"/>
        <v>1</v>
      </c>
    </row>
    <row r="2899" spans="52:54" ht="15.75" customHeight="1">
      <c r="AZ2899" s="138">
        <f t="shared" ca="1" si="101"/>
        <v>360000</v>
      </c>
      <c r="BA2899" s="138">
        <f t="shared" ca="1" si="102"/>
        <v>359999</v>
      </c>
      <c r="BB2899" s="138">
        <f t="shared" ca="1" si="103"/>
        <v>1</v>
      </c>
    </row>
    <row r="2900" spans="52:54" ht="15.75" customHeight="1">
      <c r="AZ2900" s="138">
        <f t="shared" ca="1" si="101"/>
        <v>294000</v>
      </c>
      <c r="BA2900" s="138">
        <f t="shared" ca="1" si="102"/>
        <v>293999</v>
      </c>
      <c r="BB2900" s="138">
        <f t="shared" ca="1" si="103"/>
        <v>1</v>
      </c>
    </row>
    <row r="2901" spans="52:54" ht="15.75" customHeight="1">
      <c r="AZ2901" s="138">
        <f t="shared" ca="1" si="101"/>
        <v>188000</v>
      </c>
      <c r="BA2901" s="138">
        <f t="shared" ca="1" si="102"/>
        <v>187999</v>
      </c>
      <c r="BB2901" s="138">
        <f t="shared" ca="1" si="103"/>
        <v>1</v>
      </c>
    </row>
    <row r="2902" spans="52:54" ht="15.75" customHeight="1">
      <c r="AZ2902" s="138">
        <f t="shared" ca="1" si="101"/>
        <v>248000</v>
      </c>
      <c r="BA2902" s="138">
        <f t="shared" ca="1" si="102"/>
        <v>247999</v>
      </c>
      <c r="BB2902" s="138">
        <f t="shared" ca="1" si="103"/>
        <v>1</v>
      </c>
    </row>
    <row r="2903" spans="52:54" ht="15.75" customHeight="1">
      <c r="AZ2903" s="138">
        <f t="shared" ca="1" si="101"/>
        <v>142000</v>
      </c>
      <c r="BA2903" s="138">
        <f t="shared" ca="1" si="102"/>
        <v>141999</v>
      </c>
      <c r="BB2903" s="138">
        <f t="shared" ca="1" si="103"/>
        <v>1</v>
      </c>
    </row>
    <row r="2904" spans="52:54" ht="15.75" customHeight="1">
      <c r="AZ2904" s="138">
        <f t="shared" ca="1" si="101"/>
        <v>145000</v>
      </c>
      <c r="BA2904" s="138">
        <f t="shared" ca="1" si="102"/>
        <v>144999</v>
      </c>
      <c r="BB2904" s="138">
        <f t="shared" ca="1" si="103"/>
        <v>1</v>
      </c>
    </row>
    <row r="2905" spans="52:54" ht="15.75" customHeight="1">
      <c r="AZ2905" s="138">
        <f t="shared" ca="1" si="101"/>
        <v>138000</v>
      </c>
      <c r="BA2905" s="138">
        <f t="shared" ca="1" si="102"/>
        <v>137999</v>
      </c>
      <c r="BB2905" s="138">
        <f t="shared" ca="1" si="103"/>
        <v>1</v>
      </c>
    </row>
    <row r="2906" spans="52:54" ht="15.75" customHeight="1">
      <c r="AZ2906" s="138">
        <f t="shared" ca="1" si="101"/>
        <v>337000</v>
      </c>
      <c r="BA2906" s="138">
        <f t="shared" ca="1" si="102"/>
        <v>336999</v>
      </c>
      <c r="BB2906" s="138">
        <f t="shared" ca="1" si="103"/>
        <v>1</v>
      </c>
    </row>
    <row r="2907" spans="52:54" ht="15.75" customHeight="1">
      <c r="AZ2907" s="138">
        <f t="shared" ca="1" si="101"/>
        <v>134000</v>
      </c>
      <c r="BA2907" s="138">
        <f t="shared" ca="1" si="102"/>
        <v>133999</v>
      </c>
      <c r="BB2907" s="138">
        <f t="shared" ca="1" si="103"/>
        <v>1</v>
      </c>
    </row>
    <row r="2908" spans="52:54" ht="15.75" customHeight="1">
      <c r="AZ2908" s="138">
        <f t="shared" ca="1" si="101"/>
        <v>333000</v>
      </c>
      <c r="BA2908" s="138">
        <f t="shared" ca="1" si="102"/>
        <v>332999</v>
      </c>
      <c r="BB2908" s="138">
        <f t="shared" ca="1" si="103"/>
        <v>1</v>
      </c>
    </row>
    <row r="2909" spans="52:54" ht="15.75" customHeight="1">
      <c r="AZ2909" s="138">
        <f t="shared" ca="1" si="101"/>
        <v>273000</v>
      </c>
      <c r="BA2909" s="138">
        <f t="shared" ca="1" si="102"/>
        <v>272999</v>
      </c>
      <c r="BB2909" s="138">
        <f t="shared" ca="1" si="103"/>
        <v>1</v>
      </c>
    </row>
    <row r="2910" spans="52:54" ht="15.75" customHeight="1">
      <c r="AZ2910" s="138">
        <f t="shared" ca="1" si="101"/>
        <v>230000</v>
      </c>
      <c r="BA2910" s="138">
        <f t="shared" ca="1" si="102"/>
        <v>229999</v>
      </c>
      <c r="BB2910" s="138">
        <f t="shared" ca="1" si="103"/>
        <v>1</v>
      </c>
    </row>
    <row r="2911" spans="52:54" ht="15.75" customHeight="1">
      <c r="AZ2911" s="138">
        <f t="shared" ca="1" si="101"/>
        <v>277000</v>
      </c>
      <c r="BA2911" s="138">
        <f t="shared" ca="1" si="102"/>
        <v>276999</v>
      </c>
      <c r="BB2911" s="138">
        <f t="shared" ca="1" si="103"/>
        <v>1</v>
      </c>
    </row>
    <row r="2912" spans="52:54" ht="15.75" customHeight="1">
      <c r="AZ2912" s="138">
        <f t="shared" ca="1" si="101"/>
        <v>351000</v>
      </c>
      <c r="BA2912" s="138">
        <f t="shared" ca="1" si="102"/>
        <v>350999</v>
      </c>
      <c r="BB2912" s="138">
        <f t="shared" ca="1" si="103"/>
        <v>1</v>
      </c>
    </row>
    <row r="2913" spans="52:54" ht="15.75" customHeight="1">
      <c r="AZ2913" s="138">
        <f t="shared" ca="1" si="101"/>
        <v>236000</v>
      </c>
      <c r="BA2913" s="138">
        <f t="shared" ca="1" si="102"/>
        <v>235999</v>
      </c>
      <c r="BB2913" s="138">
        <f t="shared" ca="1" si="103"/>
        <v>1</v>
      </c>
    </row>
    <row r="2914" spans="52:54" ht="15.75" customHeight="1">
      <c r="AZ2914" s="138">
        <f t="shared" ca="1" si="101"/>
        <v>181000</v>
      </c>
      <c r="BA2914" s="138">
        <f t="shared" ca="1" si="102"/>
        <v>180999</v>
      </c>
      <c r="BB2914" s="138">
        <f t="shared" ca="1" si="103"/>
        <v>1</v>
      </c>
    </row>
    <row r="2915" spans="52:54" ht="15.75" customHeight="1">
      <c r="AZ2915" s="138">
        <f t="shared" ca="1" si="101"/>
        <v>308000</v>
      </c>
      <c r="BA2915" s="138">
        <f t="shared" ca="1" si="102"/>
        <v>307999</v>
      </c>
      <c r="BB2915" s="138">
        <f t="shared" ca="1" si="103"/>
        <v>1</v>
      </c>
    </row>
    <row r="2916" spans="52:54" ht="15.75" customHeight="1">
      <c r="AZ2916" s="138">
        <f t="shared" ca="1" si="101"/>
        <v>336000</v>
      </c>
      <c r="BA2916" s="138">
        <f t="shared" ca="1" si="102"/>
        <v>335999</v>
      </c>
      <c r="BB2916" s="138">
        <f t="shared" ca="1" si="103"/>
        <v>1</v>
      </c>
    </row>
    <row r="2917" spans="52:54" ht="15.75" customHeight="1">
      <c r="AZ2917" s="138">
        <f t="shared" ca="1" si="101"/>
        <v>130000</v>
      </c>
      <c r="BA2917" s="138">
        <f t="shared" ca="1" si="102"/>
        <v>129999</v>
      </c>
      <c r="BB2917" s="138">
        <f t="shared" ca="1" si="103"/>
        <v>1</v>
      </c>
    </row>
    <row r="2918" spans="52:54" ht="15.75" customHeight="1">
      <c r="AZ2918" s="138">
        <f t="shared" ca="1" si="101"/>
        <v>177000</v>
      </c>
      <c r="BA2918" s="138">
        <f t="shared" ca="1" si="102"/>
        <v>176999</v>
      </c>
      <c r="BB2918" s="138">
        <f t="shared" ca="1" si="103"/>
        <v>1</v>
      </c>
    </row>
    <row r="2919" spans="52:54" ht="15.75" customHeight="1">
      <c r="AZ2919" s="138">
        <f t="shared" ca="1" si="101"/>
        <v>103000</v>
      </c>
      <c r="BA2919" s="138">
        <f t="shared" ca="1" si="102"/>
        <v>102999</v>
      </c>
      <c r="BB2919" s="138">
        <f t="shared" ca="1" si="103"/>
        <v>1</v>
      </c>
    </row>
    <row r="2920" spans="52:54" ht="15.75" customHeight="1">
      <c r="AZ2920" s="138">
        <f t="shared" ca="1" si="101"/>
        <v>319000</v>
      </c>
      <c r="BA2920" s="138">
        <f t="shared" ca="1" si="102"/>
        <v>318999</v>
      </c>
      <c r="BB2920" s="138">
        <f t="shared" ca="1" si="103"/>
        <v>1</v>
      </c>
    </row>
    <row r="2921" spans="52:54" ht="15.75" customHeight="1">
      <c r="AZ2921" s="138">
        <f t="shared" ca="1" si="101"/>
        <v>337000</v>
      </c>
      <c r="BA2921" s="138">
        <f t="shared" ca="1" si="102"/>
        <v>336999</v>
      </c>
      <c r="BB2921" s="138">
        <f t="shared" ca="1" si="103"/>
        <v>1</v>
      </c>
    </row>
    <row r="2922" spans="52:54" ht="15.75" customHeight="1">
      <c r="AZ2922" s="138">
        <f t="shared" ca="1" si="101"/>
        <v>102000</v>
      </c>
      <c r="BA2922" s="138">
        <f t="shared" ca="1" si="102"/>
        <v>101999</v>
      </c>
      <c r="BB2922" s="138">
        <f t="shared" ca="1" si="103"/>
        <v>1</v>
      </c>
    </row>
    <row r="2923" spans="52:54" ht="15.75" customHeight="1">
      <c r="AZ2923" s="138">
        <f t="shared" ca="1" si="101"/>
        <v>265000</v>
      </c>
      <c r="BA2923" s="138">
        <f t="shared" ca="1" si="102"/>
        <v>264999</v>
      </c>
      <c r="BB2923" s="138">
        <f t="shared" ca="1" si="103"/>
        <v>1</v>
      </c>
    </row>
    <row r="2924" spans="52:54" ht="15.75" customHeight="1">
      <c r="AZ2924" s="138">
        <f t="shared" ca="1" si="101"/>
        <v>340000</v>
      </c>
      <c r="BA2924" s="138">
        <f t="shared" ca="1" si="102"/>
        <v>339999</v>
      </c>
      <c r="BB2924" s="138">
        <f t="shared" ca="1" si="103"/>
        <v>1</v>
      </c>
    </row>
    <row r="2925" spans="52:54" ht="15.75" customHeight="1">
      <c r="AZ2925" s="138">
        <f t="shared" ca="1" si="101"/>
        <v>109000</v>
      </c>
      <c r="BA2925" s="138">
        <f t="shared" ca="1" si="102"/>
        <v>108999</v>
      </c>
      <c r="BB2925" s="138">
        <f t="shared" ca="1" si="103"/>
        <v>1</v>
      </c>
    </row>
    <row r="2926" spans="52:54" ht="15.75" customHeight="1">
      <c r="AZ2926" s="138">
        <f t="shared" ca="1" si="101"/>
        <v>105000</v>
      </c>
      <c r="BA2926" s="138">
        <f t="shared" ca="1" si="102"/>
        <v>104999</v>
      </c>
      <c r="BB2926" s="138">
        <f t="shared" ca="1" si="103"/>
        <v>1</v>
      </c>
    </row>
    <row r="2927" spans="52:54" ht="15.75" customHeight="1">
      <c r="AZ2927" s="138">
        <f t="shared" ca="1" si="101"/>
        <v>375000</v>
      </c>
      <c r="BA2927" s="138">
        <f t="shared" ca="1" si="102"/>
        <v>374999</v>
      </c>
      <c r="BB2927" s="138">
        <f t="shared" ca="1" si="103"/>
        <v>1</v>
      </c>
    </row>
    <row r="2928" spans="52:54" ht="15.75" customHeight="1">
      <c r="AZ2928" s="138">
        <f t="shared" ca="1" si="101"/>
        <v>356000</v>
      </c>
      <c r="BA2928" s="138">
        <f t="shared" ca="1" si="102"/>
        <v>355999</v>
      </c>
      <c r="BB2928" s="138">
        <f t="shared" ca="1" si="103"/>
        <v>1</v>
      </c>
    </row>
    <row r="2929" spans="52:54" ht="15.75" customHeight="1">
      <c r="AZ2929" s="138">
        <f t="shared" ca="1" si="101"/>
        <v>381000</v>
      </c>
      <c r="BA2929" s="138">
        <f t="shared" ca="1" si="102"/>
        <v>380999</v>
      </c>
      <c r="BB2929" s="138">
        <f t="shared" ca="1" si="103"/>
        <v>1</v>
      </c>
    </row>
    <row r="2930" spans="52:54" ht="15.75" customHeight="1">
      <c r="AZ2930" s="138">
        <f t="shared" ca="1" si="101"/>
        <v>197000</v>
      </c>
      <c r="BA2930" s="138">
        <f t="shared" ca="1" si="102"/>
        <v>196999</v>
      </c>
      <c r="BB2930" s="138">
        <f t="shared" ca="1" si="103"/>
        <v>1</v>
      </c>
    </row>
    <row r="2931" spans="52:54" ht="15.75" customHeight="1">
      <c r="AZ2931" s="138">
        <f t="shared" ca="1" si="101"/>
        <v>178000</v>
      </c>
      <c r="BA2931" s="138">
        <f t="shared" ca="1" si="102"/>
        <v>177999</v>
      </c>
      <c r="BB2931" s="138">
        <f t="shared" ca="1" si="103"/>
        <v>1</v>
      </c>
    </row>
    <row r="2932" spans="52:54" ht="15.75" customHeight="1">
      <c r="AZ2932" s="138">
        <f t="shared" ca="1" si="101"/>
        <v>225000</v>
      </c>
      <c r="BA2932" s="138">
        <f t="shared" ca="1" si="102"/>
        <v>224999</v>
      </c>
      <c r="BB2932" s="138">
        <f t="shared" ca="1" si="103"/>
        <v>1</v>
      </c>
    </row>
    <row r="2933" spans="52:54" ht="15.75" customHeight="1">
      <c r="AZ2933" s="138">
        <f t="shared" ca="1" si="101"/>
        <v>282000</v>
      </c>
      <c r="BA2933" s="138">
        <f t="shared" ca="1" si="102"/>
        <v>281999</v>
      </c>
      <c r="BB2933" s="138">
        <f t="shared" ca="1" si="103"/>
        <v>1</v>
      </c>
    </row>
    <row r="2934" spans="52:54" ht="15.75" customHeight="1">
      <c r="AZ2934" s="138">
        <f t="shared" ca="1" si="101"/>
        <v>272000</v>
      </c>
      <c r="BA2934" s="138">
        <f t="shared" ca="1" si="102"/>
        <v>271999</v>
      </c>
      <c r="BB2934" s="138">
        <f t="shared" ca="1" si="103"/>
        <v>1</v>
      </c>
    </row>
    <row r="2935" spans="52:54" ht="15.75" customHeight="1">
      <c r="AZ2935" s="138">
        <f t="shared" ca="1" si="101"/>
        <v>211000</v>
      </c>
      <c r="BA2935" s="138">
        <f t="shared" ca="1" si="102"/>
        <v>210999</v>
      </c>
      <c r="BB2935" s="138">
        <f t="shared" ca="1" si="103"/>
        <v>1</v>
      </c>
    </row>
    <row r="2936" spans="52:54" ht="15.75" customHeight="1">
      <c r="AZ2936" s="138">
        <f t="shared" ca="1" si="101"/>
        <v>365000</v>
      </c>
      <c r="BA2936" s="138">
        <f t="shared" ca="1" si="102"/>
        <v>364999</v>
      </c>
      <c r="BB2936" s="138">
        <f t="shared" ca="1" si="103"/>
        <v>1</v>
      </c>
    </row>
    <row r="2937" spans="52:54" ht="15.75" customHeight="1">
      <c r="AZ2937" s="138">
        <f t="shared" ca="1" si="101"/>
        <v>159000</v>
      </c>
      <c r="BA2937" s="138">
        <f t="shared" ca="1" si="102"/>
        <v>158999</v>
      </c>
      <c r="BB2937" s="138">
        <f t="shared" ca="1" si="103"/>
        <v>1</v>
      </c>
    </row>
    <row r="2938" spans="52:54" ht="15.75" customHeight="1">
      <c r="AZ2938" s="138">
        <f t="shared" ca="1" si="101"/>
        <v>247000</v>
      </c>
      <c r="BA2938" s="138">
        <f t="shared" ca="1" si="102"/>
        <v>246999</v>
      </c>
      <c r="BB2938" s="138">
        <f t="shared" ca="1" si="103"/>
        <v>1</v>
      </c>
    </row>
    <row r="2939" spans="52:54" ht="15.75" customHeight="1">
      <c r="AZ2939" s="138">
        <f t="shared" ca="1" si="101"/>
        <v>317000</v>
      </c>
      <c r="BA2939" s="138">
        <f t="shared" ca="1" si="102"/>
        <v>316999</v>
      </c>
      <c r="BB2939" s="138">
        <f t="shared" ca="1" si="103"/>
        <v>1</v>
      </c>
    </row>
    <row r="2940" spans="52:54" ht="15.75" customHeight="1">
      <c r="AZ2940" s="138">
        <f t="shared" ca="1" si="101"/>
        <v>252000</v>
      </c>
      <c r="BA2940" s="138">
        <f t="shared" ca="1" si="102"/>
        <v>251999</v>
      </c>
      <c r="BB2940" s="138">
        <f t="shared" ca="1" si="103"/>
        <v>1</v>
      </c>
    </row>
    <row r="2941" spans="52:54" ht="15.75" customHeight="1">
      <c r="AZ2941" s="138">
        <f t="shared" ca="1" si="101"/>
        <v>219000</v>
      </c>
      <c r="BA2941" s="138">
        <f t="shared" ca="1" si="102"/>
        <v>218999</v>
      </c>
      <c r="BB2941" s="138">
        <f t="shared" ca="1" si="103"/>
        <v>1</v>
      </c>
    </row>
    <row r="2942" spans="52:54" ht="15.75" customHeight="1">
      <c r="AZ2942" s="138">
        <f t="shared" ca="1" si="101"/>
        <v>316000</v>
      </c>
      <c r="BA2942" s="138">
        <f t="shared" ca="1" si="102"/>
        <v>315999</v>
      </c>
      <c r="BB2942" s="138">
        <f t="shared" ca="1" si="103"/>
        <v>1</v>
      </c>
    </row>
    <row r="2943" spans="52:54" ht="15.75" customHeight="1">
      <c r="AZ2943" s="138">
        <f t="shared" ca="1" si="101"/>
        <v>115000</v>
      </c>
      <c r="BA2943" s="138">
        <f t="shared" ca="1" si="102"/>
        <v>114999</v>
      </c>
      <c r="BB2943" s="138">
        <f t="shared" ca="1" si="103"/>
        <v>1</v>
      </c>
    </row>
    <row r="2944" spans="52:54" ht="15.75" customHeight="1">
      <c r="AZ2944" s="138">
        <f t="shared" ca="1" si="101"/>
        <v>147000</v>
      </c>
      <c r="BA2944" s="138">
        <f t="shared" ca="1" si="102"/>
        <v>146999</v>
      </c>
      <c r="BB2944" s="138">
        <f t="shared" ca="1" si="103"/>
        <v>1</v>
      </c>
    </row>
    <row r="2945" spans="52:54" ht="15.75" customHeight="1">
      <c r="AZ2945" s="138">
        <f t="shared" ca="1" si="101"/>
        <v>238000</v>
      </c>
      <c r="BA2945" s="138">
        <f t="shared" ca="1" si="102"/>
        <v>237999</v>
      </c>
      <c r="BB2945" s="138">
        <f t="shared" ca="1" si="103"/>
        <v>1</v>
      </c>
    </row>
    <row r="2946" spans="52:54" ht="15.75" customHeight="1">
      <c r="AZ2946" s="138">
        <f t="shared" ca="1" si="101"/>
        <v>240000</v>
      </c>
      <c r="BA2946" s="138">
        <f t="shared" ca="1" si="102"/>
        <v>239999</v>
      </c>
      <c r="BB2946" s="138">
        <f t="shared" ca="1" si="103"/>
        <v>1</v>
      </c>
    </row>
    <row r="2947" spans="52:54" ht="15.75" customHeight="1">
      <c r="AZ2947" s="138">
        <f t="shared" ca="1" si="101"/>
        <v>361000</v>
      </c>
      <c r="BA2947" s="138">
        <f t="shared" ca="1" si="102"/>
        <v>360999</v>
      </c>
      <c r="BB2947" s="138">
        <f t="shared" ca="1" si="103"/>
        <v>1</v>
      </c>
    </row>
    <row r="2948" spans="52:54" ht="15.75" customHeight="1">
      <c r="AZ2948" s="138">
        <f t="shared" ca="1" si="101"/>
        <v>354000</v>
      </c>
      <c r="BA2948" s="138">
        <f t="shared" ca="1" si="102"/>
        <v>353999</v>
      </c>
      <c r="BB2948" s="138">
        <f t="shared" ca="1" si="103"/>
        <v>1</v>
      </c>
    </row>
    <row r="2949" spans="52:54" ht="15.75" customHeight="1">
      <c r="AZ2949" s="138">
        <f t="shared" ca="1" si="101"/>
        <v>248000</v>
      </c>
      <c r="BA2949" s="138">
        <f t="shared" ca="1" si="102"/>
        <v>247999</v>
      </c>
      <c r="BB2949" s="138">
        <f t="shared" ca="1" si="103"/>
        <v>1</v>
      </c>
    </row>
    <row r="2950" spans="52:54" ht="15.75" customHeight="1">
      <c r="AZ2950" s="138">
        <f t="shared" ca="1" si="101"/>
        <v>191000</v>
      </c>
      <c r="BA2950" s="138">
        <f t="shared" ca="1" si="102"/>
        <v>190999</v>
      </c>
      <c r="BB2950" s="138">
        <f t="shared" ca="1" si="103"/>
        <v>1</v>
      </c>
    </row>
    <row r="2951" spans="52:54" ht="15.75" customHeight="1">
      <c r="AZ2951" s="138">
        <f t="shared" ca="1" si="101"/>
        <v>361000</v>
      </c>
      <c r="BA2951" s="138">
        <f t="shared" ca="1" si="102"/>
        <v>360999</v>
      </c>
      <c r="BB2951" s="138">
        <f t="shared" ca="1" si="103"/>
        <v>1</v>
      </c>
    </row>
    <row r="2952" spans="52:54" ht="15.75" customHeight="1">
      <c r="AZ2952" s="138">
        <f t="shared" ca="1" si="101"/>
        <v>396000</v>
      </c>
      <c r="BA2952" s="138">
        <f t="shared" ca="1" si="102"/>
        <v>395999</v>
      </c>
      <c r="BB2952" s="138">
        <f t="shared" ca="1" si="103"/>
        <v>1</v>
      </c>
    </row>
    <row r="2953" spans="52:54" ht="15.75" customHeight="1">
      <c r="AZ2953" s="138">
        <f t="shared" ca="1" si="101"/>
        <v>130000</v>
      </c>
      <c r="BA2953" s="138">
        <f t="shared" ca="1" si="102"/>
        <v>129999</v>
      </c>
      <c r="BB2953" s="138">
        <f t="shared" ca="1" si="103"/>
        <v>1</v>
      </c>
    </row>
    <row r="2954" spans="52:54" ht="15.75" customHeight="1">
      <c r="AZ2954" s="138">
        <f t="shared" ca="1" si="101"/>
        <v>376000</v>
      </c>
      <c r="BA2954" s="138">
        <f t="shared" ca="1" si="102"/>
        <v>375999</v>
      </c>
      <c r="BB2954" s="138">
        <f t="shared" ca="1" si="103"/>
        <v>1</v>
      </c>
    </row>
    <row r="2955" spans="52:54" ht="15.75" customHeight="1">
      <c r="AZ2955" s="138">
        <f t="shared" ca="1" si="101"/>
        <v>331000</v>
      </c>
      <c r="BA2955" s="138">
        <f t="shared" ca="1" si="102"/>
        <v>330999</v>
      </c>
      <c r="BB2955" s="138">
        <f t="shared" ca="1" si="103"/>
        <v>1</v>
      </c>
    </row>
    <row r="2956" spans="52:54" ht="15.75" customHeight="1">
      <c r="AZ2956" s="138">
        <f t="shared" ca="1" si="101"/>
        <v>265000</v>
      </c>
      <c r="BA2956" s="138">
        <f t="shared" ca="1" si="102"/>
        <v>264999</v>
      </c>
      <c r="BB2956" s="138">
        <f t="shared" ca="1" si="103"/>
        <v>1</v>
      </c>
    </row>
    <row r="2957" spans="52:54" ht="15.75" customHeight="1">
      <c r="AZ2957" s="138">
        <f t="shared" ca="1" si="101"/>
        <v>393000</v>
      </c>
      <c r="BA2957" s="138">
        <f t="shared" ca="1" si="102"/>
        <v>392999</v>
      </c>
      <c r="BB2957" s="138">
        <f t="shared" ca="1" si="103"/>
        <v>1</v>
      </c>
    </row>
    <row r="2958" spans="52:54" ht="15.75" customHeight="1">
      <c r="AZ2958" s="138">
        <f t="shared" ca="1" si="101"/>
        <v>325000</v>
      </c>
      <c r="BA2958" s="138">
        <f t="shared" ca="1" si="102"/>
        <v>324999</v>
      </c>
      <c r="BB2958" s="138">
        <f t="shared" ca="1" si="103"/>
        <v>1</v>
      </c>
    </row>
    <row r="2959" spans="52:54" ht="15.75" customHeight="1">
      <c r="AZ2959" s="138">
        <f t="shared" ca="1" si="101"/>
        <v>303000</v>
      </c>
      <c r="BA2959" s="138">
        <f t="shared" ca="1" si="102"/>
        <v>302999</v>
      </c>
      <c r="BB2959" s="138">
        <f t="shared" ca="1" si="103"/>
        <v>1</v>
      </c>
    </row>
    <row r="2960" spans="52:54" ht="15.75" customHeight="1">
      <c r="AZ2960" s="138">
        <f t="shared" ca="1" si="101"/>
        <v>305000</v>
      </c>
      <c r="BA2960" s="138">
        <f t="shared" ca="1" si="102"/>
        <v>304999</v>
      </c>
      <c r="BB2960" s="138">
        <f t="shared" ca="1" si="103"/>
        <v>1</v>
      </c>
    </row>
    <row r="2961" spans="52:54" ht="15.75" customHeight="1">
      <c r="AZ2961" s="138">
        <f t="shared" ca="1" si="101"/>
        <v>221000</v>
      </c>
      <c r="BA2961" s="138">
        <f t="shared" ca="1" si="102"/>
        <v>220999</v>
      </c>
      <c r="BB2961" s="138">
        <f t="shared" ca="1" si="103"/>
        <v>1</v>
      </c>
    </row>
    <row r="2962" spans="52:54" ht="15.75" customHeight="1">
      <c r="AZ2962" s="138">
        <f t="shared" ca="1" si="101"/>
        <v>291000</v>
      </c>
      <c r="BA2962" s="138">
        <f t="shared" ca="1" si="102"/>
        <v>290999</v>
      </c>
      <c r="BB2962" s="138">
        <f t="shared" ca="1" si="103"/>
        <v>1</v>
      </c>
    </row>
    <row r="2963" spans="52:54" ht="15.75" customHeight="1">
      <c r="AZ2963" s="138">
        <f t="shared" ca="1" si="101"/>
        <v>114000</v>
      </c>
      <c r="BA2963" s="138">
        <f t="shared" ca="1" si="102"/>
        <v>113999</v>
      </c>
      <c r="BB2963" s="138">
        <f t="shared" ca="1" si="103"/>
        <v>1</v>
      </c>
    </row>
    <row r="2964" spans="52:54" ht="15.75" customHeight="1">
      <c r="AZ2964" s="138">
        <f t="shared" ca="1" si="101"/>
        <v>316000</v>
      </c>
      <c r="BA2964" s="138">
        <f t="shared" ca="1" si="102"/>
        <v>315999</v>
      </c>
      <c r="BB2964" s="138">
        <f t="shared" ca="1" si="103"/>
        <v>1</v>
      </c>
    </row>
    <row r="2965" spans="52:54" ht="15.75" customHeight="1">
      <c r="AZ2965" s="138">
        <f t="shared" ca="1" si="101"/>
        <v>189000</v>
      </c>
      <c r="BA2965" s="138">
        <f t="shared" ca="1" si="102"/>
        <v>188999</v>
      </c>
      <c r="BB2965" s="138">
        <f t="shared" ca="1" si="103"/>
        <v>1</v>
      </c>
    </row>
    <row r="2966" spans="52:54" ht="15.75" customHeight="1">
      <c r="AZ2966" s="138">
        <f t="shared" ca="1" si="101"/>
        <v>237000</v>
      </c>
      <c r="BA2966" s="138">
        <f t="shared" ca="1" si="102"/>
        <v>236999</v>
      </c>
      <c r="BB2966" s="138">
        <f t="shared" ca="1" si="103"/>
        <v>1</v>
      </c>
    </row>
    <row r="2967" spans="52:54" ht="15.75" customHeight="1">
      <c r="AZ2967" s="138">
        <f t="shared" ca="1" si="101"/>
        <v>191000</v>
      </c>
      <c r="BA2967" s="138">
        <f t="shared" ca="1" si="102"/>
        <v>190999</v>
      </c>
      <c r="BB2967" s="138">
        <f t="shared" ca="1" si="103"/>
        <v>1</v>
      </c>
    </row>
    <row r="2968" spans="52:54" ht="15.75" customHeight="1">
      <c r="AZ2968" s="138">
        <f t="shared" ca="1" si="101"/>
        <v>264000</v>
      </c>
      <c r="BA2968" s="138">
        <f t="shared" ca="1" si="102"/>
        <v>263999</v>
      </c>
      <c r="BB2968" s="138">
        <f t="shared" ca="1" si="103"/>
        <v>1</v>
      </c>
    </row>
    <row r="2969" spans="52:54" ht="15.75" customHeight="1">
      <c r="AZ2969" s="138">
        <f t="shared" ca="1" si="101"/>
        <v>392000</v>
      </c>
      <c r="BA2969" s="138">
        <f t="shared" ca="1" si="102"/>
        <v>391999</v>
      </c>
      <c r="BB2969" s="138">
        <f t="shared" ca="1" si="103"/>
        <v>1</v>
      </c>
    </row>
    <row r="2970" spans="52:54" ht="15.75" customHeight="1">
      <c r="AZ2970" s="138">
        <f t="shared" ca="1" si="101"/>
        <v>164000</v>
      </c>
      <c r="BA2970" s="138">
        <f t="shared" ca="1" si="102"/>
        <v>163999</v>
      </c>
      <c r="BB2970" s="138">
        <f t="shared" ca="1" si="103"/>
        <v>1</v>
      </c>
    </row>
    <row r="2971" spans="52:54" ht="15.75" customHeight="1">
      <c r="AZ2971" s="138">
        <f t="shared" ca="1" si="101"/>
        <v>202000</v>
      </c>
      <c r="BA2971" s="138">
        <f t="shared" ca="1" si="102"/>
        <v>201999</v>
      </c>
      <c r="BB2971" s="138">
        <f t="shared" ca="1" si="103"/>
        <v>1</v>
      </c>
    </row>
    <row r="2972" spans="52:54" ht="15.75" customHeight="1">
      <c r="AZ2972" s="138">
        <f t="shared" ca="1" si="101"/>
        <v>213000</v>
      </c>
      <c r="BA2972" s="138">
        <f t="shared" ca="1" si="102"/>
        <v>212999</v>
      </c>
      <c r="BB2972" s="138">
        <f t="shared" ca="1" si="103"/>
        <v>1</v>
      </c>
    </row>
    <row r="2973" spans="52:54" ht="15.75" customHeight="1">
      <c r="AZ2973" s="138">
        <f t="shared" ca="1" si="101"/>
        <v>134000</v>
      </c>
      <c r="BA2973" s="138">
        <f t="shared" ca="1" si="102"/>
        <v>133999</v>
      </c>
      <c r="BB2973" s="138">
        <f t="shared" ca="1" si="103"/>
        <v>1</v>
      </c>
    </row>
    <row r="2974" spans="52:54" ht="15.75" customHeight="1">
      <c r="AZ2974" s="138">
        <f t="shared" ca="1" si="101"/>
        <v>346000</v>
      </c>
      <c r="BA2974" s="138">
        <f t="shared" ca="1" si="102"/>
        <v>345999</v>
      </c>
      <c r="BB2974" s="138">
        <f t="shared" ca="1" si="103"/>
        <v>1</v>
      </c>
    </row>
    <row r="2975" spans="52:54" ht="15.75" customHeight="1">
      <c r="AZ2975" s="138">
        <f t="shared" ca="1" si="101"/>
        <v>312000</v>
      </c>
      <c r="BA2975" s="138">
        <f t="shared" ca="1" si="102"/>
        <v>311999</v>
      </c>
      <c r="BB2975" s="138">
        <f t="shared" ca="1" si="103"/>
        <v>1</v>
      </c>
    </row>
    <row r="2976" spans="52:54" ht="15.75" customHeight="1">
      <c r="AZ2976" s="138">
        <f t="shared" ca="1" si="101"/>
        <v>141000</v>
      </c>
      <c r="BA2976" s="138">
        <f t="shared" ca="1" si="102"/>
        <v>140999</v>
      </c>
      <c r="BB2976" s="138">
        <f t="shared" ca="1" si="103"/>
        <v>1</v>
      </c>
    </row>
    <row r="2977" spans="52:54" ht="15.75" customHeight="1">
      <c r="AZ2977" s="138">
        <f t="shared" ca="1" si="101"/>
        <v>197000</v>
      </c>
      <c r="BA2977" s="138">
        <f t="shared" ca="1" si="102"/>
        <v>196999</v>
      </c>
      <c r="BB2977" s="138">
        <f t="shared" ca="1" si="103"/>
        <v>1</v>
      </c>
    </row>
    <row r="2978" spans="52:54" ht="15.75" customHeight="1">
      <c r="AZ2978" s="138">
        <f t="shared" ca="1" si="101"/>
        <v>135000</v>
      </c>
      <c r="BA2978" s="138">
        <f t="shared" ca="1" si="102"/>
        <v>134999</v>
      </c>
      <c r="BB2978" s="138">
        <f t="shared" ca="1" si="103"/>
        <v>1</v>
      </c>
    </row>
    <row r="2979" spans="52:54" ht="15.75" customHeight="1">
      <c r="AZ2979" s="138">
        <f t="shared" ca="1" si="101"/>
        <v>211000</v>
      </c>
      <c r="BA2979" s="138">
        <f t="shared" ca="1" si="102"/>
        <v>210999</v>
      </c>
      <c r="BB2979" s="138">
        <f t="shared" ca="1" si="103"/>
        <v>1</v>
      </c>
    </row>
    <row r="2980" spans="52:54" ht="15.75" customHeight="1">
      <c r="AZ2980" s="138">
        <f t="shared" ca="1" si="101"/>
        <v>339000</v>
      </c>
      <c r="BA2980" s="138">
        <f t="shared" ca="1" si="102"/>
        <v>338999</v>
      </c>
      <c r="BB2980" s="138">
        <f t="shared" ca="1" si="103"/>
        <v>1</v>
      </c>
    </row>
    <row r="2981" spans="52:54" ht="15.75" customHeight="1">
      <c r="AZ2981" s="138">
        <f t="shared" ca="1" si="101"/>
        <v>151000</v>
      </c>
      <c r="BA2981" s="138">
        <f t="shared" ca="1" si="102"/>
        <v>150999</v>
      </c>
      <c r="BB2981" s="138">
        <f t="shared" ca="1" si="103"/>
        <v>1</v>
      </c>
    </row>
    <row r="2982" spans="52:54" ht="15.75" customHeight="1">
      <c r="AZ2982" s="138">
        <f t="shared" ca="1" si="101"/>
        <v>274000</v>
      </c>
      <c r="BA2982" s="138">
        <f t="shared" ca="1" si="102"/>
        <v>273999</v>
      </c>
      <c r="BB2982" s="138">
        <f t="shared" ca="1" si="103"/>
        <v>1</v>
      </c>
    </row>
    <row r="2983" spans="52:54" ht="15.75" customHeight="1">
      <c r="AZ2983" s="138">
        <f t="shared" ca="1" si="101"/>
        <v>265000</v>
      </c>
      <c r="BA2983" s="138">
        <f t="shared" ca="1" si="102"/>
        <v>264999</v>
      </c>
      <c r="BB2983" s="138">
        <f t="shared" ca="1" si="103"/>
        <v>1</v>
      </c>
    </row>
    <row r="2984" spans="52:54" ht="15.75" customHeight="1">
      <c r="AZ2984" s="138">
        <f t="shared" ca="1" si="101"/>
        <v>232000</v>
      </c>
      <c r="BA2984" s="138">
        <f t="shared" ca="1" si="102"/>
        <v>231999</v>
      </c>
      <c r="BB2984" s="138">
        <f t="shared" ca="1" si="103"/>
        <v>1</v>
      </c>
    </row>
    <row r="2985" spans="52:54" ht="15.75" customHeight="1">
      <c r="AZ2985" s="138">
        <f t="shared" ca="1" si="101"/>
        <v>308000</v>
      </c>
      <c r="BA2985" s="138">
        <f t="shared" ca="1" si="102"/>
        <v>307999</v>
      </c>
      <c r="BB2985" s="138">
        <f t="shared" ca="1" si="103"/>
        <v>1</v>
      </c>
    </row>
    <row r="2986" spans="52:54" ht="15.75" customHeight="1">
      <c r="AZ2986" s="138">
        <f t="shared" ca="1" si="101"/>
        <v>394000</v>
      </c>
      <c r="BA2986" s="138">
        <f t="shared" ca="1" si="102"/>
        <v>393999</v>
      </c>
      <c r="BB2986" s="138">
        <f t="shared" ca="1" si="103"/>
        <v>1</v>
      </c>
    </row>
    <row r="2987" spans="52:54" ht="15.75" customHeight="1">
      <c r="AZ2987" s="138">
        <f t="shared" ca="1" si="101"/>
        <v>170000</v>
      </c>
      <c r="BA2987" s="138">
        <f t="shared" ca="1" si="102"/>
        <v>169999</v>
      </c>
      <c r="BB2987" s="138">
        <f t="shared" ca="1" si="103"/>
        <v>1</v>
      </c>
    </row>
    <row r="2988" spans="52:54" ht="15.75" customHeight="1">
      <c r="AZ2988" s="138">
        <f t="shared" ca="1" si="101"/>
        <v>331000</v>
      </c>
      <c r="BA2988" s="138">
        <f t="shared" ca="1" si="102"/>
        <v>330999</v>
      </c>
      <c r="BB2988" s="138">
        <f t="shared" ca="1" si="103"/>
        <v>1</v>
      </c>
    </row>
    <row r="2989" spans="52:54" ht="15.75" customHeight="1">
      <c r="AZ2989" s="138">
        <f t="shared" ca="1" si="101"/>
        <v>398000</v>
      </c>
      <c r="BA2989" s="138">
        <f t="shared" ca="1" si="102"/>
        <v>397999</v>
      </c>
      <c r="BB2989" s="138">
        <f t="shared" ca="1" si="103"/>
        <v>1</v>
      </c>
    </row>
    <row r="2990" spans="52:54" ht="15.75" customHeight="1">
      <c r="AZ2990" s="138">
        <f t="shared" ca="1" si="101"/>
        <v>130000</v>
      </c>
      <c r="BA2990" s="138">
        <f t="shared" ca="1" si="102"/>
        <v>129999</v>
      </c>
      <c r="BB2990" s="138">
        <f t="shared" ca="1" si="103"/>
        <v>1</v>
      </c>
    </row>
    <row r="2991" spans="52:54" ht="15.75" customHeight="1">
      <c r="AZ2991" s="138">
        <f t="shared" ca="1" si="101"/>
        <v>136000</v>
      </c>
      <c r="BA2991" s="138">
        <f t="shared" ca="1" si="102"/>
        <v>135999</v>
      </c>
      <c r="BB2991" s="138">
        <f t="shared" ca="1" si="103"/>
        <v>1</v>
      </c>
    </row>
    <row r="2992" spans="52:54" ht="15.75" customHeight="1">
      <c r="AZ2992" s="138">
        <f t="shared" ca="1" si="101"/>
        <v>147000</v>
      </c>
      <c r="BA2992" s="138">
        <f t="shared" ca="1" si="102"/>
        <v>146999</v>
      </c>
      <c r="BB2992" s="138">
        <f t="shared" ca="1" si="103"/>
        <v>1</v>
      </c>
    </row>
    <row r="2993" spans="52:54" ht="15.75" customHeight="1">
      <c r="AZ2993" s="138">
        <f t="shared" ca="1" si="101"/>
        <v>322000</v>
      </c>
      <c r="BA2993" s="138">
        <f t="shared" ca="1" si="102"/>
        <v>321999</v>
      </c>
      <c r="BB2993" s="138">
        <f t="shared" ca="1" si="103"/>
        <v>1</v>
      </c>
    </row>
    <row r="2994" spans="52:54" ht="15.75" customHeight="1">
      <c r="AZ2994" s="138">
        <f t="shared" ca="1" si="101"/>
        <v>161000</v>
      </c>
      <c r="BA2994" s="138">
        <f t="shared" ca="1" si="102"/>
        <v>160999</v>
      </c>
      <c r="BB2994" s="138">
        <f t="shared" ca="1" si="103"/>
        <v>1</v>
      </c>
    </row>
    <row r="2995" spans="52:54" ht="15.75" customHeight="1">
      <c r="AZ2995" s="138">
        <f t="shared" ca="1" si="101"/>
        <v>186000</v>
      </c>
      <c r="BA2995" s="138">
        <f t="shared" ca="1" si="102"/>
        <v>185999</v>
      </c>
      <c r="BB2995" s="138">
        <f t="shared" ca="1" si="103"/>
        <v>1</v>
      </c>
    </row>
    <row r="2996" spans="52:54" ht="15.75" customHeight="1">
      <c r="AZ2996" s="138">
        <f t="shared" ca="1" si="101"/>
        <v>292000</v>
      </c>
      <c r="BA2996" s="138">
        <f t="shared" ca="1" si="102"/>
        <v>291999</v>
      </c>
      <c r="BB2996" s="138">
        <f t="shared" ca="1" si="103"/>
        <v>1</v>
      </c>
    </row>
    <row r="2997" spans="52:54" ht="15.75" customHeight="1">
      <c r="AZ2997" s="138">
        <f t="shared" ca="1" si="101"/>
        <v>145000</v>
      </c>
      <c r="BA2997" s="138">
        <f t="shared" ca="1" si="102"/>
        <v>144999</v>
      </c>
      <c r="BB2997" s="138">
        <f t="shared" ca="1" si="103"/>
        <v>1</v>
      </c>
    </row>
    <row r="2998" spans="52:54" ht="15.75" customHeight="1">
      <c r="AZ2998" s="138">
        <f t="shared" ca="1" si="101"/>
        <v>310000</v>
      </c>
      <c r="BA2998" s="138">
        <f t="shared" ca="1" si="102"/>
        <v>309999</v>
      </c>
      <c r="BB2998" s="138">
        <f t="shared" ca="1" si="103"/>
        <v>1</v>
      </c>
    </row>
    <row r="2999" spans="52:54" ht="15.75" customHeight="1">
      <c r="AZ2999" s="138">
        <f t="shared" ca="1" si="101"/>
        <v>170000</v>
      </c>
      <c r="BA2999" s="138">
        <f t="shared" ca="1" si="102"/>
        <v>169999</v>
      </c>
      <c r="BB2999" s="138">
        <f t="shared" ca="1" si="103"/>
        <v>1</v>
      </c>
    </row>
    <row r="3000" spans="52:54" ht="15.75" customHeight="1">
      <c r="AZ3000" s="138">
        <f t="shared" ca="1" si="101"/>
        <v>193000</v>
      </c>
      <c r="BA3000" s="138">
        <f t="shared" ca="1" si="102"/>
        <v>192999</v>
      </c>
      <c r="BB3000" s="138">
        <f t="shared" ca="1" si="103"/>
        <v>1</v>
      </c>
    </row>
    <row r="3001" spans="52:54" ht="15.75" customHeight="1">
      <c r="AZ3001" s="138">
        <f t="shared" ca="1" si="101"/>
        <v>293000</v>
      </c>
      <c r="BA3001" s="138">
        <f t="shared" ca="1" si="102"/>
        <v>292999</v>
      </c>
      <c r="BB3001" s="138">
        <f t="shared" ca="1" si="103"/>
        <v>1</v>
      </c>
    </row>
    <row r="3002" spans="52:54" ht="15.75" customHeight="1">
      <c r="AZ3002" s="138">
        <f t="shared" ca="1" si="101"/>
        <v>302000</v>
      </c>
      <c r="BA3002" s="138">
        <f t="shared" ca="1" si="102"/>
        <v>301999</v>
      </c>
      <c r="BB3002" s="138">
        <f t="shared" ca="1" si="103"/>
        <v>1</v>
      </c>
    </row>
    <row r="3003" spans="52:54" ht="15.75" customHeight="1">
      <c r="AZ3003" s="138">
        <f t="shared" ca="1" si="101"/>
        <v>104000</v>
      </c>
      <c r="BA3003" s="138">
        <f t="shared" ca="1" si="102"/>
        <v>103999</v>
      </c>
      <c r="BB3003" s="138">
        <f t="shared" ca="1" si="103"/>
        <v>1</v>
      </c>
    </row>
    <row r="3004" spans="52:54" ht="15.75" customHeight="1">
      <c r="AZ3004" s="138">
        <f t="shared" ca="1" si="101"/>
        <v>330000</v>
      </c>
      <c r="BA3004" s="138">
        <f t="shared" ca="1" si="102"/>
        <v>329999</v>
      </c>
      <c r="BB3004" s="138">
        <f t="shared" ca="1" si="103"/>
        <v>1</v>
      </c>
    </row>
    <row r="3005" spans="52:54" ht="15.75" customHeight="1">
      <c r="AZ3005" s="138">
        <f t="shared" ca="1" si="101"/>
        <v>258000</v>
      </c>
      <c r="BA3005" s="138">
        <f t="shared" ca="1" si="102"/>
        <v>257999</v>
      </c>
      <c r="BB3005" s="138">
        <f t="shared" ca="1" si="103"/>
        <v>1</v>
      </c>
    </row>
    <row r="3006" spans="52:54" ht="15.75" customHeight="1">
      <c r="AZ3006" s="138">
        <f t="shared" ca="1" si="101"/>
        <v>119000</v>
      </c>
      <c r="BA3006" s="138">
        <f t="shared" ca="1" si="102"/>
        <v>118999</v>
      </c>
      <c r="BB3006" s="138">
        <f t="shared" ca="1" si="103"/>
        <v>1</v>
      </c>
    </row>
    <row r="3007" spans="52:54" ht="15.75" customHeight="1">
      <c r="AZ3007" s="138">
        <f t="shared" ca="1" si="101"/>
        <v>287000</v>
      </c>
      <c r="BA3007" s="138">
        <f t="shared" ca="1" si="102"/>
        <v>286999</v>
      </c>
      <c r="BB3007" s="138">
        <f t="shared" ca="1" si="103"/>
        <v>1</v>
      </c>
    </row>
    <row r="3008" spans="52:54" ht="15.75" customHeight="1">
      <c r="AZ3008" s="138">
        <f t="shared" ca="1" si="101"/>
        <v>280000</v>
      </c>
      <c r="BA3008" s="138">
        <f t="shared" ca="1" si="102"/>
        <v>279999</v>
      </c>
      <c r="BB3008" s="138">
        <f t="shared" ca="1" si="103"/>
        <v>1</v>
      </c>
    </row>
    <row r="3009" spans="52:54" ht="15.75" customHeight="1">
      <c r="AZ3009" s="138">
        <f t="shared" ca="1" si="101"/>
        <v>280000</v>
      </c>
      <c r="BA3009" s="138">
        <f t="shared" ca="1" si="102"/>
        <v>279999</v>
      </c>
      <c r="BB3009" s="138">
        <f t="shared" ca="1" si="103"/>
        <v>1</v>
      </c>
    </row>
    <row r="3010" spans="52:54" ht="15.75" customHeight="1">
      <c r="AZ3010" s="138">
        <f t="shared" ca="1" si="101"/>
        <v>252000</v>
      </c>
      <c r="BA3010" s="138">
        <f t="shared" ca="1" si="102"/>
        <v>251999</v>
      </c>
      <c r="BB3010" s="138">
        <f t="shared" ca="1" si="103"/>
        <v>1</v>
      </c>
    </row>
    <row r="3011" spans="52:54" ht="15.75" customHeight="1">
      <c r="AZ3011" s="138">
        <f t="shared" ca="1" si="101"/>
        <v>388000</v>
      </c>
      <c r="BA3011" s="138">
        <f t="shared" ca="1" si="102"/>
        <v>387999</v>
      </c>
      <c r="BB3011" s="138">
        <f t="shared" ca="1" si="103"/>
        <v>1</v>
      </c>
    </row>
    <row r="3012" spans="52:54" ht="15.75" customHeight="1">
      <c r="AZ3012" s="138">
        <f t="shared" ca="1" si="101"/>
        <v>323000</v>
      </c>
      <c r="BA3012" s="138">
        <f t="shared" ca="1" si="102"/>
        <v>322999</v>
      </c>
      <c r="BB3012" s="138">
        <f t="shared" ca="1" si="103"/>
        <v>1</v>
      </c>
    </row>
    <row r="3013" spans="52:54" ht="15.75" customHeight="1">
      <c r="AZ3013" s="138">
        <f t="shared" ca="1" si="101"/>
        <v>163000</v>
      </c>
      <c r="BA3013" s="138">
        <f t="shared" ca="1" si="102"/>
        <v>162999</v>
      </c>
      <c r="BB3013" s="138">
        <f t="shared" ca="1" si="103"/>
        <v>1</v>
      </c>
    </row>
    <row r="3014" spans="52:54" ht="15.75" customHeight="1">
      <c r="AZ3014" s="138">
        <f t="shared" ca="1" si="101"/>
        <v>292000</v>
      </c>
      <c r="BA3014" s="138">
        <f t="shared" ca="1" si="102"/>
        <v>291999</v>
      </c>
      <c r="BB3014" s="138">
        <f t="shared" ca="1" si="103"/>
        <v>1</v>
      </c>
    </row>
    <row r="3015" spans="52:54" ht="15.75" customHeight="1">
      <c r="AZ3015" s="138">
        <f t="shared" ca="1" si="101"/>
        <v>360000</v>
      </c>
      <c r="BA3015" s="138">
        <f t="shared" ca="1" si="102"/>
        <v>359999</v>
      </c>
      <c r="BB3015" s="138">
        <f t="shared" ca="1" si="103"/>
        <v>1</v>
      </c>
    </row>
    <row r="3016" spans="52:54" ht="15.75" customHeight="1">
      <c r="AZ3016" s="138">
        <f t="shared" ca="1" si="101"/>
        <v>192000</v>
      </c>
      <c r="BA3016" s="138">
        <f t="shared" ca="1" si="102"/>
        <v>191999</v>
      </c>
      <c r="BB3016" s="138">
        <f t="shared" ca="1" si="103"/>
        <v>1</v>
      </c>
    </row>
    <row r="3017" spans="52:54" ht="15.75" customHeight="1">
      <c r="AZ3017" s="138">
        <f t="shared" ca="1" si="101"/>
        <v>299000</v>
      </c>
      <c r="BA3017" s="138">
        <f t="shared" ca="1" si="102"/>
        <v>298999</v>
      </c>
      <c r="BB3017" s="138">
        <f t="shared" ca="1" si="103"/>
        <v>1</v>
      </c>
    </row>
    <row r="3018" spans="52:54" ht="15.75" customHeight="1">
      <c r="AZ3018" s="138">
        <f t="shared" ca="1" si="101"/>
        <v>312000</v>
      </c>
      <c r="BA3018" s="138">
        <f t="shared" ca="1" si="102"/>
        <v>311999</v>
      </c>
      <c r="BB3018" s="138">
        <f t="shared" ca="1" si="103"/>
        <v>1</v>
      </c>
    </row>
    <row r="3019" spans="52:54" ht="15.75" customHeight="1">
      <c r="AZ3019" s="138">
        <f t="shared" ca="1" si="101"/>
        <v>314000</v>
      </c>
      <c r="BA3019" s="138">
        <f t="shared" ca="1" si="102"/>
        <v>313999</v>
      </c>
      <c r="BB3019" s="138">
        <f t="shared" ca="1" si="103"/>
        <v>1</v>
      </c>
    </row>
    <row r="3020" spans="52:54" ht="15.75" customHeight="1">
      <c r="AZ3020" s="138">
        <f t="shared" ca="1" si="101"/>
        <v>248000</v>
      </c>
      <c r="BA3020" s="138">
        <f t="shared" ca="1" si="102"/>
        <v>247999</v>
      </c>
      <c r="BB3020" s="138">
        <f t="shared" ca="1" si="103"/>
        <v>1</v>
      </c>
    </row>
    <row r="3021" spans="52:54" ht="15.75" customHeight="1">
      <c r="AZ3021" s="138">
        <f t="shared" ca="1" si="101"/>
        <v>306000</v>
      </c>
      <c r="BA3021" s="138">
        <f t="shared" ca="1" si="102"/>
        <v>305999</v>
      </c>
      <c r="BB3021" s="138">
        <f t="shared" ca="1" si="103"/>
        <v>1</v>
      </c>
    </row>
    <row r="3022" spans="52:54" ht="15.75" customHeight="1">
      <c r="AZ3022" s="138">
        <f t="shared" ca="1" si="101"/>
        <v>289000</v>
      </c>
      <c r="BA3022" s="138">
        <f t="shared" ca="1" si="102"/>
        <v>288999</v>
      </c>
      <c r="BB3022" s="138">
        <f t="shared" ca="1" si="103"/>
        <v>1</v>
      </c>
    </row>
    <row r="3023" spans="52:54" ht="15.75" customHeight="1">
      <c r="AZ3023" s="138">
        <f t="shared" ca="1" si="101"/>
        <v>259000</v>
      </c>
      <c r="BA3023" s="138">
        <f t="shared" ca="1" si="102"/>
        <v>258999</v>
      </c>
      <c r="BB3023" s="138">
        <f t="shared" ca="1" si="103"/>
        <v>1</v>
      </c>
    </row>
    <row r="3024" spans="52:54" ht="15.75" customHeight="1">
      <c r="AZ3024" s="138">
        <f t="shared" ca="1" si="101"/>
        <v>188000</v>
      </c>
      <c r="BA3024" s="138">
        <f t="shared" ca="1" si="102"/>
        <v>187999</v>
      </c>
      <c r="BB3024" s="138">
        <f t="shared" ca="1" si="103"/>
        <v>1</v>
      </c>
    </row>
    <row r="3025" spans="52:54" ht="15.75" customHeight="1">
      <c r="AZ3025" s="138">
        <f t="shared" ca="1" si="101"/>
        <v>164000</v>
      </c>
      <c r="BA3025" s="138">
        <f t="shared" ca="1" si="102"/>
        <v>163999</v>
      </c>
      <c r="BB3025" s="138">
        <f t="shared" ca="1" si="103"/>
        <v>1</v>
      </c>
    </row>
    <row r="3026" spans="52:54" ht="15.75" customHeight="1">
      <c r="AZ3026" s="138">
        <f t="shared" ca="1" si="101"/>
        <v>378000</v>
      </c>
      <c r="BA3026" s="138">
        <f t="shared" ca="1" si="102"/>
        <v>377999</v>
      </c>
      <c r="BB3026" s="138">
        <f t="shared" ca="1" si="103"/>
        <v>1</v>
      </c>
    </row>
    <row r="3027" spans="52:54" ht="15.75" customHeight="1">
      <c r="AZ3027" s="138">
        <f t="shared" ca="1" si="101"/>
        <v>303000</v>
      </c>
      <c r="BA3027" s="138">
        <f t="shared" ca="1" si="102"/>
        <v>302999</v>
      </c>
      <c r="BB3027" s="138">
        <f t="shared" ca="1" si="103"/>
        <v>1</v>
      </c>
    </row>
    <row r="3028" spans="52:54" ht="15.75" customHeight="1">
      <c r="AZ3028" s="138">
        <f t="shared" ca="1" si="101"/>
        <v>156000</v>
      </c>
      <c r="BA3028" s="138">
        <f t="shared" ca="1" si="102"/>
        <v>155999</v>
      </c>
      <c r="BB3028" s="138">
        <f t="shared" ca="1" si="103"/>
        <v>1</v>
      </c>
    </row>
    <row r="3029" spans="52:54" ht="15.75" customHeight="1">
      <c r="AZ3029" s="138">
        <f t="shared" ca="1" si="101"/>
        <v>169000</v>
      </c>
      <c r="BA3029" s="138">
        <f t="shared" ca="1" si="102"/>
        <v>168999</v>
      </c>
      <c r="BB3029" s="138">
        <f t="shared" ca="1" si="103"/>
        <v>1</v>
      </c>
    </row>
    <row r="3030" spans="52:54" ht="15.75" customHeight="1">
      <c r="AZ3030" s="138">
        <f t="shared" ca="1" si="101"/>
        <v>251000</v>
      </c>
      <c r="BA3030" s="138">
        <f t="shared" ca="1" si="102"/>
        <v>250999</v>
      </c>
      <c r="BB3030" s="138">
        <f t="shared" ca="1" si="103"/>
        <v>1</v>
      </c>
    </row>
    <row r="3031" spans="52:54" ht="15.75" customHeight="1">
      <c r="AZ3031" s="138">
        <f t="shared" ca="1" si="101"/>
        <v>366000</v>
      </c>
      <c r="BA3031" s="138">
        <f t="shared" ca="1" si="102"/>
        <v>365999</v>
      </c>
      <c r="BB3031" s="138">
        <f t="shared" ca="1" si="103"/>
        <v>1</v>
      </c>
    </row>
    <row r="3032" spans="52:54" ht="15.75" customHeight="1">
      <c r="AZ3032" s="138">
        <f t="shared" ca="1" si="101"/>
        <v>193000</v>
      </c>
      <c r="BA3032" s="138">
        <f t="shared" ca="1" si="102"/>
        <v>192999</v>
      </c>
      <c r="BB3032" s="138">
        <f t="shared" ca="1" si="103"/>
        <v>1</v>
      </c>
    </row>
    <row r="3033" spans="52:54" ht="15.75" customHeight="1">
      <c r="AZ3033" s="138">
        <f t="shared" ca="1" si="101"/>
        <v>185000</v>
      </c>
      <c r="BA3033" s="138">
        <f t="shared" ca="1" si="102"/>
        <v>184999</v>
      </c>
      <c r="BB3033" s="138">
        <f t="shared" ca="1" si="103"/>
        <v>1</v>
      </c>
    </row>
    <row r="3034" spans="52:54" ht="15.75" customHeight="1">
      <c r="AZ3034" s="138">
        <f t="shared" ca="1" si="101"/>
        <v>142000</v>
      </c>
      <c r="BA3034" s="138">
        <f t="shared" ca="1" si="102"/>
        <v>141999</v>
      </c>
      <c r="BB3034" s="138">
        <f t="shared" ca="1" si="103"/>
        <v>1</v>
      </c>
    </row>
    <row r="3035" spans="52:54" ht="15.75" customHeight="1">
      <c r="AZ3035" s="138">
        <f t="shared" ca="1" si="101"/>
        <v>368000</v>
      </c>
      <c r="BA3035" s="138">
        <f t="shared" ca="1" si="102"/>
        <v>367999</v>
      </c>
      <c r="BB3035" s="138">
        <f t="shared" ca="1" si="103"/>
        <v>1</v>
      </c>
    </row>
    <row r="3036" spans="52:54" ht="15.75" customHeight="1">
      <c r="AZ3036" s="138">
        <f t="shared" ca="1" si="101"/>
        <v>336000</v>
      </c>
      <c r="BA3036" s="138">
        <f t="shared" ca="1" si="102"/>
        <v>335999</v>
      </c>
      <c r="BB3036" s="138">
        <f t="shared" ca="1" si="103"/>
        <v>1</v>
      </c>
    </row>
    <row r="3037" spans="52:54" ht="15.75" customHeight="1">
      <c r="AZ3037" s="138">
        <f t="shared" ca="1" si="101"/>
        <v>369000</v>
      </c>
      <c r="BA3037" s="138">
        <f t="shared" ca="1" si="102"/>
        <v>368999</v>
      </c>
      <c r="BB3037" s="138">
        <f t="shared" ca="1" si="103"/>
        <v>1</v>
      </c>
    </row>
    <row r="3038" spans="52:54" ht="15.75" customHeight="1">
      <c r="AZ3038" s="138">
        <f t="shared" ca="1" si="101"/>
        <v>120000</v>
      </c>
      <c r="BA3038" s="138">
        <f t="shared" ca="1" si="102"/>
        <v>119999</v>
      </c>
      <c r="BB3038" s="138">
        <f t="shared" ca="1" si="103"/>
        <v>1</v>
      </c>
    </row>
    <row r="3039" spans="52:54" ht="15.75" customHeight="1">
      <c r="AZ3039" s="138">
        <f t="shared" ca="1" si="101"/>
        <v>218000</v>
      </c>
      <c r="BA3039" s="138">
        <f t="shared" ca="1" si="102"/>
        <v>217999</v>
      </c>
      <c r="BB3039" s="138">
        <f t="shared" ca="1" si="103"/>
        <v>1</v>
      </c>
    </row>
    <row r="3040" spans="52:54" ht="15.75" customHeight="1">
      <c r="AZ3040" s="138">
        <f t="shared" ca="1" si="101"/>
        <v>326000</v>
      </c>
      <c r="BA3040" s="138">
        <f t="shared" ca="1" si="102"/>
        <v>325999</v>
      </c>
      <c r="BB3040" s="138">
        <f t="shared" ca="1" si="103"/>
        <v>1</v>
      </c>
    </row>
    <row r="3041" spans="52:54" ht="15.75" customHeight="1">
      <c r="AZ3041" s="138">
        <f t="shared" ca="1" si="101"/>
        <v>322000</v>
      </c>
      <c r="BA3041" s="138">
        <f t="shared" ca="1" si="102"/>
        <v>321999</v>
      </c>
      <c r="BB3041" s="138">
        <f t="shared" ca="1" si="103"/>
        <v>1</v>
      </c>
    </row>
    <row r="3042" spans="52:54" ht="15.75" customHeight="1">
      <c r="AZ3042" s="138">
        <f t="shared" ca="1" si="101"/>
        <v>249000</v>
      </c>
      <c r="BA3042" s="138">
        <f t="shared" ca="1" si="102"/>
        <v>248999</v>
      </c>
      <c r="BB3042" s="138">
        <f t="shared" ca="1" si="103"/>
        <v>1</v>
      </c>
    </row>
    <row r="3043" spans="52:54" ht="15.75" customHeight="1">
      <c r="AZ3043" s="138">
        <f t="shared" ca="1" si="101"/>
        <v>269000</v>
      </c>
      <c r="BA3043" s="138">
        <f t="shared" ca="1" si="102"/>
        <v>268999</v>
      </c>
      <c r="BB3043" s="138">
        <f t="shared" ca="1" si="103"/>
        <v>1</v>
      </c>
    </row>
    <row r="3044" spans="52:54" ht="15.75" customHeight="1">
      <c r="AZ3044" s="138">
        <f t="shared" ca="1" si="101"/>
        <v>227000</v>
      </c>
      <c r="BA3044" s="138">
        <f t="shared" ca="1" si="102"/>
        <v>226999</v>
      </c>
      <c r="BB3044" s="138">
        <f t="shared" ca="1" si="103"/>
        <v>1</v>
      </c>
    </row>
    <row r="3045" spans="52:54" ht="15.75" customHeight="1">
      <c r="AZ3045" s="138">
        <f t="shared" ca="1" si="101"/>
        <v>358000</v>
      </c>
      <c r="BA3045" s="138">
        <f t="shared" ca="1" si="102"/>
        <v>357999</v>
      </c>
      <c r="BB3045" s="138">
        <f t="shared" ca="1" si="103"/>
        <v>1</v>
      </c>
    </row>
    <row r="3046" spans="52:54" ht="15.75" customHeight="1">
      <c r="AZ3046" s="138">
        <f t="shared" ca="1" si="101"/>
        <v>372000</v>
      </c>
      <c r="BA3046" s="138">
        <f t="shared" ca="1" si="102"/>
        <v>371999</v>
      </c>
      <c r="BB3046" s="138">
        <f t="shared" ca="1" si="103"/>
        <v>1</v>
      </c>
    </row>
    <row r="3047" spans="52:54" ht="15.75" customHeight="1">
      <c r="AZ3047" s="138">
        <f t="shared" ca="1" si="101"/>
        <v>261000</v>
      </c>
      <c r="BA3047" s="138">
        <f t="shared" ca="1" si="102"/>
        <v>260999</v>
      </c>
      <c r="BB3047" s="138">
        <f t="shared" ca="1" si="103"/>
        <v>1</v>
      </c>
    </row>
    <row r="3048" spans="52:54" ht="15.75" customHeight="1">
      <c r="AZ3048" s="138">
        <f t="shared" ca="1" si="101"/>
        <v>174000</v>
      </c>
      <c r="BA3048" s="138">
        <f t="shared" ca="1" si="102"/>
        <v>173999</v>
      </c>
      <c r="BB3048" s="138">
        <f t="shared" ca="1" si="103"/>
        <v>1</v>
      </c>
    </row>
    <row r="3049" spans="52:54" ht="15.75" customHeight="1">
      <c r="AZ3049" s="138">
        <f t="shared" ca="1" si="101"/>
        <v>363000</v>
      </c>
      <c r="BA3049" s="138">
        <f t="shared" ca="1" si="102"/>
        <v>362999</v>
      </c>
      <c r="BB3049" s="138">
        <f t="shared" ca="1" si="103"/>
        <v>1</v>
      </c>
    </row>
    <row r="3050" spans="52:54" ht="15.75" customHeight="1">
      <c r="AZ3050" s="138">
        <f t="shared" ca="1" si="101"/>
        <v>369000</v>
      </c>
      <c r="BA3050" s="138">
        <f t="shared" ca="1" si="102"/>
        <v>368999</v>
      </c>
      <c r="BB3050" s="138">
        <f t="shared" ca="1" si="103"/>
        <v>1</v>
      </c>
    </row>
    <row r="3051" spans="52:54" ht="15.75" customHeight="1">
      <c r="AZ3051" s="138">
        <f t="shared" ca="1" si="101"/>
        <v>351000</v>
      </c>
      <c r="BA3051" s="138">
        <f t="shared" ca="1" si="102"/>
        <v>350999</v>
      </c>
      <c r="BB3051" s="138">
        <f t="shared" ca="1" si="103"/>
        <v>1</v>
      </c>
    </row>
    <row r="3052" spans="52:54" ht="15.75" customHeight="1">
      <c r="AZ3052" s="138">
        <f t="shared" ca="1" si="101"/>
        <v>235000</v>
      </c>
      <c r="BA3052" s="138">
        <f t="shared" ca="1" si="102"/>
        <v>234999</v>
      </c>
      <c r="BB3052" s="138">
        <f t="shared" ca="1" si="103"/>
        <v>1</v>
      </c>
    </row>
    <row r="3053" spans="52:54" ht="15.75" customHeight="1">
      <c r="AZ3053" s="138">
        <f t="shared" ca="1" si="101"/>
        <v>227000</v>
      </c>
      <c r="BA3053" s="138">
        <f t="shared" ca="1" si="102"/>
        <v>226999</v>
      </c>
      <c r="BB3053" s="138">
        <f t="shared" ca="1" si="103"/>
        <v>1</v>
      </c>
    </row>
    <row r="3054" spans="52:54" ht="15.75" customHeight="1">
      <c r="AZ3054" s="138">
        <f t="shared" ca="1" si="101"/>
        <v>174000</v>
      </c>
      <c r="BA3054" s="138">
        <f t="shared" ca="1" si="102"/>
        <v>173999</v>
      </c>
      <c r="BB3054" s="138">
        <f t="shared" ca="1" si="103"/>
        <v>1</v>
      </c>
    </row>
    <row r="3055" spans="52:54" ht="15.75" customHeight="1">
      <c r="AZ3055" s="138">
        <f t="shared" ca="1" si="101"/>
        <v>340000</v>
      </c>
      <c r="BA3055" s="138">
        <f t="shared" ca="1" si="102"/>
        <v>339999</v>
      </c>
      <c r="BB3055" s="138">
        <f t="shared" ca="1" si="103"/>
        <v>1</v>
      </c>
    </row>
    <row r="3056" spans="52:54" ht="15.75" customHeight="1">
      <c r="AZ3056" s="138">
        <f t="shared" ca="1" si="101"/>
        <v>319000</v>
      </c>
      <c r="BA3056" s="138">
        <f t="shared" ca="1" si="102"/>
        <v>318999</v>
      </c>
      <c r="BB3056" s="138">
        <f t="shared" ca="1" si="103"/>
        <v>1</v>
      </c>
    </row>
    <row r="3057" spans="52:54" ht="15.75" customHeight="1">
      <c r="AZ3057" s="138">
        <f t="shared" ca="1" si="101"/>
        <v>149000</v>
      </c>
      <c r="BA3057" s="138">
        <f t="shared" ca="1" si="102"/>
        <v>148999</v>
      </c>
      <c r="BB3057" s="138">
        <f t="shared" ca="1" si="103"/>
        <v>1</v>
      </c>
    </row>
    <row r="3058" spans="52:54" ht="15.75" customHeight="1">
      <c r="AZ3058" s="138">
        <f t="shared" ca="1" si="101"/>
        <v>376000</v>
      </c>
      <c r="BA3058" s="138">
        <f t="shared" ca="1" si="102"/>
        <v>375999</v>
      </c>
      <c r="BB3058" s="138">
        <f t="shared" ca="1" si="103"/>
        <v>1</v>
      </c>
    </row>
    <row r="3059" spans="52:54" ht="15.75" customHeight="1">
      <c r="AZ3059" s="138">
        <f t="shared" ca="1" si="101"/>
        <v>183000</v>
      </c>
      <c r="BA3059" s="138">
        <f t="shared" ca="1" si="102"/>
        <v>182999</v>
      </c>
      <c r="BB3059" s="138">
        <f t="shared" ca="1" si="103"/>
        <v>1</v>
      </c>
    </row>
    <row r="3060" spans="52:54" ht="15.75" customHeight="1">
      <c r="AZ3060" s="138">
        <f t="shared" ca="1" si="101"/>
        <v>227000</v>
      </c>
      <c r="BA3060" s="138">
        <f t="shared" ca="1" si="102"/>
        <v>226999</v>
      </c>
      <c r="BB3060" s="138">
        <f t="shared" ca="1" si="103"/>
        <v>1</v>
      </c>
    </row>
    <row r="3061" spans="52:54" ht="15.75" customHeight="1">
      <c r="AZ3061" s="138">
        <f t="shared" ca="1" si="101"/>
        <v>128000</v>
      </c>
      <c r="BA3061" s="138">
        <f t="shared" ca="1" si="102"/>
        <v>127999</v>
      </c>
      <c r="BB3061" s="138">
        <f t="shared" ca="1" si="103"/>
        <v>1</v>
      </c>
    </row>
    <row r="3062" spans="52:54" ht="15.75" customHeight="1">
      <c r="AZ3062" s="138">
        <f t="shared" ca="1" si="101"/>
        <v>338000</v>
      </c>
      <c r="BA3062" s="138">
        <f t="shared" ca="1" si="102"/>
        <v>337999</v>
      </c>
      <c r="BB3062" s="138">
        <f t="shared" ca="1" si="103"/>
        <v>1</v>
      </c>
    </row>
    <row r="3063" spans="52:54" ht="15.75" customHeight="1">
      <c r="AZ3063" s="138">
        <f t="shared" ca="1" si="101"/>
        <v>110000</v>
      </c>
      <c r="BA3063" s="138">
        <f t="shared" ca="1" si="102"/>
        <v>109999</v>
      </c>
      <c r="BB3063" s="138">
        <f t="shared" ca="1" si="103"/>
        <v>1</v>
      </c>
    </row>
    <row r="3064" spans="52:54" ht="15.75" customHeight="1">
      <c r="AZ3064" s="138">
        <f t="shared" ref="AZ3064:AZ3318" ca="1" si="104">RANDBETWEEN(100,400)*1000</f>
        <v>162000</v>
      </c>
      <c r="BA3064" s="138">
        <f t="shared" ref="BA3064:BA3318" ca="1" si="105">+AZ3064-1</f>
        <v>161999</v>
      </c>
      <c r="BB3064" s="138">
        <f t="shared" ref="BB3064:BB3318" ca="1" si="106">+AZ3064-BA3064</f>
        <v>1</v>
      </c>
    </row>
    <row r="3065" spans="52:54" ht="15.75" customHeight="1">
      <c r="AZ3065" s="138">
        <f t="shared" ca="1" si="104"/>
        <v>107000</v>
      </c>
      <c r="BA3065" s="138">
        <f t="shared" ca="1" si="105"/>
        <v>106999</v>
      </c>
      <c r="BB3065" s="138">
        <f t="shared" ca="1" si="106"/>
        <v>1</v>
      </c>
    </row>
    <row r="3066" spans="52:54" ht="15.75" customHeight="1">
      <c r="AZ3066" s="138">
        <f t="shared" ca="1" si="104"/>
        <v>258000</v>
      </c>
      <c r="BA3066" s="138">
        <f t="shared" ca="1" si="105"/>
        <v>257999</v>
      </c>
      <c r="BB3066" s="138">
        <f t="shared" ca="1" si="106"/>
        <v>1</v>
      </c>
    </row>
    <row r="3067" spans="52:54" ht="15.75" customHeight="1">
      <c r="AZ3067" s="138">
        <f t="shared" ca="1" si="104"/>
        <v>154000</v>
      </c>
      <c r="BA3067" s="138">
        <f t="shared" ca="1" si="105"/>
        <v>153999</v>
      </c>
      <c r="BB3067" s="138">
        <f t="shared" ca="1" si="106"/>
        <v>1</v>
      </c>
    </row>
    <row r="3068" spans="52:54" ht="15.75" customHeight="1">
      <c r="AZ3068" s="138">
        <f t="shared" ca="1" si="104"/>
        <v>181000</v>
      </c>
      <c r="BA3068" s="138">
        <f t="shared" ca="1" si="105"/>
        <v>180999</v>
      </c>
      <c r="BB3068" s="138">
        <f t="shared" ca="1" si="106"/>
        <v>1</v>
      </c>
    </row>
    <row r="3069" spans="52:54" ht="15.75" customHeight="1">
      <c r="AZ3069" s="138">
        <f t="shared" ca="1" si="104"/>
        <v>369000</v>
      </c>
      <c r="BA3069" s="138">
        <f t="shared" ca="1" si="105"/>
        <v>368999</v>
      </c>
      <c r="BB3069" s="138">
        <f t="shared" ca="1" si="106"/>
        <v>1</v>
      </c>
    </row>
    <row r="3070" spans="52:54" ht="15.75" customHeight="1">
      <c r="AZ3070" s="138">
        <f t="shared" ca="1" si="104"/>
        <v>354000</v>
      </c>
      <c r="BA3070" s="138">
        <f t="shared" ca="1" si="105"/>
        <v>353999</v>
      </c>
      <c r="BB3070" s="138">
        <f t="shared" ca="1" si="106"/>
        <v>1</v>
      </c>
    </row>
    <row r="3071" spans="52:54" ht="15.75" customHeight="1">
      <c r="AZ3071" s="138">
        <f t="shared" ca="1" si="104"/>
        <v>344000</v>
      </c>
      <c r="BA3071" s="138">
        <f t="shared" ca="1" si="105"/>
        <v>343999</v>
      </c>
      <c r="BB3071" s="138">
        <f t="shared" ca="1" si="106"/>
        <v>1</v>
      </c>
    </row>
    <row r="3072" spans="52:54" ht="15.75" customHeight="1">
      <c r="AZ3072" s="138">
        <f t="shared" ca="1" si="104"/>
        <v>258000</v>
      </c>
      <c r="BA3072" s="138">
        <f t="shared" ca="1" si="105"/>
        <v>257999</v>
      </c>
      <c r="BB3072" s="138">
        <f t="shared" ca="1" si="106"/>
        <v>1</v>
      </c>
    </row>
    <row r="3073" spans="52:54" ht="15.75" customHeight="1">
      <c r="AZ3073" s="138">
        <f t="shared" ca="1" si="104"/>
        <v>345000</v>
      </c>
      <c r="BA3073" s="138">
        <f t="shared" ca="1" si="105"/>
        <v>344999</v>
      </c>
      <c r="BB3073" s="138">
        <f t="shared" ca="1" si="106"/>
        <v>1</v>
      </c>
    </row>
    <row r="3074" spans="52:54" ht="15.75" customHeight="1">
      <c r="AZ3074" s="138">
        <f t="shared" ca="1" si="104"/>
        <v>376000</v>
      </c>
      <c r="BA3074" s="138">
        <f t="shared" ca="1" si="105"/>
        <v>375999</v>
      </c>
      <c r="BB3074" s="138">
        <f t="shared" ca="1" si="106"/>
        <v>1</v>
      </c>
    </row>
    <row r="3075" spans="52:54" ht="15.75" customHeight="1">
      <c r="AZ3075" s="138">
        <f t="shared" ca="1" si="104"/>
        <v>157000</v>
      </c>
      <c r="BA3075" s="138">
        <f t="shared" ca="1" si="105"/>
        <v>156999</v>
      </c>
      <c r="BB3075" s="138">
        <f t="shared" ca="1" si="106"/>
        <v>1</v>
      </c>
    </row>
    <row r="3076" spans="52:54" ht="15.75" customHeight="1">
      <c r="AZ3076" s="138">
        <f t="shared" ca="1" si="104"/>
        <v>252000</v>
      </c>
      <c r="BA3076" s="138">
        <f t="shared" ca="1" si="105"/>
        <v>251999</v>
      </c>
      <c r="BB3076" s="138">
        <f t="shared" ca="1" si="106"/>
        <v>1</v>
      </c>
    </row>
    <row r="3077" spans="52:54" ht="15.75" customHeight="1">
      <c r="AZ3077" s="138">
        <f t="shared" ca="1" si="104"/>
        <v>266000</v>
      </c>
      <c r="BA3077" s="138">
        <f t="shared" ca="1" si="105"/>
        <v>265999</v>
      </c>
      <c r="BB3077" s="138">
        <f t="shared" ca="1" si="106"/>
        <v>1</v>
      </c>
    </row>
    <row r="3078" spans="52:54" ht="15.75" customHeight="1">
      <c r="AZ3078" s="138">
        <f t="shared" ca="1" si="104"/>
        <v>285000</v>
      </c>
      <c r="BA3078" s="138">
        <f t="shared" ca="1" si="105"/>
        <v>284999</v>
      </c>
      <c r="BB3078" s="138">
        <f t="shared" ca="1" si="106"/>
        <v>1</v>
      </c>
    </row>
    <row r="3079" spans="52:54" ht="15.75" customHeight="1">
      <c r="AZ3079" s="138">
        <f t="shared" ca="1" si="104"/>
        <v>110000</v>
      </c>
      <c r="BA3079" s="138">
        <f t="shared" ca="1" si="105"/>
        <v>109999</v>
      </c>
      <c r="BB3079" s="138">
        <f t="shared" ca="1" si="106"/>
        <v>1</v>
      </c>
    </row>
    <row r="3080" spans="52:54" ht="15.75" customHeight="1">
      <c r="AZ3080" s="138">
        <f t="shared" ca="1" si="104"/>
        <v>199000</v>
      </c>
      <c r="BA3080" s="138">
        <f t="shared" ca="1" si="105"/>
        <v>198999</v>
      </c>
      <c r="BB3080" s="138">
        <f t="shared" ca="1" si="106"/>
        <v>1</v>
      </c>
    </row>
    <row r="3081" spans="52:54" ht="15.75" customHeight="1">
      <c r="AZ3081" s="138">
        <f t="shared" ca="1" si="104"/>
        <v>237000</v>
      </c>
      <c r="BA3081" s="138">
        <f t="shared" ca="1" si="105"/>
        <v>236999</v>
      </c>
      <c r="BB3081" s="138">
        <f t="shared" ca="1" si="106"/>
        <v>1</v>
      </c>
    </row>
    <row r="3082" spans="52:54" ht="15.75" customHeight="1">
      <c r="AZ3082" s="138">
        <f t="shared" ca="1" si="104"/>
        <v>201000</v>
      </c>
      <c r="BA3082" s="138">
        <f t="shared" ca="1" si="105"/>
        <v>200999</v>
      </c>
      <c r="BB3082" s="138">
        <f t="shared" ca="1" si="106"/>
        <v>1</v>
      </c>
    </row>
    <row r="3083" spans="52:54" ht="15.75" customHeight="1">
      <c r="AZ3083" s="138">
        <f t="shared" ca="1" si="104"/>
        <v>283000</v>
      </c>
      <c r="BA3083" s="138">
        <f t="shared" ca="1" si="105"/>
        <v>282999</v>
      </c>
      <c r="BB3083" s="138">
        <f t="shared" ca="1" si="106"/>
        <v>1</v>
      </c>
    </row>
    <row r="3084" spans="52:54" ht="15.75" customHeight="1">
      <c r="AZ3084" s="138">
        <f t="shared" ca="1" si="104"/>
        <v>245000</v>
      </c>
      <c r="BA3084" s="138">
        <f t="shared" ca="1" si="105"/>
        <v>244999</v>
      </c>
      <c r="BB3084" s="138">
        <f t="shared" ca="1" si="106"/>
        <v>1</v>
      </c>
    </row>
    <row r="3085" spans="52:54" ht="15.75" customHeight="1">
      <c r="AZ3085" s="138">
        <f t="shared" ca="1" si="104"/>
        <v>344000</v>
      </c>
      <c r="BA3085" s="138">
        <f t="shared" ca="1" si="105"/>
        <v>343999</v>
      </c>
      <c r="BB3085" s="138">
        <f t="shared" ca="1" si="106"/>
        <v>1</v>
      </c>
    </row>
    <row r="3086" spans="52:54" ht="15.75" customHeight="1">
      <c r="AZ3086" s="138">
        <f t="shared" ca="1" si="104"/>
        <v>176000</v>
      </c>
      <c r="BA3086" s="138">
        <f t="shared" ca="1" si="105"/>
        <v>175999</v>
      </c>
      <c r="BB3086" s="138">
        <f t="shared" ca="1" si="106"/>
        <v>1</v>
      </c>
    </row>
    <row r="3087" spans="52:54" ht="15.75" customHeight="1">
      <c r="AZ3087" s="138">
        <f t="shared" ca="1" si="104"/>
        <v>145000</v>
      </c>
      <c r="BA3087" s="138">
        <f t="shared" ca="1" si="105"/>
        <v>144999</v>
      </c>
      <c r="BB3087" s="138">
        <f t="shared" ca="1" si="106"/>
        <v>1</v>
      </c>
    </row>
    <row r="3088" spans="52:54" ht="15.75" customHeight="1">
      <c r="AZ3088" s="138">
        <f t="shared" ca="1" si="104"/>
        <v>328000</v>
      </c>
      <c r="BA3088" s="138">
        <f t="shared" ca="1" si="105"/>
        <v>327999</v>
      </c>
      <c r="BB3088" s="138">
        <f t="shared" ca="1" si="106"/>
        <v>1</v>
      </c>
    </row>
    <row r="3089" spans="52:54" ht="15.75" customHeight="1">
      <c r="AZ3089" s="138">
        <f t="shared" ca="1" si="104"/>
        <v>280000</v>
      </c>
      <c r="BA3089" s="138">
        <f t="shared" ca="1" si="105"/>
        <v>279999</v>
      </c>
      <c r="BB3089" s="138">
        <f t="shared" ca="1" si="106"/>
        <v>1</v>
      </c>
    </row>
    <row r="3090" spans="52:54" ht="15.75" customHeight="1">
      <c r="AZ3090" s="138">
        <f t="shared" ca="1" si="104"/>
        <v>136000</v>
      </c>
      <c r="BA3090" s="138">
        <f t="shared" ca="1" si="105"/>
        <v>135999</v>
      </c>
      <c r="BB3090" s="138">
        <f t="shared" ca="1" si="106"/>
        <v>1</v>
      </c>
    </row>
    <row r="3091" spans="52:54" ht="15.75" customHeight="1">
      <c r="AZ3091" s="138">
        <f t="shared" ca="1" si="104"/>
        <v>199000</v>
      </c>
      <c r="BA3091" s="138">
        <f t="shared" ca="1" si="105"/>
        <v>198999</v>
      </c>
      <c r="BB3091" s="138">
        <f t="shared" ca="1" si="106"/>
        <v>1</v>
      </c>
    </row>
    <row r="3092" spans="52:54" ht="15.75" customHeight="1">
      <c r="AZ3092" s="138">
        <f t="shared" ca="1" si="104"/>
        <v>275000</v>
      </c>
      <c r="BA3092" s="138">
        <f t="shared" ca="1" si="105"/>
        <v>274999</v>
      </c>
      <c r="BB3092" s="138">
        <f t="shared" ca="1" si="106"/>
        <v>1</v>
      </c>
    </row>
    <row r="3093" spans="52:54" ht="15.75" customHeight="1">
      <c r="AZ3093" s="138">
        <f t="shared" ca="1" si="104"/>
        <v>135000</v>
      </c>
      <c r="BA3093" s="138">
        <f t="shared" ca="1" si="105"/>
        <v>134999</v>
      </c>
      <c r="BB3093" s="138">
        <f t="shared" ca="1" si="106"/>
        <v>1</v>
      </c>
    </row>
    <row r="3094" spans="52:54" ht="15.75" customHeight="1">
      <c r="AZ3094" s="138">
        <f t="shared" ca="1" si="104"/>
        <v>111000</v>
      </c>
      <c r="BA3094" s="138">
        <f t="shared" ca="1" si="105"/>
        <v>110999</v>
      </c>
      <c r="BB3094" s="138">
        <f t="shared" ca="1" si="106"/>
        <v>1</v>
      </c>
    </row>
    <row r="3095" spans="52:54" ht="15.75" customHeight="1">
      <c r="AZ3095" s="138">
        <f t="shared" ca="1" si="104"/>
        <v>303000</v>
      </c>
      <c r="BA3095" s="138">
        <f t="shared" ca="1" si="105"/>
        <v>302999</v>
      </c>
      <c r="BB3095" s="138">
        <f t="shared" ca="1" si="106"/>
        <v>1</v>
      </c>
    </row>
    <row r="3096" spans="52:54" ht="15.75" customHeight="1">
      <c r="AZ3096" s="138">
        <f t="shared" ca="1" si="104"/>
        <v>128000</v>
      </c>
      <c r="BA3096" s="138">
        <f t="shared" ca="1" si="105"/>
        <v>127999</v>
      </c>
      <c r="BB3096" s="138">
        <f t="shared" ca="1" si="106"/>
        <v>1</v>
      </c>
    </row>
    <row r="3097" spans="52:54" ht="15.75" customHeight="1">
      <c r="AZ3097" s="138">
        <f t="shared" ca="1" si="104"/>
        <v>165000</v>
      </c>
      <c r="BA3097" s="138">
        <f t="shared" ca="1" si="105"/>
        <v>164999</v>
      </c>
      <c r="BB3097" s="138">
        <f t="shared" ca="1" si="106"/>
        <v>1</v>
      </c>
    </row>
    <row r="3098" spans="52:54" ht="15.75" customHeight="1">
      <c r="AZ3098" s="138">
        <f t="shared" ca="1" si="104"/>
        <v>282000</v>
      </c>
      <c r="BA3098" s="138">
        <f t="shared" ca="1" si="105"/>
        <v>281999</v>
      </c>
      <c r="BB3098" s="138">
        <f t="shared" ca="1" si="106"/>
        <v>1</v>
      </c>
    </row>
    <row r="3099" spans="52:54" ht="15.75" customHeight="1">
      <c r="AZ3099" s="138">
        <f t="shared" ca="1" si="104"/>
        <v>360000</v>
      </c>
      <c r="BA3099" s="138">
        <f t="shared" ca="1" si="105"/>
        <v>359999</v>
      </c>
      <c r="BB3099" s="138">
        <f t="shared" ca="1" si="106"/>
        <v>1</v>
      </c>
    </row>
    <row r="3100" spans="52:54" ht="15.75" customHeight="1">
      <c r="AZ3100" s="138">
        <f t="shared" ca="1" si="104"/>
        <v>248000</v>
      </c>
      <c r="BA3100" s="138">
        <f t="shared" ca="1" si="105"/>
        <v>247999</v>
      </c>
      <c r="BB3100" s="138">
        <f t="shared" ca="1" si="106"/>
        <v>1</v>
      </c>
    </row>
    <row r="3101" spans="52:54" ht="15.75" customHeight="1">
      <c r="AZ3101" s="138">
        <f t="shared" ca="1" si="104"/>
        <v>399000</v>
      </c>
      <c r="BA3101" s="138">
        <f t="shared" ca="1" si="105"/>
        <v>398999</v>
      </c>
      <c r="BB3101" s="138">
        <f t="shared" ca="1" si="106"/>
        <v>1</v>
      </c>
    </row>
    <row r="3102" spans="52:54" ht="15.75" customHeight="1">
      <c r="AZ3102" s="138">
        <f t="shared" ca="1" si="104"/>
        <v>129000</v>
      </c>
      <c r="BA3102" s="138">
        <f t="shared" ca="1" si="105"/>
        <v>128999</v>
      </c>
      <c r="BB3102" s="138">
        <f t="shared" ca="1" si="106"/>
        <v>1</v>
      </c>
    </row>
    <row r="3103" spans="52:54" ht="15.75" customHeight="1">
      <c r="AZ3103" s="138">
        <f t="shared" ca="1" si="104"/>
        <v>127000</v>
      </c>
      <c r="BA3103" s="138">
        <f t="shared" ca="1" si="105"/>
        <v>126999</v>
      </c>
      <c r="BB3103" s="138">
        <f t="shared" ca="1" si="106"/>
        <v>1</v>
      </c>
    </row>
    <row r="3104" spans="52:54" ht="15.75" customHeight="1">
      <c r="AZ3104" s="138">
        <f t="shared" ca="1" si="104"/>
        <v>101000</v>
      </c>
      <c r="BA3104" s="138">
        <f t="shared" ca="1" si="105"/>
        <v>100999</v>
      </c>
      <c r="BB3104" s="138">
        <f t="shared" ca="1" si="106"/>
        <v>1</v>
      </c>
    </row>
    <row r="3105" spans="52:54" ht="15.75" customHeight="1">
      <c r="AZ3105" s="138">
        <f t="shared" ca="1" si="104"/>
        <v>347000</v>
      </c>
      <c r="BA3105" s="138">
        <f t="shared" ca="1" si="105"/>
        <v>346999</v>
      </c>
      <c r="BB3105" s="138">
        <f t="shared" ca="1" si="106"/>
        <v>1</v>
      </c>
    </row>
    <row r="3106" spans="52:54" ht="15.75" customHeight="1">
      <c r="AZ3106" s="138">
        <f t="shared" ca="1" si="104"/>
        <v>177000</v>
      </c>
      <c r="BA3106" s="138">
        <f t="shared" ca="1" si="105"/>
        <v>176999</v>
      </c>
      <c r="BB3106" s="138">
        <f t="shared" ca="1" si="106"/>
        <v>1</v>
      </c>
    </row>
    <row r="3107" spans="52:54" ht="15.75" customHeight="1">
      <c r="AZ3107" s="138">
        <f t="shared" ca="1" si="104"/>
        <v>230000</v>
      </c>
      <c r="BA3107" s="138">
        <f t="shared" ca="1" si="105"/>
        <v>229999</v>
      </c>
      <c r="BB3107" s="138">
        <f t="shared" ca="1" si="106"/>
        <v>1</v>
      </c>
    </row>
    <row r="3108" spans="52:54" ht="15.75" customHeight="1">
      <c r="AZ3108" s="138">
        <f t="shared" ca="1" si="104"/>
        <v>124000</v>
      </c>
      <c r="BA3108" s="138">
        <f t="shared" ca="1" si="105"/>
        <v>123999</v>
      </c>
      <c r="BB3108" s="138">
        <f t="shared" ca="1" si="106"/>
        <v>1</v>
      </c>
    </row>
    <row r="3109" spans="52:54" ht="15.75" customHeight="1">
      <c r="AZ3109" s="138">
        <f t="shared" ca="1" si="104"/>
        <v>204000</v>
      </c>
      <c r="BA3109" s="138">
        <f t="shared" ca="1" si="105"/>
        <v>203999</v>
      </c>
      <c r="BB3109" s="138">
        <f t="shared" ca="1" si="106"/>
        <v>1</v>
      </c>
    </row>
    <row r="3110" spans="52:54" ht="15.75" customHeight="1">
      <c r="AZ3110" s="138">
        <f t="shared" ca="1" si="104"/>
        <v>257000</v>
      </c>
      <c r="BA3110" s="138">
        <f t="shared" ca="1" si="105"/>
        <v>256999</v>
      </c>
      <c r="BB3110" s="138">
        <f t="shared" ca="1" si="106"/>
        <v>1</v>
      </c>
    </row>
    <row r="3111" spans="52:54" ht="15.75" customHeight="1">
      <c r="AZ3111" s="138">
        <f t="shared" ca="1" si="104"/>
        <v>310000</v>
      </c>
      <c r="BA3111" s="138">
        <f t="shared" ca="1" si="105"/>
        <v>309999</v>
      </c>
      <c r="BB3111" s="138">
        <f t="shared" ca="1" si="106"/>
        <v>1</v>
      </c>
    </row>
    <row r="3112" spans="52:54" ht="15.75" customHeight="1">
      <c r="AZ3112" s="138">
        <f t="shared" ca="1" si="104"/>
        <v>118000</v>
      </c>
      <c r="BA3112" s="138">
        <f t="shared" ca="1" si="105"/>
        <v>117999</v>
      </c>
      <c r="BB3112" s="138">
        <f t="shared" ca="1" si="106"/>
        <v>1</v>
      </c>
    </row>
    <row r="3113" spans="52:54" ht="15.75" customHeight="1">
      <c r="AZ3113" s="138">
        <f t="shared" ca="1" si="104"/>
        <v>314000</v>
      </c>
      <c r="BA3113" s="138">
        <f t="shared" ca="1" si="105"/>
        <v>313999</v>
      </c>
      <c r="BB3113" s="138">
        <f t="shared" ca="1" si="106"/>
        <v>1</v>
      </c>
    </row>
    <row r="3114" spans="52:54" ht="15.75" customHeight="1">
      <c r="AZ3114" s="138">
        <f t="shared" ca="1" si="104"/>
        <v>264000</v>
      </c>
      <c r="BA3114" s="138">
        <f t="shared" ca="1" si="105"/>
        <v>263999</v>
      </c>
      <c r="BB3114" s="138">
        <f t="shared" ca="1" si="106"/>
        <v>1</v>
      </c>
    </row>
    <row r="3115" spans="52:54" ht="15.75" customHeight="1">
      <c r="AZ3115" s="138">
        <f t="shared" ca="1" si="104"/>
        <v>268000</v>
      </c>
      <c r="BA3115" s="138">
        <f t="shared" ca="1" si="105"/>
        <v>267999</v>
      </c>
      <c r="BB3115" s="138">
        <f t="shared" ca="1" si="106"/>
        <v>1</v>
      </c>
    </row>
    <row r="3116" spans="52:54" ht="15.75" customHeight="1">
      <c r="AZ3116" s="138">
        <f t="shared" ca="1" si="104"/>
        <v>133000</v>
      </c>
      <c r="BA3116" s="138">
        <f t="shared" ca="1" si="105"/>
        <v>132999</v>
      </c>
      <c r="BB3116" s="138">
        <f t="shared" ca="1" si="106"/>
        <v>1</v>
      </c>
    </row>
    <row r="3117" spans="52:54" ht="15.75" customHeight="1">
      <c r="AZ3117" s="138">
        <f t="shared" ca="1" si="104"/>
        <v>264000</v>
      </c>
      <c r="BA3117" s="138">
        <f t="shared" ca="1" si="105"/>
        <v>263999</v>
      </c>
      <c r="BB3117" s="138">
        <f t="shared" ca="1" si="106"/>
        <v>1</v>
      </c>
    </row>
    <row r="3118" spans="52:54" ht="15.75" customHeight="1">
      <c r="AZ3118" s="138">
        <f t="shared" ca="1" si="104"/>
        <v>350000</v>
      </c>
      <c r="BA3118" s="138">
        <f t="shared" ca="1" si="105"/>
        <v>349999</v>
      </c>
      <c r="BB3118" s="138">
        <f t="shared" ca="1" si="106"/>
        <v>1</v>
      </c>
    </row>
    <row r="3119" spans="52:54" ht="15.75" customHeight="1">
      <c r="AZ3119" s="138">
        <f t="shared" ca="1" si="104"/>
        <v>110000</v>
      </c>
      <c r="BA3119" s="138">
        <f t="shared" ca="1" si="105"/>
        <v>109999</v>
      </c>
      <c r="BB3119" s="138">
        <f t="shared" ca="1" si="106"/>
        <v>1</v>
      </c>
    </row>
    <row r="3120" spans="52:54" ht="15.75" customHeight="1">
      <c r="AZ3120" s="138">
        <f t="shared" ca="1" si="104"/>
        <v>347000</v>
      </c>
      <c r="BA3120" s="138">
        <f t="shared" ca="1" si="105"/>
        <v>346999</v>
      </c>
      <c r="BB3120" s="138">
        <f t="shared" ca="1" si="106"/>
        <v>1</v>
      </c>
    </row>
    <row r="3121" spans="52:54" ht="15.75" customHeight="1">
      <c r="AZ3121" s="138">
        <f t="shared" ca="1" si="104"/>
        <v>120000</v>
      </c>
      <c r="BA3121" s="138">
        <f t="shared" ca="1" si="105"/>
        <v>119999</v>
      </c>
      <c r="BB3121" s="138">
        <f t="shared" ca="1" si="106"/>
        <v>1</v>
      </c>
    </row>
    <row r="3122" spans="52:54" ht="15.75" customHeight="1">
      <c r="AZ3122" s="138">
        <f t="shared" ca="1" si="104"/>
        <v>298000</v>
      </c>
      <c r="BA3122" s="138">
        <f t="shared" ca="1" si="105"/>
        <v>297999</v>
      </c>
      <c r="BB3122" s="138">
        <f t="shared" ca="1" si="106"/>
        <v>1</v>
      </c>
    </row>
    <row r="3123" spans="52:54" ht="15.75" customHeight="1">
      <c r="AZ3123" s="138">
        <f t="shared" ca="1" si="104"/>
        <v>164000</v>
      </c>
      <c r="BA3123" s="138">
        <f t="shared" ca="1" si="105"/>
        <v>163999</v>
      </c>
      <c r="BB3123" s="138">
        <f t="shared" ca="1" si="106"/>
        <v>1</v>
      </c>
    </row>
    <row r="3124" spans="52:54" ht="15.75" customHeight="1">
      <c r="AZ3124" s="138">
        <f t="shared" ca="1" si="104"/>
        <v>209000</v>
      </c>
      <c r="BA3124" s="138">
        <f t="shared" ca="1" si="105"/>
        <v>208999</v>
      </c>
      <c r="BB3124" s="138">
        <f t="shared" ca="1" si="106"/>
        <v>1</v>
      </c>
    </row>
    <row r="3125" spans="52:54" ht="15.75" customHeight="1">
      <c r="AZ3125" s="138">
        <f t="shared" ca="1" si="104"/>
        <v>192000</v>
      </c>
      <c r="BA3125" s="138">
        <f t="shared" ca="1" si="105"/>
        <v>191999</v>
      </c>
      <c r="BB3125" s="138">
        <f t="shared" ca="1" si="106"/>
        <v>1</v>
      </c>
    </row>
    <row r="3126" spans="52:54" ht="15.75" customHeight="1">
      <c r="AZ3126" s="138">
        <f t="shared" ca="1" si="104"/>
        <v>243000</v>
      </c>
      <c r="BA3126" s="138">
        <f t="shared" ca="1" si="105"/>
        <v>242999</v>
      </c>
      <c r="BB3126" s="138">
        <f t="shared" ca="1" si="106"/>
        <v>1</v>
      </c>
    </row>
    <row r="3127" spans="52:54" ht="15.75" customHeight="1">
      <c r="AZ3127" s="138">
        <f t="shared" ca="1" si="104"/>
        <v>264000</v>
      </c>
      <c r="BA3127" s="138">
        <f t="shared" ca="1" si="105"/>
        <v>263999</v>
      </c>
      <c r="BB3127" s="138">
        <f t="shared" ca="1" si="106"/>
        <v>1</v>
      </c>
    </row>
    <row r="3128" spans="52:54" ht="15.75" customHeight="1">
      <c r="AZ3128" s="138">
        <f t="shared" ca="1" si="104"/>
        <v>216000</v>
      </c>
      <c r="BA3128" s="138">
        <f t="shared" ca="1" si="105"/>
        <v>215999</v>
      </c>
      <c r="BB3128" s="138">
        <f t="shared" ca="1" si="106"/>
        <v>1</v>
      </c>
    </row>
    <row r="3129" spans="52:54" ht="15.75" customHeight="1">
      <c r="AZ3129" s="138">
        <f t="shared" ca="1" si="104"/>
        <v>237000</v>
      </c>
      <c r="BA3129" s="138">
        <f t="shared" ca="1" si="105"/>
        <v>236999</v>
      </c>
      <c r="BB3129" s="138">
        <f t="shared" ca="1" si="106"/>
        <v>1</v>
      </c>
    </row>
    <row r="3130" spans="52:54" ht="15.75" customHeight="1">
      <c r="AZ3130" s="138">
        <f t="shared" ca="1" si="104"/>
        <v>359000</v>
      </c>
      <c r="BA3130" s="138">
        <f t="shared" ca="1" si="105"/>
        <v>358999</v>
      </c>
      <c r="BB3130" s="138">
        <f t="shared" ca="1" si="106"/>
        <v>1</v>
      </c>
    </row>
    <row r="3131" spans="52:54" ht="15.75" customHeight="1">
      <c r="AZ3131" s="138">
        <f t="shared" ca="1" si="104"/>
        <v>155000</v>
      </c>
      <c r="BA3131" s="138">
        <f t="shared" ca="1" si="105"/>
        <v>154999</v>
      </c>
      <c r="BB3131" s="138">
        <f t="shared" ca="1" si="106"/>
        <v>1</v>
      </c>
    </row>
    <row r="3132" spans="52:54" ht="15.75" customHeight="1">
      <c r="AZ3132" s="138">
        <f t="shared" ca="1" si="104"/>
        <v>102000</v>
      </c>
      <c r="BA3132" s="138">
        <f t="shared" ca="1" si="105"/>
        <v>101999</v>
      </c>
      <c r="BB3132" s="138">
        <f t="shared" ca="1" si="106"/>
        <v>1</v>
      </c>
    </row>
    <row r="3133" spans="52:54" ht="15.75" customHeight="1">
      <c r="AZ3133" s="138">
        <f t="shared" ca="1" si="104"/>
        <v>302000</v>
      </c>
      <c r="BA3133" s="138">
        <f t="shared" ca="1" si="105"/>
        <v>301999</v>
      </c>
      <c r="BB3133" s="138">
        <f t="shared" ca="1" si="106"/>
        <v>1</v>
      </c>
    </row>
    <row r="3134" spans="52:54" ht="15.75" customHeight="1">
      <c r="AZ3134" s="138">
        <f t="shared" ca="1" si="104"/>
        <v>175000</v>
      </c>
      <c r="BA3134" s="138">
        <f t="shared" ca="1" si="105"/>
        <v>174999</v>
      </c>
      <c r="BB3134" s="138">
        <f t="shared" ca="1" si="106"/>
        <v>1</v>
      </c>
    </row>
    <row r="3135" spans="52:54" ht="15.75" customHeight="1">
      <c r="AZ3135" s="138">
        <f t="shared" ca="1" si="104"/>
        <v>221000</v>
      </c>
      <c r="BA3135" s="138">
        <f t="shared" ca="1" si="105"/>
        <v>220999</v>
      </c>
      <c r="BB3135" s="138">
        <f t="shared" ca="1" si="106"/>
        <v>1</v>
      </c>
    </row>
    <row r="3136" spans="52:54" ht="15.75" customHeight="1">
      <c r="AZ3136" s="138">
        <f t="shared" ca="1" si="104"/>
        <v>214000</v>
      </c>
      <c r="BA3136" s="138">
        <f t="shared" ca="1" si="105"/>
        <v>213999</v>
      </c>
      <c r="BB3136" s="138">
        <f t="shared" ca="1" si="106"/>
        <v>1</v>
      </c>
    </row>
    <row r="3137" spans="52:54" ht="15.75" customHeight="1">
      <c r="AZ3137" s="138">
        <f t="shared" ca="1" si="104"/>
        <v>121000</v>
      </c>
      <c r="BA3137" s="138">
        <f t="shared" ca="1" si="105"/>
        <v>120999</v>
      </c>
      <c r="BB3137" s="138">
        <f t="shared" ca="1" si="106"/>
        <v>1</v>
      </c>
    </row>
    <row r="3138" spans="52:54" ht="15.75" customHeight="1">
      <c r="AZ3138" s="138">
        <f t="shared" ca="1" si="104"/>
        <v>222000</v>
      </c>
      <c r="BA3138" s="138">
        <f t="shared" ca="1" si="105"/>
        <v>221999</v>
      </c>
      <c r="BB3138" s="138">
        <f t="shared" ca="1" si="106"/>
        <v>1</v>
      </c>
    </row>
    <row r="3139" spans="52:54" ht="15.75" customHeight="1">
      <c r="AZ3139" s="138">
        <f t="shared" ca="1" si="104"/>
        <v>164000</v>
      </c>
      <c r="BA3139" s="138">
        <f t="shared" ca="1" si="105"/>
        <v>163999</v>
      </c>
      <c r="BB3139" s="138">
        <f t="shared" ca="1" si="106"/>
        <v>1</v>
      </c>
    </row>
    <row r="3140" spans="52:54" ht="15.75" customHeight="1">
      <c r="AZ3140" s="138">
        <f t="shared" ca="1" si="104"/>
        <v>381000</v>
      </c>
      <c r="BA3140" s="138">
        <f t="shared" ca="1" si="105"/>
        <v>380999</v>
      </c>
      <c r="BB3140" s="138">
        <f t="shared" ca="1" si="106"/>
        <v>1</v>
      </c>
    </row>
    <row r="3141" spans="52:54" ht="15.75" customHeight="1">
      <c r="AZ3141" s="138">
        <f t="shared" ca="1" si="104"/>
        <v>179000</v>
      </c>
      <c r="BA3141" s="138">
        <f t="shared" ca="1" si="105"/>
        <v>178999</v>
      </c>
      <c r="BB3141" s="138">
        <f t="shared" ca="1" si="106"/>
        <v>1</v>
      </c>
    </row>
    <row r="3142" spans="52:54" ht="15.75" customHeight="1">
      <c r="AZ3142" s="138">
        <f t="shared" ca="1" si="104"/>
        <v>164000</v>
      </c>
      <c r="BA3142" s="138">
        <f t="shared" ca="1" si="105"/>
        <v>163999</v>
      </c>
      <c r="BB3142" s="138">
        <f t="shared" ca="1" si="106"/>
        <v>1</v>
      </c>
    </row>
    <row r="3143" spans="52:54" ht="15.75" customHeight="1">
      <c r="AZ3143" s="138">
        <f t="shared" ca="1" si="104"/>
        <v>344000</v>
      </c>
      <c r="BA3143" s="138">
        <f t="shared" ca="1" si="105"/>
        <v>343999</v>
      </c>
      <c r="BB3143" s="138">
        <f t="shared" ca="1" si="106"/>
        <v>1</v>
      </c>
    </row>
    <row r="3144" spans="52:54" ht="15.75" customHeight="1">
      <c r="AZ3144" s="138">
        <f t="shared" ca="1" si="104"/>
        <v>238000</v>
      </c>
      <c r="BA3144" s="138">
        <f t="shared" ca="1" si="105"/>
        <v>237999</v>
      </c>
      <c r="BB3144" s="138">
        <f t="shared" ca="1" si="106"/>
        <v>1</v>
      </c>
    </row>
    <row r="3145" spans="52:54" ht="15.75" customHeight="1">
      <c r="AZ3145" s="138">
        <f t="shared" ca="1" si="104"/>
        <v>133000</v>
      </c>
      <c r="BA3145" s="138">
        <f t="shared" ca="1" si="105"/>
        <v>132999</v>
      </c>
      <c r="BB3145" s="138">
        <f t="shared" ca="1" si="106"/>
        <v>1</v>
      </c>
    </row>
    <row r="3146" spans="52:54" ht="15.75" customHeight="1">
      <c r="AZ3146" s="138">
        <f t="shared" ca="1" si="104"/>
        <v>171000</v>
      </c>
      <c r="BA3146" s="138">
        <f t="shared" ca="1" si="105"/>
        <v>170999</v>
      </c>
      <c r="BB3146" s="138">
        <f t="shared" ca="1" si="106"/>
        <v>1</v>
      </c>
    </row>
    <row r="3147" spans="52:54" ht="15.75" customHeight="1">
      <c r="AZ3147" s="138">
        <f t="shared" ca="1" si="104"/>
        <v>357000</v>
      </c>
      <c r="BA3147" s="138">
        <f t="shared" ca="1" si="105"/>
        <v>356999</v>
      </c>
      <c r="BB3147" s="138">
        <f t="shared" ca="1" si="106"/>
        <v>1</v>
      </c>
    </row>
    <row r="3148" spans="52:54" ht="15.75" customHeight="1">
      <c r="AZ3148" s="138">
        <f t="shared" ca="1" si="104"/>
        <v>103000</v>
      </c>
      <c r="BA3148" s="138">
        <f t="shared" ca="1" si="105"/>
        <v>102999</v>
      </c>
      <c r="BB3148" s="138">
        <f t="shared" ca="1" si="106"/>
        <v>1</v>
      </c>
    </row>
    <row r="3149" spans="52:54" ht="15.75" customHeight="1">
      <c r="AZ3149" s="138">
        <f t="shared" ca="1" si="104"/>
        <v>157000</v>
      </c>
      <c r="BA3149" s="138">
        <f t="shared" ca="1" si="105"/>
        <v>156999</v>
      </c>
      <c r="BB3149" s="138">
        <f t="shared" ca="1" si="106"/>
        <v>1</v>
      </c>
    </row>
    <row r="3150" spans="52:54" ht="15.75" customHeight="1">
      <c r="AZ3150" s="138">
        <f t="shared" ca="1" si="104"/>
        <v>178000</v>
      </c>
      <c r="BA3150" s="138">
        <f t="shared" ca="1" si="105"/>
        <v>177999</v>
      </c>
      <c r="BB3150" s="138">
        <f t="shared" ca="1" si="106"/>
        <v>1</v>
      </c>
    </row>
    <row r="3151" spans="52:54" ht="15.75" customHeight="1">
      <c r="AZ3151" s="138">
        <f t="shared" ca="1" si="104"/>
        <v>223000</v>
      </c>
      <c r="BA3151" s="138">
        <f t="shared" ca="1" si="105"/>
        <v>222999</v>
      </c>
      <c r="BB3151" s="138">
        <f t="shared" ca="1" si="106"/>
        <v>1</v>
      </c>
    </row>
    <row r="3152" spans="52:54" ht="15.75" customHeight="1">
      <c r="AZ3152" s="138">
        <f t="shared" ca="1" si="104"/>
        <v>163000</v>
      </c>
      <c r="BA3152" s="138">
        <f t="shared" ca="1" si="105"/>
        <v>162999</v>
      </c>
      <c r="BB3152" s="138">
        <f t="shared" ca="1" si="106"/>
        <v>1</v>
      </c>
    </row>
    <row r="3153" spans="52:54" ht="15.75" customHeight="1">
      <c r="AZ3153" s="138">
        <f t="shared" ca="1" si="104"/>
        <v>304000</v>
      </c>
      <c r="BA3153" s="138">
        <f t="shared" ca="1" si="105"/>
        <v>303999</v>
      </c>
      <c r="BB3153" s="138">
        <f t="shared" ca="1" si="106"/>
        <v>1</v>
      </c>
    </row>
    <row r="3154" spans="52:54" ht="15.75" customHeight="1">
      <c r="AZ3154" s="138">
        <f t="shared" ca="1" si="104"/>
        <v>166000</v>
      </c>
      <c r="BA3154" s="138">
        <f t="shared" ca="1" si="105"/>
        <v>165999</v>
      </c>
      <c r="BB3154" s="138">
        <f t="shared" ca="1" si="106"/>
        <v>1</v>
      </c>
    </row>
    <row r="3155" spans="52:54" ht="15.75" customHeight="1">
      <c r="AZ3155" s="138">
        <f t="shared" ca="1" si="104"/>
        <v>126000</v>
      </c>
      <c r="BA3155" s="138">
        <f t="shared" ca="1" si="105"/>
        <v>125999</v>
      </c>
      <c r="BB3155" s="138">
        <f t="shared" ca="1" si="106"/>
        <v>1</v>
      </c>
    </row>
    <row r="3156" spans="52:54" ht="15.75" customHeight="1">
      <c r="AZ3156" s="138">
        <f t="shared" ca="1" si="104"/>
        <v>192000</v>
      </c>
      <c r="BA3156" s="138">
        <f t="shared" ca="1" si="105"/>
        <v>191999</v>
      </c>
      <c r="BB3156" s="138">
        <f t="shared" ca="1" si="106"/>
        <v>1</v>
      </c>
    </row>
    <row r="3157" spans="52:54" ht="15.75" customHeight="1">
      <c r="AZ3157" s="138">
        <f t="shared" ca="1" si="104"/>
        <v>299000</v>
      </c>
      <c r="BA3157" s="138">
        <f t="shared" ca="1" si="105"/>
        <v>298999</v>
      </c>
      <c r="BB3157" s="138">
        <f t="shared" ca="1" si="106"/>
        <v>1</v>
      </c>
    </row>
    <row r="3158" spans="52:54" ht="15.75" customHeight="1">
      <c r="AZ3158" s="138">
        <f t="shared" ca="1" si="104"/>
        <v>269000</v>
      </c>
      <c r="BA3158" s="138">
        <f t="shared" ca="1" si="105"/>
        <v>268999</v>
      </c>
      <c r="BB3158" s="138">
        <f t="shared" ca="1" si="106"/>
        <v>1</v>
      </c>
    </row>
    <row r="3159" spans="52:54" ht="15.75" customHeight="1">
      <c r="AZ3159" s="138">
        <f t="shared" ca="1" si="104"/>
        <v>249000</v>
      </c>
      <c r="BA3159" s="138">
        <f t="shared" ca="1" si="105"/>
        <v>248999</v>
      </c>
      <c r="BB3159" s="138">
        <f t="shared" ca="1" si="106"/>
        <v>1</v>
      </c>
    </row>
    <row r="3160" spans="52:54" ht="15.75" customHeight="1">
      <c r="AZ3160" s="138">
        <f t="shared" ca="1" si="104"/>
        <v>120000</v>
      </c>
      <c r="BA3160" s="138">
        <f t="shared" ca="1" si="105"/>
        <v>119999</v>
      </c>
      <c r="BB3160" s="138">
        <f t="shared" ca="1" si="106"/>
        <v>1</v>
      </c>
    </row>
    <row r="3161" spans="52:54" ht="15.75" customHeight="1">
      <c r="AZ3161" s="138">
        <f t="shared" ca="1" si="104"/>
        <v>238000</v>
      </c>
      <c r="BA3161" s="138">
        <f t="shared" ca="1" si="105"/>
        <v>237999</v>
      </c>
      <c r="BB3161" s="138">
        <f t="shared" ca="1" si="106"/>
        <v>1</v>
      </c>
    </row>
    <row r="3162" spans="52:54" ht="15.75" customHeight="1">
      <c r="AZ3162" s="138">
        <f t="shared" ca="1" si="104"/>
        <v>106000</v>
      </c>
      <c r="BA3162" s="138">
        <f t="shared" ca="1" si="105"/>
        <v>105999</v>
      </c>
      <c r="BB3162" s="138">
        <f t="shared" ca="1" si="106"/>
        <v>1</v>
      </c>
    </row>
    <row r="3163" spans="52:54" ht="15.75" customHeight="1">
      <c r="AZ3163" s="138">
        <f t="shared" ca="1" si="104"/>
        <v>324000</v>
      </c>
      <c r="BA3163" s="138">
        <f t="shared" ca="1" si="105"/>
        <v>323999</v>
      </c>
      <c r="BB3163" s="138">
        <f t="shared" ca="1" si="106"/>
        <v>1</v>
      </c>
    </row>
    <row r="3164" spans="52:54" ht="15.75" customHeight="1">
      <c r="AZ3164" s="138">
        <f t="shared" ca="1" si="104"/>
        <v>365000</v>
      </c>
      <c r="BA3164" s="138">
        <f t="shared" ca="1" si="105"/>
        <v>364999</v>
      </c>
      <c r="BB3164" s="138">
        <f t="shared" ca="1" si="106"/>
        <v>1</v>
      </c>
    </row>
    <row r="3165" spans="52:54" ht="15.75" customHeight="1">
      <c r="AZ3165" s="138">
        <f t="shared" ca="1" si="104"/>
        <v>297000</v>
      </c>
      <c r="BA3165" s="138">
        <f t="shared" ca="1" si="105"/>
        <v>296999</v>
      </c>
      <c r="BB3165" s="138">
        <f t="shared" ca="1" si="106"/>
        <v>1</v>
      </c>
    </row>
    <row r="3166" spans="52:54" ht="15.75" customHeight="1">
      <c r="AZ3166" s="138">
        <f t="shared" ca="1" si="104"/>
        <v>101000</v>
      </c>
      <c r="BA3166" s="138">
        <f t="shared" ca="1" si="105"/>
        <v>100999</v>
      </c>
      <c r="BB3166" s="138">
        <f t="shared" ca="1" si="106"/>
        <v>1</v>
      </c>
    </row>
    <row r="3167" spans="52:54" ht="15.75" customHeight="1">
      <c r="AZ3167" s="138">
        <f t="shared" ca="1" si="104"/>
        <v>167000</v>
      </c>
      <c r="BA3167" s="138">
        <f t="shared" ca="1" si="105"/>
        <v>166999</v>
      </c>
      <c r="BB3167" s="138">
        <f t="shared" ca="1" si="106"/>
        <v>1</v>
      </c>
    </row>
    <row r="3168" spans="52:54" ht="15.75" customHeight="1">
      <c r="AZ3168" s="138">
        <f t="shared" ca="1" si="104"/>
        <v>107000</v>
      </c>
      <c r="BA3168" s="138">
        <f t="shared" ca="1" si="105"/>
        <v>106999</v>
      </c>
      <c r="BB3168" s="138">
        <f t="shared" ca="1" si="106"/>
        <v>1</v>
      </c>
    </row>
    <row r="3169" spans="52:54" ht="15.75" customHeight="1">
      <c r="AZ3169" s="138">
        <f t="shared" ca="1" si="104"/>
        <v>199000</v>
      </c>
      <c r="BA3169" s="138">
        <f t="shared" ca="1" si="105"/>
        <v>198999</v>
      </c>
      <c r="BB3169" s="138">
        <f t="shared" ca="1" si="106"/>
        <v>1</v>
      </c>
    </row>
    <row r="3170" spans="52:54" ht="15.75" customHeight="1">
      <c r="AZ3170" s="138">
        <f t="shared" ca="1" si="104"/>
        <v>275000</v>
      </c>
      <c r="BA3170" s="138">
        <f t="shared" ca="1" si="105"/>
        <v>274999</v>
      </c>
      <c r="BB3170" s="138">
        <f t="shared" ca="1" si="106"/>
        <v>1</v>
      </c>
    </row>
    <row r="3171" spans="52:54" ht="15.75" customHeight="1">
      <c r="AZ3171" s="138">
        <f t="shared" ca="1" si="104"/>
        <v>342000</v>
      </c>
      <c r="BA3171" s="138">
        <f t="shared" ca="1" si="105"/>
        <v>341999</v>
      </c>
      <c r="BB3171" s="138">
        <f t="shared" ca="1" si="106"/>
        <v>1</v>
      </c>
    </row>
    <row r="3172" spans="52:54" ht="15.75" customHeight="1">
      <c r="AZ3172" s="138">
        <f t="shared" ca="1" si="104"/>
        <v>387000</v>
      </c>
      <c r="BA3172" s="138">
        <f t="shared" ca="1" si="105"/>
        <v>386999</v>
      </c>
      <c r="BB3172" s="138">
        <f t="shared" ca="1" si="106"/>
        <v>1</v>
      </c>
    </row>
    <row r="3173" spans="52:54" ht="15.75" customHeight="1">
      <c r="AZ3173" s="138">
        <f t="shared" ca="1" si="104"/>
        <v>388000</v>
      </c>
      <c r="BA3173" s="138">
        <f t="shared" ca="1" si="105"/>
        <v>387999</v>
      </c>
      <c r="BB3173" s="138">
        <f t="shared" ca="1" si="106"/>
        <v>1</v>
      </c>
    </row>
    <row r="3174" spans="52:54" ht="15.75" customHeight="1">
      <c r="AZ3174" s="138">
        <f t="shared" ca="1" si="104"/>
        <v>241000</v>
      </c>
      <c r="BA3174" s="138">
        <f t="shared" ca="1" si="105"/>
        <v>240999</v>
      </c>
      <c r="BB3174" s="138">
        <f t="shared" ca="1" si="106"/>
        <v>1</v>
      </c>
    </row>
    <row r="3175" spans="52:54" ht="15.75" customHeight="1">
      <c r="AZ3175" s="138">
        <f t="shared" ca="1" si="104"/>
        <v>358000</v>
      </c>
      <c r="BA3175" s="138">
        <f t="shared" ca="1" si="105"/>
        <v>357999</v>
      </c>
      <c r="BB3175" s="138">
        <f t="shared" ca="1" si="106"/>
        <v>1</v>
      </c>
    </row>
    <row r="3176" spans="52:54" ht="15.75" customHeight="1">
      <c r="AZ3176" s="138">
        <f t="shared" ca="1" si="104"/>
        <v>254000</v>
      </c>
      <c r="BA3176" s="138">
        <f t="shared" ca="1" si="105"/>
        <v>253999</v>
      </c>
      <c r="BB3176" s="138">
        <f t="shared" ca="1" si="106"/>
        <v>1</v>
      </c>
    </row>
    <row r="3177" spans="52:54" ht="15.75" customHeight="1">
      <c r="AZ3177" s="138">
        <f t="shared" ca="1" si="104"/>
        <v>299000</v>
      </c>
      <c r="BA3177" s="138">
        <f t="shared" ca="1" si="105"/>
        <v>298999</v>
      </c>
      <c r="BB3177" s="138">
        <f t="shared" ca="1" si="106"/>
        <v>1</v>
      </c>
    </row>
    <row r="3178" spans="52:54" ht="15.75" customHeight="1">
      <c r="AZ3178" s="138">
        <f t="shared" ca="1" si="104"/>
        <v>169000</v>
      </c>
      <c r="BA3178" s="138">
        <f t="shared" ca="1" si="105"/>
        <v>168999</v>
      </c>
      <c r="BB3178" s="138">
        <f t="shared" ca="1" si="106"/>
        <v>1</v>
      </c>
    </row>
    <row r="3179" spans="52:54" ht="15.75" customHeight="1">
      <c r="AZ3179" s="138">
        <f t="shared" ca="1" si="104"/>
        <v>305000</v>
      </c>
      <c r="BA3179" s="138">
        <f t="shared" ca="1" si="105"/>
        <v>304999</v>
      </c>
      <c r="BB3179" s="138">
        <f t="shared" ca="1" si="106"/>
        <v>1</v>
      </c>
    </row>
    <row r="3180" spans="52:54" ht="15.75" customHeight="1">
      <c r="AZ3180" s="138">
        <f t="shared" ca="1" si="104"/>
        <v>178000</v>
      </c>
      <c r="BA3180" s="138">
        <f t="shared" ca="1" si="105"/>
        <v>177999</v>
      </c>
      <c r="BB3180" s="138">
        <f t="shared" ca="1" si="106"/>
        <v>1</v>
      </c>
    </row>
    <row r="3181" spans="52:54" ht="15.75" customHeight="1">
      <c r="AZ3181" s="138">
        <f t="shared" ca="1" si="104"/>
        <v>187000</v>
      </c>
      <c r="BA3181" s="138">
        <f t="shared" ca="1" si="105"/>
        <v>186999</v>
      </c>
      <c r="BB3181" s="138">
        <f t="shared" ca="1" si="106"/>
        <v>1</v>
      </c>
    </row>
    <row r="3182" spans="52:54" ht="15.75" customHeight="1">
      <c r="AZ3182" s="138">
        <f t="shared" ca="1" si="104"/>
        <v>314000</v>
      </c>
      <c r="BA3182" s="138">
        <f t="shared" ca="1" si="105"/>
        <v>313999</v>
      </c>
      <c r="BB3182" s="138">
        <f t="shared" ca="1" si="106"/>
        <v>1</v>
      </c>
    </row>
    <row r="3183" spans="52:54" ht="15.75" customHeight="1">
      <c r="AZ3183" s="138">
        <f t="shared" ca="1" si="104"/>
        <v>236000</v>
      </c>
      <c r="BA3183" s="138">
        <f t="shared" ca="1" si="105"/>
        <v>235999</v>
      </c>
      <c r="BB3183" s="138">
        <f t="shared" ca="1" si="106"/>
        <v>1</v>
      </c>
    </row>
    <row r="3184" spans="52:54" ht="15.75" customHeight="1">
      <c r="AZ3184" s="138">
        <f t="shared" ca="1" si="104"/>
        <v>345000</v>
      </c>
      <c r="BA3184" s="138">
        <f t="shared" ca="1" si="105"/>
        <v>344999</v>
      </c>
      <c r="BB3184" s="138">
        <f t="shared" ca="1" si="106"/>
        <v>1</v>
      </c>
    </row>
    <row r="3185" spans="52:54" ht="15.75" customHeight="1">
      <c r="AZ3185" s="138">
        <f t="shared" ca="1" si="104"/>
        <v>108000</v>
      </c>
      <c r="BA3185" s="138">
        <f t="shared" ca="1" si="105"/>
        <v>107999</v>
      </c>
      <c r="BB3185" s="138">
        <f t="shared" ca="1" si="106"/>
        <v>1</v>
      </c>
    </row>
    <row r="3186" spans="52:54" ht="15.75" customHeight="1">
      <c r="AZ3186" s="138">
        <f t="shared" ca="1" si="104"/>
        <v>316000</v>
      </c>
      <c r="BA3186" s="138">
        <f t="shared" ca="1" si="105"/>
        <v>315999</v>
      </c>
      <c r="BB3186" s="138">
        <f t="shared" ca="1" si="106"/>
        <v>1</v>
      </c>
    </row>
    <row r="3187" spans="52:54" ht="15.75" customHeight="1">
      <c r="AZ3187" s="138">
        <f t="shared" ca="1" si="104"/>
        <v>256000</v>
      </c>
      <c r="BA3187" s="138">
        <f t="shared" ca="1" si="105"/>
        <v>255999</v>
      </c>
      <c r="BB3187" s="138">
        <f t="shared" ca="1" si="106"/>
        <v>1</v>
      </c>
    </row>
    <row r="3188" spans="52:54" ht="15.75" customHeight="1">
      <c r="AZ3188" s="138">
        <f t="shared" ca="1" si="104"/>
        <v>343000</v>
      </c>
      <c r="BA3188" s="138">
        <f t="shared" ca="1" si="105"/>
        <v>342999</v>
      </c>
      <c r="BB3188" s="138">
        <f t="shared" ca="1" si="106"/>
        <v>1</v>
      </c>
    </row>
    <row r="3189" spans="52:54" ht="15.75" customHeight="1">
      <c r="AZ3189" s="138">
        <f t="shared" ca="1" si="104"/>
        <v>171000</v>
      </c>
      <c r="BA3189" s="138">
        <f t="shared" ca="1" si="105"/>
        <v>170999</v>
      </c>
      <c r="BB3189" s="138">
        <f t="shared" ca="1" si="106"/>
        <v>1</v>
      </c>
    </row>
    <row r="3190" spans="52:54" ht="15.75" customHeight="1">
      <c r="AZ3190" s="138">
        <f t="shared" ca="1" si="104"/>
        <v>155000</v>
      </c>
      <c r="BA3190" s="138">
        <f t="shared" ca="1" si="105"/>
        <v>154999</v>
      </c>
      <c r="BB3190" s="138">
        <f t="shared" ca="1" si="106"/>
        <v>1</v>
      </c>
    </row>
    <row r="3191" spans="52:54" ht="15.75" customHeight="1">
      <c r="AZ3191" s="138">
        <f t="shared" ca="1" si="104"/>
        <v>149000</v>
      </c>
      <c r="BA3191" s="138">
        <f t="shared" ca="1" si="105"/>
        <v>148999</v>
      </c>
      <c r="BB3191" s="138">
        <f t="shared" ca="1" si="106"/>
        <v>1</v>
      </c>
    </row>
    <row r="3192" spans="52:54" ht="15.75" customHeight="1">
      <c r="AZ3192" s="138">
        <f t="shared" ca="1" si="104"/>
        <v>255000</v>
      </c>
      <c r="BA3192" s="138">
        <f t="shared" ca="1" si="105"/>
        <v>254999</v>
      </c>
      <c r="BB3192" s="138">
        <f t="shared" ca="1" si="106"/>
        <v>1</v>
      </c>
    </row>
    <row r="3193" spans="52:54" ht="15.75" customHeight="1">
      <c r="AZ3193" s="138">
        <f t="shared" ca="1" si="104"/>
        <v>152000</v>
      </c>
      <c r="BA3193" s="138">
        <f t="shared" ca="1" si="105"/>
        <v>151999</v>
      </c>
      <c r="BB3193" s="138">
        <f t="shared" ca="1" si="106"/>
        <v>1</v>
      </c>
    </row>
    <row r="3194" spans="52:54" ht="15.75" customHeight="1">
      <c r="AZ3194" s="138">
        <f t="shared" ca="1" si="104"/>
        <v>165000</v>
      </c>
      <c r="BA3194" s="138">
        <f t="shared" ca="1" si="105"/>
        <v>164999</v>
      </c>
      <c r="BB3194" s="138">
        <f t="shared" ca="1" si="106"/>
        <v>1</v>
      </c>
    </row>
    <row r="3195" spans="52:54" ht="15.75" customHeight="1">
      <c r="AZ3195" s="138">
        <f t="shared" ca="1" si="104"/>
        <v>206000</v>
      </c>
      <c r="BA3195" s="138">
        <f t="shared" ca="1" si="105"/>
        <v>205999</v>
      </c>
      <c r="BB3195" s="138">
        <f t="shared" ca="1" si="106"/>
        <v>1</v>
      </c>
    </row>
    <row r="3196" spans="52:54" ht="15.75" customHeight="1">
      <c r="AZ3196" s="138">
        <f t="shared" ca="1" si="104"/>
        <v>319000</v>
      </c>
      <c r="BA3196" s="138">
        <f t="shared" ca="1" si="105"/>
        <v>318999</v>
      </c>
      <c r="BB3196" s="138">
        <f t="shared" ca="1" si="106"/>
        <v>1</v>
      </c>
    </row>
    <row r="3197" spans="52:54" ht="15.75" customHeight="1">
      <c r="AZ3197" s="138">
        <f t="shared" ca="1" si="104"/>
        <v>134000</v>
      </c>
      <c r="BA3197" s="138">
        <f t="shared" ca="1" si="105"/>
        <v>133999</v>
      </c>
      <c r="BB3197" s="138">
        <f t="shared" ca="1" si="106"/>
        <v>1</v>
      </c>
    </row>
    <row r="3198" spans="52:54" ht="15.75" customHeight="1">
      <c r="AZ3198" s="138">
        <f t="shared" ca="1" si="104"/>
        <v>250000</v>
      </c>
      <c r="BA3198" s="138">
        <f t="shared" ca="1" si="105"/>
        <v>249999</v>
      </c>
      <c r="BB3198" s="138">
        <f t="shared" ca="1" si="106"/>
        <v>1</v>
      </c>
    </row>
    <row r="3199" spans="52:54" ht="15.75" customHeight="1">
      <c r="AZ3199" s="138">
        <f t="shared" ca="1" si="104"/>
        <v>379000</v>
      </c>
      <c r="BA3199" s="138">
        <f t="shared" ca="1" si="105"/>
        <v>378999</v>
      </c>
      <c r="BB3199" s="138">
        <f t="shared" ca="1" si="106"/>
        <v>1</v>
      </c>
    </row>
    <row r="3200" spans="52:54" ht="15.75" customHeight="1">
      <c r="AZ3200" s="138">
        <f t="shared" ca="1" si="104"/>
        <v>106000</v>
      </c>
      <c r="BA3200" s="138">
        <f t="shared" ca="1" si="105"/>
        <v>105999</v>
      </c>
      <c r="BB3200" s="138">
        <f t="shared" ca="1" si="106"/>
        <v>1</v>
      </c>
    </row>
    <row r="3201" spans="52:54" ht="15.75" customHeight="1">
      <c r="AZ3201" s="138">
        <f t="shared" ca="1" si="104"/>
        <v>282000</v>
      </c>
      <c r="BA3201" s="138">
        <f t="shared" ca="1" si="105"/>
        <v>281999</v>
      </c>
      <c r="BB3201" s="138">
        <f t="shared" ca="1" si="106"/>
        <v>1</v>
      </c>
    </row>
    <row r="3202" spans="52:54" ht="15.75" customHeight="1">
      <c r="AZ3202" s="138">
        <f t="shared" ca="1" si="104"/>
        <v>341000</v>
      </c>
      <c r="BA3202" s="138">
        <f t="shared" ca="1" si="105"/>
        <v>340999</v>
      </c>
      <c r="BB3202" s="138">
        <f t="shared" ca="1" si="106"/>
        <v>1</v>
      </c>
    </row>
    <row r="3203" spans="52:54" ht="15.75" customHeight="1">
      <c r="AZ3203" s="138">
        <f t="shared" ca="1" si="104"/>
        <v>387000</v>
      </c>
      <c r="BA3203" s="138">
        <f t="shared" ca="1" si="105"/>
        <v>386999</v>
      </c>
      <c r="BB3203" s="138">
        <f t="shared" ca="1" si="106"/>
        <v>1</v>
      </c>
    </row>
    <row r="3204" spans="52:54" ht="15.75" customHeight="1">
      <c r="AZ3204" s="138">
        <f t="shared" ca="1" si="104"/>
        <v>239000</v>
      </c>
      <c r="BA3204" s="138">
        <f t="shared" ca="1" si="105"/>
        <v>238999</v>
      </c>
      <c r="BB3204" s="138">
        <f t="shared" ca="1" si="106"/>
        <v>1</v>
      </c>
    </row>
    <row r="3205" spans="52:54" ht="15.75" customHeight="1">
      <c r="AZ3205" s="138">
        <f t="shared" ca="1" si="104"/>
        <v>375000</v>
      </c>
      <c r="BA3205" s="138">
        <f t="shared" ca="1" si="105"/>
        <v>374999</v>
      </c>
      <c r="BB3205" s="138">
        <f t="shared" ca="1" si="106"/>
        <v>1</v>
      </c>
    </row>
    <row r="3206" spans="52:54" ht="15.75" customHeight="1">
      <c r="AZ3206" s="138">
        <f t="shared" ca="1" si="104"/>
        <v>383000</v>
      </c>
      <c r="BA3206" s="138">
        <f t="shared" ca="1" si="105"/>
        <v>382999</v>
      </c>
      <c r="BB3206" s="138">
        <f t="shared" ca="1" si="106"/>
        <v>1</v>
      </c>
    </row>
    <row r="3207" spans="52:54" ht="15.75" customHeight="1">
      <c r="AZ3207" s="138">
        <f t="shared" ca="1" si="104"/>
        <v>158000</v>
      </c>
      <c r="BA3207" s="138">
        <f t="shared" ca="1" si="105"/>
        <v>157999</v>
      </c>
      <c r="BB3207" s="138">
        <f t="shared" ca="1" si="106"/>
        <v>1</v>
      </c>
    </row>
    <row r="3208" spans="52:54" ht="15.75" customHeight="1">
      <c r="AZ3208" s="138">
        <f t="shared" ca="1" si="104"/>
        <v>336000</v>
      </c>
      <c r="BA3208" s="138">
        <f t="shared" ca="1" si="105"/>
        <v>335999</v>
      </c>
      <c r="BB3208" s="138">
        <f t="shared" ca="1" si="106"/>
        <v>1</v>
      </c>
    </row>
    <row r="3209" spans="52:54" ht="15.75" customHeight="1">
      <c r="AZ3209" s="138">
        <f t="shared" ca="1" si="104"/>
        <v>185000</v>
      </c>
      <c r="BA3209" s="138">
        <f t="shared" ca="1" si="105"/>
        <v>184999</v>
      </c>
      <c r="BB3209" s="138">
        <f t="shared" ca="1" si="106"/>
        <v>1</v>
      </c>
    </row>
    <row r="3210" spans="52:54" ht="15.75" customHeight="1">
      <c r="AZ3210" s="138">
        <f t="shared" ca="1" si="104"/>
        <v>280000</v>
      </c>
      <c r="BA3210" s="138">
        <f t="shared" ca="1" si="105"/>
        <v>279999</v>
      </c>
      <c r="BB3210" s="138">
        <f t="shared" ca="1" si="106"/>
        <v>1</v>
      </c>
    </row>
    <row r="3211" spans="52:54" ht="15.75" customHeight="1">
      <c r="AZ3211" s="138">
        <f t="shared" ca="1" si="104"/>
        <v>310000</v>
      </c>
      <c r="BA3211" s="138">
        <f t="shared" ca="1" si="105"/>
        <v>309999</v>
      </c>
      <c r="BB3211" s="138">
        <f t="shared" ca="1" si="106"/>
        <v>1</v>
      </c>
    </row>
    <row r="3212" spans="52:54" ht="15.75" customHeight="1">
      <c r="AZ3212" s="138">
        <f t="shared" ca="1" si="104"/>
        <v>184000</v>
      </c>
      <c r="BA3212" s="138">
        <f t="shared" ca="1" si="105"/>
        <v>183999</v>
      </c>
      <c r="BB3212" s="138">
        <f t="shared" ca="1" si="106"/>
        <v>1</v>
      </c>
    </row>
    <row r="3213" spans="52:54" ht="15.75" customHeight="1">
      <c r="AZ3213" s="138">
        <f t="shared" ca="1" si="104"/>
        <v>361000</v>
      </c>
      <c r="BA3213" s="138">
        <f t="shared" ca="1" si="105"/>
        <v>360999</v>
      </c>
      <c r="BB3213" s="138">
        <f t="shared" ca="1" si="106"/>
        <v>1</v>
      </c>
    </row>
    <row r="3214" spans="52:54" ht="15.75" customHeight="1">
      <c r="AZ3214" s="138">
        <f t="shared" ca="1" si="104"/>
        <v>394000</v>
      </c>
      <c r="BA3214" s="138">
        <f t="shared" ca="1" si="105"/>
        <v>393999</v>
      </c>
      <c r="BB3214" s="138">
        <f t="shared" ca="1" si="106"/>
        <v>1</v>
      </c>
    </row>
    <row r="3215" spans="52:54" ht="15.75" customHeight="1">
      <c r="AZ3215" s="138">
        <f t="shared" ca="1" si="104"/>
        <v>224000</v>
      </c>
      <c r="BA3215" s="138">
        <f t="shared" ca="1" si="105"/>
        <v>223999</v>
      </c>
      <c r="BB3215" s="138">
        <f t="shared" ca="1" si="106"/>
        <v>1</v>
      </c>
    </row>
    <row r="3216" spans="52:54" ht="15.75" customHeight="1">
      <c r="AZ3216" s="138">
        <f t="shared" ca="1" si="104"/>
        <v>313000</v>
      </c>
      <c r="BA3216" s="138">
        <f t="shared" ca="1" si="105"/>
        <v>312999</v>
      </c>
      <c r="BB3216" s="138">
        <f t="shared" ca="1" si="106"/>
        <v>1</v>
      </c>
    </row>
    <row r="3217" spans="52:54" ht="15.75" customHeight="1">
      <c r="AZ3217" s="138">
        <f t="shared" ca="1" si="104"/>
        <v>271000</v>
      </c>
      <c r="BA3217" s="138">
        <f t="shared" ca="1" si="105"/>
        <v>270999</v>
      </c>
      <c r="BB3217" s="138">
        <f t="shared" ca="1" si="106"/>
        <v>1</v>
      </c>
    </row>
    <row r="3218" spans="52:54" ht="15.75" customHeight="1">
      <c r="AZ3218" s="138">
        <f t="shared" ca="1" si="104"/>
        <v>102000</v>
      </c>
      <c r="BA3218" s="138">
        <f t="shared" ca="1" si="105"/>
        <v>101999</v>
      </c>
      <c r="BB3218" s="138">
        <f t="shared" ca="1" si="106"/>
        <v>1</v>
      </c>
    </row>
    <row r="3219" spans="52:54" ht="15.75" customHeight="1">
      <c r="AZ3219" s="138">
        <f t="shared" ca="1" si="104"/>
        <v>137000</v>
      </c>
      <c r="BA3219" s="138">
        <f t="shared" ca="1" si="105"/>
        <v>136999</v>
      </c>
      <c r="BB3219" s="138">
        <f t="shared" ca="1" si="106"/>
        <v>1</v>
      </c>
    </row>
    <row r="3220" spans="52:54" ht="15.75" customHeight="1">
      <c r="AZ3220" s="138">
        <f t="shared" ca="1" si="104"/>
        <v>309000</v>
      </c>
      <c r="BA3220" s="138">
        <f t="shared" ca="1" si="105"/>
        <v>308999</v>
      </c>
      <c r="BB3220" s="138">
        <f t="shared" ca="1" si="106"/>
        <v>1</v>
      </c>
    </row>
    <row r="3221" spans="52:54" ht="15.75" customHeight="1">
      <c r="AZ3221" s="138">
        <f t="shared" ca="1" si="104"/>
        <v>218000</v>
      </c>
      <c r="BA3221" s="138">
        <f t="shared" ca="1" si="105"/>
        <v>217999</v>
      </c>
      <c r="BB3221" s="138">
        <f t="shared" ca="1" si="106"/>
        <v>1</v>
      </c>
    </row>
    <row r="3222" spans="52:54" ht="15.75" customHeight="1">
      <c r="AZ3222" s="138">
        <f t="shared" ca="1" si="104"/>
        <v>357000</v>
      </c>
      <c r="BA3222" s="138">
        <f t="shared" ca="1" si="105"/>
        <v>356999</v>
      </c>
      <c r="BB3222" s="138">
        <f t="shared" ca="1" si="106"/>
        <v>1</v>
      </c>
    </row>
    <row r="3223" spans="52:54" ht="15.75" customHeight="1">
      <c r="AZ3223" s="138">
        <f t="shared" ca="1" si="104"/>
        <v>389000</v>
      </c>
      <c r="BA3223" s="138">
        <f t="shared" ca="1" si="105"/>
        <v>388999</v>
      </c>
      <c r="BB3223" s="138">
        <f t="shared" ca="1" si="106"/>
        <v>1</v>
      </c>
    </row>
    <row r="3224" spans="52:54" ht="15.75" customHeight="1">
      <c r="AZ3224" s="138">
        <f t="shared" ca="1" si="104"/>
        <v>297000</v>
      </c>
      <c r="BA3224" s="138">
        <f t="shared" ca="1" si="105"/>
        <v>296999</v>
      </c>
      <c r="BB3224" s="138">
        <f t="shared" ca="1" si="106"/>
        <v>1</v>
      </c>
    </row>
    <row r="3225" spans="52:54" ht="15.75" customHeight="1">
      <c r="AZ3225" s="138">
        <f t="shared" ca="1" si="104"/>
        <v>256000</v>
      </c>
      <c r="BA3225" s="138">
        <f t="shared" ca="1" si="105"/>
        <v>255999</v>
      </c>
      <c r="BB3225" s="138">
        <f t="shared" ca="1" si="106"/>
        <v>1</v>
      </c>
    </row>
    <row r="3226" spans="52:54" ht="15.75" customHeight="1">
      <c r="AZ3226" s="138">
        <f t="shared" ca="1" si="104"/>
        <v>359000</v>
      </c>
      <c r="BA3226" s="138">
        <f t="shared" ca="1" si="105"/>
        <v>358999</v>
      </c>
      <c r="BB3226" s="138">
        <f t="shared" ca="1" si="106"/>
        <v>1</v>
      </c>
    </row>
    <row r="3227" spans="52:54" ht="15.75" customHeight="1">
      <c r="AZ3227" s="138">
        <f t="shared" ca="1" si="104"/>
        <v>258000</v>
      </c>
      <c r="BA3227" s="138">
        <f t="shared" ca="1" si="105"/>
        <v>257999</v>
      </c>
      <c r="BB3227" s="138">
        <f t="shared" ca="1" si="106"/>
        <v>1</v>
      </c>
    </row>
    <row r="3228" spans="52:54" ht="15.75" customHeight="1">
      <c r="AZ3228" s="138">
        <f t="shared" ca="1" si="104"/>
        <v>200000</v>
      </c>
      <c r="BA3228" s="138">
        <f t="shared" ca="1" si="105"/>
        <v>199999</v>
      </c>
      <c r="BB3228" s="138">
        <f t="shared" ca="1" si="106"/>
        <v>1</v>
      </c>
    </row>
    <row r="3229" spans="52:54" ht="15.75" customHeight="1">
      <c r="AZ3229" s="138">
        <f t="shared" ca="1" si="104"/>
        <v>127000</v>
      </c>
      <c r="BA3229" s="138">
        <f t="shared" ca="1" si="105"/>
        <v>126999</v>
      </c>
      <c r="BB3229" s="138">
        <f t="shared" ca="1" si="106"/>
        <v>1</v>
      </c>
    </row>
    <row r="3230" spans="52:54" ht="15.75" customHeight="1">
      <c r="AZ3230" s="138">
        <f t="shared" ca="1" si="104"/>
        <v>245000</v>
      </c>
      <c r="BA3230" s="138">
        <f t="shared" ca="1" si="105"/>
        <v>244999</v>
      </c>
      <c r="BB3230" s="138">
        <f t="shared" ca="1" si="106"/>
        <v>1</v>
      </c>
    </row>
    <row r="3231" spans="52:54" ht="15.75" customHeight="1">
      <c r="AZ3231" s="138">
        <f t="shared" ca="1" si="104"/>
        <v>268000</v>
      </c>
      <c r="BA3231" s="138">
        <f t="shared" ca="1" si="105"/>
        <v>267999</v>
      </c>
      <c r="BB3231" s="138">
        <f t="shared" ca="1" si="106"/>
        <v>1</v>
      </c>
    </row>
    <row r="3232" spans="52:54" ht="15.75" customHeight="1">
      <c r="AZ3232" s="138">
        <f t="shared" ca="1" si="104"/>
        <v>321000</v>
      </c>
      <c r="BA3232" s="138">
        <f t="shared" ca="1" si="105"/>
        <v>320999</v>
      </c>
      <c r="BB3232" s="138">
        <f t="shared" ca="1" si="106"/>
        <v>1</v>
      </c>
    </row>
    <row r="3233" spans="52:54" ht="15.75" customHeight="1">
      <c r="AZ3233" s="138">
        <f t="shared" ca="1" si="104"/>
        <v>101000</v>
      </c>
      <c r="BA3233" s="138">
        <f t="shared" ca="1" si="105"/>
        <v>100999</v>
      </c>
      <c r="BB3233" s="138">
        <f t="shared" ca="1" si="106"/>
        <v>1</v>
      </c>
    </row>
    <row r="3234" spans="52:54" ht="15.75" customHeight="1">
      <c r="AZ3234" s="138">
        <f t="shared" ca="1" si="104"/>
        <v>261000</v>
      </c>
      <c r="BA3234" s="138">
        <f t="shared" ca="1" si="105"/>
        <v>260999</v>
      </c>
      <c r="BB3234" s="138">
        <f t="shared" ca="1" si="106"/>
        <v>1</v>
      </c>
    </row>
    <row r="3235" spans="52:54" ht="15.75" customHeight="1">
      <c r="AZ3235" s="138">
        <f t="shared" ca="1" si="104"/>
        <v>250000</v>
      </c>
      <c r="BA3235" s="138">
        <f t="shared" ca="1" si="105"/>
        <v>249999</v>
      </c>
      <c r="BB3235" s="138">
        <f t="shared" ca="1" si="106"/>
        <v>1</v>
      </c>
    </row>
    <row r="3236" spans="52:54" ht="15.75" customHeight="1">
      <c r="AZ3236" s="138">
        <f t="shared" ca="1" si="104"/>
        <v>261000</v>
      </c>
      <c r="BA3236" s="138">
        <f t="shared" ca="1" si="105"/>
        <v>260999</v>
      </c>
      <c r="BB3236" s="138">
        <f t="shared" ca="1" si="106"/>
        <v>1</v>
      </c>
    </row>
    <row r="3237" spans="52:54" ht="15.75" customHeight="1">
      <c r="AZ3237" s="138">
        <f t="shared" ca="1" si="104"/>
        <v>112000</v>
      </c>
      <c r="BA3237" s="138">
        <f t="shared" ca="1" si="105"/>
        <v>111999</v>
      </c>
      <c r="BB3237" s="138">
        <f t="shared" ca="1" si="106"/>
        <v>1</v>
      </c>
    </row>
    <row r="3238" spans="52:54" ht="15.75" customHeight="1">
      <c r="AZ3238" s="138">
        <f t="shared" ca="1" si="104"/>
        <v>220000</v>
      </c>
      <c r="BA3238" s="138">
        <f t="shared" ca="1" si="105"/>
        <v>219999</v>
      </c>
      <c r="BB3238" s="138">
        <f t="shared" ca="1" si="106"/>
        <v>1</v>
      </c>
    </row>
    <row r="3239" spans="52:54" ht="15.75" customHeight="1">
      <c r="AZ3239" s="138">
        <f t="shared" ca="1" si="104"/>
        <v>392000</v>
      </c>
      <c r="BA3239" s="138">
        <f t="shared" ca="1" si="105"/>
        <v>391999</v>
      </c>
      <c r="BB3239" s="138">
        <f t="shared" ca="1" si="106"/>
        <v>1</v>
      </c>
    </row>
    <row r="3240" spans="52:54" ht="15.75" customHeight="1">
      <c r="AZ3240" s="138">
        <f t="shared" ca="1" si="104"/>
        <v>340000</v>
      </c>
      <c r="BA3240" s="138">
        <f t="shared" ca="1" si="105"/>
        <v>339999</v>
      </c>
      <c r="BB3240" s="138">
        <f t="shared" ca="1" si="106"/>
        <v>1</v>
      </c>
    </row>
    <row r="3241" spans="52:54" ht="15.75" customHeight="1">
      <c r="AZ3241" s="138">
        <f t="shared" ca="1" si="104"/>
        <v>233000</v>
      </c>
      <c r="BA3241" s="138">
        <f t="shared" ca="1" si="105"/>
        <v>232999</v>
      </c>
      <c r="BB3241" s="138">
        <f t="shared" ca="1" si="106"/>
        <v>1</v>
      </c>
    </row>
    <row r="3242" spans="52:54" ht="15.75" customHeight="1">
      <c r="AZ3242" s="138">
        <f t="shared" ca="1" si="104"/>
        <v>177000</v>
      </c>
      <c r="BA3242" s="138">
        <f t="shared" ca="1" si="105"/>
        <v>176999</v>
      </c>
      <c r="BB3242" s="138">
        <f t="shared" ca="1" si="106"/>
        <v>1</v>
      </c>
    </row>
    <row r="3243" spans="52:54" ht="15.75" customHeight="1">
      <c r="AZ3243" s="138">
        <f t="shared" ca="1" si="104"/>
        <v>180000</v>
      </c>
      <c r="BA3243" s="138">
        <f t="shared" ca="1" si="105"/>
        <v>179999</v>
      </c>
      <c r="BB3243" s="138">
        <f t="shared" ca="1" si="106"/>
        <v>1</v>
      </c>
    </row>
    <row r="3244" spans="52:54" ht="15.75" customHeight="1">
      <c r="AZ3244" s="138">
        <f t="shared" ca="1" si="104"/>
        <v>383000</v>
      </c>
      <c r="BA3244" s="138">
        <f t="shared" ca="1" si="105"/>
        <v>382999</v>
      </c>
      <c r="BB3244" s="138">
        <f t="shared" ca="1" si="106"/>
        <v>1</v>
      </c>
    </row>
    <row r="3245" spans="52:54" ht="15.75" customHeight="1">
      <c r="AZ3245" s="138">
        <f t="shared" ca="1" si="104"/>
        <v>343000</v>
      </c>
      <c r="BA3245" s="138">
        <f t="shared" ca="1" si="105"/>
        <v>342999</v>
      </c>
      <c r="BB3245" s="138">
        <f t="shared" ca="1" si="106"/>
        <v>1</v>
      </c>
    </row>
    <row r="3246" spans="52:54" ht="15.75" customHeight="1">
      <c r="AZ3246" s="138">
        <f t="shared" ca="1" si="104"/>
        <v>306000</v>
      </c>
      <c r="BA3246" s="138">
        <f t="shared" ca="1" si="105"/>
        <v>305999</v>
      </c>
      <c r="BB3246" s="138">
        <f t="shared" ca="1" si="106"/>
        <v>1</v>
      </c>
    </row>
    <row r="3247" spans="52:54" ht="15.75" customHeight="1">
      <c r="AZ3247" s="138">
        <f t="shared" ca="1" si="104"/>
        <v>389000</v>
      </c>
      <c r="BA3247" s="138">
        <f t="shared" ca="1" si="105"/>
        <v>388999</v>
      </c>
      <c r="BB3247" s="138">
        <f t="shared" ca="1" si="106"/>
        <v>1</v>
      </c>
    </row>
    <row r="3248" spans="52:54" ht="15.75" customHeight="1">
      <c r="AZ3248" s="138">
        <f t="shared" ca="1" si="104"/>
        <v>381000</v>
      </c>
      <c r="BA3248" s="138">
        <f t="shared" ca="1" si="105"/>
        <v>380999</v>
      </c>
      <c r="BB3248" s="138">
        <f t="shared" ca="1" si="106"/>
        <v>1</v>
      </c>
    </row>
    <row r="3249" spans="52:54" ht="15.75" customHeight="1">
      <c r="AZ3249" s="138">
        <f t="shared" ca="1" si="104"/>
        <v>130000</v>
      </c>
      <c r="BA3249" s="138">
        <f t="shared" ca="1" si="105"/>
        <v>129999</v>
      </c>
      <c r="BB3249" s="138">
        <f t="shared" ca="1" si="106"/>
        <v>1</v>
      </c>
    </row>
    <row r="3250" spans="52:54" ht="15.75" customHeight="1">
      <c r="AZ3250" s="138">
        <f t="shared" ca="1" si="104"/>
        <v>188000</v>
      </c>
      <c r="BA3250" s="138">
        <f t="shared" ca="1" si="105"/>
        <v>187999</v>
      </c>
      <c r="BB3250" s="138">
        <f t="shared" ca="1" si="106"/>
        <v>1</v>
      </c>
    </row>
    <row r="3251" spans="52:54" ht="15.75" customHeight="1">
      <c r="AZ3251" s="138">
        <f t="shared" ca="1" si="104"/>
        <v>340000</v>
      </c>
      <c r="BA3251" s="138">
        <f t="shared" ca="1" si="105"/>
        <v>339999</v>
      </c>
      <c r="BB3251" s="138">
        <f t="shared" ca="1" si="106"/>
        <v>1</v>
      </c>
    </row>
    <row r="3252" spans="52:54" ht="15.75" customHeight="1">
      <c r="AZ3252" s="138">
        <f t="shared" ca="1" si="104"/>
        <v>183000</v>
      </c>
      <c r="BA3252" s="138">
        <f t="shared" ca="1" si="105"/>
        <v>182999</v>
      </c>
      <c r="BB3252" s="138">
        <f t="shared" ca="1" si="106"/>
        <v>1</v>
      </c>
    </row>
    <row r="3253" spans="52:54" ht="15.75" customHeight="1">
      <c r="AZ3253" s="138">
        <f t="shared" ca="1" si="104"/>
        <v>168000</v>
      </c>
      <c r="BA3253" s="138">
        <f t="shared" ca="1" si="105"/>
        <v>167999</v>
      </c>
      <c r="BB3253" s="138">
        <f t="shared" ca="1" si="106"/>
        <v>1</v>
      </c>
    </row>
    <row r="3254" spans="52:54" ht="15.75" customHeight="1">
      <c r="AZ3254" s="138">
        <f t="shared" ca="1" si="104"/>
        <v>316000</v>
      </c>
      <c r="BA3254" s="138">
        <f t="shared" ca="1" si="105"/>
        <v>315999</v>
      </c>
      <c r="BB3254" s="138">
        <f t="shared" ca="1" si="106"/>
        <v>1</v>
      </c>
    </row>
    <row r="3255" spans="52:54" ht="15.75" customHeight="1">
      <c r="AZ3255" s="138">
        <f t="shared" ca="1" si="104"/>
        <v>189000</v>
      </c>
      <c r="BA3255" s="138">
        <f t="shared" ca="1" si="105"/>
        <v>188999</v>
      </c>
      <c r="BB3255" s="138">
        <f t="shared" ca="1" si="106"/>
        <v>1</v>
      </c>
    </row>
    <row r="3256" spans="52:54" ht="15.75" customHeight="1">
      <c r="AZ3256" s="138">
        <f t="shared" ca="1" si="104"/>
        <v>266000</v>
      </c>
      <c r="BA3256" s="138">
        <f t="shared" ca="1" si="105"/>
        <v>265999</v>
      </c>
      <c r="BB3256" s="138">
        <f t="shared" ca="1" si="106"/>
        <v>1</v>
      </c>
    </row>
    <row r="3257" spans="52:54" ht="15.75" customHeight="1">
      <c r="AZ3257" s="138">
        <f t="shared" ca="1" si="104"/>
        <v>308000</v>
      </c>
      <c r="BA3257" s="138">
        <f t="shared" ca="1" si="105"/>
        <v>307999</v>
      </c>
      <c r="BB3257" s="138">
        <f t="shared" ca="1" si="106"/>
        <v>1</v>
      </c>
    </row>
    <row r="3258" spans="52:54" ht="15.75" customHeight="1">
      <c r="AZ3258" s="138">
        <f t="shared" ca="1" si="104"/>
        <v>177000</v>
      </c>
      <c r="BA3258" s="138">
        <f t="shared" ca="1" si="105"/>
        <v>176999</v>
      </c>
      <c r="BB3258" s="138">
        <f t="shared" ca="1" si="106"/>
        <v>1</v>
      </c>
    </row>
    <row r="3259" spans="52:54" ht="15.75" customHeight="1">
      <c r="AZ3259" s="138">
        <f t="shared" ca="1" si="104"/>
        <v>347000</v>
      </c>
      <c r="BA3259" s="138">
        <f t="shared" ca="1" si="105"/>
        <v>346999</v>
      </c>
      <c r="BB3259" s="138">
        <f t="shared" ca="1" si="106"/>
        <v>1</v>
      </c>
    </row>
    <row r="3260" spans="52:54" ht="15.75" customHeight="1">
      <c r="AZ3260" s="138">
        <f t="shared" ca="1" si="104"/>
        <v>327000</v>
      </c>
      <c r="BA3260" s="138">
        <f t="shared" ca="1" si="105"/>
        <v>326999</v>
      </c>
      <c r="BB3260" s="138">
        <f t="shared" ca="1" si="106"/>
        <v>1</v>
      </c>
    </row>
    <row r="3261" spans="52:54" ht="15.75" customHeight="1">
      <c r="AZ3261" s="138">
        <f t="shared" ca="1" si="104"/>
        <v>284000</v>
      </c>
      <c r="BA3261" s="138">
        <f t="shared" ca="1" si="105"/>
        <v>283999</v>
      </c>
      <c r="BB3261" s="138">
        <f t="shared" ca="1" si="106"/>
        <v>1</v>
      </c>
    </row>
    <row r="3262" spans="52:54" ht="15.75" customHeight="1">
      <c r="AZ3262" s="138">
        <f t="shared" ca="1" si="104"/>
        <v>393000</v>
      </c>
      <c r="BA3262" s="138">
        <f t="shared" ca="1" si="105"/>
        <v>392999</v>
      </c>
      <c r="BB3262" s="138">
        <f t="shared" ca="1" si="106"/>
        <v>1</v>
      </c>
    </row>
    <row r="3263" spans="52:54" ht="15.75" customHeight="1">
      <c r="AZ3263" s="138">
        <f t="shared" ca="1" si="104"/>
        <v>100000</v>
      </c>
      <c r="BA3263" s="138">
        <f t="shared" ca="1" si="105"/>
        <v>99999</v>
      </c>
      <c r="BB3263" s="138">
        <f t="shared" ca="1" si="106"/>
        <v>1</v>
      </c>
    </row>
    <row r="3264" spans="52:54" ht="15.75" customHeight="1">
      <c r="AZ3264" s="138">
        <f t="shared" ca="1" si="104"/>
        <v>217000</v>
      </c>
      <c r="BA3264" s="138">
        <f t="shared" ca="1" si="105"/>
        <v>216999</v>
      </c>
      <c r="BB3264" s="138">
        <f t="shared" ca="1" si="106"/>
        <v>1</v>
      </c>
    </row>
    <row r="3265" spans="52:54" ht="15.75" customHeight="1">
      <c r="AZ3265" s="138">
        <f t="shared" ca="1" si="104"/>
        <v>216000</v>
      </c>
      <c r="BA3265" s="138">
        <f t="shared" ca="1" si="105"/>
        <v>215999</v>
      </c>
      <c r="BB3265" s="138">
        <f t="shared" ca="1" si="106"/>
        <v>1</v>
      </c>
    </row>
    <row r="3266" spans="52:54" ht="15.75" customHeight="1">
      <c r="AZ3266" s="138">
        <f t="shared" ca="1" si="104"/>
        <v>121000</v>
      </c>
      <c r="BA3266" s="138">
        <f t="shared" ca="1" si="105"/>
        <v>120999</v>
      </c>
      <c r="BB3266" s="138">
        <f t="shared" ca="1" si="106"/>
        <v>1</v>
      </c>
    </row>
    <row r="3267" spans="52:54" ht="15.75" customHeight="1">
      <c r="AZ3267" s="138">
        <f t="shared" ca="1" si="104"/>
        <v>150000</v>
      </c>
      <c r="BA3267" s="138">
        <f t="shared" ca="1" si="105"/>
        <v>149999</v>
      </c>
      <c r="BB3267" s="138">
        <f t="shared" ca="1" si="106"/>
        <v>1</v>
      </c>
    </row>
    <row r="3268" spans="52:54" ht="15.75" customHeight="1">
      <c r="AZ3268" s="138">
        <f t="shared" ca="1" si="104"/>
        <v>132000</v>
      </c>
      <c r="BA3268" s="138">
        <f t="shared" ca="1" si="105"/>
        <v>131999</v>
      </c>
      <c r="BB3268" s="138">
        <f t="shared" ca="1" si="106"/>
        <v>1</v>
      </c>
    </row>
    <row r="3269" spans="52:54" ht="15.75" customHeight="1">
      <c r="AZ3269" s="138">
        <f t="shared" ca="1" si="104"/>
        <v>235000</v>
      </c>
      <c r="BA3269" s="138">
        <f t="shared" ca="1" si="105"/>
        <v>234999</v>
      </c>
      <c r="BB3269" s="138">
        <f t="shared" ca="1" si="106"/>
        <v>1</v>
      </c>
    </row>
    <row r="3270" spans="52:54" ht="15.75" customHeight="1">
      <c r="AZ3270" s="138">
        <f t="shared" ca="1" si="104"/>
        <v>136000</v>
      </c>
      <c r="BA3270" s="138">
        <f t="shared" ca="1" si="105"/>
        <v>135999</v>
      </c>
      <c r="BB3270" s="138">
        <f t="shared" ca="1" si="106"/>
        <v>1</v>
      </c>
    </row>
    <row r="3271" spans="52:54" ht="15.75" customHeight="1">
      <c r="AZ3271" s="138">
        <f t="shared" ca="1" si="104"/>
        <v>229000</v>
      </c>
      <c r="BA3271" s="138">
        <f t="shared" ca="1" si="105"/>
        <v>228999</v>
      </c>
      <c r="BB3271" s="138">
        <f t="shared" ca="1" si="106"/>
        <v>1</v>
      </c>
    </row>
    <row r="3272" spans="52:54" ht="15.75" customHeight="1">
      <c r="AZ3272" s="138">
        <f t="shared" ca="1" si="104"/>
        <v>219000</v>
      </c>
      <c r="BA3272" s="138">
        <f t="shared" ca="1" si="105"/>
        <v>218999</v>
      </c>
      <c r="BB3272" s="138">
        <f t="shared" ca="1" si="106"/>
        <v>1</v>
      </c>
    </row>
    <row r="3273" spans="52:54" ht="15.75" customHeight="1">
      <c r="AZ3273" s="138">
        <f t="shared" ca="1" si="104"/>
        <v>215000</v>
      </c>
      <c r="BA3273" s="138">
        <f t="shared" ca="1" si="105"/>
        <v>214999</v>
      </c>
      <c r="BB3273" s="138">
        <f t="shared" ca="1" si="106"/>
        <v>1</v>
      </c>
    </row>
    <row r="3274" spans="52:54" ht="15.75" customHeight="1">
      <c r="AZ3274" s="138">
        <f t="shared" ca="1" si="104"/>
        <v>372000</v>
      </c>
      <c r="BA3274" s="138">
        <f t="shared" ca="1" si="105"/>
        <v>371999</v>
      </c>
      <c r="BB3274" s="138">
        <f t="shared" ca="1" si="106"/>
        <v>1</v>
      </c>
    </row>
    <row r="3275" spans="52:54" ht="15.75" customHeight="1">
      <c r="AZ3275" s="138">
        <f t="shared" ca="1" si="104"/>
        <v>292000</v>
      </c>
      <c r="BA3275" s="138">
        <f t="shared" ca="1" si="105"/>
        <v>291999</v>
      </c>
      <c r="BB3275" s="138">
        <f t="shared" ca="1" si="106"/>
        <v>1</v>
      </c>
    </row>
    <row r="3276" spans="52:54" ht="15.75" customHeight="1">
      <c r="AZ3276" s="138">
        <f t="shared" ca="1" si="104"/>
        <v>105000</v>
      </c>
      <c r="BA3276" s="138">
        <f t="shared" ca="1" si="105"/>
        <v>104999</v>
      </c>
      <c r="BB3276" s="138">
        <f t="shared" ca="1" si="106"/>
        <v>1</v>
      </c>
    </row>
    <row r="3277" spans="52:54" ht="15.75" customHeight="1">
      <c r="AZ3277" s="138">
        <f t="shared" ca="1" si="104"/>
        <v>145000</v>
      </c>
      <c r="BA3277" s="138">
        <f t="shared" ca="1" si="105"/>
        <v>144999</v>
      </c>
      <c r="BB3277" s="138">
        <f t="shared" ca="1" si="106"/>
        <v>1</v>
      </c>
    </row>
    <row r="3278" spans="52:54" ht="15.75" customHeight="1">
      <c r="AZ3278" s="138">
        <f t="shared" ca="1" si="104"/>
        <v>254000</v>
      </c>
      <c r="BA3278" s="138">
        <f t="shared" ca="1" si="105"/>
        <v>253999</v>
      </c>
      <c r="BB3278" s="138">
        <f t="shared" ca="1" si="106"/>
        <v>1</v>
      </c>
    </row>
    <row r="3279" spans="52:54" ht="15.75" customHeight="1">
      <c r="AZ3279" s="138">
        <f t="shared" ca="1" si="104"/>
        <v>339000</v>
      </c>
      <c r="BA3279" s="138">
        <f t="shared" ca="1" si="105"/>
        <v>338999</v>
      </c>
      <c r="BB3279" s="138">
        <f t="shared" ca="1" si="106"/>
        <v>1</v>
      </c>
    </row>
    <row r="3280" spans="52:54" ht="15.75" customHeight="1">
      <c r="AZ3280" s="138">
        <f t="shared" ca="1" si="104"/>
        <v>244000</v>
      </c>
      <c r="BA3280" s="138">
        <f t="shared" ca="1" si="105"/>
        <v>243999</v>
      </c>
      <c r="BB3280" s="138">
        <f t="shared" ca="1" si="106"/>
        <v>1</v>
      </c>
    </row>
    <row r="3281" spans="52:54" ht="15.75" customHeight="1">
      <c r="AZ3281" s="138">
        <f t="shared" ca="1" si="104"/>
        <v>193000</v>
      </c>
      <c r="BA3281" s="138">
        <f t="shared" ca="1" si="105"/>
        <v>192999</v>
      </c>
      <c r="BB3281" s="138">
        <f t="shared" ca="1" si="106"/>
        <v>1</v>
      </c>
    </row>
    <row r="3282" spans="52:54" ht="15.75" customHeight="1">
      <c r="AZ3282" s="138">
        <f t="shared" ca="1" si="104"/>
        <v>130000</v>
      </c>
      <c r="BA3282" s="138">
        <f t="shared" ca="1" si="105"/>
        <v>129999</v>
      </c>
      <c r="BB3282" s="138">
        <f t="shared" ca="1" si="106"/>
        <v>1</v>
      </c>
    </row>
    <row r="3283" spans="52:54" ht="15.75" customHeight="1">
      <c r="AZ3283" s="138">
        <f t="shared" ca="1" si="104"/>
        <v>206000</v>
      </c>
      <c r="BA3283" s="138">
        <f t="shared" ca="1" si="105"/>
        <v>205999</v>
      </c>
      <c r="BB3283" s="138">
        <f t="shared" ca="1" si="106"/>
        <v>1</v>
      </c>
    </row>
    <row r="3284" spans="52:54" ht="15.75" customHeight="1">
      <c r="AZ3284" s="138">
        <f t="shared" ca="1" si="104"/>
        <v>108000</v>
      </c>
      <c r="BA3284" s="138">
        <f t="shared" ca="1" si="105"/>
        <v>107999</v>
      </c>
      <c r="BB3284" s="138">
        <f t="shared" ca="1" si="106"/>
        <v>1</v>
      </c>
    </row>
    <row r="3285" spans="52:54" ht="15.75" customHeight="1">
      <c r="AZ3285" s="138">
        <f t="shared" ca="1" si="104"/>
        <v>362000</v>
      </c>
      <c r="BA3285" s="138">
        <f t="shared" ca="1" si="105"/>
        <v>361999</v>
      </c>
      <c r="BB3285" s="138">
        <f t="shared" ca="1" si="106"/>
        <v>1</v>
      </c>
    </row>
    <row r="3286" spans="52:54" ht="15.75" customHeight="1">
      <c r="AZ3286" s="138">
        <f t="shared" ca="1" si="104"/>
        <v>193000</v>
      </c>
      <c r="BA3286" s="138">
        <f t="shared" ca="1" si="105"/>
        <v>192999</v>
      </c>
      <c r="BB3286" s="138">
        <f t="shared" ca="1" si="106"/>
        <v>1</v>
      </c>
    </row>
    <row r="3287" spans="52:54" ht="15.75" customHeight="1">
      <c r="AZ3287" s="138">
        <f t="shared" ca="1" si="104"/>
        <v>110000</v>
      </c>
      <c r="BA3287" s="138">
        <f t="shared" ca="1" si="105"/>
        <v>109999</v>
      </c>
      <c r="BB3287" s="138">
        <f t="shared" ca="1" si="106"/>
        <v>1</v>
      </c>
    </row>
    <row r="3288" spans="52:54" ht="15.75" customHeight="1">
      <c r="AZ3288" s="138">
        <f t="shared" ca="1" si="104"/>
        <v>395000</v>
      </c>
      <c r="BA3288" s="138">
        <f t="shared" ca="1" si="105"/>
        <v>394999</v>
      </c>
      <c r="BB3288" s="138">
        <f t="shared" ca="1" si="106"/>
        <v>1</v>
      </c>
    </row>
    <row r="3289" spans="52:54" ht="15.75" customHeight="1">
      <c r="AZ3289" s="138">
        <f t="shared" ca="1" si="104"/>
        <v>363000</v>
      </c>
      <c r="BA3289" s="138">
        <f t="shared" ca="1" si="105"/>
        <v>362999</v>
      </c>
      <c r="BB3289" s="138">
        <f t="shared" ca="1" si="106"/>
        <v>1</v>
      </c>
    </row>
    <row r="3290" spans="52:54" ht="15.75" customHeight="1">
      <c r="AZ3290" s="138">
        <f t="shared" ca="1" si="104"/>
        <v>364000</v>
      </c>
      <c r="BA3290" s="138">
        <f t="shared" ca="1" si="105"/>
        <v>363999</v>
      </c>
      <c r="BB3290" s="138">
        <f t="shared" ca="1" si="106"/>
        <v>1</v>
      </c>
    </row>
    <row r="3291" spans="52:54" ht="15.75" customHeight="1">
      <c r="AZ3291" s="138">
        <f t="shared" ca="1" si="104"/>
        <v>363000</v>
      </c>
      <c r="BA3291" s="138">
        <f t="shared" ca="1" si="105"/>
        <v>362999</v>
      </c>
      <c r="BB3291" s="138">
        <f t="shared" ca="1" si="106"/>
        <v>1</v>
      </c>
    </row>
    <row r="3292" spans="52:54" ht="15.75" customHeight="1">
      <c r="AZ3292" s="138">
        <f t="shared" ca="1" si="104"/>
        <v>362000</v>
      </c>
      <c r="BA3292" s="138">
        <f t="shared" ca="1" si="105"/>
        <v>361999</v>
      </c>
      <c r="BB3292" s="138">
        <f t="shared" ca="1" si="106"/>
        <v>1</v>
      </c>
    </row>
    <row r="3293" spans="52:54" ht="15.75" customHeight="1">
      <c r="AZ3293" s="138">
        <f t="shared" ca="1" si="104"/>
        <v>319000</v>
      </c>
      <c r="BA3293" s="138">
        <f t="shared" ca="1" si="105"/>
        <v>318999</v>
      </c>
      <c r="BB3293" s="138">
        <f t="shared" ca="1" si="106"/>
        <v>1</v>
      </c>
    </row>
    <row r="3294" spans="52:54" ht="15.75" customHeight="1">
      <c r="AZ3294" s="138">
        <f t="shared" ca="1" si="104"/>
        <v>276000</v>
      </c>
      <c r="BA3294" s="138">
        <f t="shared" ca="1" si="105"/>
        <v>275999</v>
      </c>
      <c r="BB3294" s="138">
        <f t="shared" ca="1" si="106"/>
        <v>1</v>
      </c>
    </row>
    <row r="3295" spans="52:54" ht="15.75" customHeight="1">
      <c r="AZ3295" s="138">
        <f t="shared" ca="1" si="104"/>
        <v>142000</v>
      </c>
      <c r="BA3295" s="138">
        <f t="shared" ca="1" si="105"/>
        <v>141999</v>
      </c>
      <c r="BB3295" s="138">
        <f t="shared" ca="1" si="106"/>
        <v>1</v>
      </c>
    </row>
    <row r="3296" spans="52:54" ht="15.75" customHeight="1">
      <c r="AZ3296" s="138">
        <f t="shared" ca="1" si="104"/>
        <v>185000</v>
      </c>
      <c r="BA3296" s="138">
        <f t="shared" ca="1" si="105"/>
        <v>184999</v>
      </c>
      <c r="BB3296" s="138">
        <f t="shared" ca="1" si="106"/>
        <v>1</v>
      </c>
    </row>
    <row r="3297" spans="52:54" ht="15.75" customHeight="1">
      <c r="AZ3297" s="138">
        <f t="shared" ca="1" si="104"/>
        <v>289000</v>
      </c>
      <c r="BA3297" s="138">
        <f t="shared" ca="1" si="105"/>
        <v>288999</v>
      </c>
      <c r="BB3297" s="138">
        <f t="shared" ca="1" si="106"/>
        <v>1</v>
      </c>
    </row>
    <row r="3298" spans="52:54" ht="15.75" customHeight="1">
      <c r="AZ3298" s="138">
        <f t="shared" ca="1" si="104"/>
        <v>283000</v>
      </c>
      <c r="BA3298" s="138">
        <f t="shared" ca="1" si="105"/>
        <v>282999</v>
      </c>
      <c r="BB3298" s="138">
        <f t="shared" ca="1" si="106"/>
        <v>1</v>
      </c>
    </row>
    <row r="3299" spans="52:54" ht="15.75" customHeight="1">
      <c r="AZ3299" s="138">
        <f t="shared" ca="1" si="104"/>
        <v>165000</v>
      </c>
      <c r="BA3299" s="138">
        <f t="shared" ca="1" si="105"/>
        <v>164999</v>
      </c>
      <c r="BB3299" s="138">
        <f t="shared" ca="1" si="106"/>
        <v>1</v>
      </c>
    </row>
    <row r="3300" spans="52:54" ht="15.75" customHeight="1">
      <c r="AZ3300" s="138">
        <f t="shared" ca="1" si="104"/>
        <v>397000</v>
      </c>
      <c r="BA3300" s="138">
        <f t="shared" ca="1" si="105"/>
        <v>396999</v>
      </c>
      <c r="BB3300" s="138">
        <f t="shared" ca="1" si="106"/>
        <v>1</v>
      </c>
    </row>
    <row r="3301" spans="52:54" ht="15.75" customHeight="1">
      <c r="AZ3301" s="138">
        <f t="shared" ca="1" si="104"/>
        <v>150000</v>
      </c>
      <c r="BA3301" s="138">
        <f t="shared" ca="1" si="105"/>
        <v>149999</v>
      </c>
      <c r="BB3301" s="138">
        <f t="shared" ca="1" si="106"/>
        <v>1</v>
      </c>
    </row>
    <row r="3302" spans="52:54" ht="15.75" customHeight="1">
      <c r="AZ3302" s="138">
        <f t="shared" ca="1" si="104"/>
        <v>112000</v>
      </c>
      <c r="BA3302" s="138">
        <f t="shared" ca="1" si="105"/>
        <v>111999</v>
      </c>
      <c r="BB3302" s="138">
        <f t="shared" ca="1" si="106"/>
        <v>1</v>
      </c>
    </row>
    <row r="3303" spans="52:54" ht="15.75" customHeight="1">
      <c r="AZ3303" s="138">
        <f t="shared" ca="1" si="104"/>
        <v>241000</v>
      </c>
      <c r="BA3303" s="138">
        <f t="shared" ca="1" si="105"/>
        <v>240999</v>
      </c>
      <c r="BB3303" s="138">
        <f t="shared" ca="1" si="106"/>
        <v>1</v>
      </c>
    </row>
    <row r="3304" spans="52:54" ht="15.75" customHeight="1">
      <c r="AZ3304" s="138">
        <f t="shared" ca="1" si="104"/>
        <v>188000</v>
      </c>
      <c r="BA3304" s="138">
        <f t="shared" ca="1" si="105"/>
        <v>187999</v>
      </c>
      <c r="BB3304" s="138">
        <f t="shared" ca="1" si="106"/>
        <v>1</v>
      </c>
    </row>
    <row r="3305" spans="52:54" ht="15.75" customHeight="1">
      <c r="AZ3305" s="138">
        <f t="shared" ca="1" si="104"/>
        <v>246000</v>
      </c>
      <c r="BA3305" s="138">
        <f t="shared" ca="1" si="105"/>
        <v>245999</v>
      </c>
      <c r="BB3305" s="138">
        <f t="shared" ca="1" si="106"/>
        <v>1</v>
      </c>
    </row>
    <row r="3306" spans="52:54" ht="15.75" customHeight="1">
      <c r="AZ3306" s="138">
        <f t="shared" ca="1" si="104"/>
        <v>112000</v>
      </c>
      <c r="BA3306" s="138">
        <f t="shared" ca="1" si="105"/>
        <v>111999</v>
      </c>
      <c r="BB3306" s="138">
        <f t="shared" ca="1" si="106"/>
        <v>1</v>
      </c>
    </row>
    <row r="3307" spans="52:54" ht="15.75" customHeight="1">
      <c r="AZ3307" s="138">
        <f t="shared" ca="1" si="104"/>
        <v>398000</v>
      </c>
      <c r="BA3307" s="138">
        <f t="shared" ca="1" si="105"/>
        <v>397999</v>
      </c>
      <c r="BB3307" s="138">
        <f t="shared" ca="1" si="106"/>
        <v>1</v>
      </c>
    </row>
    <row r="3308" spans="52:54" ht="15.75" customHeight="1">
      <c r="AZ3308" s="138">
        <f t="shared" ca="1" si="104"/>
        <v>299000</v>
      </c>
      <c r="BA3308" s="138">
        <f t="shared" ca="1" si="105"/>
        <v>298999</v>
      </c>
      <c r="BB3308" s="138">
        <f t="shared" ca="1" si="106"/>
        <v>1</v>
      </c>
    </row>
    <row r="3309" spans="52:54" ht="15.75" customHeight="1">
      <c r="AZ3309" s="138">
        <f t="shared" ca="1" si="104"/>
        <v>260000</v>
      </c>
      <c r="BA3309" s="138">
        <f t="shared" ca="1" si="105"/>
        <v>259999</v>
      </c>
      <c r="BB3309" s="138">
        <f t="shared" ca="1" si="106"/>
        <v>1</v>
      </c>
    </row>
    <row r="3310" spans="52:54" ht="15.75" customHeight="1">
      <c r="AZ3310" s="138">
        <f t="shared" ca="1" si="104"/>
        <v>274000</v>
      </c>
      <c r="BA3310" s="138">
        <f t="shared" ca="1" si="105"/>
        <v>273999</v>
      </c>
      <c r="BB3310" s="138">
        <f t="shared" ca="1" si="106"/>
        <v>1</v>
      </c>
    </row>
    <row r="3311" spans="52:54" ht="15.75" customHeight="1">
      <c r="AZ3311" s="138">
        <f t="shared" ca="1" si="104"/>
        <v>385000</v>
      </c>
      <c r="BA3311" s="138">
        <f t="shared" ca="1" si="105"/>
        <v>384999</v>
      </c>
      <c r="BB3311" s="138">
        <f t="shared" ca="1" si="106"/>
        <v>1</v>
      </c>
    </row>
    <row r="3312" spans="52:54" ht="15.75" customHeight="1">
      <c r="AZ3312" s="138">
        <f t="shared" ca="1" si="104"/>
        <v>210000</v>
      </c>
      <c r="BA3312" s="138">
        <f t="shared" ca="1" si="105"/>
        <v>209999</v>
      </c>
      <c r="BB3312" s="138">
        <f t="shared" ca="1" si="106"/>
        <v>1</v>
      </c>
    </row>
    <row r="3313" spans="52:54" ht="15.75" customHeight="1">
      <c r="AZ3313" s="138">
        <f t="shared" ca="1" si="104"/>
        <v>123000</v>
      </c>
      <c r="BA3313" s="138">
        <f t="shared" ca="1" si="105"/>
        <v>122999</v>
      </c>
      <c r="BB3313" s="138">
        <f t="shared" ca="1" si="106"/>
        <v>1</v>
      </c>
    </row>
    <row r="3314" spans="52:54" ht="15.75" customHeight="1">
      <c r="AZ3314" s="138">
        <f t="shared" ca="1" si="104"/>
        <v>196000</v>
      </c>
      <c r="BA3314" s="138">
        <f t="shared" ca="1" si="105"/>
        <v>195999</v>
      </c>
      <c r="BB3314" s="138">
        <f t="shared" ca="1" si="106"/>
        <v>1</v>
      </c>
    </row>
    <row r="3315" spans="52:54" ht="15.75" customHeight="1">
      <c r="AZ3315" s="138">
        <f t="shared" ca="1" si="104"/>
        <v>294000</v>
      </c>
      <c r="BA3315" s="138">
        <f t="shared" ca="1" si="105"/>
        <v>293999</v>
      </c>
      <c r="BB3315" s="138">
        <f t="shared" ca="1" si="106"/>
        <v>1</v>
      </c>
    </row>
    <row r="3316" spans="52:54" ht="15.75" customHeight="1">
      <c r="AZ3316" s="138">
        <f t="shared" ca="1" si="104"/>
        <v>334000</v>
      </c>
      <c r="BA3316" s="138">
        <f t="shared" ca="1" si="105"/>
        <v>333999</v>
      </c>
      <c r="BB3316" s="138">
        <f t="shared" ca="1" si="106"/>
        <v>1</v>
      </c>
    </row>
    <row r="3317" spans="52:54" ht="15.75" customHeight="1">
      <c r="AZ3317" s="138">
        <f t="shared" ca="1" si="104"/>
        <v>282000</v>
      </c>
      <c r="BA3317" s="138">
        <f t="shared" ca="1" si="105"/>
        <v>281999</v>
      </c>
      <c r="BB3317" s="138">
        <f t="shared" ca="1" si="106"/>
        <v>1</v>
      </c>
    </row>
    <row r="3318" spans="52:54" ht="15.75" customHeight="1">
      <c r="AZ3318" s="138">
        <f t="shared" ca="1" si="104"/>
        <v>185000</v>
      </c>
      <c r="BA3318" s="138">
        <f t="shared" ca="1" si="105"/>
        <v>184999</v>
      </c>
      <c r="BB3318" s="138">
        <f t="shared" ca="1" si="106"/>
        <v>1</v>
      </c>
    </row>
    <row r="3319" spans="52:54" ht="15.75" customHeight="1">
      <c r="AZ3319" s="138">
        <f t="shared" ref="AZ3319:AZ3573" ca="1" si="107">RANDBETWEEN(100,400)*1000</f>
        <v>291000</v>
      </c>
      <c r="BA3319" s="138">
        <f t="shared" ref="BA3319:BA3573" ca="1" si="108">+AZ3319-1</f>
        <v>290999</v>
      </c>
      <c r="BB3319" s="138">
        <f t="shared" ref="BB3319:BB3573" ca="1" si="109">+AZ3319-BA3319</f>
        <v>1</v>
      </c>
    </row>
    <row r="3320" spans="52:54" ht="15.75" customHeight="1">
      <c r="AZ3320" s="138">
        <f t="shared" ca="1" si="107"/>
        <v>333000</v>
      </c>
      <c r="BA3320" s="138">
        <f t="shared" ca="1" si="108"/>
        <v>332999</v>
      </c>
      <c r="BB3320" s="138">
        <f t="shared" ca="1" si="109"/>
        <v>1</v>
      </c>
    </row>
    <row r="3321" spans="52:54" ht="15.75" customHeight="1">
      <c r="AZ3321" s="138">
        <f t="shared" ca="1" si="107"/>
        <v>291000</v>
      </c>
      <c r="BA3321" s="138">
        <f t="shared" ca="1" si="108"/>
        <v>290999</v>
      </c>
      <c r="BB3321" s="138">
        <f t="shared" ca="1" si="109"/>
        <v>1</v>
      </c>
    </row>
    <row r="3322" spans="52:54" ht="15.75" customHeight="1">
      <c r="AZ3322" s="138">
        <f t="shared" ca="1" si="107"/>
        <v>355000</v>
      </c>
      <c r="BA3322" s="138">
        <f t="shared" ca="1" si="108"/>
        <v>354999</v>
      </c>
      <c r="BB3322" s="138">
        <f t="shared" ca="1" si="109"/>
        <v>1</v>
      </c>
    </row>
    <row r="3323" spans="52:54" ht="15.75" customHeight="1">
      <c r="AZ3323" s="138">
        <f t="shared" ca="1" si="107"/>
        <v>287000</v>
      </c>
      <c r="BA3323" s="138">
        <f t="shared" ca="1" si="108"/>
        <v>286999</v>
      </c>
      <c r="BB3323" s="138">
        <f t="shared" ca="1" si="109"/>
        <v>1</v>
      </c>
    </row>
    <row r="3324" spans="52:54" ht="15.75" customHeight="1">
      <c r="AZ3324" s="138">
        <f t="shared" ca="1" si="107"/>
        <v>167000</v>
      </c>
      <c r="BA3324" s="138">
        <f t="shared" ca="1" si="108"/>
        <v>166999</v>
      </c>
      <c r="BB3324" s="138">
        <f t="shared" ca="1" si="109"/>
        <v>1</v>
      </c>
    </row>
    <row r="3325" spans="52:54" ht="15.75" customHeight="1">
      <c r="AZ3325" s="138">
        <f t="shared" ca="1" si="107"/>
        <v>208000</v>
      </c>
      <c r="BA3325" s="138">
        <f t="shared" ca="1" si="108"/>
        <v>207999</v>
      </c>
      <c r="BB3325" s="138">
        <f t="shared" ca="1" si="109"/>
        <v>1</v>
      </c>
    </row>
    <row r="3326" spans="52:54" ht="15.75" customHeight="1">
      <c r="AZ3326" s="138">
        <f t="shared" ca="1" si="107"/>
        <v>378000</v>
      </c>
      <c r="BA3326" s="138">
        <f t="shared" ca="1" si="108"/>
        <v>377999</v>
      </c>
      <c r="BB3326" s="138">
        <f t="shared" ca="1" si="109"/>
        <v>1</v>
      </c>
    </row>
    <row r="3327" spans="52:54" ht="15.75" customHeight="1">
      <c r="AZ3327" s="138">
        <f t="shared" ca="1" si="107"/>
        <v>166000</v>
      </c>
      <c r="BA3327" s="138">
        <f t="shared" ca="1" si="108"/>
        <v>165999</v>
      </c>
      <c r="BB3327" s="138">
        <f t="shared" ca="1" si="109"/>
        <v>1</v>
      </c>
    </row>
    <row r="3328" spans="52:54" ht="15.75" customHeight="1">
      <c r="AZ3328" s="138">
        <f t="shared" ca="1" si="107"/>
        <v>228000</v>
      </c>
      <c r="BA3328" s="138">
        <f t="shared" ca="1" si="108"/>
        <v>227999</v>
      </c>
      <c r="BB3328" s="138">
        <f t="shared" ca="1" si="109"/>
        <v>1</v>
      </c>
    </row>
    <row r="3329" spans="52:54" ht="15.75" customHeight="1">
      <c r="AZ3329" s="138">
        <f t="shared" ca="1" si="107"/>
        <v>289000</v>
      </c>
      <c r="BA3329" s="138">
        <f t="shared" ca="1" si="108"/>
        <v>288999</v>
      </c>
      <c r="BB3329" s="138">
        <f t="shared" ca="1" si="109"/>
        <v>1</v>
      </c>
    </row>
    <row r="3330" spans="52:54" ht="15.75" customHeight="1">
      <c r="AZ3330" s="138">
        <f t="shared" ca="1" si="107"/>
        <v>283000</v>
      </c>
      <c r="BA3330" s="138">
        <f t="shared" ca="1" si="108"/>
        <v>282999</v>
      </c>
      <c r="BB3330" s="138">
        <f t="shared" ca="1" si="109"/>
        <v>1</v>
      </c>
    </row>
    <row r="3331" spans="52:54" ht="15.75" customHeight="1">
      <c r="AZ3331" s="138">
        <f t="shared" ca="1" si="107"/>
        <v>274000</v>
      </c>
      <c r="BA3331" s="138">
        <f t="shared" ca="1" si="108"/>
        <v>273999</v>
      </c>
      <c r="BB3331" s="138">
        <f t="shared" ca="1" si="109"/>
        <v>1</v>
      </c>
    </row>
    <row r="3332" spans="52:54" ht="15.75" customHeight="1">
      <c r="AZ3332" s="138">
        <f t="shared" ca="1" si="107"/>
        <v>199000</v>
      </c>
      <c r="BA3332" s="138">
        <f t="shared" ca="1" si="108"/>
        <v>198999</v>
      </c>
      <c r="BB3332" s="138">
        <f t="shared" ca="1" si="109"/>
        <v>1</v>
      </c>
    </row>
    <row r="3333" spans="52:54" ht="15.75" customHeight="1">
      <c r="AZ3333" s="138">
        <f t="shared" ca="1" si="107"/>
        <v>232000</v>
      </c>
      <c r="BA3333" s="138">
        <f t="shared" ca="1" si="108"/>
        <v>231999</v>
      </c>
      <c r="BB3333" s="138">
        <f t="shared" ca="1" si="109"/>
        <v>1</v>
      </c>
    </row>
    <row r="3334" spans="52:54" ht="15.75" customHeight="1">
      <c r="AZ3334" s="138">
        <f t="shared" ca="1" si="107"/>
        <v>166000</v>
      </c>
      <c r="BA3334" s="138">
        <f t="shared" ca="1" si="108"/>
        <v>165999</v>
      </c>
      <c r="BB3334" s="138">
        <f t="shared" ca="1" si="109"/>
        <v>1</v>
      </c>
    </row>
    <row r="3335" spans="52:54" ht="15.75" customHeight="1">
      <c r="AZ3335" s="138">
        <f t="shared" ca="1" si="107"/>
        <v>251000</v>
      </c>
      <c r="BA3335" s="138">
        <f t="shared" ca="1" si="108"/>
        <v>250999</v>
      </c>
      <c r="BB3335" s="138">
        <f t="shared" ca="1" si="109"/>
        <v>1</v>
      </c>
    </row>
    <row r="3336" spans="52:54" ht="15.75" customHeight="1">
      <c r="AZ3336" s="138">
        <f t="shared" ca="1" si="107"/>
        <v>339000</v>
      </c>
      <c r="BA3336" s="138">
        <f t="shared" ca="1" si="108"/>
        <v>338999</v>
      </c>
      <c r="BB3336" s="138">
        <f t="shared" ca="1" si="109"/>
        <v>1</v>
      </c>
    </row>
    <row r="3337" spans="52:54" ht="15.75" customHeight="1">
      <c r="AZ3337" s="138">
        <f t="shared" ca="1" si="107"/>
        <v>281000</v>
      </c>
      <c r="BA3337" s="138">
        <f t="shared" ca="1" si="108"/>
        <v>280999</v>
      </c>
      <c r="BB3337" s="138">
        <f t="shared" ca="1" si="109"/>
        <v>1</v>
      </c>
    </row>
    <row r="3338" spans="52:54" ht="15.75" customHeight="1">
      <c r="AZ3338" s="138">
        <f t="shared" ca="1" si="107"/>
        <v>276000</v>
      </c>
      <c r="BA3338" s="138">
        <f t="shared" ca="1" si="108"/>
        <v>275999</v>
      </c>
      <c r="BB3338" s="138">
        <f t="shared" ca="1" si="109"/>
        <v>1</v>
      </c>
    </row>
    <row r="3339" spans="52:54" ht="15.75" customHeight="1">
      <c r="AZ3339" s="138">
        <f t="shared" ca="1" si="107"/>
        <v>162000</v>
      </c>
      <c r="BA3339" s="138">
        <f t="shared" ca="1" si="108"/>
        <v>161999</v>
      </c>
      <c r="BB3339" s="138">
        <f t="shared" ca="1" si="109"/>
        <v>1</v>
      </c>
    </row>
    <row r="3340" spans="52:54" ht="15.75" customHeight="1">
      <c r="AZ3340" s="138">
        <f t="shared" ca="1" si="107"/>
        <v>395000</v>
      </c>
      <c r="BA3340" s="138">
        <f t="shared" ca="1" si="108"/>
        <v>394999</v>
      </c>
      <c r="BB3340" s="138">
        <f t="shared" ca="1" si="109"/>
        <v>1</v>
      </c>
    </row>
    <row r="3341" spans="52:54" ht="15.75" customHeight="1">
      <c r="AZ3341" s="138">
        <f t="shared" ca="1" si="107"/>
        <v>236000</v>
      </c>
      <c r="BA3341" s="138">
        <f t="shared" ca="1" si="108"/>
        <v>235999</v>
      </c>
      <c r="BB3341" s="138">
        <f t="shared" ca="1" si="109"/>
        <v>1</v>
      </c>
    </row>
    <row r="3342" spans="52:54" ht="15.75" customHeight="1">
      <c r="AZ3342" s="138">
        <f t="shared" ca="1" si="107"/>
        <v>283000</v>
      </c>
      <c r="BA3342" s="138">
        <f t="shared" ca="1" si="108"/>
        <v>282999</v>
      </c>
      <c r="BB3342" s="138">
        <f t="shared" ca="1" si="109"/>
        <v>1</v>
      </c>
    </row>
    <row r="3343" spans="52:54" ht="15.75" customHeight="1">
      <c r="AZ3343" s="138">
        <f t="shared" ca="1" si="107"/>
        <v>368000</v>
      </c>
      <c r="BA3343" s="138">
        <f t="shared" ca="1" si="108"/>
        <v>367999</v>
      </c>
      <c r="BB3343" s="138">
        <f t="shared" ca="1" si="109"/>
        <v>1</v>
      </c>
    </row>
    <row r="3344" spans="52:54" ht="15.75" customHeight="1">
      <c r="AZ3344" s="138">
        <f t="shared" ca="1" si="107"/>
        <v>250000</v>
      </c>
      <c r="BA3344" s="138">
        <f t="shared" ca="1" si="108"/>
        <v>249999</v>
      </c>
      <c r="BB3344" s="138">
        <f t="shared" ca="1" si="109"/>
        <v>1</v>
      </c>
    </row>
    <row r="3345" spans="52:54" ht="15.75" customHeight="1">
      <c r="AZ3345" s="138">
        <f t="shared" ca="1" si="107"/>
        <v>275000</v>
      </c>
      <c r="BA3345" s="138">
        <f t="shared" ca="1" si="108"/>
        <v>274999</v>
      </c>
      <c r="BB3345" s="138">
        <f t="shared" ca="1" si="109"/>
        <v>1</v>
      </c>
    </row>
    <row r="3346" spans="52:54" ht="15.75" customHeight="1">
      <c r="AZ3346" s="138">
        <f t="shared" ca="1" si="107"/>
        <v>311000</v>
      </c>
      <c r="BA3346" s="138">
        <f t="shared" ca="1" si="108"/>
        <v>310999</v>
      </c>
      <c r="BB3346" s="138">
        <f t="shared" ca="1" si="109"/>
        <v>1</v>
      </c>
    </row>
    <row r="3347" spans="52:54" ht="15.75" customHeight="1">
      <c r="AZ3347" s="138">
        <f t="shared" ca="1" si="107"/>
        <v>116000</v>
      </c>
      <c r="BA3347" s="138">
        <f t="shared" ca="1" si="108"/>
        <v>115999</v>
      </c>
      <c r="BB3347" s="138">
        <f t="shared" ca="1" si="109"/>
        <v>1</v>
      </c>
    </row>
    <row r="3348" spans="52:54" ht="15.75" customHeight="1">
      <c r="AZ3348" s="138">
        <f t="shared" ca="1" si="107"/>
        <v>302000</v>
      </c>
      <c r="BA3348" s="138">
        <f t="shared" ca="1" si="108"/>
        <v>301999</v>
      </c>
      <c r="BB3348" s="138">
        <f t="shared" ca="1" si="109"/>
        <v>1</v>
      </c>
    </row>
    <row r="3349" spans="52:54" ht="15.75" customHeight="1">
      <c r="AZ3349" s="138">
        <f t="shared" ca="1" si="107"/>
        <v>118000</v>
      </c>
      <c r="BA3349" s="138">
        <f t="shared" ca="1" si="108"/>
        <v>117999</v>
      </c>
      <c r="BB3349" s="138">
        <f t="shared" ca="1" si="109"/>
        <v>1</v>
      </c>
    </row>
    <row r="3350" spans="52:54" ht="15.75" customHeight="1">
      <c r="AZ3350" s="138">
        <f t="shared" ca="1" si="107"/>
        <v>132000</v>
      </c>
      <c r="BA3350" s="138">
        <f t="shared" ca="1" si="108"/>
        <v>131999</v>
      </c>
      <c r="BB3350" s="138">
        <f t="shared" ca="1" si="109"/>
        <v>1</v>
      </c>
    </row>
    <row r="3351" spans="52:54" ht="15.75" customHeight="1">
      <c r="AZ3351" s="138">
        <f t="shared" ca="1" si="107"/>
        <v>282000</v>
      </c>
      <c r="BA3351" s="138">
        <f t="shared" ca="1" si="108"/>
        <v>281999</v>
      </c>
      <c r="BB3351" s="138">
        <f t="shared" ca="1" si="109"/>
        <v>1</v>
      </c>
    </row>
    <row r="3352" spans="52:54" ht="15.75" customHeight="1">
      <c r="AZ3352" s="138">
        <f t="shared" ca="1" si="107"/>
        <v>244000</v>
      </c>
      <c r="BA3352" s="138">
        <f t="shared" ca="1" si="108"/>
        <v>243999</v>
      </c>
      <c r="BB3352" s="138">
        <f t="shared" ca="1" si="109"/>
        <v>1</v>
      </c>
    </row>
    <row r="3353" spans="52:54" ht="15.75" customHeight="1">
      <c r="AZ3353" s="138">
        <f t="shared" ca="1" si="107"/>
        <v>364000</v>
      </c>
      <c r="BA3353" s="138">
        <f t="shared" ca="1" si="108"/>
        <v>363999</v>
      </c>
      <c r="BB3353" s="138">
        <f t="shared" ca="1" si="109"/>
        <v>1</v>
      </c>
    </row>
    <row r="3354" spans="52:54" ht="15.75" customHeight="1">
      <c r="AZ3354" s="138">
        <f t="shared" ca="1" si="107"/>
        <v>303000</v>
      </c>
      <c r="BA3354" s="138">
        <f t="shared" ca="1" si="108"/>
        <v>302999</v>
      </c>
      <c r="BB3354" s="138">
        <f t="shared" ca="1" si="109"/>
        <v>1</v>
      </c>
    </row>
    <row r="3355" spans="52:54" ht="15.75" customHeight="1">
      <c r="AZ3355" s="138">
        <f t="shared" ca="1" si="107"/>
        <v>382000</v>
      </c>
      <c r="BA3355" s="138">
        <f t="shared" ca="1" si="108"/>
        <v>381999</v>
      </c>
      <c r="BB3355" s="138">
        <f t="shared" ca="1" si="109"/>
        <v>1</v>
      </c>
    </row>
    <row r="3356" spans="52:54" ht="15.75" customHeight="1">
      <c r="AZ3356" s="138">
        <f t="shared" ca="1" si="107"/>
        <v>206000</v>
      </c>
      <c r="BA3356" s="138">
        <f t="shared" ca="1" si="108"/>
        <v>205999</v>
      </c>
      <c r="BB3356" s="138">
        <f t="shared" ca="1" si="109"/>
        <v>1</v>
      </c>
    </row>
    <row r="3357" spans="52:54" ht="15.75" customHeight="1">
      <c r="AZ3357" s="138">
        <f t="shared" ca="1" si="107"/>
        <v>233000</v>
      </c>
      <c r="BA3357" s="138">
        <f t="shared" ca="1" si="108"/>
        <v>232999</v>
      </c>
      <c r="BB3357" s="138">
        <f t="shared" ca="1" si="109"/>
        <v>1</v>
      </c>
    </row>
    <row r="3358" spans="52:54" ht="15.75" customHeight="1">
      <c r="AZ3358" s="138">
        <f t="shared" ca="1" si="107"/>
        <v>311000</v>
      </c>
      <c r="BA3358" s="138">
        <f t="shared" ca="1" si="108"/>
        <v>310999</v>
      </c>
      <c r="BB3358" s="138">
        <f t="shared" ca="1" si="109"/>
        <v>1</v>
      </c>
    </row>
    <row r="3359" spans="52:54" ht="15.75" customHeight="1">
      <c r="AZ3359" s="138">
        <f t="shared" ca="1" si="107"/>
        <v>158000</v>
      </c>
      <c r="BA3359" s="138">
        <f t="shared" ca="1" si="108"/>
        <v>157999</v>
      </c>
      <c r="BB3359" s="138">
        <f t="shared" ca="1" si="109"/>
        <v>1</v>
      </c>
    </row>
    <row r="3360" spans="52:54" ht="15.75" customHeight="1">
      <c r="AZ3360" s="138">
        <f t="shared" ca="1" si="107"/>
        <v>302000</v>
      </c>
      <c r="BA3360" s="138">
        <f t="shared" ca="1" si="108"/>
        <v>301999</v>
      </c>
      <c r="BB3360" s="138">
        <f t="shared" ca="1" si="109"/>
        <v>1</v>
      </c>
    </row>
    <row r="3361" spans="52:54" ht="15.75" customHeight="1">
      <c r="AZ3361" s="138">
        <f t="shared" ca="1" si="107"/>
        <v>306000</v>
      </c>
      <c r="BA3361" s="138">
        <f t="shared" ca="1" si="108"/>
        <v>305999</v>
      </c>
      <c r="BB3361" s="138">
        <f t="shared" ca="1" si="109"/>
        <v>1</v>
      </c>
    </row>
    <row r="3362" spans="52:54" ht="15.75" customHeight="1">
      <c r="AZ3362" s="138">
        <f t="shared" ca="1" si="107"/>
        <v>106000</v>
      </c>
      <c r="BA3362" s="138">
        <f t="shared" ca="1" si="108"/>
        <v>105999</v>
      </c>
      <c r="BB3362" s="138">
        <f t="shared" ca="1" si="109"/>
        <v>1</v>
      </c>
    </row>
    <row r="3363" spans="52:54" ht="15.75" customHeight="1">
      <c r="AZ3363" s="138">
        <f t="shared" ca="1" si="107"/>
        <v>327000</v>
      </c>
      <c r="BA3363" s="138">
        <f t="shared" ca="1" si="108"/>
        <v>326999</v>
      </c>
      <c r="BB3363" s="138">
        <f t="shared" ca="1" si="109"/>
        <v>1</v>
      </c>
    </row>
    <row r="3364" spans="52:54" ht="15.75" customHeight="1">
      <c r="AZ3364" s="138">
        <f t="shared" ca="1" si="107"/>
        <v>359000</v>
      </c>
      <c r="BA3364" s="138">
        <f t="shared" ca="1" si="108"/>
        <v>358999</v>
      </c>
      <c r="BB3364" s="138">
        <f t="shared" ca="1" si="109"/>
        <v>1</v>
      </c>
    </row>
    <row r="3365" spans="52:54" ht="15.75" customHeight="1">
      <c r="AZ3365" s="138">
        <f t="shared" ca="1" si="107"/>
        <v>124000</v>
      </c>
      <c r="BA3365" s="138">
        <f t="shared" ca="1" si="108"/>
        <v>123999</v>
      </c>
      <c r="BB3365" s="138">
        <f t="shared" ca="1" si="109"/>
        <v>1</v>
      </c>
    </row>
    <row r="3366" spans="52:54" ht="15.75" customHeight="1">
      <c r="AZ3366" s="138">
        <f t="shared" ca="1" si="107"/>
        <v>382000</v>
      </c>
      <c r="BA3366" s="138">
        <f t="shared" ca="1" si="108"/>
        <v>381999</v>
      </c>
      <c r="BB3366" s="138">
        <f t="shared" ca="1" si="109"/>
        <v>1</v>
      </c>
    </row>
    <row r="3367" spans="52:54" ht="15.75" customHeight="1">
      <c r="AZ3367" s="138">
        <f t="shared" ca="1" si="107"/>
        <v>332000</v>
      </c>
      <c r="BA3367" s="138">
        <f t="shared" ca="1" si="108"/>
        <v>331999</v>
      </c>
      <c r="BB3367" s="138">
        <f t="shared" ca="1" si="109"/>
        <v>1</v>
      </c>
    </row>
    <row r="3368" spans="52:54" ht="15.75" customHeight="1">
      <c r="AZ3368" s="138">
        <f t="shared" ca="1" si="107"/>
        <v>109000</v>
      </c>
      <c r="BA3368" s="138">
        <f t="shared" ca="1" si="108"/>
        <v>108999</v>
      </c>
      <c r="BB3368" s="138">
        <f t="shared" ca="1" si="109"/>
        <v>1</v>
      </c>
    </row>
    <row r="3369" spans="52:54" ht="15.75" customHeight="1">
      <c r="AZ3369" s="138">
        <f t="shared" ca="1" si="107"/>
        <v>263000</v>
      </c>
      <c r="BA3369" s="138">
        <f t="shared" ca="1" si="108"/>
        <v>262999</v>
      </c>
      <c r="BB3369" s="138">
        <f t="shared" ca="1" si="109"/>
        <v>1</v>
      </c>
    </row>
    <row r="3370" spans="52:54" ht="15.75" customHeight="1">
      <c r="AZ3370" s="138">
        <f t="shared" ca="1" si="107"/>
        <v>183000</v>
      </c>
      <c r="BA3370" s="138">
        <f t="shared" ca="1" si="108"/>
        <v>182999</v>
      </c>
      <c r="BB3370" s="138">
        <f t="shared" ca="1" si="109"/>
        <v>1</v>
      </c>
    </row>
    <row r="3371" spans="52:54" ht="15.75" customHeight="1">
      <c r="AZ3371" s="138">
        <f t="shared" ca="1" si="107"/>
        <v>170000</v>
      </c>
      <c r="BA3371" s="138">
        <f t="shared" ca="1" si="108"/>
        <v>169999</v>
      </c>
      <c r="BB3371" s="138">
        <f t="shared" ca="1" si="109"/>
        <v>1</v>
      </c>
    </row>
    <row r="3372" spans="52:54" ht="15.75" customHeight="1">
      <c r="AZ3372" s="138">
        <f t="shared" ca="1" si="107"/>
        <v>266000</v>
      </c>
      <c r="BA3372" s="138">
        <f t="shared" ca="1" si="108"/>
        <v>265999</v>
      </c>
      <c r="BB3372" s="138">
        <f t="shared" ca="1" si="109"/>
        <v>1</v>
      </c>
    </row>
    <row r="3373" spans="52:54" ht="15.75" customHeight="1">
      <c r="AZ3373" s="138">
        <f t="shared" ca="1" si="107"/>
        <v>239000</v>
      </c>
      <c r="BA3373" s="138">
        <f t="shared" ca="1" si="108"/>
        <v>238999</v>
      </c>
      <c r="BB3373" s="138">
        <f t="shared" ca="1" si="109"/>
        <v>1</v>
      </c>
    </row>
    <row r="3374" spans="52:54" ht="15.75" customHeight="1">
      <c r="AZ3374" s="138">
        <f t="shared" ca="1" si="107"/>
        <v>197000</v>
      </c>
      <c r="BA3374" s="138">
        <f t="shared" ca="1" si="108"/>
        <v>196999</v>
      </c>
      <c r="BB3374" s="138">
        <f t="shared" ca="1" si="109"/>
        <v>1</v>
      </c>
    </row>
    <row r="3375" spans="52:54" ht="15.75" customHeight="1">
      <c r="AZ3375" s="138">
        <f t="shared" ca="1" si="107"/>
        <v>138000</v>
      </c>
      <c r="BA3375" s="138">
        <f t="shared" ca="1" si="108"/>
        <v>137999</v>
      </c>
      <c r="BB3375" s="138">
        <f t="shared" ca="1" si="109"/>
        <v>1</v>
      </c>
    </row>
    <row r="3376" spans="52:54" ht="15.75" customHeight="1">
      <c r="AZ3376" s="138">
        <f t="shared" ca="1" si="107"/>
        <v>292000</v>
      </c>
      <c r="BA3376" s="138">
        <f t="shared" ca="1" si="108"/>
        <v>291999</v>
      </c>
      <c r="BB3376" s="138">
        <f t="shared" ca="1" si="109"/>
        <v>1</v>
      </c>
    </row>
    <row r="3377" spans="52:54" ht="15.75" customHeight="1">
      <c r="AZ3377" s="138">
        <f t="shared" ca="1" si="107"/>
        <v>230000</v>
      </c>
      <c r="BA3377" s="138">
        <f t="shared" ca="1" si="108"/>
        <v>229999</v>
      </c>
      <c r="BB3377" s="138">
        <f t="shared" ca="1" si="109"/>
        <v>1</v>
      </c>
    </row>
    <row r="3378" spans="52:54" ht="15.75" customHeight="1">
      <c r="AZ3378" s="138">
        <f t="shared" ca="1" si="107"/>
        <v>375000</v>
      </c>
      <c r="BA3378" s="138">
        <f t="shared" ca="1" si="108"/>
        <v>374999</v>
      </c>
      <c r="BB3378" s="138">
        <f t="shared" ca="1" si="109"/>
        <v>1</v>
      </c>
    </row>
    <row r="3379" spans="52:54" ht="15.75" customHeight="1">
      <c r="AZ3379" s="138">
        <f t="shared" ca="1" si="107"/>
        <v>128000</v>
      </c>
      <c r="BA3379" s="138">
        <f t="shared" ca="1" si="108"/>
        <v>127999</v>
      </c>
      <c r="BB3379" s="138">
        <f t="shared" ca="1" si="109"/>
        <v>1</v>
      </c>
    </row>
    <row r="3380" spans="52:54" ht="15.75" customHeight="1">
      <c r="AZ3380" s="138">
        <f t="shared" ca="1" si="107"/>
        <v>142000</v>
      </c>
      <c r="BA3380" s="138">
        <f t="shared" ca="1" si="108"/>
        <v>141999</v>
      </c>
      <c r="BB3380" s="138">
        <f t="shared" ca="1" si="109"/>
        <v>1</v>
      </c>
    </row>
    <row r="3381" spans="52:54" ht="15.75" customHeight="1">
      <c r="AZ3381" s="138">
        <f t="shared" ca="1" si="107"/>
        <v>383000</v>
      </c>
      <c r="BA3381" s="138">
        <f t="shared" ca="1" si="108"/>
        <v>382999</v>
      </c>
      <c r="BB3381" s="138">
        <f t="shared" ca="1" si="109"/>
        <v>1</v>
      </c>
    </row>
    <row r="3382" spans="52:54" ht="15.75" customHeight="1">
      <c r="AZ3382" s="138">
        <f t="shared" ca="1" si="107"/>
        <v>324000</v>
      </c>
      <c r="BA3382" s="138">
        <f t="shared" ca="1" si="108"/>
        <v>323999</v>
      </c>
      <c r="BB3382" s="138">
        <f t="shared" ca="1" si="109"/>
        <v>1</v>
      </c>
    </row>
    <row r="3383" spans="52:54" ht="15.75" customHeight="1">
      <c r="AZ3383" s="138">
        <f t="shared" ca="1" si="107"/>
        <v>160000</v>
      </c>
      <c r="BA3383" s="138">
        <f t="shared" ca="1" si="108"/>
        <v>159999</v>
      </c>
      <c r="BB3383" s="138">
        <f t="shared" ca="1" si="109"/>
        <v>1</v>
      </c>
    </row>
    <row r="3384" spans="52:54" ht="15.75" customHeight="1">
      <c r="AZ3384" s="138">
        <f t="shared" ca="1" si="107"/>
        <v>282000</v>
      </c>
      <c r="BA3384" s="138">
        <f t="shared" ca="1" si="108"/>
        <v>281999</v>
      </c>
      <c r="BB3384" s="138">
        <f t="shared" ca="1" si="109"/>
        <v>1</v>
      </c>
    </row>
    <row r="3385" spans="52:54" ht="15.75" customHeight="1">
      <c r="AZ3385" s="138">
        <f t="shared" ca="1" si="107"/>
        <v>111000</v>
      </c>
      <c r="BA3385" s="138">
        <f t="shared" ca="1" si="108"/>
        <v>110999</v>
      </c>
      <c r="BB3385" s="138">
        <f t="shared" ca="1" si="109"/>
        <v>1</v>
      </c>
    </row>
    <row r="3386" spans="52:54" ht="15.75" customHeight="1">
      <c r="AZ3386" s="138">
        <f t="shared" ca="1" si="107"/>
        <v>124000</v>
      </c>
      <c r="BA3386" s="138">
        <f t="shared" ca="1" si="108"/>
        <v>123999</v>
      </c>
      <c r="BB3386" s="138">
        <f t="shared" ca="1" si="109"/>
        <v>1</v>
      </c>
    </row>
    <row r="3387" spans="52:54" ht="15.75" customHeight="1">
      <c r="AZ3387" s="138">
        <f t="shared" ca="1" si="107"/>
        <v>149000</v>
      </c>
      <c r="BA3387" s="138">
        <f t="shared" ca="1" si="108"/>
        <v>148999</v>
      </c>
      <c r="BB3387" s="138">
        <f t="shared" ca="1" si="109"/>
        <v>1</v>
      </c>
    </row>
    <row r="3388" spans="52:54" ht="15.75" customHeight="1">
      <c r="AZ3388" s="138">
        <f t="shared" ca="1" si="107"/>
        <v>190000</v>
      </c>
      <c r="BA3388" s="138">
        <f t="shared" ca="1" si="108"/>
        <v>189999</v>
      </c>
      <c r="BB3388" s="138">
        <f t="shared" ca="1" si="109"/>
        <v>1</v>
      </c>
    </row>
    <row r="3389" spans="52:54" ht="15.75" customHeight="1">
      <c r="AZ3389" s="138">
        <f t="shared" ca="1" si="107"/>
        <v>366000</v>
      </c>
      <c r="BA3389" s="138">
        <f t="shared" ca="1" si="108"/>
        <v>365999</v>
      </c>
      <c r="BB3389" s="138">
        <f t="shared" ca="1" si="109"/>
        <v>1</v>
      </c>
    </row>
    <row r="3390" spans="52:54" ht="15.75" customHeight="1">
      <c r="AZ3390" s="138">
        <f t="shared" ca="1" si="107"/>
        <v>242000</v>
      </c>
      <c r="BA3390" s="138">
        <f t="shared" ca="1" si="108"/>
        <v>241999</v>
      </c>
      <c r="BB3390" s="138">
        <f t="shared" ca="1" si="109"/>
        <v>1</v>
      </c>
    </row>
    <row r="3391" spans="52:54" ht="15.75" customHeight="1">
      <c r="AZ3391" s="138">
        <f t="shared" ca="1" si="107"/>
        <v>248000</v>
      </c>
      <c r="BA3391" s="138">
        <f t="shared" ca="1" si="108"/>
        <v>247999</v>
      </c>
      <c r="BB3391" s="138">
        <f t="shared" ca="1" si="109"/>
        <v>1</v>
      </c>
    </row>
    <row r="3392" spans="52:54" ht="15.75" customHeight="1">
      <c r="AZ3392" s="138">
        <f t="shared" ca="1" si="107"/>
        <v>164000</v>
      </c>
      <c r="BA3392" s="138">
        <f t="shared" ca="1" si="108"/>
        <v>163999</v>
      </c>
      <c r="BB3392" s="138">
        <f t="shared" ca="1" si="109"/>
        <v>1</v>
      </c>
    </row>
    <row r="3393" spans="52:54" ht="15.75" customHeight="1">
      <c r="AZ3393" s="138">
        <f t="shared" ca="1" si="107"/>
        <v>283000</v>
      </c>
      <c r="BA3393" s="138">
        <f t="shared" ca="1" si="108"/>
        <v>282999</v>
      </c>
      <c r="BB3393" s="138">
        <f t="shared" ca="1" si="109"/>
        <v>1</v>
      </c>
    </row>
    <row r="3394" spans="52:54" ht="15.75" customHeight="1">
      <c r="AZ3394" s="138">
        <f t="shared" ca="1" si="107"/>
        <v>397000</v>
      </c>
      <c r="BA3394" s="138">
        <f t="shared" ca="1" si="108"/>
        <v>396999</v>
      </c>
      <c r="BB3394" s="138">
        <f t="shared" ca="1" si="109"/>
        <v>1</v>
      </c>
    </row>
    <row r="3395" spans="52:54" ht="15.75" customHeight="1">
      <c r="AZ3395" s="138">
        <f t="shared" ca="1" si="107"/>
        <v>224000</v>
      </c>
      <c r="BA3395" s="138">
        <f t="shared" ca="1" si="108"/>
        <v>223999</v>
      </c>
      <c r="BB3395" s="138">
        <f t="shared" ca="1" si="109"/>
        <v>1</v>
      </c>
    </row>
    <row r="3396" spans="52:54" ht="15.75" customHeight="1">
      <c r="AZ3396" s="138">
        <f t="shared" ca="1" si="107"/>
        <v>252000</v>
      </c>
      <c r="BA3396" s="138">
        <f t="shared" ca="1" si="108"/>
        <v>251999</v>
      </c>
      <c r="BB3396" s="138">
        <f t="shared" ca="1" si="109"/>
        <v>1</v>
      </c>
    </row>
    <row r="3397" spans="52:54" ht="15.75" customHeight="1">
      <c r="AZ3397" s="138">
        <f t="shared" ca="1" si="107"/>
        <v>170000</v>
      </c>
      <c r="BA3397" s="138">
        <f t="shared" ca="1" si="108"/>
        <v>169999</v>
      </c>
      <c r="BB3397" s="138">
        <f t="shared" ca="1" si="109"/>
        <v>1</v>
      </c>
    </row>
    <row r="3398" spans="52:54" ht="15.75" customHeight="1">
      <c r="AZ3398" s="138">
        <f t="shared" ca="1" si="107"/>
        <v>349000</v>
      </c>
      <c r="BA3398" s="138">
        <f t="shared" ca="1" si="108"/>
        <v>348999</v>
      </c>
      <c r="BB3398" s="138">
        <f t="shared" ca="1" si="109"/>
        <v>1</v>
      </c>
    </row>
    <row r="3399" spans="52:54" ht="15.75" customHeight="1">
      <c r="AZ3399" s="138">
        <f t="shared" ca="1" si="107"/>
        <v>134000</v>
      </c>
      <c r="BA3399" s="138">
        <f t="shared" ca="1" si="108"/>
        <v>133999</v>
      </c>
      <c r="BB3399" s="138">
        <f t="shared" ca="1" si="109"/>
        <v>1</v>
      </c>
    </row>
    <row r="3400" spans="52:54" ht="15.75" customHeight="1">
      <c r="AZ3400" s="138">
        <f t="shared" ca="1" si="107"/>
        <v>123000</v>
      </c>
      <c r="BA3400" s="138">
        <f t="shared" ca="1" si="108"/>
        <v>122999</v>
      </c>
      <c r="BB3400" s="138">
        <f t="shared" ca="1" si="109"/>
        <v>1</v>
      </c>
    </row>
    <row r="3401" spans="52:54" ht="15.75" customHeight="1">
      <c r="AZ3401" s="138">
        <f t="shared" ca="1" si="107"/>
        <v>244000</v>
      </c>
      <c r="BA3401" s="138">
        <f t="shared" ca="1" si="108"/>
        <v>243999</v>
      </c>
      <c r="BB3401" s="138">
        <f t="shared" ca="1" si="109"/>
        <v>1</v>
      </c>
    </row>
    <row r="3402" spans="52:54" ht="15.75" customHeight="1">
      <c r="AZ3402" s="138">
        <f t="shared" ca="1" si="107"/>
        <v>171000</v>
      </c>
      <c r="BA3402" s="138">
        <f t="shared" ca="1" si="108"/>
        <v>170999</v>
      </c>
      <c r="BB3402" s="138">
        <f t="shared" ca="1" si="109"/>
        <v>1</v>
      </c>
    </row>
    <row r="3403" spans="52:54" ht="15.75" customHeight="1">
      <c r="AZ3403" s="138">
        <f t="shared" ca="1" si="107"/>
        <v>308000</v>
      </c>
      <c r="BA3403" s="138">
        <f t="shared" ca="1" si="108"/>
        <v>307999</v>
      </c>
      <c r="BB3403" s="138">
        <f t="shared" ca="1" si="109"/>
        <v>1</v>
      </c>
    </row>
    <row r="3404" spans="52:54" ht="15.75" customHeight="1">
      <c r="AZ3404" s="138">
        <f t="shared" ca="1" si="107"/>
        <v>365000</v>
      </c>
      <c r="BA3404" s="138">
        <f t="shared" ca="1" si="108"/>
        <v>364999</v>
      </c>
      <c r="BB3404" s="138">
        <f t="shared" ca="1" si="109"/>
        <v>1</v>
      </c>
    </row>
    <row r="3405" spans="52:54" ht="15.75" customHeight="1">
      <c r="AZ3405" s="138">
        <f t="shared" ca="1" si="107"/>
        <v>234000</v>
      </c>
      <c r="BA3405" s="138">
        <f t="shared" ca="1" si="108"/>
        <v>233999</v>
      </c>
      <c r="BB3405" s="138">
        <f t="shared" ca="1" si="109"/>
        <v>1</v>
      </c>
    </row>
    <row r="3406" spans="52:54" ht="15.75" customHeight="1">
      <c r="AZ3406" s="138">
        <f t="shared" ca="1" si="107"/>
        <v>152000</v>
      </c>
      <c r="BA3406" s="138">
        <f t="shared" ca="1" si="108"/>
        <v>151999</v>
      </c>
      <c r="BB3406" s="138">
        <f t="shared" ca="1" si="109"/>
        <v>1</v>
      </c>
    </row>
    <row r="3407" spans="52:54" ht="15.75" customHeight="1">
      <c r="AZ3407" s="138">
        <f t="shared" ca="1" si="107"/>
        <v>339000</v>
      </c>
      <c r="BA3407" s="138">
        <f t="shared" ca="1" si="108"/>
        <v>338999</v>
      </c>
      <c r="BB3407" s="138">
        <f t="shared" ca="1" si="109"/>
        <v>1</v>
      </c>
    </row>
    <row r="3408" spans="52:54" ht="15.75" customHeight="1">
      <c r="AZ3408" s="138">
        <f t="shared" ca="1" si="107"/>
        <v>284000</v>
      </c>
      <c r="BA3408" s="138">
        <f t="shared" ca="1" si="108"/>
        <v>283999</v>
      </c>
      <c r="BB3408" s="138">
        <f t="shared" ca="1" si="109"/>
        <v>1</v>
      </c>
    </row>
    <row r="3409" spans="52:54" ht="15.75" customHeight="1">
      <c r="AZ3409" s="138">
        <f t="shared" ca="1" si="107"/>
        <v>249000</v>
      </c>
      <c r="BA3409" s="138">
        <f t="shared" ca="1" si="108"/>
        <v>248999</v>
      </c>
      <c r="BB3409" s="138">
        <f t="shared" ca="1" si="109"/>
        <v>1</v>
      </c>
    </row>
    <row r="3410" spans="52:54" ht="15.75" customHeight="1">
      <c r="AZ3410" s="138">
        <f t="shared" ca="1" si="107"/>
        <v>347000</v>
      </c>
      <c r="BA3410" s="138">
        <f t="shared" ca="1" si="108"/>
        <v>346999</v>
      </c>
      <c r="BB3410" s="138">
        <f t="shared" ca="1" si="109"/>
        <v>1</v>
      </c>
    </row>
    <row r="3411" spans="52:54" ht="15.75" customHeight="1">
      <c r="AZ3411" s="138">
        <f t="shared" ca="1" si="107"/>
        <v>214000</v>
      </c>
      <c r="BA3411" s="138">
        <f t="shared" ca="1" si="108"/>
        <v>213999</v>
      </c>
      <c r="BB3411" s="138">
        <f t="shared" ca="1" si="109"/>
        <v>1</v>
      </c>
    </row>
    <row r="3412" spans="52:54" ht="15.75" customHeight="1">
      <c r="AZ3412" s="138">
        <f t="shared" ca="1" si="107"/>
        <v>212000</v>
      </c>
      <c r="BA3412" s="138">
        <f t="shared" ca="1" si="108"/>
        <v>211999</v>
      </c>
      <c r="BB3412" s="138">
        <f t="shared" ca="1" si="109"/>
        <v>1</v>
      </c>
    </row>
    <row r="3413" spans="52:54" ht="15.75" customHeight="1">
      <c r="AZ3413" s="138">
        <f t="shared" ca="1" si="107"/>
        <v>159000</v>
      </c>
      <c r="BA3413" s="138">
        <f t="shared" ca="1" si="108"/>
        <v>158999</v>
      </c>
      <c r="BB3413" s="138">
        <f t="shared" ca="1" si="109"/>
        <v>1</v>
      </c>
    </row>
    <row r="3414" spans="52:54" ht="15.75" customHeight="1">
      <c r="AZ3414" s="138">
        <f t="shared" ca="1" si="107"/>
        <v>110000</v>
      </c>
      <c r="BA3414" s="138">
        <f t="shared" ca="1" si="108"/>
        <v>109999</v>
      </c>
      <c r="BB3414" s="138">
        <f t="shared" ca="1" si="109"/>
        <v>1</v>
      </c>
    </row>
    <row r="3415" spans="52:54" ht="15.75" customHeight="1">
      <c r="AZ3415" s="138">
        <f t="shared" ca="1" si="107"/>
        <v>150000</v>
      </c>
      <c r="BA3415" s="138">
        <f t="shared" ca="1" si="108"/>
        <v>149999</v>
      </c>
      <c r="BB3415" s="138">
        <f t="shared" ca="1" si="109"/>
        <v>1</v>
      </c>
    </row>
    <row r="3416" spans="52:54" ht="15.75" customHeight="1">
      <c r="AZ3416" s="138">
        <f t="shared" ca="1" si="107"/>
        <v>344000</v>
      </c>
      <c r="BA3416" s="138">
        <f t="shared" ca="1" si="108"/>
        <v>343999</v>
      </c>
      <c r="BB3416" s="138">
        <f t="shared" ca="1" si="109"/>
        <v>1</v>
      </c>
    </row>
    <row r="3417" spans="52:54" ht="15.75" customHeight="1">
      <c r="AZ3417" s="138">
        <f t="shared" ca="1" si="107"/>
        <v>326000</v>
      </c>
      <c r="BA3417" s="138">
        <f t="shared" ca="1" si="108"/>
        <v>325999</v>
      </c>
      <c r="BB3417" s="138">
        <f t="shared" ca="1" si="109"/>
        <v>1</v>
      </c>
    </row>
    <row r="3418" spans="52:54" ht="15.75" customHeight="1">
      <c r="AZ3418" s="138">
        <f t="shared" ca="1" si="107"/>
        <v>231000</v>
      </c>
      <c r="BA3418" s="138">
        <f t="shared" ca="1" si="108"/>
        <v>230999</v>
      </c>
      <c r="BB3418" s="138">
        <f t="shared" ca="1" si="109"/>
        <v>1</v>
      </c>
    </row>
    <row r="3419" spans="52:54" ht="15.75" customHeight="1">
      <c r="AZ3419" s="138">
        <f t="shared" ca="1" si="107"/>
        <v>151000</v>
      </c>
      <c r="BA3419" s="138">
        <f t="shared" ca="1" si="108"/>
        <v>150999</v>
      </c>
      <c r="BB3419" s="138">
        <f t="shared" ca="1" si="109"/>
        <v>1</v>
      </c>
    </row>
    <row r="3420" spans="52:54" ht="15.75" customHeight="1">
      <c r="AZ3420" s="138">
        <f t="shared" ca="1" si="107"/>
        <v>162000</v>
      </c>
      <c r="BA3420" s="138">
        <f t="shared" ca="1" si="108"/>
        <v>161999</v>
      </c>
      <c r="BB3420" s="138">
        <f t="shared" ca="1" si="109"/>
        <v>1</v>
      </c>
    </row>
    <row r="3421" spans="52:54" ht="15.75" customHeight="1">
      <c r="AZ3421" s="138">
        <f t="shared" ca="1" si="107"/>
        <v>114000</v>
      </c>
      <c r="BA3421" s="138">
        <f t="shared" ca="1" si="108"/>
        <v>113999</v>
      </c>
      <c r="BB3421" s="138">
        <f t="shared" ca="1" si="109"/>
        <v>1</v>
      </c>
    </row>
    <row r="3422" spans="52:54" ht="15.75" customHeight="1">
      <c r="AZ3422" s="138">
        <f t="shared" ca="1" si="107"/>
        <v>224000</v>
      </c>
      <c r="BA3422" s="138">
        <f t="shared" ca="1" si="108"/>
        <v>223999</v>
      </c>
      <c r="BB3422" s="138">
        <f t="shared" ca="1" si="109"/>
        <v>1</v>
      </c>
    </row>
    <row r="3423" spans="52:54" ht="15.75" customHeight="1">
      <c r="AZ3423" s="138">
        <f t="shared" ca="1" si="107"/>
        <v>263000</v>
      </c>
      <c r="BA3423" s="138">
        <f t="shared" ca="1" si="108"/>
        <v>262999</v>
      </c>
      <c r="BB3423" s="138">
        <f t="shared" ca="1" si="109"/>
        <v>1</v>
      </c>
    </row>
    <row r="3424" spans="52:54" ht="15.75" customHeight="1">
      <c r="AZ3424" s="138">
        <f t="shared" ca="1" si="107"/>
        <v>234000</v>
      </c>
      <c r="BA3424" s="138">
        <f t="shared" ca="1" si="108"/>
        <v>233999</v>
      </c>
      <c r="BB3424" s="138">
        <f t="shared" ca="1" si="109"/>
        <v>1</v>
      </c>
    </row>
    <row r="3425" spans="52:54" ht="15.75" customHeight="1">
      <c r="AZ3425" s="138">
        <f t="shared" ca="1" si="107"/>
        <v>312000</v>
      </c>
      <c r="BA3425" s="138">
        <f t="shared" ca="1" si="108"/>
        <v>311999</v>
      </c>
      <c r="BB3425" s="138">
        <f t="shared" ca="1" si="109"/>
        <v>1</v>
      </c>
    </row>
    <row r="3426" spans="52:54" ht="15.75" customHeight="1">
      <c r="AZ3426" s="138">
        <f t="shared" ca="1" si="107"/>
        <v>164000</v>
      </c>
      <c r="BA3426" s="138">
        <f t="shared" ca="1" si="108"/>
        <v>163999</v>
      </c>
      <c r="BB3426" s="138">
        <f t="shared" ca="1" si="109"/>
        <v>1</v>
      </c>
    </row>
    <row r="3427" spans="52:54" ht="15.75" customHeight="1">
      <c r="AZ3427" s="138">
        <f t="shared" ca="1" si="107"/>
        <v>328000</v>
      </c>
      <c r="BA3427" s="138">
        <f t="shared" ca="1" si="108"/>
        <v>327999</v>
      </c>
      <c r="BB3427" s="138">
        <f t="shared" ca="1" si="109"/>
        <v>1</v>
      </c>
    </row>
    <row r="3428" spans="52:54" ht="15.75" customHeight="1">
      <c r="AZ3428" s="138">
        <f t="shared" ca="1" si="107"/>
        <v>297000</v>
      </c>
      <c r="BA3428" s="138">
        <f t="shared" ca="1" si="108"/>
        <v>296999</v>
      </c>
      <c r="BB3428" s="138">
        <f t="shared" ca="1" si="109"/>
        <v>1</v>
      </c>
    </row>
    <row r="3429" spans="52:54" ht="15.75" customHeight="1">
      <c r="AZ3429" s="138">
        <f t="shared" ca="1" si="107"/>
        <v>288000</v>
      </c>
      <c r="BA3429" s="138">
        <f t="shared" ca="1" si="108"/>
        <v>287999</v>
      </c>
      <c r="BB3429" s="138">
        <f t="shared" ca="1" si="109"/>
        <v>1</v>
      </c>
    </row>
    <row r="3430" spans="52:54" ht="15.75" customHeight="1">
      <c r="AZ3430" s="138">
        <f t="shared" ca="1" si="107"/>
        <v>219000</v>
      </c>
      <c r="BA3430" s="138">
        <f t="shared" ca="1" si="108"/>
        <v>218999</v>
      </c>
      <c r="BB3430" s="138">
        <f t="shared" ca="1" si="109"/>
        <v>1</v>
      </c>
    </row>
    <row r="3431" spans="52:54" ht="15.75" customHeight="1">
      <c r="AZ3431" s="138">
        <f t="shared" ca="1" si="107"/>
        <v>329000</v>
      </c>
      <c r="BA3431" s="138">
        <f t="shared" ca="1" si="108"/>
        <v>328999</v>
      </c>
      <c r="BB3431" s="138">
        <f t="shared" ca="1" si="109"/>
        <v>1</v>
      </c>
    </row>
    <row r="3432" spans="52:54" ht="15.75" customHeight="1">
      <c r="AZ3432" s="138">
        <f t="shared" ca="1" si="107"/>
        <v>185000</v>
      </c>
      <c r="BA3432" s="138">
        <f t="shared" ca="1" si="108"/>
        <v>184999</v>
      </c>
      <c r="BB3432" s="138">
        <f t="shared" ca="1" si="109"/>
        <v>1</v>
      </c>
    </row>
    <row r="3433" spans="52:54" ht="15.75" customHeight="1">
      <c r="AZ3433" s="138">
        <f t="shared" ca="1" si="107"/>
        <v>108000</v>
      </c>
      <c r="BA3433" s="138">
        <f t="shared" ca="1" si="108"/>
        <v>107999</v>
      </c>
      <c r="BB3433" s="138">
        <f t="shared" ca="1" si="109"/>
        <v>1</v>
      </c>
    </row>
    <row r="3434" spans="52:54" ht="15.75" customHeight="1">
      <c r="AZ3434" s="138">
        <f t="shared" ca="1" si="107"/>
        <v>103000</v>
      </c>
      <c r="BA3434" s="138">
        <f t="shared" ca="1" si="108"/>
        <v>102999</v>
      </c>
      <c r="BB3434" s="138">
        <f t="shared" ca="1" si="109"/>
        <v>1</v>
      </c>
    </row>
    <row r="3435" spans="52:54" ht="15.75" customHeight="1">
      <c r="AZ3435" s="138">
        <f t="shared" ca="1" si="107"/>
        <v>314000</v>
      </c>
      <c r="BA3435" s="138">
        <f t="shared" ca="1" si="108"/>
        <v>313999</v>
      </c>
      <c r="BB3435" s="138">
        <f t="shared" ca="1" si="109"/>
        <v>1</v>
      </c>
    </row>
    <row r="3436" spans="52:54" ht="15.75" customHeight="1">
      <c r="AZ3436" s="138">
        <f t="shared" ca="1" si="107"/>
        <v>163000</v>
      </c>
      <c r="BA3436" s="138">
        <f t="shared" ca="1" si="108"/>
        <v>162999</v>
      </c>
      <c r="BB3436" s="138">
        <f t="shared" ca="1" si="109"/>
        <v>1</v>
      </c>
    </row>
    <row r="3437" spans="52:54" ht="15.75" customHeight="1">
      <c r="AZ3437" s="138">
        <f t="shared" ca="1" si="107"/>
        <v>379000</v>
      </c>
      <c r="BA3437" s="138">
        <f t="shared" ca="1" si="108"/>
        <v>378999</v>
      </c>
      <c r="BB3437" s="138">
        <f t="shared" ca="1" si="109"/>
        <v>1</v>
      </c>
    </row>
    <row r="3438" spans="52:54" ht="15.75" customHeight="1">
      <c r="AZ3438" s="138">
        <f t="shared" ca="1" si="107"/>
        <v>237000</v>
      </c>
      <c r="BA3438" s="138">
        <f t="shared" ca="1" si="108"/>
        <v>236999</v>
      </c>
      <c r="BB3438" s="138">
        <f t="shared" ca="1" si="109"/>
        <v>1</v>
      </c>
    </row>
    <row r="3439" spans="52:54" ht="15.75" customHeight="1">
      <c r="AZ3439" s="138">
        <f t="shared" ca="1" si="107"/>
        <v>354000</v>
      </c>
      <c r="BA3439" s="138">
        <f t="shared" ca="1" si="108"/>
        <v>353999</v>
      </c>
      <c r="BB3439" s="138">
        <f t="shared" ca="1" si="109"/>
        <v>1</v>
      </c>
    </row>
    <row r="3440" spans="52:54" ht="15.75" customHeight="1">
      <c r="AZ3440" s="138">
        <f t="shared" ca="1" si="107"/>
        <v>175000</v>
      </c>
      <c r="BA3440" s="138">
        <f t="shared" ca="1" si="108"/>
        <v>174999</v>
      </c>
      <c r="BB3440" s="138">
        <f t="shared" ca="1" si="109"/>
        <v>1</v>
      </c>
    </row>
    <row r="3441" spans="52:54" ht="15.75" customHeight="1">
      <c r="AZ3441" s="138">
        <f t="shared" ca="1" si="107"/>
        <v>163000</v>
      </c>
      <c r="BA3441" s="138">
        <f t="shared" ca="1" si="108"/>
        <v>162999</v>
      </c>
      <c r="BB3441" s="138">
        <f t="shared" ca="1" si="109"/>
        <v>1</v>
      </c>
    </row>
    <row r="3442" spans="52:54" ht="15.75" customHeight="1">
      <c r="AZ3442" s="138">
        <f t="shared" ca="1" si="107"/>
        <v>395000</v>
      </c>
      <c r="BA3442" s="138">
        <f t="shared" ca="1" si="108"/>
        <v>394999</v>
      </c>
      <c r="BB3442" s="138">
        <f t="shared" ca="1" si="109"/>
        <v>1</v>
      </c>
    </row>
    <row r="3443" spans="52:54" ht="15.75" customHeight="1">
      <c r="AZ3443" s="138">
        <f t="shared" ca="1" si="107"/>
        <v>129000</v>
      </c>
      <c r="BA3443" s="138">
        <f t="shared" ca="1" si="108"/>
        <v>128999</v>
      </c>
      <c r="BB3443" s="138">
        <f t="shared" ca="1" si="109"/>
        <v>1</v>
      </c>
    </row>
    <row r="3444" spans="52:54" ht="15.75" customHeight="1">
      <c r="AZ3444" s="138">
        <f t="shared" ca="1" si="107"/>
        <v>178000</v>
      </c>
      <c r="BA3444" s="138">
        <f t="shared" ca="1" si="108"/>
        <v>177999</v>
      </c>
      <c r="BB3444" s="138">
        <f t="shared" ca="1" si="109"/>
        <v>1</v>
      </c>
    </row>
    <row r="3445" spans="52:54" ht="15.75" customHeight="1">
      <c r="AZ3445" s="138">
        <f t="shared" ca="1" si="107"/>
        <v>378000</v>
      </c>
      <c r="BA3445" s="138">
        <f t="shared" ca="1" si="108"/>
        <v>377999</v>
      </c>
      <c r="BB3445" s="138">
        <f t="shared" ca="1" si="109"/>
        <v>1</v>
      </c>
    </row>
    <row r="3446" spans="52:54" ht="15.75" customHeight="1">
      <c r="AZ3446" s="138">
        <f t="shared" ca="1" si="107"/>
        <v>273000</v>
      </c>
      <c r="BA3446" s="138">
        <f t="shared" ca="1" si="108"/>
        <v>272999</v>
      </c>
      <c r="BB3446" s="138">
        <f t="shared" ca="1" si="109"/>
        <v>1</v>
      </c>
    </row>
    <row r="3447" spans="52:54" ht="15.75" customHeight="1">
      <c r="AZ3447" s="138">
        <f t="shared" ca="1" si="107"/>
        <v>149000</v>
      </c>
      <c r="BA3447" s="138">
        <f t="shared" ca="1" si="108"/>
        <v>148999</v>
      </c>
      <c r="BB3447" s="138">
        <f t="shared" ca="1" si="109"/>
        <v>1</v>
      </c>
    </row>
    <row r="3448" spans="52:54" ht="15.75" customHeight="1">
      <c r="AZ3448" s="138">
        <f t="shared" ca="1" si="107"/>
        <v>181000</v>
      </c>
      <c r="BA3448" s="138">
        <f t="shared" ca="1" si="108"/>
        <v>180999</v>
      </c>
      <c r="BB3448" s="138">
        <f t="shared" ca="1" si="109"/>
        <v>1</v>
      </c>
    </row>
    <row r="3449" spans="52:54" ht="15.75" customHeight="1">
      <c r="AZ3449" s="138">
        <f t="shared" ca="1" si="107"/>
        <v>173000</v>
      </c>
      <c r="BA3449" s="138">
        <f t="shared" ca="1" si="108"/>
        <v>172999</v>
      </c>
      <c r="BB3449" s="138">
        <f t="shared" ca="1" si="109"/>
        <v>1</v>
      </c>
    </row>
    <row r="3450" spans="52:54" ht="15.75" customHeight="1">
      <c r="AZ3450" s="138">
        <f t="shared" ca="1" si="107"/>
        <v>198000</v>
      </c>
      <c r="BA3450" s="138">
        <f t="shared" ca="1" si="108"/>
        <v>197999</v>
      </c>
      <c r="BB3450" s="138">
        <f t="shared" ca="1" si="109"/>
        <v>1</v>
      </c>
    </row>
    <row r="3451" spans="52:54" ht="15.75" customHeight="1">
      <c r="AZ3451" s="138">
        <f t="shared" ca="1" si="107"/>
        <v>242000</v>
      </c>
      <c r="BA3451" s="138">
        <f t="shared" ca="1" si="108"/>
        <v>241999</v>
      </c>
      <c r="BB3451" s="138">
        <f t="shared" ca="1" si="109"/>
        <v>1</v>
      </c>
    </row>
    <row r="3452" spans="52:54" ht="15.75" customHeight="1">
      <c r="AZ3452" s="138">
        <f t="shared" ca="1" si="107"/>
        <v>333000</v>
      </c>
      <c r="BA3452" s="138">
        <f t="shared" ca="1" si="108"/>
        <v>332999</v>
      </c>
      <c r="BB3452" s="138">
        <f t="shared" ca="1" si="109"/>
        <v>1</v>
      </c>
    </row>
    <row r="3453" spans="52:54" ht="15.75" customHeight="1">
      <c r="AZ3453" s="138">
        <f t="shared" ca="1" si="107"/>
        <v>175000</v>
      </c>
      <c r="BA3453" s="138">
        <f t="shared" ca="1" si="108"/>
        <v>174999</v>
      </c>
      <c r="BB3453" s="138">
        <f t="shared" ca="1" si="109"/>
        <v>1</v>
      </c>
    </row>
    <row r="3454" spans="52:54" ht="15.75" customHeight="1">
      <c r="AZ3454" s="138">
        <f t="shared" ca="1" si="107"/>
        <v>336000</v>
      </c>
      <c r="BA3454" s="138">
        <f t="shared" ca="1" si="108"/>
        <v>335999</v>
      </c>
      <c r="BB3454" s="138">
        <f t="shared" ca="1" si="109"/>
        <v>1</v>
      </c>
    </row>
    <row r="3455" spans="52:54" ht="15.75" customHeight="1">
      <c r="AZ3455" s="138">
        <f t="shared" ca="1" si="107"/>
        <v>217000</v>
      </c>
      <c r="BA3455" s="138">
        <f t="shared" ca="1" si="108"/>
        <v>216999</v>
      </c>
      <c r="BB3455" s="138">
        <f t="shared" ca="1" si="109"/>
        <v>1</v>
      </c>
    </row>
    <row r="3456" spans="52:54" ht="15.75" customHeight="1">
      <c r="AZ3456" s="138">
        <f t="shared" ca="1" si="107"/>
        <v>286000</v>
      </c>
      <c r="BA3456" s="138">
        <f t="shared" ca="1" si="108"/>
        <v>285999</v>
      </c>
      <c r="BB3456" s="138">
        <f t="shared" ca="1" si="109"/>
        <v>1</v>
      </c>
    </row>
    <row r="3457" spans="52:54" ht="15.75" customHeight="1">
      <c r="AZ3457" s="138">
        <f t="shared" ca="1" si="107"/>
        <v>167000</v>
      </c>
      <c r="BA3457" s="138">
        <f t="shared" ca="1" si="108"/>
        <v>166999</v>
      </c>
      <c r="BB3457" s="138">
        <f t="shared" ca="1" si="109"/>
        <v>1</v>
      </c>
    </row>
    <row r="3458" spans="52:54" ht="15.75" customHeight="1">
      <c r="AZ3458" s="138">
        <f t="shared" ca="1" si="107"/>
        <v>102000</v>
      </c>
      <c r="BA3458" s="138">
        <f t="shared" ca="1" si="108"/>
        <v>101999</v>
      </c>
      <c r="BB3458" s="138">
        <f t="shared" ca="1" si="109"/>
        <v>1</v>
      </c>
    </row>
    <row r="3459" spans="52:54" ht="15.75" customHeight="1">
      <c r="AZ3459" s="138">
        <f t="shared" ca="1" si="107"/>
        <v>297000</v>
      </c>
      <c r="BA3459" s="138">
        <f t="shared" ca="1" si="108"/>
        <v>296999</v>
      </c>
      <c r="BB3459" s="138">
        <f t="shared" ca="1" si="109"/>
        <v>1</v>
      </c>
    </row>
    <row r="3460" spans="52:54" ht="15.75" customHeight="1">
      <c r="AZ3460" s="138">
        <f t="shared" ca="1" si="107"/>
        <v>192000</v>
      </c>
      <c r="BA3460" s="138">
        <f t="shared" ca="1" si="108"/>
        <v>191999</v>
      </c>
      <c r="BB3460" s="138">
        <f t="shared" ca="1" si="109"/>
        <v>1</v>
      </c>
    </row>
    <row r="3461" spans="52:54" ht="15.75" customHeight="1">
      <c r="AZ3461" s="138">
        <f t="shared" ca="1" si="107"/>
        <v>370000</v>
      </c>
      <c r="BA3461" s="138">
        <f t="shared" ca="1" si="108"/>
        <v>369999</v>
      </c>
      <c r="BB3461" s="138">
        <f t="shared" ca="1" si="109"/>
        <v>1</v>
      </c>
    </row>
    <row r="3462" spans="52:54" ht="15.75" customHeight="1">
      <c r="AZ3462" s="138">
        <f t="shared" ca="1" si="107"/>
        <v>223000</v>
      </c>
      <c r="BA3462" s="138">
        <f t="shared" ca="1" si="108"/>
        <v>222999</v>
      </c>
      <c r="BB3462" s="138">
        <f t="shared" ca="1" si="109"/>
        <v>1</v>
      </c>
    </row>
    <row r="3463" spans="52:54" ht="15.75" customHeight="1">
      <c r="AZ3463" s="138">
        <f t="shared" ca="1" si="107"/>
        <v>182000</v>
      </c>
      <c r="BA3463" s="138">
        <f t="shared" ca="1" si="108"/>
        <v>181999</v>
      </c>
      <c r="BB3463" s="138">
        <f t="shared" ca="1" si="109"/>
        <v>1</v>
      </c>
    </row>
    <row r="3464" spans="52:54" ht="15.75" customHeight="1">
      <c r="AZ3464" s="138">
        <f t="shared" ca="1" si="107"/>
        <v>188000</v>
      </c>
      <c r="BA3464" s="138">
        <f t="shared" ca="1" si="108"/>
        <v>187999</v>
      </c>
      <c r="BB3464" s="138">
        <f t="shared" ca="1" si="109"/>
        <v>1</v>
      </c>
    </row>
    <row r="3465" spans="52:54" ht="15.75" customHeight="1">
      <c r="AZ3465" s="138">
        <f t="shared" ca="1" si="107"/>
        <v>211000</v>
      </c>
      <c r="BA3465" s="138">
        <f t="shared" ca="1" si="108"/>
        <v>210999</v>
      </c>
      <c r="BB3465" s="138">
        <f t="shared" ca="1" si="109"/>
        <v>1</v>
      </c>
    </row>
    <row r="3466" spans="52:54" ht="15.75" customHeight="1">
      <c r="AZ3466" s="138">
        <f t="shared" ca="1" si="107"/>
        <v>108000</v>
      </c>
      <c r="BA3466" s="138">
        <f t="shared" ca="1" si="108"/>
        <v>107999</v>
      </c>
      <c r="BB3466" s="138">
        <f t="shared" ca="1" si="109"/>
        <v>1</v>
      </c>
    </row>
    <row r="3467" spans="52:54" ht="15.75" customHeight="1">
      <c r="AZ3467" s="138">
        <f t="shared" ca="1" si="107"/>
        <v>329000</v>
      </c>
      <c r="BA3467" s="138">
        <f t="shared" ca="1" si="108"/>
        <v>328999</v>
      </c>
      <c r="BB3467" s="138">
        <f t="shared" ca="1" si="109"/>
        <v>1</v>
      </c>
    </row>
    <row r="3468" spans="52:54" ht="15.75" customHeight="1">
      <c r="AZ3468" s="138">
        <f t="shared" ca="1" si="107"/>
        <v>164000</v>
      </c>
      <c r="BA3468" s="138">
        <f t="shared" ca="1" si="108"/>
        <v>163999</v>
      </c>
      <c r="BB3468" s="138">
        <f t="shared" ca="1" si="109"/>
        <v>1</v>
      </c>
    </row>
    <row r="3469" spans="52:54" ht="15.75" customHeight="1">
      <c r="AZ3469" s="138">
        <f t="shared" ca="1" si="107"/>
        <v>193000</v>
      </c>
      <c r="BA3469" s="138">
        <f t="shared" ca="1" si="108"/>
        <v>192999</v>
      </c>
      <c r="BB3469" s="138">
        <f t="shared" ca="1" si="109"/>
        <v>1</v>
      </c>
    </row>
    <row r="3470" spans="52:54" ht="15.75" customHeight="1">
      <c r="AZ3470" s="138">
        <f t="shared" ca="1" si="107"/>
        <v>265000</v>
      </c>
      <c r="BA3470" s="138">
        <f t="shared" ca="1" si="108"/>
        <v>264999</v>
      </c>
      <c r="BB3470" s="138">
        <f t="shared" ca="1" si="109"/>
        <v>1</v>
      </c>
    </row>
    <row r="3471" spans="52:54" ht="15.75" customHeight="1">
      <c r="AZ3471" s="138">
        <f t="shared" ca="1" si="107"/>
        <v>385000</v>
      </c>
      <c r="BA3471" s="138">
        <f t="shared" ca="1" si="108"/>
        <v>384999</v>
      </c>
      <c r="BB3471" s="138">
        <f t="shared" ca="1" si="109"/>
        <v>1</v>
      </c>
    </row>
    <row r="3472" spans="52:54" ht="15.75" customHeight="1">
      <c r="AZ3472" s="138">
        <f t="shared" ca="1" si="107"/>
        <v>258000</v>
      </c>
      <c r="BA3472" s="138">
        <f t="shared" ca="1" si="108"/>
        <v>257999</v>
      </c>
      <c r="BB3472" s="138">
        <f t="shared" ca="1" si="109"/>
        <v>1</v>
      </c>
    </row>
    <row r="3473" spans="52:54" ht="15.75" customHeight="1">
      <c r="AZ3473" s="138">
        <f t="shared" ca="1" si="107"/>
        <v>278000</v>
      </c>
      <c r="BA3473" s="138">
        <f t="shared" ca="1" si="108"/>
        <v>277999</v>
      </c>
      <c r="BB3473" s="138">
        <f t="shared" ca="1" si="109"/>
        <v>1</v>
      </c>
    </row>
    <row r="3474" spans="52:54" ht="15.75" customHeight="1">
      <c r="AZ3474" s="138">
        <f t="shared" ca="1" si="107"/>
        <v>270000</v>
      </c>
      <c r="BA3474" s="138">
        <f t="shared" ca="1" si="108"/>
        <v>269999</v>
      </c>
      <c r="BB3474" s="138">
        <f t="shared" ca="1" si="109"/>
        <v>1</v>
      </c>
    </row>
    <row r="3475" spans="52:54" ht="15.75" customHeight="1">
      <c r="AZ3475" s="138">
        <f t="shared" ca="1" si="107"/>
        <v>354000</v>
      </c>
      <c r="BA3475" s="138">
        <f t="shared" ca="1" si="108"/>
        <v>353999</v>
      </c>
      <c r="BB3475" s="138">
        <f t="shared" ca="1" si="109"/>
        <v>1</v>
      </c>
    </row>
    <row r="3476" spans="52:54" ht="15.75" customHeight="1">
      <c r="AZ3476" s="138">
        <f t="shared" ca="1" si="107"/>
        <v>254000</v>
      </c>
      <c r="BA3476" s="138">
        <f t="shared" ca="1" si="108"/>
        <v>253999</v>
      </c>
      <c r="BB3476" s="138">
        <f t="shared" ca="1" si="109"/>
        <v>1</v>
      </c>
    </row>
    <row r="3477" spans="52:54" ht="15.75" customHeight="1">
      <c r="AZ3477" s="138">
        <f t="shared" ca="1" si="107"/>
        <v>122000</v>
      </c>
      <c r="BA3477" s="138">
        <f t="shared" ca="1" si="108"/>
        <v>121999</v>
      </c>
      <c r="BB3477" s="138">
        <f t="shared" ca="1" si="109"/>
        <v>1</v>
      </c>
    </row>
    <row r="3478" spans="52:54" ht="15.75" customHeight="1">
      <c r="AZ3478" s="138">
        <f t="shared" ca="1" si="107"/>
        <v>395000</v>
      </c>
      <c r="BA3478" s="138">
        <f t="shared" ca="1" si="108"/>
        <v>394999</v>
      </c>
      <c r="BB3478" s="138">
        <f t="shared" ca="1" si="109"/>
        <v>1</v>
      </c>
    </row>
    <row r="3479" spans="52:54" ht="15.75" customHeight="1">
      <c r="AZ3479" s="138">
        <f t="shared" ca="1" si="107"/>
        <v>253000</v>
      </c>
      <c r="BA3479" s="138">
        <f t="shared" ca="1" si="108"/>
        <v>252999</v>
      </c>
      <c r="BB3479" s="138">
        <f t="shared" ca="1" si="109"/>
        <v>1</v>
      </c>
    </row>
    <row r="3480" spans="52:54" ht="15.75" customHeight="1">
      <c r="AZ3480" s="138">
        <f t="shared" ca="1" si="107"/>
        <v>348000</v>
      </c>
      <c r="BA3480" s="138">
        <f t="shared" ca="1" si="108"/>
        <v>347999</v>
      </c>
      <c r="BB3480" s="138">
        <f t="shared" ca="1" si="109"/>
        <v>1</v>
      </c>
    </row>
    <row r="3481" spans="52:54" ht="15.75" customHeight="1">
      <c r="AZ3481" s="138">
        <f t="shared" ca="1" si="107"/>
        <v>154000</v>
      </c>
      <c r="BA3481" s="138">
        <f t="shared" ca="1" si="108"/>
        <v>153999</v>
      </c>
      <c r="BB3481" s="138">
        <f t="shared" ca="1" si="109"/>
        <v>1</v>
      </c>
    </row>
    <row r="3482" spans="52:54" ht="15.75" customHeight="1">
      <c r="AZ3482" s="138">
        <f t="shared" ca="1" si="107"/>
        <v>332000</v>
      </c>
      <c r="BA3482" s="138">
        <f t="shared" ca="1" si="108"/>
        <v>331999</v>
      </c>
      <c r="BB3482" s="138">
        <f t="shared" ca="1" si="109"/>
        <v>1</v>
      </c>
    </row>
    <row r="3483" spans="52:54" ht="15.75" customHeight="1">
      <c r="AZ3483" s="138">
        <f t="shared" ca="1" si="107"/>
        <v>220000</v>
      </c>
      <c r="BA3483" s="138">
        <f t="shared" ca="1" si="108"/>
        <v>219999</v>
      </c>
      <c r="BB3483" s="138">
        <f t="shared" ca="1" si="109"/>
        <v>1</v>
      </c>
    </row>
    <row r="3484" spans="52:54" ht="15.75" customHeight="1">
      <c r="AZ3484" s="138">
        <f t="shared" ca="1" si="107"/>
        <v>350000</v>
      </c>
      <c r="BA3484" s="138">
        <f t="shared" ca="1" si="108"/>
        <v>349999</v>
      </c>
      <c r="BB3484" s="138">
        <f t="shared" ca="1" si="109"/>
        <v>1</v>
      </c>
    </row>
    <row r="3485" spans="52:54" ht="15.75" customHeight="1">
      <c r="AZ3485" s="138">
        <f t="shared" ca="1" si="107"/>
        <v>212000</v>
      </c>
      <c r="BA3485" s="138">
        <f t="shared" ca="1" si="108"/>
        <v>211999</v>
      </c>
      <c r="BB3485" s="138">
        <f t="shared" ca="1" si="109"/>
        <v>1</v>
      </c>
    </row>
    <row r="3486" spans="52:54" ht="15.75" customHeight="1">
      <c r="AZ3486" s="138">
        <f t="shared" ca="1" si="107"/>
        <v>223000</v>
      </c>
      <c r="BA3486" s="138">
        <f t="shared" ca="1" si="108"/>
        <v>222999</v>
      </c>
      <c r="BB3486" s="138">
        <f t="shared" ca="1" si="109"/>
        <v>1</v>
      </c>
    </row>
    <row r="3487" spans="52:54" ht="15.75" customHeight="1">
      <c r="AZ3487" s="138">
        <f t="shared" ca="1" si="107"/>
        <v>235000</v>
      </c>
      <c r="BA3487" s="138">
        <f t="shared" ca="1" si="108"/>
        <v>234999</v>
      </c>
      <c r="BB3487" s="138">
        <f t="shared" ca="1" si="109"/>
        <v>1</v>
      </c>
    </row>
    <row r="3488" spans="52:54" ht="15.75" customHeight="1">
      <c r="AZ3488" s="138">
        <f t="shared" ca="1" si="107"/>
        <v>187000</v>
      </c>
      <c r="BA3488" s="138">
        <f t="shared" ca="1" si="108"/>
        <v>186999</v>
      </c>
      <c r="BB3488" s="138">
        <f t="shared" ca="1" si="109"/>
        <v>1</v>
      </c>
    </row>
    <row r="3489" spans="52:54" ht="15.75" customHeight="1">
      <c r="AZ3489" s="138">
        <f t="shared" ca="1" si="107"/>
        <v>143000</v>
      </c>
      <c r="BA3489" s="138">
        <f t="shared" ca="1" si="108"/>
        <v>142999</v>
      </c>
      <c r="BB3489" s="138">
        <f t="shared" ca="1" si="109"/>
        <v>1</v>
      </c>
    </row>
    <row r="3490" spans="52:54" ht="15.75" customHeight="1">
      <c r="AZ3490" s="138">
        <f t="shared" ca="1" si="107"/>
        <v>200000</v>
      </c>
      <c r="BA3490" s="138">
        <f t="shared" ca="1" si="108"/>
        <v>199999</v>
      </c>
      <c r="BB3490" s="138">
        <f t="shared" ca="1" si="109"/>
        <v>1</v>
      </c>
    </row>
    <row r="3491" spans="52:54" ht="15.75" customHeight="1">
      <c r="AZ3491" s="138">
        <f t="shared" ca="1" si="107"/>
        <v>256000</v>
      </c>
      <c r="BA3491" s="138">
        <f t="shared" ca="1" si="108"/>
        <v>255999</v>
      </c>
      <c r="BB3491" s="138">
        <f t="shared" ca="1" si="109"/>
        <v>1</v>
      </c>
    </row>
    <row r="3492" spans="52:54" ht="15.75" customHeight="1">
      <c r="AZ3492" s="138">
        <f t="shared" ca="1" si="107"/>
        <v>147000</v>
      </c>
      <c r="BA3492" s="138">
        <f t="shared" ca="1" si="108"/>
        <v>146999</v>
      </c>
      <c r="BB3492" s="138">
        <f t="shared" ca="1" si="109"/>
        <v>1</v>
      </c>
    </row>
    <row r="3493" spans="52:54" ht="15.75" customHeight="1">
      <c r="AZ3493" s="138">
        <f t="shared" ca="1" si="107"/>
        <v>382000</v>
      </c>
      <c r="BA3493" s="138">
        <f t="shared" ca="1" si="108"/>
        <v>381999</v>
      </c>
      <c r="BB3493" s="138">
        <f t="shared" ca="1" si="109"/>
        <v>1</v>
      </c>
    </row>
    <row r="3494" spans="52:54" ht="15.75" customHeight="1">
      <c r="AZ3494" s="138">
        <f t="shared" ca="1" si="107"/>
        <v>125000</v>
      </c>
      <c r="BA3494" s="138">
        <f t="shared" ca="1" si="108"/>
        <v>124999</v>
      </c>
      <c r="BB3494" s="138">
        <f t="shared" ca="1" si="109"/>
        <v>1</v>
      </c>
    </row>
    <row r="3495" spans="52:54" ht="15.75" customHeight="1">
      <c r="AZ3495" s="138">
        <f t="shared" ca="1" si="107"/>
        <v>269000</v>
      </c>
      <c r="BA3495" s="138">
        <f t="shared" ca="1" si="108"/>
        <v>268999</v>
      </c>
      <c r="BB3495" s="138">
        <f t="shared" ca="1" si="109"/>
        <v>1</v>
      </c>
    </row>
    <row r="3496" spans="52:54" ht="15.75" customHeight="1">
      <c r="AZ3496" s="138">
        <f t="shared" ca="1" si="107"/>
        <v>190000</v>
      </c>
      <c r="BA3496" s="138">
        <f t="shared" ca="1" si="108"/>
        <v>189999</v>
      </c>
      <c r="BB3496" s="138">
        <f t="shared" ca="1" si="109"/>
        <v>1</v>
      </c>
    </row>
    <row r="3497" spans="52:54" ht="15.75" customHeight="1">
      <c r="AZ3497" s="138">
        <f t="shared" ca="1" si="107"/>
        <v>379000</v>
      </c>
      <c r="BA3497" s="138">
        <f t="shared" ca="1" si="108"/>
        <v>378999</v>
      </c>
      <c r="BB3497" s="138">
        <f t="shared" ca="1" si="109"/>
        <v>1</v>
      </c>
    </row>
    <row r="3498" spans="52:54" ht="15.75" customHeight="1">
      <c r="AZ3498" s="138">
        <f t="shared" ca="1" si="107"/>
        <v>252000</v>
      </c>
      <c r="BA3498" s="138">
        <f t="shared" ca="1" si="108"/>
        <v>251999</v>
      </c>
      <c r="BB3498" s="138">
        <f t="shared" ca="1" si="109"/>
        <v>1</v>
      </c>
    </row>
    <row r="3499" spans="52:54" ht="15.75" customHeight="1">
      <c r="AZ3499" s="138">
        <f t="shared" ca="1" si="107"/>
        <v>247000</v>
      </c>
      <c r="BA3499" s="138">
        <f t="shared" ca="1" si="108"/>
        <v>246999</v>
      </c>
      <c r="BB3499" s="138">
        <f t="shared" ca="1" si="109"/>
        <v>1</v>
      </c>
    </row>
    <row r="3500" spans="52:54" ht="15.75" customHeight="1">
      <c r="AZ3500" s="138">
        <f t="shared" ca="1" si="107"/>
        <v>251000</v>
      </c>
      <c r="BA3500" s="138">
        <f t="shared" ca="1" si="108"/>
        <v>250999</v>
      </c>
      <c r="BB3500" s="138">
        <f t="shared" ca="1" si="109"/>
        <v>1</v>
      </c>
    </row>
    <row r="3501" spans="52:54" ht="15.75" customHeight="1">
      <c r="AZ3501" s="138">
        <f t="shared" ca="1" si="107"/>
        <v>369000</v>
      </c>
      <c r="BA3501" s="138">
        <f t="shared" ca="1" si="108"/>
        <v>368999</v>
      </c>
      <c r="BB3501" s="138">
        <f t="shared" ca="1" si="109"/>
        <v>1</v>
      </c>
    </row>
    <row r="3502" spans="52:54" ht="15.75" customHeight="1">
      <c r="AZ3502" s="138">
        <f t="shared" ca="1" si="107"/>
        <v>310000</v>
      </c>
      <c r="BA3502" s="138">
        <f t="shared" ca="1" si="108"/>
        <v>309999</v>
      </c>
      <c r="BB3502" s="138">
        <f t="shared" ca="1" si="109"/>
        <v>1</v>
      </c>
    </row>
    <row r="3503" spans="52:54" ht="15.75" customHeight="1">
      <c r="AZ3503" s="138">
        <f t="shared" ca="1" si="107"/>
        <v>283000</v>
      </c>
      <c r="BA3503" s="138">
        <f t="shared" ca="1" si="108"/>
        <v>282999</v>
      </c>
      <c r="BB3503" s="138">
        <f t="shared" ca="1" si="109"/>
        <v>1</v>
      </c>
    </row>
    <row r="3504" spans="52:54" ht="15.75" customHeight="1">
      <c r="AZ3504" s="138">
        <f t="shared" ca="1" si="107"/>
        <v>204000</v>
      </c>
      <c r="BA3504" s="138">
        <f t="shared" ca="1" si="108"/>
        <v>203999</v>
      </c>
      <c r="BB3504" s="138">
        <f t="shared" ca="1" si="109"/>
        <v>1</v>
      </c>
    </row>
    <row r="3505" spans="52:54" ht="15.75" customHeight="1">
      <c r="AZ3505" s="138">
        <f t="shared" ca="1" si="107"/>
        <v>380000</v>
      </c>
      <c r="BA3505" s="138">
        <f t="shared" ca="1" si="108"/>
        <v>379999</v>
      </c>
      <c r="BB3505" s="138">
        <f t="shared" ca="1" si="109"/>
        <v>1</v>
      </c>
    </row>
    <row r="3506" spans="52:54" ht="15.75" customHeight="1">
      <c r="AZ3506" s="138">
        <f t="shared" ca="1" si="107"/>
        <v>365000</v>
      </c>
      <c r="BA3506" s="138">
        <f t="shared" ca="1" si="108"/>
        <v>364999</v>
      </c>
      <c r="BB3506" s="138">
        <f t="shared" ca="1" si="109"/>
        <v>1</v>
      </c>
    </row>
    <row r="3507" spans="52:54" ht="15.75" customHeight="1">
      <c r="AZ3507" s="138">
        <f t="shared" ca="1" si="107"/>
        <v>175000</v>
      </c>
      <c r="BA3507" s="138">
        <f t="shared" ca="1" si="108"/>
        <v>174999</v>
      </c>
      <c r="BB3507" s="138">
        <f t="shared" ca="1" si="109"/>
        <v>1</v>
      </c>
    </row>
    <row r="3508" spans="52:54" ht="15.75" customHeight="1">
      <c r="AZ3508" s="138">
        <f t="shared" ca="1" si="107"/>
        <v>335000</v>
      </c>
      <c r="BA3508" s="138">
        <f t="shared" ca="1" si="108"/>
        <v>334999</v>
      </c>
      <c r="BB3508" s="138">
        <f t="shared" ca="1" si="109"/>
        <v>1</v>
      </c>
    </row>
    <row r="3509" spans="52:54" ht="15.75" customHeight="1">
      <c r="AZ3509" s="138">
        <f t="shared" ca="1" si="107"/>
        <v>284000</v>
      </c>
      <c r="BA3509" s="138">
        <f t="shared" ca="1" si="108"/>
        <v>283999</v>
      </c>
      <c r="BB3509" s="138">
        <f t="shared" ca="1" si="109"/>
        <v>1</v>
      </c>
    </row>
    <row r="3510" spans="52:54" ht="15.75" customHeight="1">
      <c r="AZ3510" s="138">
        <f t="shared" ca="1" si="107"/>
        <v>153000</v>
      </c>
      <c r="BA3510" s="138">
        <f t="shared" ca="1" si="108"/>
        <v>152999</v>
      </c>
      <c r="BB3510" s="138">
        <f t="shared" ca="1" si="109"/>
        <v>1</v>
      </c>
    </row>
    <row r="3511" spans="52:54" ht="15.75" customHeight="1">
      <c r="AZ3511" s="138">
        <f t="shared" ca="1" si="107"/>
        <v>312000</v>
      </c>
      <c r="BA3511" s="138">
        <f t="shared" ca="1" si="108"/>
        <v>311999</v>
      </c>
      <c r="BB3511" s="138">
        <f t="shared" ca="1" si="109"/>
        <v>1</v>
      </c>
    </row>
    <row r="3512" spans="52:54" ht="15.75" customHeight="1">
      <c r="AZ3512" s="138">
        <f t="shared" ca="1" si="107"/>
        <v>306000</v>
      </c>
      <c r="BA3512" s="138">
        <f t="shared" ca="1" si="108"/>
        <v>305999</v>
      </c>
      <c r="BB3512" s="138">
        <f t="shared" ca="1" si="109"/>
        <v>1</v>
      </c>
    </row>
    <row r="3513" spans="52:54" ht="15.75" customHeight="1">
      <c r="AZ3513" s="138">
        <f t="shared" ca="1" si="107"/>
        <v>318000</v>
      </c>
      <c r="BA3513" s="138">
        <f t="shared" ca="1" si="108"/>
        <v>317999</v>
      </c>
      <c r="BB3513" s="138">
        <f t="shared" ca="1" si="109"/>
        <v>1</v>
      </c>
    </row>
    <row r="3514" spans="52:54" ht="15.75" customHeight="1">
      <c r="AZ3514" s="138">
        <f t="shared" ca="1" si="107"/>
        <v>173000</v>
      </c>
      <c r="BA3514" s="138">
        <f t="shared" ca="1" si="108"/>
        <v>172999</v>
      </c>
      <c r="BB3514" s="138">
        <f t="shared" ca="1" si="109"/>
        <v>1</v>
      </c>
    </row>
    <row r="3515" spans="52:54" ht="15.75" customHeight="1">
      <c r="AZ3515" s="138">
        <f t="shared" ca="1" si="107"/>
        <v>313000</v>
      </c>
      <c r="BA3515" s="138">
        <f t="shared" ca="1" si="108"/>
        <v>312999</v>
      </c>
      <c r="BB3515" s="138">
        <f t="shared" ca="1" si="109"/>
        <v>1</v>
      </c>
    </row>
    <row r="3516" spans="52:54" ht="15.75" customHeight="1">
      <c r="AZ3516" s="138">
        <f t="shared" ca="1" si="107"/>
        <v>251000</v>
      </c>
      <c r="BA3516" s="138">
        <f t="shared" ca="1" si="108"/>
        <v>250999</v>
      </c>
      <c r="BB3516" s="138">
        <f t="shared" ca="1" si="109"/>
        <v>1</v>
      </c>
    </row>
    <row r="3517" spans="52:54" ht="15.75" customHeight="1">
      <c r="AZ3517" s="138">
        <f t="shared" ca="1" si="107"/>
        <v>183000</v>
      </c>
      <c r="BA3517" s="138">
        <f t="shared" ca="1" si="108"/>
        <v>182999</v>
      </c>
      <c r="BB3517" s="138">
        <f t="shared" ca="1" si="109"/>
        <v>1</v>
      </c>
    </row>
    <row r="3518" spans="52:54" ht="15.75" customHeight="1">
      <c r="AZ3518" s="138">
        <f t="shared" ca="1" si="107"/>
        <v>351000</v>
      </c>
      <c r="BA3518" s="138">
        <f t="shared" ca="1" si="108"/>
        <v>350999</v>
      </c>
      <c r="BB3518" s="138">
        <f t="shared" ca="1" si="109"/>
        <v>1</v>
      </c>
    </row>
    <row r="3519" spans="52:54" ht="15.75" customHeight="1">
      <c r="AZ3519" s="138">
        <f t="shared" ca="1" si="107"/>
        <v>267000</v>
      </c>
      <c r="BA3519" s="138">
        <f t="shared" ca="1" si="108"/>
        <v>266999</v>
      </c>
      <c r="BB3519" s="138">
        <f t="shared" ca="1" si="109"/>
        <v>1</v>
      </c>
    </row>
    <row r="3520" spans="52:54" ht="15.75" customHeight="1">
      <c r="AZ3520" s="138">
        <f t="shared" ca="1" si="107"/>
        <v>329000</v>
      </c>
      <c r="BA3520" s="138">
        <f t="shared" ca="1" si="108"/>
        <v>328999</v>
      </c>
      <c r="BB3520" s="138">
        <f t="shared" ca="1" si="109"/>
        <v>1</v>
      </c>
    </row>
    <row r="3521" spans="52:54" ht="15.75" customHeight="1">
      <c r="AZ3521" s="138">
        <f t="shared" ca="1" si="107"/>
        <v>181000</v>
      </c>
      <c r="BA3521" s="138">
        <f t="shared" ca="1" si="108"/>
        <v>180999</v>
      </c>
      <c r="BB3521" s="138">
        <f t="shared" ca="1" si="109"/>
        <v>1</v>
      </c>
    </row>
    <row r="3522" spans="52:54" ht="15.75" customHeight="1">
      <c r="AZ3522" s="138">
        <f t="shared" ca="1" si="107"/>
        <v>354000</v>
      </c>
      <c r="BA3522" s="138">
        <f t="shared" ca="1" si="108"/>
        <v>353999</v>
      </c>
      <c r="BB3522" s="138">
        <f t="shared" ca="1" si="109"/>
        <v>1</v>
      </c>
    </row>
    <row r="3523" spans="52:54" ht="15.75" customHeight="1">
      <c r="AZ3523" s="138">
        <f t="shared" ca="1" si="107"/>
        <v>188000</v>
      </c>
      <c r="BA3523" s="138">
        <f t="shared" ca="1" si="108"/>
        <v>187999</v>
      </c>
      <c r="BB3523" s="138">
        <f t="shared" ca="1" si="109"/>
        <v>1</v>
      </c>
    </row>
    <row r="3524" spans="52:54" ht="15.75" customHeight="1">
      <c r="AZ3524" s="138">
        <f t="shared" ca="1" si="107"/>
        <v>262000</v>
      </c>
      <c r="BA3524" s="138">
        <f t="shared" ca="1" si="108"/>
        <v>261999</v>
      </c>
      <c r="BB3524" s="138">
        <f t="shared" ca="1" si="109"/>
        <v>1</v>
      </c>
    </row>
    <row r="3525" spans="52:54" ht="15.75" customHeight="1">
      <c r="AZ3525" s="138">
        <f t="shared" ca="1" si="107"/>
        <v>315000</v>
      </c>
      <c r="BA3525" s="138">
        <f t="shared" ca="1" si="108"/>
        <v>314999</v>
      </c>
      <c r="BB3525" s="138">
        <f t="shared" ca="1" si="109"/>
        <v>1</v>
      </c>
    </row>
    <row r="3526" spans="52:54" ht="15.75" customHeight="1">
      <c r="AZ3526" s="138">
        <f t="shared" ca="1" si="107"/>
        <v>239000</v>
      </c>
      <c r="BA3526" s="138">
        <f t="shared" ca="1" si="108"/>
        <v>238999</v>
      </c>
      <c r="BB3526" s="138">
        <f t="shared" ca="1" si="109"/>
        <v>1</v>
      </c>
    </row>
    <row r="3527" spans="52:54" ht="15.75" customHeight="1">
      <c r="AZ3527" s="138">
        <f t="shared" ca="1" si="107"/>
        <v>168000</v>
      </c>
      <c r="BA3527" s="138">
        <f t="shared" ca="1" si="108"/>
        <v>167999</v>
      </c>
      <c r="BB3527" s="138">
        <f t="shared" ca="1" si="109"/>
        <v>1</v>
      </c>
    </row>
    <row r="3528" spans="52:54" ht="15.75" customHeight="1">
      <c r="AZ3528" s="138">
        <f t="shared" ca="1" si="107"/>
        <v>156000</v>
      </c>
      <c r="BA3528" s="138">
        <f t="shared" ca="1" si="108"/>
        <v>155999</v>
      </c>
      <c r="BB3528" s="138">
        <f t="shared" ca="1" si="109"/>
        <v>1</v>
      </c>
    </row>
    <row r="3529" spans="52:54" ht="15.75" customHeight="1">
      <c r="AZ3529" s="138">
        <f t="shared" ca="1" si="107"/>
        <v>327000</v>
      </c>
      <c r="BA3529" s="138">
        <f t="shared" ca="1" si="108"/>
        <v>326999</v>
      </c>
      <c r="BB3529" s="138">
        <f t="shared" ca="1" si="109"/>
        <v>1</v>
      </c>
    </row>
    <row r="3530" spans="52:54" ht="15.75" customHeight="1">
      <c r="AZ3530" s="138">
        <f t="shared" ca="1" si="107"/>
        <v>309000</v>
      </c>
      <c r="BA3530" s="138">
        <f t="shared" ca="1" si="108"/>
        <v>308999</v>
      </c>
      <c r="BB3530" s="138">
        <f t="shared" ca="1" si="109"/>
        <v>1</v>
      </c>
    </row>
    <row r="3531" spans="52:54" ht="15.75" customHeight="1">
      <c r="AZ3531" s="138">
        <f t="shared" ca="1" si="107"/>
        <v>345000</v>
      </c>
      <c r="BA3531" s="138">
        <f t="shared" ca="1" si="108"/>
        <v>344999</v>
      </c>
      <c r="BB3531" s="138">
        <f t="shared" ca="1" si="109"/>
        <v>1</v>
      </c>
    </row>
    <row r="3532" spans="52:54" ht="15.75" customHeight="1">
      <c r="AZ3532" s="138">
        <f t="shared" ca="1" si="107"/>
        <v>164000</v>
      </c>
      <c r="BA3532" s="138">
        <f t="shared" ca="1" si="108"/>
        <v>163999</v>
      </c>
      <c r="BB3532" s="138">
        <f t="shared" ca="1" si="109"/>
        <v>1</v>
      </c>
    </row>
    <row r="3533" spans="52:54" ht="15.75" customHeight="1">
      <c r="AZ3533" s="138">
        <f t="shared" ca="1" si="107"/>
        <v>326000</v>
      </c>
      <c r="BA3533" s="138">
        <f t="shared" ca="1" si="108"/>
        <v>325999</v>
      </c>
      <c r="BB3533" s="138">
        <f t="shared" ca="1" si="109"/>
        <v>1</v>
      </c>
    </row>
    <row r="3534" spans="52:54" ht="15.75" customHeight="1">
      <c r="AZ3534" s="138">
        <f t="shared" ca="1" si="107"/>
        <v>105000</v>
      </c>
      <c r="BA3534" s="138">
        <f t="shared" ca="1" si="108"/>
        <v>104999</v>
      </c>
      <c r="BB3534" s="138">
        <f t="shared" ca="1" si="109"/>
        <v>1</v>
      </c>
    </row>
    <row r="3535" spans="52:54" ht="15.75" customHeight="1">
      <c r="AZ3535" s="138">
        <f t="shared" ca="1" si="107"/>
        <v>246000</v>
      </c>
      <c r="BA3535" s="138">
        <f t="shared" ca="1" si="108"/>
        <v>245999</v>
      </c>
      <c r="BB3535" s="138">
        <f t="shared" ca="1" si="109"/>
        <v>1</v>
      </c>
    </row>
    <row r="3536" spans="52:54" ht="15.75" customHeight="1">
      <c r="AZ3536" s="138">
        <f t="shared" ca="1" si="107"/>
        <v>312000</v>
      </c>
      <c r="BA3536" s="138">
        <f t="shared" ca="1" si="108"/>
        <v>311999</v>
      </c>
      <c r="BB3536" s="138">
        <f t="shared" ca="1" si="109"/>
        <v>1</v>
      </c>
    </row>
    <row r="3537" spans="52:54" ht="15.75" customHeight="1">
      <c r="AZ3537" s="138">
        <f t="shared" ca="1" si="107"/>
        <v>337000</v>
      </c>
      <c r="BA3537" s="138">
        <f t="shared" ca="1" si="108"/>
        <v>336999</v>
      </c>
      <c r="BB3537" s="138">
        <f t="shared" ca="1" si="109"/>
        <v>1</v>
      </c>
    </row>
    <row r="3538" spans="52:54" ht="15.75" customHeight="1">
      <c r="AZ3538" s="138">
        <f t="shared" ca="1" si="107"/>
        <v>225000</v>
      </c>
      <c r="BA3538" s="138">
        <f t="shared" ca="1" si="108"/>
        <v>224999</v>
      </c>
      <c r="BB3538" s="138">
        <f t="shared" ca="1" si="109"/>
        <v>1</v>
      </c>
    </row>
    <row r="3539" spans="52:54" ht="15.75" customHeight="1">
      <c r="AZ3539" s="138">
        <f t="shared" ca="1" si="107"/>
        <v>367000</v>
      </c>
      <c r="BA3539" s="138">
        <f t="shared" ca="1" si="108"/>
        <v>366999</v>
      </c>
      <c r="BB3539" s="138">
        <f t="shared" ca="1" si="109"/>
        <v>1</v>
      </c>
    </row>
    <row r="3540" spans="52:54" ht="15.75" customHeight="1">
      <c r="AZ3540" s="138">
        <f t="shared" ca="1" si="107"/>
        <v>175000</v>
      </c>
      <c r="BA3540" s="138">
        <f t="shared" ca="1" si="108"/>
        <v>174999</v>
      </c>
      <c r="BB3540" s="138">
        <f t="shared" ca="1" si="109"/>
        <v>1</v>
      </c>
    </row>
    <row r="3541" spans="52:54" ht="15.75" customHeight="1">
      <c r="AZ3541" s="138">
        <f t="shared" ca="1" si="107"/>
        <v>327000</v>
      </c>
      <c r="BA3541" s="138">
        <f t="shared" ca="1" si="108"/>
        <v>326999</v>
      </c>
      <c r="BB3541" s="138">
        <f t="shared" ca="1" si="109"/>
        <v>1</v>
      </c>
    </row>
    <row r="3542" spans="52:54" ht="15.75" customHeight="1">
      <c r="AZ3542" s="138">
        <f t="shared" ca="1" si="107"/>
        <v>258000</v>
      </c>
      <c r="BA3542" s="138">
        <f t="shared" ca="1" si="108"/>
        <v>257999</v>
      </c>
      <c r="BB3542" s="138">
        <f t="shared" ca="1" si="109"/>
        <v>1</v>
      </c>
    </row>
    <row r="3543" spans="52:54" ht="15.75" customHeight="1">
      <c r="AZ3543" s="138">
        <f t="shared" ca="1" si="107"/>
        <v>180000</v>
      </c>
      <c r="BA3543" s="138">
        <f t="shared" ca="1" si="108"/>
        <v>179999</v>
      </c>
      <c r="BB3543" s="138">
        <f t="shared" ca="1" si="109"/>
        <v>1</v>
      </c>
    </row>
    <row r="3544" spans="52:54" ht="15.75" customHeight="1">
      <c r="AZ3544" s="138">
        <f t="shared" ca="1" si="107"/>
        <v>191000</v>
      </c>
      <c r="BA3544" s="138">
        <f t="shared" ca="1" si="108"/>
        <v>190999</v>
      </c>
      <c r="BB3544" s="138">
        <f t="shared" ca="1" si="109"/>
        <v>1</v>
      </c>
    </row>
    <row r="3545" spans="52:54" ht="15.75" customHeight="1">
      <c r="AZ3545" s="138">
        <f t="shared" ca="1" si="107"/>
        <v>358000</v>
      </c>
      <c r="BA3545" s="138">
        <f t="shared" ca="1" si="108"/>
        <v>357999</v>
      </c>
      <c r="BB3545" s="138">
        <f t="shared" ca="1" si="109"/>
        <v>1</v>
      </c>
    </row>
    <row r="3546" spans="52:54" ht="15.75" customHeight="1">
      <c r="AZ3546" s="138">
        <f t="shared" ca="1" si="107"/>
        <v>193000</v>
      </c>
      <c r="BA3546" s="138">
        <f t="shared" ca="1" si="108"/>
        <v>192999</v>
      </c>
      <c r="BB3546" s="138">
        <f t="shared" ca="1" si="109"/>
        <v>1</v>
      </c>
    </row>
    <row r="3547" spans="52:54" ht="15.75" customHeight="1">
      <c r="AZ3547" s="138">
        <f t="shared" ca="1" si="107"/>
        <v>389000</v>
      </c>
      <c r="BA3547" s="138">
        <f t="shared" ca="1" si="108"/>
        <v>388999</v>
      </c>
      <c r="BB3547" s="138">
        <f t="shared" ca="1" si="109"/>
        <v>1</v>
      </c>
    </row>
    <row r="3548" spans="52:54" ht="15.75" customHeight="1">
      <c r="AZ3548" s="138">
        <f t="shared" ca="1" si="107"/>
        <v>327000</v>
      </c>
      <c r="BA3548" s="138">
        <f t="shared" ca="1" si="108"/>
        <v>326999</v>
      </c>
      <c r="BB3548" s="138">
        <f t="shared" ca="1" si="109"/>
        <v>1</v>
      </c>
    </row>
    <row r="3549" spans="52:54" ht="15.75" customHeight="1">
      <c r="AZ3549" s="138">
        <f t="shared" ca="1" si="107"/>
        <v>194000</v>
      </c>
      <c r="BA3549" s="138">
        <f t="shared" ca="1" si="108"/>
        <v>193999</v>
      </c>
      <c r="BB3549" s="138">
        <f t="shared" ca="1" si="109"/>
        <v>1</v>
      </c>
    </row>
    <row r="3550" spans="52:54" ht="15.75" customHeight="1">
      <c r="AZ3550" s="138">
        <f t="shared" ca="1" si="107"/>
        <v>213000</v>
      </c>
      <c r="BA3550" s="138">
        <f t="shared" ca="1" si="108"/>
        <v>212999</v>
      </c>
      <c r="BB3550" s="138">
        <f t="shared" ca="1" si="109"/>
        <v>1</v>
      </c>
    </row>
    <row r="3551" spans="52:54" ht="15.75" customHeight="1">
      <c r="AZ3551" s="138">
        <f t="shared" ca="1" si="107"/>
        <v>202000</v>
      </c>
      <c r="BA3551" s="138">
        <f t="shared" ca="1" si="108"/>
        <v>201999</v>
      </c>
      <c r="BB3551" s="138">
        <f t="shared" ca="1" si="109"/>
        <v>1</v>
      </c>
    </row>
    <row r="3552" spans="52:54" ht="15.75" customHeight="1">
      <c r="AZ3552" s="138">
        <f t="shared" ca="1" si="107"/>
        <v>278000</v>
      </c>
      <c r="BA3552" s="138">
        <f t="shared" ca="1" si="108"/>
        <v>277999</v>
      </c>
      <c r="BB3552" s="138">
        <f t="shared" ca="1" si="109"/>
        <v>1</v>
      </c>
    </row>
    <row r="3553" spans="52:54" ht="15.75" customHeight="1">
      <c r="AZ3553" s="138">
        <f t="shared" ca="1" si="107"/>
        <v>324000</v>
      </c>
      <c r="BA3553" s="138">
        <f t="shared" ca="1" si="108"/>
        <v>323999</v>
      </c>
      <c r="BB3553" s="138">
        <f t="shared" ca="1" si="109"/>
        <v>1</v>
      </c>
    </row>
    <row r="3554" spans="52:54" ht="15.75" customHeight="1">
      <c r="AZ3554" s="138">
        <f t="shared" ca="1" si="107"/>
        <v>322000</v>
      </c>
      <c r="BA3554" s="138">
        <f t="shared" ca="1" si="108"/>
        <v>321999</v>
      </c>
      <c r="BB3554" s="138">
        <f t="shared" ca="1" si="109"/>
        <v>1</v>
      </c>
    </row>
    <row r="3555" spans="52:54" ht="15.75" customHeight="1">
      <c r="AZ3555" s="138">
        <f t="shared" ca="1" si="107"/>
        <v>221000</v>
      </c>
      <c r="BA3555" s="138">
        <f t="shared" ca="1" si="108"/>
        <v>220999</v>
      </c>
      <c r="BB3555" s="138">
        <f t="shared" ca="1" si="109"/>
        <v>1</v>
      </c>
    </row>
    <row r="3556" spans="52:54" ht="15.75" customHeight="1">
      <c r="AZ3556" s="138">
        <f t="shared" ca="1" si="107"/>
        <v>305000</v>
      </c>
      <c r="BA3556" s="138">
        <f t="shared" ca="1" si="108"/>
        <v>304999</v>
      </c>
      <c r="BB3556" s="138">
        <f t="shared" ca="1" si="109"/>
        <v>1</v>
      </c>
    </row>
    <row r="3557" spans="52:54" ht="15.75" customHeight="1">
      <c r="AZ3557" s="138">
        <f t="shared" ca="1" si="107"/>
        <v>138000</v>
      </c>
      <c r="BA3557" s="138">
        <f t="shared" ca="1" si="108"/>
        <v>137999</v>
      </c>
      <c r="BB3557" s="138">
        <f t="shared" ca="1" si="109"/>
        <v>1</v>
      </c>
    </row>
    <row r="3558" spans="52:54" ht="15.75" customHeight="1">
      <c r="AZ3558" s="138">
        <f t="shared" ca="1" si="107"/>
        <v>123000</v>
      </c>
      <c r="BA3558" s="138">
        <f t="shared" ca="1" si="108"/>
        <v>122999</v>
      </c>
      <c r="BB3558" s="138">
        <f t="shared" ca="1" si="109"/>
        <v>1</v>
      </c>
    </row>
    <row r="3559" spans="52:54" ht="15.75" customHeight="1">
      <c r="AZ3559" s="138">
        <f t="shared" ca="1" si="107"/>
        <v>310000</v>
      </c>
      <c r="BA3559" s="138">
        <f t="shared" ca="1" si="108"/>
        <v>309999</v>
      </c>
      <c r="BB3559" s="138">
        <f t="shared" ca="1" si="109"/>
        <v>1</v>
      </c>
    </row>
    <row r="3560" spans="52:54" ht="15.75" customHeight="1">
      <c r="AZ3560" s="138">
        <f t="shared" ca="1" si="107"/>
        <v>133000</v>
      </c>
      <c r="BA3560" s="138">
        <f t="shared" ca="1" si="108"/>
        <v>132999</v>
      </c>
      <c r="BB3560" s="138">
        <f t="shared" ca="1" si="109"/>
        <v>1</v>
      </c>
    </row>
    <row r="3561" spans="52:54" ht="15.75" customHeight="1">
      <c r="AZ3561" s="138">
        <f t="shared" ca="1" si="107"/>
        <v>226000</v>
      </c>
      <c r="BA3561" s="138">
        <f t="shared" ca="1" si="108"/>
        <v>225999</v>
      </c>
      <c r="BB3561" s="138">
        <f t="shared" ca="1" si="109"/>
        <v>1</v>
      </c>
    </row>
    <row r="3562" spans="52:54" ht="15.75" customHeight="1">
      <c r="AZ3562" s="138">
        <f t="shared" ca="1" si="107"/>
        <v>195000</v>
      </c>
      <c r="BA3562" s="138">
        <f t="shared" ca="1" si="108"/>
        <v>194999</v>
      </c>
      <c r="BB3562" s="138">
        <f t="shared" ca="1" si="109"/>
        <v>1</v>
      </c>
    </row>
    <row r="3563" spans="52:54" ht="15.75" customHeight="1">
      <c r="AZ3563" s="138">
        <f t="shared" ca="1" si="107"/>
        <v>391000</v>
      </c>
      <c r="BA3563" s="138">
        <f t="shared" ca="1" si="108"/>
        <v>390999</v>
      </c>
      <c r="BB3563" s="138">
        <f t="shared" ca="1" si="109"/>
        <v>1</v>
      </c>
    </row>
    <row r="3564" spans="52:54" ht="15.75" customHeight="1">
      <c r="AZ3564" s="138">
        <f t="shared" ca="1" si="107"/>
        <v>374000</v>
      </c>
      <c r="BA3564" s="138">
        <f t="shared" ca="1" si="108"/>
        <v>373999</v>
      </c>
      <c r="BB3564" s="138">
        <f t="shared" ca="1" si="109"/>
        <v>1</v>
      </c>
    </row>
    <row r="3565" spans="52:54" ht="15.75" customHeight="1">
      <c r="AZ3565" s="138">
        <f t="shared" ca="1" si="107"/>
        <v>175000</v>
      </c>
      <c r="BA3565" s="138">
        <f t="shared" ca="1" si="108"/>
        <v>174999</v>
      </c>
      <c r="BB3565" s="138">
        <f t="shared" ca="1" si="109"/>
        <v>1</v>
      </c>
    </row>
    <row r="3566" spans="52:54" ht="15.75" customHeight="1">
      <c r="AZ3566" s="138">
        <f t="shared" ca="1" si="107"/>
        <v>384000</v>
      </c>
      <c r="BA3566" s="138">
        <f t="shared" ca="1" si="108"/>
        <v>383999</v>
      </c>
      <c r="BB3566" s="138">
        <f t="shared" ca="1" si="109"/>
        <v>1</v>
      </c>
    </row>
    <row r="3567" spans="52:54" ht="15.75" customHeight="1">
      <c r="AZ3567" s="138">
        <f t="shared" ca="1" si="107"/>
        <v>302000</v>
      </c>
      <c r="BA3567" s="138">
        <f t="shared" ca="1" si="108"/>
        <v>301999</v>
      </c>
      <c r="BB3567" s="138">
        <f t="shared" ca="1" si="109"/>
        <v>1</v>
      </c>
    </row>
    <row r="3568" spans="52:54" ht="15.75" customHeight="1">
      <c r="AZ3568" s="138">
        <f t="shared" ca="1" si="107"/>
        <v>329000</v>
      </c>
      <c r="BA3568" s="138">
        <f t="shared" ca="1" si="108"/>
        <v>328999</v>
      </c>
      <c r="BB3568" s="138">
        <f t="shared" ca="1" si="109"/>
        <v>1</v>
      </c>
    </row>
    <row r="3569" spans="52:54" ht="15.75" customHeight="1">
      <c r="AZ3569" s="138">
        <f t="shared" ca="1" si="107"/>
        <v>275000</v>
      </c>
      <c r="BA3569" s="138">
        <f t="shared" ca="1" si="108"/>
        <v>274999</v>
      </c>
      <c r="BB3569" s="138">
        <f t="shared" ca="1" si="109"/>
        <v>1</v>
      </c>
    </row>
    <row r="3570" spans="52:54" ht="15.75" customHeight="1">
      <c r="AZ3570" s="138">
        <f t="shared" ca="1" si="107"/>
        <v>155000</v>
      </c>
      <c r="BA3570" s="138">
        <f t="shared" ca="1" si="108"/>
        <v>154999</v>
      </c>
      <c r="BB3570" s="138">
        <f t="shared" ca="1" si="109"/>
        <v>1</v>
      </c>
    </row>
    <row r="3571" spans="52:54" ht="15.75" customHeight="1">
      <c r="AZ3571" s="138">
        <f t="shared" ca="1" si="107"/>
        <v>244000</v>
      </c>
      <c r="BA3571" s="138">
        <f t="shared" ca="1" si="108"/>
        <v>243999</v>
      </c>
      <c r="BB3571" s="138">
        <f t="shared" ca="1" si="109"/>
        <v>1</v>
      </c>
    </row>
    <row r="3572" spans="52:54" ht="15.75" customHeight="1">
      <c r="AZ3572" s="138">
        <f t="shared" ca="1" si="107"/>
        <v>267000</v>
      </c>
      <c r="BA3572" s="138">
        <f t="shared" ca="1" si="108"/>
        <v>266999</v>
      </c>
      <c r="BB3572" s="138">
        <f t="shared" ca="1" si="109"/>
        <v>1</v>
      </c>
    </row>
    <row r="3573" spans="52:54" ht="15.75" customHeight="1">
      <c r="AZ3573" s="138">
        <f t="shared" ca="1" si="107"/>
        <v>112000</v>
      </c>
      <c r="BA3573" s="138">
        <f t="shared" ca="1" si="108"/>
        <v>111999</v>
      </c>
      <c r="BB3573" s="138">
        <f t="shared" ca="1" si="109"/>
        <v>1</v>
      </c>
    </row>
    <row r="3574" spans="52:54" ht="15.75" customHeight="1">
      <c r="AZ3574" s="138">
        <f t="shared" ref="AZ3574:AZ3828" ca="1" si="110">RANDBETWEEN(100,400)*1000</f>
        <v>267000</v>
      </c>
      <c r="BA3574" s="138">
        <f t="shared" ref="BA3574:BA3828" ca="1" si="111">+AZ3574-1</f>
        <v>266999</v>
      </c>
      <c r="BB3574" s="138">
        <f t="shared" ref="BB3574:BB3828" ca="1" si="112">+AZ3574-BA3574</f>
        <v>1</v>
      </c>
    </row>
    <row r="3575" spans="52:54" ht="15.75" customHeight="1">
      <c r="AZ3575" s="138">
        <f t="shared" ca="1" si="110"/>
        <v>108000</v>
      </c>
      <c r="BA3575" s="138">
        <f t="shared" ca="1" si="111"/>
        <v>107999</v>
      </c>
      <c r="BB3575" s="138">
        <f t="shared" ca="1" si="112"/>
        <v>1</v>
      </c>
    </row>
    <row r="3576" spans="52:54" ht="15.75" customHeight="1">
      <c r="AZ3576" s="138">
        <f t="shared" ca="1" si="110"/>
        <v>284000</v>
      </c>
      <c r="BA3576" s="138">
        <f t="shared" ca="1" si="111"/>
        <v>283999</v>
      </c>
      <c r="BB3576" s="138">
        <f t="shared" ca="1" si="112"/>
        <v>1</v>
      </c>
    </row>
    <row r="3577" spans="52:54" ht="15.75" customHeight="1">
      <c r="AZ3577" s="138">
        <f t="shared" ca="1" si="110"/>
        <v>162000</v>
      </c>
      <c r="BA3577" s="138">
        <f t="shared" ca="1" si="111"/>
        <v>161999</v>
      </c>
      <c r="BB3577" s="138">
        <f t="shared" ca="1" si="112"/>
        <v>1</v>
      </c>
    </row>
    <row r="3578" spans="52:54" ht="15.75" customHeight="1">
      <c r="AZ3578" s="138">
        <f t="shared" ca="1" si="110"/>
        <v>233000</v>
      </c>
      <c r="BA3578" s="138">
        <f t="shared" ca="1" si="111"/>
        <v>232999</v>
      </c>
      <c r="BB3578" s="138">
        <f t="shared" ca="1" si="112"/>
        <v>1</v>
      </c>
    </row>
    <row r="3579" spans="52:54" ht="15.75" customHeight="1">
      <c r="AZ3579" s="138">
        <f t="shared" ca="1" si="110"/>
        <v>115000</v>
      </c>
      <c r="BA3579" s="138">
        <f t="shared" ca="1" si="111"/>
        <v>114999</v>
      </c>
      <c r="BB3579" s="138">
        <f t="shared" ca="1" si="112"/>
        <v>1</v>
      </c>
    </row>
    <row r="3580" spans="52:54" ht="15.75" customHeight="1">
      <c r="AZ3580" s="138">
        <f t="shared" ca="1" si="110"/>
        <v>366000</v>
      </c>
      <c r="BA3580" s="138">
        <f t="shared" ca="1" si="111"/>
        <v>365999</v>
      </c>
      <c r="BB3580" s="138">
        <f t="shared" ca="1" si="112"/>
        <v>1</v>
      </c>
    </row>
    <row r="3581" spans="52:54" ht="15.75" customHeight="1">
      <c r="AZ3581" s="138">
        <f t="shared" ca="1" si="110"/>
        <v>297000</v>
      </c>
      <c r="BA3581" s="138">
        <f t="shared" ca="1" si="111"/>
        <v>296999</v>
      </c>
      <c r="BB3581" s="138">
        <f t="shared" ca="1" si="112"/>
        <v>1</v>
      </c>
    </row>
    <row r="3582" spans="52:54" ht="15.75" customHeight="1">
      <c r="AZ3582" s="138">
        <f t="shared" ca="1" si="110"/>
        <v>152000</v>
      </c>
      <c r="BA3582" s="138">
        <f t="shared" ca="1" si="111"/>
        <v>151999</v>
      </c>
      <c r="BB3582" s="138">
        <f t="shared" ca="1" si="112"/>
        <v>1</v>
      </c>
    </row>
    <row r="3583" spans="52:54" ht="15.75" customHeight="1">
      <c r="AZ3583" s="138">
        <f t="shared" ca="1" si="110"/>
        <v>243000</v>
      </c>
      <c r="BA3583" s="138">
        <f t="shared" ca="1" si="111"/>
        <v>242999</v>
      </c>
      <c r="BB3583" s="138">
        <f t="shared" ca="1" si="112"/>
        <v>1</v>
      </c>
    </row>
    <row r="3584" spans="52:54" ht="15.75" customHeight="1">
      <c r="AZ3584" s="138">
        <f t="shared" ca="1" si="110"/>
        <v>349000</v>
      </c>
      <c r="BA3584" s="138">
        <f t="shared" ca="1" si="111"/>
        <v>348999</v>
      </c>
      <c r="BB3584" s="138">
        <f t="shared" ca="1" si="112"/>
        <v>1</v>
      </c>
    </row>
    <row r="3585" spans="52:54" ht="15.75" customHeight="1">
      <c r="AZ3585" s="138">
        <f t="shared" ca="1" si="110"/>
        <v>190000</v>
      </c>
      <c r="BA3585" s="138">
        <f t="shared" ca="1" si="111"/>
        <v>189999</v>
      </c>
      <c r="BB3585" s="138">
        <f t="shared" ca="1" si="112"/>
        <v>1</v>
      </c>
    </row>
    <row r="3586" spans="52:54" ht="15.75" customHeight="1">
      <c r="AZ3586" s="138">
        <f t="shared" ca="1" si="110"/>
        <v>121000</v>
      </c>
      <c r="BA3586" s="138">
        <f t="shared" ca="1" si="111"/>
        <v>120999</v>
      </c>
      <c r="BB3586" s="138">
        <f t="shared" ca="1" si="112"/>
        <v>1</v>
      </c>
    </row>
    <row r="3587" spans="52:54" ht="15.75" customHeight="1">
      <c r="AZ3587" s="138">
        <f t="shared" ca="1" si="110"/>
        <v>319000</v>
      </c>
      <c r="BA3587" s="138">
        <f t="shared" ca="1" si="111"/>
        <v>318999</v>
      </c>
      <c r="BB3587" s="138">
        <f t="shared" ca="1" si="112"/>
        <v>1</v>
      </c>
    </row>
    <row r="3588" spans="52:54" ht="15.75" customHeight="1">
      <c r="AZ3588" s="138">
        <f t="shared" ca="1" si="110"/>
        <v>258000</v>
      </c>
      <c r="BA3588" s="138">
        <f t="shared" ca="1" si="111"/>
        <v>257999</v>
      </c>
      <c r="BB3588" s="138">
        <f t="shared" ca="1" si="112"/>
        <v>1</v>
      </c>
    </row>
    <row r="3589" spans="52:54" ht="15.75" customHeight="1">
      <c r="AZ3589" s="138">
        <f t="shared" ca="1" si="110"/>
        <v>122000</v>
      </c>
      <c r="BA3589" s="138">
        <f t="shared" ca="1" si="111"/>
        <v>121999</v>
      </c>
      <c r="BB3589" s="138">
        <f t="shared" ca="1" si="112"/>
        <v>1</v>
      </c>
    </row>
    <row r="3590" spans="52:54" ht="15.75" customHeight="1">
      <c r="AZ3590" s="138">
        <f t="shared" ca="1" si="110"/>
        <v>146000</v>
      </c>
      <c r="BA3590" s="138">
        <f t="shared" ca="1" si="111"/>
        <v>145999</v>
      </c>
      <c r="BB3590" s="138">
        <f t="shared" ca="1" si="112"/>
        <v>1</v>
      </c>
    </row>
    <row r="3591" spans="52:54" ht="15.75" customHeight="1">
      <c r="AZ3591" s="138">
        <f t="shared" ca="1" si="110"/>
        <v>399000</v>
      </c>
      <c r="BA3591" s="138">
        <f t="shared" ca="1" si="111"/>
        <v>398999</v>
      </c>
      <c r="BB3591" s="138">
        <f t="shared" ca="1" si="112"/>
        <v>1</v>
      </c>
    </row>
    <row r="3592" spans="52:54" ht="15.75" customHeight="1">
      <c r="AZ3592" s="138">
        <f t="shared" ca="1" si="110"/>
        <v>343000</v>
      </c>
      <c r="BA3592" s="138">
        <f t="shared" ca="1" si="111"/>
        <v>342999</v>
      </c>
      <c r="BB3592" s="138">
        <f t="shared" ca="1" si="112"/>
        <v>1</v>
      </c>
    </row>
    <row r="3593" spans="52:54" ht="15.75" customHeight="1">
      <c r="AZ3593" s="138">
        <f t="shared" ca="1" si="110"/>
        <v>358000</v>
      </c>
      <c r="BA3593" s="138">
        <f t="shared" ca="1" si="111"/>
        <v>357999</v>
      </c>
      <c r="BB3593" s="138">
        <f t="shared" ca="1" si="112"/>
        <v>1</v>
      </c>
    </row>
    <row r="3594" spans="52:54" ht="15.75" customHeight="1">
      <c r="AZ3594" s="138">
        <f t="shared" ca="1" si="110"/>
        <v>139000</v>
      </c>
      <c r="BA3594" s="138">
        <f t="shared" ca="1" si="111"/>
        <v>138999</v>
      </c>
      <c r="BB3594" s="138">
        <f t="shared" ca="1" si="112"/>
        <v>1</v>
      </c>
    </row>
    <row r="3595" spans="52:54" ht="15.75" customHeight="1">
      <c r="AZ3595" s="138">
        <f t="shared" ca="1" si="110"/>
        <v>134000</v>
      </c>
      <c r="BA3595" s="138">
        <f t="shared" ca="1" si="111"/>
        <v>133999</v>
      </c>
      <c r="BB3595" s="138">
        <f t="shared" ca="1" si="112"/>
        <v>1</v>
      </c>
    </row>
    <row r="3596" spans="52:54" ht="15.75" customHeight="1">
      <c r="AZ3596" s="138">
        <f t="shared" ca="1" si="110"/>
        <v>374000</v>
      </c>
      <c r="BA3596" s="138">
        <f t="shared" ca="1" si="111"/>
        <v>373999</v>
      </c>
      <c r="BB3596" s="138">
        <f t="shared" ca="1" si="112"/>
        <v>1</v>
      </c>
    </row>
    <row r="3597" spans="52:54" ht="15.75" customHeight="1">
      <c r="AZ3597" s="138">
        <f t="shared" ca="1" si="110"/>
        <v>204000</v>
      </c>
      <c r="BA3597" s="138">
        <f t="shared" ca="1" si="111"/>
        <v>203999</v>
      </c>
      <c r="BB3597" s="138">
        <f t="shared" ca="1" si="112"/>
        <v>1</v>
      </c>
    </row>
    <row r="3598" spans="52:54" ht="15.75" customHeight="1">
      <c r="AZ3598" s="138">
        <f t="shared" ca="1" si="110"/>
        <v>154000</v>
      </c>
      <c r="BA3598" s="138">
        <f t="shared" ca="1" si="111"/>
        <v>153999</v>
      </c>
      <c r="BB3598" s="138">
        <f t="shared" ca="1" si="112"/>
        <v>1</v>
      </c>
    </row>
    <row r="3599" spans="52:54" ht="15.75" customHeight="1">
      <c r="AZ3599" s="138">
        <f t="shared" ca="1" si="110"/>
        <v>235000</v>
      </c>
      <c r="BA3599" s="138">
        <f t="shared" ca="1" si="111"/>
        <v>234999</v>
      </c>
      <c r="BB3599" s="138">
        <f t="shared" ca="1" si="112"/>
        <v>1</v>
      </c>
    </row>
    <row r="3600" spans="52:54" ht="15.75" customHeight="1">
      <c r="AZ3600" s="138">
        <f t="shared" ca="1" si="110"/>
        <v>108000</v>
      </c>
      <c r="BA3600" s="138">
        <f t="shared" ca="1" si="111"/>
        <v>107999</v>
      </c>
      <c r="BB3600" s="138">
        <f t="shared" ca="1" si="112"/>
        <v>1</v>
      </c>
    </row>
    <row r="3601" spans="52:54" ht="15.75" customHeight="1">
      <c r="AZ3601" s="138">
        <f t="shared" ca="1" si="110"/>
        <v>218000</v>
      </c>
      <c r="BA3601" s="138">
        <f t="shared" ca="1" si="111"/>
        <v>217999</v>
      </c>
      <c r="BB3601" s="138">
        <f t="shared" ca="1" si="112"/>
        <v>1</v>
      </c>
    </row>
    <row r="3602" spans="52:54" ht="15.75" customHeight="1">
      <c r="AZ3602" s="138">
        <f t="shared" ca="1" si="110"/>
        <v>182000</v>
      </c>
      <c r="BA3602" s="138">
        <f t="shared" ca="1" si="111"/>
        <v>181999</v>
      </c>
      <c r="BB3602" s="138">
        <f t="shared" ca="1" si="112"/>
        <v>1</v>
      </c>
    </row>
    <row r="3603" spans="52:54" ht="15.75" customHeight="1">
      <c r="AZ3603" s="138">
        <f t="shared" ca="1" si="110"/>
        <v>120000</v>
      </c>
      <c r="BA3603" s="138">
        <f t="shared" ca="1" si="111"/>
        <v>119999</v>
      </c>
      <c r="BB3603" s="138">
        <f t="shared" ca="1" si="112"/>
        <v>1</v>
      </c>
    </row>
    <row r="3604" spans="52:54" ht="15.75" customHeight="1">
      <c r="AZ3604" s="138">
        <f t="shared" ca="1" si="110"/>
        <v>253000</v>
      </c>
      <c r="BA3604" s="138">
        <f t="shared" ca="1" si="111"/>
        <v>252999</v>
      </c>
      <c r="BB3604" s="138">
        <f t="shared" ca="1" si="112"/>
        <v>1</v>
      </c>
    </row>
    <row r="3605" spans="52:54" ht="15.75" customHeight="1">
      <c r="AZ3605" s="138">
        <f t="shared" ca="1" si="110"/>
        <v>382000</v>
      </c>
      <c r="BA3605" s="138">
        <f t="shared" ca="1" si="111"/>
        <v>381999</v>
      </c>
      <c r="BB3605" s="138">
        <f t="shared" ca="1" si="112"/>
        <v>1</v>
      </c>
    </row>
    <row r="3606" spans="52:54" ht="15.75" customHeight="1">
      <c r="AZ3606" s="138">
        <f t="shared" ca="1" si="110"/>
        <v>199000</v>
      </c>
      <c r="BA3606" s="138">
        <f t="shared" ca="1" si="111"/>
        <v>198999</v>
      </c>
      <c r="BB3606" s="138">
        <f t="shared" ca="1" si="112"/>
        <v>1</v>
      </c>
    </row>
    <row r="3607" spans="52:54" ht="15.75" customHeight="1">
      <c r="AZ3607" s="138">
        <f t="shared" ca="1" si="110"/>
        <v>151000</v>
      </c>
      <c r="BA3607" s="138">
        <f t="shared" ca="1" si="111"/>
        <v>150999</v>
      </c>
      <c r="BB3607" s="138">
        <f t="shared" ca="1" si="112"/>
        <v>1</v>
      </c>
    </row>
    <row r="3608" spans="52:54" ht="15.75" customHeight="1">
      <c r="AZ3608" s="138">
        <f t="shared" ca="1" si="110"/>
        <v>390000</v>
      </c>
      <c r="BA3608" s="138">
        <f t="shared" ca="1" si="111"/>
        <v>389999</v>
      </c>
      <c r="BB3608" s="138">
        <f t="shared" ca="1" si="112"/>
        <v>1</v>
      </c>
    </row>
    <row r="3609" spans="52:54" ht="15.75" customHeight="1">
      <c r="AZ3609" s="138">
        <f t="shared" ca="1" si="110"/>
        <v>151000</v>
      </c>
      <c r="BA3609" s="138">
        <f t="shared" ca="1" si="111"/>
        <v>150999</v>
      </c>
      <c r="BB3609" s="138">
        <f t="shared" ca="1" si="112"/>
        <v>1</v>
      </c>
    </row>
    <row r="3610" spans="52:54" ht="15.75" customHeight="1">
      <c r="AZ3610" s="138">
        <f t="shared" ca="1" si="110"/>
        <v>223000</v>
      </c>
      <c r="BA3610" s="138">
        <f t="shared" ca="1" si="111"/>
        <v>222999</v>
      </c>
      <c r="BB3610" s="138">
        <f t="shared" ca="1" si="112"/>
        <v>1</v>
      </c>
    </row>
    <row r="3611" spans="52:54" ht="15.75" customHeight="1">
      <c r="AZ3611" s="138">
        <f t="shared" ca="1" si="110"/>
        <v>383000</v>
      </c>
      <c r="BA3611" s="138">
        <f t="shared" ca="1" si="111"/>
        <v>382999</v>
      </c>
      <c r="BB3611" s="138">
        <f t="shared" ca="1" si="112"/>
        <v>1</v>
      </c>
    </row>
    <row r="3612" spans="52:54" ht="15.75" customHeight="1">
      <c r="AZ3612" s="138">
        <f t="shared" ca="1" si="110"/>
        <v>116000</v>
      </c>
      <c r="BA3612" s="138">
        <f t="shared" ca="1" si="111"/>
        <v>115999</v>
      </c>
      <c r="BB3612" s="138">
        <f t="shared" ca="1" si="112"/>
        <v>1</v>
      </c>
    </row>
    <row r="3613" spans="52:54" ht="15.75" customHeight="1">
      <c r="AZ3613" s="138">
        <f t="shared" ca="1" si="110"/>
        <v>117000</v>
      </c>
      <c r="BA3613" s="138">
        <f t="shared" ca="1" si="111"/>
        <v>116999</v>
      </c>
      <c r="BB3613" s="138">
        <f t="shared" ca="1" si="112"/>
        <v>1</v>
      </c>
    </row>
    <row r="3614" spans="52:54" ht="15.75" customHeight="1">
      <c r="AZ3614" s="138">
        <f t="shared" ca="1" si="110"/>
        <v>366000</v>
      </c>
      <c r="BA3614" s="138">
        <f t="shared" ca="1" si="111"/>
        <v>365999</v>
      </c>
      <c r="BB3614" s="138">
        <f t="shared" ca="1" si="112"/>
        <v>1</v>
      </c>
    </row>
    <row r="3615" spans="52:54" ht="15.75" customHeight="1">
      <c r="AZ3615" s="138">
        <f t="shared" ca="1" si="110"/>
        <v>322000</v>
      </c>
      <c r="BA3615" s="138">
        <f t="shared" ca="1" si="111"/>
        <v>321999</v>
      </c>
      <c r="BB3615" s="138">
        <f t="shared" ca="1" si="112"/>
        <v>1</v>
      </c>
    </row>
    <row r="3616" spans="52:54" ht="15.75" customHeight="1">
      <c r="AZ3616" s="138">
        <f t="shared" ca="1" si="110"/>
        <v>216000</v>
      </c>
      <c r="BA3616" s="138">
        <f t="shared" ca="1" si="111"/>
        <v>215999</v>
      </c>
      <c r="BB3616" s="138">
        <f t="shared" ca="1" si="112"/>
        <v>1</v>
      </c>
    </row>
    <row r="3617" spans="52:54" ht="15.75" customHeight="1">
      <c r="AZ3617" s="138">
        <f t="shared" ca="1" si="110"/>
        <v>151000</v>
      </c>
      <c r="BA3617" s="138">
        <f t="shared" ca="1" si="111"/>
        <v>150999</v>
      </c>
      <c r="BB3617" s="138">
        <f t="shared" ca="1" si="112"/>
        <v>1</v>
      </c>
    </row>
    <row r="3618" spans="52:54" ht="15.75" customHeight="1">
      <c r="AZ3618" s="138">
        <f t="shared" ca="1" si="110"/>
        <v>321000</v>
      </c>
      <c r="BA3618" s="138">
        <f t="shared" ca="1" si="111"/>
        <v>320999</v>
      </c>
      <c r="BB3618" s="138">
        <f t="shared" ca="1" si="112"/>
        <v>1</v>
      </c>
    </row>
    <row r="3619" spans="52:54" ht="15.75" customHeight="1">
      <c r="AZ3619" s="138">
        <f t="shared" ca="1" si="110"/>
        <v>361000</v>
      </c>
      <c r="BA3619" s="138">
        <f t="shared" ca="1" si="111"/>
        <v>360999</v>
      </c>
      <c r="BB3619" s="138">
        <f t="shared" ca="1" si="112"/>
        <v>1</v>
      </c>
    </row>
    <row r="3620" spans="52:54" ht="15.75" customHeight="1">
      <c r="AZ3620" s="138">
        <f t="shared" ca="1" si="110"/>
        <v>392000</v>
      </c>
      <c r="BA3620" s="138">
        <f t="shared" ca="1" si="111"/>
        <v>391999</v>
      </c>
      <c r="BB3620" s="138">
        <f t="shared" ca="1" si="112"/>
        <v>1</v>
      </c>
    </row>
    <row r="3621" spans="52:54" ht="15.75" customHeight="1">
      <c r="AZ3621" s="138">
        <f t="shared" ca="1" si="110"/>
        <v>141000</v>
      </c>
      <c r="BA3621" s="138">
        <f t="shared" ca="1" si="111"/>
        <v>140999</v>
      </c>
      <c r="BB3621" s="138">
        <f t="shared" ca="1" si="112"/>
        <v>1</v>
      </c>
    </row>
    <row r="3622" spans="52:54" ht="15.75" customHeight="1">
      <c r="AZ3622" s="138">
        <f t="shared" ca="1" si="110"/>
        <v>269000</v>
      </c>
      <c r="BA3622" s="138">
        <f t="shared" ca="1" si="111"/>
        <v>268999</v>
      </c>
      <c r="BB3622" s="138">
        <f t="shared" ca="1" si="112"/>
        <v>1</v>
      </c>
    </row>
    <row r="3623" spans="52:54" ht="15.75" customHeight="1">
      <c r="AZ3623" s="138">
        <f t="shared" ca="1" si="110"/>
        <v>163000</v>
      </c>
      <c r="BA3623" s="138">
        <f t="shared" ca="1" si="111"/>
        <v>162999</v>
      </c>
      <c r="BB3623" s="138">
        <f t="shared" ca="1" si="112"/>
        <v>1</v>
      </c>
    </row>
    <row r="3624" spans="52:54" ht="15.75" customHeight="1">
      <c r="AZ3624" s="138">
        <f t="shared" ca="1" si="110"/>
        <v>184000</v>
      </c>
      <c r="BA3624" s="138">
        <f t="shared" ca="1" si="111"/>
        <v>183999</v>
      </c>
      <c r="BB3624" s="138">
        <f t="shared" ca="1" si="112"/>
        <v>1</v>
      </c>
    </row>
    <row r="3625" spans="52:54" ht="15.75" customHeight="1">
      <c r="AZ3625" s="138">
        <f t="shared" ca="1" si="110"/>
        <v>316000</v>
      </c>
      <c r="BA3625" s="138">
        <f t="shared" ca="1" si="111"/>
        <v>315999</v>
      </c>
      <c r="BB3625" s="138">
        <f t="shared" ca="1" si="112"/>
        <v>1</v>
      </c>
    </row>
    <row r="3626" spans="52:54" ht="15.75" customHeight="1">
      <c r="AZ3626" s="138">
        <f t="shared" ca="1" si="110"/>
        <v>176000</v>
      </c>
      <c r="BA3626" s="138">
        <f t="shared" ca="1" si="111"/>
        <v>175999</v>
      </c>
      <c r="BB3626" s="138">
        <f t="shared" ca="1" si="112"/>
        <v>1</v>
      </c>
    </row>
    <row r="3627" spans="52:54" ht="15.75" customHeight="1">
      <c r="AZ3627" s="138">
        <f t="shared" ca="1" si="110"/>
        <v>385000</v>
      </c>
      <c r="BA3627" s="138">
        <f t="shared" ca="1" si="111"/>
        <v>384999</v>
      </c>
      <c r="BB3627" s="138">
        <f t="shared" ca="1" si="112"/>
        <v>1</v>
      </c>
    </row>
    <row r="3628" spans="52:54" ht="15.75" customHeight="1">
      <c r="AZ3628" s="138">
        <f t="shared" ca="1" si="110"/>
        <v>292000</v>
      </c>
      <c r="BA3628" s="138">
        <f t="shared" ca="1" si="111"/>
        <v>291999</v>
      </c>
      <c r="BB3628" s="138">
        <f t="shared" ca="1" si="112"/>
        <v>1</v>
      </c>
    </row>
    <row r="3629" spans="52:54" ht="15.75" customHeight="1">
      <c r="AZ3629" s="138">
        <f t="shared" ca="1" si="110"/>
        <v>274000</v>
      </c>
      <c r="BA3629" s="138">
        <f t="shared" ca="1" si="111"/>
        <v>273999</v>
      </c>
      <c r="BB3629" s="138">
        <f t="shared" ca="1" si="112"/>
        <v>1</v>
      </c>
    </row>
    <row r="3630" spans="52:54" ht="15.75" customHeight="1">
      <c r="AZ3630" s="138">
        <f t="shared" ca="1" si="110"/>
        <v>116000</v>
      </c>
      <c r="BA3630" s="138">
        <f t="shared" ca="1" si="111"/>
        <v>115999</v>
      </c>
      <c r="BB3630" s="138">
        <f t="shared" ca="1" si="112"/>
        <v>1</v>
      </c>
    </row>
    <row r="3631" spans="52:54" ht="15.75" customHeight="1">
      <c r="AZ3631" s="138">
        <f t="shared" ca="1" si="110"/>
        <v>256000</v>
      </c>
      <c r="BA3631" s="138">
        <f t="shared" ca="1" si="111"/>
        <v>255999</v>
      </c>
      <c r="BB3631" s="138">
        <f t="shared" ca="1" si="112"/>
        <v>1</v>
      </c>
    </row>
    <row r="3632" spans="52:54" ht="15.75" customHeight="1">
      <c r="AZ3632" s="138">
        <f t="shared" ca="1" si="110"/>
        <v>341000</v>
      </c>
      <c r="BA3632" s="138">
        <f t="shared" ca="1" si="111"/>
        <v>340999</v>
      </c>
      <c r="BB3632" s="138">
        <f t="shared" ca="1" si="112"/>
        <v>1</v>
      </c>
    </row>
    <row r="3633" spans="52:54" ht="15.75" customHeight="1">
      <c r="AZ3633" s="138">
        <f t="shared" ca="1" si="110"/>
        <v>172000</v>
      </c>
      <c r="BA3633" s="138">
        <f t="shared" ca="1" si="111"/>
        <v>171999</v>
      </c>
      <c r="BB3633" s="138">
        <f t="shared" ca="1" si="112"/>
        <v>1</v>
      </c>
    </row>
    <row r="3634" spans="52:54" ht="15.75" customHeight="1">
      <c r="AZ3634" s="138">
        <f t="shared" ca="1" si="110"/>
        <v>252000</v>
      </c>
      <c r="BA3634" s="138">
        <f t="shared" ca="1" si="111"/>
        <v>251999</v>
      </c>
      <c r="BB3634" s="138">
        <f t="shared" ca="1" si="112"/>
        <v>1</v>
      </c>
    </row>
    <row r="3635" spans="52:54" ht="15.75" customHeight="1">
      <c r="AZ3635" s="138">
        <f t="shared" ca="1" si="110"/>
        <v>265000</v>
      </c>
      <c r="BA3635" s="138">
        <f t="shared" ca="1" si="111"/>
        <v>264999</v>
      </c>
      <c r="BB3635" s="138">
        <f t="shared" ca="1" si="112"/>
        <v>1</v>
      </c>
    </row>
    <row r="3636" spans="52:54" ht="15.75" customHeight="1">
      <c r="AZ3636" s="138">
        <f t="shared" ca="1" si="110"/>
        <v>233000</v>
      </c>
      <c r="BA3636" s="138">
        <f t="shared" ca="1" si="111"/>
        <v>232999</v>
      </c>
      <c r="BB3636" s="138">
        <f t="shared" ca="1" si="112"/>
        <v>1</v>
      </c>
    </row>
    <row r="3637" spans="52:54" ht="15.75" customHeight="1">
      <c r="AZ3637" s="138">
        <f t="shared" ca="1" si="110"/>
        <v>232000</v>
      </c>
      <c r="BA3637" s="138">
        <f t="shared" ca="1" si="111"/>
        <v>231999</v>
      </c>
      <c r="BB3637" s="138">
        <f t="shared" ca="1" si="112"/>
        <v>1</v>
      </c>
    </row>
    <row r="3638" spans="52:54" ht="15.75" customHeight="1">
      <c r="AZ3638" s="138">
        <f t="shared" ca="1" si="110"/>
        <v>132000</v>
      </c>
      <c r="BA3638" s="138">
        <f t="shared" ca="1" si="111"/>
        <v>131999</v>
      </c>
      <c r="BB3638" s="138">
        <f t="shared" ca="1" si="112"/>
        <v>1</v>
      </c>
    </row>
    <row r="3639" spans="52:54" ht="15.75" customHeight="1">
      <c r="AZ3639" s="138">
        <f t="shared" ca="1" si="110"/>
        <v>206000</v>
      </c>
      <c r="BA3639" s="138">
        <f t="shared" ca="1" si="111"/>
        <v>205999</v>
      </c>
      <c r="BB3639" s="138">
        <f t="shared" ca="1" si="112"/>
        <v>1</v>
      </c>
    </row>
    <row r="3640" spans="52:54" ht="15.75" customHeight="1">
      <c r="AZ3640" s="138">
        <f t="shared" ca="1" si="110"/>
        <v>214000</v>
      </c>
      <c r="BA3640" s="138">
        <f t="shared" ca="1" si="111"/>
        <v>213999</v>
      </c>
      <c r="BB3640" s="138">
        <f t="shared" ca="1" si="112"/>
        <v>1</v>
      </c>
    </row>
    <row r="3641" spans="52:54" ht="15.75" customHeight="1">
      <c r="AZ3641" s="138">
        <f t="shared" ca="1" si="110"/>
        <v>311000</v>
      </c>
      <c r="BA3641" s="138">
        <f t="shared" ca="1" si="111"/>
        <v>310999</v>
      </c>
      <c r="BB3641" s="138">
        <f t="shared" ca="1" si="112"/>
        <v>1</v>
      </c>
    </row>
    <row r="3642" spans="52:54" ht="15.75" customHeight="1">
      <c r="AZ3642" s="138">
        <f t="shared" ca="1" si="110"/>
        <v>283000</v>
      </c>
      <c r="BA3642" s="138">
        <f t="shared" ca="1" si="111"/>
        <v>282999</v>
      </c>
      <c r="BB3642" s="138">
        <f t="shared" ca="1" si="112"/>
        <v>1</v>
      </c>
    </row>
    <row r="3643" spans="52:54" ht="15.75" customHeight="1">
      <c r="AZ3643" s="138">
        <f t="shared" ca="1" si="110"/>
        <v>366000</v>
      </c>
      <c r="BA3643" s="138">
        <f t="shared" ca="1" si="111"/>
        <v>365999</v>
      </c>
      <c r="BB3643" s="138">
        <f t="shared" ca="1" si="112"/>
        <v>1</v>
      </c>
    </row>
    <row r="3644" spans="52:54" ht="15.75" customHeight="1">
      <c r="AZ3644" s="138">
        <f t="shared" ca="1" si="110"/>
        <v>276000</v>
      </c>
      <c r="BA3644" s="138">
        <f t="shared" ca="1" si="111"/>
        <v>275999</v>
      </c>
      <c r="BB3644" s="138">
        <f t="shared" ca="1" si="112"/>
        <v>1</v>
      </c>
    </row>
    <row r="3645" spans="52:54" ht="15.75" customHeight="1">
      <c r="AZ3645" s="138">
        <f t="shared" ca="1" si="110"/>
        <v>356000</v>
      </c>
      <c r="BA3645" s="138">
        <f t="shared" ca="1" si="111"/>
        <v>355999</v>
      </c>
      <c r="BB3645" s="138">
        <f t="shared" ca="1" si="112"/>
        <v>1</v>
      </c>
    </row>
    <row r="3646" spans="52:54" ht="15.75" customHeight="1">
      <c r="AZ3646" s="138">
        <f t="shared" ca="1" si="110"/>
        <v>245000</v>
      </c>
      <c r="BA3646" s="138">
        <f t="shared" ca="1" si="111"/>
        <v>244999</v>
      </c>
      <c r="BB3646" s="138">
        <f t="shared" ca="1" si="112"/>
        <v>1</v>
      </c>
    </row>
    <row r="3647" spans="52:54" ht="15.75" customHeight="1">
      <c r="AZ3647" s="138">
        <f t="shared" ca="1" si="110"/>
        <v>343000</v>
      </c>
      <c r="BA3647" s="138">
        <f t="shared" ca="1" si="111"/>
        <v>342999</v>
      </c>
      <c r="BB3647" s="138">
        <f t="shared" ca="1" si="112"/>
        <v>1</v>
      </c>
    </row>
    <row r="3648" spans="52:54" ht="15.75" customHeight="1">
      <c r="AZ3648" s="138">
        <f t="shared" ca="1" si="110"/>
        <v>247000</v>
      </c>
      <c r="BA3648" s="138">
        <f t="shared" ca="1" si="111"/>
        <v>246999</v>
      </c>
      <c r="BB3648" s="138">
        <f t="shared" ca="1" si="112"/>
        <v>1</v>
      </c>
    </row>
    <row r="3649" spans="52:54" ht="15.75" customHeight="1">
      <c r="AZ3649" s="138">
        <f t="shared" ca="1" si="110"/>
        <v>353000</v>
      </c>
      <c r="BA3649" s="138">
        <f t="shared" ca="1" si="111"/>
        <v>352999</v>
      </c>
      <c r="BB3649" s="138">
        <f t="shared" ca="1" si="112"/>
        <v>1</v>
      </c>
    </row>
    <row r="3650" spans="52:54" ht="15.75" customHeight="1">
      <c r="AZ3650" s="138">
        <f t="shared" ca="1" si="110"/>
        <v>265000</v>
      </c>
      <c r="BA3650" s="138">
        <f t="shared" ca="1" si="111"/>
        <v>264999</v>
      </c>
      <c r="BB3650" s="138">
        <f t="shared" ca="1" si="112"/>
        <v>1</v>
      </c>
    </row>
    <row r="3651" spans="52:54" ht="15.75" customHeight="1">
      <c r="AZ3651" s="138">
        <f t="shared" ca="1" si="110"/>
        <v>203000</v>
      </c>
      <c r="BA3651" s="138">
        <f t="shared" ca="1" si="111"/>
        <v>202999</v>
      </c>
      <c r="BB3651" s="138">
        <f t="shared" ca="1" si="112"/>
        <v>1</v>
      </c>
    </row>
    <row r="3652" spans="52:54" ht="15.75" customHeight="1">
      <c r="AZ3652" s="138">
        <f t="shared" ca="1" si="110"/>
        <v>387000</v>
      </c>
      <c r="BA3652" s="138">
        <f t="shared" ca="1" si="111"/>
        <v>386999</v>
      </c>
      <c r="BB3652" s="138">
        <f t="shared" ca="1" si="112"/>
        <v>1</v>
      </c>
    </row>
    <row r="3653" spans="52:54" ht="15.75" customHeight="1">
      <c r="AZ3653" s="138">
        <f t="shared" ca="1" si="110"/>
        <v>388000</v>
      </c>
      <c r="BA3653" s="138">
        <f t="shared" ca="1" si="111"/>
        <v>387999</v>
      </c>
      <c r="BB3653" s="138">
        <f t="shared" ca="1" si="112"/>
        <v>1</v>
      </c>
    </row>
    <row r="3654" spans="52:54" ht="15.75" customHeight="1">
      <c r="AZ3654" s="138">
        <f t="shared" ca="1" si="110"/>
        <v>317000</v>
      </c>
      <c r="BA3654" s="138">
        <f t="shared" ca="1" si="111"/>
        <v>316999</v>
      </c>
      <c r="BB3654" s="138">
        <f t="shared" ca="1" si="112"/>
        <v>1</v>
      </c>
    </row>
    <row r="3655" spans="52:54" ht="15.75" customHeight="1">
      <c r="AZ3655" s="138">
        <f t="shared" ca="1" si="110"/>
        <v>330000</v>
      </c>
      <c r="BA3655" s="138">
        <f t="shared" ca="1" si="111"/>
        <v>329999</v>
      </c>
      <c r="BB3655" s="138">
        <f t="shared" ca="1" si="112"/>
        <v>1</v>
      </c>
    </row>
    <row r="3656" spans="52:54" ht="15.75" customHeight="1">
      <c r="AZ3656" s="138">
        <f t="shared" ca="1" si="110"/>
        <v>342000</v>
      </c>
      <c r="BA3656" s="138">
        <f t="shared" ca="1" si="111"/>
        <v>341999</v>
      </c>
      <c r="BB3656" s="138">
        <f t="shared" ca="1" si="112"/>
        <v>1</v>
      </c>
    </row>
    <row r="3657" spans="52:54" ht="15.75" customHeight="1">
      <c r="AZ3657" s="138">
        <f t="shared" ca="1" si="110"/>
        <v>263000</v>
      </c>
      <c r="BA3657" s="138">
        <f t="shared" ca="1" si="111"/>
        <v>262999</v>
      </c>
      <c r="BB3657" s="138">
        <f t="shared" ca="1" si="112"/>
        <v>1</v>
      </c>
    </row>
    <row r="3658" spans="52:54" ht="15.75" customHeight="1">
      <c r="AZ3658" s="138">
        <f t="shared" ca="1" si="110"/>
        <v>134000</v>
      </c>
      <c r="BA3658" s="138">
        <f t="shared" ca="1" si="111"/>
        <v>133999</v>
      </c>
      <c r="BB3658" s="138">
        <f t="shared" ca="1" si="112"/>
        <v>1</v>
      </c>
    </row>
    <row r="3659" spans="52:54" ht="15.75" customHeight="1">
      <c r="AZ3659" s="138">
        <f t="shared" ca="1" si="110"/>
        <v>268000</v>
      </c>
      <c r="BA3659" s="138">
        <f t="shared" ca="1" si="111"/>
        <v>267999</v>
      </c>
      <c r="BB3659" s="138">
        <f t="shared" ca="1" si="112"/>
        <v>1</v>
      </c>
    </row>
    <row r="3660" spans="52:54" ht="15.75" customHeight="1">
      <c r="AZ3660" s="138">
        <f t="shared" ca="1" si="110"/>
        <v>152000</v>
      </c>
      <c r="BA3660" s="138">
        <f t="shared" ca="1" si="111"/>
        <v>151999</v>
      </c>
      <c r="BB3660" s="138">
        <f t="shared" ca="1" si="112"/>
        <v>1</v>
      </c>
    </row>
    <row r="3661" spans="52:54" ht="15.75" customHeight="1">
      <c r="AZ3661" s="138">
        <f t="shared" ca="1" si="110"/>
        <v>177000</v>
      </c>
      <c r="BA3661" s="138">
        <f t="shared" ca="1" si="111"/>
        <v>176999</v>
      </c>
      <c r="BB3661" s="138">
        <f t="shared" ca="1" si="112"/>
        <v>1</v>
      </c>
    </row>
    <row r="3662" spans="52:54" ht="15.75" customHeight="1">
      <c r="AZ3662" s="138">
        <f t="shared" ca="1" si="110"/>
        <v>125000</v>
      </c>
      <c r="BA3662" s="138">
        <f t="shared" ca="1" si="111"/>
        <v>124999</v>
      </c>
      <c r="BB3662" s="138">
        <f t="shared" ca="1" si="112"/>
        <v>1</v>
      </c>
    </row>
    <row r="3663" spans="52:54" ht="15.75" customHeight="1">
      <c r="AZ3663" s="138">
        <f t="shared" ca="1" si="110"/>
        <v>261000</v>
      </c>
      <c r="BA3663" s="138">
        <f t="shared" ca="1" si="111"/>
        <v>260999</v>
      </c>
      <c r="BB3663" s="138">
        <f t="shared" ca="1" si="112"/>
        <v>1</v>
      </c>
    </row>
    <row r="3664" spans="52:54" ht="15.75" customHeight="1">
      <c r="AZ3664" s="138">
        <f t="shared" ca="1" si="110"/>
        <v>304000</v>
      </c>
      <c r="BA3664" s="138">
        <f t="shared" ca="1" si="111"/>
        <v>303999</v>
      </c>
      <c r="BB3664" s="138">
        <f t="shared" ca="1" si="112"/>
        <v>1</v>
      </c>
    </row>
    <row r="3665" spans="52:54" ht="15.75" customHeight="1">
      <c r="AZ3665" s="138">
        <f t="shared" ca="1" si="110"/>
        <v>317000</v>
      </c>
      <c r="BA3665" s="138">
        <f t="shared" ca="1" si="111"/>
        <v>316999</v>
      </c>
      <c r="BB3665" s="138">
        <f t="shared" ca="1" si="112"/>
        <v>1</v>
      </c>
    </row>
    <row r="3666" spans="52:54" ht="15.75" customHeight="1">
      <c r="AZ3666" s="138">
        <f t="shared" ca="1" si="110"/>
        <v>385000</v>
      </c>
      <c r="BA3666" s="138">
        <f t="shared" ca="1" si="111"/>
        <v>384999</v>
      </c>
      <c r="BB3666" s="138">
        <f t="shared" ca="1" si="112"/>
        <v>1</v>
      </c>
    </row>
    <row r="3667" spans="52:54" ht="15.75" customHeight="1">
      <c r="AZ3667" s="138">
        <f t="shared" ca="1" si="110"/>
        <v>244000</v>
      </c>
      <c r="BA3667" s="138">
        <f t="shared" ca="1" si="111"/>
        <v>243999</v>
      </c>
      <c r="BB3667" s="138">
        <f t="shared" ca="1" si="112"/>
        <v>1</v>
      </c>
    </row>
    <row r="3668" spans="52:54" ht="15.75" customHeight="1">
      <c r="AZ3668" s="138">
        <f t="shared" ca="1" si="110"/>
        <v>198000</v>
      </c>
      <c r="BA3668" s="138">
        <f t="shared" ca="1" si="111"/>
        <v>197999</v>
      </c>
      <c r="BB3668" s="138">
        <f t="shared" ca="1" si="112"/>
        <v>1</v>
      </c>
    </row>
    <row r="3669" spans="52:54" ht="15.75" customHeight="1">
      <c r="AZ3669" s="138">
        <f t="shared" ca="1" si="110"/>
        <v>168000</v>
      </c>
      <c r="BA3669" s="138">
        <f t="shared" ca="1" si="111"/>
        <v>167999</v>
      </c>
      <c r="BB3669" s="138">
        <f t="shared" ca="1" si="112"/>
        <v>1</v>
      </c>
    </row>
    <row r="3670" spans="52:54" ht="15.75" customHeight="1">
      <c r="AZ3670" s="138">
        <f t="shared" ca="1" si="110"/>
        <v>126000</v>
      </c>
      <c r="BA3670" s="138">
        <f t="shared" ca="1" si="111"/>
        <v>125999</v>
      </c>
      <c r="BB3670" s="138">
        <f t="shared" ca="1" si="112"/>
        <v>1</v>
      </c>
    </row>
    <row r="3671" spans="52:54" ht="15.75" customHeight="1">
      <c r="AZ3671" s="138">
        <f t="shared" ca="1" si="110"/>
        <v>216000</v>
      </c>
      <c r="BA3671" s="138">
        <f t="shared" ca="1" si="111"/>
        <v>215999</v>
      </c>
      <c r="BB3671" s="138">
        <f t="shared" ca="1" si="112"/>
        <v>1</v>
      </c>
    </row>
    <row r="3672" spans="52:54" ht="15.75" customHeight="1">
      <c r="AZ3672" s="138">
        <f t="shared" ca="1" si="110"/>
        <v>263000</v>
      </c>
      <c r="BA3672" s="138">
        <f t="shared" ca="1" si="111"/>
        <v>262999</v>
      </c>
      <c r="BB3672" s="138">
        <f t="shared" ca="1" si="112"/>
        <v>1</v>
      </c>
    </row>
    <row r="3673" spans="52:54" ht="15.75" customHeight="1">
      <c r="AZ3673" s="138">
        <f t="shared" ca="1" si="110"/>
        <v>215000</v>
      </c>
      <c r="BA3673" s="138">
        <f t="shared" ca="1" si="111"/>
        <v>214999</v>
      </c>
      <c r="BB3673" s="138">
        <f t="shared" ca="1" si="112"/>
        <v>1</v>
      </c>
    </row>
    <row r="3674" spans="52:54" ht="15.75" customHeight="1">
      <c r="AZ3674" s="138">
        <f t="shared" ca="1" si="110"/>
        <v>174000</v>
      </c>
      <c r="BA3674" s="138">
        <f t="shared" ca="1" si="111"/>
        <v>173999</v>
      </c>
      <c r="BB3674" s="138">
        <f t="shared" ca="1" si="112"/>
        <v>1</v>
      </c>
    </row>
    <row r="3675" spans="52:54" ht="15.75" customHeight="1">
      <c r="AZ3675" s="138">
        <f t="shared" ca="1" si="110"/>
        <v>379000</v>
      </c>
      <c r="BA3675" s="138">
        <f t="shared" ca="1" si="111"/>
        <v>378999</v>
      </c>
      <c r="BB3675" s="138">
        <f t="shared" ca="1" si="112"/>
        <v>1</v>
      </c>
    </row>
    <row r="3676" spans="52:54" ht="15.75" customHeight="1">
      <c r="AZ3676" s="138">
        <f t="shared" ca="1" si="110"/>
        <v>173000</v>
      </c>
      <c r="BA3676" s="138">
        <f t="shared" ca="1" si="111"/>
        <v>172999</v>
      </c>
      <c r="BB3676" s="138">
        <f t="shared" ca="1" si="112"/>
        <v>1</v>
      </c>
    </row>
    <row r="3677" spans="52:54" ht="15.75" customHeight="1">
      <c r="AZ3677" s="138">
        <f t="shared" ca="1" si="110"/>
        <v>150000</v>
      </c>
      <c r="BA3677" s="138">
        <f t="shared" ca="1" si="111"/>
        <v>149999</v>
      </c>
      <c r="BB3677" s="138">
        <f t="shared" ca="1" si="112"/>
        <v>1</v>
      </c>
    </row>
    <row r="3678" spans="52:54" ht="15.75" customHeight="1">
      <c r="AZ3678" s="138">
        <f t="shared" ca="1" si="110"/>
        <v>143000</v>
      </c>
      <c r="BA3678" s="138">
        <f t="shared" ca="1" si="111"/>
        <v>142999</v>
      </c>
      <c r="BB3678" s="138">
        <f t="shared" ca="1" si="112"/>
        <v>1</v>
      </c>
    </row>
    <row r="3679" spans="52:54" ht="15.75" customHeight="1">
      <c r="AZ3679" s="138">
        <f t="shared" ca="1" si="110"/>
        <v>178000</v>
      </c>
      <c r="BA3679" s="138">
        <f t="shared" ca="1" si="111"/>
        <v>177999</v>
      </c>
      <c r="BB3679" s="138">
        <f t="shared" ca="1" si="112"/>
        <v>1</v>
      </c>
    </row>
    <row r="3680" spans="52:54" ht="15.75" customHeight="1">
      <c r="AZ3680" s="138">
        <f t="shared" ca="1" si="110"/>
        <v>278000</v>
      </c>
      <c r="BA3680" s="138">
        <f t="shared" ca="1" si="111"/>
        <v>277999</v>
      </c>
      <c r="BB3680" s="138">
        <f t="shared" ca="1" si="112"/>
        <v>1</v>
      </c>
    </row>
    <row r="3681" spans="52:54" ht="15.75" customHeight="1">
      <c r="AZ3681" s="138">
        <f t="shared" ca="1" si="110"/>
        <v>273000</v>
      </c>
      <c r="BA3681" s="138">
        <f t="shared" ca="1" si="111"/>
        <v>272999</v>
      </c>
      <c r="BB3681" s="138">
        <f t="shared" ca="1" si="112"/>
        <v>1</v>
      </c>
    </row>
    <row r="3682" spans="52:54" ht="15.75" customHeight="1">
      <c r="AZ3682" s="138">
        <f t="shared" ca="1" si="110"/>
        <v>197000</v>
      </c>
      <c r="BA3682" s="138">
        <f t="shared" ca="1" si="111"/>
        <v>196999</v>
      </c>
      <c r="BB3682" s="138">
        <f t="shared" ca="1" si="112"/>
        <v>1</v>
      </c>
    </row>
    <row r="3683" spans="52:54" ht="15.75" customHeight="1">
      <c r="AZ3683" s="138">
        <f t="shared" ca="1" si="110"/>
        <v>158000</v>
      </c>
      <c r="BA3683" s="138">
        <f t="shared" ca="1" si="111"/>
        <v>157999</v>
      </c>
      <c r="BB3683" s="138">
        <f t="shared" ca="1" si="112"/>
        <v>1</v>
      </c>
    </row>
    <row r="3684" spans="52:54" ht="15.75" customHeight="1">
      <c r="AZ3684" s="138">
        <f t="shared" ca="1" si="110"/>
        <v>337000</v>
      </c>
      <c r="BA3684" s="138">
        <f t="shared" ca="1" si="111"/>
        <v>336999</v>
      </c>
      <c r="BB3684" s="138">
        <f t="shared" ca="1" si="112"/>
        <v>1</v>
      </c>
    </row>
    <row r="3685" spans="52:54" ht="15.75" customHeight="1">
      <c r="AZ3685" s="138">
        <f t="shared" ca="1" si="110"/>
        <v>131000</v>
      </c>
      <c r="BA3685" s="138">
        <f t="shared" ca="1" si="111"/>
        <v>130999</v>
      </c>
      <c r="BB3685" s="138">
        <f t="shared" ca="1" si="112"/>
        <v>1</v>
      </c>
    </row>
    <row r="3686" spans="52:54" ht="15.75" customHeight="1">
      <c r="AZ3686" s="138">
        <f t="shared" ca="1" si="110"/>
        <v>210000</v>
      </c>
      <c r="BA3686" s="138">
        <f t="shared" ca="1" si="111"/>
        <v>209999</v>
      </c>
      <c r="BB3686" s="138">
        <f t="shared" ca="1" si="112"/>
        <v>1</v>
      </c>
    </row>
    <row r="3687" spans="52:54" ht="15.75" customHeight="1">
      <c r="AZ3687" s="138">
        <f t="shared" ca="1" si="110"/>
        <v>110000</v>
      </c>
      <c r="BA3687" s="138">
        <f t="shared" ca="1" si="111"/>
        <v>109999</v>
      </c>
      <c r="BB3687" s="138">
        <f t="shared" ca="1" si="112"/>
        <v>1</v>
      </c>
    </row>
    <row r="3688" spans="52:54" ht="15.75" customHeight="1">
      <c r="AZ3688" s="138">
        <f t="shared" ca="1" si="110"/>
        <v>141000</v>
      </c>
      <c r="BA3688" s="138">
        <f t="shared" ca="1" si="111"/>
        <v>140999</v>
      </c>
      <c r="BB3688" s="138">
        <f t="shared" ca="1" si="112"/>
        <v>1</v>
      </c>
    </row>
    <row r="3689" spans="52:54" ht="15.75" customHeight="1">
      <c r="AZ3689" s="138">
        <f t="shared" ca="1" si="110"/>
        <v>233000</v>
      </c>
      <c r="BA3689" s="138">
        <f t="shared" ca="1" si="111"/>
        <v>232999</v>
      </c>
      <c r="BB3689" s="138">
        <f t="shared" ca="1" si="112"/>
        <v>1</v>
      </c>
    </row>
    <row r="3690" spans="52:54" ht="15.75" customHeight="1">
      <c r="AZ3690" s="138">
        <f t="shared" ca="1" si="110"/>
        <v>244000</v>
      </c>
      <c r="BA3690" s="138">
        <f t="shared" ca="1" si="111"/>
        <v>243999</v>
      </c>
      <c r="BB3690" s="138">
        <f t="shared" ca="1" si="112"/>
        <v>1</v>
      </c>
    </row>
    <row r="3691" spans="52:54" ht="15.75" customHeight="1">
      <c r="AZ3691" s="138">
        <f t="shared" ca="1" si="110"/>
        <v>305000</v>
      </c>
      <c r="BA3691" s="138">
        <f t="shared" ca="1" si="111"/>
        <v>304999</v>
      </c>
      <c r="BB3691" s="138">
        <f t="shared" ca="1" si="112"/>
        <v>1</v>
      </c>
    </row>
    <row r="3692" spans="52:54" ht="15.75" customHeight="1">
      <c r="AZ3692" s="138">
        <f t="shared" ca="1" si="110"/>
        <v>101000</v>
      </c>
      <c r="BA3692" s="138">
        <f t="shared" ca="1" si="111"/>
        <v>100999</v>
      </c>
      <c r="BB3692" s="138">
        <f t="shared" ca="1" si="112"/>
        <v>1</v>
      </c>
    </row>
    <row r="3693" spans="52:54" ht="15.75" customHeight="1">
      <c r="AZ3693" s="138">
        <f t="shared" ca="1" si="110"/>
        <v>192000</v>
      </c>
      <c r="BA3693" s="138">
        <f t="shared" ca="1" si="111"/>
        <v>191999</v>
      </c>
      <c r="BB3693" s="138">
        <f t="shared" ca="1" si="112"/>
        <v>1</v>
      </c>
    </row>
    <row r="3694" spans="52:54" ht="15.75" customHeight="1">
      <c r="AZ3694" s="138">
        <f t="shared" ca="1" si="110"/>
        <v>293000</v>
      </c>
      <c r="BA3694" s="138">
        <f t="shared" ca="1" si="111"/>
        <v>292999</v>
      </c>
      <c r="BB3694" s="138">
        <f t="shared" ca="1" si="112"/>
        <v>1</v>
      </c>
    </row>
    <row r="3695" spans="52:54" ht="15.75" customHeight="1">
      <c r="AZ3695" s="138">
        <f t="shared" ca="1" si="110"/>
        <v>134000</v>
      </c>
      <c r="BA3695" s="138">
        <f t="shared" ca="1" si="111"/>
        <v>133999</v>
      </c>
      <c r="BB3695" s="138">
        <f t="shared" ca="1" si="112"/>
        <v>1</v>
      </c>
    </row>
    <row r="3696" spans="52:54" ht="15.75" customHeight="1">
      <c r="AZ3696" s="138">
        <f t="shared" ca="1" si="110"/>
        <v>245000</v>
      </c>
      <c r="BA3696" s="138">
        <f t="shared" ca="1" si="111"/>
        <v>244999</v>
      </c>
      <c r="BB3696" s="138">
        <f t="shared" ca="1" si="112"/>
        <v>1</v>
      </c>
    </row>
    <row r="3697" spans="52:54" ht="15.75" customHeight="1">
      <c r="AZ3697" s="138">
        <f t="shared" ca="1" si="110"/>
        <v>313000</v>
      </c>
      <c r="BA3697" s="138">
        <f t="shared" ca="1" si="111"/>
        <v>312999</v>
      </c>
      <c r="BB3697" s="138">
        <f t="shared" ca="1" si="112"/>
        <v>1</v>
      </c>
    </row>
    <row r="3698" spans="52:54" ht="15.75" customHeight="1">
      <c r="AZ3698" s="138">
        <f t="shared" ca="1" si="110"/>
        <v>103000</v>
      </c>
      <c r="BA3698" s="138">
        <f t="shared" ca="1" si="111"/>
        <v>102999</v>
      </c>
      <c r="BB3698" s="138">
        <f t="shared" ca="1" si="112"/>
        <v>1</v>
      </c>
    </row>
    <row r="3699" spans="52:54" ht="15.75" customHeight="1">
      <c r="AZ3699" s="138">
        <f t="shared" ca="1" si="110"/>
        <v>224000</v>
      </c>
      <c r="BA3699" s="138">
        <f t="shared" ca="1" si="111"/>
        <v>223999</v>
      </c>
      <c r="BB3699" s="138">
        <f t="shared" ca="1" si="112"/>
        <v>1</v>
      </c>
    </row>
    <row r="3700" spans="52:54" ht="15.75" customHeight="1">
      <c r="AZ3700" s="138">
        <f t="shared" ca="1" si="110"/>
        <v>255000</v>
      </c>
      <c r="BA3700" s="138">
        <f t="shared" ca="1" si="111"/>
        <v>254999</v>
      </c>
      <c r="BB3700" s="138">
        <f t="shared" ca="1" si="112"/>
        <v>1</v>
      </c>
    </row>
    <row r="3701" spans="52:54" ht="15.75" customHeight="1">
      <c r="AZ3701" s="138">
        <f t="shared" ca="1" si="110"/>
        <v>226000</v>
      </c>
      <c r="BA3701" s="138">
        <f t="shared" ca="1" si="111"/>
        <v>225999</v>
      </c>
      <c r="BB3701" s="138">
        <f t="shared" ca="1" si="112"/>
        <v>1</v>
      </c>
    </row>
    <row r="3702" spans="52:54" ht="15.75" customHeight="1">
      <c r="AZ3702" s="138">
        <f t="shared" ca="1" si="110"/>
        <v>125000</v>
      </c>
      <c r="BA3702" s="138">
        <f t="shared" ca="1" si="111"/>
        <v>124999</v>
      </c>
      <c r="BB3702" s="138">
        <f t="shared" ca="1" si="112"/>
        <v>1</v>
      </c>
    </row>
    <row r="3703" spans="52:54" ht="15.75" customHeight="1">
      <c r="AZ3703" s="138">
        <f t="shared" ca="1" si="110"/>
        <v>357000</v>
      </c>
      <c r="BA3703" s="138">
        <f t="shared" ca="1" si="111"/>
        <v>356999</v>
      </c>
      <c r="BB3703" s="138">
        <f t="shared" ca="1" si="112"/>
        <v>1</v>
      </c>
    </row>
    <row r="3704" spans="52:54" ht="15.75" customHeight="1">
      <c r="AZ3704" s="138">
        <f t="shared" ca="1" si="110"/>
        <v>339000</v>
      </c>
      <c r="BA3704" s="138">
        <f t="shared" ca="1" si="111"/>
        <v>338999</v>
      </c>
      <c r="BB3704" s="138">
        <f t="shared" ca="1" si="112"/>
        <v>1</v>
      </c>
    </row>
    <row r="3705" spans="52:54" ht="15.75" customHeight="1">
      <c r="AZ3705" s="138">
        <f t="shared" ca="1" si="110"/>
        <v>341000</v>
      </c>
      <c r="BA3705" s="138">
        <f t="shared" ca="1" si="111"/>
        <v>340999</v>
      </c>
      <c r="BB3705" s="138">
        <f t="shared" ca="1" si="112"/>
        <v>1</v>
      </c>
    </row>
    <row r="3706" spans="52:54" ht="15.75" customHeight="1">
      <c r="AZ3706" s="138">
        <f t="shared" ca="1" si="110"/>
        <v>390000</v>
      </c>
      <c r="BA3706" s="138">
        <f t="shared" ca="1" si="111"/>
        <v>389999</v>
      </c>
      <c r="BB3706" s="138">
        <f t="shared" ca="1" si="112"/>
        <v>1</v>
      </c>
    </row>
    <row r="3707" spans="52:54" ht="15.75" customHeight="1">
      <c r="AZ3707" s="138">
        <f t="shared" ca="1" si="110"/>
        <v>392000</v>
      </c>
      <c r="BA3707" s="138">
        <f t="shared" ca="1" si="111"/>
        <v>391999</v>
      </c>
      <c r="BB3707" s="138">
        <f t="shared" ca="1" si="112"/>
        <v>1</v>
      </c>
    </row>
    <row r="3708" spans="52:54" ht="15.75" customHeight="1">
      <c r="AZ3708" s="138">
        <f t="shared" ca="1" si="110"/>
        <v>206000</v>
      </c>
      <c r="BA3708" s="138">
        <f t="shared" ca="1" si="111"/>
        <v>205999</v>
      </c>
      <c r="BB3708" s="138">
        <f t="shared" ca="1" si="112"/>
        <v>1</v>
      </c>
    </row>
    <row r="3709" spans="52:54" ht="15.75" customHeight="1">
      <c r="AZ3709" s="138">
        <f t="shared" ca="1" si="110"/>
        <v>102000</v>
      </c>
      <c r="BA3709" s="138">
        <f t="shared" ca="1" si="111"/>
        <v>101999</v>
      </c>
      <c r="BB3709" s="138">
        <f t="shared" ca="1" si="112"/>
        <v>1</v>
      </c>
    </row>
    <row r="3710" spans="52:54" ht="15.75" customHeight="1">
      <c r="AZ3710" s="138">
        <f t="shared" ca="1" si="110"/>
        <v>222000</v>
      </c>
      <c r="BA3710" s="138">
        <f t="shared" ca="1" si="111"/>
        <v>221999</v>
      </c>
      <c r="BB3710" s="138">
        <f t="shared" ca="1" si="112"/>
        <v>1</v>
      </c>
    </row>
    <row r="3711" spans="52:54" ht="15.75" customHeight="1">
      <c r="AZ3711" s="138">
        <f t="shared" ca="1" si="110"/>
        <v>137000</v>
      </c>
      <c r="BA3711" s="138">
        <f t="shared" ca="1" si="111"/>
        <v>136999</v>
      </c>
      <c r="BB3711" s="138">
        <f t="shared" ca="1" si="112"/>
        <v>1</v>
      </c>
    </row>
    <row r="3712" spans="52:54" ht="15.75" customHeight="1">
      <c r="AZ3712" s="138">
        <f t="shared" ca="1" si="110"/>
        <v>398000</v>
      </c>
      <c r="BA3712" s="138">
        <f t="shared" ca="1" si="111"/>
        <v>397999</v>
      </c>
      <c r="BB3712" s="138">
        <f t="shared" ca="1" si="112"/>
        <v>1</v>
      </c>
    </row>
    <row r="3713" spans="52:54" ht="15.75" customHeight="1">
      <c r="AZ3713" s="138">
        <f t="shared" ca="1" si="110"/>
        <v>103000</v>
      </c>
      <c r="BA3713" s="138">
        <f t="shared" ca="1" si="111"/>
        <v>102999</v>
      </c>
      <c r="BB3713" s="138">
        <f t="shared" ca="1" si="112"/>
        <v>1</v>
      </c>
    </row>
    <row r="3714" spans="52:54" ht="15.75" customHeight="1">
      <c r="AZ3714" s="138">
        <f t="shared" ca="1" si="110"/>
        <v>133000</v>
      </c>
      <c r="BA3714" s="138">
        <f t="shared" ca="1" si="111"/>
        <v>132999</v>
      </c>
      <c r="BB3714" s="138">
        <f t="shared" ca="1" si="112"/>
        <v>1</v>
      </c>
    </row>
    <row r="3715" spans="52:54" ht="15.75" customHeight="1">
      <c r="AZ3715" s="138">
        <f t="shared" ca="1" si="110"/>
        <v>313000</v>
      </c>
      <c r="BA3715" s="138">
        <f t="shared" ca="1" si="111"/>
        <v>312999</v>
      </c>
      <c r="BB3715" s="138">
        <f t="shared" ca="1" si="112"/>
        <v>1</v>
      </c>
    </row>
    <row r="3716" spans="52:54" ht="15.75" customHeight="1">
      <c r="AZ3716" s="138">
        <f t="shared" ca="1" si="110"/>
        <v>130000</v>
      </c>
      <c r="BA3716" s="138">
        <f t="shared" ca="1" si="111"/>
        <v>129999</v>
      </c>
      <c r="BB3716" s="138">
        <f t="shared" ca="1" si="112"/>
        <v>1</v>
      </c>
    </row>
    <row r="3717" spans="52:54" ht="15.75" customHeight="1">
      <c r="AZ3717" s="138">
        <f t="shared" ca="1" si="110"/>
        <v>115000</v>
      </c>
      <c r="BA3717" s="138">
        <f t="shared" ca="1" si="111"/>
        <v>114999</v>
      </c>
      <c r="BB3717" s="138">
        <f t="shared" ca="1" si="112"/>
        <v>1</v>
      </c>
    </row>
    <row r="3718" spans="52:54" ht="15.75" customHeight="1">
      <c r="AZ3718" s="138">
        <f t="shared" ca="1" si="110"/>
        <v>160000</v>
      </c>
      <c r="BA3718" s="138">
        <f t="shared" ca="1" si="111"/>
        <v>159999</v>
      </c>
      <c r="BB3718" s="138">
        <f t="shared" ca="1" si="112"/>
        <v>1</v>
      </c>
    </row>
    <row r="3719" spans="52:54" ht="15.75" customHeight="1">
      <c r="AZ3719" s="138">
        <f t="shared" ca="1" si="110"/>
        <v>195000</v>
      </c>
      <c r="BA3719" s="138">
        <f t="shared" ca="1" si="111"/>
        <v>194999</v>
      </c>
      <c r="BB3719" s="138">
        <f t="shared" ca="1" si="112"/>
        <v>1</v>
      </c>
    </row>
    <row r="3720" spans="52:54" ht="15.75" customHeight="1">
      <c r="AZ3720" s="138">
        <f t="shared" ca="1" si="110"/>
        <v>354000</v>
      </c>
      <c r="BA3720" s="138">
        <f t="shared" ca="1" si="111"/>
        <v>353999</v>
      </c>
      <c r="BB3720" s="138">
        <f t="shared" ca="1" si="112"/>
        <v>1</v>
      </c>
    </row>
    <row r="3721" spans="52:54" ht="15.75" customHeight="1">
      <c r="AZ3721" s="138">
        <f t="shared" ca="1" si="110"/>
        <v>204000</v>
      </c>
      <c r="BA3721" s="138">
        <f t="shared" ca="1" si="111"/>
        <v>203999</v>
      </c>
      <c r="BB3721" s="138">
        <f t="shared" ca="1" si="112"/>
        <v>1</v>
      </c>
    </row>
    <row r="3722" spans="52:54" ht="15.75" customHeight="1">
      <c r="AZ3722" s="138">
        <f t="shared" ca="1" si="110"/>
        <v>122000</v>
      </c>
      <c r="BA3722" s="138">
        <f t="shared" ca="1" si="111"/>
        <v>121999</v>
      </c>
      <c r="BB3722" s="138">
        <f t="shared" ca="1" si="112"/>
        <v>1</v>
      </c>
    </row>
    <row r="3723" spans="52:54" ht="15.75" customHeight="1">
      <c r="AZ3723" s="138">
        <f t="shared" ca="1" si="110"/>
        <v>202000</v>
      </c>
      <c r="BA3723" s="138">
        <f t="shared" ca="1" si="111"/>
        <v>201999</v>
      </c>
      <c r="BB3723" s="138">
        <f t="shared" ca="1" si="112"/>
        <v>1</v>
      </c>
    </row>
    <row r="3724" spans="52:54" ht="15.75" customHeight="1">
      <c r="AZ3724" s="138">
        <f t="shared" ca="1" si="110"/>
        <v>359000</v>
      </c>
      <c r="BA3724" s="138">
        <f t="shared" ca="1" si="111"/>
        <v>358999</v>
      </c>
      <c r="BB3724" s="138">
        <f t="shared" ca="1" si="112"/>
        <v>1</v>
      </c>
    </row>
    <row r="3725" spans="52:54" ht="15.75" customHeight="1">
      <c r="AZ3725" s="138">
        <f t="shared" ca="1" si="110"/>
        <v>168000</v>
      </c>
      <c r="BA3725" s="138">
        <f t="shared" ca="1" si="111"/>
        <v>167999</v>
      </c>
      <c r="BB3725" s="138">
        <f t="shared" ca="1" si="112"/>
        <v>1</v>
      </c>
    </row>
    <row r="3726" spans="52:54" ht="15.75" customHeight="1">
      <c r="AZ3726" s="138">
        <f t="shared" ca="1" si="110"/>
        <v>335000</v>
      </c>
      <c r="BA3726" s="138">
        <f t="shared" ca="1" si="111"/>
        <v>334999</v>
      </c>
      <c r="BB3726" s="138">
        <f t="shared" ca="1" si="112"/>
        <v>1</v>
      </c>
    </row>
    <row r="3727" spans="52:54" ht="15.75" customHeight="1">
      <c r="AZ3727" s="138">
        <f t="shared" ca="1" si="110"/>
        <v>264000</v>
      </c>
      <c r="BA3727" s="138">
        <f t="shared" ca="1" si="111"/>
        <v>263999</v>
      </c>
      <c r="BB3727" s="138">
        <f t="shared" ca="1" si="112"/>
        <v>1</v>
      </c>
    </row>
    <row r="3728" spans="52:54" ht="15.75" customHeight="1">
      <c r="AZ3728" s="138">
        <f t="shared" ca="1" si="110"/>
        <v>395000</v>
      </c>
      <c r="BA3728" s="138">
        <f t="shared" ca="1" si="111"/>
        <v>394999</v>
      </c>
      <c r="BB3728" s="138">
        <f t="shared" ca="1" si="112"/>
        <v>1</v>
      </c>
    </row>
    <row r="3729" spans="52:54" ht="15.75" customHeight="1">
      <c r="AZ3729" s="138">
        <f t="shared" ca="1" si="110"/>
        <v>233000</v>
      </c>
      <c r="BA3729" s="138">
        <f t="shared" ca="1" si="111"/>
        <v>232999</v>
      </c>
      <c r="BB3729" s="138">
        <f t="shared" ca="1" si="112"/>
        <v>1</v>
      </c>
    </row>
    <row r="3730" spans="52:54" ht="15.75" customHeight="1">
      <c r="AZ3730" s="138">
        <f t="shared" ca="1" si="110"/>
        <v>291000</v>
      </c>
      <c r="BA3730" s="138">
        <f t="shared" ca="1" si="111"/>
        <v>290999</v>
      </c>
      <c r="BB3730" s="138">
        <f t="shared" ca="1" si="112"/>
        <v>1</v>
      </c>
    </row>
    <row r="3731" spans="52:54" ht="15.75" customHeight="1">
      <c r="AZ3731" s="138">
        <f t="shared" ca="1" si="110"/>
        <v>320000</v>
      </c>
      <c r="BA3731" s="138">
        <f t="shared" ca="1" si="111"/>
        <v>319999</v>
      </c>
      <c r="BB3731" s="138">
        <f t="shared" ca="1" si="112"/>
        <v>1</v>
      </c>
    </row>
    <row r="3732" spans="52:54" ht="15.75" customHeight="1">
      <c r="AZ3732" s="138">
        <f t="shared" ca="1" si="110"/>
        <v>344000</v>
      </c>
      <c r="BA3732" s="138">
        <f t="shared" ca="1" si="111"/>
        <v>343999</v>
      </c>
      <c r="BB3732" s="138">
        <f t="shared" ca="1" si="112"/>
        <v>1</v>
      </c>
    </row>
    <row r="3733" spans="52:54" ht="15.75" customHeight="1">
      <c r="AZ3733" s="138">
        <f t="shared" ca="1" si="110"/>
        <v>202000</v>
      </c>
      <c r="BA3733" s="138">
        <f t="shared" ca="1" si="111"/>
        <v>201999</v>
      </c>
      <c r="BB3733" s="138">
        <f t="shared" ca="1" si="112"/>
        <v>1</v>
      </c>
    </row>
    <row r="3734" spans="52:54" ht="15.75" customHeight="1">
      <c r="AZ3734" s="138">
        <f t="shared" ca="1" si="110"/>
        <v>257000</v>
      </c>
      <c r="BA3734" s="138">
        <f t="shared" ca="1" si="111"/>
        <v>256999</v>
      </c>
      <c r="BB3734" s="138">
        <f t="shared" ca="1" si="112"/>
        <v>1</v>
      </c>
    </row>
    <row r="3735" spans="52:54" ht="15.75" customHeight="1">
      <c r="AZ3735" s="138">
        <f t="shared" ca="1" si="110"/>
        <v>374000</v>
      </c>
      <c r="BA3735" s="138">
        <f t="shared" ca="1" si="111"/>
        <v>373999</v>
      </c>
      <c r="BB3735" s="138">
        <f t="shared" ca="1" si="112"/>
        <v>1</v>
      </c>
    </row>
    <row r="3736" spans="52:54" ht="15.75" customHeight="1">
      <c r="AZ3736" s="138">
        <f t="shared" ca="1" si="110"/>
        <v>345000</v>
      </c>
      <c r="BA3736" s="138">
        <f t="shared" ca="1" si="111"/>
        <v>344999</v>
      </c>
      <c r="BB3736" s="138">
        <f t="shared" ca="1" si="112"/>
        <v>1</v>
      </c>
    </row>
    <row r="3737" spans="52:54" ht="15.75" customHeight="1">
      <c r="AZ3737" s="138">
        <f t="shared" ca="1" si="110"/>
        <v>210000</v>
      </c>
      <c r="BA3737" s="138">
        <f t="shared" ca="1" si="111"/>
        <v>209999</v>
      </c>
      <c r="BB3737" s="138">
        <f t="shared" ca="1" si="112"/>
        <v>1</v>
      </c>
    </row>
    <row r="3738" spans="52:54" ht="15.75" customHeight="1">
      <c r="AZ3738" s="138">
        <f t="shared" ca="1" si="110"/>
        <v>133000</v>
      </c>
      <c r="BA3738" s="138">
        <f t="shared" ca="1" si="111"/>
        <v>132999</v>
      </c>
      <c r="BB3738" s="138">
        <f t="shared" ca="1" si="112"/>
        <v>1</v>
      </c>
    </row>
    <row r="3739" spans="52:54" ht="15.75" customHeight="1">
      <c r="AZ3739" s="138">
        <f t="shared" ca="1" si="110"/>
        <v>137000</v>
      </c>
      <c r="BA3739" s="138">
        <f t="shared" ca="1" si="111"/>
        <v>136999</v>
      </c>
      <c r="BB3739" s="138">
        <f t="shared" ca="1" si="112"/>
        <v>1</v>
      </c>
    </row>
    <row r="3740" spans="52:54" ht="15.75" customHeight="1">
      <c r="AZ3740" s="138">
        <f t="shared" ca="1" si="110"/>
        <v>371000</v>
      </c>
      <c r="BA3740" s="138">
        <f t="shared" ca="1" si="111"/>
        <v>370999</v>
      </c>
      <c r="BB3740" s="138">
        <f t="shared" ca="1" si="112"/>
        <v>1</v>
      </c>
    </row>
    <row r="3741" spans="52:54" ht="15.75" customHeight="1">
      <c r="AZ3741" s="138">
        <f t="shared" ca="1" si="110"/>
        <v>340000</v>
      </c>
      <c r="BA3741" s="138">
        <f t="shared" ca="1" si="111"/>
        <v>339999</v>
      </c>
      <c r="BB3741" s="138">
        <f t="shared" ca="1" si="112"/>
        <v>1</v>
      </c>
    </row>
    <row r="3742" spans="52:54" ht="15.75" customHeight="1">
      <c r="AZ3742" s="138">
        <f t="shared" ca="1" si="110"/>
        <v>207000</v>
      </c>
      <c r="BA3742" s="138">
        <f t="shared" ca="1" si="111"/>
        <v>206999</v>
      </c>
      <c r="BB3742" s="138">
        <f t="shared" ca="1" si="112"/>
        <v>1</v>
      </c>
    </row>
    <row r="3743" spans="52:54" ht="15.75" customHeight="1">
      <c r="AZ3743" s="138">
        <f t="shared" ca="1" si="110"/>
        <v>160000</v>
      </c>
      <c r="BA3743" s="138">
        <f t="shared" ca="1" si="111"/>
        <v>159999</v>
      </c>
      <c r="BB3743" s="138">
        <f t="shared" ca="1" si="112"/>
        <v>1</v>
      </c>
    </row>
    <row r="3744" spans="52:54" ht="15.75" customHeight="1">
      <c r="AZ3744" s="138">
        <f t="shared" ca="1" si="110"/>
        <v>330000</v>
      </c>
      <c r="BA3744" s="138">
        <f t="shared" ca="1" si="111"/>
        <v>329999</v>
      </c>
      <c r="BB3744" s="138">
        <f t="shared" ca="1" si="112"/>
        <v>1</v>
      </c>
    </row>
    <row r="3745" spans="52:54" ht="15.75" customHeight="1">
      <c r="AZ3745" s="138">
        <f t="shared" ca="1" si="110"/>
        <v>292000</v>
      </c>
      <c r="BA3745" s="138">
        <f t="shared" ca="1" si="111"/>
        <v>291999</v>
      </c>
      <c r="BB3745" s="138">
        <f t="shared" ca="1" si="112"/>
        <v>1</v>
      </c>
    </row>
    <row r="3746" spans="52:54" ht="15.75" customHeight="1">
      <c r="AZ3746" s="138">
        <f t="shared" ca="1" si="110"/>
        <v>104000</v>
      </c>
      <c r="BA3746" s="138">
        <f t="shared" ca="1" si="111"/>
        <v>103999</v>
      </c>
      <c r="BB3746" s="138">
        <f t="shared" ca="1" si="112"/>
        <v>1</v>
      </c>
    </row>
    <row r="3747" spans="52:54" ht="15.75" customHeight="1">
      <c r="AZ3747" s="138">
        <f t="shared" ca="1" si="110"/>
        <v>122000</v>
      </c>
      <c r="BA3747" s="138">
        <f t="shared" ca="1" si="111"/>
        <v>121999</v>
      </c>
      <c r="BB3747" s="138">
        <f t="shared" ca="1" si="112"/>
        <v>1</v>
      </c>
    </row>
    <row r="3748" spans="52:54" ht="15.75" customHeight="1">
      <c r="AZ3748" s="138">
        <f t="shared" ca="1" si="110"/>
        <v>252000</v>
      </c>
      <c r="BA3748" s="138">
        <f t="shared" ca="1" si="111"/>
        <v>251999</v>
      </c>
      <c r="BB3748" s="138">
        <f t="shared" ca="1" si="112"/>
        <v>1</v>
      </c>
    </row>
    <row r="3749" spans="52:54" ht="15.75" customHeight="1">
      <c r="AZ3749" s="138">
        <f t="shared" ca="1" si="110"/>
        <v>308000</v>
      </c>
      <c r="BA3749" s="138">
        <f t="shared" ca="1" si="111"/>
        <v>307999</v>
      </c>
      <c r="BB3749" s="138">
        <f t="shared" ca="1" si="112"/>
        <v>1</v>
      </c>
    </row>
    <row r="3750" spans="52:54" ht="15.75" customHeight="1">
      <c r="AZ3750" s="138">
        <f t="shared" ca="1" si="110"/>
        <v>298000</v>
      </c>
      <c r="BA3750" s="138">
        <f t="shared" ca="1" si="111"/>
        <v>297999</v>
      </c>
      <c r="BB3750" s="138">
        <f t="shared" ca="1" si="112"/>
        <v>1</v>
      </c>
    </row>
    <row r="3751" spans="52:54" ht="15.75" customHeight="1">
      <c r="AZ3751" s="138">
        <f t="shared" ca="1" si="110"/>
        <v>242000</v>
      </c>
      <c r="BA3751" s="138">
        <f t="shared" ca="1" si="111"/>
        <v>241999</v>
      </c>
      <c r="BB3751" s="138">
        <f t="shared" ca="1" si="112"/>
        <v>1</v>
      </c>
    </row>
    <row r="3752" spans="52:54" ht="15.75" customHeight="1">
      <c r="AZ3752" s="138">
        <f t="shared" ca="1" si="110"/>
        <v>280000</v>
      </c>
      <c r="BA3752" s="138">
        <f t="shared" ca="1" si="111"/>
        <v>279999</v>
      </c>
      <c r="BB3752" s="138">
        <f t="shared" ca="1" si="112"/>
        <v>1</v>
      </c>
    </row>
    <row r="3753" spans="52:54" ht="15.75" customHeight="1">
      <c r="AZ3753" s="138">
        <f t="shared" ca="1" si="110"/>
        <v>339000</v>
      </c>
      <c r="BA3753" s="138">
        <f t="shared" ca="1" si="111"/>
        <v>338999</v>
      </c>
      <c r="BB3753" s="138">
        <f t="shared" ca="1" si="112"/>
        <v>1</v>
      </c>
    </row>
    <row r="3754" spans="52:54" ht="15.75" customHeight="1">
      <c r="AZ3754" s="138">
        <f t="shared" ca="1" si="110"/>
        <v>278000</v>
      </c>
      <c r="BA3754" s="138">
        <f t="shared" ca="1" si="111"/>
        <v>277999</v>
      </c>
      <c r="BB3754" s="138">
        <f t="shared" ca="1" si="112"/>
        <v>1</v>
      </c>
    </row>
    <row r="3755" spans="52:54" ht="15.75" customHeight="1">
      <c r="AZ3755" s="138">
        <f t="shared" ca="1" si="110"/>
        <v>222000</v>
      </c>
      <c r="BA3755" s="138">
        <f t="shared" ca="1" si="111"/>
        <v>221999</v>
      </c>
      <c r="BB3755" s="138">
        <f t="shared" ca="1" si="112"/>
        <v>1</v>
      </c>
    </row>
    <row r="3756" spans="52:54" ht="15.75" customHeight="1">
      <c r="AZ3756" s="138">
        <f t="shared" ca="1" si="110"/>
        <v>350000</v>
      </c>
      <c r="BA3756" s="138">
        <f t="shared" ca="1" si="111"/>
        <v>349999</v>
      </c>
      <c r="BB3756" s="138">
        <f t="shared" ca="1" si="112"/>
        <v>1</v>
      </c>
    </row>
    <row r="3757" spans="52:54" ht="15.75" customHeight="1">
      <c r="AZ3757" s="138">
        <f t="shared" ca="1" si="110"/>
        <v>286000</v>
      </c>
      <c r="BA3757" s="138">
        <f t="shared" ca="1" si="111"/>
        <v>285999</v>
      </c>
      <c r="BB3757" s="138">
        <f t="shared" ca="1" si="112"/>
        <v>1</v>
      </c>
    </row>
    <row r="3758" spans="52:54" ht="15.75" customHeight="1">
      <c r="AZ3758" s="138">
        <f t="shared" ca="1" si="110"/>
        <v>219000</v>
      </c>
      <c r="BA3758" s="138">
        <f t="shared" ca="1" si="111"/>
        <v>218999</v>
      </c>
      <c r="BB3758" s="138">
        <f t="shared" ca="1" si="112"/>
        <v>1</v>
      </c>
    </row>
    <row r="3759" spans="52:54" ht="15.75" customHeight="1">
      <c r="AZ3759" s="138">
        <f t="shared" ca="1" si="110"/>
        <v>253000</v>
      </c>
      <c r="BA3759" s="138">
        <f t="shared" ca="1" si="111"/>
        <v>252999</v>
      </c>
      <c r="BB3759" s="138">
        <f t="shared" ca="1" si="112"/>
        <v>1</v>
      </c>
    </row>
    <row r="3760" spans="52:54" ht="15.75" customHeight="1">
      <c r="AZ3760" s="138">
        <f t="shared" ca="1" si="110"/>
        <v>196000</v>
      </c>
      <c r="BA3760" s="138">
        <f t="shared" ca="1" si="111"/>
        <v>195999</v>
      </c>
      <c r="BB3760" s="138">
        <f t="shared" ca="1" si="112"/>
        <v>1</v>
      </c>
    </row>
    <row r="3761" spans="52:54" ht="15.75" customHeight="1">
      <c r="AZ3761" s="138">
        <f t="shared" ca="1" si="110"/>
        <v>125000</v>
      </c>
      <c r="BA3761" s="138">
        <f t="shared" ca="1" si="111"/>
        <v>124999</v>
      </c>
      <c r="BB3761" s="138">
        <f t="shared" ca="1" si="112"/>
        <v>1</v>
      </c>
    </row>
    <row r="3762" spans="52:54" ht="15.75" customHeight="1">
      <c r="AZ3762" s="138">
        <f t="shared" ca="1" si="110"/>
        <v>290000</v>
      </c>
      <c r="BA3762" s="138">
        <f t="shared" ca="1" si="111"/>
        <v>289999</v>
      </c>
      <c r="BB3762" s="138">
        <f t="shared" ca="1" si="112"/>
        <v>1</v>
      </c>
    </row>
    <row r="3763" spans="52:54" ht="15.75" customHeight="1">
      <c r="AZ3763" s="138">
        <f t="shared" ca="1" si="110"/>
        <v>301000</v>
      </c>
      <c r="BA3763" s="138">
        <f t="shared" ca="1" si="111"/>
        <v>300999</v>
      </c>
      <c r="BB3763" s="138">
        <f t="shared" ca="1" si="112"/>
        <v>1</v>
      </c>
    </row>
    <row r="3764" spans="52:54" ht="15.75" customHeight="1">
      <c r="AZ3764" s="138">
        <f t="shared" ca="1" si="110"/>
        <v>218000</v>
      </c>
      <c r="BA3764" s="138">
        <f t="shared" ca="1" si="111"/>
        <v>217999</v>
      </c>
      <c r="BB3764" s="138">
        <f t="shared" ca="1" si="112"/>
        <v>1</v>
      </c>
    </row>
    <row r="3765" spans="52:54" ht="15.75" customHeight="1">
      <c r="AZ3765" s="138">
        <f t="shared" ca="1" si="110"/>
        <v>155000</v>
      </c>
      <c r="BA3765" s="138">
        <f t="shared" ca="1" si="111"/>
        <v>154999</v>
      </c>
      <c r="BB3765" s="138">
        <f t="shared" ca="1" si="112"/>
        <v>1</v>
      </c>
    </row>
    <row r="3766" spans="52:54" ht="15.75" customHeight="1">
      <c r="AZ3766" s="138">
        <f t="shared" ca="1" si="110"/>
        <v>386000</v>
      </c>
      <c r="BA3766" s="138">
        <f t="shared" ca="1" si="111"/>
        <v>385999</v>
      </c>
      <c r="BB3766" s="138">
        <f t="shared" ca="1" si="112"/>
        <v>1</v>
      </c>
    </row>
    <row r="3767" spans="52:54" ht="15.75" customHeight="1">
      <c r="AZ3767" s="138">
        <f t="shared" ca="1" si="110"/>
        <v>266000</v>
      </c>
      <c r="BA3767" s="138">
        <f t="shared" ca="1" si="111"/>
        <v>265999</v>
      </c>
      <c r="BB3767" s="138">
        <f t="shared" ca="1" si="112"/>
        <v>1</v>
      </c>
    </row>
    <row r="3768" spans="52:54" ht="15.75" customHeight="1">
      <c r="AZ3768" s="138">
        <f t="shared" ca="1" si="110"/>
        <v>233000</v>
      </c>
      <c r="BA3768" s="138">
        <f t="shared" ca="1" si="111"/>
        <v>232999</v>
      </c>
      <c r="BB3768" s="138">
        <f t="shared" ca="1" si="112"/>
        <v>1</v>
      </c>
    </row>
    <row r="3769" spans="52:54" ht="15.75" customHeight="1">
      <c r="AZ3769" s="138">
        <f t="shared" ca="1" si="110"/>
        <v>239000</v>
      </c>
      <c r="BA3769" s="138">
        <f t="shared" ca="1" si="111"/>
        <v>238999</v>
      </c>
      <c r="BB3769" s="138">
        <f t="shared" ca="1" si="112"/>
        <v>1</v>
      </c>
    </row>
    <row r="3770" spans="52:54" ht="15.75" customHeight="1">
      <c r="AZ3770" s="138">
        <f t="shared" ca="1" si="110"/>
        <v>192000</v>
      </c>
      <c r="BA3770" s="138">
        <f t="shared" ca="1" si="111"/>
        <v>191999</v>
      </c>
      <c r="BB3770" s="138">
        <f t="shared" ca="1" si="112"/>
        <v>1</v>
      </c>
    </row>
    <row r="3771" spans="52:54" ht="15.75" customHeight="1">
      <c r="AZ3771" s="138">
        <f t="shared" ca="1" si="110"/>
        <v>274000</v>
      </c>
      <c r="BA3771" s="138">
        <f t="shared" ca="1" si="111"/>
        <v>273999</v>
      </c>
      <c r="BB3771" s="138">
        <f t="shared" ca="1" si="112"/>
        <v>1</v>
      </c>
    </row>
    <row r="3772" spans="52:54" ht="15.75" customHeight="1">
      <c r="AZ3772" s="138">
        <f t="shared" ca="1" si="110"/>
        <v>105000</v>
      </c>
      <c r="BA3772" s="138">
        <f t="shared" ca="1" si="111"/>
        <v>104999</v>
      </c>
      <c r="BB3772" s="138">
        <f t="shared" ca="1" si="112"/>
        <v>1</v>
      </c>
    </row>
    <row r="3773" spans="52:54" ht="15.75" customHeight="1">
      <c r="AZ3773" s="138">
        <f t="shared" ca="1" si="110"/>
        <v>377000</v>
      </c>
      <c r="BA3773" s="138">
        <f t="shared" ca="1" si="111"/>
        <v>376999</v>
      </c>
      <c r="BB3773" s="138">
        <f t="shared" ca="1" si="112"/>
        <v>1</v>
      </c>
    </row>
    <row r="3774" spans="52:54" ht="15.75" customHeight="1">
      <c r="AZ3774" s="138">
        <f t="shared" ca="1" si="110"/>
        <v>374000</v>
      </c>
      <c r="BA3774" s="138">
        <f t="shared" ca="1" si="111"/>
        <v>373999</v>
      </c>
      <c r="BB3774" s="138">
        <f t="shared" ca="1" si="112"/>
        <v>1</v>
      </c>
    </row>
    <row r="3775" spans="52:54" ht="15.75" customHeight="1">
      <c r="AZ3775" s="138">
        <f t="shared" ca="1" si="110"/>
        <v>391000</v>
      </c>
      <c r="BA3775" s="138">
        <f t="shared" ca="1" si="111"/>
        <v>390999</v>
      </c>
      <c r="BB3775" s="138">
        <f t="shared" ca="1" si="112"/>
        <v>1</v>
      </c>
    </row>
    <row r="3776" spans="52:54" ht="15.75" customHeight="1">
      <c r="AZ3776" s="138">
        <f t="shared" ca="1" si="110"/>
        <v>208000</v>
      </c>
      <c r="BA3776" s="138">
        <f t="shared" ca="1" si="111"/>
        <v>207999</v>
      </c>
      <c r="BB3776" s="138">
        <f t="shared" ca="1" si="112"/>
        <v>1</v>
      </c>
    </row>
    <row r="3777" spans="52:54" ht="15.75" customHeight="1">
      <c r="AZ3777" s="138">
        <f t="shared" ca="1" si="110"/>
        <v>314000</v>
      </c>
      <c r="BA3777" s="138">
        <f t="shared" ca="1" si="111"/>
        <v>313999</v>
      </c>
      <c r="BB3777" s="138">
        <f t="shared" ca="1" si="112"/>
        <v>1</v>
      </c>
    </row>
    <row r="3778" spans="52:54" ht="15.75" customHeight="1">
      <c r="AZ3778" s="138">
        <f t="shared" ca="1" si="110"/>
        <v>268000</v>
      </c>
      <c r="BA3778" s="138">
        <f t="shared" ca="1" si="111"/>
        <v>267999</v>
      </c>
      <c r="BB3778" s="138">
        <f t="shared" ca="1" si="112"/>
        <v>1</v>
      </c>
    </row>
    <row r="3779" spans="52:54" ht="15.75" customHeight="1">
      <c r="AZ3779" s="138">
        <f t="shared" ca="1" si="110"/>
        <v>164000</v>
      </c>
      <c r="BA3779" s="138">
        <f t="shared" ca="1" si="111"/>
        <v>163999</v>
      </c>
      <c r="BB3779" s="138">
        <f t="shared" ca="1" si="112"/>
        <v>1</v>
      </c>
    </row>
    <row r="3780" spans="52:54" ht="15.75" customHeight="1">
      <c r="AZ3780" s="138">
        <f t="shared" ca="1" si="110"/>
        <v>270000</v>
      </c>
      <c r="BA3780" s="138">
        <f t="shared" ca="1" si="111"/>
        <v>269999</v>
      </c>
      <c r="BB3780" s="138">
        <f t="shared" ca="1" si="112"/>
        <v>1</v>
      </c>
    </row>
    <row r="3781" spans="52:54" ht="15.75" customHeight="1">
      <c r="AZ3781" s="138">
        <f t="shared" ca="1" si="110"/>
        <v>203000</v>
      </c>
      <c r="BA3781" s="138">
        <f t="shared" ca="1" si="111"/>
        <v>202999</v>
      </c>
      <c r="BB3781" s="138">
        <f t="shared" ca="1" si="112"/>
        <v>1</v>
      </c>
    </row>
    <row r="3782" spans="52:54" ht="15.75" customHeight="1">
      <c r="AZ3782" s="138">
        <f t="shared" ca="1" si="110"/>
        <v>263000</v>
      </c>
      <c r="BA3782" s="138">
        <f t="shared" ca="1" si="111"/>
        <v>262999</v>
      </c>
      <c r="BB3782" s="138">
        <f t="shared" ca="1" si="112"/>
        <v>1</v>
      </c>
    </row>
    <row r="3783" spans="52:54" ht="15.75" customHeight="1">
      <c r="AZ3783" s="138">
        <f t="shared" ca="1" si="110"/>
        <v>190000</v>
      </c>
      <c r="BA3783" s="138">
        <f t="shared" ca="1" si="111"/>
        <v>189999</v>
      </c>
      <c r="BB3783" s="138">
        <f t="shared" ca="1" si="112"/>
        <v>1</v>
      </c>
    </row>
    <row r="3784" spans="52:54" ht="15.75" customHeight="1">
      <c r="AZ3784" s="138">
        <f t="shared" ca="1" si="110"/>
        <v>262000</v>
      </c>
      <c r="BA3784" s="138">
        <f t="shared" ca="1" si="111"/>
        <v>261999</v>
      </c>
      <c r="BB3784" s="138">
        <f t="shared" ca="1" si="112"/>
        <v>1</v>
      </c>
    </row>
    <row r="3785" spans="52:54" ht="15.75" customHeight="1">
      <c r="AZ3785" s="138">
        <f t="shared" ca="1" si="110"/>
        <v>376000</v>
      </c>
      <c r="BA3785" s="138">
        <f t="shared" ca="1" si="111"/>
        <v>375999</v>
      </c>
      <c r="BB3785" s="138">
        <f t="shared" ca="1" si="112"/>
        <v>1</v>
      </c>
    </row>
    <row r="3786" spans="52:54" ht="15.75" customHeight="1">
      <c r="AZ3786" s="138">
        <f t="shared" ca="1" si="110"/>
        <v>123000</v>
      </c>
      <c r="BA3786" s="138">
        <f t="shared" ca="1" si="111"/>
        <v>122999</v>
      </c>
      <c r="BB3786" s="138">
        <f t="shared" ca="1" si="112"/>
        <v>1</v>
      </c>
    </row>
    <row r="3787" spans="52:54" ht="15.75" customHeight="1">
      <c r="AZ3787" s="138">
        <f t="shared" ca="1" si="110"/>
        <v>372000</v>
      </c>
      <c r="BA3787" s="138">
        <f t="shared" ca="1" si="111"/>
        <v>371999</v>
      </c>
      <c r="BB3787" s="138">
        <f t="shared" ca="1" si="112"/>
        <v>1</v>
      </c>
    </row>
    <row r="3788" spans="52:54" ht="15.75" customHeight="1">
      <c r="AZ3788" s="138">
        <f t="shared" ca="1" si="110"/>
        <v>254000</v>
      </c>
      <c r="BA3788" s="138">
        <f t="shared" ca="1" si="111"/>
        <v>253999</v>
      </c>
      <c r="BB3788" s="138">
        <f t="shared" ca="1" si="112"/>
        <v>1</v>
      </c>
    </row>
    <row r="3789" spans="52:54" ht="15.75" customHeight="1">
      <c r="AZ3789" s="138">
        <f t="shared" ca="1" si="110"/>
        <v>301000</v>
      </c>
      <c r="BA3789" s="138">
        <f t="shared" ca="1" si="111"/>
        <v>300999</v>
      </c>
      <c r="BB3789" s="138">
        <f t="shared" ca="1" si="112"/>
        <v>1</v>
      </c>
    </row>
    <row r="3790" spans="52:54" ht="15.75" customHeight="1">
      <c r="AZ3790" s="138">
        <f t="shared" ca="1" si="110"/>
        <v>356000</v>
      </c>
      <c r="BA3790" s="138">
        <f t="shared" ca="1" si="111"/>
        <v>355999</v>
      </c>
      <c r="BB3790" s="138">
        <f t="shared" ca="1" si="112"/>
        <v>1</v>
      </c>
    </row>
    <row r="3791" spans="52:54" ht="15.75" customHeight="1">
      <c r="AZ3791" s="138">
        <f t="shared" ca="1" si="110"/>
        <v>365000</v>
      </c>
      <c r="BA3791" s="138">
        <f t="shared" ca="1" si="111"/>
        <v>364999</v>
      </c>
      <c r="BB3791" s="138">
        <f t="shared" ca="1" si="112"/>
        <v>1</v>
      </c>
    </row>
    <row r="3792" spans="52:54" ht="15.75" customHeight="1">
      <c r="AZ3792" s="138">
        <f t="shared" ca="1" si="110"/>
        <v>246000</v>
      </c>
      <c r="BA3792" s="138">
        <f t="shared" ca="1" si="111"/>
        <v>245999</v>
      </c>
      <c r="BB3792" s="138">
        <f t="shared" ca="1" si="112"/>
        <v>1</v>
      </c>
    </row>
    <row r="3793" spans="52:54" ht="15.75" customHeight="1">
      <c r="AZ3793" s="138">
        <f t="shared" ca="1" si="110"/>
        <v>301000</v>
      </c>
      <c r="BA3793" s="138">
        <f t="shared" ca="1" si="111"/>
        <v>300999</v>
      </c>
      <c r="BB3793" s="138">
        <f t="shared" ca="1" si="112"/>
        <v>1</v>
      </c>
    </row>
    <row r="3794" spans="52:54" ht="15.75" customHeight="1">
      <c r="AZ3794" s="138">
        <f t="shared" ca="1" si="110"/>
        <v>142000</v>
      </c>
      <c r="BA3794" s="138">
        <f t="shared" ca="1" si="111"/>
        <v>141999</v>
      </c>
      <c r="BB3794" s="138">
        <f t="shared" ca="1" si="112"/>
        <v>1</v>
      </c>
    </row>
    <row r="3795" spans="52:54" ht="15.75" customHeight="1">
      <c r="AZ3795" s="138">
        <f t="shared" ca="1" si="110"/>
        <v>392000</v>
      </c>
      <c r="BA3795" s="138">
        <f t="shared" ca="1" si="111"/>
        <v>391999</v>
      </c>
      <c r="BB3795" s="138">
        <f t="shared" ca="1" si="112"/>
        <v>1</v>
      </c>
    </row>
    <row r="3796" spans="52:54" ht="15.75" customHeight="1">
      <c r="AZ3796" s="138">
        <f t="shared" ca="1" si="110"/>
        <v>117000</v>
      </c>
      <c r="BA3796" s="138">
        <f t="shared" ca="1" si="111"/>
        <v>116999</v>
      </c>
      <c r="BB3796" s="138">
        <f t="shared" ca="1" si="112"/>
        <v>1</v>
      </c>
    </row>
    <row r="3797" spans="52:54" ht="15.75" customHeight="1">
      <c r="AZ3797" s="138">
        <f t="shared" ca="1" si="110"/>
        <v>385000</v>
      </c>
      <c r="BA3797" s="138">
        <f t="shared" ca="1" si="111"/>
        <v>384999</v>
      </c>
      <c r="BB3797" s="138">
        <f t="shared" ca="1" si="112"/>
        <v>1</v>
      </c>
    </row>
    <row r="3798" spans="52:54" ht="15.75" customHeight="1">
      <c r="AZ3798" s="138">
        <f t="shared" ca="1" si="110"/>
        <v>129000</v>
      </c>
      <c r="BA3798" s="138">
        <f t="shared" ca="1" si="111"/>
        <v>128999</v>
      </c>
      <c r="BB3798" s="138">
        <f t="shared" ca="1" si="112"/>
        <v>1</v>
      </c>
    </row>
    <row r="3799" spans="52:54" ht="15.75" customHeight="1">
      <c r="AZ3799" s="138">
        <f t="shared" ca="1" si="110"/>
        <v>186000</v>
      </c>
      <c r="BA3799" s="138">
        <f t="shared" ca="1" si="111"/>
        <v>185999</v>
      </c>
      <c r="BB3799" s="138">
        <f t="shared" ca="1" si="112"/>
        <v>1</v>
      </c>
    </row>
    <row r="3800" spans="52:54" ht="15.75" customHeight="1">
      <c r="AZ3800" s="138">
        <f t="shared" ca="1" si="110"/>
        <v>389000</v>
      </c>
      <c r="BA3800" s="138">
        <f t="shared" ca="1" si="111"/>
        <v>388999</v>
      </c>
      <c r="BB3800" s="138">
        <f t="shared" ca="1" si="112"/>
        <v>1</v>
      </c>
    </row>
    <row r="3801" spans="52:54" ht="15.75" customHeight="1">
      <c r="AZ3801" s="138">
        <f t="shared" ca="1" si="110"/>
        <v>337000</v>
      </c>
      <c r="BA3801" s="138">
        <f t="shared" ca="1" si="111"/>
        <v>336999</v>
      </c>
      <c r="BB3801" s="138">
        <f t="shared" ca="1" si="112"/>
        <v>1</v>
      </c>
    </row>
    <row r="3802" spans="52:54" ht="15.75" customHeight="1">
      <c r="AZ3802" s="138">
        <f t="shared" ca="1" si="110"/>
        <v>355000</v>
      </c>
      <c r="BA3802" s="138">
        <f t="shared" ca="1" si="111"/>
        <v>354999</v>
      </c>
      <c r="BB3802" s="138">
        <f t="shared" ca="1" si="112"/>
        <v>1</v>
      </c>
    </row>
    <row r="3803" spans="52:54" ht="15.75" customHeight="1">
      <c r="AZ3803" s="138">
        <f t="shared" ca="1" si="110"/>
        <v>329000</v>
      </c>
      <c r="BA3803" s="138">
        <f t="shared" ca="1" si="111"/>
        <v>328999</v>
      </c>
      <c r="BB3803" s="138">
        <f t="shared" ca="1" si="112"/>
        <v>1</v>
      </c>
    </row>
    <row r="3804" spans="52:54" ht="15.75" customHeight="1">
      <c r="AZ3804" s="138">
        <f t="shared" ca="1" si="110"/>
        <v>268000</v>
      </c>
      <c r="BA3804" s="138">
        <f t="shared" ca="1" si="111"/>
        <v>267999</v>
      </c>
      <c r="BB3804" s="138">
        <f t="shared" ca="1" si="112"/>
        <v>1</v>
      </c>
    </row>
    <row r="3805" spans="52:54" ht="15.75" customHeight="1">
      <c r="AZ3805" s="138">
        <f t="shared" ca="1" si="110"/>
        <v>125000</v>
      </c>
      <c r="BA3805" s="138">
        <f t="shared" ca="1" si="111"/>
        <v>124999</v>
      </c>
      <c r="BB3805" s="138">
        <f t="shared" ca="1" si="112"/>
        <v>1</v>
      </c>
    </row>
    <row r="3806" spans="52:54" ht="15.75" customHeight="1">
      <c r="AZ3806" s="138">
        <f t="shared" ca="1" si="110"/>
        <v>148000</v>
      </c>
      <c r="BA3806" s="138">
        <f t="shared" ca="1" si="111"/>
        <v>147999</v>
      </c>
      <c r="BB3806" s="138">
        <f t="shared" ca="1" si="112"/>
        <v>1</v>
      </c>
    </row>
    <row r="3807" spans="52:54" ht="15.75" customHeight="1">
      <c r="AZ3807" s="138">
        <f t="shared" ca="1" si="110"/>
        <v>185000</v>
      </c>
      <c r="BA3807" s="138">
        <f t="shared" ca="1" si="111"/>
        <v>184999</v>
      </c>
      <c r="BB3807" s="138">
        <f t="shared" ca="1" si="112"/>
        <v>1</v>
      </c>
    </row>
    <row r="3808" spans="52:54" ht="15.75" customHeight="1">
      <c r="AZ3808" s="138">
        <f t="shared" ca="1" si="110"/>
        <v>344000</v>
      </c>
      <c r="BA3808" s="138">
        <f t="shared" ca="1" si="111"/>
        <v>343999</v>
      </c>
      <c r="BB3808" s="138">
        <f t="shared" ca="1" si="112"/>
        <v>1</v>
      </c>
    </row>
    <row r="3809" spans="52:54" ht="15.75" customHeight="1">
      <c r="AZ3809" s="138">
        <f t="shared" ca="1" si="110"/>
        <v>102000</v>
      </c>
      <c r="BA3809" s="138">
        <f t="shared" ca="1" si="111"/>
        <v>101999</v>
      </c>
      <c r="BB3809" s="138">
        <f t="shared" ca="1" si="112"/>
        <v>1</v>
      </c>
    </row>
    <row r="3810" spans="52:54" ht="15.75" customHeight="1">
      <c r="AZ3810" s="138">
        <f t="shared" ca="1" si="110"/>
        <v>201000</v>
      </c>
      <c r="BA3810" s="138">
        <f t="shared" ca="1" si="111"/>
        <v>200999</v>
      </c>
      <c r="BB3810" s="138">
        <f t="shared" ca="1" si="112"/>
        <v>1</v>
      </c>
    </row>
    <row r="3811" spans="52:54" ht="15.75" customHeight="1">
      <c r="AZ3811" s="138">
        <f t="shared" ca="1" si="110"/>
        <v>257000</v>
      </c>
      <c r="BA3811" s="138">
        <f t="shared" ca="1" si="111"/>
        <v>256999</v>
      </c>
      <c r="BB3811" s="138">
        <f t="shared" ca="1" si="112"/>
        <v>1</v>
      </c>
    </row>
    <row r="3812" spans="52:54" ht="15.75" customHeight="1">
      <c r="AZ3812" s="138">
        <f t="shared" ca="1" si="110"/>
        <v>172000</v>
      </c>
      <c r="BA3812" s="138">
        <f t="shared" ca="1" si="111"/>
        <v>171999</v>
      </c>
      <c r="BB3812" s="138">
        <f t="shared" ca="1" si="112"/>
        <v>1</v>
      </c>
    </row>
    <row r="3813" spans="52:54" ht="15.75" customHeight="1">
      <c r="AZ3813" s="138">
        <f t="shared" ca="1" si="110"/>
        <v>238000</v>
      </c>
      <c r="BA3813" s="138">
        <f t="shared" ca="1" si="111"/>
        <v>237999</v>
      </c>
      <c r="BB3813" s="138">
        <f t="shared" ca="1" si="112"/>
        <v>1</v>
      </c>
    </row>
    <row r="3814" spans="52:54" ht="15.75" customHeight="1">
      <c r="AZ3814" s="138">
        <f t="shared" ca="1" si="110"/>
        <v>200000</v>
      </c>
      <c r="BA3814" s="138">
        <f t="shared" ca="1" si="111"/>
        <v>199999</v>
      </c>
      <c r="BB3814" s="138">
        <f t="shared" ca="1" si="112"/>
        <v>1</v>
      </c>
    </row>
    <row r="3815" spans="52:54" ht="15.75" customHeight="1">
      <c r="AZ3815" s="138">
        <f t="shared" ca="1" si="110"/>
        <v>220000</v>
      </c>
      <c r="BA3815" s="138">
        <f t="shared" ca="1" si="111"/>
        <v>219999</v>
      </c>
      <c r="BB3815" s="138">
        <f t="shared" ca="1" si="112"/>
        <v>1</v>
      </c>
    </row>
    <row r="3816" spans="52:54" ht="15.75" customHeight="1">
      <c r="AZ3816" s="138">
        <f t="shared" ca="1" si="110"/>
        <v>347000</v>
      </c>
      <c r="BA3816" s="138">
        <f t="shared" ca="1" si="111"/>
        <v>346999</v>
      </c>
      <c r="BB3816" s="138">
        <f t="shared" ca="1" si="112"/>
        <v>1</v>
      </c>
    </row>
    <row r="3817" spans="52:54" ht="15.75" customHeight="1">
      <c r="AZ3817" s="138">
        <f t="shared" ca="1" si="110"/>
        <v>241000</v>
      </c>
      <c r="BA3817" s="138">
        <f t="shared" ca="1" si="111"/>
        <v>240999</v>
      </c>
      <c r="BB3817" s="138">
        <f t="shared" ca="1" si="112"/>
        <v>1</v>
      </c>
    </row>
    <row r="3818" spans="52:54" ht="15.75" customHeight="1">
      <c r="AZ3818" s="138">
        <f t="shared" ca="1" si="110"/>
        <v>165000</v>
      </c>
      <c r="BA3818" s="138">
        <f t="shared" ca="1" si="111"/>
        <v>164999</v>
      </c>
      <c r="BB3818" s="138">
        <f t="shared" ca="1" si="112"/>
        <v>1</v>
      </c>
    </row>
    <row r="3819" spans="52:54" ht="15.75" customHeight="1">
      <c r="AZ3819" s="138">
        <f t="shared" ca="1" si="110"/>
        <v>272000</v>
      </c>
      <c r="BA3819" s="138">
        <f t="shared" ca="1" si="111"/>
        <v>271999</v>
      </c>
      <c r="BB3819" s="138">
        <f t="shared" ca="1" si="112"/>
        <v>1</v>
      </c>
    </row>
    <row r="3820" spans="52:54" ht="15.75" customHeight="1">
      <c r="AZ3820" s="138">
        <f t="shared" ca="1" si="110"/>
        <v>221000</v>
      </c>
      <c r="BA3820" s="138">
        <f t="shared" ca="1" si="111"/>
        <v>220999</v>
      </c>
      <c r="BB3820" s="138">
        <f t="shared" ca="1" si="112"/>
        <v>1</v>
      </c>
    </row>
    <row r="3821" spans="52:54" ht="15.75" customHeight="1">
      <c r="AZ3821" s="138">
        <f t="shared" ca="1" si="110"/>
        <v>370000</v>
      </c>
      <c r="BA3821" s="138">
        <f t="shared" ca="1" si="111"/>
        <v>369999</v>
      </c>
      <c r="BB3821" s="138">
        <f t="shared" ca="1" si="112"/>
        <v>1</v>
      </c>
    </row>
    <row r="3822" spans="52:54" ht="15.75" customHeight="1">
      <c r="AZ3822" s="138">
        <f t="shared" ca="1" si="110"/>
        <v>400000</v>
      </c>
      <c r="BA3822" s="138">
        <f t="shared" ca="1" si="111"/>
        <v>399999</v>
      </c>
      <c r="BB3822" s="138">
        <f t="shared" ca="1" si="112"/>
        <v>1</v>
      </c>
    </row>
    <row r="3823" spans="52:54" ht="15.75" customHeight="1">
      <c r="AZ3823" s="138">
        <f t="shared" ca="1" si="110"/>
        <v>309000</v>
      </c>
      <c r="BA3823" s="138">
        <f t="shared" ca="1" si="111"/>
        <v>308999</v>
      </c>
      <c r="BB3823" s="138">
        <f t="shared" ca="1" si="112"/>
        <v>1</v>
      </c>
    </row>
    <row r="3824" spans="52:54" ht="15.75" customHeight="1">
      <c r="AZ3824" s="138">
        <f t="shared" ca="1" si="110"/>
        <v>252000</v>
      </c>
      <c r="BA3824" s="138">
        <f t="shared" ca="1" si="111"/>
        <v>251999</v>
      </c>
      <c r="BB3824" s="138">
        <f t="shared" ca="1" si="112"/>
        <v>1</v>
      </c>
    </row>
    <row r="3825" spans="52:54" ht="15.75" customHeight="1">
      <c r="AZ3825" s="138">
        <f t="shared" ca="1" si="110"/>
        <v>169000</v>
      </c>
      <c r="BA3825" s="138">
        <f t="shared" ca="1" si="111"/>
        <v>168999</v>
      </c>
      <c r="BB3825" s="138">
        <f t="shared" ca="1" si="112"/>
        <v>1</v>
      </c>
    </row>
    <row r="3826" spans="52:54" ht="15.75" customHeight="1">
      <c r="AZ3826" s="138">
        <f t="shared" ca="1" si="110"/>
        <v>204000</v>
      </c>
      <c r="BA3826" s="138">
        <f t="shared" ca="1" si="111"/>
        <v>203999</v>
      </c>
      <c r="BB3826" s="138">
        <f t="shared" ca="1" si="112"/>
        <v>1</v>
      </c>
    </row>
    <row r="3827" spans="52:54" ht="15.75" customHeight="1">
      <c r="AZ3827" s="138">
        <f t="shared" ca="1" si="110"/>
        <v>216000</v>
      </c>
      <c r="BA3827" s="138">
        <f t="shared" ca="1" si="111"/>
        <v>215999</v>
      </c>
      <c r="BB3827" s="138">
        <f t="shared" ca="1" si="112"/>
        <v>1</v>
      </c>
    </row>
    <row r="3828" spans="52:54" ht="15.75" customHeight="1">
      <c r="AZ3828" s="138">
        <f t="shared" ca="1" si="110"/>
        <v>206000</v>
      </c>
      <c r="BA3828" s="138">
        <f t="shared" ca="1" si="111"/>
        <v>205999</v>
      </c>
      <c r="BB3828" s="138">
        <f t="shared" ca="1" si="112"/>
        <v>1</v>
      </c>
    </row>
    <row r="3829" spans="52:54" ht="15.75" customHeight="1">
      <c r="AZ3829" s="138">
        <f t="shared" ref="AZ3829:AZ4083" ca="1" si="113">RANDBETWEEN(100,400)*1000</f>
        <v>209000</v>
      </c>
      <c r="BA3829" s="138">
        <f t="shared" ref="BA3829:BA4083" ca="1" si="114">+AZ3829-1</f>
        <v>208999</v>
      </c>
      <c r="BB3829" s="138">
        <f t="shared" ref="BB3829:BB4083" ca="1" si="115">+AZ3829-BA3829</f>
        <v>1</v>
      </c>
    </row>
    <row r="3830" spans="52:54" ht="15.75" customHeight="1">
      <c r="AZ3830" s="138">
        <f t="shared" ca="1" si="113"/>
        <v>359000</v>
      </c>
      <c r="BA3830" s="138">
        <f t="shared" ca="1" si="114"/>
        <v>358999</v>
      </c>
      <c r="BB3830" s="138">
        <f t="shared" ca="1" si="115"/>
        <v>1</v>
      </c>
    </row>
    <row r="3831" spans="52:54" ht="15.75" customHeight="1">
      <c r="AZ3831" s="138">
        <f t="shared" ca="1" si="113"/>
        <v>252000</v>
      </c>
      <c r="BA3831" s="138">
        <f t="shared" ca="1" si="114"/>
        <v>251999</v>
      </c>
      <c r="BB3831" s="138">
        <f t="shared" ca="1" si="115"/>
        <v>1</v>
      </c>
    </row>
    <row r="3832" spans="52:54" ht="15.75" customHeight="1">
      <c r="AZ3832" s="138">
        <f t="shared" ca="1" si="113"/>
        <v>121000</v>
      </c>
      <c r="BA3832" s="138">
        <f t="shared" ca="1" si="114"/>
        <v>120999</v>
      </c>
      <c r="BB3832" s="138">
        <f t="shared" ca="1" si="115"/>
        <v>1</v>
      </c>
    </row>
    <row r="3833" spans="52:54" ht="15.75" customHeight="1">
      <c r="AZ3833" s="138">
        <f t="shared" ca="1" si="113"/>
        <v>218000</v>
      </c>
      <c r="BA3833" s="138">
        <f t="shared" ca="1" si="114"/>
        <v>217999</v>
      </c>
      <c r="BB3833" s="138">
        <f t="shared" ca="1" si="115"/>
        <v>1</v>
      </c>
    </row>
    <row r="3834" spans="52:54" ht="15.75" customHeight="1">
      <c r="AZ3834" s="138">
        <f t="shared" ca="1" si="113"/>
        <v>244000</v>
      </c>
      <c r="BA3834" s="138">
        <f t="shared" ca="1" si="114"/>
        <v>243999</v>
      </c>
      <c r="BB3834" s="138">
        <f t="shared" ca="1" si="115"/>
        <v>1</v>
      </c>
    </row>
    <row r="3835" spans="52:54" ht="15.75" customHeight="1">
      <c r="AZ3835" s="138">
        <f t="shared" ca="1" si="113"/>
        <v>236000</v>
      </c>
      <c r="BA3835" s="138">
        <f t="shared" ca="1" si="114"/>
        <v>235999</v>
      </c>
      <c r="BB3835" s="138">
        <f t="shared" ca="1" si="115"/>
        <v>1</v>
      </c>
    </row>
    <row r="3836" spans="52:54" ht="15.75" customHeight="1">
      <c r="AZ3836" s="138">
        <f t="shared" ca="1" si="113"/>
        <v>191000</v>
      </c>
      <c r="BA3836" s="138">
        <f t="shared" ca="1" si="114"/>
        <v>190999</v>
      </c>
      <c r="BB3836" s="138">
        <f t="shared" ca="1" si="115"/>
        <v>1</v>
      </c>
    </row>
    <row r="3837" spans="52:54" ht="15.75" customHeight="1">
      <c r="AZ3837" s="138">
        <f t="shared" ca="1" si="113"/>
        <v>183000</v>
      </c>
      <c r="BA3837" s="138">
        <f t="shared" ca="1" si="114"/>
        <v>182999</v>
      </c>
      <c r="BB3837" s="138">
        <f t="shared" ca="1" si="115"/>
        <v>1</v>
      </c>
    </row>
    <row r="3838" spans="52:54" ht="15.75" customHeight="1">
      <c r="AZ3838" s="138">
        <f t="shared" ca="1" si="113"/>
        <v>319000</v>
      </c>
      <c r="BA3838" s="138">
        <f t="shared" ca="1" si="114"/>
        <v>318999</v>
      </c>
      <c r="BB3838" s="138">
        <f t="shared" ca="1" si="115"/>
        <v>1</v>
      </c>
    </row>
    <row r="3839" spans="52:54" ht="15.75" customHeight="1">
      <c r="AZ3839" s="138">
        <f t="shared" ca="1" si="113"/>
        <v>279000</v>
      </c>
      <c r="BA3839" s="138">
        <f t="shared" ca="1" si="114"/>
        <v>278999</v>
      </c>
      <c r="BB3839" s="138">
        <f t="shared" ca="1" si="115"/>
        <v>1</v>
      </c>
    </row>
    <row r="3840" spans="52:54" ht="15.75" customHeight="1">
      <c r="AZ3840" s="138">
        <f t="shared" ca="1" si="113"/>
        <v>255000</v>
      </c>
      <c r="BA3840" s="138">
        <f t="shared" ca="1" si="114"/>
        <v>254999</v>
      </c>
      <c r="BB3840" s="138">
        <f t="shared" ca="1" si="115"/>
        <v>1</v>
      </c>
    </row>
    <row r="3841" spans="52:54" ht="15.75" customHeight="1">
      <c r="AZ3841" s="138">
        <f t="shared" ca="1" si="113"/>
        <v>371000</v>
      </c>
      <c r="BA3841" s="138">
        <f t="shared" ca="1" si="114"/>
        <v>370999</v>
      </c>
      <c r="BB3841" s="138">
        <f t="shared" ca="1" si="115"/>
        <v>1</v>
      </c>
    </row>
    <row r="3842" spans="52:54" ht="15.75" customHeight="1">
      <c r="AZ3842" s="138">
        <f t="shared" ca="1" si="113"/>
        <v>360000</v>
      </c>
      <c r="BA3842" s="138">
        <f t="shared" ca="1" si="114"/>
        <v>359999</v>
      </c>
      <c r="BB3842" s="138">
        <f t="shared" ca="1" si="115"/>
        <v>1</v>
      </c>
    </row>
    <row r="3843" spans="52:54" ht="15.75" customHeight="1">
      <c r="AZ3843" s="138">
        <f t="shared" ca="1" si="113"/>
        <v>117000</v>
      </c>
      <c r="BA3843" s="138">
        <f t="shared" ca="1" si="114"/>
        <v>116999</v>
      </c>
      <c r="BB3843" s="138">
        <f t="shared" ca="1" si="115"/>
        <v>1</v>
      </c>
    </row>
    <row r="3844" spans="52:54" ht="15.75" customHeight="1">
      <c r="AZ3844" s="138">
        <f t="shared" ca="1" si="113"/>
        <v>386000</v>
      </c>
      <c r="BA3844" s="138">
        <f t="shared" ca="1" si="114"/>
        <v>385999</v>
      </c>
      <c r="BB3844" s="138">
        <f t="shared" ca="1" si="115"/>
        <v>1</v>
      </c>
    </row>
    <row r="3845" spans="52:54" ht="15.75" customHeight="1">
      <c r="AZ3845" s="138">
        <f t="shared" ca="1" si="113"/>
        <v>100000</v>
      </c>
      <c r="BA3845" s="138">
        <f t="shared" ca="1" si="114"/>
        <v>99999</v>
      </c>
      <c r="BB3845" s="138">
        <f t="shared" ca="1" si="115"/>
        <v>1</v>
      </c>
    </row>
    <row r="3846" spans="52:54" ht="15.75" customHeight="1">
      <c r="AZ3846" s="138">
        <f t="shared" ca="1" si="113"/>
        <v>125000</v>
      </c>
      <c r="BA3846" s="138">
        <f t="shared" ca="1" si="114"/>
        <v>124999</v>
      </c>
      <c r="BB3846" s="138">
        <f t="shared" ca="1" si="115"/>
        <v>1</v>
      </c>
    </row>
    <row r="3847" spans="52:54" ht="15.75" customHeight="1">
      <c r="AZ3847" s="138">
        <f t="shared" ca="1" si="113"/>
        <v>189000</v>
      </c>
      <c r="BA3847" s="138">
        <f t="shared" ca="1" si="114"/>
        <v>188999</v>
      </c>
      <c r="BB3847" s="138">
        <f t="shared" ca="1" si="115"/>
        <v>1</v>
      </c>
    </row>
    <row r="3848" spans="52:54" ht="15.75" customHeight="1">
      <c r="AZ3848" s="138">
        <f t="shared" ca="1" si="113"/>
        <v>320000</v>
      </c>
      <c r="BA3848" s="138">
        <f t="shared" ca="1" si="114"/>
        <v>319999</v>
      </c>
      <c r="BB3848" s="138">
        <f t="shared" ca="1" si="115"/>
        <v>1</v>
      </c>
    </row>
    <row r="3849" spans="52:54" ht="15.75" customHeight="1">
      <c r="AZ3849" s="138">
        <f t="shared" ca="1" si="113"/>
        <v>190000</v>
      </c>
      <c r="BA3849" s="138">
        <f t="shared" ca="1" si="114"/>
        <v>189999</v>
      </c>
      <c r="BB3849" s="138">
        <f t="shared" ca="1" si="115"/>
        <v>1</v>
      </c>
    </row>
    <row r="3850" spans="52:54" ht="15.75" customHeight="1">
      <c r="AZ3850" s="138">
        <f t="shared" ca="1" si="113"/>
        <v>360000</v>
      </c>
      <c r="BA3850" s="138">
        <f t="shared" ca="1" si="114"/>
        <v>359999</v>
      </c>
      <c r="BB3850" s="138">
        <f t="shared" ca="1" si="115"/>
        <v>1</v>
      </c>
    </row>
    <row r="3851" spans="52:54" ht="15.75" customHeight="1">
      <c r="AZ3851" s="138">
        <f t="shared" ca="1" si="113"/>
        <v>264000</v>
      </c>
      <c r="BA3851" s="138">
        <f t="shared" ca="1" si="114"/>
        <v>263999</v>
      </c>
      <c r="BB3851" s="138">
        <f t="shared" ca="1" si="115"/>
        <v>1</v>
      </c>
    </row>
    <row r="3852" spans="52:54" ht="15.75" customHeight="1">
      <c r="AZ3852" s="138">
        <f t="shared" ca="1" si="113"/>
        <v>339000</v>
      </c>
      <c r="BA3852" s="138">
        <f t="shared" ca="1" si="114"/>
        <v>338999</v>
      </c>
      <c r="BB3852" s="138">
        <f t="shared" ca="1" si="115"/>
        <v>1</v>
      </c>
    </row>
    <row r="3853" spans="52:54" ht="15.75" customHeight="1">
      <c r="AZ3853" s="138">
        <f t="shared" ca="1" si="113"/>
        <v>395000</v>
      </c>
      <c r="BA3853" s="138">
        <f t="shared" ca="1" si="114"/>
        <v>394999</v>
      </c>
      <c r="BB3853" s="138">
        <f t="shared" ca="1" si="115"/>
        <v>1</v>
      </c>
    </row>
    <row r="3854" spans="52:54" ht="15.75" customHeight="1">
      <c r="AZ3854" s="138">
        <f t="shared" ca="1" si="113"/>
        <v>285000</v>
      </c>
      <c r="BA3854" s="138">
        <f t="shared" ca="1" si="114"/>
        <v>284999</v>
      </c>
      <c r="BB3854" s="138">
        <f t="shared" ca="1" si="115"/>
        <v>1</v>
      </c>
    </row>
    <row r="3855" spans="52:54" ht="15.75" customHeight="1">
      <c r="AZ3855" s="138">
        <f t="shared" ca="1" si="113"/>
        <v>312000</v>
      </c>
      <c r="BA3855" s="138">
        <f t="shared" ca="1" si="114"/>
        <v>311999</v>
      </c>
      <c r="BB3855" s="138">
        <f t="shared" ca="1" si="115"/>
        <v>1</v>
      </c>
    </row>
    <row r="3856" spans="52:54" ht="15.75" customHeight="1">
      <c r="AZ3856" s="138">
        <f t="shared" ca="1" si="113"/>
        <v>311000</v>
      </c>
      <c r="BA3856" s="138">
        <f t="shared" ca="1" si="114"/>
        <v>310999</v>
      </c>
      <c r="BB3856" s="138">
        <f t="shared" ca="1" si="115"/>
        <v>1</v>
      </c>
    </row>
    <row r="3857" spans="52:54" ht="15.75" customHeight="1">
      <c r="AZ3857" s="138">
        <f t="shared" ca="1" si="113"/>
        <v>214000</v>
      </c>
      <c r="BA3857" s="138">
        <f t="shared" ca="1" si="114"/>
        <v>213999</v>
      </c>
      <c r="BB3857" s="138">
        <f t="shared" ca="1" si="115"/>
        <v>1</v>
      </c>
    </row>
    <row r="3858" spans="52:54" ht="15.75" customHeight="1">
      <c r="AZ3858" s="138">
        <f t="shared" ca="1" si="113"/>
        <v>368000</v>
      </c>
      <c r="BA3858" s="138">
        <f t="shared" ca="1" si="114"/>
        <v>367999</v>
      </c>
      <c r="BB3858" s="138">
        <f t="shared" ca="1" si="115"/>
        <v>1</v>
      </c>
    </row>
    <row r="3859" spans="52:54" ht="15.75" customHeight="1">
      <c r="AZ3859" s="138">
        <f t="shared" ca="1" si="113"/>
        <v>169000</v>
      </c>
      <c r="BA3859" s="138">
        <f t="shared" ca="1" si="114"/>
        <v>168999</v>
      </c>
      <c r="BB3859" s="138">
        <f t="shared" ca="1" si="115"/>
        <v>1</v>
      </c>
    </row>
    <row r="3860" spans="52:54" ht="15.75" customHeight="1">
      <c r="AZ3860" s="138">
        <f t="shared" ca="1" si="113"/>
        <v>254000</v>
      </c>
      <c r="BA3860" s="138">
        <f t="shared" ca="1" si="114"/>
        <v>253999</v>
      </c>
      <c r="BB3860" s="138">
        <f t="shared" ca="1" si="115"/>
        <v>1</v>
      </c>
    </row>
    <row r="3861" spans="52:54" ht="15.75" customHeight="1">
      <c r="AZ3861" s="138">
        <f t="shared" ca="1" si="113"/>
        <v>141000</v>
      </c>
      <c r="BA3861" s="138">
        <f t="shared" ca="1" si="114"/>
        <v>140999</v>
      </c>
      <c r="BB3861" s="138">
        <f t="shared" ca="1" si="115"/>
        <v>1</v>
      </c>
    </row>
    <row r="3862" spans="52:54" ht="15.75" customHeight="1">
      <c r="AZ3862" s="138">
        <f t="shared" ca="1" si="113"/>
        <v>245000</v>
      </c>
      <c r="BA3862" s="138">
        <f t="shared" ca="1" si="114"/>
        <v>244999</v>
      </c>
      <c r="BB3862" s="138">
        <f t="shared" ca="1" si="115"/>
        <v>1</v>
      </c>
    </row>
    <row r="3863" spans="52:54" ht="15.75" customHeight="1">
      <c r="AZ3863" s="138">
        <f t="shared" ca="1" si="113"/>
        <v>343000</v>
      </c>
      <c r="BA3863" s="138">
        <f t="shared" ca="1" si="114"/>
        <v>342999</v>
      </c>
      <c r="BB3863" s="138">
        <f t="shared" ca="1" si="115"/>
        <v>1</v>
      </c>
    </row>
    <row r="3864" spans="52:54" ht="15.75" customHeight="1">
      <c r="AZ3864" s="138">
        <f t="shared" ca="1" si="113"/>
        <v>249000</v>
      </c>
      <c r="BA3864" s="138">
        <f t="shared" ca="1" si="114"/>
        <v>248999</v>
      </c>
      <c r="BB3864" s="138">
        <f t="shared" ca="1" si="115"/>
        <v>1</v>
      </c>
    </row>
    <row r="3865" spans="52:54" ht="15.75" customHeight="1">
      <c r="AZ3865" s="138">
        <f t="shared" ca="1" si="113"/>
        <v>155000</v>
      </c>
      <c r="BA3865" s="138">
        <f t="shared" ca="1" si="114"/>
        <v>154999</v>
      </c>
      <c r="BB3865" s="138">
        <f t="shared" ca="1" si="115"/>
        <v>1</v>
      </c>
    </row>
    <row r="3866" spans="52:54" ht="15.75" customHeight="1">
      <c r="AZ3866" s="138">
        <f t="shared" ca="1" si="113"/>
        <v>200000</v>
      </c>
      <c r="BA3866" s="138">
        <f t="shared" ca="1" si="114"/>
        <v>199999</v>
      </c>
      <c r="BB3866" s="138">
        <f t="shared" ca="1" si="115"/>
        <v>1</v>
      </c>
    </row>
    <row r="3867" spans="52:54" ht="15.75" customHeight="1">
      <c r="AZ3867" s="138">
        <f t="shared" ca="1" si="113"/>
        <v>304000</v>
      </c>
      <c r="BA3867" s="138">
        <f t="shared" ca="1" si="114"/>
        <v>303999</v>
      </c>
      <c r="BB3867" s="138">
        <f t="shared" ca="1" si="115"/>
        <v>1</v>
      </c>
    </row>
    <row r="3868" spans="52:54" ht="15.75" customHeight="1">
      <c r="AZ3868" s="138">
        <f t="shared" ca="1" si="113"/>
        <v>372000</v>
      </c>
      <c r="BA3868" s="138">
        <f t="shared" ca="1" si="114"/>
        <v>371999</v>
      </c>
      <c r="BB3868" s="138">
        <f t="shared" ca="1" si="115"/>
        <v>1</v>
      </c>
    </row>
    <row r="3869" spans="52:54" ht="15.75" customHeight="1">
      <c r="AZ3869" s="138">
        <f t="shared" ca="1" si="113"/>
        <v>351000</v>
      </c>
      <c r="BA3869" s="138">
        <f t="shared" ca="1" si="114"/>
        <v>350999</v>
      </c>
      <c r="BB3869" s="138">
        <f t="shared" ca="1" si="115"/>
        <v>1</v>
      </c>
    </row>
    <row r="3870" spans="52:54" ht="15.75" customHeight="1">
      <c r="AZ3870" s="138">
        <f t="shared" ca="1" si="113"/>
        <v>381000</v>
      </c>
      <c r="BA3870" s="138">
        <f t="shared" ca="1" si="114"/>
        <v>380999</v>
      </c>
      <c r="BB3870" s="138">
        <f t="shared" ca="1" si="115"/>
        <v>1</v>
      </c>
    </row>
    <row r="3871" spans="52:54" ht="15.75" customHeight="1">
      <c r="AZ3871" s="138">
        <f t="shared" ca="1" si="113"/>
        <v>347000</v>
      </c>
      <c r="BA3871" s="138">
        <f t="shared" ca="1" si="114"/>
        <v>346999</v>
      </c>
      <c r="BB3871" s="138">
        <f t="shared" ca="1" si="115"/>
        <v>1</v>
      </c>
    </row>
    <row r="3872" spans="52:54" ht="15.75" customHeight="1">
      <c r="AZ3872" s="138">
        <f t="shared" ca="1" si="113"/>
        <v>400000</v>
      </c>
      <c r="BA3872" s="138">
        <f t="shared" ca="1" si="114"/>
        <v>399999</v>
      </c>
      <c r="BB3872" s="138">
        <f t="shared" ca="1" si="115"/>
        <v>1</v>
      </c>
    </row>
    <row r="3873" spans="52:54" ht="15.75" customHeight="1">
      <c r="AZ3873" s="138">
        <f t="shared" ca="1" si="113"/>
        <v>212000</v>
      </c>
      <c r="BA3873" s="138">
        <f t="shared" ca="1" si="114"/>
        <v>211999</v>
      </c>
      <c r="BB3873" s="138">
        <f t="shared" ca="1" si="115"/>
        <v>1</v>
      </c>
    </row>
    <row r="3874" spans="52:54" ht="15.75" customHeight="1">
      <c r="AZ3874" s="138">
        <f t="shared" ca="1" si="113"/>
        <v>311000</v>
      </c>
      <c r="BA3874" s="138">
        <f t="shared" ca="1" si="114"/>
        <v>310999</v>
      </c>
      <c r="BB3874" s="138">
        <f t="shared" ca="1" si="115"/>
        <v>1</v>
      </c>
    </row>
    <row r="3875" spans="52:54" ht="15.75" customHeight="1">
      <c r="AZ3875" s="138">
        <f t="shared" ca="1" si="113"/>
        <v>220000</v>
      </c>
      <c r="BA3875" s="138">
        <f t="shared" ca="1" si="114"/>
        <v>219999</v>
      </c>
      <c r="BB3875" s="138">
        <f t="shared" ca="1" si="115"/>
        <v>1</v>
      </c>
    </row>
    <row r="3876" spans="52:54" ht="15.75" customHeight="1">
      <c r="AZ3876" s="138">
        <f t="shared" ca="1" si="113"/>
        <v>206000</v>
      </c>
      <c r="BA3876" s="138">
        <f t="shared" ca="1" si="114"/>
        <v>205999</v>
      </c>
      <c r="BB3876" s="138">
        <f t="shared" ca="1" si="115"/>
        <v>1</v>
      </c>
    </row>
    <row r="3877" spans="52:54" ht="15.75" customHeight="1">
      <c r="AZ3877" s="138">
        <f t="shared" ca="1" si="113"/>
        <v>110000</v>
      </c>
      <c r="BA3877" s="138">
        <f t="shared" ca="1" si="114"/>
        <v>109999</v>
      </c>
      <c r="BB3877" s="138">
        <f t="shared" ca="1" si="115"/>
        <v>1</v>
      </c>
    </row>
    <row r="3878" spans="52:54" ht="15.75" customHeight="1">
      <c r="AZ3878" s="138">
        <f t="shared" ca="1" si="113"/>
        <v>353000</v>
      </c>
      <c r="BA3878" s="138">
        <f t="shared" ca="1" si="114"/>
        <v>352999</v>
      </c>
      <c r="BB3878" s="138">
        <f t="shared" ca="1" si="115"/>
        <v>1</v>
      </c>
    </row>
    <row r="3879" spans="52:54" ht="15.75" customHeight="1">
      <c r="AZ3879" s="138">
        <f t="shared" ca="1" si="113"/>
        <v>335000</v>
      </c>
      <c r="BA3879" s="138">
        <f t="shared" ca="1" si="114"/>
        <v>334999</v>
      </c>
      <c r="BB3879" s="138">
        <f t="shared" ca="1" si="115"/>
        <v>1</v>
      </c>
    </row>
    <row r="3880" spans="52:54" ht="15.75" customHeight="1">
      <c r="AZ3880" s="138">
        <f t="shared" ca="1" si="113"/>
        <v>151000</v>
      </c>
      <c r="BA3880" s="138">
        <f t="shared" ca="1" si="114"/>
        <v>150999</v>
      </c>
      <c r="BB3880" s="138">
        <f t="shared" ca="1" si="115"/>
        <v>1</v>
      </c>
    </row>
    <row r="3881" spans="52:54" ht="15.75" customHeight="1">
      <c r="AZ3881" s="138">
        <f t="shared" ca="1" si="113"/>
        <v>136000</v>
      </c>
      <c r="BA3881" s="138">
        <f t="shared" ca="1" si="114"/>
        <v>135999</v>
      </c>
      <c r="BB3881" s="138">
        <f t="shared" ca="1" si="115"/>
        <v>1</v>
      </c>
    </row>
    <row r="3882" spans="52:54" ht="15.75" customHeight="1">
      <c r="AZ3882" s="138">
        <f t="shared" ca="1" si="113"/>
        <v>107000</v>
      </c>
      <c r="BA3882" s="138">
        <f t="shared" ca="1" si="114"/>
        <v>106999</v>
      </c>
      <c r="BB3882" s="138">
        <f t="shared" ca="1" si="115"/>
        <v>1</v>
      </c>
    </row>
    <row r="3883" spans="52:54" ht="15.75" customHeight="1">
      <c r="AZ3883" s="138">
        <f t="shared" ca="1" si="113"/>
        <v>340000</v>
      </c>
      <c r="BA3883" s="138">
        <f t="shared" ca="1" si="114"/>
        <v>339999</v>
      </c>
      <c r="BB3883" s="138">
        <f t="shared" ca="1" si="115"/>
        <v>1</v>
      </c>
    </row>
    <row r="3884" spans="52:54" ht="15.75" customHeight="1">
      <c r="AZ3884" s="138">
        <f t="shared" ca="1" si="113"/>
        <v>393000</v>
      </c>
      <c r="BA3884" s="138">
        <f t="shared" ca="1" si="114"/>
        <v>392999</v>
      </c>
      <c r="BB3884" s="138">
        <f t="shared" ca="1" si="115"/>
        <v>1</v>
      </c>
    </row>
    <row r="3885" spans="52:54" ht="15.75" customHeight="1">
      <c r="AZ3885" s="138">
        <f t="shared" ca="1" si="113"/>
        <v>266000</v>
      </c>
      <c r="BA3885" s="138">
        <f t="shared" ca="1" si="114"/>
        <v>265999</v>
      </c>
      <c r="BB3885" s="138">
        <f t="shared" ca="1" si="115"/>
        <v>1</v>
      </c>
    </row>
    <row r="3886" spans="52:54" ht="15.75" customHeight="1">
      <c r="AZ3886" s="138">
        <f t="shared" ca="1" si="113"/>
        <v>310000</v>
      </c>
      <c r="BA3886" s="138">
        <f t="shared" ca="1" si="114"/>
        <v>309999</v>
      </c>
      <c r="BB3886" s="138">
        <f t="shared" ca="1" si="115"/>
        <v>1</v>
      </c>
    </row>
    <row r="3887" spans="52:54" ht="15.75" customHeight="1">
      <c r="AZ3887" s="138">
        <f t="shared" ca="1" si="113"/>
        <v>294000</v>
      </c>
      <c r="BA3887" s="138">
        <f t="shared" ca="1" si="114"/>
        <v>293999</v>
      </c>
      <c r="BB3887" s="138">
        <f t="shared" ca="1" si="115"/>
        <v>1</v>
      </c>
    </row>
    <row r="3888" spans="52:54" ht="15.75" customHeight="1">
      <c r="AZ3888" s="138">
        <f t="shared" ca="1" si="113"/>
        <v>155000</v>
      </c>
      <c r="BA3888" s="138">
        <f t="shared" ca="1" si="114"/>
        <v>154999</v>
      </c>
      <c r="BB3888" s="138">
        <f t="shared" ca="1" si="115"/>
        <v>1</v>
      </c>
    </row>
    <row r="3889" spans="52:54" ht="15.75" customHeight="1">
      <c r="AZ3889" s="138">
        <f t="shared" ca="1" si="113"/>
        <v>271000</v>
      </c>
      <c r="BA3889" s="138">
        <f t="shared" ca="1" si="114"/>
        <v>270999</v>
      </c>
      <c r="BB3889" s="138">
        <f t="shared" ca="1" si="115"/>
        <v>1</v>
      </c>
    </row>
    <row r="3890" spans="52:54" ht="15.75" customHeight="1">
      <c r="AZ3890" s="138">
        <f t="shared" ca="1" si="113"/>
        <v>283000</v>
      </c>
      <c r="BA3890" s="138">
        <f t="shared" ca="1" si="114"/>
        <v>282999</v>
      </c>
      <c r="BB3890" s="138">
        <f t="shared" ca="1" si="115"/>
        <v>1</v>
      </c>
    </row>
    <row r="3891" spans="52:54" ht="15.75" customHeight="1">
      <c r="AZ3891" s="138">
        <f t="shared" ca="1" si="113"/>
        <v>137000</v>
      </c>
      <c r="BA3891" s="138">
        <f t="shared" ca="1" si="114"/>
        <v>136999</v>
      </c>
      <c r="BB3891" s="138">
        <f t="shared" ca="1" si="115"/>
        <v>1</v>
      </c>
    </row>
    <row r="3892" spans="52:54" ht="15.75" customHeight="1">
      <c r="AZ3892" s="138">
        <f t="shared" ca="1" si="113"/>
        <v>270000</v>
      </c>
      <c r="BA3892" s="138">
        <f t="shared" ca="1" si="114"/>
        <v>269999</v>
      </c>
      <c r="BB3892" s="138">
        <f t="shared" ca="1" si="115"/>
        <v>1</v>
      </c>
    </row>
    <row r="3893" spans="52:54" ht="15.75" customHeight="1">
      <c r="AZ3893" s="138">
        <f t="shared" ca="1" si="113"/>
        <v>217000</v>
      </c>
      <c r="BA3893" s="138">
        <f t="shared" ca="1" si="114"/>
        <v>216999</v>
      </c>
      <c r="BB3893" s="138">
        <f t="shared" ca="1" si="115"/>
        <v>1</v>
      </c>
    </row>
    <row r="3894" spans="52:54" ht="15.75" customHeight="1">
      <c r="AZ3894" s="138">
        <f t="shared" ca="1" si="113"/>
        <v>206000</v>
      </c>
      <c r="BA3894" s="138">
        <f t="shared" ca="1" si="114"/>
        <v>205999</v>
      </c>
      <c r="BB3894" s="138">
        <f t="shared" ca="1" si="115"/>
        <v>1</v>
      </c>
    </row>
    <row r="3895" spans="52:54" ht="15.75" customHeight="1">
      <c r="AZ3895" s="138">
        <f t="shared" ca="1" si="113"/>
        <v>192000</v>
      </c>
      <c r="BA3895" s="138">
        <f t="shared" ca="1" si="114"/>
        <v>191999</v>
      </c>
      <c r="BB3895" s="138">
        <f t="shared" ca="1" si="115"/>
        <v>1</v>
      </c>
    </row>
    <row r="3896" spans="52:54" ht="15.75" customHeight="1">
      <c r="AZ3896" s="138">
        <f t="shared" ca="1" si="113"/>
        <v>239000</v>
      </c>
      <c r="BA3896" s="138">
        <f t="shared" ca="1" si="114"/>
        <v>238999</v>
      </c>
      <c r="BB3896" s="138">
        <f t="shared" ca="1" si="115"/>
        <v>1</v>
      </c>
    </row>
    <row r="3897" spans="52:54" ht="15.75" customHeight="1">
      <c r="AZ3897" s="138">
        <f t="shared" ca="1" si="113"/>
        <v>387000</v>
      </c>
      <c r="BA3897" s="138">
        <f t="shared" ca="1" si="114"/>
        <v>386999</v>
      </c>
      <c r="BB3897" s="138">
        <f t="shared" ca="1" si="115"/>
        <v>1</v>
      </c>
    </row>
    <row r="3898" spans="52:54" ht="15.75" customHeight="1">
      <c r="AZ3898" s="138">
        <f t="shared" ca="1" si="113"/>
        <v>247000</v>
      </c>
      <c r="BA3898" s="138">
        <f t="shared" ca="1" si="114"/>
        <v>246999</v>
      </c>
      <c r="BB3898" s="138">
        <f t="shared" ca="1" si="115"/>
        <v>1</v>
      </c>
    </row>
    <row r="3899" spans="52:54" ht="15.75" customHeight="1">
      <c r="AZ3899" s="138">
        <f t="shared" ca="1" si="113"/>
        <v>155000</v>
      </c>
      <c r="BA3899" s="138">
        <f t="shared" ca="1" si="114"/>
        <v>154999</v>
      </c>
      <c r="BB3899" s="138">
        <f t="shared" ca="1" si="115"/>
        <v>1</v>
      </c>
    </row>
    <row r="3900" spans="52:54" ht="15.75" customHeight="1">
      <c r="AZ3900" s="138">
        <f t="shared" ca="1" si="113"/>
        <v>306000</v>
      </c>
      <c r="BA3900" s="138">
        <f t="shared" ca="1" si="114"/>
        <v>305999</v>
      </c>
      <c r="BB3900" s="138">
        <f t="shared" ca="1" si="115"/>
        <v>1</v>
      </c>
    </row>
    <row r="3901" spans="52:54" ht="15.75" customHeight="1">
      <c r="AZ3901" s="138">
        <f t="shared" ca="1" si="113"/>
        <v>117000</v>
      </c>
      <c r="BA3901" s="138">
        <f t="shared" ca="1" si="114"/>
        <v>116999</v>
      </c>
      <c r="BB3901" s="138">
        <f t="shared" ca="1" si="115"/>
        <v>1</v>
      </c>
    </row>
    <row r="3902" spans="52:54" ht="15.75" customHeight="1">
      <c r="AZ3902" s="138">
        <f t="shared" ca="1" si="113"/>
        <v>342000</v>
      </c>
      <c r="BA3902" s="138">
        <f t="shared" ca="1" si="114"/>
        <v>341999</v>
      </c>
      <c r="BB3902" s="138">
        <f t="shared" ca="1" si="115"/>
        <v>1</v>
      </c>
    </row>
    <row r="3903" spans="52:54" ht="15.75" customHeight="1">
      <c r="AZ3903" s="138">
        <f t="shared" ca="1" si="113"/>
        <v>100000</v>
      </c>
      <c r="BA3903" s="138">
        <f t="shared" ca="1" si="114"/>
        <v>99999</v>
      </c>
      <c r="BB3903" s="138">
        <f t="shared" ca="1" si="115"/>
        <v>1</v>
      </c>
    </row>
    <row r="3904" spans="52:54" ht="15.75" customHeight="1">
      <c r="AZ3904" s="138">
        <f t="shared" ca="1" si="113"/>
        <v>383000</v>
      </c>
      <c r="BA3904" s="138">
        <f t="shared" ca="1" si="114"/>
        <v>382999</v>
      </c>
      <c r="BB3904" s="138">
        <f t="shared" ca="1" si="115"/>
        <v>1</v>
      </c>
    </row>
    <row r="3905" spans="52:54" ht="15.75" customHeight="1">
      <c r="AZ3905" s="138">
        <f t="shared" ca="1" si="113"/>
        <v>295000</v>
      </c>
      <c r="BA3905" s="138">
        <f t="shared" ca="1" si="114"/>
        <v>294999</v>
      </c>
      <c r="BB3905" s="138">
        <f t="shared" ca="1" si="115"/>
        <v>1</v>
      </c>
    </row>
    <row r="3906" spans="52:54" ht="15.75" customHeight="1">
      <c r="AZ3906" s="138">
        <f t="shared" ca="1" si="113"/>
        <v>176000</v>
      </c>
      <c r="BA3906" s="138">
        <f t="shared" ca="1" si="114"/>
        <v>175999</v>
      </c>
      <c r="BB3906" s="138">
        <f t="shared" ca="1" si="115"/>
        <v>1</v>
      </c>
    </row>
    <row r="3907" spans="52:54" ht="15.75" customHeight="1">
      <c r="AZ3907" s="138">
        <f t="shared" ca="1" si="113"/>
        <v>349000</v>
      </c>
      <c r="BA3907" s="138">
        <f t="shared" ca="1" si="114"/>
        <v>348999</v>
      </c>
      <c r="BB3907" s="138">
        <f t="shared" ca="1" si="115"/>
        <v>1</v>
      </c>
    </row>
    <row r="3908" spans="52:54" ht="15.75" customHeight="1">
      <c r="AZ3908" s="138">
        <f t="shared" ca="1" si="113"/>
        <v>369000</v>
      </c>
      <c r="BA3908" s="138">
        <f t="shared" ca="1" si="114"/>
        <v>368999</v>
      </c>
      <c r="BB3908" s="138">
        <f t="shared" ca="1" si="115"/>
        <v>1</v>
      </c>
    </row>
    <row r="3909" spans="52:54" ht="15.75" customHeight="1">
      <c r="AZ3909" s="138">
        <f t="shared" ca="1" si="113"/>
        <v>385000</v>
      </c>
      <c r="BA3909" s="138">
        <f t="shared" ca="1" si="114"/>
        <v>384999</v>
      </c>
      <c r="BB3909" s="138">
        <f t="shared" ca="1" si="115"/>
        <v>1</v>
      </c>
    </row>
    <row r="3910" spans="52:54" ht="15.75" customHeight="1">
      <c r="AZ3910" s="138">
        <f t="shared" ca="1" si="113"/>
        <v>222000</v>
      </c>
      <c r="BA3910" s="138">
        <f t="shared" ca="1" si="114"/>
        <v>221999</v>
      </c>
      <c r="BB3910" s="138">
        <f t="shared" ca="1" si="115"/>
        <v>1</v>
      </c>
    </row>
    <row r="3911" spans="52:54" ht="15.75" customHeight="1">
      <c r="AZ3911" s="138">
        <f t="shared" ca="1" si="113"/>
        <v>136000</v>
      </c>
      <c r="BA3911" s="138">
        <f t="shared" ca="1" si="114"/>
        <v>135999</v>
      </c>
      <c r="BB3911" s="138">
        <f t="shared" ca="1" si="115"/>
        <v>1</v>
      </c>
    </row>
    <row r="3912" spans="52:54" ht="15.75" customHeight="1">
      <c r="AZ3912" s="138">
        <f t="shared" ca="1" si="113"/>
        <v>299000</v>
      </c>
      <c r="BA3912" s="138">
        <f t="shared" ca="1" si="114"/>
        <v>298999</v>
      </c>
      <c r="BB3912" s="138">
        <f t="shared" ca="1" si="115"/>
        <v>1</v>
      </c>
    </row>
    <row r="3913" spans="52:54" ht="15.75" customHeight="1">
      <c r="AZ3913" s="138">
        <f t="shared" ca="1" si="113"/>
        <v>235000</v>
      </c>
      <c r="BA3913" s="138">
        <f t="shared" ca="1" si="114"/>
        <v>234999</v>
      </c>
      <c r="BB3913" s="138">
        <f t="shared" ca="1" si="115"/>
        <v>1</v>
      </c>
    </row>
    <row r="3914" spans="52:54" ht="15.75" customHeight="1">
      <c r="AZ3914" s="138">
        <f t="shared" ca="1" si="113"/>
        <v>328000</v>
      </c>
      <c r="BA3914" s="138">
        <f t="shared" ca="1" si="114"/>
        <v>327999</v>
      </c>
      <c r="BB3914" s="138">
        <f t="shared" ca="1" si="115"/>
        <v>1</v>
      </c>
    </row>
    <row r="3915" spans="52:54" ht="15.75" customHeight="1">
      <c r="AZ3915" s="138">
        <f t="shared" ca="1" si="113"/>
        <v>284000</v>
      </c>
      <c r="BA3915" s="138">
        <f t="shared" ca="1" si="114"/>
        <v>283999</v>
      </c>
      <c r="BB3915" s="138">
        <f t="shared" ca="1" si="115"/>
        <v>1</v>
      </c>
    </row>
    <row r="3916" spans="52:54" ht="15.75" customHeight="1">
      <c r="AZ3916" s="138">
        <f t="shared" ca="1" si="113"/>
        <v>372000</v>
      </c>
      <c r="BA3916" s="138">
        <f t="shared" ca="1" si="114"/>
        <v>371999</v>
      </c>
      <c r="BB3916" s="138">
        <f t="shared" ca="1" si="115"/>
        <v>1</v>
      </c>
    </row>
    <row r="3917" spans="52:54" ht="15.75" customHeight="1">
      <c r="AZ3917" s="138">
        <f t="shared" ca="1" si="113"/>
        <v>125000</v>
      </c>
      <c r="BA3917" s="138">
        <f t="shared" ca="1" si="114"/>
        <v>124999</v>
      </c>
      <c r="BB3917" s="138">
        <f t="shared" ca="1" si="115"/>
        <v>1</v>
      </c>
    </row>
    <row r="3918" spans="52:54" ht="15.75" customHeight="1">
      <c r="AZ3918" s="138">
        <f t="shared" ca="1" si="113"/>
        <v>393000</v>
      </c>
      <c r="BA3918" s="138">
        <f t="shared" ca="1" si="114"/>
        <v>392999</v>
      </c>
      <c r="BB3918" s="138">
        <f t="shared" ca="1" si="115"/>
        <v>1</v>
      </c>
    </row>
    <row r="3919" spans="52:54" ht="15.75" customHeight="1">
      <c r="AZ3919" s="138">
        <f t="shared" ca="1" si="113"/>
        <v>344000</v>
      </c>
      <c r="BA3919" s="138">
        <f t="shared" ca="1" si="114"/>
        <v>343999</v>
      </c>
      <c r="BB3919" s="138">
        <f t="shared" ca="1" si="115"/>
        <v>1</v>
      </c>
    </row>
    <row r="3920" spans="52:54" ht="15.75" customHeight="1">
      <c r="AZ3920" s="138">
        <f t="shared" ca="1" si="113"/>
        <v>171000</v>
      </c>
      <c r="BA3920" s="138">
        <f t="shared" ca="1" si="114"/>
        <v>170999</v>
      </c>
      <c r="BB3920" s="138">
        <f t="shared" ca="1" si="115"/>
        <v>1</v>
      </c>
    </row>
    <row r="3921" spans="52:54" ht="15.75" customHeight="1">
      <c r="AZ3921" s="138">
        <f t="shared" ca="1" si="113"/>
        <v>285000</v>
      </c>
      <c r="BA3921" s="138">
        <f t="shared" ca="1" si="114"/>
        <v>284999</v>
      </c>
      <c r="BB3921" s="138">
        <f t="shared" ca="1" si="115"/>
        <v>1</v>
      </c>
    </row>
    <row r="3922" spans="52:54" ht="15.75" customHeight="1">
      <c r="AZ3922" s="138">
        <f t="shared" ca="1" si="113"/>
        <v>342000</v>
      </c>
      <c r="BA3922" s="138">
        <f t="shared" ca="1" si="114"/>
        <v>341999</v>
      </c>
      <c r="BB3922" s="138">
        <f t="shared" ca="1" si="115"/>
        <v>1</v>
      </c>
    </row>
    <row r="3923" spans="52:54" ht="15.75" customHeight="1">
      <c r="AZ3923" s="138">
        <f t="shared" ca="1" si="113"/>
        <v>258000</v>
      </c>
      <c r="BA3923" s="138">
        <f t="shared" ca="1" si="114"/>
        <v>257999</v>
      </c>
      <c r="BB3923" s="138">
        <f t="shared" ca="1" si="115"/>
        <v>1</v>
      </c>
    </row>
    <row r="3924" spans="52:54" ht="15.75" customHeight="1">
      <c r="AZ3924" s="138">
        <f t="shared" ca="1" si="113"/>
        <v>123000</v>
      </c>
      <c r="BA3924" s="138">
        <f t="shared" ca="1" si="114"/>
        <v>122999</v>
      </c>
      <c r="BB3924" s="138">
        <f t="shared" ca="1" si="115"/>
        <v>1</v>
      </c>
    </row>
    <row r="3925" spans="52:54" ht="15.75" customHeight="1">
      <c r="AZ3925" s="138">
        <f t="shared" ca="1" si="113"/>
        <v>384000</v>
      </c>
      <c r="BA3925" s="138">
        <f t="shared" ca="1" si="114"/>
        <v>383999</v>
      </c>
      <c r="BB3925" s="138">
        <f t="shared" ca="1" si="115"/>
        <v>1</v>
      </c>
    </row>
    <row r="3926" spans="52:54" ht="15.75" customHeight="1">
      <c r="AZ3926" s="138">
        <f t="shared" ca="1" si="113"/>
        <v>331000</v>
      </c>
      <c r="BA3926" s="138">
        <f t="shared" ca="1" si="114"/>
        <v>330999</v>
      </c>
      <c r="BB3926" s="138">
        <f t="shared" ca="1" si="115"/>
        <v>1</v>
      </c>
    </row>
    <row r="3927" spans="52:54" ht="15.75" customHeight="1">
      <c r="AZ3927" s="138">
        <f t="shared" ca="1" si="113"/>
        <v>123000</v>
      </c>
      <c r="BA3927" s="138">
        <f t="shared" ca="1" si="114"/>
        <v>122999</v>
      </c>
      <c r="BB3927" s="138">
        <f t="shared" ca="1" si="115"/>
        <v>1</v>
      </c>
    </row>
    <row r="3928" spans="52:54" ht="15.75" customHeight="1">
      <c r="AZ3928" s="138">
        <f t="shared" ca="1" si="113"/>
        <v>335000</v>
      </c>
      <c r="BA3928" s="138">
        <f t="shared" ca="1" si="114"/>
        <v>334999</v>
      </c>
      <c r="BB3928" s="138">
        <f t="shared" ca="1" si="115"/>
        <v>1</v>
      </c>
    </row>
    <row r="3929" spans="52:54" ht="15.75" customHeight="1">
      <c r="AZ3929" s="138">
        <f t="shared" ca="1" si="113"/>
        <v>238000</v>
      </c>
      <c r="BA3929" s="138">
        <f t="shared" ca="1" si="114"/>
        <v>237999</v>
      </c>
      <c r="BB3929" s="138">
        <f t="shared" ca="1" si="115"/>
        <v>1</v>
      </c>
    </row>
    <row r="3930" spans="52:54" ht="15.75" customHeight="1">
      <c r="AZ3930" s="138">
        <f t="shared" ca="1" si="113"/>
        <v>313000</v>
      </c>
      <c r="BA3930" s="138">
        <f t="shared" ca="1" si="114"/>
        <v>312999</v>
      </c>
      <c r="BB3930" s="138">
        <f t="shared" ca="1" si="115"/>
        <v>1</v>
      </c>
    </row>
    <row r="3931" spans="52:54" ht="15.75" customHeight="1">
      <c r="AZ3931" s="138">
        <f t="shared" ca="1" si="113"/>
        <v>384000</v>
      </c>
      <c r="BA3931" s="138">
        <f t="shared" ca="1" si="114"/>
        <v>383999</v>
      </c>
      <c r="BB3931" s="138">
        <f t="shared" ca="1" si="115"/>
        <v>1</v>
      </c>
    </row>
    <row r="3932" spans="52:54" ht="15.75" customHeight="1">
      <c r="AZ3932" s="138">
        <f t="shared" ca="1" si="113"/>
        <v>302000</v>
      </c>
      <c r="BA3932" s="138">
        <f t="shared" ca="1" si="114"/>
        <v>301999</v>
      </c>
      <c r="BB3932" s="138">
        <f t="shared" ca="1" si="115"/>
        <v>1</v>
      </c>
    </row>
    <row r="3933" spans="52:54" ht="15.75" customHeight="1">
      <c r="AZ3933" s="138">
        <f t="shared" ca="1" si="113"/>
        <v>308000</v>
      </c>
      <c r="BA3933" s="138">
        <f t="shared" ca="1" si="114"/>
        <v>307999</v>
      </c>
      <c r="BB3933" s="138">
        <f t="shared" ca="1" si="115"/>
        <v>1</v>
      </c>
    </row>
    <row r="3934" spans="52:54" ht="15.75" customHeight="1">
      <c r="AZ3934" s="138">
        <f t="shared" ca="1" si="113"/>
        <v>187000</v>
      </c>
      <c r="BA3934" s="138">
        <f t="shared" ca="1" si="114"/>
        <v>186999</v>
      </c>
      <c r="BB3934" s="138">
        <f t="shared" ca="1" si="115"/>
        <v>1</v>
      </c>
    </row>
    <row r="3935" spans="52:54" ht="15.75" customHeight="1">
      <c r="AZ3935" s="138">
        <f t="shared" ca="1" si="113"/>
        <v>245000</v>
      </c>
      <c r="BA3935" s="138">
        <f t="shared" ca="1" si="114"/>
        <v>244999</v>
      </c>
      <c r="BB3935" s="138">
        <f t="shared" ca="1" si="115"/>
        <v>1</v>
      </c>
    </row>
    <row r="3936" spans="52:54" ht="15.75" customHeight="1">
      <c r="AZ3936" s="138">
        <f t="shared" ca="1" si="113"/>
        <v>196000</v>
      </c>
      <c r="BA3936" s="138">
        <f t="shared" ca="1" si="114"/>
        <v>195999</v>
      </c>
      <c r="BB3936" s="138">
        <f t="shared" ca="1" si="115"/>
        <v>1</v>
      </c>
    </row>
    <row r="3937" spans="52:54" ht="15.75" customHeight="1">
      <c r="AZ3937" s="138">
        <f t="shared" ca="1" si="113"/>
        <v>171000</v>
      </c>
      <c r="BA3937" s="138">
        <f t="shared" ca="1" si="114"/>
        <v>170999</v>
      </c>
      <c r="BB3937" s="138">
        <f t="shared" ca="1" si="115"/>
        <v>1</v>
      </c>
    </row>
    <row r="3938" spans="52:54" ht="15.75" customHeight="1">
      <c r="AZ3938" s="138">
        <f t="shared" ca="1" si="113"/>
        <v>329000</v>
      </c>
      <c r="BA3938" s="138">
        <f t="shared" ca="1" si="114"/>
        <v>328999</v>
      </c>
      <c r="BB3938" s="138">
        <f t="shared" ca="1" si="115"/>
        <v>1</v>
      </c>
    </row>
    <row r="3939" spans="52:54" ht="15.75" customHeight="1">
      <c r="AZ3939" s="138">
        <f t="shared" ca="1" si="113"/>
        <v>298000</v>
      </c>
      <c r="BA3939" s="138">
        <f t="shared" ca="1" si="114"/>
        <v>297999</v>
      </c>
      <c r="BB3939" s="138">
        <f t="shared" ca="1" si="115"/>
        <v>1</v>
      </c>
    </row>
    <row r="3940" spans="52:54" ht="15.75" customHeight="1">
      <c r="AZ3940" s="138">
        <f t="shared" ca="1" si="113"/>
        <v>204000</v>
      </c>
      <c r="BA3940" s="138">
        <f t="shared" ca="1" si="114"/>
        <v>203999</v>
      </c>
      <c r="BB3940" s="138">
        <f t="shared" ca="1" si="115"/>
        <v>1</v>
      </c>
    </row>
    <row r="3941" spans="52:54" ht="15.75" customHeight="1">
      <c r="AZ3941" s="138">
        <f t="shared" ca="1" si="113"/>
        <v>131000</v>
      </c>
      <c r="BA3941" s="138">
        <f t="shared" ca="1" si="114"/>
        <v>130999</v>
      </c>
      <c r="BB3941" s="138">
        <f t="shared" ca="1" si="115"/>
        <v>1</v>
      </c>
    </row>
    <row r="3942" spans="52:54" ht="15.75" customHeight="1">
      <c r="AZ3942" s="138">
        <f t="shared" ca="1" si="113"/>
        <v>119000</v>
      </c>
      <c r="BA3942" s="138">
        <f t="shared" ca="1" si="114"/>
        <v>118999</v>
      </c>
      <c r="BB3942" s="138">
        <f t="shared" ca="1" si="115"/>
        <v>1</v>
      </c>
    </row>
    <row r="3943" spans="52:54" ht="15.75" customHeight="1">
      <c r="AZ3943" s="138">
        <f t="shared" ca="1" si="113"/>
        <v>396000</v>
      </c>
      <c r="BA3943" s="138">
        <f t="shared" ca="1" si="114"/>
        <v>395999</v>
      </c>
      <c r="BB3943" s="138">
        <f t="shared" ca="1" si="115"/>
        <v>1</v>
      </c>
    </row>
    <row r="3944" spans="52:54" ht="15.75" customHeight="1">
      <c r="AZ3944" s="138">
        <f t="shared" ca="1" si="113"/>
        <v>308000</v>
      </c>
      <c r="BA3944" s="138">
        <f t="shared" ca="1" si="114"/>
        <v>307999</v>
      </c>
      <c r="BB3944" s="138">
        <f t="shared" ca="1" si="115"/>
        <v>1</v>
      </c>
    </row>
    <row r="3945" spans="52:54" ht="15.75" customHeight="1">
      <c r="AZ3945" s="138">
        <f t="shared" ca="1" si="113"/>
        <v>110000</v>
      </c>
      <c r="BA3945" s="138">
        <f t="shared" ca="1" si="114"/>
        <v>109999</v>
      </c>
      <c r="BB3945" s="138">
        <f t="shared" ca="1" si="115"/>
        <v>1</v>
      </c>
    </row>
    <row r="3946" spans="52:54" ht="15.75" customHeight="1">
      <c r="AZ3946" s="138">
        <f t="shared" ca="1" si="113"/>
        <v>166000</v>
      </c>
      <c r="BA3946" s="138">
        <f t="shared" ca="1" si="114"/>
        <v>165999</v>
      </c>
      <c r="BB3946" s="138">
        <f t="shared" ca="1" si="115"/>
        <v>1</v>
      </c>
    </row>
    <row r="3947" spans="52:54" ht="15.75" customHeight="1">
      <c r="AZ3947" s="138">
        <f t="shared" ca="1" si="113"/>
        <v>354000</v>
      </c>
      <c r="BA3947" s="138">
        <f t="shared" ca="1" si="114"/>
        <v>353999</v>
      </c>
      <c r="BB3947" s="138">
        <f t="shared" ca="1" si="115"/>
        <v>1</v>
      </c>
    </row>
    <row r="3948" spans="52:54" ht="15.75" customHeight="1">
      <c r="AZ3948" s="138">
        <f t="shared" ca="1" si="113"/>
        <v>162000</v>
      </c>
      <c r="BA3948" s="138">
        <f t="shared" ca="1" si="114"/>
        <v>161999</v>
      </c>
      <c r="BB3948" s="138">
        <f t="shared" ca="1" si="115"/>
        <v>1</v>
      </c>
    </row>
    <row r="3949" spans="52:54" ht="15.75" customHeight="1">
      <c r="AZ3949" s="138">
        <f t="shared" ca="1" si="113"/>
        <v>296000</v>
      </c>
      <c r="BA3949" s="138">
        <f t="shared" ca="1" si="114"/>
        <v>295999</v>
      </c>
      <c r="BB3949" s="138">
        <f t="shared" ca="1" si="115"/>
        <v>1</v>
      </c>
    </row>
    <row r="3950" spans="52:54" ht="15.75" customHeight="1">
      <c r="AZ3950" s="138">
        <f t="shared" ca="1" si="113"/>
        <v>311000</v>
      </c>
      <c r="BA3950" s="138">
        <f t="shared" ca="1" si="114"/>
        <v>310999</v>
      </c>
      <c r="BB3950" s="138">
        <f t="shared" ca="1" si="115"/>
        <v>1</v>
      </c>
    </row>
    <row r="3951" spans="52:54" ht="15.75" customHeight="1">
      <c r="AZ3951" s="138">
        <f t="shared" ca="1" si="113"/>
        <v>116000</v>
      </c>
      <c r="BA3951" s="138">
        <f t="shared" ca="1" si="114"/>
        <v>115999</v>
      </c>
      <c r="BB3951" s="138">
        <f t="shared" ca="1" si="115"/>
        <v>1</v>
      </c>
    </row>
    <row r="3952" spans="52:54" ht="15.75" customHeight="1">
      <c r="AZ3952" s="138">
        <f t="shared" ca="1" si="113"/>
        <v>143000</v>
      </c>
      <c r="BA3952" s="138">
        <f t="shared" ca="1" si="114"/>
        <v>142999</v>
      </c>
      <c r="BB3952" s="138">
        <f t="shared" ca="1" si="115"/>
        <v>1</v>
      </c>
    </row>
    <row r="3953" spans="52:54" ht="15.75" customHeight="1">
      <c r="AZ3953" s="138">
        <f t="shared" ca="1" si="113"/>
        <v>184000</v>
      </c>
      <c r="BA3953" s="138">
        <f t="shared" ca="1" si="114"/>
        <v>183999</v>
      </c>
      <c r="BB3953" s="138">
        <f t="shared" ca="1" si="115"/>
        <v>1</v>
      </c>
    </row>
    <row r="3954" spans="52:54" ht="15.75" customHeight="1">
      <c r="AZ3954" s="138">
        <f t="shared" ca="1" si="113"/>
        <v>364000</v>
      </c>
      <c r="BA3954" s="138">
        <f t="shared" ca="1" si="114"/>
        <v>363999</v>
      </c>
      <c r="BB3954" s="138">
        <f t="shared" ca="1" si="115"/>
        <v>1</v>
      </c>
    </row>
    <row r="3955" spans="52:54" ht="15.75" customHeight="1">
      <c r="AZ3955" s="138">
        <f t="shared" ca="1" si="113"/>
        <v>191000</v>
      </c>
      <c r="BA3955" s="138">
        <f t="shared" ca="1" si="114"/>
        <v>190999</v>
      </c>
      <c r="BB3955" s="138">
        <f t="shared" ca="1" si="115"/>
        <v>1</v>
      </c>
    </row>
    <row r="3956" spans="52:54" ht="15.75" customHeight="1">
      <c r="AZ3956" s="138">
        <f t="shared" ca="1" si="113"/>
        <v>326000</v>
      </c>
      <c r="BA3956" s="138">
        <f t="shared" ca="1" si="114"/>
        <v>325999</v>
      </c>
      <c r="BB3956" s="138">
        <f t="shared" ca="1" si="115"/>
        <v>1</v>
      </c>
    </row>
    <row r="3957" spans="52:54" ht="15.75" customHeight="1">
      <c r="AZ3957" s="138">
        <f t="shared" ca="1" si="113"/>
        <v>192000</v>
      </c>
      <c r="BA3957" s="138">
        <f t="shared" ca="1" si="114"/>
        <v>191999</v>
      </c>
      <c r="BB3957" s="138">
        <f t="shared" ca="1" si="115"/>
        <v>1</v>
      </c>
    </row>
    <row r="3958" spans="52:54" ht="15.75" customHeight="1">
      <c r="AZ3958" s="138">
        <f t="shared" ca="1" si="113"/>
        <v>150000</v>
      </c>
      <c r="BA3958" s="138">
        <f t="shared" ca="1" si="114"/>
        <v>149999</v>
      </c>
      <c r="BB3958" s="138">
        <f t="shared" ca="1" si="115"/>
        <v>1</v>
      </c>
    </row>
    <row r="3959" spans="52:54" ht="15.75" customHeight="1">
      <c r="AZ3959" s="138">
        <f t="shared" ca="1" si="113"/>
        <v>391000</v>
      </c>
      <c r="BA3959" s="138">
        <f t="shared" ca="1" si="114"/>
        <v>390999</v>
      </c>
      <c r="BB3959" s="138">
        <f t="shared" ca="1" si="115"/>
        <v>1</v>
      </c>
    </row>
    <row r="3960" spans="52:54" ht="15.75" customHeight="1">
      <c r="AZ3960" s="138">
        <f t="shared" ca="1" si="113"/>
        <v>365000</v>
      </c>
      <c r="BA3960" s="138">
        <f t="shared" ca="1" si="114"/>
        <v>364999</v>
      </c>
      <c r="BB3960" s="138">
        <f t="shared" ca="1" si="115"/>
        <v>1</v>
      </c>
    </row>
    <row r="3961" spans="52:54" ht="15.75" customHeight="1">
      <c r="AZ3961" s="138">
        <f t="shared" ca="1" si="113"/>
        <v>288000</v>
      </c>
      <c r="BA3961" s="138">
        <f t="shared" ca="1" si="114"/>
        <v>287999</v>
      </c>
      <c r="BB3961" s="138">
        <f t="shared" ca="1" si="115"/>
        <v>1</v>
      </c>
    </row>
    <row r="3962" spans="52:54" ht="15.75" customHeight="1">
      <c r="AZ3962" s="138">
        <f t="shared" ca="1" si="113"/>
        <v>191000</v>
      </c>
      <c r="BA3962" s="138">
        <f t="shared" ca="1" si="114"/>
        <v>190999</v>
      </c>
      <c r="BB3962" s="138">
        <f t="shared" ca="1" si="115"/>
        <v>1</v>
      </c>
    </row>
    <row r="3963" spans="52:54" ht="15.75" customHeight="1">
      <c r="AZ3963" s="138">
        <f t="shared" ca="1" si="113"/>
        <v>259000</v>
      </c>
      <c r="BA3963" s="138">
        <f t="shared" ca="1" si="114"/>
        <v>258999</v>
      </c>
      <c r="BB3963" s="138">
        <f t="shared" ca="1" si="115"/>
        <v>1</v>
      </c>
    </row>
    <row r="3964" spans="52:54" ht="15.75" customHeight="1">
      <c r="AZ3964" s="138">
        <f t="shared" ca="1" si="113"/>
        <v>138000</v>
      </c>
      <c r="BA3964" s="138">
        <f t="shared" ca="1" si="114"/>
        <v>137999</v>
      </c>
      <c r="BB3964" s="138">
        <f t="shared" ca="1" si="115"/>
        <v>1</v>
      </c>
    </row>
    <row r="3965" spans="52:54" ht="15.75" customHeight="1">
      <c r="AZ3965" s="138">
        <f t="shared" ca="1" si="113"/>
        <v>101000</v>
      </c>
      <c r="BA3965" s="138">
        <f t="shared" ca="1" si="114"/>
        <v>100999</v>
      </c>
      <c r="BB3965" s="138">
        <f t="shared" ca="1" si="115"/>
        <v>1</v>
      </c>
    </row>
    <row r="3966" spans="52:54" ht="15.75" customHeight="1">
      <c r="AZ3966" s="138">
        <f t="shared" ca="1" si="113"/>
        <v>192000</v>
      </c>
      <c r="BA3966" s="138">
        <f t="shared" ca="1" si="114"/>
        <v>191999</v>
      </c>
      <c r="BB3966" s="138">
        <f t="shared" ca="1" si="115"/>
        <v>1</v>
      </c>
    </row>
    <row r="3967" spans="52:54" ht="15.75" customHeight="1">
      <c r="AZ3967" s="138">
        <f t="shared" ca="1" si="113"/>
        <v>220000</v>
      </c>
      <c r="BA3967" s="138">
        <f t="shared" ca="1" si="114"/>
        <v>219999</v>
      </c>
      <c r="BB3967" s="138">
        <f t="shared" ca="1" si="115"/>
        <v>1</v>
      </c>
    </row>
    <row r="3968" spans="52:54" ht="15.75" customHeight="1">
      <c r="AZ3968" s="138">
        <f t="shared" ca="1" si="113"/>
        <v>333000</v>
      </c>
      <c r="BA3968" s="138">
        <f t="shared" ca="1" si="114"/>
        <v>332999</v>
      </c>
      <c r="BB3968" s="138">
        <f t="shared" ca="1" si="115"/>
        <v>1</v>
      </c>
    </row>
    <row r="3969" spans="52:54" ht="15.75" customHeight="1">
      <c r="AZ3969" s="138">
        <f t="shared" ca="1" si="113"/>
        <v>304000</v>
      </c>
      <c r="BA3969" s="138">
        <f t="shared" ca="1" si="114"/>
        <v>303999</v>
      </c>
      <c r="BB3969" s="138">
        <f t="shared" ca="1" si="115"/>
        <v>1</v>
      </c>
    </row>
    <row r="3970" spans="52:54" ht="15.75" customHeight="1">
      <c r="AZ3970" s="138">
        <f t="shared" ca="1" si="113"/>
        <v>122000</v>
      </c>
      <c r="BA3970" s="138">
        <f t="shared" ca="1" si="114"/>
        <v>121999</v>
      </c>
      <c r="BB3970" s="138">
        <f t="shared" ca="1" si="115"/>
        <v>1</v>
      </c>
    </row>
    <row r="3971" spans="52:54" ht="15.75" customHeight="1">
      <c r="AZ3971" s="138">
        <f t="shared" ca="1" si="113"/>
        <v>379000</v>
      </c>
      <c r="BA3971" s="138">
        <f t="shared" ca="1" si="114"/>
        <v>378999</v>
      </c>
      <c r="BB3971" s="138">
        <f t="shared" ca="1" si="115"/>
        <v>1</v>
      </c>
    </row>
    <row r="3972" spans="52:54" ht="15.75" customHeight="1">
      <c r="AZ3972" s="138">
        <f t="shared" ca="1" si="113"/>
        <v>123000</v>
      </c>
      <c r="BA3972" s="138">
        <f t="shared" ca="1" si="114"/>
        <v>122999</v>
      </c>
      <c r="BB3972" s="138">
        <f t="shared" ca="1" si="115"/>
        <v>1</v>
      </c>
    </row>
    <row r="3973" spans="52:54" ht="15.75" customHeight="1">
      <c r="AZ3973" s="138">
        <f t="shared" ca="1" si="113"/>
        <v>303000</v>
      </c>
      <c r="BA3973" s="138">
        <f t="shared" ca="1" si="114"/>
        <v>302999</v>
      </c>
      <c r="BB3973" s="138">
        <f t="shared" ca="1" si="115"/>
        <v>1</v>
      </c>
    </row>
    <row r="3974" spans="52:54" ht="15.75" customHeight="1">
      <c r="AZ3974" s="138">
        <f t="shared" ca="1" si="113"/>
        <v>276000</v>
      </c>
      <c r="BA3974" s="138">
        <f t="shared" ca="1" si="114"/>
        <v>275999</v>
      </c>
      <c r="BB3974" s="138">
        <f t="shared" ca="1" si="115"/>
        <v>1</v>
      </c>
    </row>
    <row r="3975" spans="52:54" ht="15.75" customHeight="1">
      <c r="AZ3975" s="138">
        <f t="shared" ca="1" si="113"/>
        <v>170000</v>
      </c>
      <c r="BA3975" s="138">
        <f t="shared" ca="1" si="114"/>
        <v>169999</v>
      </c>
      <c r="BB3975" s="138">
        <f t="shared" ca="1" si="115"/>
        <v>1</v>
      </c>
    </row>
    <row r="3976" spans="52:54" ht="15.75" customHeight="1">
      <c r="AZ3976" s="138">
        <f t="shared" ca="1" si="113"/>
        <v>195000</v>
      </c>
      <c r="BA3976" s="138">
        <f t="shared" ca="1" si="114"/>
        <v>194999</v>
      </c>
      <c r="BB3976" s="138">
        <f t="shared" ca="1" si="115"/>
        <v>1</v>
      </c>
    </row>
    <row r="3977" spans="52:54" ht="15.75" customHeight="1">
      <c r="AZ3977" s="138">
        <f t="shared" ca="1" si="113"/>
        <v>139000</v>
      </c>
      <c r="BA3977" s="138">
        <f t="shared" ca="1" si="114"/>
        <v>138999</v>
      </c>
      <c r="BB3977" s="138">
        <f t="shared" ca="1" si="115"/>
        <v>1</v>
      </c>
    </row>
    <row r="3978" spans="52:54" ht="15.75" customHeight="1">
      <c r="AZ3978" s="138">
        <f t="shared" ca="1" si="113"/>
        <v>317000</v>
      </c>
      <c r="BA3978" s="138">
        <f t="shared" ca="1" si="114"/>
        <v>316999</v>
      </c>
      <c r="BB3978" s="138">
        <f t="shared" ca="1" si="115"/>
        <v>1</v>
      </c>
    </row>
    <row r="3979" spans="52:54" ht="15.75" customHeight="1">
      <c r="AZ3979" s="138">
        <f t="shared" ca="1" si="113"/>
        <v>259000</v>
      </c>
      <c r="BA3979" s="138">
        <f t="shared" ca="1" si="114"/>
        <v>258999</v>
      </c>
      <c r="BB3979" s="138">
        <f t="shared" ca="1" si="115"/>
        <v>1</v>
      </c>
    </row>
    <row r="3980" spans="52:54" ht="15.75" customHeight="1">
      <c r="AZ3980" s="138">
        <f t="shared" ca="1" si="113"/>
        <v>282000</v>
      </c>
      <c r="BA3980" s="138">
        <f t="shared" ca="1" si="114"/>
        <v>281999</v>
      </c>
      <c r="BB3980" s="138">
        <f t="shared" ca="1" si="115"/>
        <v>1</v>
      </c>
    </row>
    <row r="3981" spans="52:54" ht="15.75" customHeight="1">
      <c r="AZ3981" s="138">
        <f t="shared" ca="1" si="113"/>
        <v>120000</v>
      </c>
      <c r="BA3981" s="138">
        <f t="shared" ca="1" si="114"/>
        <v>119999</v>
      </c>
      <c r="BB3981" s="138">
        <f t="shared" ca="1" si="115"/>
        <v>1</v>
      </c>
    </row>
    <row r="3982" spans="52:54" ht="15.75" customHeight="1">
      <c r="AZ3982" s="138">
        <f t="shared" ca="1" si="113"/>
        <v>339000</v>
      </c>
      <c r="BA3982" s="138">
        <f t="shared" ca="1" si="114"/>
        <v>338999</v>
      </c>
      <c r="BB3982" s="138">
        <f t="shared" ca="1" si="115"/>
        <v>1</v>
      </c>
    </row>
    <row r="3983" spans="52:54" ht="15.75" customHeight="1">
      <c r="AZ3983" s="138">
        <f t="shared" ca="1" si="113"/>
        <v>305000</v>
      </c>
      <c r="BA3983" s="138">
        <f t="shared" ca="1" si="114"/>
        <v>304999</v>
      </c>
      <c r="BB3983" s="138">
        <f t="shared" ca="1" si="115"/>
        <v>1</v>
      </c>
    </row>
    <row r="3984" spans="52:54" ht="15.75" customHeight="1">
      <c r="AZ3984" s="138">
        <f t="shared" ca="1" si="113"/>
        <v>270000</v>
      </c>
      <c r="BA3984" s="138">
        <f t="shared" ca="1" si="114"/>
        <v>269999</v>
      </c>
      <c r="BB3984" s="138">
        <f t="shared" ca="1" si="115"/>
        <v>1</v>
      </c>
    </row>
    <row r="3985" spans="52:54" ht="15.75" customHeight="1">
      <c r="AZ3985" s="138">
        <f t="shared" ca="1" si="113"/>
        <v>392000</v>
      </c>
      <c r="BA3985" s="138">
        <f t="shared" ca="1" si="114"/>
        <v>391999</v>
      </c>
      <c r="BB3985" s="138">
        <f t="shared" ca="1" si="115"/>
        <v>1</v>
      </c>
    </row>
    <row r="3986" spans="52:54" ht="15.75" customHeight="1">
      <c r="AZ3986" s="138">
        <f t="shared" ca="1" si="113"/>
        <v>378000</v>
      </c>
      <c r="BA3986" s="138">
        <f t="shared" ca="1" si="114"/>
        <v>377999</v>
      </c>
      <c r="BB3986" s="138">
        <f t="shared" ca="1" si="115"/>
        <v>1</v>
      </c>
    </row>
    <row r="3987" spans="52:54" ht="15.75" customHeight="1">
      <c r="AZ3987" s="138">
        <f t="shared" ca="1" si="113"/>
        <v>246000</v>
      </c>
      <c r="BA3987" s="138">
        <f t="shared" ca="1" si="114"/>
        <v>245999</v>
      </c>
      <c r="BB3987" s="138">
        <f t="shared" ca="1" si="115"/>
        <v>1</v>
      </c>
    </row>
    <row r="3988" spans="52:54" ht="15.75" customHeight="1">
      <c r="AZ3988" s="138">
        <f t="shared" ca="1" si="113"/>
        <v>395000</v>
      </c>
      <c r="BA3988" s="138">
        <f t="shared" ca="1" si="114"/>
        <v>394999</v>
      </c>
      <c r="BB3988" s="138">
        <f t="shared" ca="1" si="115"/>
        <v>1</v>
      </c>
    </row>
    <row r="3989" spans="52:54" ht="15.75" customHeight="1">
      <c r="AZ3989" s="138">
        <f t="shared" ca="1" si="113"/>
        <v>151000</v>
      </c>
      <c r="BA3989" s="138">
        <f t="shared" ca="1" si="114"/>
        <v>150999</v>
      </c>
      <c r="BB3989" s="138">
        <f t="shared" ca="1" si="115"/>
        <v>1</v>
      </c>
    </row>
    <row r="3990" spans="52:54" ht="15.75" customHeight="1">
      <c r="AZ3990" s="138">
        <f t="shared" ca="1" si="113"/>
        <v>222000</v>
      </c>
      <c r="BA3990" s="138">
        <f t="shared" ca="1" si="114"/>
        <v>221999</v>
      </c>
      <c r="BB3990" s="138">
        <f t="shared" ca="1" si="115"/>
        <v>1</v>
      </c>
    </row>
    <row r="3991" spans="52:54" ht="15.75" customHeight="1">
      <c r="AZ3991" s="138">
        <f t="shared" ca="1" si="113"/>
        <v>188000</v>
      </c>
      <c r="BA3991" s="138">
        <f t="shared" ca="1" si="114"/>
        <v>187999</v>
      </c>
      <c r="BB3991" s="138">
        <f t="shared" ca="1" si="115"/>
        <v>1</v>
      </c>
    </row>
    <row r="3992" spans="52:54" ht="15.75" customHeight="1">
      <c r="AZ3992" s="138">
        <f t="shared" ca="1" si="113"/>
        <v>305000</v>
      </c>
      <c r="BA3992" s="138">
        <f t="shared" ca="1" si="114"/>
        <v>304999</v>
      </c>
      <c r="BB3992" s="138">
        <f t="shared" ca="1" si="115"/>
        <v>1</v>
      </c>
    </row>
    <row r="3993" spans="52:54" ht="15.75" customHeight="1">
      <c r="AZ3993" s="138">
        <f t="shared" ca="1" si="113"/>
        <v>388000</v>
      </c>
      <c r="BA3993" s="138">
        <f t="shared" ca="1" si="114"/>
        <v>387999</v>
      </c>
      <c r="BB3993" s="138">
        <f t="shared" ca="1" si="115"/>
        <v>1</v>
      </c>
    </row>
    <row r="3994" spans="52:54" ht="15.75" customHeight="1">
      <c r="AZ3994" s="138">
        <f t="shared" ca="1" si="113"/>
        <v>263000</v>
      </c>
      <c r="BA3994" s="138">
        <f t="shared" ca="1" si="114"/>
        <v>262999</v>
      </c>
      <c r="BB3994" s="138">
        <f t="shared" ca="1" si="115"/>
        <v>1</v>
      </c>
    </row>
    <row r="3995" spans="52:54" ht="15.75" customHeight="1">
      <c r="AZ3995" s="138">
        <f t="shared" ca="1" si="113"/>
        <v>170000</v>
      </c>
      <c r="BA3995" s="138">
        <f t="shared" ca="1" si="114"/>
        <v>169999</v>
      </c>
      <c r="BB3995" s="138">
        <f t="shared" ca="1" si="115"/>
        <v>1</v>
      </c>
    </row>
    <row r="3996" spans="52:54" ht="15.75" customHeight="1">
      <c r="AZ3996" s="138">
        <f t="shared" ca="1" si="113"/>
        <v>113000</v>
      </c>
      <c r="BA3996" s="138">
        <f t="shared" ca="1" si="114"/>
        <v>112999</v>
      </c>
      <c r="BB3996" s="138">
        <f t="shared" ca="1" si="115"/>
        <v>1</v>
      </c>
    </row>
    <row r="3997" spans="52:54" ht="15.75" customHeight="1">
      <c r="AZ3997" s="138">
        <f t="shared" ca="1" si="113"/>
        <v>397000</v>
      </c>
      <c r="BA3997" s="138">
        <f t="shared" ca="1" si="114"/>
        <v>396999</v>
      </c>
      <c r="BB3997" s="138">
        <f t="shared" ca="1" si="115"/>
        <v>1</v>
      </c>
    </row>
    <row r="3998" spans="52:54" ht="15.75" customHeight="1">
      <c r="AZ3998" s="138">
        <f t="shared" ca="1" si="113"/>
        <v>396000</v>
      </c>
      <c r="BA3998" s="138">
        <f t="shared" ca="1" si="114"/>
        <v>395999</v>
      </c>
      <c r="BB3998" s="138">
        <f t="shared" ca="1" si="115"/>
        <v>1</v>
      </c>
    </row>
    <row r="3999" spans="52:54" ht="15.75" customHeight="1">
      <c r="AZ3999" s="138">
        <f t="shared" ca="1" si="113"/>
        <v>282000</v>
      </c>
      <c r="BA3999" s="138">
        <f t="shared" ca="1" si="114"/>
        <v>281999</v>
      </c>
      <c r="BB3999" s="138">
        <f t="shared" ca="1" si="115"/>
        <v>1</v>
      </c>
    </row>
    <row r="4000" spans="52:54" ht="15.75" customHeight="1">
      <c r="AZ4000" s="138">
        <f t="shared" ca="1" si="113"/>
        <v>255000</v>
      </c>
      <c r="BA4000" s="138">
        <f t="shared" ca="1" si="114"/>
        <v>254999</v>
      </c>
      <c r="BB4000" s="138">
        <f t="shared" ca="1" si="115"/>
        <v>1</v>
      </c>
    </row>
    <row r="4001" spans="52:54" ht="15.75" customHeight="1">
      <c r="AZ4001" s="138">
        <f t="shared" ca="1" si="113"/>
        <v>191000</v>
      </c>
      <c r="BA4001" s="138">
        <f t="shared" ca="1" si="114"/>
        <v>190999</v>
      </c>
      <c r="BB4001" s="138">
        <f t="shared" ca="1" si="115"/>
        <v>1</v>
      </c>
    </row>
    <row r="4002" spans="52:54" ht="15.75" customHeight="1">
      <c r="AZ4002" s="138">
        <f t="shared" ca="1" si="113"/>
        <v>202000</v>
      </c>
      <c r="BA4002" s="138">
        <f t="shared" ca="1" si="114"/>
        <v>201999</v>
      </c>
      <c r="BB4002" s="138">
        <f t="shared" ca="1" si="115"/>
        <v>1</v>
      </c>
    </row>
    <row r="4003" spans="52:54" ht="15.75" customHeight="1">
      <c r="AZ4003" s="138">
        <f t="shared" ca="1" si="113"/>
        <v>164000</v>
      </c>
      <c r="BA4003" s="138">
        <f t="shared" ca="1" si="114"/>
        <v>163999</v>
      </c>
      <c r="BB4003" s="138">
        <f t="shared" ca="1" si="115"/>
        <v>1</v>
      </c>
    </row>
    <row r="4004" spans="52:54" ht="15.75" customHeight="1">
      <c r="AZ4004" s="138">
        <f t="shared" ca="1" si="113"/>
        <v>261000</v>
      </c>
      <c r="BA4004" s="138">
        <f t="shared" ca="1" si="114"/>
        <v>260999</v>
      </c>
      <c r="BB4004" s="138">
        <f t="shared" ca="1" si="115"/>
        <v>1</v>
      </c>
    </row>
    <row r="4005" spans="52:54" ht="15.75" customHeight="1">
      <c r="AZ4005" s="138">
        <f t="shared" ca="1" si="113"/>
        <v>127000</v>
      </c>
      <c r="BA4005" s="138">
        <f t="shared" ca="1" si="114"/>
        <v>126999</v>
      </c>
      <c r="BB4005" s="138">
        <f t="shared" ca="1" si="115"/>
        <v>1</v>
      </c>
    </row>
    <row r="4006" spans="52:54" ht="15.75" customHeight="1">
      <c r="AZ4006" s="138">
        <f t="shared" ca="1" si="113"/>
        <v>102000</v>
      </c>
      <c r="BA4006" s="138">
        <f t="shared" ca="1" si="114"/>
        <v>101999</v>
      </c>
      <c r="BB4006" s="138">
        <f t="shared" ca="1" si="115"/>
        <v>1</v>
      </c>
    </row>
    <row r="4007" spans="52:54" ht="15.75" customHeight="1">
      <c r="AZ4007" s="138">
        <f t="shared" ca="1" si="113"/>
        <v>325000</v>
      </c>
      <c r="BA4007" s="138">
        <f t="shared" ca="1" si="114"/>
        <v>324999</v>
      </c>
      <c r="BB4007" s="138">
        <f t="shared" ca="1" si="115"/>
        <v>1</v>
      </c>
    </row>
    <row r="4008" spans="52:54" ht="15.75" customHeight="1">
      <c r="AZ4008" s="138">
        <f t="shared" ca="1" si="113"/>
        <v>112000</v>
      </c>
      <c r="BA4008" s="138">
        <f t="shared" ca="1" si="114"/>
        <v>111999</v>
      </c>
      <c r="BB4008" s="138">
        <f t="shared" ca="1" si="115"/>
        <v>1</v>
      </c>
    </row>
    <row r="4009" spans="52:54" ht="15.75" customHeight="1">
      <c r="AZ4009" s="138">
        <f t="shared" ca="1" si="113"/>
        <v>165000</v>
      </c>
      <c r="BA4009" s="138">
        <f t="shared" ca="1" si="114"/>
        <v>164999</v>
      </c>
      <c r="BB4009" s="138">
        <f t="shared" ca="1" si="115"/>
        <v>1</v>
      </c>
    </row>
    <row r="4010" spans="52:54" ht="15.75" customHeight="1">
      <c r="AZ4010" s="138">
        <f t="shared" ca="1" si="113"/>
        <v>382000</v>
      </c>
      <c r="BA4010" s="138">
        <f t="shared" ca="1" si="114"/>
        <v>381999</v>
      </c>
      <c r="BB4010" s="138">
        <f t="shared" ca="1" si="115"/>
        <v>1</v>
      </c>
    </row>
    <row r="4011" spans="52:54" ht="15.75" customHeight="1">
      <c r="AZ4011" s="138">
        <f t="shared" ca="1" si="113"/>
        <v>210000</v>
      </c>
      <c r="BA4011" s="138">
        <f t="shared" ca="1" si="114"/>
        <v>209999</v>
      </c>
      <c r="BB4011" s="138">
        <f t="shared" ca="1" si="115"/>
        <v>1</v>
      </c>
    </row>
    <row r="4012" spans="52:54" ht="15.75" customHeight="1">
      <c r="AZ4012" s="138">
        <f t="shared" ca="1" si="113"/>
        <v>303000</v>
      </c>
      <c r="BA4012" s="138">
        <f t="shared" ca="1" si="114"/>
        <v>302999</v>
      </c>
      <c r="BB4012" s="138">
        <f t="shared" ca="1" si="115"/>
        <v>1</v>
      </c>
    </row>
    <row r="4013" spans="52:54" ht="15.75" customHeight="1">
      <c r="AZ4013" s="138">
        <f t="shared" ca="1" si="113"/>
        <v>255000</v>
      </c>
      <c r="BA4013" s="138">
        <f t="shared" ca="1" si="114"/>
        <v>254999</v>
      </c>
      <c r="BB4013" s="138">
        <f t="shared" ca="1" si="115"/>
        <v>1</v>
      </c>
    </row>
    <row r="4014" spans="52:54" ht="15.75" customHeight="1">
      <c r="AZ4014" s="138">
        <f t="shared" ca="1" si="113"/>
        <v>175000</v>
      </c>
      <c r="BA4014" s="138">
        <f t="shared" ca="1" si="114"/>
        <v>174999</v>
      </c>
      <c r="BB4014" s="138">
        <f t="shared" ca="1" si="115"/>
        <v>1</v>
      </c>
    </row>
    <row r="4015" spans="52:54" ht="15.75" customHeight="1">
      <c r="AZ4015" s="138">
        <f t="shared" ca="1" si="113"/>
        <v>126000</v>
      </c>
      <c r="BA4015" s="138">
        <f t="shared" ca="1" si="114"/>
        <v>125999</v>
      </c>
      <c r="BB4015" s="138">
        <f t="shared" ca="1" si="115"/>
        <v>1</v>
      </c>
    </row>
    <row r="4016" spans="52:54" ht="15.75" customHeight="1">
      <c r="AZ4016" s="138">
        <f t="shared" ca="1" si="113"/>
        <v>200000</v>
      </c>
      <c r="BA4016" s="138">
        <f t="shared" ca="1" si="114"/>
        <v>199999</v>
      </c>
      <c r="BB4016" s="138">
        <f t="shared" ca="1" si="115"/>
        <v>1</v>
      </c>
    </row>
    <row r="4017" spans="52:54" ht="15.75" customHeight="1">
      <c r="AZ4017" s="138">
        <f t="shared" ca="1" si="113"/>
        <v>288000</v>
      </c>
      <c r="BA4017" s="138">
        <f t="shared" ca="1" si="114"/>
        <v>287999</v>
      </c>
      <c r="BB4017" s="138">
        <f t="shared" ca="1" si="115"/>
        <v>1</v>
      </c>
    </row>
    <row r="4018" spans="52:54" ht="15.75" customHeight="1">
      <c r="AZ4018" s="138">
        <f t="shared" ca="1" si="113"/>
        <v>351000</v>
      </c>
      <c r="BA4018" s="138">
        <f t="shared" ca="1" si="114"/>
        <v>350999</v>
      </c>
      <c r="BB4018" s="138">
        <f t="shared" ca="1" si="115"/>
        <v>1</v>
      </c>
    </row>
    <row r="4019" spans="52:54" ht="15.75" customHeight="1">
      <c r="AZ4019" s="138">
        <f t="shared" ca="1" si="113"/>
        <v>312000</v>
      </c>
      <c r="BA4019" s="138">
        <f t="shared" ca="1" si="114"/>
        <v>311999</v>
      </c>
      <c r="BB4019" s="138">
        <f t="shared" ca="1" si="115"/>
        <v>1</v>
      </c>
    </row>
    <row r="4020" spans="52:54" ht="15.75" customHeight="1">
      <c r="AZ4020" s="138">
        <f t="shared" ca="1" si="113"/>
        <v>325000</v>
      </c>
      <c r="BA4020" s="138">
        <f t="shared" ca="1" si="114"/>
        <v>324999</v>
      </c>
      <c r="BB4020" s="138">
        <f t="shared" ca="1" si="115"/>
        <v>1</v>
      </c>
    </row>
    <row r="4021" spans="52:54" ht="15.75" customHeight="1">
      <c r="AZ4021" s="138">
        <f t="shared" ca="1" si="113"/>
        <v>198000</v>
      </c>
      <c r="BA4021" s="138">
        <f t="shared" ca="1" si="114"/>
        <v>197999</v>
      </c>
      <c r="BB4021" s="138">
        <f t="shared" ca="1" si="115"/>
        <v>1</v>
      </c>
    </row>
    <row r="4022" spans="52:54" ht="15.75" customHeight="1">
      <c r="AZ4022" s="138">
        <f t="shared" ca="1" si="113"/>
        <v>375000</v>
      </c>
      <c r="BA4022" s="138">
        <f t="shared" ca="1" si="114"/>
        <v>374999</v>
      </c>
      <c r="BB4022" s="138">
        <f t="shared" ca="1" si="115"/>
        <v>1</v>
      </c>
    </row>
    <row r="4023" spans="52:54" ht="15.75" customHeight="1">
      <c r="AZ4023" s="138">
        <f t="shared" ca="1" si="113"/>
        <v>356000</v>
      </c>
      <c r="BA4023" s="138">
        <f t="shared" ca="1" si="114"/>
        <v>355999</v>
      </c>
      <c r="BB4023" s="138">
        <f t="shared" ca="1" si="115"/>
        <v>1</v>
      </c>
    </row>
    <row r="4024" spans="52:54" ht="15.75" customHeight="1">
      <c r="AZ4024" s="138">
        <f t="shared" ca="1" si="113"/>
        <v>134000</v>
      </c>
      <c r="BA4024" s="138">
        <f t="shared" ca="1" si="114"/>
        <v>133999</v>
      </c>
      <c r="BB4024" s="138">
        <f t="shared" ca="1" si="115"/>
        <v>1</v>
      </c>
    </row>
    <row r="4025" spans="52:54" ht="15.75" customHeight="1">
      <c r="AZ4025" s="138">
        <f t="shared" ca="1" si="113"/>
        <v>216000</v>
      </c>
      <c r="BA4025" s="138">
        <f t="shared" ca="1" si="114"/>
        <v>215999</v>
      </c>
      <c r="BB4025" s="138">
        <f t="shared" ca="1" si="115"/>
        <v>1</v>
      </c>
    </row>
    <row r="4026" spans="52:54" ht="15.75" customHeight="1">
      <c r="AZ4026" s="138">
        <f t="shared" ca="1" si="113"/>
        <v>223000</v>
      </c>
      <c r="BA4026" s="138">
        <f t="shared" ca="1" si="114"/>
        <v>222999</v>
      </c>
      <c r="BB4026" s="138">
        <f t="shared" ca="1" si="115"/>
        <v>1</v>
      </c>
    </row>
    <row r="4027" spans="52:54" ht="15.75" customHeight="1">
      <c r="AZ4027" s="138">
        <f t="shared" ca="1" si="113"/>
        <v>116000</v>
      </c>
      <c r="BA4027" s="138">
        <f t="shared" ca="1" si="114"/>
        <v>115999</v>
      </c>
      <c r="BB4027" s="138">
        <f t="shared" ca="1" si="115"/>
        <v>1</v>
      </c>
    </row>
    <row r="4028" spans="52:54" ht="15.75" customHeight="1">
      <c r="AZ4028" s="138">
        <f t="shared" ca="1" si="113"/>
        <v>294000</v>
      </c>
      <c r="BA4028" s="138">
        <f t="shared" ca="1" si="114"/>
        <v>293999</v>
      </c>
      <c r="BB4028" s="138">
        <f t="shared" ca="1" si="115"/>
        <v>1</v>
      </c>
    </row>
    <row r="4029" spans="52:54" ht="15.75" customHeight="1">
      <c r="AZ4029" s="138">
        <f t="shared" ca="1" si="113"/>
        <v>370000</v>
      </c>
      <c r="BA4029" s="138">
        <f t="shared" ca="1" si="114"/>
        <v>369999</v>
      </c>
      <c r="BB4029" s="138">
        <f t="shared" ca="1" si="115"/>
        <v>1</v>
      </c>
    </row>
    <row r="4030" spans="52:54" ht="15.75" customHeight="1">
      <c r="AZ4030" s="138">
        <f t="shared" ca="1" si="113"/>
        <v>317000</v>
      </c>
      <c r="BA4030" s="138">
        <f t="shared" ca="1" si="114"/>
        <v>316999</v>
      </c>
      <c r="BB4030" s="138">
        <f t="shared" ca="1" si="115"/>
        <v>1</v>
      </c>
    </row>
    <row r="4031" spans="52:54" ht="15.75" customHeight="1">
      <c r="AZ4031" s="138">
        <f t="shared" ca="1" si="113"/>
        <v>184000</v>
      </c>
      <c r="BA4031" s="138">
        <f t="shared" ca="1" si="114"/>
        <v>183999</v>
      </c>
      <c r="BB4031" s="138">
        <f t="shared" ca="1" si="115"/>
        <v>1</v>
      </c>
    </row>
    <row r="4032" spans="52:54" ht="15.75" customHeight="1">
      <c r="AZ4032" s="138">
        <f t="shared" ca="1" si="113"/>
        <v>339000</v>
      </c>
      <c r="BA4032" s="138">
        <f t="shared" ca="1" si="114"/>
        <v>338999</v>
      </c>
      <c r="BB4032" s="138">
        <f t="shared" ca="1" si="115"/>
        <v>1</v>
      </c>
    </row>
    <row r="4033" spans="52:54" ht="15.75" customHeight="1">
      <c r="AZ4033" s="138">
        <f t="shared" ca="1" si="113"/>
        <v>144000</v>
      </c>
      <c r="BA4033" s="138">
        <f t="shared" ca="1" si="114"/>
        <v>143999</v>
      </c>
      <c r="BB4033" s="138">
        <f t="shared" ca="1" si="115"/>
        <v>1</v>
      </c>
    </row>
    <row r="4034" spans="52:54" ht="15.75" customHeight="1">
      <c r="AZ4034" s="138">
        <f t="shared" ca="1" si="113"/>
        <v>293000</v>
      </c>
      <c r="BA4034" s="138">
        <f t="shared" ca="1" si="114"/>
        <v>292999</v>
      </c>
      <c r="BB4034" s="138">
        <f t="shared" ca="1" si="115"/>
        <v>1</v>
      </c>
    </row>
    <row r="4035" spans="52:54" ht="15.75" customHeight="1">
      <c r="AZ4035" s="138">
        <f t="shared" ca="1" si="113"/>
        <v>197000</v>
      </c>
      <c r="BA4035" s="138">
        <f t="shared" ca="1" si="114"/>
        <v>196999</v>
      </c>
      <c r="BB4035" s="138">
        <f t="shared" ca="1" si="115"/>
        <v>1</v>
      </c>
    </row>
    <row r="4036" spans="52:54" ht="15.75" customHeight="1">
      <c r="AZ4036" s="138">
        <f t="shared" ca="1" si="113"/>
        <v>109000</v>
      </c>
      <c r="BA4036" s="138">
        <f t="shared" ca="1" si="114"/>
        <v>108999</v>
      </c>
      <c r="BB4036" s="138">
        <f t="shared" ca="1" si="115"/>
        <v>1</v>
      </c>
    </row>
    <row r="4037" spans="52:54" ht="15.75" customHeight="1">
      <c r="AZ4037" s="138">
        <f t="shared" ca="1" si="113"/>
        <v>300000</v>
      </c>
      <c r="BA4037" s="138">
        <f t="shared" ca="1" si="114"/>
        <v>299999</v>
      </c>
      <c r="BB4037" s="138">
        <f t="shared" ca="1" si="115"/>
        <v>1</v>
      </c>
    </row>
    <row r="4038" spans="52:54" ht="15.75" customHeight="1">
      <c r="AZ4038" s="138">
        <f t="shared" ca="1" si="113"/>
        <v>180000</v>
      </c>
      <c r="BA4038" s="138">
        <f t="shared" ca="1" si="114"/>
        <v>179999</v>
      </c>
      <c r="BB4038" s="138">
        <f t="shared" ca="1" si="115"/>
        <v>1</v>
      </c>
    </row>
    <row r="4039" spans="52:54" ht="15.75" customHeight="1">
      <c r="AZ4039" s="138">
        <f t="shared" ca="1" si="113"/>
        <v>136000</v>
      </c>
      <c r="BA4039" s="138">
        <f t="shared" ca="1" si="114"/>
        <v>135999</v>
      </c>
      <c r="BB4039" s="138">
        <f t="shared" ca="1" si="115"/>
        <v>1</v>
      </c>
    </row>
    <row r="4040" spans="52:54" ht="15.75" customHeight="1">
      <c r="AZ4040" s="138">
        <f t="shared" ca="1" si="113"/>
        <v>308000</v>
      </c>
      <c r="BA4040" s="138">
        <f t="shared" ca="1" si="114"/>
        <v>307999</v>
      </c>
      <c r="BB4040" s="138">
        <f t="shared" ca="1" si="115"/>
        <v>1</v>
      </c>
    </row>
    <row r="4041" spans="52:54" ht="15.75" customHeight="1">
      <c r="AZ4041" s="138">
        <f t="shared" ca="1" si="113"/>
        <v>363000</v>
      </c>
      <c r="BA4041" s="138">
        <f t="shared" ca="1" si="114"/>
        <v>362999</v>
      </c>
      <c r="BB4041" s="138">
        <f t="shared" ca="1" si="115"/>
        <v>1</v>
      </c>
    </row>
    <row r="4042" spans="52:54" ht="15.75" customHeight="1">
      <c r="AZ4042" s="138">
        <f t="shared" ca="1" si="113"/>
        <v>345000</v>
      </c>
      <c r="BA4042" s="138">
        <f t="shared" ca="1" si="114"/>
        <v>344999</v>
      </c>
      <c r="BB4042" s="138">
        <f t="shared" ca="1" si="115"/>
        <v>1</v>
      </c>
    </row>
    <row r="4043" spans="52:54" ht="15.75" customHeight="1">
      <c r="AZ4043" s="138">
        <f t="shared" ca="1" si="113"/>
        <v>234000</v>
      </c>
      <c r="BA4043" s="138">
        <f t="shared" ca="1" si="114"/>
        <v>233999</v>
      </c>
      <c r="BB4043" s="138">
        <f t="shared" ca="1" si="115"/>
        <v>1</v>
      </c>
    </row>
    <row r="4044" spans="52:54" ht="15.75" customHeight="1">
      <c r="AZ4044" s="138">
        <f t="shared" ca="1" si="113"/>
        <v>398000</v>
      </c>
      <c r="BA4044" s="138">
        <f t="shared" ca="1" si="114"/>
        <v>397999</v>
      </c>
      <c r="BB4044" s="138">
        <f t="shared" ca="1" si="115"/>
        <v>1</v>
      </c>
    </row>
    <row r="4045" spans="52:54" ht="15.75" customHeight="1">
      <c r="AZ4045" s="138">
        <f t="shared" ca="1" si="113"/>
        <v>267000</v>
      </c>
      <c r="BA4045" s="138">
        <f t="shared" ca="1" si="114"/>
        <v>266999</v>
      </c>
      <c r="BB4045" s="138">
        <f t="shared" ca="1" si="115"/>
        <v>1</v>
      </c>
    </row>
    <row r="4046" spans="52:54" ht="15.75" customHeight="1">
      <c r="AZ4046" s="138">
        <f t="shared" ca="1" si="113"/>
        <v>214000</v>
      </c>
      <c r="BA4046" s="138">
        <f t="shared" ca="1" si="114"/>
        <v>213999</v>
      </c>
      <c r="BB4046" s="138">
        <f t="shared" ca="1" si="115"/>
        <v>1</v>
      </c>
    </row>
    <row r="4047" spans="52:54" ht="15.75" customHeight="1">
      <c r="AZ4047" s="138">
        <f t="shared" ca="1" si="113"/>
        <v>141000</v>
      </c>
      <c r="BA4047" s="138">
        <f t="shared" ca="1" si="114"/>
        <v>140999</v>
      </c>
      <c r="BB4047" s="138">
        <f t="shared" ca="1" si="115"/>
        <v>1</v>
      </c>
    </row>
    <row r="4048" spans="52:54" ht="15.75" customHeight="1">
      <c r="AZ4048" s="138">
        <f t="shared" ca="1" si="113"/>
        <v>336000</v>
      </c>
      <c r="BA4048" s="138">
        <f t="shared" ca="1" si="114"/>
        <v>335999</v>
      </c>
      <c r="BB4048" s="138">
        <f t="shared" ca="1" si="115"/>
        <v>1</v>
      </c>
    </row>
    <row r="4049" spans="52:54" ht="15.75" customHeight="1">
      <c r="AZ4049" s="138">
        <f t="shared" ca="1" si="113"/>
        <v>174000</v>
      </c>
      <c r="BA4049" s="138">
        <f t="shared" ca="1" si="114"/>
        <v>173999</v>
      </c>
      <c r="BB4049" s="138">
        <f t="shared" ca="1" si="115"/>
        <v>1</v>
      </c>
    </row>
    <row r="4050" spans="52:54" ht="15.75" customHeight="1">
      <c r="AZ4050" s="138">
        <f t="shared" ca="1" si="113"/>
        <v>295000</v>
      </c>
      <c r="BA4050" s="138">
        <f t="shared" ca="1" si="114"/>
        <v>294999</v>
      </c>
      <c r="BB4050" s="138">
        <f t="shared" ca="1" si="115"/>
        <v>1</v>
      </c>
    </row>
    <row r="4051" spans="52:54" ht="15.75" customHeight="1">
      <c r="AZ4051" s="138">
        <f t="shared" ca="1" si="113"/>
        <v>205000</v>
      </c>
      <c r="BA4051" s="138">
        <f t="shared" ca="1" si="114"/>
        <v>204999</v>
      </c>
      <c r="BB4051" s="138">
        <f t="shared" ca="1" si="115"/>
        <v>1</v>
      </c>
    </row>
    <row r="4052" spans="52:54" ht="15.75" customHeight="1">
      <c r="AZ4052" s="138">
        <f t="shared" ca="1" si="113"/>
        <v>172000</v>
      </c>
      <c r="BA4052" s="138">
        <f t="shared" ca="1" si="114"/>
        <v>171999</v>
      </c>
      <c r="BB4052" s="138">
        <f t="shared" ca="1" si="115"/>
        <v>1</v>
      </c>
    </row>
    <row r="4053" spans="52:54" ht="15.75" customHeight="1">
      <c r="AZ4053" s="138">
        <f t="shared" ca="1" si="113"/>
        <v>193000</v>
      </c>
      <c r="BA4053" s="138">
        <f t="shared" ca="1" si="114"/>
        <v>192999</v>
      </c>
      <c r="BB4053" s="138">
        <f t="shared" ca="1" si="115"/>
        <v>1</v>
      </c>
    </row>
    <row r="4054" spans="52:54" ht="15.75" customHeight="1">
      <c r="AZ4054" s="138">
        <f t="shared" ca="1" si="113"/>
        <v>233000</v>
      </c>
      <c r="BA4054" s="138">
        <f t="shared" ca="1" si="114"/>
        <v>232999</v>
      </c>
      <c r="BB4054" s="138">
        <f t="shared" ca="1" si="115"/>
        <v>1</v>
      </c>
    </row>
    <row r="4055" spans="52:54" ht="15.75" customHeight="1">
      <c r="AZ4055" s="138">
        <f t="shared" ca="1" si="113"/>
        <v>313000</v>
      </c>
      <c r="BA4055" s="138">
        <f t="shared" ca="1" si="114"/>
        <v>312999</v>
      </c>
      <c r="BB4055" s="138">
        <f t="shared" ca="1" si="115"/>
        <v>1</v>
      </c>
    </row>
    <row r="4056" spans="52:54" ht="15.75" customHeight="1">
      <c r="AZ4056" s="138">
        <f t="shared" ca="1" si="113"/>
        <v>263000</v>
      </c>
      <c r="BA4056" s="138">
        <f t="shared" ca="1" si="114"/>
        <v>262999</v>
      </c>
      <c r="BB4056" s="138">
        <f t="shared" ca="1" si="115"/>
        <v>1</v>
      </c>
    </row>
    <row r="4057" spans="52:54" ht="15.75" customHeight="1">
      <c r="AZ4057" s="138">
        <f t="shared" ca="1" si="113"/>
        <v>184000</v>
      </c>
      <c r="BA4057" s="138">
        <f t="shared" ca="1" si="114"/>
        <v>183999</v>
      </c>
      <c r="BB4057" s="138">
        <f t="shared" ca="1" si="115"/>
        <v>1</v>
      </c>
    </row>
    <row r="4058" spans="52:54" ht="15.75" customHeight="1">
      <c r="AZ4058" s="138">
        <f t="shared" ca="1" si="113"/>
        <v>246000</v>
      </c>
      <c r="BA4058" s="138">
        <f t="shared" ca="1" si="114"/>
        <v>245999</v>
      </c>
      <c r="BB4058" s="138">
        <f t="shared" ca="1" si="115"/>
        <v>1</v>
      </c>
    </row>
    <row r="4059" spans="52:54" ht="15.75" customHeight="1">
      <c r="AZ4059" s="138">
        <f t="shared" ca="1" si="113"/>
        <v>349000</v>
      </c>
      <c r="BA4059" s="138">
        <f t="shared" ca="1" si="114"/>
        <v>348999</v>
      </c>
      <c r="BB4059" s="138">
        <f t="shared" ca="1" si="115"/>
        <v>1</v>
      </c>
    </row>
    <row r="4060" spans="52:54" ht="15.75" customHeight="1">
      <c r="AZ4060" s="138">
        <f t="shared" ca="1" si="113"/>
        <v>164000</v>
      </c>
      <c r="BA4060" s="138">
        <f t="shared" ca="1" si="114"/>
        <v>163999</v>
      </c>
      <c r="BB4060" s="138">
        <f t="shared" ca="1" si="115"/>
        <v>1</v>
      </c>
    </row>
    <row r="4061" spans="52:54" ht="15.75" customHeight="1">
      <c r="AZ4061" s="138">
        <f t="shared" ca="1" si="113"/>
        <v>387000</v>
      </c>
      <c r="BA4061" s="138">
        <f t="shared" ca="1" si="114"/>
        <v>386999</v>
      </c>
      <c r="BB4061" s="138">
        <f t="shared" ca="1" si="115"/>
        <v>1</v>
      </c>
    </row>
    <row r="4062" spans="52:54" ht="15.75" customHeight="1">
      <c r="AZ4062" s="138">
        <f t="shared" ca="1" si="113"/>
        <v>392000</v>
      </c>
      <c r="BA4062" s="138">
        <f t="shared" ca="1" si="114"/>
        <v>391999</v>
      </c>
      <c r="BB4062" s="138">
        <f t="shared" ca="1" si="115"/>
        <v>1</v>
      </c>
    </row>
    <row r="4063" spans="52:54" ht="15.75" customHeight="1">
      <c r="AZ4063" s="138">
        <f t="shared" ca="1" si="113"/>
        <v>262000</v>
      </c>
      <c r="BA4063" s="138">
        <f t="shared" ca="1" si="114"/>
        <v>261999</v>
      </c>
      <c r="BB4063" s="138">
        <f t="shared" ca="1" si="115"/>
        <v>1</v>
      </c>
    </row>
    <row r="4064" spans="52:54" ht="15.75" customHeight="1">
      <c r="AZ4064" s="138">
        <f t="shared" ca="1" si="113"/>
        <v>302000</v>
      </c>
      <c r="BA4064" s="138">
        <f t="shared" ca="1" si="114"/>
        <v>301999</v>
      </c>
      <c r="BB4064" s="138">
        <f t="shared" ca="1" si="115"/>
        <v>1</v>
      </c>
    </row>
    <row r="4065" spans="52:54" ht="15.75" customHeight="1">
      <c r="AZ4065" s="138">
        <f t="shared" ca="1" si="113"/>
        <v>363000</v>
      </c>
      <c r="BA4065" s="138">
        <f t="shared" ca="1" si="114"/>
        <v>362999</v>
      </c>
      <c r="BB4065" s="138">
        <f t="shared" ca="1" si="115"/>
        <v>1</v>
      </c>
    </row>
    <row r="4066" spans="52:54" ht="15.75" customHeight="1">
      <c r="AZ4066" s="138">
        <f t="shared" ca="1" si="113"/>
        <v>235000</v>
      </c>
      <c r="BA4066" s="138">
        <f t="shared" ca="1" si="114"/>
        <v>234999</v>
      </c>
      <c r="BB4066" s="138">
        <f t="shared" ca="1" si="115"/>
        <v>1</v>
      </c>
    </row>
    <row r="4067" spans="52:54" ht="15.75" customHeight="1">
      <c r="AZ4067" s="138">
        <f t="shared" ca="1" si="113"/>
        <v>108000</v>
      </c>
      <c r="BA4067" s="138">
        <f t="shared" ca="1" si="114"/>
        <v>107999</v>
      </c>
      <c r="BB4067" s="138">
        <f t="shared" ca="1" si="115"/>
        <v>1</v>
      </c>
    </row>
    <row r="4068" spans="52:54" ht="15.75" customHeight="1">
      <c r="AZ4068" s="138">
        <f t="shared" ca="1" si="113"/>
        <v>264000</v>
      </c>
      <c r="BA4068" s="138">
        <f t="shared" ca="1" si="114"/>
        <v>263999</v>
      </c>
      <c r="BB4068" s="138">
        <f t="shared" ca="1" si="115"/>
        <v>1</v>
      </c>
    </row>
    <row r="4069" spans="52:54" ht="15.75" customHeight="1">
      <c r="AZ4069" s="138">
        <f t="shared" ca="1" si="113"/>
        <v>274000</v>
      </c>
      <c r="BA4069" s="138">
        <f t="shared" ca="1" si="114"/>
        <v>273999</v>
      </c>
      <c r="BB4069" s="138">
        <f t="shared" ca="1" si="115"/>
        <v>1</v>
      </c>
    </row>
    <row r="4070" spans="52:54" ht="15.75" customHeight="1">
      <c r="AZ4070" s="138">
        <f t="shared" ca="1" si="113"/>
        <v>393000</v>
      </c>
      <c r="BA4070" s="138">
        <f t="shared" ca="1" si="114"/>
        <v>392999</v>
      </c>
      <c r="BB4070" s="138">
        <f t="shared" ca="1" si="115"/>
        <v>1</v>
      </c>
    </row>
    <row r="4071" spans="52:54" ht="15.75" customHeight="1">
      <c r="AZ4071" s="138">
        <f t="shared" ca="1" si="113"/>
        <v>232000</v>
      </c>
      <c r="BA4071" s="138">
        <f t="shared" ca="1" si="114"/>
        <v>231999</v>
      </c>
      <c r="BB4071" s="138">
        <f t="shared" ca="1" si="115"/>
        <v>1</v>
      </c>
    </row>
    <row r="4072" spans="52:54" ht="15.75" customHeight="1">
      <c r="AZ4072" s="138">
        <f t="shared" ca="1" si="113"/>
        <v>260000</v>
      </c>
      <c r="BA4072" s="138">
        <f t="shared" ca="1" si="114"/>
        <v>259999</v>
      </c>
      <c r="BB4072" s="138">
        <f t="shared" ca="1" si="115"/>
        <v>1</v>
      </c>
    </row>
    <row r="4073" spans="52:54" ht="15.75" customHeight="1">
      <c r="AZ4073" s="138">
        <f t="shared" ca="1" si="113"/>
        <v>264000</v>
      </c>
      <c r="BA4073" s="138">
        <f t="shared" ca="1" si="114"/>
        <v>263999</v>
      </c>
      <c r="BB4073" s="138">
        <f t="shared" ca="1" si="115"/>
        <v>1</v>
      </c>
    </row>
    <row r="4074" spans="52:54" ht="15.75" customHeight="1">
      <c r="AZ4074" s="138">
        <f t="shared" ca="1" si="113"/>
        <v>209000</v>
      </c>
      <c r="BA4074" s="138">
        <f t="shared" ca="1" si="114"/>
        <v>208999</v>
      </c>
      <c r="BB4074" s="138">
        <f t="shared" ca="1" si="115"/>
        <v>1</v>
      </c>
    </row>
    <row r="4075" spans="52:54" ht="15.75" customHeight="1">
      <c r="AZ4075" s="138">
        <f t="shared" ca="1" si="113"/>
        <v>203000</v>
      </c>
      <c r="BA4075" s="138">
        <f t="shared" ca="1" si="114"/>
        <v>202999</v>
      </c>
      <c r="BB4075" s="138">
        <f t="shared" ca="1" si="115"/>
        <v>1</v>
      </c>
    </row>
    <row r="4076" spans="52:54" ht="15.75" customHeight="1">
      <c r="AZ4076" s="138">
        <f t="shared" ca="1" si="113"/>
        <v>115000</v>
      </c>
      <c r="BA4076" s="138">
        <f t="shared" ca="1" si="114"/>
        <v>114999</v>
      </c>
      <c r="BB4076" s="138">
        <f t="shared" ca="1" si="115"/>
        <v>1</v>
      </c>
    </row>
    <row r="4077" spans="52:54" ht="15.75" customHeight="1">
      <c r="AZ4077" s="138">
        <f t="shared" ca="1" si="113"/>
        <v>124000</v>
      </c>
      <c r="BA4077" s="138">
        <f t="shared" ca="1" si="114"/>
        <v>123999</v>
      </c>
      <c r="BB4077" s="138">
        <f t="shared" ca="1" si="115"/>
        <v>1</v>
      </c>
    </row>
    <row r="4078" spans="52:54" ht="15.75" customHeight="1">
      <c r="AZ4078" s="138">
        <f t="shared" ca="1" si="113"/>
        <v>359000</v>
      </c>
      <c r="BA4078" s="138">
        <f t="shared" ca="1" si="114"/>
        <v>358999</v>
      </c>
      <c r="BB4078" s="138">
        <f t="shared" ca="1" si="115"/>
        <v>1</v>
      </c>
    </row>
    <row r="4079" spans="52:54" ht="15.75" customHeight="1">
      <c r="AZ4079" s="138">
        <f t="shared" ca="1" si="113"/>
        <v>166000</v>
      </c>
      <c r="BA4079" s="138">
        <f t="shared" ca="1" si="114"/>
        <v>165999</v>
      </c>
      <c r="BB4079" s="138">
        <f t="shared" ca="1" si="115"/>
        <v>1</v>
      </c>
    </row>
    <row r="4080" spans="52:54" ht="15.75" customHeight="1">
      <c r="AZ4080" s="138">
        <f t="shared" ca="1" si="113"/>
        <v>171000</v>
      </c>
      <c r="BA4080" s="138">
        <f t="shared" ca="1" si="114"/>
        <v>170999</v>
      </c>
      <c r="BB4080" s="138">
        <f t="shared" ca="1" si="115"/>
        <v>1</v>
      </c>
    </row>
    <row r="4081" spans="52:54" ht="15.75" customHeight="1">
      <c r="AZ4081" s="138">
        <f t="shared" ca="1" si="113"/>
        <v>227000</v>
      </c>
      <c r="BA4081" s="138">
        <f t="shared" ca="1" si="114"/>
        <v>226999</v>
      </c>
      <c r="BB4081" s="138">
        <f t="shared" ca="1" si="115"/>
        <v>1</v>
      </c>
    </row>
    <row r="4082" spans="52:54" ht="15.75" customHeight="1">
      <c r="AZ4082" s="138">
        <f t="shared" ca="1" si="113"/>
        <v>152000</v>
      </c>
      <c r="BA4082" s="138">
        <f t="shared" ca="1" si="114"/>
        <v>151999</v>
      </c>
      <c r="BB4082" s="138">
        <f t="shared" ca="1" si="115"/>
        <v>1</v>
      </c>
    </row>
    <row r="4083" spans="52:54" ht="15.75" customHeight="1">
      <c r="AZ4083" s="138">
        <f t="shared" ca="1" si="113"/>
        <v>208000</v>
      </c>
      <c r="BA4083" s="138">
        <f t="shared" ca="1" si="114"/>
        <v>207999</v>
      </c>
      <c r="BB4083" s="138">
        <f t="shared" ca="1" si="115"/>
        <v>1</v>
      </c>
    </row>
    <row r="4084" spans="52:54" ht="15.75" customHeight="1">
      <c r="AZ4084" s="138">
        <f t="shared" ref="AZ4084:AZ4338" ca="1" si="116">RANDBETWEEN(100,400)*1000</f>
        <v>372000</v>
      </c>
      <c r="BA4084" s="138">
        <f t="shared" ref="BA4084:BA4338" ca="1" si="117">+AZ4084-1</f>
        <v>371999</v>
      </c>
      <c r="BB4084" s="138">
        <f t="shared" ref="BB4084:BB4338" ca="1" si="118">+AZ4084-BA4084</f>
        <v>1</v>
      </c>
    </row>
    <row r="4085" spans="52:54" ht="15.75" customHeight="1">
      <c r="AZ4085" s="138">
        <f t="shared" ca="1" si="116"/>
        <v>203000</v>
      </c>
      <c r="BA4085" s="138">
        <f t="shared" ca="1" si="117"/>
        <v>202999</v>
      </c>
      <c r="BB4085" s="138">
        <f t="shared" ca="1" si="118"/>
        <v>1</v>
      </c>
    </row>
    <row r="4086" spans="52:54" ht="15.75" customHeight="1">
      <c r="AZ4086" s="138">
        <f t="shared" ca="1" si="116"/>
        <v>116000</v>
      </c>
      <c r="BA4086" s="138">
        <f t="shared" ca="1" si="117"/>
        <v>115999</v>
      </c>
      <c r="BB4086" s="138">
        <f t="shared" ca="1" si="118"/>
        <v>1</v>
      </c>
    </row>
    <row r="4087" spans="52:54" ht="15.75" customHeight="1">
      <c r="AZ4087" s="138">
        <f t="shared" ca="1" si="116"/>
        <v>338000</v>
      </c>
      <c r="BA4087" s="138">
        <f t="shared" ca="1" si="117"/>
        <v>337999</v>
      </c>
      <c r="BB4087" s="138">
        <f t="shared" ca="1" si="118"/>
        <v>1</v>
      </c>
    </row>
    <row r="4088" spans="52:54" ht="15.75" customHeight="1">
      <c r="AZ4088" s="138">
        <f t="shared" ca="1" si="116"/>
        <v>267000</v>
      </c>
      <c r="BA4088" s="138">
        <f t="shared" ca="1" si="117"/>
        <v>266999</v>
      </c>
      <c r="BB4088" s="138">
        <f t="shared" ca="1" si="118"/>
        <v>1</v>
      </c>
    </row>
    <row r="4089" spans="52:54" ht="15.75" customHeight="1">
      <c r="AZ4089" s="138">
        <f t="shared" ca="1" si="116"/>
        <v>186000</v>
      </c>
      <c r="BA4089" s="138">
        <f t="shared" ca="1" si="117"/>
        <v>185999</v>
      </c>
      <c r="BB4089" s="138">
        <f t="shared" ca="1" si="118"/>
        <v>1</v>
      </c>
    </row>
    <row r="4090" spans="52:54" ht="15.75" customHeight="1">
      <c r="AZ4090" s="138">
        <f t="shared" ca="1" si="116"/>
        <v>185000</v>
      </c>
      <c r="BA4090" s="138">
        <f t="shared" ca="1" si="117"/>
        <v>184999</v>
      </c>
      <c r="BB4090" s="138">
        <f t="shared" ca="1" si="118"/>
        <v>1</v>
      </c>
    </row>
    <row r="4091" spans="52:54" ht="15.75" customHeight="1">
      <c r="AZ4091" s="138">
        <f t="shared" ca="1" si="116"/>
        <v>223000</v>
      </c>
      <c r="BA4091" s="138">
        <f t="shared" ca="1" si="117"/>
        <v>222999</v>
      </c>
      <c r="BB4091" s="138">
        <f t="shared" ca="1" si="118"/>
        <v>1</v>
      </c>
    </row>
    <row r="4092" spans="52:54" ht="15.75" customHeight="1">
      <c r="AZ4092" s="138">
        <f t="shared" ca="1" si="116"/>
        <v>282000</v>
      </c>
      <c r="BA4092" s="138">
        <f t="shared" ca="1" si="117"/>
        <v>281999</v>
      </c>
      <c r="BB4092" s="138">
        <f t="shared" ca="1" si="118"/>
        <v>1</v>
      </c>
    </row>
    <row r="4093" spans="52:54" ht="15.75" customHeight="1">
      <c r="AZ4093" s="138">
        <f t="shared" ca="1" si="116"/>
        <v>310000</v>
      </c>
      <c r="BA4093" s="138">
        <f t="shared" ca="1" si="117"/>
        <v>309999</v>
      </c>
      <c r="BB4093" s="138">
        <f t="shared" ca="1" si="118"/>
        <v>1</v>
      </c>
    </row>
    <row r="4094" spans="52:54" ht="15.75" customHeight="1">
      <c r="AZ4094" s="138">
        <f t="shared" ca="1" si="116"/>
        <v>110000</v>
      </c>
      <c r="BA4094" s="138">
        <f t="shared" ca="1" si="117"/>
        <v>109999</v>
      </c>
      <c r="BB4094" s="138">
        <f t="shared" ca="1" si="118"/>
        <v>1</v>
      </c>
    </row>
    <row r="4095" spans="52:54" ht="15.75" customHeight="1">
      <c r="AZ4095" s="138">
        <f t="shared" ca="1" si="116"/>
        <v>374000</v>
      </c>
      <c r="BA4095" s="138">
        <f t="shared" ca="1" si="117"/>
        <v>373999</v>
      </c>
      <c r="BB4095" s="138">
        <f t="shared" ca="1" si="118"/>
        <v>1</v>
      </c>
    </row>
    <row r="4096" spans="52:54" ht="15.75" customHeight="1">
      <c r="AZ4096" s="138">
        <f t="shared" ca="1" si="116"/>
        <v>209000</v>
      </c>
      <c r="BA4096" s="138">
        <f t="shared" ca="1" si="117"/>
        <v>208999</v>
      </c>
      <c r="BB4096" s="138">
        <f t="shared" ca="1" si="118"/>
        <v>1</v>
      </c>
    </row>
    <row r="4097" spans="52:54" ht="15.75" customHeight="1">
      <c r="AZ4097" s="138">
        <f t="shared" ca="1" si="116"/>
        <v>347000</v>
      </c>
      <c r="BA4097" s="138">
        <f t="shared" ca="1" si="117"/>
        <v>346999</v>
      </c>
      <c r="BB4097" s="138">
        <f t="shared" ca="1" si="118"/>
        <v>1</v>
      </c>
    </row>
    <row r="4098" spans="52:54" ht="15.75" customHeight="1">
      <c r="AZ4098" s="138">
        <f t="shared" ca="1" si="116"/>
        <v>170000</v>
      </c>
      <c r="BA4098" s="138">
        <f t="shared" ca="1" si="117"/>
        <v>169999</v>
      </c>
      <c r="BB4098" s="138">
        <f t="shared" ca="1" si="118"/>
        <v>1</v>
      </c>
    </row>
    <row r="4099" spans="52:54" ht="15.75" customHeight="1">
      <c r="AZ4099" s="138">
        <f t="shared" ca="1" si="116"/>
        <v>269000</v>
      </c>
      <c r="BA4099" s="138">
        <f t="shared" ca="1" si="117"/>
        <v>268999</v>
      </c>
      <c r="BB4099" s="138">
        <f t="shared" ca="1" si="118"/>
        <v>1</v>
      </c>
    </row>
    <row r="4100" spans="52:54" ht="15.75" customHeight="1">
      <c r="AZ4100" s="138">
        <f t="shared" ca="1" si="116"/>
        <v>191000</v>
      </c>
      <c r="BA4100" s="138">
        <f t="shared" ca="1" si="117"/>
        <v>190999</v>
      </c>
      <c r="BB4100" s="138">
        <f t="shared" ca="1" si="118"/>
        <v>1</v>
      </c>
    </row>
    <row r="4101" spans="52:54" ht="15.75" customHeight="1">
      <c r="AZ4101" s="138">
        <f t="shared" ca="1" si="116"/>
        <v>236000</v>
      </c>
      <c r="BA4101" s="138">
        <f t="shared" ca="1" si="117"/>
        <v>235999</v>
      </c>
      <c r="BB4101" s="138">
        <f t="shared" ca="1" si="118"/>
        <v>1</v>
      </c>
    </row>
    <row r="4102" spans="52:54" ht="15.75" customHeight="1">
      <c r="AZ4102" s="138">
        <f t="shared" ca="1" si="116"/>
        <v>290000</v>
      </c>
      <c r="BA4102" s="138">
        <f t="shared" ca="1" si="117"/>
        <v>289999</v>
      </c>
      <c r="BB4102" s="138">
        <f t="shared" ca="1" si="118"/>
        <v>1</v>
      </c>
    </row>
    <row r="4103" spans="52:54" ht="15.75" customHeight="1">
      <c r="AZ4103" s="138">
        <f t="shared" ca="1" si="116"/>
        <v>248000</v>
      </c>
      <c r="BA4103" s="138">
        <f t="shared" ca="1" si="117"/>
        <v>247999</v>
      </c>
      <c r="BB4103" s="138">
        <f t="shared" ca="1" si="118"/>
        <v>1</v>
      </c>
    </row>
    <row r="4104" spans="52:54" ht="15.75" customHeight="1">
      <c r="AZ4104" s="138">
        <f t="shared" ca="1" si="116"/>
        <v>248000</v>
      </c>
      <c r="BA4104" s="138">
        <f t="shared" ca="1" si="117"/>
        <v>247999</v>
      </c>
      <c r="BB4104" s="138">
        <f t="shared" ca="1" si="118"/>
        <v>1</v>
      </c>
    </row>
    <row r="4105" spans="52:54" ht="15.75" customHeight="1">
      <c r="AZ4105" s="138">
        <f t="shared" ca="1" si="116"/>
        <v>388000</v>
      </c>
      <c r="BA4105" s="138">
        <f t="shared" ca="1" si="117"/>
        <v>387999</v>
      </c>
      <c r="BB4105" s="138">
        <f t="shared" ca="1" si="118"/>
        <v>1</v>
      </c>
    </row>
    <row r="4106" spans="52:54" ht="15.75" customHeight="1">
      <c r="AZ4106" s="138">
        <f t="shared" ca="1" si="116"/>
        <v>368000</v>
      </c>
      <c r="BA4106" s="138">
        <f t="shared" ca="1" si="117"/>
        <v>367999</v>
      </c>
      <c r="BB4106" s="138">
        <f t="shared" ca="1" si="118"/>
        <v>1</v>
      </c>
    </row>
    <row r="4107" spans="52:54" ht="15.75" customHeight="1">
      <c r="AZ4107" s="138">
        <f t="shared" ca="1" si="116"/>
        <v>287000</v>
      </c>
      <c r="BA4107" s="138">
        <f t="shared" ca="1" si="117"/>
        <v>286999</v>
      </c>
      <c r="BB4107" s="138">
        <f t="shared" ca="1" si="118"/>
        <v>1</v>
      </c>
    </row>
    <row r="4108" spans="52:54" ht="15.75" customHeight="1">
      <c r="AZ4108" s="138">
        <f t="shared" ca="1" si="116"/>
        <v>133000</v>
      </c>
      <c r="BA4108" s="138">
        <f t="shared" ca="1" si="117"/>
        <v>132999</v>
      </c>
      <c r="BB4108" s="138">
        <f t="shared" ca="1" si="118"/>
        <v>1</v>
      </c>
    </row>
    <row r="4109" spans="52:54" ht="15.75" customHeight="1">
      <c r="AZ4109" s="138">
        <f t="shared" ca="1" si="116"/>
        <v>391000</v>
      </c>
      <c r="BA4109" s="138">
        <f t="shared" ca="1" si="117"/>
        <v>390999</v>
      </c>
      <c r="BB4109" s="138">
        <f t="shared" ca="1" si="118"/>
        <v>1</v>
      </c>
    </row>
    <row r="4110" spans="52:54" ht="15.75" customHeight="1">
      <c r="AZ4110" s="138">
        <f t="shared" ca="1" si="116"/>
        <v>209000</v>
      </c>
      <c r="BA4110" s="138">
        <f t="shared" ca="1" si="117"/>
        <v>208999</v>
      </c>
      <c r="BB4110" s="138">
        <f t="shared" ca="1" si="118"/>
        <v>1</v>
      </c>
    </row>
    <row r="4111" spans="52:54" ht="15.75" customHeight="1">
      <c r="AZ4111" s="138">
        <f t="shared" ca="1" si="116"/>
        <v>245000</v>
      </c>
      <c r="BA4111" s="138">
        <f t="shared" ca="1" si="117"/>
        <v>244999</v>
      </c>
      <c r="BB4111" s="138">
        <f t="shared" ca="1" si="118"/>
        <v>1</v>
      </c>
    </row>
    <row r="4112" spans="52:54" ht="15.75" customHeight="1">
      <c r="AZ4112" s="138">
        <f t="shared" ca="1" si="116"/>
        <v>273000</v>
      </c>
      <c r="BA4112" s="138">
        <f t="shared" ca="1" si="117"/>
        <v>272999</v>
      </c>
      <c r="BB4112" s="138">
        <f t="shared" ca="1" si="118"/>
        <v>1</v>
      </c>
    </row>
    <row r="4113" spans="52:54" ht="15.75" customHeight="1">
      <c r="AZ4113" s="138">
        <f t="shared" ca="1" si="116"/>
        <v>123000</v>
      </c>
      <c r="BA4113" s="138">
        <f t="shared" ca="1" si="117"/>
        <v>122999</v>
      </c>
      <c r="BB4113" s="138">
        <f t="shared" ca="1" si="118"/>
        <v>1</v>
      </c>
    </row>
    <row r="4114" spans="52:54" ht="15.75" customHeight="1">
      <c r="AZ4114" s="138">
        <f t="shared" ca="1" si="116"/>
        <v>290000</v>
      </c>
      <c r="BA4114" s="138">
        <f t="shared" ca="1" si="117"/>
        <v>289999</v>
      </c>
      <c r="BB4114" s="138">
        <f t="shared" ca="1" si="118"/>
        <v>1</v>
      </c>
    </row>
    <row r="4115" spans="52:54" ht="15.75" customHeight="1">
      <c r="AZ4115" s="138">
        <f t="shared" ca="1" si="116"/>
        <v>183000</v>
      </c>
      <c r="BA4115" s="138">
        <f t="shared" ca="1" si="117"/>
        <v>182999</v>
      </c>
      <c r="BB4115" s="138">
        <f t="shared" ca="1" si="118"/>
        <v>1</v>
      </c>
    </row>
    <row r="4116" spans="52:54" ht="15.75" customHeight="1">
      <c r="AZ4116" s="138">
        <f t="shared" ca="1" si="116"/>
        <v>220000</v>
      </c>
      <c r="BA4116" s="138">
        <f t="shared" ca="1" si="117"/>
        <v>219999</v>
      </c>
      <c r="BB4116" s="138">
        <f t="shared" ca="1" si="118"/>
        <v>1</v>
      </c>
    </row>
    <row r="4117" spans="52:54" ht="15.75" customHeight="1">
      <c r="AZ4117" s="138">
        <f t="shared" ca="1" si="116"/>
        <v>277000</v>
      </c>
      <c r="BA4117" s="138">
        <f t="shared" ca="1" si="117"/>
        <v>276999</v>
      </c>
      <c r="BB4117" s="138">
        <f t="shared" ca="1" si="118"/>
        <v>1</v>
      </c>
    </row>
    <row r="4118" spans="52:54" ht="15.75" customHeight="1">
      <c r="AZ4118" s="138">
        <f t="shared" ca="1" si="116"/>
        <v>164000</v>
      </c>
      <c r="BA4118" s="138">
        <f t="shared" ca="1" si="117"/>
        <v>163999</v>
      </c>
      <c r="BB4118" s="138">
        <f t="shared" ca="1" si="118"/>
        <v>1</v>
      </c>
    </row>
    <row r="4119" spans="52:54" ht="15.75" customHeight="1">
      <c r="AZ4119" s="138">
        <f t="shared" ca="1" si="116"/>
        <v>344000</v>
      </c>
      <c r="BA4119" s="138">
        <f t="shared" ca="1" si="117"/>
        <v>343999</v>
      </c>
      <c r="BB4119" s="138">
        <f t="shared" ca="1" si="118"/>
        <v>1</v>
      </c>
    </row>
    <row r="4120" spans="52:54" ht="15.75" customHeight="1">
      <c r="AZ4120" s="138">
        <f t="shared" ca="1" si="116"/>
        <v>224000</v>
      </c>
      <c r="BA4120" s="138">
        <f t="shared" ca="1" si="117"/>
        <v>223999</v>
      </c>
      <c r="BB4120" s="138">
        <f t="shared" ca="1" si="118"/>
        <v>1</v>
      </c>
    </row>
    <row r="4121" spans="52:54" ht="15.75" customHeight="1">
      <c r="AZ4121" s="138">
        <f t="shared" ca="1" si="116"/>
        <v>157000</v>
      </c>
      <c r="BA4121" s="138">
        <f t="shared" ca="1" si="117"/>
        <v>156999</v>
      </c>
      <c r="BB4121" s="138">
        <f t="shared" ca="1" si="118"/>
        <v>1</v>
      </c>
    </row>
    <row r="4122" spans="52:54" ht="15.75" customHeight="1">
      <c r="AZ4122" s="138">
        <f t="shared" ca="1" si="116"/>
        <v>214000</v>
      </c>
      <c r="BA4122" s="138">
        <f t="shared" ca="1" si="117"/>
        <v>213999</v>
      </c>
      <c r="BB4122" s="138">
        <f t="shared" ca="1" si="118"/>
        <v>1</v>
      </c>
    </row>
    <row r="4123" spans="52:54" ht="15.75" customHeight="1">
      <c r="AZ4123" s="138">
        <f t="shared" ca="1" si="116"/>
        <v>245000</v>
      </c>
      <c r="BA4123" s="138">
        <f t="shared" ca="1" si="117"/>
        <v>244999</v>
      </c>
      <c r="BB4123" s="138">
        <f t="shared" ca="1" si="118"/>
        <v>1</v>
      </c>
    </row>
    <row r="4124" spans="52:54" ht="15.75" customHeight="1">
      <c r="AZ4124" s="138">
        <f t="shared" ca="1" si="116"/>
        <v>176000</v>
      </c>
      <c r="BA4124" s="138">
        <f t="shared" ca="1" si="117"/>
        <v>175999</v>
      </c>
      <c r="BB4124" s="138">
        <f t="shared" ca="1" si="118"/>
        <v>1</v>
      </c>
    </row>
    <row r="4125" spans="52:54" ht="15.75" customHeight="1">
      <c r="AZ4125" s="138">
        <f t="shared" ca="1" si="116"/>
        <v>360000</v>
      </c>
      <c r="BA4125" s="138">
        <f t="shared" ca="1" si="117"/>
        <v>359999</v>
      </c>
      <c r="BB4125" s="138">
        <f t="shared" ca="1" si="118"/>
        <v>1</v>
      </c>
    </row>
    <row r="4126" spans="52:54" ht="15.75" customHeight="1">
      <c r="AZ4126" s="138">
        <f t="shared" ca="1" si="116"/>
        <v>251000</v>
      </c>
      <c r="BA4126" s="138">
        <f t="shared" ca="1" si="117"/>
        <v>250999</v>
      </c>
      <c r="BB4126" s="138">
        <f t="shared" ca="1" si="118"/>
        <v>1</v>
      </c>
    </row>
    <row r="4127" spans="52:54" ht="15.75" customHeight="1">
      <c r="AZ4127" s="138">
        <f t="shared" ca="1" si="116"/>
        <v>171000</v>
      </c>
      <c r="BA4127" s="138">
        <f t="shared" ca="1" si="117"/>
        <v>170999</v>
      </c>
      <c r="BB4127" s="138">
        <f t="shared" ca="1" si="118"/>
        <v>1</v>
      </c>
    </row>
    <row r="4128" spans="52:54" ht="15.75" customHeight="1">
      <c r="AZ4128" s="138">
        <f t="shared" ca="1" si="116"/>
        <v>113000</v>
      </c>
      <c r="BA4128" s="138">
        <f t="shared" ca="1" si="117"/>
        <v>112999</v>
      </c>
      <c r="BB4128" s="138">
        <f t="shared" ca="1" si="118"/>
        <v>1</v>
      </c>
    </row>
    <row r="4129" spans="52:54" ht="15.75" customHeight="1">
      <c r="AZ4129" s="138">
        <f t="shared" ca="1" si="116"/>
        <v>274000</v>
      </c>
      <c r="BA4129" s="138">
        <f t="shared" ca="1" si="117"/>
        <v>273999</v>
      </c>
      <c r="BB4129" s="138">
        <f t="shared" ca="1" si="118"/>
        <v>1</v>
      </c>
    </row>
    <row r="4130" spans="52:54" ht="15.75" customHeight="1">
      <c r="AZ4130" s="138">
        <f t="shared" ca="1" si="116"/>
        <v>373000</v>
      </c>
      <c r="BA4130" s="138">
        <f t="shared" ca="1" si="117"/>
        <v>372999</v>
      </c>
      <c r="BB4130" s="138">
        <f t="shared" ca="1" si="118"/>
        <v>1</v>
      </c>
    </row>
    <row r="4131" spans="52:54" ht="15.75" customHeight="1">
      <c r="AZ4131" s="138">
        <f t="shared" ca="1" si="116"/>
        <v>297000</v>
      </c>
      <c r="BA4131" s="138">
        <f t="shared" ca="1" si="117"/>
        <v>296999</v>
      </c>
      <c r="BB4131" s="138">
        <f t="shared" ca="1" si="118"/>
        <v>1</v>
      </c>
    </row>
    <row r="4132" spans="52:54" ht="15.75" customHeight="1">
      <c r="AZ4132" s="138">
        <f t="shared" ca="1" si="116"/>
        <v>303000</v>
      </c>
      <c r="BA4132" s="138">
        <f t="shared" ca="1" si="117"/>
        <v>302999</v>
      </c>
      <c r="BB4132" s="138">
        <f t="shared" ca="1" si="118"/>
        <v>1</v>
      </c>
    </row>
    <row r="4133" spans="52:54" ht="15.75" customHeight="1">
      <c r="AZ4133" s="138">
        <f t="shared" ca="1" si="116"/>
        <v>207000</v>
      </c>
      <c r="BA4133" s="138">
        <f t="shared" ca="1" si="117"/>
        <v>206999</v>
      </c>
      <c r="BB4133" s="138">
        <f t="shared" ca="1" si="118"/>
        <v>1</v>
      </c>
    </row>
    <row r="4134" spans="52:54" ht="15.75" customHeight="1">
      <c r="AZ4134" s="138">
        <f t="shared" ca="1" si="116"/>
        <v>200000</v>
      </c>
      <c r="BA4134" s="138">
        <f t="shared" ca="1" si="117"/>
        <v>199999</v>
      </c>
      <c r="BB4134" s="138">
        <f t="shared" ca="1" si="118"/>
        <v>1</v>
      </c>
    </row>
    <row r="4135" spans="52:54" ht="15.75" customHeight="1">
      <c r="AZ4135" s="138">
        <f t="shared" ca="1" si="116"/>
        <v>191000</v>
      </c>
      <c r="BA4135" s="138">
        <f t="shared" ca="1" si="117"/>
        <v>190999</v>
      </c>
      <c r="BB4135" s="138">
        <f t="shared" ca="1" si="118"/>
        <v>1</v>
      </c>
    </row>
    <row r="4136" spans="52:54" ht="15.75" customHeight="1">
      <c r="AZ4136" s="138">
        <f t="shared" ca="1" si="116"/>
        <v>268000</v>
      </c>
      <c r="BA4136" s="138">
        <f t="shared" ca="1" si="117"/>
        <v>267999</v>
      </c>
      <c r="BB4136" s="138">
        <f t="shared" ca="1" si="118"/>
        <v>1</v>
      </c>
    </row>
    <row r="4137" spans="52:54" ht="15.75" customHeight="1">
      <c r="AZ4137" s="138">
        <f t="shared" ca="1" si="116"/>
        <v>170000</v>
      </c>
      <c r="BA4137" s="138">
        <f t="shared" ca="1" si="117"/>
        <v>169999</v>
      </c>
      <c r="BB4137" s="138">
        <f t="shared" ca="1" si="118"/>
        <v>1</v>
      </c>
    </row>
    <row r="4138" spans="52:54" ht="15.75" customHeight="1">
      <c r="AZ4138" s="138">
        <f t="shared" ca="1" si="116"/>
        <v>339000</v>
      </c>
      <c r="BA4138" s="138">
        <f t="shared" ca="1" si="117"/>
        <v>338999</v>
      </c>
      <c r="BB4138" s="138">
        <f t="shared" ca="1" si="118"/>
        <v>1</v>
      </c>
    </row>
    <row r="4139" spans="52:54" ht="15.75" customHeight="1">
      <c r="AZ4139" s="138">
        <f t="shared" ca="1" si="116"/>
        <v>388000</v>
      </c>
      <c r="BA4139" s="138">
        <f t="shared" ca="1" si="117"/>
        <v>387999</v>
      </c>
      <c r="BB4139" s="138">
        <f t="shared" ca="1" si="118"/>
        <v>1</v>
      </c>
    </row>
    <row r="4140" spans="52:54" ht="15.75" customHeight="1">
      <c r="AZ4140" s="138">
        <f t="shared" ca="1" si="116"/>
        <v>201000</v>
      </c>
      <c r="BA4140" s="138">
        <f t="shared" ca="1" si="117"/>
        <v>200999</v>
      </c>
      <c r="BB4140" s="138">
        <f t="shared" ca="1" si="118"/>
        <v>1</v>
      </c>
    </row>
    <row r="4141" spans="52:54" ht="15.75" customHeight="1">
      <c r="AZ4141" s="138">
        <f t="shared" ca="1" si="116"/>
        <v>383000</v>
      </c>
      <c r="BA4141" s="138">
        <f t="shared" ca="1" si="117"/>
        <v>382999</v>
      </c>
      <c r="BB4141" s="138">
        <f t="shared" ca="1" si="118"/>
        <v>1</v>
      </c>
    </row>
    <row r="4142" spans="52:54" ht="15.75" customHeight="1">
      <c r="AZ4142" s="138">
        <f t="shared" ca="1" si="116"/>
        <v>333000</v>
      </c>
      <c r="BA4142" s="138">
        <f t="shared" ca="1" si="117"/>
        <v>332999</v>
      </c>
      <c r="BB4142" s="138">
        <f t="shared" ca="1" si="118"/>
        <v>1</v>
      </c>
    </row>
    <row r="4143" spans="52:54" ht="15.75" customHeight="1">
      <c r="AZ4143" s="138">
        <f t="shared" ca="1" si="116"/>
        <v>334000</v>
      </c>
      <c r="BA4143" s="138">
        <f t="shared" ca="1" si="117"/>
        <v>333999</v>
      </c>
      <c r="BB4143" s="138">
        <f t="shared" ca="1" si="118"/>
        <v>1</v>
      </c>
    </row>
    <row r="4144" spans="52:54" ht="15.75" customHeight="1">
      <c r="AZ4144" s="138">
        <f t="shared" ca="1" si="116"/>
        <v>342000</v>
      </c>
      <c r="BA4144" s="138">
        <f t="shared" ca="1" si="117"/>
        <v>341999</v>
      </c>
      <c r="BB4144" s="138">
        <f t="shared" ca="1" si="118"/>
        <v>1</v>
      </c>
    </row>
    <row r="4145" spans="52:54" ht="15.75" customHeight="1">
      <c r="AZ4145" s="138">
        <f t="shared" ca="1" si="116"/>
        <v>178000</v>
      </c>
      <c r="BA4145" s="138">
        <f t="shared" ca="1" si="117"/>
        <v>177999</v>
      </c>
      <c r="BB4145" s="138">
        <f t="shared" ca="1" si="118"/>
        <v>1</v>
      </c>
    </row>
    <row r="4146" spans="52:54" ht="15.75" customHeight="1">
      <c r="AZ4146" s="138">
        <f t="shared" ca="1" si="116"/>
        <v>206000</v>
      </c>
      <c r="BA4146" s="138">
        <f t="shared" ca="1" si="117"/>
        <v>205999</v>
      </c>
      <c r="BB4146" s="138">
        <f t="shared" ca="1" si="118"/>
        <v>1</v>
      </c>
    </row>
    <row r="4147" spans="52:54" ht="15.75" customHeight="1">
      <c r="AZ4147" s="138">
        <f t="shared" ca="1" si="116"/>
        <v>391000</v>
      </c>
      <c r="BA4147" s="138">
        <f t="shared" ca="1" si="117"/>
        <v>390999</v>
      </c>
      <c r="BB4147" s="138">
        <f t="shared" ca="1" si="118"/>
        <v>1</v>
      </c>
    </row>
    <row r="4148" spans="52:54" ht="15.75" customHeight="1">
      <c r="AZ4148" s="138">
        <f t="shared" ca="1" si="116"/>
        <v>168000</v>
      </c>
      <c r="BA4148" s="138">
        <f t="shared" ca="1" si="117"/>
        <v>167999</v>
      </c>
      <c r="BB4148" s="138">
        <f t="shared" ca="1" si="118"/>
        <v>1</v>
      </c>
    </row>
    <row r="4149" spans="52:54" ht="15.75" customHeight="1">
      <c r="AZ4149" s="138">
        <f t="shared" ca="1" si="116"/>
        <v>359000</v>
      </c>
      <c r="BA4149" s="138">
        <f t="shared" ca="1" si="117"/>
        <v>358999</v>
      </c>
      <c r="BB4149" s="138">
        <f t="shared" ca="1" si="118"/>
        <v>1</v>
      </c>
    </row>
    <row r="4150" spans="52:54" ht="15.75" customHeight="1">
      <c r="AZ4150" s="138">
        <f t="shared" ca="1" si="116"/>
        <v>212000</v>
      </c>
      <c r="BA4150" s="138">
        <f t="shared" ca="1" si="117"/>
        <v>211999</v>
      </c>
      <c r="BB4150" s="138">
        <f t="shared" ca="1" si="118"/>
        <v>1</v>
      </c>
    </row>
    <row r="4151" spans="52:54" ht="15.75" customHeight="1">
      <c r="AZ4151" s="138">
        <f t="shared" ca="1" si="116"/>
        <v>214000</v>
      </c>
      <c r="BA4151" s="138">
        <f t="shared" ca="1" si="117"/>
        <v>213999</v>
      </c>
      <c r="BB4151" s="138">
        <f t="shared" ca="1" si="118"/>
        <v>1</v>
      </c>
    </row>
    <row r="4152" spans="52:54" ht="15.75" customHeight="1">
      <c r="AZ4152" s="138">
        <f t="shared" ca="1" si="116"/>
        <v>310000</v>
      </c>
      <c r="BA4152" s="138">
        <f t="shared" ca="1" si="117"/>
        <v>309999</v>
      </c>
      <c r="BB4152" s="138">
        <f t="shared" ca="1" si="118"/>
        <v>1</v>
      </c>
    </row>
    <row r="4153" spans="52:54" ht="15.75" customHeight="1">
      <c r="AZ4153" s="138">
        <f t="shared" ca="1" si="116"/>
        <v>382000</v>
      </c>
      <c r="BA4153" s="138">
        <f t="shared" ca="1" si="117"/>
        <v>381999</v>
      </c>
      <c r="BB4153" s="138">
        <f t="shared" ca="1" si="118"/>
        <v>1</v>
      </c>
    </row>
    <row r="4154" spans="52:54" ht="15.75" customHeight="1">
      <c r="AZ4154" s="138">
        <f t="shared" ca="1" si="116"/>
        <v>167000</v>
      </c>
      <c r="BA4154" s="138">
        <f t="shared" ca="1" si="117"/>
        <v>166999</v>
      </c>
      <c r="BB4154" s="138">
        <f t="shared" ca="1" si="118"/>
        <v>1</v>
      </c>
    </row>
    <row r="4155" spans="52:54" ht="15.75" customHeight="1">
      <c r="AZ4155" s="138">
        <f t="shared" ca="1" si="116"/>
        <v>371000</v>
      </c>
      <c r="BA4155" s="138">
        <f t="shared" ca="1" si="117"/>
        <v>370999</v>
      </c>
      <c r="BB4155" s="138">
        <f t="shared" ca="1" si="118"/>
        <v>1</v>
      </c>
    </row>
    <row r="4156" spans="52:54" ht="15.75" customHeight="1">
      <c r="AZ4156" s="138">
        <f t="shared" ca="1" si="116"/>
        <v>176000</v>
      </c>
      <c r="BA4156" s="138">
        <f t="shared" ca="1" si="117"/>
        <v>175999</v>
      </c>
      <c r="BB4156" s="138">
        <f t="shared" ca="1" si="118"/>
        <v>1</v>
      </c>
    </row>
    <row r="4157" spans="52:54" ht="15.75" customHeight="1">
      <c r="AZ4157" s="138">
        <f t="shared" ca="1" si="116"/>
        <v>107000</v>
      </c>
      <c r="BA4157" s="138">
        <f t="shared" ca="1" si="117"/>
        <v>106999</v>
      </c>
      <c r="BB4157" s="138">
        <f t="shared" ca="1" si="118"/>
        <v>1</v>
      </c>
    </row>
    <row r="4158" spans="52:54" ht="15.75" customHeight="1">
      <c r="AZ4158" s="138">
        <f t="shared" ca="1" si="116"/>
        <v>157000</v>
      </c>
      <c r="BA4158" s="138">
        <f t="shared" ca="1" si="117"/>
        <v>156999</v>
      </c>
      <c r="BB4158" s="138">
        <f t="shared" ca="1" si="118"/>
        <v>1</v>
      </c>
    </row>
    <row r="4159" spans="52:54" ht="15.75" customHeight="1">
      <c r="AZ4159" s="138">
        <f t="shared" ca="1" si="116"/>
        <v>268000</v>
      </c>
      <c r="BA4159" s="138">
        <f t="shared" ca="1" si="117"/>
        <v>267999</v>
      </c>
      <c r="BB4159" s="138">
        <f t="shared" ca="1" si="118"/>
        <v>1</v>
      </c>
    </row>
    <row r="4160" spans="52:54" ht="15.75" customHeight="1">
      <c r="AZ4160" s="138">
        <f t="shared" ca="1" si="116"/>
        <v>200000</v>
      </c>
      <c r="BA4160" s="138">
        <f t="shared" ca="1" si="117"/>
        <v>199999</v>
      </c>
      <c r="BB4160" s="138">
        <f t="shared" ca="1" si="118"/>
        <v>1</v>
      </c>
    </row>
    <row r="4161" spans="52:54" ht="15.75" customHeight="1">
      <c r="AZ4161" s="138">
        <f t="shared" ca="1" si="116"/>
        <v>304000</v>
      </c>
      <c r="BA4161" s="138">
        <f t="shared" ca="1" si="117"/>
        <v>303999</v>
      </c>
      <c r="BB4161" s="138">
        <f t="shared" ca="1" si="118"/>
        <v>1</v>
      </c>
    </row>
    <row r="4162" spans="52:54" ht="15.75" customHeight="1">
      <c r="AZ4162" s="138">
        <f t="shared" ca="1" si="116"/>
        <v>329000</v>
      </c>
      <c r="BA4162" s="138">
        <f t="shared" ca="1" si="117"/>
        <v>328999</v>
      </c>
      <c r="BB4162" s="138">
        <f t="shared" ca="1" si="118"/>
        <v>1</v>
      </c>
    </row>
    <row r="4163" spans="52:54" ht="15.75" customHeight="1">
      <c r="AZ4163" s="138">
        <f t="shared" ca="1" si="116"/>
        <v>231000</v>
      </c>
      <c r="BA4163" s="138">
        <f t="shared" ca="1" si="117"/>
        <v>230999</v>
      </c>
      <c r="BB4163" s="138">
        <f t="shared" ca="1" si="118"/>
        <v>1</v>
      </c>
    </row>
    <row r="4164" spans="52:54" ht="15.75" customHeight="1">
      <c r="AZ4164" s="138">
        <f t="shared" ca="1" si="116"/>
        <v>371000</v>
      </c>
      <c r="BA4164" s="138">
        <f t="shared" ca="1" si="117"/>
        <v>370999</v>
      </c>
      <c r="BB4164" s="138">
        <f t="shared" ca="1" si="118"/>
        <v>1</v>
      </c>
    </row>
    <row r="4165" spans="52:54" ht="15.75" customHeight="1">
      <c r="AZ4165" s="138">
        <f t="shared" ca="1" si="116"/>
        <v>118000</v>
      </c>
      <c r="BA4165" s="138">
        <f t="shared" ca="1" si="117"/>
        <v>117999</v>
      </c>
      <c r="BB4165" s="138">
        <f t="shared" ca="1" si="118"/>
        <v>1</v>
      </c>
    </row>
    <row r="4166" spans="52:54" ht="15.75" customHeight="1">
      <c r="AZ4166" s="138">
        <f t="shared" ca="1" si="116"/>
        <v>150000</v>
      </c>
      <c r="BA4166" s="138">
        <f t="shared" ca="1" si="117"/>
        <v>149999</v>
      </c>
      <c r="BB4166" s="138">
        <f t="shared" ca="1" si="118"/>
        <v>1</v>
      </c>
    </row>
    <row r="4167" spans="52:54" ht="15.75" customHeight="1">
      <c r="AZ4167" s="138">
        <f t="shared" ca="1" si="116"/>
        <v>108000</v>
      </c>
      <c r="BA4167" s="138">
        <f t="shared" ca="1" si="117"/>
        <v>107999</v>
      </c>
      <c r="BB4167" s="138">
        <f t="shared" ca="1" si="118"/>
        <v>1</v>
      </c>
    </row>
    <row r="4168" spans="52:54" ht="15.75" customHeight="1">
      <c r="AZ4168" s="138">
        <f t="shared" ca="1" si="116"/>
        <v>187000</v>
      </c>
      <c r="BA4168" s="138">
        <f t="shared" ca="1" si="117"/>
        <v>186999</v>
      </c>
      <c r="BB4168" s="138">
        <f t="shared" ca="1" si="118"/>
        <v>1</v>
      </c>
    </row>
    <row r="4169" spans="52:54" ht="15.75" customHeight="1">
      <c r="AZ4169" s="138">
        <f t="shared" ca="1" si="116"/>
        <v>312000</v>
      </c>
      <c r="BA4169" s="138">
        <f t="shared" ca="1" si="117"/>
        <v>311999</v>
      </c>
      <c r="BB4169" s="138">
        <f t="shared" ca="1" si="118"/>
        <v>1</v>
      </c>
    </row>
    <row r="4170" spans="52:54" ht="15.75" customHeight="1">
      <c r="AZ4170" s="138">
        <f t="shared" ca="1" si="116"/>
        <v>240000</v>
      </c>
      <c r="BA4170" s="138">
        <f t="shared" ca="1" si="117"/>
        <v>239999</v>
      </c>
      <c r="BB4170" s="138">
        <f t="shared" ca="1" si="118"/>
        <v>1</v>
      </c>
    </row>
    <row r="4171" spans="52:54" ht="15.75" customHeight="1">
      <c r="AZ4171" s="138">
        <f t="shared" ca="1" si="116"/>
        <v>364000</v>
      </c>
      <c r="BA4171" s="138">
        <f t="shared" ca="1" si="117"/>
        <v>363999</v>
      </c>
      <c r="BB4171" s="138">
        <f t="shared" ca="1" si="118"/>
        <v>1</v>
      </c>
    </row>
    <row r="4172" spans="52:54" ht="15.75" customHeight="1">
      <c r="AZ4172" s="138">
        <f t="shared" ca="1" si="116"/>
        <v>395000</v>
      </c>
      <c r="BA4172" s="138">
        <f t="shared" ca="1" si="117"/>
        <v>394999</v>
      </c>
      <c r="BB4172" s="138">
        <f t="shared" ca="1" si="118"/>
        <v>1</v>
      </c>
    </row>
    <row r="4173" spans="52:54" ht="15.75" customHeight="1">
      <c r="AZ4173" s="138">
        <f t="shared" ca="1" si="116"/>
        <v>217000</v>
      </c>
      <c r="BA4173" s="138">
        <f t="shared" ca="1" si="117"/>
        <v>216999</v>
      </c>
      <c r="BB4173" s="138">
        <f t="shared" ca="1" si="118"/>
        <v>1</v>
      </c>
    </row>
    <row r="4174" spans="52:54" ht="15.75" customHeight="1">
      <c r="AZ4174" s="138">
        <f t="shared" ca="1" si="116"/>
        <v>144000</v>
      </c>
      <c r="BA4174" s="138">
        <f t="shared" ca="1" si="117"/>
        <v>143999</v>
      </c>
      <c r="BB4174" s="138">
        <f t="shared" ca="1" si="118"/>
        <v>1</v>
      </c>
    </row>
    <row r="4175" spans="52:54" ht="15.75" customHeight="1">
      <c r="AZ4175" s="138">
        <f t="shared" ca="1" si="116"/>
        <v>187000</v>
      </c>
      <c r="BA4175" s="138">
        <f t="shared" ca="1" si="117"/>
        <v>186999</v>
      </c>
      <c r="BB4175" s="138">
        <f t="shared" ca="1" si="118"/>
        <v>1</v>
      </c>
    </row>
    <row r="4176" spans="52:54" ht="15.75" customHeight="1">
      <c r="AZ4176" s="138">
        <f t="shared" ca="1" si="116"/>
        <v>228000</v>
      </c>
      <c r="BA4176" s="138">
        <f t="shared" ca="1" si="117"/>
        <v>227999</v>
      </c>
      <c r="BB4176" s="138">
        <f t="shared" ca="1" si="118"/>
        <v>1</v>
      </c>
    </row>
    <row r="4177" spans="52:54" ht="15.75" customHeight="1">
      <c r="AZ4177" s="138">
        <f t="shared" ca="1" si="116"/>
        <v>102000</v>
      </c>
      <c r="BA4177" s="138">
        <f t="shared" ca="1" si="117"/>
        <v>101999</v>
      </c>
      <c r="BB4177" s="138">
        <f t="shared" ca="1" si="118"/>
        <v>1</v>
      </c>
    </row>
    <row r="4178" spans="52:54" ht="15.75" customHeight="1">
      <c r="AZ4178" s="138">
        <f t="shared" ca="1" si="116"/>
        <v>313000</v>
      </c>
      <c r="BA4178" s="138">
        <f t="shared" ca="1" si="117"/>
        <v>312999</v>
      </c>
      <c r="BB4178" s="138">
        <f t="shared" ca="1" si="118"/>
        <v>1</v>
      </c>
    </row>
    <row r="4179" spans="52:54" ht="15.75" customHeight="1">
      <c r="AZ4179" s="138">
        <f t="shared" ca="1" si="116"/>
        <v>134000</v>
      </c>
      <c r="BA4179" s="138">
        <f t="shared" ca="1" si="117"/>
        <v>133999</v>
      </c>
      <c r="BB4179" s="138">
        <f t="shared" ca="1" si="118"/>
        <v>1</v>
      </c>
    </row>
    <row r="4180" spans="52:54" ht="15.75" customHeight="1">
      <c r="AZ4180" s="138">
        <f t="shared" ca="1" si="116"/>
        <v>189000</v>
      </c>
      <c r="BA4180" s="138">
        <f t="shared" ca="1" si="117"/>
        <v>188999</v>
      </c>
      <c r="BB4180" s="138">
        <f t="shared" ca="1" si="118"/>
        <v>1</v>
      </c>
    </row>
    <row r="4181" spans="52:54" ht="15.75" customHeight="1">
      <c r="AZ4181" s="138">
        <f t="shared" ca="1" si="116"/>
        <v>183000</v>
      </c>
      <c r="BA4181" s="138">
        <f t="shared" ca="1" si="117"/>
        <v>182999</v>
      </c>
      <c r="BB4181" s="138">
        <f t="shared" ca="1" si="118"/>
        <v>1</v>
      </c>
    </row>
    <row r="4182" spans="52:54" ht="15.75" customHeight="1">
      <c r="AZ4182" s="138">
        <f t="shared" ca="1" si="116"/>
        <v>169000</v>
      </c>
      <c r="BA4182" s="138">
        <f t="shared" ca="1" si="117"/>
        <v>168999</v>
      </c>
      <c r="BB4182" s="138">
        <f t="shared" ca="1" si="118"/>
        <v>1</v>
      </c>
    </row>
    <row r="4183" spans="52:54" ht="15.75" customHeight="1">
      <c r="AZ4183" s="138">
        <f t="shared" ca="1" si="116"/>
        <v>353000</v>
      </c>
      <c r="BA4183" s="138">
        <f t="shared" ca="1" si="117"/>
        <v>352999</v>
      </c>
      <c r="BB4183" s="138">
        <f t="shared" ca="1" si="118"/>
        <v>1</v>
      </c>
    </row>
    <row r="4184" spans="52:54" ht="15.75" customHeight="1">
      <c r="AZ4184" s="138">
        <f t="shared" ca="1" si="116"/>
        <v>302000</v>
      </c>
      <c r="BA4184" s="138">
        <f t="shared" ca="1" si="117"/>
        <v>301999</v>
      </c>
      <c r="BB4184" s="138">
        <f t="shared" ca="1" si="118"/>
        <v>1</v>
      </c>
    </row>
    <row r="4185" spans="52:54" ht="15.75" customHeight="1">
      <c r="AZ4185" s="138">
        <f t="shared" ca="1" si="116"/>
        <v>138000</v>
      </c>
      <c r="BA4185" s="138">
        <f t="shared" ca="1" si="117"/>
        <v>137999</v>
      </c>
      <c r="BB4185" s="138">
        <f t="shared" ca="1" si="118"/>
        <v>1</v>
      </c>
    </row>
    <row r="4186" spans="52:54" ht="15.75" customHeight="1">
      <c r="AZ4186" s="138">
        <f t="shared" ca="1" si="116"/>
        <v>391000</v>
      </c>
      <c r="BA4186" s="138">
        <f t="shared" ca="1" si="117"/>
        <v>390999</v>
      </c>
      <c r="BB4186" s="138">
        <f t="shared" ca="1" si="118"/>
        <v>1</v>
      </c>
    </row>
    <row r="4187" spans="52:54" ht="15.75" customHeight="1">
      <c r="AZ4187" s="138">
        <f t="shared" ca="1" si="116"/>
        <v>335000</v>
      </c>
      <c r="BA4187" s="138">
        <f t="shared" ca="1" si="117"/>
        <v>334999</v>
      </c>
      <c r="BB4187" s="138">
        <f t="shared" ca="1" si="118"/>
        <v>1</v>
      </c>
    </row>
    <row r="4188" spans="52:54" ht="15.75" customHeight="1">
      <c r="AZ4188" s="138">
        <f t="shared" ca="1" si="116"/>
        <v>232000</v>
      </c>
      <c r="BA4188" s="138">
        <f t="shared" ca="1" si="117"/>
        <v>231999</v>
      </c>
      <c r="BB4188" s="138">
        <f t="shared" ca="1" si="118"/>
        <v>1</v>
      </c>
    </row>
    <row r="4189" spans="52:54" ht="15.75" customHeight="1">
      <c r="AZ4189" s="138">
        <f t="shared" ca="1" si="116"/>
        <v>384000</v>
      </c>
      <c r="BA4189" s="138">
        <f t="shared" ca="1" si="117"/>
        <v>383999</v>
      </c>
      <c r="BB4189" s="138">
        <f t="shared" ca="1" si="118"/>
        <v>1</v>
      </c>
    </row>
    <row r="4190" spans="52:54" ht="15.75" customHeight="1">
      <c r="AZ4190" s="138">
        <f t="shared" ca="1" si="116"/>
        <v>323000</v>
      </c>
      <c r="BA4190" s="138">
        <f t="shared" ca="1" si="117"/>
        <v>322999</v>
      </c>
      <c r="BB4190" s="138">
        <f t="shared" ca="1" si="118"/>
        <v>1</v>
      </c>
    </row>
    <row r="4191" spans="52:54" ht="15.75" customHeight="1">
      <c r="AZ4191" s="138">
        <f t="shared" ca="1" si="116"/>
        <v>121000</v>
      </c>
      <c r="BA4191" s="138">
        <f t="shared" ca="1" si="117"/>
        <v>120999</v>
      </c>
      <c r="BB4191" s="138">
        <f t="shared" ca="1" si="118"/>
        <v>1</v>
      </c>
    </row>
    <row r="4192" spans="52:54" ht="15.75" customHeight="1">
      <c r="AZ4192" s="138">
        <f t="shared" ca="1" si="116"/>
        <v>177000</v>
      </c>
      <c r="BA4192" s="138">
        <f t="shared" ca="1" si="117"/>
        <v>176999</v>
      </c>
      <c r="BB4192" s="138">
        <f t="shared" ca="1" si="118"/>
        <v>1</v>
      </c>
    </row>
    <row r="4193" spans="52:54" ht="15.75" customHeight="1">
      <c r="AZ4193" s="138">
        <f t="shared" ca="1" si="116"/>
        <v>332000</v>
      </c>
      <c r="BA4193" s="138">
        <f t="shared" ca="1" si="117"/>
        <v>331999</v>
      </c>
      <c r="BB4193" s="138">
        <f t="shared" ca="1" si="118"/>
        <v>1</v>
      </c>
    </row>
    <row r="4194" spans="52:54" ht="15.75" customHeight="1">
      <c r="AZ4194" s="138">
        <f t="shared" ca="1" si="116"/>
        <v>172000</v>
      </c>
      <c r="BA4194" s="138">
        <f t="shared" ca="1" si="117"/>
        <v>171999</v>
      </c>
      <c r="BB4194" s="138">
        <f t="shared" ca="1" si="118"/>
        <v>1</v>
      </c>
    </row>
    <row r="4195" spans="52:54" ht="15.75" customHeight="1">
      <c r="AZ4195" s="138">
        <f t="shared" ca="1" si="116"/>
        <v>391000</v>
      </c>
      <c r="BA4195" s="138">
        <f t="shared" ca="1" si="117"/>
        <v>390999</v>
      </c>
      <c r="BB4195" s="138">
        <f t="shared" ca="1" si="118"/>
        <v>1</v>
      </c>
    </row>
    <row r="4196" spans="52:54" ht="15.75" customHeight="1">
      <c r="AZ4196" s="138">
        <f t="shared" ca="1" si="116"/>
        <v>127000</v>
      </c>
      <c r="BA4196" s="138">
        <f t="shared" ca="1" si="117"/>
        <v>126999</v>
      </c>
      <c r="BB4196" s="138">
        <f t="shared" ca="1" si="118"/>
        <v>1</v>
      </c>
    </row>
    <row r="4197" spans="52:54" ht="15.75" customHeight="1">
      <c r="AZ4197" s="138">
        <f t="shared" ca="1" si="116"/>
        <v>366000</v>
      </c>
      <c r="BA4197" s="138">
        <f t="shared" ca="1" si="117"/>
        <v>365999</v>
      </c>
      <c r="BB4197" s="138">
        <f t="shared" ca="1" si="118"/>
        <v>1</v>
      </c>
    </row>
    <row r="4198" spans="52:54" ht="15.75" customHeight="1">
      <c r="AZ4198" s="138">
        <f t="shared" ca="1" si="116"/>
        <v>117000</v>
      </c>
      <c r="BA4198" s="138">
        <f t="shared" ca="1" si="117"/>
        <v>116999</v>
      </c>
      <c r="BB4198" s="138">
        <f t="shared" ca="1" si="118"/>
        <v>1</v>
      </c>
    </row>
    <row r="4199" spans="52:54" ht="15.75" customHeight="1">
      <c r="AZ4199" s="138">
        <f t="shared" ca="1" si="116"/>
        <v>167000</v>
      </c>
      <c r="BA4199" s="138">
        <f t="shared" ca="1" si="117"/>
        <v>166999</v>
      </c>
      <c r="BB4199" s="138">
        <f t="shared" ca="1" si="118"/>
        <v>1</v>
      </c>
    </row>
    <row r="4200" spans="52:54" ht="15.75" customHeight="1">
      <c r="AZ4200" s="138">
        <f t="shared" ca="1" si="116"/>
        <v>225000</v>
      </c>
      <c r="BA4200" s="138">
        <f t="shared" ca="1" si="117"/>
        <v>224999</v>
      </c>
      <c r="BB4200" s="138">
        <f t="shared" ca="1" si="118"/>
        <v>1</v>
      </c>
    </row>
    <row r="4201" spans="52:54" ht="15.75" customHeight="1">
      <c r="AZ4201" s="138">
        <f t="shared" ca="1" si="116"/>
        <v>364000</v>
      </c>
      <c r="BA4201" s="138">
        <f t="shared" ca="1" si="117"/>
        <v>363999</v>
      </c>
      <c r="BB4201" s="138">
        <f t="shared" ca="1" si="118"/>
        <v>1</v>
      </c>
    </row>
    <row r="4202" spans="52:54" ht="15.75" customHeight="1">
      <c r="AZ4202" s="138">
        <f t="shared" ca="1" si="116"/>
        <v>162000</v>
      </c>
      <c r="BA4202" s="138">
        <f t="shared" ca="1" si="117"/>
        <v>161999</v>
      </c>
      <c r="BB4202" s="138">
        <f t="shared" ca="1" si="118"/>
        <v>1</v>
      </c>
    </row>
    <row r="4203" spans="52:54" ht="15.75" customHeight="1">
      <c r="AZ4203" s="138">
        <f t="shared" ca="1" si="116"/>
        <v>109000</v>
      </c>
      <c r="BA4203" s="138">
        <f t="shared" ca="1" si="117"/>
        <v>108999</v>
      </c>
      <c r="BB4203" s="138">
        <f t="shared" ca="1" si="118"/>
        <v>1</v>
      </c>
    </row>
    <row r="4204" spans="52:54" ht="15.75" customHeight="1">
      <c r="AZ4204" s="138">
        <f t="shared" ca="1" si="116"/>
        <v>198000</v>
      </c>
      <c r="BA4204" s="138">
        <f t="shared" ca="1" si="117"/>
        <v>197999</v>
      </c>
      <c r="BB4204" s="138">
        <f t="shared" ca="1" si="118"/>
        <v>1</v>
      </c>
    </row>
    <row r="4205" spans="52:54" ht="15.75" customHeight="1">
      <c r="AZ4205" s="138">
        <f t="shared" ca="1" si="116"/>
        <v>155000</v>
      </c>
      <c r="BA4205" s="138">
        <f t="shared" ca="1" si="117"/>
        <v>154999</v>
      </c>
      <c r="BB4205" s="138">
        <f t="shared" ca="1" si="118"/>
        <v>1</v>
      </c>
    </row>
    <row r="4206" spans="52:54" ht="15.75" customHeight="1">
      <c r="AZ4206" s="138">
        <f t="shared" ca="1" si="116"/>
        <v>372000</v>
      </c>
      <c r="BA4206" s="138">
        <f t="shared" ca="1" si="117"/>
        <v>371999</v>
      </c>
      <c r="BB4206" s="138">
        <f t="shared" ca="1" si="118"/>
        <v>1</v>
      </c>
    </row>
    <row r="4207" spans="52:54" ht="15.75" customHeight="1">
      <c r="AZ4207" s="138">
        <f t="shared" ca="1" si="116"/>
        <v>241000</v>
      </c>
      <c r="BA4207" s="138">
        <f t="shared" ca="1" si="117"/>
        <v>240999</v>
      </c>
      <c r="BB4207" s="138">
        <f t="shared" ca="1" si="118"/>
        <v>1</v>
      </c>
    </row>
    <row r="4208" spans="52:54" ht="15.75" customHeight="1">
      <c r="AZ4208" s="138">
        <f t="shared" ca="1" si="116"/>
        <v>128000</v>
      </c>
      <c r="BA4208" s="138">
        <f t="shared" ca="1" si="117"/>
        <v>127999</v>
      </c>
      <c r="BB4208" s="138">
        <f t="shared" ca="1" si="118"/>
        <v>1</v>
      </c>
    </row>
    <row r="4209" spans="52:54" ht="15.75" customHeight="1">
      <c r="AZ4209" s="138">
        <f t="shared" ca="1" si="116"/>
        <v>112000</v>
      </c>
      <c r="BA4209" s="138">
        <f t="shared" ca="1" si="117"/>
        <v>111999</v>
      </c>
      <c r="BB4209" s="138">
        <f t="shared" ca="1" si="118"/>
        <v>1</v>
      </c>
    </row>
    <row r="4210" spans="52:54" ht="15.75" customHeight="1">
      <c r="AZ4210" s="138">
        <f t="shared" ca="1" si="116"/>
        <v>123000</v>
      </c>
      <c r="BA4210" s="138">
        <f t="shared" ca="1" si="117"/>
        <v>122999</v>
      </c>
      <c r="BB4210" s="138">
        <f t="shared" ca="1" si="118"/>
        <v>1</v>
      </c>
    </row>
    <row r="4211" spans="52:54" ht="15.75" customHeight="1">
      <c r="AZ4211" s="138">
        <f t="shared" ca="1" si="116"/>
        <v>304000</v>
      </c>
      <c r="BA4211" s="138">
        <f t="shared" ca="1" si="117"/>
        <v>303999</v>
      </c>
      <c r="BB4211" s="138">
        <f t="shared" ca="1" si="118"/>
        <v>1</v>
      </c>
    </row>
    <row r="4212" spans="52:54" ht="15.75" customHeight="1">
      <c r="AZ4212" s="138">
        <f t="shared" ca="1" si="116"/>
        <v>390000</v>
      </c>
      <c r="BA4212" s="138">
        <f t="shared" ca="1" si="117"/>
        <v>389999</v>
      </c>
      <c r="BB4212" s="138">
        <f t="shared" ca="1" si="118"/>
        <v>1</v>
      </c>
    </row>
    <row r="4213" spans="52:54" ht="15.75" customHeight="1">
      <c r="AZ4213" s="138">
        <f t="shared" ca="1" si="116"/>
        <v>262000</v>
      </c>
      <c r="BA4213" s="138">
        <f t="shared" ca="1" si="117"/>
        <v>261999</v>
      </c>
      <c r="BB4213" s="138">
        <f t="shared" ca="1" si="118"/>
        <v>1</v>
      </c>
    </row>
    <row r="4214" spans="52:54" ht="15.75" customHeight="1">
      <c r="AZ4214" s="138">
        <f t="shared" ca="1" si="116"/>
        <v>223000</v>
      </c>
      <c r="BA4214" s="138">
        <f t="shared" ca="1" si="117"/>
        <v>222999</v>
      </c>
      <c r="BB4214" s="138">
        <f t="shared" ca="1" si="118"/>
        <v>1</v>
      </c>
    </row>
    <row r="4215" spans="52:54" ht="15.75" customHeight="1">
      <c r="AZ4215" s="138">
        <f t="shared" ca="1" si="116"/>
        <v>128000</v>
      </c>
      <c r="BA4215" s="138">
        <f t="shared" ca="1" si="117"/>
        <v>127999</v>
      </c>
      <c r="BB4215" s="138">
        <f t="shared" ca="1" si="118"/>
        <v>1</v>
      </c>
    </row>
    <row r="4216" spans="52:54" ht="15.75" customHeight="1">
      <c r="AZ4216" s="138">
        <f t="shared" ca="1" si="116"/>
        <v>381000</v>
      </c>
      <c r="BA4216" s="138">
        <f t="shared" ca="1" si="117"/>
        <v>380999</v>
      </c>
      <c r="BB4216" s="138">
        <f t="shared" ca="1" si="118"/>
        <v>1</v>
      </c>
    </row>
    <row r="4217" spans="52:54" ht="15.75" customHeight="1">
      <c r="AZ4217" s="138">
        <f t="shared" ca="1" si="116"/>
        <v>174000</v>
      </c>
      <c r="BA4217" s="138">
        <f t="shared" ca="1" si="117"/>
        <v>173999</v>
      </c>
      <c r="BB4217" s="138">
        <f t="shared" ca="1" si="118"/>
        <v>1</v>
      </c>
    </row>
    <row r="4218" spans="52:54" ht="15.75" customHeight="1">
      <c r="AZ4218" s="138">
        <f t="shared" ca="1" si="116"/>
        <v>269000</v>
      </c>
      <c r="BA4218" s="138">
        <f t="shared" ca="1" si="117"/>
        <v>268999</v>
      </c>
      <c r="BB4218" s="138">
        <f t="shared" ca="1" si="118"/>
        <v>1</v>
      </c>
    </row>
    <row r="4219" spans="52:54" ht="15.75" customHeight="1">
      <c r="AZ4219" s="138">
        <f t="shared" ca="1" si="116"/>
        <v>265000</v>
      </c>
      <c r="BA4219" s="138">
        <f t="shared" ca="1" si="117"/>
        <v>264999</v>
      </c>
      <c r="BB4219" s="138">
        <f t="shared" ca="1" si="118"/>
        <v>1</v>
      </c>
    </row>
    <row r="4220" spans="52:54" ht="15.75" customHeight="1">
      <c r="AZ4220" s="138">
        <f t="shared" ca="1" si="116"/>
        <v>189000</v>
      </c>
      <c r="BA4220" s="138">
        <f t="shared" ca="1" si="117"/>
        <v>188999</v>
      </c>
      <c r="BB4220" s="138">
        <f t="shared" ca="1" si="118"/>
        <v>1</v>
      </c>
    </row>
    <row r="4221" spans="52:54" ht="15.75" customHeight="1">
      <c r="AZ4221" s="138">
        <f t="shared" ca="1" si="116"/>
        <v>394000</v>
      </c>
      <c r="BA4221" s="138">
        <f t="shared" ca="1" si="117"/>
        <v>393999</v>
      </c>
      <c r="BB4221" s="138">
        <f t="shared" ca="1" si="118"/>
        <v>1</v>
      </c>
    </row>
    <row r="4222" spans="52:54" ht="15.75" customHeight="1">
      <c r="AZ4222" s="138">
        <f t="shared" ca="1" si="116"/>
        <v>167000</v>
      </c>
      <c r="BA4222" s="138">
        <f t="shared" ca="1" si="117"/>
        <v>166999</v>
      </c>
      <c r="BB4222" s="138">
        <f t="shared" ca="1" si="118"/>
        <v>1</v>
      </c>
    </row>
    <row r="4223" spans="52:54" ht="15.75" customHeight="1">
      <c r="AZ4223" s="138">
        <f t="shared" ca="1" si="116"/>
        <v>370000</v>
      </c>
      <c r="BA4223" s="138">
        <f t="shared" ca="1" si="117"/>
        <v>369999</v>
      </c>
      <c r="BB4223" s="138">
        <f t="shared" ca="1" si="118"/>
        <v>1</v>
      </c>
    </row>
    <row r="4224" spans="52:54" ht="15.75" customHeight="1">
      <c r="AZ4224" s="138">
        <f t="shared" ca="1" si="116"/>
        <v>230000</v>
      </c>
      <c r="BA4224" s="138">
        <f t="shared" ca="1" si="117"/>
        <v>229999</v>
      </c>
      <c r="BB4224" s="138">
        <f t="shared" ca="1" si="118"/>
        <v>1</v>
      </c>
    </row>
    <row r="4225" spans="52:54" ht="15.75" customHeight="1">
      <c r="AZ4225" s="138">
        <f t="shared" ca="1" si="116"/>
        <v>319000</v>
      </c>
      <c r="BA4225" s="138">
        <f t="shared" ca="1" si="117"/>
        <v>318999</v>
      </c>
      <c r="BB4225" s="138">
        <f t="shared" ca="1" si="118"/>
        <v>1</v>
      </c>
    </row>
    <row r="4226" spans="52:54" ht="15.75" customHeight="1">
      <c r="AZ4226" s="138">
        <f t="shared" ca="1" si="116"/>
        <v>342000</v>
      </c>
      <c r="BA4226" s="138">
        <f t="shared" ca="1" si="117"/>
        <v>341999</v>
      </c>
      <c r="BB4226" s="138">
        <f t="shared" ca="1" si="118"/>
        <v>1</v>
      </c>
    </row>
    <row r="4227" spans="52:54" ht="15.75" customHeight="1">
      <c r="AZ4227" s="138">
        <f t="shared" ca="1" si="116"/>
        <v>176000</v>
      </c>
      <c r="BA4227" s="138">
        <f t="shared" ca="1" si="117"/>
        <v>175999</v>
      </c>
      <c r="BB4227" s="138">
        <f t="shared" ca="1" si="118"/>
        <v>1</v>
      </c>
    </row>
    <row r="4228" spans="52:54" ht="15.75" customHeight="1">
      <c r="AZ4228" s="138">
        <f t="shared" ca="1" si="116"/>
        <v>311000</v>
      </c>
      <c r="BA4228" s="138">
        <f t="shared" ca="1" si="117"/>
        <v>310999</v>
      </c>
      <c r="BB4228" s="138">
        <f t="shared" ca="1" si="118"/>
        <v>1</v>
      </c>
    </row>
    <row r="4229" spans="52:54" ht="15.75" customHeight="1">
      <c r="AZ4229" s="138">
        <f t="shared" ca="1" si="116"/>
        <v>364000</v>
      </c>
      <c r="BA4229" s="138">
        <f t="shared" ca="1" si="117"/>
        <v>363999</v>
      </c>
      <c r="BB4229" s="138">
        <f t="shared" ca="1" si="118"/>
        <v>1</v>
      </c>
    </row>
    <row r="4230" spans="52:54" ht="15.75" customHeight="1">
      <c r="AZ4230" s="138">
        <f t="shared" ca="1" si="116"/>
        <v>168000</v>
      </c>
      <c r="BA4230" s="138">
        <f t="shared" ca="1" si="117"/>
        <v>167999</v>
      </c>
      <c r="BB4230" s="138">
        <f t="shared" ca="1" si="118"/>
        <v>1</v>
      </c>
    </row>
    <row r="4231" spans="52:54" ht="15.75" customHeight="1">
      <c r="AZ4231" s="138">
        <f t="shared" ca="1" si="116"/>
        <v>310000</v>
      </c>
      <c r="BA4231" s="138">
        <f t="shared" ca="1" si="117"/>
        <v>309999</v>
      </c>
      <c r="BB4231" s="138">
        <f t="shared" ca="1" si="118"/>
        <v>1</v>
      </c>
    </row>
    <row r="4232" spans="52:54" ht="15.75" customHeight="1">
      <c r="AZ4232" s="138">
        <f t="shared" ca="1" si="116"/>
        <v>274000</v>
      </c>
      <c r="BA4232" s="138">
        <f t="shared" ca="1" si="117"/>
        <v>273999</v>
      </c>
      <c r="BB4232" s="138">
        <f t="shared" ca="1" si="118"/>
        <v>1</v>
      </c>
    </row>
    <row r="4233" spans="52:54" ht="15.75" customHeight="1">
      <c r="AZ4233" s="138">
        <f t="shared" ca="1" si="116"/>
        <v>103000</v>
      </c>
      <c r="BA4233" s="138">
        <f t="shared" ca="1" si="117"/>
        <v>102999</v>
      </c>
      <c r="BB4233" s="138">
        <f t="shared" ca="1" si="118"/>
        <v>1</v>
      </c>
    </row>
    <row r="4234" spans="52:54" ht="15.75" customHeight="1">
      <c r="AZ4234" s="138">
        <f t="shared" ca="1" si="116"/>
        <v>149000</v>
      </c>
      <c r="BA4234" s="138">
        <f t="shared" ca="1" si="117"/>
        <v>148999</v>
      </c>
      <c r="BB4234" s="138">
        <f t="shared" ca="1" si="118"/>
        <v>1</v>
      </c>
    </row>
    <row r="4235" spans="52:54" ht="15.75" customHeight="1">
      <c r="AZ4235" s="138">
        <f t="shared" ca="1" si="116"/>
        <v>134000</v>
      </c>
      <c r="BA4235" s="138">
        <f t="shared" ca="1" si="117"/>
        <v>133999</v>
      </c>
      <c r="BB4235" s="138">
        <f t="shared" ca="1" si="118"/>
        <v>1</v>
      </c>
    </row>
    <row r="4236" spans="52:54" ht="15.75" customHeight="1">
      <c r="AZ4236" s="138">
        <f t="shared" ca="1" si="116"/>
        <v>313000</v>
      </c>
      <c r="BA4236" s="138">
        <f t="shared" ca="1" si="117"/>
        <v>312999</v>
      </c>
      <c r="BB4236" s="138">
        <f t="shared" ca="1" si="118"/>
        <v>1</v>
      </c>
    </row>
    <row r="4237" spans="52:54" ht="15.75" customHeight="1">
      <c r="AZ4237" s="138">
        <f t="shared" ca="1" si="116"/>
        <v>195000</v>
      </c>
      <c r="BA4237" s="138">
        <f t="shared" ca="1" si="117"/>
        <v>194999</v>
      </c>
      <c r="BB4237" s="138">
        <f t="shared" ca="1" si="118"/>
        <v>1</v>
      </c>
    </row>
    <row r="4238" spans="52:54" ht="15.75" customHeight="1">
      <c r="AZ4238" s="138">
        <f t="shared" ca="1" si="116"/>
        <v>311000</v>
      </c>
      <c r="BA4238" s="138">
        <f t="shared" ca="1" si="117"/>
        <v>310999</v>
      </c>
      <c r="BB4238" s="138">
        <f t="shared" ca="1" si="118"/>
        <v>1</v>
      </c>
    </row>
    <row r="4239" spans="52:54" ht="15.75" customHeight="1">
      <c r="AZ4239" s="138">
        <f t="shared" ca="1" si="116"/>
        <v>129000</v>
      </c>
      <c r="BA4239" s="138">
        <f t="shared" ca="1" si="117"/>
        <v>128999</v>
      </c>
      <c r="BB4239" s="138">
        <f t="shared" ca="1" si="118"/>
        <v>1</v>
      </c>
    </row>
    <row r="4240" spans="52:54" ht="15.75" customHeight="1">
      <c r="AZ4240" s="138">
        <f t="shared" ca="1" si="116"/>
        <v>396000</v>
      </c>
      <c r="BA4240" s="138">
        <f t="shared" ca="1" si="117"/>
        <v>395999</v>
      </c>
      <c r="BB4240" s="138">
        <f t="shared" ca="1" si="118"/>
        <v>1</v>
      </c>
    </row>
    <row r="4241" spans="52:54" ht="15.75" customHeight="1">
      <c r="AZ4241" s="138">
        <f t="shared" ca="1" si="116"/>
        <v>369000</v>
      </c>
      <c r="BA4241" s="138">
        <f t="shared" ca="1" si="117"/>
        <v>368999</v>
      </c>
      <c r="BB4241" s="138">
        <f t="shared" ca="1" si="118"/>
        <v>1</v>
      </c>
    </row>
    <row r="4242" spans="52:54" ht="15.75" customHeight="1">
      <c r="AZ4242" s="138">
        <f t="shared" ca="1" si="116"/>
        <v>266000</v>
      </c>
      <c r="BA4242" s="138">
        <f t="shared" ca="1" si="117"/>
        <v>265999</v>
      </c>
      <c r="BB4242" s="138">
        <f t="shared" ca="1" si="118"/>
        <v>1</v>
      </c>
    </row>
    <row r="4243" spans="52:54" ht="15.75" customHeight="1">
      <c r="AZ4243" s="138">
        <f t="shared" ca="1" si="116"/>
        <v>100000</v>
      </c>
      <c r="BA4243" s="138">
        <f t="shared" ca="1" si="117"/>
        <v>99999</v>
      </c>
      <c r="BB4243" s="138">
        <f t="shared" ca="1" si="118"/>
        <v>1</v>
      </c>
    </row>
    <row r="4244" spans="52:54" ht="15.75" customHeight="1">
      <c r="AZ4244" s="138">
        <f t="shared" ca="1" si="116"/>
        <v>383000</v>
      </c>
      <c r="BA4244" s="138">
        <f t="shared" ca="1" si="117"/>
        <v>382999</v>
      </c>
      <c r="BB4244" s="138">
        <f t="shared" ca="1" si="118"/>
        <v>1</v>
      </c>
    </row>
    <row r="4245" spans="52:54" ht="15.75" customHeight="1">
      <c r="AZ4245" s="138">
        <f t="shared" ca="1" si="116"/>
        <v>385000</v>
      </c>
      <c r="BA4245" s="138">
        <f t="shared" ca="1" si="117"/>
        <v>384999</v>
      </c>
      <c r="BB4245" s="138">
        <f t="shared" ca="1" si="118"/>
        <v>1</v>
      </c>
    </row>
    <row r="4246" spans="52:54" ht="15.75" customHeight="1">
      <c r="AZ4246" s="138">
        <f t="shared" ca="1" si="116"/>
        <v>173000</v>
      </c>
      <c r="BA4246" s="138">
        <f t="shared" ca="1" si="117"/>
        <v>172999</v>
      </c>
      <c r="BB4246" s="138">
        <f t="shared" ca="1" si="118"/>
        <v>1</v>
      </c>
    </row>
    <row r="4247" spans="52:54" ht="15.75" customHeight="1">
      <c r="AZ4247" s="138">
        <f t="shared" ca="1" si="116"/>
        <v>102000</v>
      </c>
      <c r="BA4247" s="138">
        <f t="shared" ca="1" si="117"/>
        <v>101999</v>
      </c>
      <c r="BB4247" s="138">
        <f t="shared" ca="1" si="118"/>
        <v>1</v>
      </c>
    </row>
    <row r="4248" spans="52:54" ht="15.75" customHeight="1">
      <c r="AZ4248" s="138">
        <f t="shared" ca="1" si="116"/>
        <v>120000</v>
      </c>
      <c r="BA4248" s="138">
        <f t="shared" ca="1" si="117"/>
        <v>119999</v>
      </c>
      <c r="BB4248" s="138">
        <f t="shared" ca="1" si="118"/>
        <v>1</v>
      </c>
    </row>
    <row r="4249" spans="52:54" ht="15.75" customHeight="1">
      <c r="AZ4249" s="138">
        <f t="shared" ca="1" si="116"/>
        <v>115000</v>
      </c>
      <c r="BA4249" s="138">
        <f t="shared" ca="1" si="117"/>
        <v>114999</v>
      </c>
      <c r="BB4249" s="138">
        <f t="shared" ca="1" si="118"/>
        <v>1</v>
      </c>
    </row>
    <row r="4250" spans="52:54" ht="15.75" customHeight="1">
      <c r="AZ4250" s="138">
        <f t="shared" ca="1" si="116"/>
        <v>128000</v>
      </c>
      <c r="BA4250" s="138">
        <f t="shared" ca="1" si="117"/>
        <v>127999</v>
      </c>
      <c r="BB4250" s="138">
        <f t="shared" ca="1" si="118"/>
        <v>1</v>
      </c>
    </row>
    <row r="4251" spans="52:54" ht="15.75" customHeight="1">
      <c r="AZ4251" s="138">
        <f t="shared" ca="1" si="116"/>
        <v>126000</v>
      </c>
      <c r="BA4251" s="138">
        <f t="shared" ca="1" si="117"/>
        <v>125999</v>
      </c>
      <c r="BB4251" s="138">
        <f t="shared" ca="1" si="118"/>
        <v>1</v>
      </c>
    </row>
    <row r="4252" spans="52:54" ht="15.75" customHeight="1">
      <c r="AZ4252" s="138">
        <f t="shared" ca="1" si="116"/>
        <v>223000</v>
      </c>
      <c r="BA4252" s="138">
        <f t="shared" ca="1" si="117"/>
        <v>222999</v>
      </c>
      <c r="BB4252" s="138">
        <f t="shared" ca="1" si="118"/>
        <v>1</v>
      </c>
    </row>
    <row r="4253" spans="52:54" ht="15.75" customHeight="1">
      <c r="AZ4253" s="138">
        <f t="shared" ca="1" si="116"/>
        <v>300000</v>
      </c>
      <c r="BA4253" s="138">
        <f t="shared" ca="1" si="117"/>
        <v>299999</v>
      </c>
      <c r="BB4253" s="138">
        <f t="shared" ca="1" si="118"/>
        <v>1</v>
      </c>
    </row>
    <row r="4254" spans="52:54" ht="15.75" customHeight="1">
      <c r="AZ4254" s="138">
        <f t="shared" ca="1" si="116"/>
        <v>350000</v>
      </c>
      <c r="BA4254" s="138">
        <f t="shared" ca="1" si="117"/>
        <v>349999</v>
      </c>
      <c r="BB4254" s="138">
        <f t="shared" ca="1" si="118"/>
        <v>1</v>
      </c>
    </row>
    <row r="4255" spans="52:54" ht="15.75" customHeight="1">
      <c r="AZ4255" s="138">
        <f t="shared" ca="1" si="116"/>
        <v>182000</v>
      </c>
      <c r="BA4255" s="138">
        <f t="shared" ca="1" si="117"/>
        <v>181999</v>
      </c>
      <c r="BB4255" s="138">
        <f t="shared" ca="1" si="118"/>
        <v>1</v>
      </c>
    </row>
    <row r="4256" spans="52:54" ht="15.75" customHeight="1">
      <c r="AZ4256" s="138">
        <f t="shared" ca="1" si="116"/>
        <v>327000</v>
      </c>
      <c r="BA4256" s="138">
        <f t="shared" ca="1" si="117"/>
        <v>326999</v>
      </c>
      <c r="BB4256" s="138">
        <f t="shared" ca="1" si="118"/>
        <v>1</v>
      </c>
    </row>
    <row r="4257" spans="52:54" ht="15.75" customHeight="1">
      <c r="AZ4257" s="138">
        <f t="shared" ca="1" si="116"/>
        <v>175000</v>
      </c>
      <c r="BA4257" s="138">
        <f t="shared" ca="1" si="117"/>
        <v>174999</v>
      </c>
      <c r="BB4257" s="138">
        <f t="shared" ca="1" si="118"/>
        <v>1</v>
      </c>
    </row>
    <row r="4258" spans="52:54" ht="15.75" customHeight="1">
      <c r="AZ4258" s="138">
        <f t="shared" ca="1" si="116"/>
        <v>190000</v>
      </c>
      <c r="BA4258" s="138">
        <f t="shared" ca="1" si="117"/>
        <v>189999</v>
      </c>
      <c r="BB4258" s="138">
        <f t="shared" ca="1" si="118"/>
        <v>1</v>
      </c>
    </row>
    <row r="4259" spans="52:54" ht="15.75" customHeight="1">
      <c r="AZ4259" s="138">
        <f t="shared" ca="1" si="116"/>
        <v>124000</v>
      </c>
      <c r="BA4259" s="138">
        <f t="shared" ca="1" si="117"/>
        <v>123999</v>
      </c>
      <c r="BB4259" s="138">
        <f t="shared" ca="1" si="118"/>
        <v>1</v>
      </c>
    </row>
    <row r="4260" spans="52:54" ht="15.75" customHeight="1">
      <c r="AZ4260" s="138">
        <f t="shared" ca="1" si="116"/>
        <v>272000</v>
      </c>
      <c r="BA4260" s="138">
        <f t="shared" ca="1" si="117"/>
        <v>271999</v>
      </c>
      <c r="BB4260" s="138">
        <f t="shared" ca="1" si="118"/>
        <v>1</v>
      </c>
    </row>
    <row r="4261" spans="52:54" ht="15.75" customHeight="1">
      <c r="AZ4261" s="138">
        <f t="shared" ca="1" si="116"/>
        <v>111000</v>
      </c>
      <c r="BA4261" s="138">
        <f t="shared" ca="1" si="117"/>
        <v>110999</v>
      </c>
      <c r="BB4261" s="138">
        <f t="shared" ca="1" si="118"/>
        <v>1</v>
      </c>
    </row>
    <row r="4262" spans="52:54" ht="15.75" customHeight="1">
      <c r="AZ4262" s="138">
        <f t="shared" ca="1" si="116"/>
        <v>136000</v>
      </c>
      <c r="BA4262" s="138">
        <f t="shared" ca="1" si="117"/>
        <v>135999</v>
      </c>
      <c r="BB4262" s="138">
        <f t="shared" ca="1" si="118"/>
        <v>1</v>
      </c>
    </row>
    <row r="4263" spans="52:54" ht="15.75" customHeight="1">
      <c r="AZ4263" s="138">
        <f t="shared" ca="1" si="116"/>
        <v>111000</v>
      </c>
      <c r="BA4263" s="138">
        <f t="shared" ca="1" si="117"/>
        <v>110999</v>
      </c>
      <c r="BB4263" s="138">
        <f t="shared" ca="1" si="118"/>
        <v>1</v>
      </c>
    </row>
    <row r="4264" spans="52:54" ht="15.75" customHeight="1">
      <c r="AZ4264" s="138">
        <f t="shared" ca="1" si="116"/>
        <v>281000</v>
      </c>
      <c r="BA4264" s="138">
        <f t="shared" ca="1" si="117"/>
        <v>280999</v>
      </c>
      <c r="BB4264" s="138">
        <f t="shared" ca="1" si="118"/>
        <v>1</v>
      </c>
    </row>
    <row r="4265" spans="52:54" ht="15.75" customHeight="1">
      <c r="AZ4265" s="138">
        <f t="shared" ca="1" si="116"/>
        <v>322000</v>
      </c>
      <c r="BA4265" s="138">
        <f t="shared" ca="1" si="117"/>
        <v>321999</v>
      </c>
      <c r="BB4265" s="138">
        <f t="shared" ca="1" si="118"/>
        <v>1</v>
      </c>
    </row>
    <row r="4266" spans="52:54" ht="15.75" customHeight="1">
      <c r="AZ4266" s="138">
        <f t="shared" ca="1" si="116"/>
        <v>377000</v>
      </c>
      <c r="BA4266" s="138">
        <f t="shared" ca="1" si="117"/>
        <v>376999</v>
      </c>
      <c r="BB4266" s="138">
        <f t="shared" ca="1" si="118"/>
        <v>1</v>
      </c>
    </row>
    <row r="4267" spans="52:54" ht="15.75" customHeight="1">
      <c r="AZ4267" s="138">
        <f t="shared" ca="1" si="116"/>
        <v>328000</v>
      </c>
      <c r="BA4267" s="138">
        <f t="shared" ca="1" si="117"/>
        <v>327999</v>
      </c>
      <c r="BB4267" s="138">
        <f t="shared" ca="1" si="118"/>
        <v>1</v>
      </c>
    </row>
    <row r="4268" spans="52:54" ht="15.75" customHeight="1">
      <c r="AZ4268" s="138">
        <f t="shared" ca="1" si="116"/>
        <v>107000</v>
      </c>
      <c r="BA4268" s="138">
        <f t="shared" ca="1" si="117"/>
        <v>106999</v>
      </c>
      <c r="BB4268" s="138">
        <f t="shared" ca="1" si="118"/>
        <v>1</v>
      </c>
    </row>
    <row r="4269" spans="52:54" ht="15.75" customHeight="1">
      <c r="AZ4269" s="138">
        <f t="shared" ca="1" si="116"/>
        <v>189000</v>
      </c>
      <c r="BA4269" s="138">
        <f t="shared" ca="1" si="117"/>
        <v>188999</v>
      </c>
      <c r="BB4269" s="138">
        <f t="shared" ca="1" si="118"/>
        <v>1</v>
      </c>
    </row>
    <row r="4270" spans="52:54" ht="15.75" customHeight="1">
      <c r="AZ4270" s="138">
        <f t="shared" ca="1" si="116"/>
        <v>273000</v>
      </c>
      <c r="BA4270" s="138">
        <f t="shared" ca="1" si="117"/>
        <v>272999</v>
      </c>
      <c r="BB4270" s="138">
        <f t="shared" ca="1" si="118"/>
        <v>1</v>
      </c>
    </row>
    <row r="4271" spans="52:54" ht="15.75" customHeight="1">
      <c r="AZ4271" s="138">
        <f t="shared" ca="1" si="116"/>
        <v>315000</v>
      </c>
      <c r="BA4271" s="138">
        <f t="shared" ca="1" si="117"/>
        <v>314999</v>
      </c>
      <c r="BB4271" s="138">
        <f t="shared" ca="1" si="118"/>
        <v>1</v>
      </c>
    </row>
    <row r="4272" spans="52:54" ht="15.75" customHeight="1">
      <c r="AZ4272" s="138">
        <f t="shared" ca="1" si="116"/>
        <v>272000</v>
      </c>
      <c r="BA4272" s="138">
        <f t="shared" ca="1" si="117"/>
        <v>271999</v>
      </c>
      <c r="BB4272" s="138">
        <f t="shared" ca="1" si="118"/>
        <v>1</v>
      </c>
    </row>
    <row r="4273" spans="52:54" ht="15.75" customHeight="1">
      <c r="AZ4273" s="138">
        <f t="shared" ca="1" si="116"/>
        <v>394000</v>
      </c>
      <c r="BA4273" s="138">
        <f t="shared" ca="1" si="117"/>
        <v>393999</v>
      </c>
      <c r="BB4273" s="138">
        <f t="shared" ca="1" si="118"/>
        <v>1</v>
      </c>
    </row>
    <row r="4274" spans="52:54" ht="15.75" customHeight="1">
      <c r="AZ4274" s="138">
        <f t="shared" ca="1" si="116"/>
        <v>353000</v>
      </c>
      <c r="BA4274" s="138">
        <f t="shared" ca="1" si="117"/>
        <v>352999</v>
      </c>
      <c r="BB4274" s="138">
        <f t="shared" ca="1" si="118"/>
        <v>1</v>
      </c>
    </row>
    <row r="4275" spans="52:54" ht="15.75" customHeight="1">
      <c r="AZ4275" s="138">
        <f t="shared" ca="1" si="116"/>
        <v>199000</v>
      </c>
      <c r="BA4275" s="138">
        <f t="shared" ca="1" si="117"/>
        <v>198999</v>
      </c>
      <c r="BB4275" s="138">
        <f t="shared" ca="1" si="118"/>
        <v>1</v>
      </c>
    </row>
    <row r="4276" spans="52:54" ht="15.75" customHeight="1">
      <c r="AZ4276" s="138">
        <f t="shared" ca="1" si="116"/>
        <v>204000</v>
      </c>
      <c r="BA4276" s="138">
        <f t="shared" ca="1" si="117"/>
        <v>203999</v>
      </c>
      <c r="BB4276" s="138">
        <f t="shared" ca="1" si="118"/>
        <v>1</v>
      </c>
    </row>
    <row r="4277" spans="52:54" ht="15.75" customHeight="1">
      <c r="AZ4277" s="138">
        <f t="shared" ca="1" si="116"/>
        <v>376000</v>
      </c>
      <c r="BA4277" s="138">
        <f t="shared" ca="1" si="117"/>
        <v>375999</v>
      </c>
      <c r="BB4277" s="138">
        <f t="shared" ca="1" si="118"/>
        <v>1</v>
      </c>
    </row>
    <row r="4278" spans="52:54" ht="15.75" customHeight="1">
      <c r="AZ4278" s="138">
        <f t="shared" ca="1" si="116"/>
        <v>390000</v>
      </c>
      <c r="BA4278" s="138">
        <f t="shared" ca="1" si="117"/>
        <v>389999</v>
      </c>
      <c r="BB4278" s="138">
        <f t="shared" ca="1" si="118"/>
        <v>1</v>
      </c>
    </row>
    <row r="4279" spans="52:54" ht="15.75" customHeight="1">
      <c r="AZ4279" s="138">
        <f t="shared" ca="1" si="116"/>
        <v>133000</v>
      </c>
      <c r="BA4279" s="138">
        <f t="shared" ca="1" si="117"/>
        <v>132999</v>
      </c>
      <c r="BB4279" s="138">
        <f t="shared" ca="1" si="118"/>
        <v>1</v>
      </c>
    </row>
    <row r="4280" spans="52:54" ht="15.75" customHeight="1">
      <c r="AZ4280" s="138">
        <f t="shared" ca="1" si="116"/>
        <v>137000</v>
      </c>
      <c r="BA4280" s="138">
        <f t="shared" ca="1" si="117"/>
        <v>136999</v>
      </c>
      <c r="BB4280" s="138">
        <f t="shared" ca="1" si="118"/>
        <v>1</v>
      </c>
    </row>
    <row r="4281" spans="52:54" ht="15.75" customHeight="1">
      <c r="AZ4281" s="138">
        <f t="shared" ca="1" si="116"/>
        <v>280000</v>
      </c>
      <c r="BA4281" s="138">
        <f t="shared" ca="1" si="117"/>
        <v>279999</v>
      </c>
      <c r="BB4281" s="138">
        <f t="shared" ca="1" si="118"/>
        <v>1</v>
      </c>
    </row>
    <row r="4282" spans="52:54" ht="15.75" customHeight="1">
      <c r="AZ4282" s="138">
        <f t="shared" ca="1" si="116"/>
        <v>391000</v>
      </c>
      <c r="BA4282" s="138">
        <f t="shared" ca="1" si="117"/>
        <v>390999</v>
      </c>
      <c r="BB4282" s="138">
        <f t="shared" ca="1" si="118"/>
        <v>1</v>
      </c>
    </row>
    <row r="4283" spans="52:54" ht="15.75" customHeight="1">
      <c r="AZ4283" s="138">
        <f t="shared" ca="1" si="116"/>
        <v>368000</v>
      </c>
      <c r="BA4283" s="138">
        <f t="shared" ca="1" si="117"/>
        <v>367999</v>
      </c>
      <c r="BB4283" s="138">
        <f t="shared" ca="1" si="118"/>
        <v>1</v>
      </c>
    </row>
    <row r="4284" spans="52:54" ht="15.75" customHeight="1">
      <c r="AZ4284" s="138">
        <f t="shared" ca="1" si="116"/>
        <v>122000</v>
      </c>
      <c r="BA4284" s="138">
        <f t="shared" ca="1" si="117"/>
        <v>121999</v>
      </c>
      <c r="BB4284" s="138">
        <f t="shared" ca="1" si="118"/>
        <v>1</v>
      </c>
    </row>
    <row r="4285" spans="52:54" ht="15.75" customHeight="1">
      <c r="AZ4285" s="138">
        <f t="shared" ca="1" si="116"/>
        <v>371000</v>
      </c>
      <c r="BA4285" s="138">
        <f t="shared" ca="1" si="117"/>
        <v>370999</v>
      </c>
      <c r="BB4285" s="138">
        <f t="shared" ca="1" si="118"/>
        <v>1</v>
      </c>
    </row>
    <row r="4286" spans="52:54" ht="15.75" customHeight="1">
      <c r="AZ4286" s="138">
        <f t="shared" ca="1" si="116"/>
        <v>302000</v>
      </c>
      <c r="BA4286" s="138">
        <f t="shared" ca="1" si="117"/>
        <v>301999</v>
      </c>
      <c r="BB4286" s="138">
        <f t="shared" ca="1" si="118"/>
        <v>1</v>
      </c>
    </row>
    <row r="4287" spans="52:54" ht="15.75" customHeight="1">
      <c r="AZ4287" s="138">
        <f t="shared" ca="1" si="116"/>
        <v>172000</v>
      </c>
      <c r="BA4287" s="138">
        <f t="shared" ca="1" si="117"/>
        <v>171999</v>
      </c>
      <c r="BB4287" s="138">
        <f t="shared" ca="1" si="118"/>
        <v>1</v>
      </c>
    </row>
    <row r="4288" spans="52:54" ht="15.75" customHeight="1">
      <c r="AZ4288" s="138">
        <f t="shared" ca="1" si="116"/>
        <v>148000</v>
      </c>
      <c r="BA4288" s="138">
        <f t="shared" ca="1" si="117"/>
        <v>147999</v>
      </c>
      <c r="BB4288" s="138">
        <f t="shared" ca="1" si="118"/>
        <v>1</v>
      </c>
    </row>
    <row r="4289" spans="52:54" ht="15.75" customHeight="1">
      <c r="AZ4289" s="138">
        <f t="shared" ca="1" si="116"/>
        <v>322000</v>
      </c>
      <c r="BA4289" s="138">
        <f t="shared" ca="1" si="117"/>
        <v>321999</v>
      </c>
      <c r="BB4289" s="138">
        <f t="shared" ca="1" si="118"/>
        <v>1</v>
      </c>
    </row>
    <row r="4290" spans="52:54" ht="15.75" customHeight="1">
      <c r="AZ4290" s="138">
        <f t="shared" ca="1" si="116"/>
        <v>303000</v>
      </c>
      <c r="BA4290" s="138">
        <f t="shared" ca="1" si="117"/>
        <v>302999</v>
      </c>
      <c r="BB4290" s="138">
        <f t="shared" ca="1" si="118"/>
        <v>1</v>
      </c>
    </row>
    <row r="4291" spans="52:54" ht="15.75" customHeight="1">
      <c r="AZ4291" s="138">
        <f t="shared" ca="1" si="116"/>
        <v>391000</v>
      </c>
      <c r="BA4291" s="138">
        <f t="shared" ca="1" si="117"/>
        <v>390999</v>
      </c>
      <c r="BB4291" s="138">
        <f t="shared" ca="1" si="118"/>
        <v>1</v>
      </c>
    </row>
    <row r="4292" spans="52:54" ht="15.75" customHeight="1">
      <c r="AZ4292" s="138">
        <f t="shared" ca="1" si="116"/>
        <v>344000</v>
      </c>
      <c r="BA4292" s="138">
        <f t="shared" ca="1" si="117"/>
        <v>343999</v>
      </c>
      <c r="BB4292" s="138">
        <f t="shared" ca="1" si="118"/>
        <v>1</v>
      </c>
    </row>
    <row r="4293" spans="52:54" ht="15.75" customHeight="1">
      <c r="AZ4293" s="138">
        <f t="shared" ca="1" si="116"/>
        <v>350000</v>
      </c>
      <c r="BA4293" s="138">
        <f t="shared" ca="1" si="117"/>
        <v>349999</v>
      </c>
      <c r="BB4293" s="138">
        <f t="shared" ca="1" si="118"/>
        <v>1</v>
      </c>
    </row>
    <row r="4294" spans="52:54" ht="15.75" customHeight="1">
      <c r="AZ4294" s="138">
        <f t="shared" ca="1" si="116"/>
        <v>151000</v>
      </c>
      <c r="BA4294" s="138">
        <f t="shared" ca="1" si="117"/>
        <v>150999</v>
      </c>
      <c r="BB4294" s="138">
        <f t="shared" ca="1" si="118"/>
        <v>1</v>
      </c>
    </row>
    <row r="4295" spans="52:54" ht="15.75" customHeight="1">
      <c r="AZ4295" s="138">
        <f t="shared" ca="1" si="116"/>
        <v>281000</v>
      </c>
      <c r="BA4295" s="138">
        <f t="shared" ca="1" si="117"/>
        <v>280999</v>
      </c>
      <c r="BB4295" s="138">
        <f t="shared" ca="1" si="118"/>
        <v>1</v>
      </c>
    </row>
    <row r="4296" spans="52:54" ht="15.75" customHeight="1">
      <c r="AZ4296" s="138">
        <f t="shared" ca="1" si="116"/>
        <v>277000</v>
      </c>
      <c r="BA4296" s="138">
        <f t="shared" ca="1" si="117"/>
        <v>276999</v>
      </c>
      <c r="BB4296" s="138">
        <f t="shared" ca="1" si="118"/>
        <v>1</v>
      </c>
    </row>
    <row r="4297" spans="52:54" ht="15.75" customHeight="1">
      <c r="AZ4297" s="138">
        <f t="shared" ca="1" si="116"/>
        <v>111000</v>
      </c>
      <c r="BA4297" s="138">
        <f t="shared" ca="1" si="117"/>
        <v>110999</v>
      </c>
      <c r="BB4297" s="138">
        <f t="shared" ca="1" si="118"/>
        <v>1</v>
      </c>
    </row>
    <row r="4298" spans="52:54" ht="15.75" customHeight="1">
      <c r="AZ4298" s="138">
        <f t="shared" ca="1" si="116"/>
        <v>381000</v>
      </c>
      <c r="BA4298" s="138">
        <f t="shared" ca="1" si="117"/>
        <v>380999</v>
      </c>
      <c r="BB4298" s="138">
        <f t="shared" ca="1" si="118"/>
        <v>1</v>
      </c>
    </row>
    <row r="4299" spans="52:54" ht="15.75" customHeight="1">
      <c r="AZ4299" s="138">
        <f t="shared" ca="1" si="116"/>
        <v>316000</v>
      </c>
      <c r="BA4299" s="138">
        <f t="shared" ca="1" si="117"/>
        <v>315999</v>
      </c>
      <c r="BB4299" s="138">
        <f t="shared" ca="1" si="118"/>
        <v>1</v>
      </c>
    </row>
    <row r="4300" spans="52:54" ht="15.75" customHeight="1">
      <c r="AZ4300" s="138">
        <f t="shared" ca="1" si="116"/>
        <v>240000</v>
      </c>
      <c r="BA4300" s="138">
        <f t="shared" ca="1" si="117"/>
        <v>239999</v>
      </c>
      <c r="BB4300" s="138">
        <f t="shared" ca="1" si="118"/>
        <v>1</v>
      </c>
    </row>
    <row r="4301" spans="52:54" ht="15.75" customHeight="1">
      <c r="AZ4301" s="138">
        <f t="shared" ca="1" si="116"/>
        <v>109000</v>
      </c>
      <c r="BA4301" s="138">
        <f t="shared" ca="1" si="117"/>
        <v>108999</v>
      </c>
      <c r="BB4301" s="138">
        <f t="shared" ca="1" si="118"/>
        <v>1</v>
      </c>
    </row>
    <row r="4302" spans="52:54" ht="15.75" customHeight="1">
      <c r="AZ4302" s="138">
        <f t="shared" ca="1" si="116"/>
        <v>220000</v>
      </c>
      <c r="BA4302" s="138">
        <f t="shared" ca="1" si="117"/>
        <v>219999</v>
      </c>
      <c r="BB4302" s="138">
        <f t="shared" ca="1" si="118"/>
        <v>1</v>
      </c>
    </row>
    <row r="4303" spans="52:54" ht="15.75" customHeight="1">
      <c r="AZ4303" s="138">
        <f t="shared" ca="1" si="116"/>
        <v>222000</v>
      </c>
      <c r="BA4303" s="138">
        <f t="shared" ca="1" si="117"/>
        <v>221999</v>
      </c>
      <c r="BB4303" s="138">
        <f t="shared" ca="1" si="118"/>
        <v>1</v>
      </c>
    </row>
    <row r="4304" spans="52:54" ht="15.75" customHeight="1">
      <c r="AZ4304" s="138">
        <f t="shared" ca="1" si="116"/>
        <v>357000</v>
      </c>
      <c r="BA4304" s="138">
        <f t="shared" ca="1" si="117"/>
        <v>356999</v>
      </c>
      <c r="BB4304" s="138">
        <f t="shared" ca="1" si="118"/>
        <v>1</v>
      </c>
    </row>
    <row r="4305" spans="52:54" ht="15.75" customHeight="1">
      <c r="AZ4305" s="138">
        <f t="shared" ca="1" si="116"/>
        <v>110000</v>
      </c>
      <c r="BA4305" s="138">
        <f t="shared" ca="1" si="117"/>
        <v>109999</v>
      </c>
      <c r="BB4305" s="138">
        <f t="shared" ca="1" si="118"/>
        <v>1</v>
      </c>
    </row>
    <row r="4306" spans="52:54" ht="15.75" customHeight="1">
      <c r="AZ4306" s="138">
        <f t="shared" ca="1" si="116"/>
        <v>297000</v>
      </c>
      <c r="BA4306" s="138">
        <f t="shared" ca="1" si="117"/>
        <v>296999</v>
      </c>
      <c r="BB4306" s="138">
        <f t="shared" ca="1" si="118"/>
        <v>1</v>
      </c>
    </row>
    <row r="4307" spans="52:54" ht="15.75" customHeight="1">
      <c r="AZ4307" s="138">
        <f t="shared" ca="1" si="116"/>
        <v>255000</v>
      </c>
      <c r="BA4307" s="138">
        <f t="shared" ca="1" si="117"/>
        <v>254999</v>
      </c>
      <c r="BB4307" s="138">
        <f t="shared" ca="1" si="118"/>
        <v>1</v>
      </c>
    </row>
    <row r="4308" spans="52:54" ht="15.75" customHeight="1">
      <c r="AZ4308" s="138">
        <f t="shared" ca="1" si="116"/>
        <v>100000</v>
      </c>
      <c r="BA4308" s="138">
        <f t="shared" ca="1" si="117"/>
        <v>99999</v>
      </c>
      <c r="BB4308" s="138">
        <f t="shared" ca="1" si="118"/>
        <v>1</v>
      </c>
    </row>
    <row r="4309" spans="52:54" ht="15.75" customHeight="1">
      <c r="AZ4309" s="138">
        <f t="shared" ca="1" si="116"/>
        <v>390000</v>
      </c>
      <c r="BA4309" s="138">
        <f t="shared" ca="1" si="117"/>
        <v>389999</v>
      </c>
      <c r="BB4309" s="138">
        <f t="shared" ca="1" si="118"/>
        <v>1</v>
      </c>
    </row>
    <row r="4310" spans="52:54" ht="15.75" customHeight="1">
      <c r="AZ4310" s="138">
        <f t="shared" ca="1" si="116"/>
        <v>239000</v>
      </c>
      <c r="BA4310" s="138">
        <f t="shared" ca="1" si="117"/>
        <v>238999</v>
      </c>
      <c r="BB4310" s="138">
        <f t="shared" ca="1" si="118"/>
        <v>1</v>
      </c>
    </row>
    <row r="4311" spans="52:54" ht="15.75" customHeight="1">
      <c r="AZ4311" s="138">
        <f t="shared" ca="1" si="116"/>
        <v>388000</v>
      </c>
      <c r="BA4311" s="138">
        <f t="shared" ca="1" si="117"/>
        <v>387999</v>
      </c>
      <c r="BB4311" s="138">
        <f t="shared" ca="1" si="118"/>
        <v>1</v>
      </c>
    </row>
    <row r="4312" spans="52:54" ht="15.75" customHeight="1">
      <c r="AZ4312" s="138">
        <f t="shared" ca="1" si="116"/>
        <v>113000</v>
      </c>
      <c r="BA4312" s="138">
        <f t="shared" ca="1" si="117"/>
        <v>112999</v>
      </c>
      <c r="BB4312" s="138">
        <f t="shared" ca="1" si="118"/>
        <v>1</v>
      </c>
    </row>
    <row r="4313" spans="52:54" ht="15.75" customHeight="1">
      <c r="AZ4313" s="138">
        <f t="shared" ca="1" si="116"/>
        <v>157000</v>
      </c>
      <c r="BA4313" s="138">
        <f t="shared" ca="1" si="117"/>
        <v>156999</v>
      </c>
      <c r="BB4313" s="138">
        <f t="shared" ca="1" si="118"/>
        <v>1</v>
      </c>
    </row>
    <row r="4314" spans="52:54" ht="15.75" customHeight="1">
      <c r="AZ4314" s="138">
        <f t="shared" ca="1" si="116"/>
        <v>195000</v>
      </c>
      <c r="BA4314" s="138">
        <f t="shared" ca="1" si="117"/>
        <v>194999</v>
      </c>
      <c r="BB4314" s="138">
        <f t="shared" ca="1" si="118"/>
        <v>1</v>
      </c>
    </row>
    <row r="4315" spans="52:54" ht="15.75" customHeight="1">
      <c r="AZ4315" s="138">
        <f t="shared" ca="1" si="116"/>
        <v>149000</v>
      </c>
      <c r="BA4315" s="138">
        <f t="shared" ca="1" si="117"/>
        <v>148999</v>
      </c>
      <c r="BB4315" s="138">
        <f t="shared" ca="1" si="118"/>
        <v>1</v>
      </c>
    </row>
    <row r="4316" spans="52:54" ht="15.75" customHeight="1">
      <c r="AZ4316" s="138">
        <f t="shared" ca="1" si="116"/>
        <v>237000</v>
      </c>
      <c r="BA4316" s="138">
        <f t="shared" ca="1" si="117"/>
        <v>236999</v>
      </c>
      <c r="BB4316" s="138">
        <f t="shared" ca="1" si="118"/>
        <v>1</v>
      </c>
    </row>
    <row r="4317" spans="52:54" ht="15.75" customHeight="1">
      <c r="AZ4317" s="138">
        <f t="shared" ca="1" si="116"/>
        <v>123000</v>
      </c>
      <c r="BA4317" s="138">
        <f t="shared" ca="1" si="117"/>
        <v>122999</v>
      </c>
      <c r="BB4317" s="138">
        <f t="shared" ca="1" si="118"/>
        <v>1</v>
      </c>
    </row>
    <row r="4318" spans="52:54" ht="15.75" customHeight="1">
      <c r="AZ4318" s="138">
        <f t="shared" ca="1" si="116"/>
        <v>127000</v>
      </c>
      <c r="BA4318" s="138">
        <f t="shared" ca="1" si="117"/>
        <v>126999</v>
      </c>
      <c r="BB4318" s="138">
        <f t="shared" ca="1" si="118"/>
        <v>1</v>
      </c>
    </row>
    <row r="4319" spans="52:54" ht="15.75" customHeight="1">
      <c r="AZ4319" s="138">
        <f t="shared" ca="1" si="116"/>
        <v>119000</v>
      </c>
      <c r="BA4319" s="138">
        <f t="shared" ca="1" si="117"/>
        <v>118999</v>
      </c>
      <c r="BB4319" s="138">
        <f t="shared" ca="1" si="118"/>
        <v>1</v>
      </c>
    </row>
    <row r="4320" spans="52:54" ht="15.75" customHeight="1">
      <c r="AZ4320" s="138">
        <f t="shared" ca="1" si="116"/>
        <v>393000</v>
      </c>
      <c r="BA4320" s="138">
        <f t="shared" ca="1" si="117"/>
        <v>392999</v>
      </c>
      <c r="BB4320" s="138">
        <f t="shared" ca="1" si="118"/>
        <v>1</v>
      </c>
    </row>
    <row r="4321" spans="52:54" ht="15.75" customHeight="1">
      <c r="AZ4321" s="138">
        <f t="shared" ca="1" si="116"/>
        <v>190000</v>
      </c>
      <c r="BA4321" s="138">
        <f t="shared" ca="1" si="117"/>
        <v>189999</v>
      </c>
      <c r="BB4321" s="138">
        <f t="shared" ca="1" si="118"/>
        <v>1</v>
      </c>
    </row>
    <row r="4322" spans="52:54" ht="15.75" customHeight="1">
      <c r="AZ4322" s="138">
        <f t="shared" ca="1" si="116"/>
        <v>107000</v>
      </c>
      <c r="BA4322" s="138">
        <f t="shared" ca="1" si="117"/>
        <v>106999</v>
      </c>
      <c r="BB4322" s="138">
        <f t="shared" ca="1" si="118"/>
        <v>1</v>
      </c>
    </row>
    <row r="4323" spans="52:54" ht="15.75" customHeight="1">
      <c r="AZ4323" s="138">
        <f t="shared" ca="1" si="116"/>
        <v>136000</v>
      </c>
      <c r="BA4323" s="138">
        <f t="shared" ca="1" si="117"/>
        <v>135999</v>
      </c>
      <c r="BB4323" s="138">
        <f t="shared" ca="1" si="118"/>
        <v>1</v>
      </c>
    </row>
    <row r="4324" spans="52:54" ht="15.75" customHeight="1">
      <c r="AZ4324" s="138">
        <f t="shared" ca="1" si="116"/>
        <v>378000</v>
      </c>
      <c r="BA4324" s="138">
        <f t="shared" ca="1" si="117"/>
        <v>377999</v>
      </c>
      <c r="BB4324" s="138">
        <f t="shared" ca="1" si="118"/>
        <v>1</v>
      </c>
    </row>
    <row r="4325" spans="52:54" ht="15.75" customHeight="1">
      <c r="AZ4325" s="138">
        <f t="shared" ca="1" si="116"/>
        <v>155000</v>
      </c>
      <c r="BA4325" s="138">
        <f t="shared" ca="1" si="117"/>
        <v>154999</v>
      </c>
      <c r="BB4325" s="138">
        <f t="shared" ca="1" si="118"/>
        <v>1</v>
      </c>
    </row>
    <row r="4326" spans="52:54" ht="15.75" customHeight="1">
      <c r="AZ4326" s="138">
        <f t="shared" ca="1" si="116"/>
        <v>314000</v>
      </c>
      <c r="BA4326" s="138">
        <f t="shared" ca="1" si="117"/>
        <v>313999</v>
      </c>
      <c r="BB4326" s="138">
        <f t="shared" ca="1" si="118"/>
        <v>1</v>
      </c>
    </row>
    <row r="4327" spans="52:54" ht="15.75" customHeight="1">
      <c r="AZ4327" s="138">
        <f t="shared" ca="1" si="116"/>
        <v>177000</v>
      </c>
      <c r="BA4327" s="138">
        <f t="shared" ca="1" si="117"/>
        <v>176999</v>
      </c>
      <c r="BB4327" s="138">
        <f t="shared" ca="1" si="118"/>
        <v>1</v>
      </c>
    </row>
    <row r="4328" spans="52:54" ht="15.75" customHeight="1">
      <c r="AZ4328" s="138">
        <f t="shared" ca="1" si="116"/>
        <v>107000</v>
      </c>
      <c r="BA4328" s="138">
        <f t="shared" ca="1" si="117"/>
        <v>106999</v>
      </c>
      <c r="BB4328" s="138">
        <f t="shared" ca="1" si="118"/>
        <v>1</v>
      </c>
    </row>
    <row r="4329" spans="52:54" ht="15.75" customHeight="1">
      <c r="AZ4329" s="138">
        <f t="shared" ca="1" si="116"/>
        <v>371000</v>
      </c>
      <c r="BA4329" s="138">
        <f t="shared" ca="1" si="117"/>
        <v>370999</v>
      </c>
      <c r="BB4329" s="138">
        <f t="shared" ca="1" si="118"/>
        <v>1</v>
      </c>
    </row>
    <row r="4330" spans="52:54" ht="15.75" customHeight="1">
      <c r="AZ4330" s="138">
        <f t="shared" ca="1" si="116"/>
        <v>210000</v>
      </c>
      <c r="BA4330" s="138">
        <f t="shared" ca="1" si="117"/>
        <v>209999</v>
      </c>
      <c r="BB4330" s="138">
        <f t="shared" ca="1" si="118"/>
        <v>1</v>
      </c>
    </row>
    <row r="4331" spans="52:54" ht="15.75" customHeight="1">
      <c r="AZ4331" s="138">
        <f t="shared" ca="1" si="116"/>
        <v>362000</v>
      </c>
      <c r="BA4331" s="138">
        <f t="shared" ca="1" si="117"/>
        <v>361999</v>
      </c>
      <c r="BB4331" s="138">
        <f t="shared" ca="1" si="118"/>
        <v>1</v>
      </c>
    </row>
    <row r="4332" spans="52:54" ht="15.75" customHeight="1">
      <c r="AZ4332" s="138">
        <f t="shared" ca="1" si="116"/>
        <v>257000</v>
      </c>
      <c r="BA4332" s="138">
        <f t="shared" ca="1" si="117"/>
        <v>256999</v>
      </c>
      <c r="BB4332" s="138">
        <f t="shared" ca="1" si="118"/>
        <v>1</v>
      </c>
    </row>
    <row r="4333" spans="52:54" ht="15.75" customHeight="1">
      <c r="AZ4333" s="138">
        <f t="shared" ca="1" si="116"/>
        <v>156000</v>
      </c>
      <c r="BA4333" s="138">
        <f t="shared" ca="1" si="117"/>
        <v>155999</v>
      </c>
      <c r="BB4333" s="138">
        <f t="shared" ca="1" si="118"/>
        <v>1</v>
      </c>
    </row>
    <row r="4334" spans="52:54" ht="15.75" customHeight="1">
      <c r="AZ4334" s="138">
        <f t="shared" ca="1" si="116"/>
        <v>113000</v>
      </c>
      <c r="BA4334" s="138">
        <f t="shared" ca="1" si="117"/>
        <v>112999</v>
      </c>
      <c r="BB4334" s="138">
        <f t="shared" ca="1" si="118"/>
        <v>1</v>
      </c>
    </row>
    <row r="4335" spans="52:54" ht="15.75" customHeight="1">
      <c r="AZ4335" s="138">
        <f t="shared" ca="1" si="116"/>
        <v>306000</v>
      </c>
      <c r="BA4335" s="138">
        <f t="shared" ca="1" si="117"/>
        <v>305999</v>
      </c>
      <c r="BB4335" s="138">
        <f t="shared" ca="1" si="118"/>
        <v>1</v>
      </c>
    </row>
    <row r="4336" spans="52:54" ht="15.75" customHeight="1">
      <c r="AZ4336" s="138">
        <f t="shared" ca="1" si="116"/>
        <v>335000</v>
      </c>
      <c r="BA4336" s="138">
        <f t="shared" ca="1" si="117"/>
        <v>334999</v>
      </c>
      <c r="BB4336" s="138">
        <f t="shared" ca="1" si="118"/>
        <v>1</v>
      </c>
    </row>
    <row r="4337" spans="52:54" ht="15.75" customHeight="1">
      <c r="AZ4337" s="138">
        <f t="shared" ca="1" si="116"/>
        <v>215000</v>
      </c>
      <c r="BA4337" s="138">
        <f t="shared" ca="1" si="117"/>
        <v>214999</v>
      </c>
      <c r="BB4337" s="138">
        <f t="shared" ca="1" si="118"/>
        <v>1</v>
      </c>
    </row>
    <row r="4338" spans="52:54" ht="15.75" customHeight="1">
      <c r="AZ4338" s="138">
        <f t="shared" ca="1" si="116"/>
        <v>119000</v>
      </c>
      <c r="BA4338" s="138">
        <f t="shared" ca="1" si="117"/>
        <v>118999</v>
      </c>
      <c r="BB4338" s="138">
        <f t="shared" ca="1" si="118"/>
        <v>1</v>
      </c>
    </row>
    <row r="4339" spans="52:54" ht="15.75" customHeight="1">
      <c r="AZ4339" s="138">
        <f t="shared" ref="AZ4339:AZ4593" ca="1" si="119">RANDBETWEEN(100,400)*1000</f>
        <v>280000</v>
      </c>
      <c r="BA4339" s="138">
        <f t="shared" ref="BA4339:BA4593" ca="1" si="120">+AZ4339-1</f>
        <v>279999</v>
      </c>
      <c r="BB4339" s="138">
        <f t="shared" ref="BB4339:BB4593" ca="1" si="121">+AZ4339-BA4339</f>
        <v>1</v>
      </c>
    </row>
    <row r="4340" spans="52:54" ht="15.75" customHeight="1">
      <c r="AZ4340" s="138">
        <f t="shared" ca="1" si="119"/>
        <v>240000</v>
      </c>
      <c r="BA4340" s="138">
        <f t="shared" ca="1" si="120"/>
        <v>239999</v>
      </c>
      <c r="BB4340" s="138">
        <f t="shared" ca="1" si="121"/>
        <v>1</v>
      </c>
    </row>
    <row r="4341" spans="52:54" ht="15.75" customHeight="1">
      <c r="AZ4341" s="138">
        <f t="shared" ca="1" si="119"/>
        <v>242000</v>
      </c>
      <c r="BA4341" s="138">
        <f t="shared" ca="1" si="120"/>
        <v>241999</v>
      </c>
      <c r="BB4341" s="138">
        <f t="shared" ca="1" si="121"/>
        <v>1</v>
      </c>
    </row>
    <row r="4342" spans="52:54" ht="15.75" customHeight="1">
      <c r="AZ4342" s="138">
        <f t="shared" ca="1" si="119"/>
        <v>345000</v>
      </c>
      <c r="BA4342" s="138">
        <f t="shared" ca="1" si="120"/>
        <v>344999</v>
      </c>
      <c r="BB4342" s="138">
        <f t="shared" ca="1" si="121"/>
        <v>1</v>
      </c>
    </row>
    <row r="4343" spans="52:54" ht="15.75" customHeight="1">
      <c r="AZ4343" s="138">
        <f t="shared" ca="1" si="119"/>
        <v>175000</v>
      </c>
      <c r="BA4343" s="138">
        <f t="shared" ca="1" si="120"/>
        <v>174999</v>
      </c>
      <c r="BB4343" s="138">
        <f t="shared" ca="1" si="121"/>
        <v>1</v>
      </c>
    </row>
    <row r="4344" spans="52:54" ht="15.75" customHeight="1">
      <c r="AZ4344" s="138">
        <f t="shared" ca="1" si="119"/>
        <v>258000</v>
      </c>
      <c r="BA4344" s="138">
        <f t="shared" ca="1" si="120"/>
        <v>257999</v>
      </c>
      <c r="BB4344" s="138">
        <f t="shared" ca="1" si="121"/>
        <v>1</v>
      </c>
    </row>
    <row r="4345" spans="52:54" ht="15.75" customHeight="1">
      <c r="AZ4345" s="138">
        <f t="shared" ca="1" si="119"/>
        <v>245000</v>
      </c>
      <c r="BA4345" s="138">
        <f t="shared" ca="1" si="120"/>
        <v>244999</v>
      </c>
      <c r="BB4345" s="138">
        <f t="shared" ca="1" si="121"/>
        <v>1</v>
      </c>
    </row>
    <row r="4346" spans="52:54" ht="15.75" customHeight="1">
      <c r="AZ4346" s="138">
        <f t="shared" ca="1" si="119"/>
        <v>173000</v>
      </c>
      <c r="BA4346" s="138">
        <f t="shared" ca="1" si="120"/>
        <v>172999</v>
      </c>
      <c r="BB4346" s="138">
        <f t="shared" ca="1" si="121"/>
        <v>1</v>
      </c>
    </row>
    <row r="4347" spans="52:54" ht="15.75" customHeight="1">
      <c r="AZ4347" s="138">
        <f t="shared" ca="1" si="119"/>
        <v>188000</v>
      </c>
      <c r="BA4347" s="138">
        <f t="shared" ca="1" si="120"/>
        <v>187999</v>
      </c>
      <c r="BB4347" s="138">
        <f t="shared" ca="1" si="121"/>
        <v>1</v>
      </c>
    </row>
    <row r="4348" spans="52:54" ht="15.75" customHeight="1">
      <c r="AZ4348" s="138">
        <f t="shared" ca="1" si="119"/>
        <v>314000</v>
      </c>
      <c r="BA4348" s="138">
        <f t="shared" ca="1" si="120"/>
        <v>313999</v>
      </c>
      <c r="BB4348" s="138">
        <f t="shared" ca="1" si="121"/>
        <v>1</v>
      </c>
    </row>
    <row r="4349" spans="52:54" ht="15.75" customHeight="1">
      <c r="AZ4349" s="138">
        <f t="shared" ca="1" si="119"/>
        <v>358000</v>
      </c>
      <c r="BA4349" s="138">
        <f t="shared" ca="1" si="120"/>
        <v>357999</v>
      </c>
      <c r="BB4349" s="138">
        <f t="shared" ca="1" si="121"/>
        <v>1</v>
      </c>
    </row>
    <row r="4350" spans="52:54" ht="15.75" customHeight="1">
      <c r="AZ4350" s="138">
        <f t="shared" ca="1" si="119"/>
        <v>299000</v>
      </c>
      <c r="BA4350" s="138">
        <f t="shared" ca="1" si="120"/>
        <v>298999</v>
      </c>
      <c r="BB4350" s="138">
        <f t="shared" ca="1" si="121"/>
        <v>1</v>
      </c>
    </row>
    <row r="4351" spans="52:54" ht="15.75" customHeight="1">
      <c r="AZ4351" s="138">
        <f t="shared" ca="1" si="119"/>
        <v>385000</v>
      </c>
      <c r="BA4351" s="138">
        <f t="shared" ca="1" si="120"/>
        <v>384999</v>
      </c>
      <c r="BB4351" s="138">
        <f t="shared" ca="1" si="121"/>
        <v>1</v>
      </c>
    </row>
    <row r="4352" spans="52:54" ht="15.75" customHeight="1">
      <c r="AZ4352" s="138">
        <f t="shared" ca="1" si="119"/>
        <v>312000</v>
      </c>
      <c r="BA4352" s="138">
        <f t="shared" ca="1" si="120"/>
        <v>311999</v>
      </c>
      <c r="BB4352" s="138">
        <f t="shared" ca="1" si="121"/>
        <v>1</v>
      </c>
    </row>
    <row r="4353" spans="52:54" ht="15.75" customHeight="1">
      <c r="AZ4353" s="138">
        <f t="shared" ca="1" si="119"/>
        <v>154000</v>
      </c>
      <c r="BA4353" s="138">
        <f t="shared" ca="1" si="120"/>
        <v>153999</v>
      </c>
      <c r="BB4353" s="138">
        <f t="shared" ca="1" si="121"/>
        <v>1</v>
      </c>
    </row>
    <row r="4354" spans="52:54" ht="15.75" customHeight="1">
      <c r="AZ4354" s="138">
        <f t="shared" ca="1" si="119"/>
        <v>330000</v>
      </c>
      <c r="BA4354" s="138">
        <f t="shared" ca="1" si="120"/>
        <v>329999</v>
      </c>
      <c r="BB4354" s="138">
        <f t="shared" ca="1" si="121"/>
        <v>1</v>
      </c>
    </row>
    <row r="4355" spans="52:54" ht="15.75" customHeight="1">
      <c r="AZ4355" s="138">
        <f t="shared" ca="1" si="119"/>
        <v>112000</v>
      </c>
      <c r="BA4355" s="138">
        <f t="shared" ca="1" si="120"/>
        <v>111999</v>
      </c>
      <c r="BB4355" s="138">
        <f t="shared" ca="1" si="121"/>
        <v>1</v>
      </c>
    </row>
    <row r="4356" spans="52:54" ht="15.75" customHeight="1">
      <c r="AZ4356" s="138">
        <f t="shared" ca="1" si="119"/>
        <v>158000</v>
      </c>
      <c r="BA4356" s="138">
        <f t="shared" ca="1" si="120"/>
        <v>157999</v>
      </c>
      <c r="BB4356" s="138">
        <f t="shared" ca="1" si="121"/>
        <v>1</v>
      </c>
    </row>
    <row r="4357" spans="52:54" ht="15.75" customHeight="1">
      <c r="AZ4357" s="138">
        <f t="shared" ca="1" si="119"/>
        <v>300000</v>
      </c>
      <c r="BA4357" s="138">
        <f t="shared" ca="1" si="120"/>
        <v>299999</v>
      </c>
      <c r="BB4357" s="138">
        <f t="shared" ca="1" si="121"/>
        <v>1</v>
      </c>
    </row>
    <row r="4358" spans="52:54" ht="15.75" customHeight="1">
      <c r="AZ4358" s="138">
        <f t="shared" ca="1" si="119"/>
        <v>103000</v>
      </c>
      <c r="BA4358" s="138">
        <f t="shared" ca="1" si="120"/>
        <v>102999</v>
      </c>
      <c r="BB4358" s="138">
        <f t="shared" ca="1" si="121"/>
        <v>1</v>
      </c>
    </row>
    <row r="4359" spans="52:54" ht="15.75" customHeight="1">
      <c r="AZ4359" s="138">
        <f t="shared" ca="1" si="119"/>
        <v>310000</v>
      </c>
      <c r="BA4359" s="138">
        <f t="shared" ca="1" si="120"/>
        <v>309999</v>
      </c>
      <c r="BB4359" s="138">
        <f t="shared" ca="1" si="121"/>
        <v>1</v>
      </c>
    </row>
    <row r="4360" spans="52:54" ht="15.75" customHeight="1">
      <c r="AZ4360" s="138">
        <f t="shared" ca="1" si="119"/>
        <v>250000</v>
      </c>
      <c r="BA4360" s="138">
        <f t="shared" ca="1" si="120"/>
        <v>249999</v>
      </c>
      <c r="BB4360" s="138">
        <f t="shared" ca="1" si="121"/>
        <v>1</v>
      </c>
    </row>
    <row r="4361" spans="52:54" ht="15.75" customHeight="1">
      <c r="AZ4361" s="138">
        <f t="shared" ca="1" si="119"/>
        <v>220000</v>
      </c>
      <c r="BA4361" s="138">
        <f t="shared" ca="1" si="120"/>
        <v>219999</v>
      </c>
      <c r="BB4361" s="138">
        <f t="shared" ca="1" si="121"/>
        <v>1</v>
      </c>
    </row>
    <row r="4362" spans="52:54" ht="15.75" customHeight="1">
      <c r="AZ4362" s="138">
        <f t="shared" ca="1" si="119"/>
        <v>188000</v>
      </c>
      <c r="BA4362" s="138">
        <f t="shared" ca="1" si="120"/>
        <v>187999</v>
      </c>
      <c r="BB4362" s="138">
        <f t="shared" ca="1" si="121"/>
        <v>1</v>
      </c>
    </row>
    <row r="4363" spans="52:54" ht="15.75" customHeight="1">
      <c r="AZ4363" s="138">
        <f t="shared" ca="1" si="119"/>
        <v>179000</v>
      </c>
      <c r="BA4363" s="138">
        <f t="shared" ca="1" si="120"/>
        <v>178999</v>
      </c>
      <c r="BB4363" s="138">
        <f t="shared" ca="1" si="121"/>
        <v>1</v>
      </c>
    </row>
    <row r="4364" spans="52:54" ht="15.75" customHeight="1">
      <c r="AZ4364" s="138">
        <f t="shared" ca="1" si="119"/>
        <v>377000</v>
      </c>
      <c r="BA4364" s="138">
        <f t="shared" ca="1" si="120"/>
        <v>376999</v>
      </c>
      <c r="BB4364" s="138">
        <f t="shared" ca="1" si="121"/>
        <v>1</v>
      </c>
    </row>
    <row r="4365" spans="52:54" ht="15.75" customHeight="1">
      <c r="AZ4365" s="138">
        <f t="shared" ca="1" si="119"/>
        <v>193000</v>
      </c>
      <c r="BA4365" s="138">
        <f t="shared" ca="1" si="120"/>
        <v>192999</v>
      </c>
      <c r="BB4365" s="138">
        <f t="shared" ca="1" si="121"/>
        <v>1</v>
      </c>
    </row>
    <row r="4366" spans="52:54" ht="15.75" customHeight="1">
      <c r="AZ4366" s="138">
        <f t="shared" ca="1" si="119"/>
        <v>340000</v>
      </c>
      <c r="BA4366" s="138">
        <f t="shared" ca="1" si="120"/>
        <v>339999</v>
      </c>
      <c r="BB4366" s="138">
        <f t="shared" ca="1" si="121"/>
        <v>1</v>
      </c>
    </row>
    <row r="4367" spans="52:54" ht="15.75" customHeight="1">
      <c r="AZ4367" s="138">
        <f t="shared" ca="1" si="119"/>
        <v>285000</v>
      </c>
      <c r="BA4367" s="138">
        <f t="shared" ca="1" si="120"/>
        <v>284999</v>
      </c>
      <c r="BB4367" s="138">
        <f t="shared" ca="1" si="121"/>
        <v>1</v>
      </c>
    </row>
    <row r="4368" spans="52:54" ht="15.75" customHeight="1">
      <c r="AZ4368" s="138">
        <f t="shared" ca="1" si="119"/>
        <v>155000</v>
      </c>
      <c r="BA4368" s="138">
        <f t="shared" ca="1" si="120"/>
        <v>154999</v>
      </c>
      <c r="BB4368" s="138">
        <f t="shared" ca="1" si="121"/>
        <v>1</v>
      </c>
    </row>
    <row r="4369" spans="52:54" ht="15.75" customHeight="1">
      <c r="AZ4369" s="138">
        <f t="shared" ca="1" si="119"/>
        <v>144000</v>
      </c>
      <c r="BA4369" s="138">
        <f t="shared" ca="1" si="120"/>
        <v>143999</v>
      </c>
      <c r="BB4369" s="138">
        <f t="shared" ca="1" si="121"/>
        <v>1</v>
      </c>
    </row>
    <row r="4370" spans="52:54" ht="15.75" customHeight="1">
      <c r="AZ4370" s="138">
        <f t="shared" ca="1" si="119"/>
        <v>260000</v>
      </c>
      <c r="BA4370" s="138">
        <f t="shared" ca="1" si="120"/>
        <v>259999</v>
      </c>
      <c r="BB4370" s="138">
        <f t="shared" ca="1" si="121"/>
        <v>1</v>
      </c>
    </row>
    <row r="4371" spans="52:54" ht="15.75" customHeight="1">
      <c r="AZ4371" s="138">
        <f t="shared" ca="1" si="119"/>
        <v>143000</v>
      </c>
      <c r="BA4371" s="138">
        <f t="shared" ca="1" si="120"/>
        <v>142999</v>
      </c>
      <c r="BB4371" s="138">
        <f t="shared" ca="1" si="121"/>
        <v>1</v>
      </c>
    </row>
    <row r="4372" spans="52:54" ht="15.75" customHeight="1">
      <c r="AZ4372" s="138">
        <f t="shared" ca="1" si="119"/>
        <v>106000</v>
      </c>
      <c r="BA4372" s="138">
        <f t="shared" ca="1" si="120"/>
        <v>105999</v>
      </c>
      <c r="BB4372" s="138">
        <f t="shared" ca="1" si="121"/>
        <v>1</v>
      </c>
    </row>
    <row r="4373" spans="52:54" ht="15.75" customHeight="1">
      <c r="AZ4373" s="138">
        <f t="shared" ca="1" si="119"/>
        <v>354000</v>
      </c>
      <c r="BA4373" s="138">
        <f t="shared" ca="1" si="120"/>
        <v>353999</v>
      </c>
      <c r="BB4373" s="138">
        <f t="shared" ca="1" si="121"/>
        <v>1</v>
      </c>
    </row>
    <row r="4374" spans="52:54" ht="15.75" customHeight="1">
      <c r="AZ4374" s="138">
        <f t="shared" ca="1" si="119"/>
        <v>222000</v>
      </c>
      <c r="BA4374" s="138">
        <f t="shared" ca="1" si="120"/>
        <v>221999</v>
      </c>
      <c r="BB4374" s="138">
        <f t="shared" ca="1" si="121"/>
        <v>1</v>
      </c>
    </row>
    <row r="4375" spans="52:54" ht="15.75" customHeight="1">
      <c r="AZ4375" s="138">
        <f t="shared" ca="1" si="119"/>
        <v>245000</v>
      </c>
      <c r="BA4375" s="138">
        <f t="shared" ca="1" si="120"/>
        <v>244999</v>
      </c>
      <c r="BB4375" s="138">
        <f t="shared" ca="1" si="121"/>
        <v>1</v>
      </c>
    </row>
    <row r="4376" spans="52:54" ht="15.75" customHeight="1">
      <c r="AZ4376" s="138">
        <f t="shared" ca="1" si="119"/>
        <v>277000</v>
      </c>
      <c r="BA4376" s="138">
        <f t="shared" ca="1" si="120"/>
        <v>276999</v>
      </c>
      <c r="BB4376" s="138">
        <f t="shared" ca="1" si="121"/>
        <v>1</v>
      </c>
    </row>
    <row r="4377" spans="52:54" ht="15.75" customHeight="1">
      <c r="AZ4377" s="138">
        <f t="shared" ca="1" si="119"/>
        <v>133000</v>
      </c>
      <c r="BA4377" s="138">
        <f t="shared" ca="1" si="120"/>
        <v>132999</v>
      </c>
      <c r="BB4377" s="138">
        <f t="shared" ca="1" si="121"/>
        <v>1</v>
      </c>
    </row>
    <row r="4378" spans="52:54" ht="15.75" customHeight="1">
      <c r="AZ4378" s="138">
        <f t="shared" ca="1" si="119"/>
        <v>112000</v>
      </c>
      <c r="BA4378" s="138">
        <f t="shared" ca="1" si="120"/>
        <v>111999</v>
      </c>
      <c r="BB4378" s="138">
        <f t="shared" ca="1" si="121"/>
        <v>1</v>
      </c>
    </row>
    <row r="4379" spans="52:54" ht="15.75" customHeight="1">
      <c r="AZ4379" s="138">
        <f t="shared" ca="1" si="119"/>
        <v>105000</v>
      </c>
      <c r="BA4379" s="138">
        <f t="shared" ca="1" si="120"/>
        <v>104999</v>
      </c>
      <c r="BB4379" s="138">
        <f t="shared" ca="1" si="121"/>
        <v>1</v>
      </c>
    </row>
    <row r="4380" spans="52:54" ht="15.75" customHeight="1">
      <c r="AZ4380" s="138">
        <f t="shared" ca="1" si="119"/>
        <v>273000</v>
      </c>
      <c r="BA4380" s="138">
        <f t="shared" ca="1" si="120"/>
        <v>272999</v>
      </c>
      <c r="BB4380" s="138">
        <f t="shared" ca="1" si="121"/>
        <v>1</v>
      </c>
    </row>
    <row r="4381" spans="52:54" ht="15.75" customHeight="1">
      <c r="AZ4381" s="138">
        <f t="shared" ca="1" si="119"/>
        <v>299000</v>
      </c>
      <c r="BA4381" s="138">
        <f t="shared" ca="1" si="120"/>
        <v>298999</v>
      </c>
      <c r="BB4381" s="138">
        <f t="shared" ca="1" si="121"/>
        <v>1</v>
      </c>
    </row>
    <row r="4382" spans="52:54" ht="15.75" customHeight="1">
      <c r="AZ4382" s="138">
        <f t="shared" ca="1" si="119"/>
        <v>116000</v>
      </c>
      <c r="BA4382" s="138">
        <f t="shared" ca="1" si="120"/>
        <v>115999</v>
      </c>
      <c r="BB4382" s="138">
        <f t="shared" ca="1" si="121"/>
        <v>1</v>
      </c>
    </row>
    <row r="4383" spans="52:54" ht="15.75" customHeight="1">
      <c r="AZ4383" s="138">
        <f t="shared" ca="1" si="119"/>
        <v>194000</v>
      </c>
      <c r="BA4383" s="138">
        <f t="shared" ca="1" si="120"/>
        <v>193999</v>
      </c>
      <c r="BB4383" s="138">
        <f t="shared" ca="1" si="121"/>
        <v>1</v>
      </c>
    </row>
    <row r="4384" spans="52:54" ht="15.75" customHeight="1">
      <c r="AZ4384" s="138">
        <f t="shared" ca="1" si="119"/>
        <v>104000</v>
      </c>
      <c r="BA4384" s="138">
        <f t="shared" ca="1" si="120"/>
        <v>103999</v>
      </c>
      <c r="BB4384" s="138">
        <f t="shared" ca="1" si="121"/>
        <v>1</v>
      </c>
    </row>
    <row r="4385" spans="52:54" ht="15.75" customHeight="1">
      <c r="AZ4385" s="138">
        <f t="shared" ca="1" si="119"/>
        <v>191000</v>
      </c>
      <c r="BA4385" s="138">
        <f t="shared" ca="1" si="120"/>
        <v>190999</v>
      </c>
      <c r="BB4385" s="138">
        <f t="shared" ca="1" si="121"/>
        <v>1</v>
      </c>
    </row>
    <row r="4386" spans="52:54" ht="15.75" customHeight="1">
      <c r="AZ4386" s="138">
        <f t="shared" ca="1" si="119"/>
        <v>396000</v>
      </c>
      <c r="BA4386" s="138">
        <f t="shared" ca="1" si="120"/>
        <v>395999</v>
      </c>
      <c r="BB4386" s="138">
        <f t="shared" ca="1" si="121"/>
        <v>1</v>
      </c>
    </row>
    <row r="4387" spans="52:54" ht="15.75" customHeight="1">
      <c r="AZ4387" s="138">
        <f t="shared" ca="1" si="119"/>
        <v>358000</v>
      </c>
      <c r="BA4387" s="138">
        <f t="shared" ca="1" si="120"/>
        <v>357999</v>
      </c>
      <c r="BB4387" s="138">
        <f t="shared" ca="1" si="121"/>
        <v>1</v>
      </c>
    </row>
    <row r="4388" spans="52:54" ht="15.75" customHeight="1">
      <c r="AZ4388" s="138">
        <f t="shared" ca="1" si="119"/>
        <v>340000</v>
      </c>
      <c r="BA4388" s="138">
        <f t="shared" ca="1" si="120"/>
        <v>339999</v>
      </c>
      <c r="BB4388" s="138">
        <f t="shared" ca="1" si="121"/>
        <v>1</v>
      </c>
    </row>
    <row r="4389" spans="52:54" ht="15.75" customHeight="1">
      <c r="AZ4389" s="138">
        <f t="shared" ca="1" si="119"/>
        <v>130000</v>
      </c>
      <c r="BA4389" s="138">
        <f t="shared" ca="1" si="120"/>
        <v>129999</v>
      </c>
      <c r="BB4389" s="138">
        <f t="shared" ca="1" si="121"/>
        <v>1</v>
      </c>
    </row>
    <row r="4390" spans="52:54" ht="15.75" customHeight="1">
      <c r="AZ4390" s="138">
        <f t="shared" ca="1" si="119"/>
        <v>209000</v>
      </c>
      <c r="BA4390" s="138">
        <f t="shared" ca="1" si="120"/>
        <v>208999</v>
      </c>
      <c r="BB4390" s="138">
        <f t="shared" ca="1" si="121"/>
        <v>1</v>
      </c>
    </row>
    <row r="4391" spans="52:54" ht="15.75" customHeight="1">
      <c r="AZ4391" s="138">
        <f t="shared" ca="1" si="119"/>
        <v>313000</v>
      </c>
      <c r="BA4391" s="138">
        <f t="shared" ca="1" si="120"/>
        <v>312999</v>
      </c>
      <c r="BB4391" s="138">
        <f t="shared" ca="1" si="121"/>
        <v>1</v>
      </c>
    </row>
    <row r="4392" spans="52:54" ht="15.75" customHeight="1">
      <c r="AZ4392" s="138">
        <f t="shared" ca="1" si="119"/>
        <v>209000</v>
      </c>
      <c r="BA4392" s="138">
        <f t="shared" ca="1" si="120"/>
        <v>208999</v>
      </c>
      <c r="BB4392" s="138">
        <f t="shared" ca="1" si="121"/>
        <v>1</v>
      </c>
    </row>
    <row r="4393" spans="52:54" ht="15.75" customHeight="1">
      <c r="AZ4393" s="138">
        <f t="shared" ca="1" si="119"/>
        <v>389000</v>
      </c>
      <c r="BA4393" s="138">
        <f t="shared" ca="1" si="120"/>
        <v>388999</v>
      </c>
      <c r="BB4393" s="138">
        <f t="shared" ca="1" si="121"/>
        <v>1</v>
      </c>
    </row>
    <row r="4394" spans="52:54" ht="15.75" customHeight="1">
      <c r="AZ4394" s="138">
        <f t="shared" ca="1" si="119"/>
        <v>347000</v>
      </c>
      <c r="BA4394" s="138">
        <f t="shared" ca="1" si="120"/>
        <v>346999</v>
      </c>
      <c r="BB4394" s="138">
        <f t="shared" ca="1" si="121"/>
        <v>1</v>
      </c>
    </row>
    <row r="4395" spans="52:54" ht="15.75" customHeight="1">
      <c r="AZ4395" s="138">
        <f t="shared" ca="1" si="119"/>
        <v>229000</v>
      </c>
      <c r="BA4395" s="138">
        <f t="shared" ca="1" si="120"/>
        <v>228999</v>
      </c>
      <c r="BB4395" s="138">
        <f t="shared" ca="1" si="121"/>
        <v>1</v>
      </c>
    </row>
    <row r="4396" spans="52:54" ht="15.75" customHeight="1">
      <c r="AZ4396" s="138">
        <f t="shared" ca="1" si="119"/>
        <v>368000</v>
      </c>
      <c r="BA4396" s="138">
        <f t="shared" ca="1" si="120"/>
        <v>367999</v>
      </c>
      <c r="BB4396" s="138">
        <f t="shared" ca="1" si="121"/>
        <v>1</v>
      </c>
    </row>
    <row r="4397" spans="52:54" ht="15.75" customHeight="1">
      <c r="AZ4397" s="138">
        <f t="shared" ca="1" si="119"/>
        <v>346000</v>
      </c>
      <c r="BA4397" s="138">
        <f t="shared" ca="1" si="120"/>
        <v>345999</v>
      </c>
      <c r="BB4397" s="138">
        <f t="shared" ca="1" si="121"/>
        <v>1</v>
      </c>
    </row>
    <row r="4398" spans="52:54" ht="15.75" customHeight="1">
      <c r="AZ4398" s="138">
        <f t="shared" ca="1" si="119"/>
        <v>185000</v>
      </c>
      <c r="BA4398" s="138">
        <f t="shared" ca="1" si="120"/>
        <v>184999</v>
      </c>
      <c r="BB4398" s="138">
        <f t="shared" ca="1" si="121"/>
        <v>1</v>
      </c>
    </row>
    <row r="4399" spans="52:54" ht="15.75" customHeight="1">
      <c r="AZ4399" s="138">
        <f t="shared" ca="1" si="119"/>
        <v>149000</v>
      </c>
      <c r="BA4399" s="138">
        <f t="shared" ca="1" si="120"/>
        <v>148999</v>
      </c>
      <c r="BB4399" s="138">
        <f t="shared" ca="1" si="121"/>
        <v>1</v>
      </c>
    </row>
    <row r="4400" spans="52:54" ht="15.75" customHeight="1">
      <c r="AZ4400" s="138">
        <f t="shared" ca="1" si="119"/>
        <v>380000</v>
      </c>
      <c r="BA4400" s="138">
        <f t="shared" ca="1" si="120"/>
        <v>379999</v>
      </c>
      <c r="BB4400" s="138">
        <f t="shared" ca="1" si="121"/>
        <v>1</v>
      </c>
    </row>
    <row r="4401" spans="52:54" ht="15.75" customHeight="1">
      <c r="AZ4401" s="138">
        <f t="shared" ca="1" si="119"/>
        <v>155000</v>
      </c>
      <c r="BA4401" s="138">
        <f t="shared" ca="1" si="120"/>
        <v>154999</v>
      </c>
      <c r="BB4401" s="138">
        <f t="shared" ca="1" si="121"/>
        <v>1</v>
      </c>
    </row>
    <row r="4402" spans="52:54" ht="15.75" customHeight="1">
      <c r="AZ4402" s="138">
        <f t="shared" ca="1" si="119"/>
        <v>125000</v>
      </c>
      <c r="BA4402" s="138">
        <f t="shared" ca="1" si="120"/>
        <v>124999</v>
      </c>
      <c r="BB4402" s="138">
        <f t="shared" ca="1" si="121"/>
        <v>1</v>
      </c>
    </row>
    <row r="4403" spans="52:54" ht="15.75" customHeight="1">
      <c r="AZ4403" s="138">
        <f t="shared" ca="1" si="119"/>
        <v>277000</v>
      </c>
      <c r="BA4403" s="138">
        <f t="shared" ca="1" si="120"/>
        <v>276999</v>
      </c>
      <c r="BB4403" s="138">
        <f t="shared" ca="1" si="121"/>
        <v>1</v>
      </c>
    </row>
    <row r="4404" spans="52:54" ht="15.75" customHeight="1">
      <c r="AZ4404" s="138">
        <f t="shared" ca="1" si="119"/>
        <v>214000</v>
      </c>
      <c r="BA4404" s="138">
        <f t="shared" ca="1" si="120"/>
        <v>213999</v>
      </c>
      <c r="BB4404" s="138">
        <f t="shared" ca="1" si="121"/>
        <v>1</v>
      </c>
    </row>
    <row r="4405" spans="52:54" ht="15.75" customHeight="1">
      <c r="AZ4405" s="138">
        <f t="shared" ca="1" si="119"/>
        <v>366000</v>
      </c>
      <c r="BA4405" s="138">
        <f t="shared" ca="1" si="120"/>
        <v>365999</v>
      </c>
      <c r="BB4405" s="138">
        <f t="shared" ca="1" si="121"/>
        <v>1</v>
      </c>
    </row>
    <row r="4406" spans="52:54" ht="15.75" customHeight="1">
      <c r="AZ4406" s="138">
        <f t="shared" ca="1" si="119"/>
        <v>178000</v>
      </c>
      <c r="BA4406" s="138">
        <f t="shared" ca="1" si="120"/>
        <v>177999</v>
      </c>
      <c r="BB4406" s="138">
        <f t="shared" ca="1" si="121"/>
        <v>1</v>
      </c>
    </row>
    <row r="4407" spans="52:54" ht="15.75" customHeight="1">
      <c r="AZ4407" s="138">
        <f t="shared" ca="1" si="119"/>
        <v>224000</v>
      </c>
      <c r="BA4407" s="138">
        <f t="shared" ca="1" si="120"/>
        <v>223999</v>
      </c>
      <c r="BB4407" s="138">
        <f t="shared" ca="1" si="121"/>
        <v>1</v>
      </c>
    </row>
    <row r="4408" spans="52:54" ht="15.75" customHeight="1">
      <c r="AZ4408" s="138">
        <f t="shared" ca="1" si="119"/>
        <v>232000</v>
      </c>
      <c r="BA4408" s="138">
        <f t="shared" ca="1" si="120"/>
        <v>231999</v>
      </c>
      <c r="BB4408" s="138">
        <f t="shared" ca="1" si="121"/>
        <v>1</v>
      </c>
    </row>
    <row r="4409" spans="52:54" ht="15.75" customHeight="1">
      <c r="AZ4409" s="138">
        <f t="shared" ca="1" si="119"/>
        <v>103000</v>
      </c>
      <c r="BA4409" s="138">
        <f t="shared" ca="1" si="120"/>
        <v>102999</v>
      </c>
      <c r="BB4409" s="138">
        <f t="shared" ca="1" si="121"/>
        <v>1</v>
      </c>
    </row>
    <row r="4410" spans="52:54" ht="15.75" customHeight="1">
      <c r="AZ4410" s="138">
        <f t="shared" ca="1" si="119"/>
        <v>194000</v>
      </c>
      <c r="BA4410" s="138">
        <f t="shared" ca="1" si="120"/>
        <v>193999</v>
      </c>
      <c r="BB4410" s="138">
        <f t="shared" ca="1" si="121"/>
        <v>1</v>
      </c>
    </row>
    <row r="4411" spans="52:54" ht="15.75" customHeight="1">
      <c r="AZ4411" s="138">
        <f t="shared" ca="1" si="119"/>
        <v>374000</v>
      </c>
      <c r="BA4411" s="138">
        <f t="shared" ca="1" si="120"/>
        <v>373999</v>
      </c>
      <c r="BB4411" s="138">
        <f t="shared" ca="1" si="121"/>
        <v>1</v>
      </c>
    </row>
    <row r="4412" spans="52:54" ht="15.75" customHeight="1">
      <c r="AZ4412" s="138">
        <f t="shared" ca="1" si="119"/>
        <v>397000</v>
      </c>
      <c r="BA4412" s="138">
        <f t="shared" ca="1" si="120"/>
        <v>396999</v>
      </c>
      <c r="BB4412" s="138">
        <f t="shared" ca="1" si="121"/>
        <v>1</v>
      </c>
    </row>
    <row r="4413" spans="52:54" ht="15.75" customHeight="1">
      <c r="AZ4413" s="138">
        <f t="shared" ca="1" si="119"/>
        <v>154000</v>
      </c>
      <c r="BA4413" s="138">
        <f t="shared" ca="1" si="120"/>
        <v>153999</v>
      </c>
      <c r="BB4413" s="138">
        <f t="shared" ca="1" si="121"/>
        <v>1</v>
      </c>
    </row>
    <row r="4414" spans="52:54" ht="15.75" customHeight="1">
      <c r="AZ4414" s="138">
        <f t="shared" ca="1" si="119"/>
        <v>148000</v>
      </c>
      <c r="BA4414" s="138">
        <f t="shared" ca="1" si="120"/>
        <v>147999</v>
      </c>
      <c r="BB4414" s="138">
        <f t="shared" ca="1" si="121"/>
        <v>1</v>
      </c>
    </row>
    <row r="4415" spans="52:54" ht="15.75" customHeight="1">
      <c r="AZ4415" s="138">
        <f t="shared" ca="1" si="119"/>
        <v>379000</v>
      </c>
      <c r="BA4415" s="138">
        <f t="shared" ca="1" si="120"/>
        <v>378999</v>
      </c>
      <c r="BB4415" s="138">
        <f t="shared" ca="1" si="121"/>
        <v>1</v>
      </c>
    </row>
    <row r="4416" spans="52:54" ht="15.75" customHeight="1">
      <c r="AZ4416" s="138">
        <f t="shared" ca="1" si="119"/>
        <v>148000</v>
      </c>
      <c r="BA4416" s="138">
        <f t="shared" ca="1" si="120"/>
        <v>147999</v>
      </c>
      <c r="BB4416" s="138">
        <f t="shared" ca="1" si="121"/>
        <v>1</v>
      </c>
    </row>
    <row r="4417" spans="52:54" ht="15.75" customHeight="1">
      <c r="AZ4417" s="138">
        <f t="shared" ca="1" si="119"/>
        <v>156000</v>
      </c>
      <c r="BA4417" s="138">
        <f t="shared" ca="1" si="120"/>
        <v>155999</v>
      </c>
      <c r="BB4417" s="138">
        <f t="shared" ca="1" si="121"/>
        <v>1</v>
      </c>
    </row>
    <row r="4418" spans="52:54" ht="15.75" customHeight="1">
      <c r="AZ4418" s="138">
        <f t="shared" ca="1" si="119"/>
        <v>253000</v>
      </c>
      <c r="BA4418" s="138">
        <f t="shared" ca="1" si="120"/>
        <v>252999</v>
      </c>
      <c r="BB4418" s="138">
        <f t="shared" ca="1" si="121"/>
        <v>1</v>
      </c>
    </row>
    <row r="4419" spans="52:54" ht="15.75" customHeight="1">
      <c r="AZ4419" s="138">
        <f t="shared" ca="1" si="119"/>
        <v>392000</v>
      </c>
      <c r="BA4419" s="138">
        <f t="shared" ca="1" si="120"/>
        <v>391999</v>
      </c>
      <c r="BB4419" s="138">
        <f t="shared" ca="1" si="121"/>
        <v>1</v>
      </c>
    </row>
    <row r="4420" spans="52:54" ht="15.75" customHeight="1">
      <c r="AZ4420" s="138">
        <f t="shared" ca="1" si="119"/>
        <v>354000</v>
      </c>
      <c r="BA4420" s="138">
        <f t="shared" ca="1" si="120"/>
        <v>353999</v>
      </c>
      <c r="BB4420" s="138">
        <f t="shared" ca="1" si="121"/>
        <v>1</v>
      </c>
    </row>
    <row r="4421" spans="52:54" ht="15.75" customHeight="1">
      <c r="AZ4421" s="138">
        <f t="shared" ca="1" si="119"/>
        <v>343000</v>
      </c>
      <c r="BA4421" s="138">
        <f t="shared" ca="1" si="120"/>
        <v>342999</v>
      </c>
      <c r="BB4421" s="138">
        <f t="shared" ca="1" si="121"/>
        <v>1</v>
      </c>
    </row>
    <row r="4422" spans="52:54" ht="15.75" customHeight="1">
      <c r="AZ4422" s="138">
        <f t="shared" ca="1" si="119"/>
        <v>303000</v>
      </c>
      <c r="BA4422" s="138">
        <f t="shared" ca="1" si="120"/>
        <v>302999</v>
      </c>
      <c r="BB4422" s="138">
        <f t="shared" ca="1" si="121"/>
        <v>1</v>
      </c>
    </row>
    <row r="4423" spans="52:54" ht="15.75" customHeight="1">
      <c r="AZ4423" s="138">
        <f t="shared" ca="1" si="119"/>
        <v>173000</v>
      </c>
      <c r="BA4423" s="138">
        <f t="shared" ca="1" si="120"/>
        <v>172999</v>
      </c>
      <c r="BB4423" s="138">
        <f t="shared" ca="1" si="121"/>
        <v>1</v>
      </c>
    </row>
    <row r="4424" spans="52:54" ht="15.75" customHeight="1">
      <c r="AZ4424" s="138">
        <f t="shared" ca="1" si="119"/>
        <v>356000</v>
      </c>
      <c r="BA4424" s="138">
        <f t="shared" ca="1" si="120"/>
        <v>355999</v>
      </c>
      <c r="BB4424" s="138">
        <f t="shared" ca="1" si="121"/>
        <v>1</v>
      </c>
    </row>
    <row r="4425" spans="52:54" ht="15.75" customHeight="1">
      <c r="AZ4425" s="138">
        <f t="shared" ca="1" si="119"/>
        <v>262000</v>
      </c>
      <c r="BA4425" s="138">
        <f t="shared" ca="1" si="120"/>
        <v>261999</v>
      </c>
      <c r="BB4425" s="138">
        <f t="shared" ca="1" si="121"/>
        <v>1</v>
      </c>
    </row>
    <row r="4426" spans="52:54" ht="15.75" customHeight="1">
      <c r="AZ4426" s="138">
        <f t="shared" ca="1" si="119"/>
        <v>203000</v>
      </c>
      <c r="BA4426" s="138">
        <f t="shared" ca="1" si="120"/>
        <v>202999</v>
      </c>
      <c r="BB4426" s="138">
        <f t="shared" ca="1" si="121"/>
        <v>1</v>
      </c>
    </row>
    <row r="4427" spans="52:54" ht="15.75" customHeight="1">
      <c r="AZ4427" s="138">
        <f t="shared" ca="1" si="119"/>
        <v>196000</v>
      </c>
      <c r="BA4427" s="138">
        <f t="shared" ca="1" si="120"/>
        <v>195999</v>
      </c>
      <c r="BB4427" s="138">
        <f t="shared" ca="1" si="121"/>
        <v>1</v>
      </c>
    </row>
    <row r="4428" spans="52:54" ht="15.75" customHeight="1">
      <c r="AZ4428" s="138">
        <f t="shared" ca="1" si="119"/>
        <v>314000</v>
      </c>
      <c r="BA4428" s="138">
        <f t="shared" ca="1" si="120"/>
        <v>313999</v>
      </c>
      <c r="BB4428" s="138">
        <f t="shared" ca="1" si="121"/>
        <v>1</v>
      </c>
    </row>
    <row r="4429" spans="52:54" ht="15.75" customHeight="1">
      <c r="AZ4429" s="138">
        <f t="shared" ca="1" si="119"/>
        <v>282000</v>
      </c>
      <c r="BA4429" s="138">
        <f t="shared" ca="1" si="120"/>
        <v>281999</v>
      </c>
      <c r="BB4429" s="138">
        <f t="shared" ca="1" si="121"/>
        <v>1</v>
      </c>
    </row>
    <row r="4430" spans="52:54" ht="15.75" customHeight="1">
      <c r="AZ4430" s="138">
        <f t="shared" ca="1" si="119"/>
        <v>322000</v>
      </c>
      <c r="BA4430" s="138">
        <f t="shared" ca="1" si="120"/>
        <v>321999</v>
      </c>
      <c r="BB4430" s="138">
        <f t="shared" ca="1" si="121"/>
        <v>1</v>
      </c>
    </row>
    <row r="4431" spans="52:54" ht="15.75" customHeight="1">
      <c r="AZ4431" s="138">
        <f t="shared" ca="1" si="119"/>
        <v>320000</v>
      </c>
      <c r="BA4431" s="138">
        <f t="shared" ca="1" si="120"/>
        <v>319999</v>
      </c>
      <c r="BB4431" s="138">
        <f t="shared" ca="1" si="121"/>
        <v>1</v>
      </c>
    </row>
    <row r="4432" spans="52:54" ht="15.75" customHeight="1">
      <c r="AZ4432" s="138">
        <f t="shared" ca="1" si="119"/>
        <v>113000</v>
      </c>
      <c r="BA4432" s="138">
        <f t="shared" ca="1" si="120"/>
        <v>112999</v>
      </c>
      <c r="BB4432" s="138">
        <f t="shared" ca="1" si="121"/>
        <v>1</v>
      </c>
    </row>
    <row r="4433" spans="52:54" ht="15.75" customHeight="1">
      <c r="AZ4433" s="138">
        <f t="shared" ca="1" si="119"/>
        <v>210000</v>
      </c>
      <c r="BA4433" s="138">
        <f t="shared" ca="1" si="120"/>
        <v>209999</v>
      </c>
      <c r="BB4433" s="138">
        <f t="shared" ca="1" si="121"/>
        <v>1</v>
      </c>
    </row>
    <row r="4434" spans="52:54" ht="15.75" customHeight="1">
      <c r="AZ4434" s="138">
        <f t="shared" ca="1" si="119"/>
        <v>197000</v>
      </c>
      <c r="BA4434" s="138">
        <f t="shared" ca="1" si="120"/>
        <v>196999</v>
      </c>
      <c r="BB4434" s="138">
        <f t="shared" ca="1" si="121"/>
        <v>1</v>
      </c>
    </row>
    <row r="4435" spans="52:54" ht="15.75" customHeight="1">
      <c r="AZ4435" s="138">
        <f t="shared" ca="1" si="119"/>
        <v>121000</v>
      </c>
      <c r="BA4435" s="138">
        <f t="shared" ca="1" si="120"/>
        <v>120999</v>
      </c>
      <c r="BB4435" s="138">
        <f t="shared" ca="1" si="121"/>
        <v>1</v>
      </c>
    </row>
    <row r="4436" spans="52:54" ht="15.75" customHeight="1">
      <c r="AZ4436" s="138">
        <f t="shared" ca="1" si="119"/>
        <v>382000</v>
      </c>
      <c r="BA4436" s="138">
        <f t="shared" ca="1" si="120"/>
        <v>381999</v>
      </c>
      <c r="BB4436" s="138">
        <f t="shared" ca="1" si="121"/>
        <v>1</v>
      </c>
    </row>
    <row r="4437" spans="52:54" ht="15.75" customHeight="1">
      <c r="AZ4437" s="138">
        <f t="shared" ca="1" si="119"/>
        <v>256000</v>
      </c>
      <c r="BA4437" s="138">
        <f t="shared" ca="1" si="120"/>
        <v>255999</v>
      </c>
      <c r="BB4437" s="138">
        <f t="shared" ca="1" si="121"/>
        <v>1</v>
      </c>
    </row>
    <row r="4438" spans="52:54" ht="15.75" customHeight="1">
      <c r="AZ4438" s="138">
        <f t="shared" ca="1" si="119"/>
        <v>262000</v>
      </c>
      <c r="BA4438" s="138">
        <f t="shared" ca="1" si="120"/>
        <v>261999</v>
      </c>
      <c r="BB4438" s="138">
        <f t="shared" ca="1" si="121"/>
        <v>1</v>
      </c>
    </row>
    <row r="4439" spans="52:54" ht="15.75" customHeight="1">
      <c r="AZ4439" s="138">
        <f t="shared" ca="1" si="119"/>
        <v>167000</v>
      </c>
      <c r="BA4439" s="138">
        <f t="shared" ca="1" si="120"/>
        <v>166999</v>
      </c>
      <c r="BB4439" s="138">
        <f t="shared" ca="1" si="121"/>
        <v>1</v>
      </c>
    </row>
    <row r="4440" spans="52:54" ht="15.75" customHeight="1">
      <c r="AZ4440" s="138">
        <f t="shared" ca="1" si="119"/>
        <v>322000</v>
      </c>
      <c r="BA4440" s="138">
        <f t="shared" ca="1" si="120"/>
        <v>321999</v>
      </c>
      <c r="BB4440" s="138">
        <f t="shared" ca="1" si="121"/>
        <v>1</v>
      </c>
    </row>
    <row r="4441" spans="52:54" ht="15.75" customHeight="1">
      <c r="AZ4441" s="138">
        <f t="shared" ca="1" si="119"/>
        <v>186000</v>
      </c>
      <c r="BA4441" s="138">
        <f t="shared" ca="1" si="120"/>
        <v>185999</v>
      </c>
      <c r="BB4441" s="138">
        <f t="shared" ca="1" si="121"/>
        <v>1</v>
      </c>
    </row>
    <row r="4442" spans="52:54" ht="15.75" customHeight="1">
      <c r="AZ4442" s="138">
        <f t="shared" ca="1" si="119"/>
        <v>256000</v>
      </c>
      <c r="BA4442" s="138">
        <f t="shared" ca="1" si="120"/>
        <v>255999</v>
      </c>
      <c r="BB4442" s="138">
        <f t="shared" ca="1" si="121"/>
        <v>1</v>
      </c>
    </row>
    <row r="4443" spans="52:54" ht="15.75" customHeight="1">
      <c r="AZ4443" s="138">
        <f t="shared" ca="1" si="119"/>
        <v>228000</v>
      </c>
      <c r="BA4443" s="138">
        <f t="shared" ca="1" si="120"/>
        <v>227999</v>
      </c>
      <c r="BB4443" s="138">
        <f t="shared" ca="1" si="121"/>
        <v>1</v>
      </c>
    </row>
    <row r="4444" spans="52:54" ht="15.75" customHeight="1">
      <c r="AZ4444" s="138">
        <f t="shared" ca="1" si="119"/>
        <v>285000</v>
      </c>
      <c r="BA4444" s="138">
        <f t="shared" ca="1" si="120"/>
        <v>284999</v>
      </c>
      <c r="BB4444" s="138">
        <f t="shared" ca="1" si="121"/>
        <v>1</v>
      </c>
    </row>
    <row r="4445" spans="52:54" ht="15.75" customHeight="1">
      <c r="AZ4445" s="138">
        <f t="shared" ca="1" si="119"/>
        <v>172000</v>
      </c>
      <c r="BA4445" s="138">
        <f t="shared" ca="1" si="120"/>
        <v>171999</v>
      </c>
      <c r="BB4445" s="138">
        <f t="shared" ca="1" si="121"/>
        <v>1</v>
      </c>
    </row>
    <row r="4446" spans="52:54" ht="15.75" customHeight="1">
      <c r="AZ4446" s="138">
        <f t="shared" ca="1" si="119"/>
        <v>311000</v>
      </c>
      <c r="BA4446" s="138">
        <f t="shared" ca="1" si="120"/>
        <v>310999</v>
      </c>
      <c r="BB4446" s="138">
        <f t="shared" ca="1" si="121"/>
        <v>1</v>
      </c>
    </row>
    <row r="4447" spans="52:54" ht="15.75" customHeight="1">
      <c r="AZ4447" s="138">
        <f t="shared" ca="1" si="119"/>
        <v>294000</v>
      </c>
      <c r="BA4447" s="138">
        <f t="shared" ca="1" si="120"/>
        <v>293999</v>
      </c>
      <c r="BB4447" s="138">
        <f t="shared" ca="1" si="121"/>
        <v>1</v>
      </c>
    </row>
    <row r="4448" spans="52:54" ht="15.75" customHeight="1">
      <c r="AZ4448" s="138">
        <f t="shared" ca="1" si="119"/>
        <v>327000</v>
      </c>
      <c r="BA4448" s="138">
        <f t="shared" ca="1" si="120"/>
        <v>326999</v>
      </c>
      <c r="BB4448" s="138">
        <f t="shared" ca="1" si="121"/>
        <v>1</v>
      </c>
    </row>
    <row r="4449" spans="52:54" ht="15.75" customHeight="1">
      <c r="AZ4449" s="138">
        <f t="shared" ca="1" si="119"/>
        <v>141000</v>
      </c>
      <c r="BA4449" s="138">
        <f t="shared" ca="1" si="120"/>
        <v>140999</v>
      </c>
      <c r="BB4449" s="138">
        <f t="shared" ca="1" si="121"/>
        <v>1</v>
      </c>
    </row>
    <row r="4450" spans="52:54" ht="15.75" customHeight="1">
      <c r="AZ4450" s="138">
        <f t="shared" ca="1" si="119"/>
        <v>321000</v>
      </c>
      <c r="BA4450" s="138">
        <f t="shared" ca="1" si="120"/>
        <v>320999</v>
      </c>
      <c r="BB4450" s="138">
        <f t="shared" ca="1" si="121"/>
        <v>1</v>
      </c>
    </row>
    <row r="4451" spans="52:54" ht="15.75" customHeight="1">
      <c r="AZ4451" s="138">
        <f t="shared" ca="1" si="119"/>
        <v>281000</v>
      </c>
      <c r="BA4451" s="138">
        <f t="shared" ca="1" si="120"/>
        <v>280999</v>
      </c>
      <c r="BB4451" s="138">
        <f t="shared" ca="1" si="121"/>
        <v>1</v>
      </c>
    </row>
    <row r="4452" spans="52:54" ht="15.75" customHeight="1">
      <c r="AZ4452" s="138">
        <f t="shared" ca="1" si="119"/>
        <v>109000</v>
      </c>
      <c r="BA4452" s="138">
        <f t="shared" ca="1" si="120"/>
        <v>108999</v>
      </c>
      <c r="BB4452" s="138">
        <f t="shared" ca="1" si="121"/>
        <v>1</v>
      </c>
    </row>
    <row r="4453" spans="52:54" ht="15.75" customHeight="1">
      <c r="AZ4453" s="138">
        <f t="shared" ca="1" si="119"/>
        <v>246000</v>
      </c>
      <c r="BA4453" s="138">
        <f t="shared" ca="1" si="120"/>
        <v>245999</v>
      </c>
      <c r="BB4453" s="138">
        <f t="shared" ca="1" si="121"/>
        <v>1</v>
      </c>
    </row>
    <row r="4454" spans="52:54" ht="15.75" customHeight="1">
      <c r="AZ4454" s="138">
        <f t="shared" ca="1" si="119"/>
        <v>297000</v>
      </c>
      <c r="BA4454" s="138">
        <f t="shared" ca="1" si="120"/>
        <v>296999</v>
      </c>
      <c r="BB4454" s="138">
        <f t="shared" ca="1" si="121"/>
        <v>1</v>
      </c>
    </row>
    <row r="4455" spans="52:54" ht="15.75" customHeight="1">
      <c r="AZ4455" s="138">
        <f t="shared" ca="1" si="119"/>
        <v>147000</v>
      </c>
      <c r="BA4455" s="138">
        <f t="shared" ca="1" si="120"/>
        <v>146999</v>
      </c>
      <c r="BB4455" s="138">
        <f t="shared" ca="1" si="121"/>
        <v>1</v>
      </c>
    </row>
    <row r="4456" spans="52:54" ht="15.75" customHeight="1">
      <c r="AZ4456" s="138">
        <f t="shared" ca="1" si="119"/>
        <v>278000</v>
      </c>
      <c r="BA4456" s="138">
        <f t="shared" ca="1" si="120"/>
        <v>277999</v>
      </c>
      <c r="BB4456" s="138">
        <f t="shared" ca="1" si="121"/>
        <v>1</v>
      </c>
    </row>
    <row r="4457" spans="52:54" ht="15.75" customHeight="1">
      <c r="AZ4457" s="138">
        <f t="shared" ca="1" si="119"/>
        <v>225000</v>
      </c>
      <c r="BA4457" s="138">
        <f t="shared" ca="1" si="120"/>
        <v>224999</v>
      </c>
      <c r="BB4457" s="138">
        <f t="shared" ca="1" si="121"/>
        <v>1</v>
      </c>
    </row>
    <row r="4458" spans="52:54" ht="15.75" customHeight="1">
      <c r="AZ4458" s="138">
        <f t="shared" ca="1" si="119"/>
        <v>176000</v>
      </c>
      <c r="BA4458" s="138">
        <f t="shared" ca="1" si="120"/>
        <v>175999</v>
      </c>
      <c r="BB4458" s="138">
        <f t="shared" ca="1" si="121"/>
        <v>1</v>
      </c>
    </row>
    <row r="4459" spans="52:54" ht="15.75" customHeight="1">
      <c r="AZ4459" s="138">
        <f t="shared" ca="1" si="119"/>
        <v>223000</v>
      </c>
      <c r="BA4459" s="138">
        <f t="shared" ca="1" si="120"/>
        <v>222999</v>
      </c>
      <c r="BB4459" s="138">
        <f t="shared" ca="1" si="121"/>
        <v>1</v>
      </c>
    </row>
    <row r="4460" spans="52:54" ht="15.75" customHeight="1">
      <c r="AZ4460" s="138">
        <f t="shared" ca="1" si="119"/>
        <v>246000</v>
      </c>
      <c r="BA4460" s="138">
        <f t="shared" ca="1" si="120"/>
        <v>245999</v>
      </c>
      <c r="BB4460" s="138">
        <f t="shared" ca="1" si="121"/>
        <v>1</v>
      </c>
    </row>
    <row r="4461" spans="52:54" ht="15.75" customHeight="1">
      <c r="AZ4461" s="138">
        <f t="shared" ca="1" si="119"/>
        <v>337000</v>
      </c>
      <c r="BA4461" s="138">
        <f t="shared" ca="1" si="120"/>
        <v>336999</v>
      </c>
      <c r="BB4461" s="138">
        <f t="shared" ca="1" si="121"/>
        <v>1</v>
      </c>
    </row>
    <row r="4462" spans="52:54" ht="15.75" customHeight="1">
      <c r="AZ4462" s="138">
        <f t="shared" ca="1" si="119"/>
        <v>363000</v>
      </c>
      <c r="BA4462" s="138">
        <f t="shared" ca="1" si="120"/>
        <v>362999</v>
      </c>
      <c r="BB4462" s="138">
        <f t="shared" ca="1" si="121"/>
        <v>1</v>
      </c>
    </row>
    <row r="4463" spans="52:54" ht="15.75" customHeight="1">
      <c r="AZ4463" s="138">
        <f t="shared" ca="1" si="119"/>
        <v>105000</v>
      </c>
      <c r="BA4463" s="138">
        <f t="shared" ca="1" si="120"/>
        <v>104999</v>
      </c>
      <c r="BB4463" s="138">
        <f t="shared" ca="1" si="121"/>
        <v>1</v>
      </c>
    </row>
    <row r="4464" spans="52:54" ht="15.75" customHeight="1">
      <c r="AZ4464" s="138">
        <f t="shared" ca="1" si="119"/>
        <v>139000</v>
      </c>
      <c r="BA4464" s="138">
        <f t="shared" ca="1" si="120"/>
        <v>138999</v>
      </c>
      <c r="BB4464" s="138">
        <f t="shared" ca="1" si="121"/>
        <v>1</v>
      </c>
    </row>
    <row r="4465" spans="52:54" ht="15.75" customHeight="1">
      <c r="AZ4465" s="138">
        <f t="shared" ca="1" si="119"/>
        <v>129000</v>
      </c>
      <c r="BA4465" s="138">
        <f t="shared" ca="1" si="120"/>
        <v>128999</v>
      </c>
      <c r="BB4465" s="138">
        <f t="shared" ca="1" si="121"/>
        <v>1</v>
      </c>
    </row>
    <row r="4466" spans="52:54" ht="15.75" customHeight="1">
      <c r="AZ4466" s="138">
        <f t="shared" ca="1" si="119"/>
        <v>190000</v>
      </c>
      <c r="BA4466" s="138">
        <f t="shared" ca="1" si="120"/>
        <v>189999</v>
      </c>
      <c r="BB4466" s="138">
        <f t="shared" ca="1" si="121"/>
        <v>1</v>
      </c>
    </row>
    <row r="4467" spans="52:54" ht="15.75" customHeight="1">
      <c r="AZ4467" s="138">
        <f t="shared" ca="1" si="119"/>
        <v>185000</v>
      </c>
      <c r="BA4467" s="138">
        <f t="shared" ca="1" si="120"/>
        <v>184999</v>
      </c>
      <c r="BB4467" s="138">
        <f t="shared" ca="1" si="121"/>
        <v>1</v>
      </c>
    </row>
    <row r="4468" spans="52:54" ht="15.75" customHeight="1">
      <c r="AZ4468" s="138">
        <f t="shared" ca="1" si="119"/>
        <v>339000</v>
      </c>
      <c r="BA4468" s="138">
        <f t="shared" ca="1" si="120"/>
        <v>338999</v>
      </c>
      <c r="BB4468" s="138">
        <f t="shared" ca="1" si="121"/>
        <v>1</v>
      </c>
    </row>
    <row r="4469" spans="52:54" ht="15.75" customHeight="1">
      <c r="AZ4469" s="138">
        <f t="shared" ca="1" si="119"/>
        <v>231000</v>
      </c>
      <c r="BA4469" s="138">
        <f t="shared" ca="1" si="120"/>
        <v>230999</v>
      </c>
      <c r="BB4469" s="138">
        <f t="shared" ca="1" si="121"/>
        <v>1</v>
      </c>
    </row>
    <row r="4470" spans="52:54" ht="15.75" customHeight="1">
      <c r="AZ4470" s="138">
        <f t="shared" ca="1" si="119"/>
        <v>254000</v>
      </c>
      <c r="BA4470" s="138">
        <f t="shared" ca="1" si="120"/>
        <v>253999</v>
      </c>
      <c r="BB4470" s="138">
        <f t="shared" ca="1" si="121"/>
        <v>1</v>
      </c>
    </row>
    <row r="4471" spans="52:54" ht="15.75" customHeight="1">
      <c r="AZ4471" s="138">
        <f t="shared" ca="1" si="119"/>
        <v>349000</v>
      </c>
      <c r="BA4471" s="138">
        <f t="shared" ca="1" si="120"/>
        <v>348999</v>
      </c>
      <c r="BB4471" s="138">
        <f t="shared" ca="1" si="121"/>
        <v>1</v>
      </c>
    </row>
    <row r="4472" spans="52:54" ht="15.75" customHeight="1">
      <c r="AZ4472" s="138">
        <f t="shared" ca="1" si="119"/>
        <v>289000</v>
      </c>
      <c r="BA4472" s="138">
        <f t="shared" ca="1" si="120"/>
        <v>288999</v>
      </c>
      <c r="BB4472" s="138">
        <f t="shared" ca="1" si="121"/>
        <v>1</v>
      </c>
    </row>
    <row r="4473" spans="52:54" ht="15.75" customHeight="1">
      <c r="AZ4473" s="138">
        <f t="shared" ca="1" si="119"/>
        <v>250000</v>
      </c>
      <c r="BA4473" s="138">
        <f t="shared" ca="1" si="120"/>
        <v>249999</v>
      </c>
      <c r="BB4473" s="138">
        <f t="shared" ca="1" si="121"/>
        <v>1</v>
      </c>
    </row>
    <row r="4474" spans="52:54" ht="15.75" customHeight="1">
      <c r="AZ4474" s="138">
        <f t="shared" ca="1" si="119"/>
        <v>327000</v>
      </c>
      <c r="BA4474" s="138">
        <f t="shared" ca="1" si="120"/>
        <v>326999</v>
      </c>
      <c r="BB4474" s="138">
        <f t="shared" ca="1" si="121"/>
        <v>1</v>
      </c>
    </row>
    <row r="4475" spans="52:54" ht="15.75" customHeight="1">
      <c r="AZ4475" s="138">
        <f t="shared" ca="1" si="119"/>
        <v>175000</v>
      </c>
      <c r="BA4475" s="138">
        <f t="shared" ca="1" si="120"/>
        <v>174999</v>
      </c>
      <c r="BB4475" s="138">
        <f t="shared" ca="1" si="121"/>
        <v>1</v>
      </c>
    </row>
    <row r="4476" spans="52:54" ht="15.75" customHeight="1">
      <c r="AZ4476" s="138">
        <f t="shared" ca="1" si="119"/>
        <v>191000</v>
      </c>
      <c r="BA4476" s="138">
        <f t="shared" ca="1" si="120"/>
        <v>190999</v>
      </c>
      <c r="BB4476" s="138">
        <f t="shared" ca="1" si="121"/>
        <v>1</v>
      </c>
    </row>
    <row r="4477" spans="52:54" ht="15.75" customHeight="1">
      <c r="AZ4477" s="138">
        <f t="shared" ca="1" si="119"/>
        <v>172000</v>
      </c>
      <c r="BA4477" s="138">
        <f t="shared" ca="1" si="120"/>
        <v>171999</v>
      </c>
      <c r="BB4477" s="138">
        <f t="shared" ca="1" si="121"/>
        <v>1</v>
      </c>
    </row>
    <row r="4478" spans="52:54" ht="15.75" customHeight="1">
      <c r="AZ4478" s="138">
        <f t="shared" ca="1" si="119"/>
        <v>306000</v>
      </c>
      <c r="BA4478" s="138">
        <f t="shared" ca="1" si="120"/>
        <v>305999</v>
      </c>
      <c r="BB4478" s="138">
        <f t="shared" ca="1" si="121"/>
        <v>1</v>
      </c>
    </row>
    <row r="4479" spans="52:54" ht="15.75" customHeight="1">
      <c r="AZ4479" s="138">
        <f t="shared" ca="1" si="119"/>
        <v>364000</v>
      </c>
      <c r="BA4479" s="138">
        <f t="shared" ca="1" si="120"/>
        <v>363999</v>
      </c>
      <c r="BB4479" s="138">
        <f t="shared" ca="1" si="121"/>
        <v>1</v>
      </c>
    </row>
    <row r="4480" spans="52:54" ht="15.75" customHeight="1">
      <c r="AZ4480" s="138">
        <f t="shared" ca="1" si="119"/>
        <v>258000</v>
      </c>
      <c r="BA4480" s="138">
        <f t="shared" ca="1" si="120"/>
        <v>257999</v>
      </c>
      <c r="BB4480" s="138">
        <f t="shared" ca="1" si="121"/>
        <v>1</v>
      </c>
    </row>
    <row r="4481" spans="52:54" ht="15.75" customHeight="1">
      <c r="AZ4481" s="138">
        <f t="shared" ca="1" si="119"/>
        <v>343000</v>
      </c>
      <c r="BA4481" s="138">
        <f t="shared" ca="1" si="120"/>
        <v>342999</v>
      </c>
      <c r="BB4481" s="138">
        <f t="shared" ca="1" si="121"/>
        <v>1</v>
      </c>
    </row>
    <row r="4482" spans="52:54" ht="15.75" customHeight="1">
      <c r="AZ4482" s="138">
        <f t="shared" ca="1" si="119"/>
        <v>186000</v>
      </c>
      <c r="BA4482" s="138">
        <f t="shared" ca="1" si="120"/>
        <v>185999</v>
      </c>
      <c r="BB4482" s="138">
        <f t="shared" ca="1" si="121"/>
        <v>1</v>
      </c>
    </row>
    <row r="4483" spans="52:54" ht="15.75" customHeight="1">
      <c r="AZ4483" s="138">
        <f t="shared" ca="1" si="119"/>
        <v>270000</v>
      </c>
      <c r="BA4483" s="138">
        <f t="shared" ca="1" si="120"/>
        <v>269999</v>
      </c>
      <c r="BB4483" s="138">
        <f t="shared" ca="1" si="121"/>
        <v>1</v>
      </c>
    </row>
    <row r="4484" spans="52:54" ht="15.75" customHeight="1">
      <c r="AZ4484" s="138">
        <f t="shared" ca="1" si="119"/>
        <v>346000</v>
      </c>
      <c r="BA4484" s="138">
        <f t="shared" ca="1" si="120"/>
        <v>345999</v>
      </c>
      <c r="BB4484" s="138">
        <f t="shared" ca="1" si="121"/>
        <v>1</v>
      </c>
    </row>
    <row r="4485" spans="52:54" ht="15.75" customHeight="1">
      <c r="AZ4485" s="138">
        <f t="shared" ca="1" si="119"/>
        <v>332000</v>
      </c>
      <c r="BA4485" s="138">
        <f t="shared" ca="1" si="120"/>
        <v>331999</v>
      </c>
      <c r="BB4485" s="138">
        <f t="shared" ca="1" si="121"/>
        <v>1</v>
      </c>
    </row>
    <row r="4486" spans="52:54" ht="15.75" customHeight="1">
      <c r="AZ4486" s="138">
        <f t="shared" ca="1" si="119"/>
        <v>275000</v>
      </c>
      <c r="BA4486" s="138">
        <f t="shared" ca="1" si="120"/>
        <v>274999</v>
      </c>
      <c r="BB4486" s="138">
        <f t="shared" ca="1" si="121"/>
        <v>1</v>
      </c>
    </row>
    <row r="4487" spans="52:54" ht="15.75" customHeight="1">
      <c r="AZ4487" s="138">
        <f t="shared" ca="1" si="119"/>
        <v>296000</v>
      </c>
      <c r="BA4487" s="138">
        <f t="shared" ca="1" si="120"/>
        <v>295999</v>
      </c>
      <c r="BB4487" s="138">
        <f t="shared" ca="1" si="121"/>
        <v>1</v>
      </c>
    </row>
    <row r="4488" spans="52:54" ht="15.75" customHeight="1">
      <c r="AZ4488" s="138">
        <f t="shared" ca="1" si="119"/>
        <v>223000</v>
      </c>
      <c r="BA4488" s="138">
        <f t="shared" ca="1" si="120"/>
        <v>222999</v>
      </c>
      <c r="BB4488" s="138">
        <f t="shared" ca="1" si="121"/>
        <v>1</v>
      </c>
    </row>
    <row r="4489" spans="52:54" ht="15.75" customHeight="1">
      <c r="AZ4489" s="138">
        <f t="shared" ca="1" si="119"/>
        <v>238000</v>
      </c>
      <c r="BA4489" s="138">
        <f t="shared" ca="1" si="120"/>
        <v>237999</v>
      </c>
      <c r="BB4489" s="138">
        <f t="shared" ca="1" si="121"/>
        <v>1</v>
      </c>
    </row>
    <row r="4490" spans="52:54" ht="15.75" customHeight="1">
      <c r="AZ4490" s="138">
        <f t="shared" ca="1" si="119"/>
        <v>141000</v>
      </c>
      <c r="BA4490" s="138">
        <f t="shared" ca="1" si="120"/>
        <v>140999</v>
      </c>
      <c r="BB4490" s="138">
        <f t="shared" ca="1" si="121"/>
        <v>1</v>
      </c>
    </row>
    <row r="4491" spans="52:54" ht="15.75" customHeight="1">
      <c r="AZ4491" s="138">
        <f t="shared" ca="1" si="119"/>
        <v>235000</v>
      </c>
      <c r="BA4491" s="138">
        <f t="shared" ca="1" si="120"/>
        <v>234999</v>
      </c>
      <c r="BB4491" s="138">
        <f t="shared" ca="1" si="121"/>
        <v>1</v>
      </c>
    </row>
    <row r="4492" spans="52:54" ht="15.75" customHeight="1">
      <c r="AZ4492" s="138">
        <f t="shared" ca="1" si="119"/>
        <v>261000</v>
      </c>
      <c r="BA4492" s="138">
        <f t="shared" ca="1" si="120"/>
        <v>260999</v>
      </c>
      <c r="BB4492" s="138">
        <f t="shared" ca="1" si="121"/>
        <v>1</v>
      </c>
    </row>
    <row r="4493" spans="52:54" ht="15.75" customHeight="1">
      <c r="AZ4493" s="138">
        <f t="shared" ca="1" si="119"/>
        <v>100000</v>
      </c>
      <c r="BA4493" s="138">
        <f t="shared" ca="1" si="120"/>
        <v>99999</v>
      </c>
      <c r="BB4493" s="138">
        <f t="shared" ca="1" si="121"/>
        <v>1</v>
      </c>
    </row>
    <row r="4494" spans="52:54" ht="15.75" customHeight="1">
      <c r="AZ4494" s="138">
        <f t="shared" ca="1" si="119"/>
        <v>257000</v>
      </c>
      <c r="BA4494" s="138">
        <f t="shared" ca="1" si="120"/>
        <v>256999</v>
      </c>
      <c r="BB4494" s="138">
        <f t="shared" ca="1" si="121"/>
        <v>1</v>
      </c>
    </row>
    <row r="4495" spans="52:54" ht="15.75" customHeight="1">
      <c r="AZ4495" s="138">
        <f t="shared" ca="1" si="119"/>
        <v>172000</v>
      </c>
      <c r="BA4495" s="138">
        <f t="shared" ca="1" si="120"/>
        <v>171999</v>
      </c>
      <c r="BB4495" s="138">
        <f t="shared" ca="1" si="121"/>
        <v>1</v>
      </c>
    </row>
    <row r="4496" spans="52:54" ht="15.75" customHeight="1">
      <c r="AZ4496" s="138">
        <f t="shared" ca="1" si="119"/>
        <v>245000</v>
      </c>
      <c r="BA4496" s="138">
        <f t="shared" ca="1" si="120"/>
        <v>244999</v>
      </c>
      <c r="BB4496" s="138">
        <f t="shared" ca="1" si="121"/>
        <v>1</v>
      </c>
    </row>
    <row r="4497" spans="52:54" ht="15.75" customHeight="1">
      <c r="AZ4497" s="138">
        <f t="shared" ca="1" si="119"/>
        <v>218000</v>
      </c>
      <c r="BA4497" s="138">
        <f t="shared" ca="1" si="120"/>
        <v>217999</v>
      </c>
      <c r="BB4497" s="138">
        <f t="shared" ca="1" si="121"/>
        <v>1</v>
      </c>
    </row>
    <row r="4498" spans="52:54" ht="15.75" customHeight="1">
      <c r="AZ4498" s="138">
        <f t="shared" ca="1" si="119"/>
        <v>332000</v>
      </c>
      <c r="BA4498" s="138">
        <f t="shared" ca="1" si="120"/>
        <v>331999</v>
      </c>
      <c r="BB4498" s="138">
        <f t="shared" ca="1" si="121"/>
        <v>1</v>
      </c>
    </row>
    <row r="4499" spans="52:54" ht="15.75" customHeight="1">
      <c r="AZ4499" s="138">
        <f t="shared" ca="1" si="119"/>
        <v>189000</v>
      </c>
      <c r="BA4499" s="138">
        <f t="shared" ca="1" si="120"/>
        <v>188999</v>
      </c>
      <c r="BB4499" s="138">
        <f t="shared" ca="1" si="121"/>
        <v>1</v>
      </c>
    </row>
    <row r="4500" spans="52:54" ht="15.75" customHeight="1">
      <c r="AZ4500" s="138">
        <f t="shared" ca="1" si="119"/>
        <v>172000</v>
      </c>
      <c r="BA4500" s="138">
        <f t="shared" ca="1" si="120"/>
        <v>171999</v>
      </c>
      <c r="BB4500" s="138">
        <f t="shared" ca="1" si="121"/>
        <v>1</v>
      </c>
    </row>
    <row r="4501" spans="52:54" ht="15.75" customHeight="1">
      <c r="AZ4501" s="138">
        <f t="shared" ca="1" si="119"/>
        <v>320000</v>
      </c>
      <c r="BA4501" s="138">
        <f t="shared" ca="1" si="120"/>
        <v>319999</v>
      </c>
      <c r="BB4501" s="138">
        <f t="shared" ca="1" si="121"/>
        <v>1</v>
      </c>
    </row>
    <row r="4502" spans="52:54" ht="15.75" customHeight="1">
      <c r="AZ4502" s="138">
        <f t="shared" ca="1" si="119"/>
        <v>292000</v>
      </c>
      <c r="BA4502" s="138">
        <f t="shared" ca="1" si="120"/>
        <v>291999</v>
      </c>
      <c r="BB4502" s="138">
        <f t="shared" ca="1" si="121"/>
        <v>1</v>
      </c>
    </row>
    <row r="4503" spans="52:54" ht="15.75" customHeight="1">
      <c r="AZ4503" s="138">
        <f t="shared" ca="1" si="119"/>
        <v>264000</v>
      </c>
      <c r="BA4503" s="138">
        <f t="shared" ca="1" si="120"/>
        <v>263999</v>
      </c>
      <c r="BB4503" s="138">
        <f t="shared" ca="1" si="121"/>
        <v>1</v>
      </c>
    </row>
    <row r="4504" spans="52:54" ht="15.75" customHeight="1">
      <c r="AZ4504" s="138">
        <f t="shared" ca="1" si="119"/>
        <v>279000</v>
      </c>
      <c r="BA4504" s="138">
        <f t="shared" ca="1" si="120"/>
        <v>278999</v>
      </c>
      <c r="BB4504" s="138">
        <f t="shared" ca="1" si="121"/>
        <v>1</v>
      </c>
    </row>
    <row r="4505" spans="52:54" ht="15.75" customHeight="1">
      <c r="AZ4505" s="138">
        <f t="shared" ca="1" si="119"/>
        <v>215000</v>
      </c>
      <c r="BA4505" s="138">
        <f t="shared" ca="1" si="120"/>
        <v>214999</v>
      </c>
      <c r="BB4505" s="138">
        <f t="shared" ca="1" si="121"/>
        <v>1</v>
      </c>
    </row>
    <row r="4506" spans="52:54" ht="15.75" customHeight="1">
      <c r="AZ4506" s="138">
        <f t="shared" ca="1" si="119"/>
        <v>384000</v>
      </c>
      <c r="BA4506" s="138">
        <f t="shared" ca="1" si="120"/>
        <v>383999</v>
      </c>
      <c r="BB4506" s="138">
        <f t="shared" ca="1" si="121"/>
        <v>1</v>
      </c>
    </row>
    <row r="4507" spans="52:54" ht="15.75" customHeight="1">
      <c r="AZ4507" s="138">
        <f t="shared" ca="1" si="119"/>
        <v>136000</v>
      </c>
      <c r="BA4507" s="138">
        <f t="shared" ca="1" si="120"/>
        <v>135999</v>
      </c>
      <c r="BB4507" s="138">
        <f t="shared" ca="1" si="121"/>
        <v>1</v>
      </c>
    </row>
    <row r="4508" spans="52:54" ht="15.75" customHeight="1">
      <c r="AZ4508" s="138">
        <f t="shared" ca="1" si="119"/>
        <v>163000</v>
      </c>
      <c r="BA4508" s="138">
        <f t="shared" ca="1" si="120"/>
        <v>162999</v>
      </c>
      <c r="BB4508" s="138">
        <f t="shared" ca="1" si="121"/>
        <v>1</v>
      </c>
    </row>
    <row r="4509" spans="52:54" ht="15.75" customHeight="1">
      <c r="AZ4509" s="138">
        <f t="shared" ca="1" si="119"/>
        <v>310000</v>
      </c>
      <c r="BA4509" s="138">
        <f t="shared" ca="1" si="120"/>
        <v>309999</v>
      </c>
      <c r="BB4509" s="138">
        <f t="shared" ca="1" si="121"/>
        <v>1</v>
      </c>
    </row>
    <row r="4510" spans="52:54" ht="15.75" customHeight="1">
      <c r="AZ4510" s="138">
        <f t="shared" ca="1" si="119"/>
        <v>154000</v>
      </c>
      <c r="BA4510" s="138">
        <f t="shared" ca="1" si="120"/>
        <v>153999</v>
      </c>
      <c r="BB4510" s="138">
        <f t="shared" ca="1" si="121"/>
        <v>1</v>
      </c>
    </row>
    <row r="4511" spans="52:54" ht="15.75" customHeight="1">
      <c r="AZ4511" s="138">
        <f t="shared" ca="1" si="119"/>
        <v>370000</v>
      </c>
      <c r="BA4511" s="138">
        <f t="shared" ca="1" si="120"/>
        <v>369999</v>
      </c>
      <c r="BB4511" s="138">
        <f t="shared" ca="1" si="121"/>
        <v>1</v>
      </c>
    </row>
    <row r="4512" spans="52:54" ht="15.75" customHeight="1">
      <c r="AZ4512" s="138">
        <f t="shared" ca="1" si="119"/>
        <v>124000</v>
      </c>
      <c r="BA4512" s="138">
        <f t="shared" ca="1" si="120"/>
        <v>123999</v>
      </c>
      <c r="BB4512" s="138">
        <f t="shared" ca="1" si="121"/>
        <v>1</v>
      </c>
    </row>
    <row r="4513" spans="52:54" ht="15.75" customHeight="1">
      <c r="AZ4513" s="138">
        <f t="shared" ca="1" si="119"/>
        <v>305000</v>
      </c>
      <c r="BA4513" s="138">
        <f t="shared" ca="1" si="120"/>
        <v>304999</v>
      </c>
      <c r="BB4513" s="138">
        <f t="shared" ca="1" si="121"/>
        <v>1</v>
      </c>
    </row>
    <row r="4514" spans="52:54" ht="15.75" customHeight="1">
      <c r="AZ4514" s="138">
        <f t="shared" ca="1" si="119"/>
        <v>199000</v>
      </c>
      <c r="BA4514" s="138">
        <f t="shared" ca="1" si="120"/>
        <v>198999</v>
      </c>
      <c r="BB4514" s="138">
        <f t="shared" ca="1" si="121"/>
        <v>1</v>
      </c>
    </row>
    <row r="4515" spans="52:54" ht="15.75" customHeight="1">
      <c r="AZ4515" s="138">
        <f t="shared" ca="1" si="119"/>
        <v>349000</v>
      </c>
      <c r="BA4515" s="138">
        <f t="shared" ca="1" si="120"/>
        <v>348999</v>
      </c>
      <c r="BB4515" s="138">
        <f t="shared" ca="1" si="121"/>
        <v>1</v>
      </c>
    </row>
    <row r="4516" spans="52:54" ht="15.75" customHeight="1">
      <c r="AZ4516" s="138">
        <f t="shared" ca="1" si="119"/>
        <v>314000</v>
      </c>
      <c r="BA4516" s="138">
        <f t="shared" ca="1" si="120"/>
        <v>313999</v>
      </c>
      <c r="BB4516" s="138">
        <f t="shared" ca="1" si="121"/>
        <v>1</v>
      </c>
    </row>
    <row r="4517" spans="52:54" ht="15.75" customHeight="1">
      <c r="AZ4517" s="138">
        <f t="shared" ca="1" si="119"/>
        <v>390000</v>
      </c>
      <c r="BA4517" s="138">
        <f t="shared" ca="1" si="120"/>
        <v>389999</v>
      </c>
      <c r="BB4517" s="138">
        <f t="shared" ca="1" si="121"/>
        <v>1</v>
      </c>
    </row>
    <row r="4518" spans="52:54" ht="15.75" customHeight="1">
      <c r="AZ4518" s="138">
        <f t="shared" ca="1" si="119"/>
        <v>310000</v>
      </c>
      <c r="BA4518" s="138">
        <f t="shared" ca="1" si="120"/>
        <v>309999</v>
      </c>
      <c r="BB4518" s="138">
        <f t="shared" ca="1" si="121"/>
        <v>1</v>
      </c>
    </row>
    <row r="4519" spans="52:54" ht="15.75" customHeight="1">
      <c r="AZ4519" s="138">
        <f t="shared" ca="1" si="119"/>
        <v>323000</v>
      </c>
      <c r="BA4519" s="138">
        <f t="shared" ca="1" si="120"/>
        <v>322999</v>
      </c>
      <c r="BB4519" s="138">
        <f t="shared" ca="1" si="121"/>
        <v>1</v>
      </c>
    </row>
    <row r="4520" spans="52:54" ht="15.75" customHeight="1">
      <c r="AZ4520" s="138">
        <f t="shared" ca="1" si="119"/>
        <v>357000</v>
      </c>
      <c r="BA4520" s="138">
        <f t="shared" ca="1" si="120"/>
        <v>356999</v>
      </c>
      <c r="BB4520" s="138">
        <f t="shared" ca="1" si="121"/>
        <v>1</v>
      </c>
    </row>
    <row r="4521" spans="52:54" ht="15.75" customHeight="1">
      <c r="AZ4521" s="138">
        <f t="shared" ca="1" si="119"/>
        <v>140000</v>
      </c>
      <c r="BA4521" s="138">
        <f t="shared" ca="1" si="120"/>
        <v>139999</v>
      </c>
      <c r="BB4521" s="138">
        <f t="shared" ca="1" si="121"/>
        <v>1</v>
      </c>
    </row>
    <row r="4522" spans="52:54" ht="15.75" customHeight="1">
      <c r="AZ4522" s="138">
        <f t="shared" ca="1" si="119"/>
        <v>400000</v>
      </c>
      <c r="BA4522" s="138">
        <f t="shared" ca="1" si="120"/>
        <v>399999</v>
      </c>
      <c r="BB4522" s="138">
        <f t="shared" ca="1" si="121"/>
        <v>1</v>
      </c>
    </row>
    <row r="4523" spans="52:54" ht="15.75" customHeight="1">
      <c r="AZ4523" s="138">
        <f t="shared" ca="1" si="119"/>
        <v>330000</v>
      </c>
      <c r="BA4523" s="138">
        <f t="shared" ca="1" si="120"/>
        <v>329999</v>
      </c>
      <c r="BB4523" s="138">
        <f t="shared" ca="1" si="121"/>
        <v>1</v>
      </c>
    </row>
    <row r="4524" spans="52:54" ht="15.75" customHeight="1">
      <c r="AZ4524" s="138">
        <f t="shared" ca="1" si="119"/>
        <v>160000</v>
      </c>
      <c r="BA4524" s="138">
        <f t="shared" ca="1" si="120"/>
        <v>159999</v>
      </c>
      <c r="BB4524" s="138">
        <f t="shared" ca="1" si="121"/>
        <v>1</v>
      </c>
    </row>
    <row r="4525" spans="52:54" ht="15.75" customHeight="1">
      <c r="AZ4525" s="138">
        <f t="shared" ca="1" si="119"/>
        <v>317000</v>
      </c>
      <c r="BA4525" s="138">
        <f t="shared" ca="1" si="120"/>
        <v>316999</v>
      </c>
      <c r="BB4525" s="138">
        <f t="shared" ca="1" si="121"/>
        <v>1</v>
      </c>
    </row>
    <row r="4526" spans="52:54" ht="15.75" customHeight="1">
      <c r="AZ4526" s="138">
        <f t="shared" ca="1" si="119"/>
        <v>187000</v>
      </c>
      <c r="BA4526" s="138">
        <f t="shared" ca="1" si="120"/>
        <v>186999</v>
      </c>
      <c r="BB4526" s="138">
        <f t="shared" ca="1" si="121"/>
        <v>1</v>
      </c>
    </row>
    <row r="4527" spans="52:54" ht="15.75" customHeight="1">
      <c r="AZ4527" s="138">
        <f t="shared" ca="1" si="119"/>
        <v>231000</v>
      </c>
      <c r="BA4527" s="138">
        <f t="shared" ca="1" si="120"/>
        <v>230999</v>
      </c>
      <c r="BB4527" s="138">
        <f t="shared" ca="1" si="121"/>
        <v>1</v>
      </c>
    </row>
    <row r="4528" spans="52:54" ht="15.75" customHeight="1">
      <c r="AZ4528" s="138">
        <f t="shared" ca="1" si="119"/>
        <v>341000</v>
      </c>
      <c r="BA4528" s="138">
        <f t="shared" ca="1" si="120"/>
        <v>340999</v>
      </c>
      <c r="BB4528" s="138">
        <f t="shared" ca="1" si="121"/>
        <v>1</v>
      </c>
    </row>
    <row r="4529" spans="52:54" ht="15.75" customHeight="1">
      <c r="AZ4529" s="138">
        <f t="shared" ca="1" si="119"/>
        <v>277000</v>
      </c>
      <c r="BA4529" s="138">
        <f t="shared" ca="1" si="120"/>
        <v>276999</v>
      </c>
      <c r="BB4529" s="138">
        <f t="shared" ca="1" si="121"/>
        <v>1</v>
      </c>
    </row>
    <row r="4530" spans="52:54" ht="15.75" customHeight="1">
      <c r="AZ4530" s="138">
        <f t="shared" ca="1" si="119"/>
        <v>315000</v>
      </c>
      <c r="BA4530" s="138">
        <f t="shared" ca="1" si="120"/>
        <v>314999</v>
      </c>
      <c r="BB4530" s="138">
        <f t="shared" ca="1" si="121"/>
        <v>1</v>
      </c>
    </row>
    <row r="4531" spans="52:54" ht="15.75" customHeight="1">
      <c r="AZ4531" s="138">
        <f t="shared" ca="1" si="119"/>
        <v>153000</v>
      </c>
      <c r="BA4531" s="138">
        <f t="shared" ca="1" si="120"/>
        <v>152999</v>
      </c>
      <c r="BB4531" s="138">
        <f t="shared" ca="1" si="121"/>
        <v>1</v>
      </c>
    </row>
    <row r="4532" spans="52:54" ht="15.75" customHeight="1">
      <c r="AZ4532" s="138">
        <f t="shared" ca="1" si="119"/>
        <v>135000</v>
      </c>
      <c r="BA4532" s="138">
        <f t="shared" ca="1" si="120"/>
        <v>134999</v>
      </c>
      <c r="BB4532" s="138">
        <f t="shared" ca="1" si="121"/>
        <v>1</v>
      </c>
    </row>
    <row r="4533" spans="52:54" ht="15.75" customHeight="1">
      <c r="AZ4533" s="138">
        <f t="shared" ca="1" si="119"/>
        <v>313000</v>
      </c>
      <c r="BA4533" s="138">
        <f t="shared" ca="1" si="120"/>
        <v>312999</v>
      </c>
      <c r="BB4533" s="138">
        <f t="shared" ca="1" si="121"/>
        <v>1</v>
      </c>
    </row>
    <row r="4534" spans="52:54" ht="15.75" customHeight="1">
      <c r="AZ4534" s="138">
        <f t="shared" ca="1" si="119"/>
        <v>123000</v>
      </c>
      <c r="BA4534" s="138">
        <f t="shared" ca="1" si="120"/>
        <v>122999</v>
      </c>
      <c r="BB4534" s="138">
        <f t="shared" ca="1" si="121"/>
        <v>1</v>
      </c>
    </row>
    <row r="4535" spans="52:54" ht="15.75" customHeight="1">
      <c r="AZ4535" s="138">
        <f t="shared" ca="1" si="119"/>
        <v>197000</v>
      </c>
      <c r="BA4535" s="138">
        <f t="shared" ca="1" si="120"/>
        <v>196999</v>
      </c>
      <c r="BB4535" s="138">
        <f t="shared" ca="1" si="121"/>
        <v>1</v>
      </c>
    </row>
    <row r="4536" spans="52:54" ht="15.75" customHeight="1">
      <c r="AZ4536" s="138">
        <f t="shared" ca="1" si="119"/>
        <v>165000</v>
      </c>
      <c r="BA4536" s="138">
        <f t="shared" ca="1" si="120"/>
        <v>164999</v>
      </c>
      <c r="BB4536" s="138">
        <f t="shared" ca="1" si="121"/>
        <v>1</v>
      </c>
    </row>
    <row r="4537" spans="52:54" ht="15.75" customHeight="1">
      <c r="AZ4537" s="138">
        <f t="shared" ca="1" si="119"/>
        <v>196000</v>
      </c>
      <c r="BA4537" s="138">
        <f t="shared" ca="1" si="120"/>
        <v>195999</v>
      </c>
      <c r="BB4537" s="138">
        <f t="shared" ca="1" si="121"/>
        <v>1</v>
      </c>
    </row>
    <row r="4538" spans="52:54" ht="15.75" customHeight="1">
      <c r="AZ4538" s="138">
        <f t="shared" ca="1" si="119"/>
        <v>358000</v>
      </c>
      <c r="BA4538" s="138">
        <f t="shared" ca="1" si="120"/>
        <v>357999</v>
      </c>
      <c r="BB4538" s="138">
        <f t="shared" ca="1" si="121"/>
        <v>1</v>
      </c>
    </row>
    <row r="4539" spans="52:54" ht="15.75" customHeight="1">
      <c r="AZ4539" s="138">
        <f t="shared" ca="1" si="119"/>
        <v>118000</v>
      </c>
      <c r="BA4539" s="138">
        <f t="shared" ca="1" si="120"/>
        <v>117999</v>
      </c>
      <c r="BB4539" s="138">
        <f t="shared" ca="1" si="121"/>
        <v>1</v>
      </c>
    </row>
    <row r="4540" spans="52:54" ht="15.75" customHeight="1">
      <c r="AZ4540" s="138">
        <f t="shared" ca="1" si="119"/>
        <v>187000</v>
      </c>
      <c r="BA4540" s="138">
        <f t="shared" ca="1" si="120"/>
        <v>186999</v>
      </c>
      <c r="BB4540" s="138">
        <f t="shared" ca="1" si="121"/>
        <v>1</v>
      </c>
    </row>
    <row r="4541" spans="52:54" ht="15.75" customHeight="1">
      <c r="AZ4541" s="138">
        <f t="shared" ca="1" si="119"/>
        <v>106000</v>
      </c>
      <c r="BA4541" s="138">
        <f t="shared" ca="1" si="120"/>
        <v>105999</v>
      </c>
      <c r="BB4541" s="138">
        <f t="shared" ca="1" si="121"/>
        <v>1</v>
      </c>
    </row>
    <row r="4542" spans="52:54" ht="15.75" customHeight="1">
      <c r="AZ4542" s="138">
        <f t="shared" ca="1" si="119"/>
        <v>252000</v>
      </c>
      <c r="BA4542" s="138">
        <f t="shared" ca="1" si="120"/>
        <v>251999</v>
      </c>
      <c r="BB4542" s="138">
        <f t="shared" ca="1" si="121"/>
        <v>1</v>
      </c>
    </row>
    <row r="4543" spans="52:54" ht="15.75" customHeight="1">
      <c r="AZ4543" s="138">
        <f t="shared" ca="1" si="119"/>
        <v>189000</v>
      </c>
      <c r="BA4543" s="138">
        <f t="shared" ca="1" si="120"/>
        <v>188999</v>
      </c>
      <c r="BB4543" s="138">
        <f t="shared" ca="1" si="121"/>
        <v>1</v>
      </c>
    </row>
    <row r="4544" spans="52:54" ht="15.75" customHeight="1">
      <c r="AZ4544" s="138">
        <f t="shared" ca="1" si="119"/>
        <v>329000</v>
      </c>
      <c r="BA4544" s="138">
        <f t="shared" ca="1" si="120"/>
        <v>328999</v>
      </c>
      <c r="BB4544" s="138">
        <f t="shared" ca="1" si="121"/>
        <v>1</v>
      </c>
    </row>
    <row r="4545" spans="52:54" ht="15.75" customHeight="1">
      <c r="AZ4545" s="138">
        <f t="shared" ca="1" si="119"/>
        <v>285000</v>
      </c>
      <c r="BA4545" s="138">
        <f t="shared" ca="1" si="120"/>
        <v>284999</v>
      </c>
      <c r="BB4545" s="138">
        <f t="shared" ca="1" si="121"/>
        <v>1</v>
      </c>
    </row>
    <row r="4546" spans="52:54" ht="15.75" customHeight="1">
      <c r="AZ4546" s="138">
        <f t="shared" ca="1" si="119"/>
        <v>160000</v>
      </c>
      <c r="BA4546" s="138">
        <f t="shared" ca="1" si="120"/>
        <v>159999</v>
      </c>
      <c r="BB4546" s="138">
        <f t="shared" ca="1" si="121"/>
        <v>1</v>
      </c>
    </row>
    <row r="4547" spans="52:54" ht="15.75" customHeight="1">
      <c r="AZ4547" s="138">
        <f t="shared" ca="1" si="119"/>
        <v>290000</v>
      </c>
      <c r="BA4547" s="138">
        <f t="shared" ca="1" si="120"/>
        <v>289999</v>
      </c>
      <c r="BB4547" s="138">
        <f t="shared" ca="1" si="121"/>
        <v>1</v>
      </c>
    </row>
    <row r="4548" spans="52:54" ht="15.75" customHeight="1">
      <c r="AZ4548" s="138">
        <f t="shared" ca="1" si="119"/>
        <v>139000</v>
      </c>
      <c r="BA4548" s="138">
        <f t="shared" ca="1" si="120"/>
        <v>138999</v>
      </c>
      <c r="BB4548" s="138">
        <f t="shared" ca="1" si="121"/>
        <v>1</v>
      </c>
    </row>
    <row r="4549" spans="52:54" ht="15.75" customHeight="1">
      <c r="AZ4549" s="138">
        <f t="shared" ca="1" si="119"/>
        <v>186000</v>
      </c>
      <c r="BA4549" s="138">
        <f t="shared" ca="1" si="120"/>
        <v>185999</v>
      </c>
      <c r="BB4549" s="138">
        <f t="shared" ca="1" si="121"/>
        <v>1</v>
      </c>
    </row>
    <row r="4550" spans="52:54" ht="15.75" customHeight="1">
      <c r="AZ4550" s="138">
        <f t="shared" ca="1" si="119"/>
        <v>315000</v>
      </c>
      <c r="BA4550" s="138">
        <f t="shared" ca="1" si="120"/>
        <v>314999</v>
      </c>
      <c r="BB4550" s="138">
        <f t="shared" ca="1" si="121"/>
        <v>1</v>
      </c>
    </row>
    <row r="4551" spans="52:54" ht="15.75" customHeight="1">
      <c r="AZ4551" s="138">
        <f t="shared" ca="1" si="119"/>
        <v>289000</v>
      </c>
      <c r="BA4551" s="138">
        <f t="shared" ca="1" si="120"/>
        <v>288999</v>
      </c>
      <c r="BB4551" s="138">
        <f t="shared" ca="1" si="121"/>
        <v>1</v>
      </c>
    </row>
    <row r="4552" spans="52:54" ht="15.75" customHeight="1">
      <c r="AZ4552" s="138">
        <f t="shared" ca="1" si="119"/>
        <v>331000</v>
      </c>
      <c r="BA4552" s="138">
        <f t="shared" ca="1" si="120"/>
        <v>330999</v>
      </c>
      <c r="BB4552" s="138">
        <f t="shared" ca="1" si="121"/>
        <v>1</v>
      </c>
    </row>
    <row r="4553" spans="52:54" ht="15.75" customHeight="1">
      <c r="AZ4553" s="138">
        <f t="shared" ca="1" si="119"/>
        <v>372000</v>
      </c>
      <c r="BA4553" s="138">
        <f t="shared" ca="1" si="120"/>
        <v>371999</v>
      </c>
      <c r="BB4553" s="138">
        <f t="shared" ca="1" si="121"/>
        <v>1</v>
      </c>
    </row>
    <row r="4554" spans="52:54" ht="15.75" customHeight="1">
      <c r="AZ4554" s="138">
        <f t="shared" ca="1" si="119"/>
        <v>110000</v>
      </c>
      <c r="BA4554" s="138">
        <f t="shared" ca="1" si="120"/>
        <v>109999</v>
      </c>
      <c r="BB4554" s="138">
        <f t="shared" ca="1" si="121"/>
        <v>1</v>
      </c>
    </row>
    <row r="4555" spans="52:54" ht="15.75" customHeight="1">
      <c r="AZ4555" s="138">
        <f t="shared" ca="1" si="119"/>
        <v>187000</v>
      </c>
      <c r="BA4555" s="138">
        <f t="shared" ca="1" si="120"/>
        <v>186999</v>
      </c>
      <c r="BB4555" s="138">
        <f t="shared" ca="1" si="121"/>
        <v>1</v>
      </c>
    </row>
    <row r="4556" spans="52:54" ht="15.75" customHeight="1">
      <c r="AZ4556" s="138">
        <f t="shared" ca="1" si="119"/>
        <v>186000</v>
      </c>
      <c r="BA4556" s="138">
        <f t="shared" ca="1" si="120"/>
        <v>185999</v>
      </c>
      <c r="BB4556" s="138">
        <f t="shared" ca="1" si="121"/>
        <v>1</v>
      </c>
    </row>
    <row r="4557" spans="52:54" ht="15.75" customHeight="1">
      <c r="AZ4557" s="138">
        <f t="shared" ca="1" si="119"/>
        <v>154000</v>
      </c>
      <c r="BA4557" s="138">
        <f t="shared" ca="1" si="120"/>
        <v>153999</v>
      </c>
      <c r="BB4557" s="138">
        <f t="shared" ca="1" si="121"/>
        <v>1</v>
      </c>
    </row>
    <row r="4558" spans="52:54" ht="15.75" customHeight="1">
      <c r="AZ4558" s="138">
        <f t="shared" ca="1" si="119"/>
        <v>231000</v>
      </c>
      <c r="BA4558" s="138">
        <f t="shared" ca="1" si="120"/>
        <v>230999</v>
      </c>
      <c r="BB4558" s="138">
        <f t="shared" ca="1" si="121"/>
        <v>1</v>
      </c>
    </row>
    <row r="4559" spans="52:54" ht="15.75" customHeight="1">
      <c r="AZ4559" s="138">
        <f t="shared" ca="1" si="119"/>
        <v>398000</v>
      </c>
      <c r="BA4559" s="138">
        <f t="shared" ca="1" si="120"/>
        <v>397999</v>
      </c>
      <c r="BB4559" s="138">
        <f t="shared" ca="1" si="121"/>
        <v>1</v>
      </c>
    </row>
    <row r="4560" spans="52:54" ht="15.75" customHeight="1">
      <c r="AZ4560" s="138">
        <f t="shared" ca="1" si="119"/>
        <v>339000</v>
      </c>
      <c r="BA4560" s="138">
        <f t="shared" ca="1" si="120"/>
        <v>338999</v>
      </c>
      <c r="BB4560" s="138">
        <f t="shared" ca="1" si="121"/>
        <v>1</v>
      </c>
    </row>
    <row r="4561" spans="52:54" ht="15.75" customHeight="1">
      <c r="AZ4561" s="138">
        <f t="shared" ca="1" si="119"/>
        <v>143000</v>
      </c>
      <c r="BA4561" s="138">
        <f t="shared" ca="1" si="120"/>
        <v>142999</v>
      </c>
      <c r="BB4561" s="138">
        <f t="shared" ca="1" si="121"/>
        <v>1</v>
      </c>
    </row>
    <row r="4562" spans="52:54" ht="15.75" customHeight="1">
      <c r="AZ4562" s="138">
        <f t="shared" ca="1" si="119"/>
        <v>302000</v>
      </c>
      <c r="BA4562" s="138">
        <f t="shared" ca="1" si="120"/>
        <v>301999</v>
      </c>
      <c r="BB4562" s="138">
        <f t="shared" ca="1" si="121"/>
        <v>1</v>
      </c>
    </row>
    <row r="4563" spans="52:54" ht="15.75" customHeight="1">
      <c r="AZ4563" s="138">
        <f t="shared" ca="1" si="119"/>
        <v>364000</v>
      </c>
      <c r="BA4563" s="138">
        <f t="shared" ca="1" si="120"/>
        <v>363999</v>
      </c>
      <c r="BB4563" s="138">
        <f t="shared" ca="1" si="121"/>
        <v>1</v>
      </c>
    </row>
    <row r="4564" spans="52:54" ht="15.75" customHeight="1">
      <c r="AZ4564" s="138">
        <f t="shared" ca="1" si="119"/>
        <v>238000</v>
      </c>
      <c r="BA4564" s="138">
        <f t="shared" ca="1" si="120"/>
        <v>237999</v>
      </c>
      <c r="BB4564" s="138">
        <f t="shared" ca="1" si="121"/>
        <v>1</v>
      </c>
    </row>
    <row r="4565" spans="52:54" ht="15.75" customHeight="1">
      <c r="AZ4565" s="138">
        <f t="shared" ca="1" si="119"/>
        <v>283000</v>
      </c>
      <c r="BA4565" s="138">
        <f t="shared" ca="1" si="120"/>
        <v>282999</v>
      </c>
      <c r="BB4565" s="138">
        <f t="shared" ca="1" si="121"/>
        <v>1</v>
      </c>
    </row>
    <row r="4566" spans="52:54" ht="15.75" customHeight="1">
      <c r="AZ4566" s="138">
        <f t="shared" ca="1" si="119"/>
        <v>150000</v>
      </c>
      <c r="BA4566" s="138">
        <f t="shared" ca="1" si="120"/>
        <v>149999</v>
      </c>
      <c r="BB4566" s="138">
        <f t="shared" ca="1" si="121"/>
        <v>1</v>
      </c>
    </row>
    <row r="4567" spans="52:54" ht="15.75" customHeight="1">
      <c r="AZ4567" s="138">
        <f t="shared" ca="1" si="119"/>
        <v>144000</v>
      </c>
      <c r="BA4567" s="138">
        <f t="shared" ca="1" si="120"/>
        <v>143999</v>
      </c>
      <c r="BB4567" s="138">
        <f t="shared" ca="1" si="121"/>
        <v>1</v>
      </c>
    </row>
    <row r="4568" spans="52:54" ht="15.75" customHeight="1">
      <c r="AZ4568" s="138">
        <f t="shared" ca="1" si="119"/>
        <v>351000</v>
      </c>
      <c r="BA4568" s="138">
        <f t="shared" ca="1" si="120"/>
        <v>350999</v>
      </c>
      <c r="BB4568" s="138">
        <f t="shared" ca="1" si="121"/>
        <v>1</v>
      </c>
    </row>
    <row r="4569" spans="52:54" ht="15.75" customHeight="1">
      <c r="AZ4569" s="138">
        <f t="shared" ca="1" si="119"/>
        <v>345000</v>
      </c>
      <c r="BA4569" s="138">
        <f t="shared" ca="1" si="120"/>
        <v>344999</v>
      </c>
      <c r="BB4569" s="138">
        <f t="shared" ca="1" si="121"/>
        <v>1</v>
      </c>
    </row>
    <row r="4570" spans="52:54" ht="15.75" customHeight="1">
      <c r="AZ4570" s="138">
        <f t="shared" ca="1" si="119"/>
        <v>114000</v>
      </c>
      <c r="BA4570" s="138">
        <f t="shared" ca="1" si="120"/>
        <v>113999</v>
      </c>
      <c r="BB4570" s="138">
        <f t="shared" ca="1" si="121"/>
        <v>1</v>
      </c>
    </row>
    <row r="4571" spans="52:54" ht="15.75" customHeight="1">
      <c r="AZ4571" s="138">
        <f t="shared" ca="1" si="119"/>
        <v>327000</v>
      </c>
      <c r="BA4571" s="138">
        <f t="shared" ca="1" si="120"/>
        <v>326999</v>
      </c>
      <c r="BB4571" s="138">
        <f t="shared" ca="1" si="121"/>
        <v>1</v>
      </c>
    </row>
    <row r="4572" spans="52:54" ht="15.75" customHeight="1">
      <c r="AZ4572" s="138">
        <f t="shared" ca="1" si="119"/>
        <v>170000</v>
      </c>
      <c r="BA4572" s="138">
        <f t="shared" ca="1" si="120"/>
        <v>169999</v>
      </c>
      <c r="BB4572" s="138">
        <f t="shared" ca="1" si="121"/>
        <v>1</v>
      </c>
    </row>
    <row r="4573" spans="52:54" ht="15.75" customHeight="1">
      <c r="AZ4573" s="138">
        <f t="shared" ca="1" si="119"/>
        <v>324000</v>
      </c>
      <c r="BA4573" s="138">
        <f t="shared" ca="1" si="120"/>
        <v>323999</v>
      </c>
      <c r="BB4573" s="138">
        <f t="shared" ca="1" si="121"/>
        <v>1</v>
      </c>
    </row>
    <row r="4574" spans="52:54" ht="15.75" customHeight="1">
      <c r="AZ4574" s="138">
        <f t="shared" ca="1" si="119"/>
        <v>149000</v>
      </c>
      <c r="BA4574" s="138">
        <f t="shared" ca="1" si="120"/>
        <v>148999</v>
      </c>
      <c r="BB4574" s="138">
        <f t="shared" ca="1" si="121"/>
        <v>1</v>
      </c>
    </row>
    <row r="4575" spans="52:54" ht="15.75" customHeight="1">
      <c r="AZ4575" s="138">
        <f t="shared" ca="1" si="119"/>
        <v>307000</v>
      </c>
      <c r="BA4575" s="138">
        <f t="shared" ca="1" si="120"/>
        <v>306999</v>
      </c>
      <c r="BB4575" s="138">
        <f t="shared" ca="1" si="121"/>
        <v>1</v>
      </c>
    </row>
    <row r="4576" spans="52:54" ht="15.75" customHeight="1">
      <c r="AZ4576" s="138">
        <f t="shared" ca="1" si="119"/>
        <v>218000</v>
      </c>
      <c r="BA4576" s="138">
        <f t="shared" ca="1" si="120"/>
        <v>217999</v>
      </c>
      <c r="BB4576" s="138">
        <f t="shared" ca="1" si="121"/>
        <v>1</v>
      </c>
    </row>
    <row r="4577" spans="52:54" ht="15.75" customHeight="1">
      <c r="AZ4577" s="138">
        <f t="shared" ca="1" si="119"/>
        <v>275000</v>
      </c>
      <c r="BA4577" s="138">
        <f t="shared" ca="1" si="120"/>
        <v>274999</v>
      </c>
      <c r="BB4577" s="138">
        <f t="shared" ca="1" si="121"/>
        <v>1</v>
      </c>
    </row>
    <row r="4578" spans="52:54" ht="15.75" customHeight="1">
      <c r="AZ4578" s="138">
        <f t="shared" ca="1" si="119"/>
        <v>200000</v>
      </c>
      <c r="BA4578" s="138">
        <f t="shared" ca="1" si="120"/>
        <v>199999</v>
      </c>
      <c r="BB4578" s="138">
        <f t="shared" ca="1" si="121"/>
        <v>1</v>
      </c>
    </row>
    <row r="4579" spans="52:54" ht="15.75" customHeight="1">
      <c r="AZ4579" s="138">
        <f t="shared" ca="1" si="119"/>
        <v>339000</v>
      </c>
      <c r="BA4579" s="138">
        <f t="shared" ca="1" si="120"/>
        <v>338999</v>
      </c>
      <c r="BB4579" s="138">
        <f t="shared" ca="1" si="121"/>
        <v>1</v>
      </c>
    </row>
    <row r="4580" spans="52:54" ht="15.75" customHeight="1">
      <c r="AZ4580" s="138">
        <f t="shared" ca="1" si="119"/>
        <v>178000</v>
      </c>
      <c r="BA4580" s="138">
        <f t="shared" ca="1" si="120"/>
        <v>177999</v>
      </c>
      <c r="BB4580" s="138">
        <f t="shared" ca="1" si="121"/>
        <v>1</v>
      </c>
    </row>
    <row r="4581" spans="52:54" ht="15.75" customHeight="1">
      <c r="AZ4581" s="138">
        <f t="shared" ca="1" si="119"/>
        <v>344000</v>
      </c>
      <c r="BA4581" s="138">
        <f t="shared" ca="1" si="120"/>
        <v>343999</v>
      </c>
      <c r="BB4581" s="138">
        <f t="shared" ca="1" si="121"/>
        <v>1</v>
      </c>
    </row>
    <row r="4582" spans="52:54" ht="15.75" customHeight="1">
      <c r="AZ4582" s="138">
        <f t="shared" ca="1" si="119"/>
        <v>198000</v>
      </c>
      <c r="BA4582" s="138">
        <f t="shared" ca="1" si="120"/>
        <v>197999</v>
      </c>
      <c r="BB4582" s="138">
        <f t="shared" ca="1" si="121"/>
        <v>1</v>
      </c>
    </row>
    <row r="4583" spans="52:54" ht="15.75" customHeight="1">
      <c r="AZ4583" s="138">
        <f t="shared" ca="1" si="119"/>
        <v>348000</v>
      </c>
      <c r="BA4583" s="138">
        <f t="shared" ca="1" si="120"/>
        <v>347999</v>
      </c>
      <c r="BB4583" s="138">
        <f t="shared" ca="1" si="121"/>
        <v>1</v>
      </c>
    </row>
    <row r="4584" spans="52:54" ht="15.75" customHeight="1">
      <c r="AZ4584" s="138">
        <f t="shared" ca="1" si="119"/>
        <v>325000</v>
      </c>
      <c r="BA4584" s="138">
        <f t="shared" ca="1" si="120"/>
        <v>324999</v>
      </c>
      <c r="BB4584" s="138">
        <f t="shared" ca="1" si="121"/>
        <v>1</v>
      </c>
    </row>
    <row r="4585" spans="52:54" ht="15.75" customHeight="1">
      <c r="AZ4585" s="138">
        <f t="shared" ca="1" si="119"/>
        <v>229000</v>
      </c>
      <c r="BA4585" s="138">
        <f t="shared" ca="1" si="120"/>
        <v>228999</v>
      </c>
      <c r="BB4585" s="138">
        <f t="shared" ca="1" si="121"/>
        <v>1</v>
      </c>
    </row>
    <row r="4586" spans="52:54" ht="15.75" customHeight="1">
      <c r="AZ4586" s="138">
        <f t="shared" ca="1" si="119"/>
        <v>240000</v>
      </c>
      <c r="BA4586" s="138">
        <f t="shared" ca="1" si="120"/>
        <v>239999</v>
      </c>
      <c r="BB4586" s="138">
        <f t="shared" ca="1" si="121"/>
        <v>1</v>
      </c>
    </row>
    <row r="4587" spans="52:54" ht="15.75" customHeight="1">
      <c r="AZ4587" s="138">
        <f t="shared" ca="1" si="119"/>
        <v>130000</v>
      </c>
      <c r="BA4587" s="138">
        <f t="shared" ca="1" si="120"/>
        <v>129999</v>
      </c>
      <c r="BB4587" s="138">
        <f t="shared" ca="1" si="121"/>
        <v>1</v>
      </c>
    </row>
    <row r="4588" spans="52:54" ht="15.75" customHeight="1">
      <c r="AZ4588" s="138">
        <f t="shared" ca="1" si="119"/>
        <v>337000</v>
      </c>
      <c r="BA4588" s="138">
        <f t="shared" ca="1" si="120"/>
        <v>336999</v>
      </c>
      <c r="BB4588" s="138">
        <f t="shared" ca="1" si="121"/>
        <v>1</v>
      </c>
    </row>
    <row r="4589" spans="52:54" ht="15.75" customHeight="1">
      <c r="AZ4589" s="138">
        <f t="shared" ca="1" si="119"/>
        <v>295000</v>
      </c>
      <c r="BA4589" s="138">
        <f t="shared" ca="1" si="120"/>
        <v>294999</v>
      </c>
      <c r="BB4589" s="138">
        <f t="shared" ca="1" si="121"/>
        <v>1</v>
      </c>
    </row>
    <row r="4590" spans="52:54" ht="15.75" customHeight="1">
      <c r="AZ4590" s="138">
        <f t="shared" ca="1" si="119"/>
        <v>376000</v>
      </c>
      <c r="BA4590" s="138">
        <f t="shared" ca="1" si="120"/>
        <v>375999</v>
      </c>
      <c r="BB4590" s="138">
        <f t="shared" ca="1" si="121"/>
        <v>1</v>
      </c>
    </row>
    <row r="4591" spans="52:54" ht="15.75" customHeight="1">
      <c r="AZ4591" s="138">
        <f t="shared" ca="1" si="119"/>
        <v>269000</v>
      </c>
      <c r="BA4591" s="138">
        <f t="shared" ca="1" si="120"/>
        <v>268999</v>
      </c>
      <c r="BB4591" s="138">
        <f t="shared" ca="1" si="121"/>
        <v>1</v>
      </c>
    </row>
    <row r="4592" spans="52:54" ht="15.75" customHeight="1">
      <c r="AZ4592" s="138">
        <f t="shared" ca="1" si="119"/>
        <v>278000</v>
      </c>
      <c r="BA4592" s="138">
        <f t="shared" ca="1" si="120"/>
        <v>277999</v>
      </c>
      <c r="BB4592" s="138">
        <f t="shared" ca="1" si="121"/>
        <v>1</v>
      </c>
    </row>
    <row r="4593" spans="52:54" ht="15.75" customHeight="1">
      <c r="AZ4593" s="138">
        <f t="shared" ca="1" si="119"/>
        <v>155000</v>
      </c>
      <c r="BA4593" s="138">
        <f t="shared" ca="1" si="120"/>
        <v>154999</v>
      </c>
      <c r="BB4593" s="138">
        <f t="shared" ca="1" si="121"/>
        <v>1</v>
      </c>
    </row>
    <row r="4594" spans="52:54" ht="15.75" customHeight="1">
      <c r="AZ4594" s="138">
        <f t="shared" ref="AZ4594:AZ4848" ca="1" si="122">RANDBETWEEN(100,400)*1000</f>
        <v>293000</v>
      </c>
      <c r="BA4594" s="138">
        <f t="shared" ref="BA4594:BA4848" ca="1" si="123">+AZ4594-1</f>
        <v>292999</v>
      </c>
      <c r="BB4594" s="138">
        <f t="shared" ref="BB4594:BB4848" ca="1" si="124">+AZ4594-BA4594</f>
        <v>1</v>
      </c>
    </row>
    <row r="4595" spans="52:54" ht="15.75" customHeight="1">
      <c r="AZ4595" s="138">
        <f t="shared" ca="1" si="122"/>
        <v>217000</v>
      </c>
      <c r="BA4595" s="138">
        <f t="shared" ca="1" si="123"/>
        <v>216999</v>
      </c>
      <c r="BB4595" s="138">
        <f t="shared" ca="1" si="124"/>
        <v>1</v>
      </c>
    </row>
    <row r="4596" spans="52:54" ht="15.75" customHeight="1">
      <c r="AZ4596" s="138">
        <f t="shared" ca="1" si="122"/>
        <v>157000</v>
      </c>
      <c r="BA4596" s="138">
        <f t="shared" ca="1" si="123"/>
        <v>156999</v>
      </c>
      <c r="BB4596" s="138">
        <f t="shared" ca="1" si="124"/>
        <v>1</v>
      </c>
    </row>
    <row r="4597" spans="52:54" ht="15.75" customHeight="1">
      <c r="AZ4597" s="138">
        <f t="shared" ca="1" si="122"/>
        <v>384000</v>
      </c>
      <c r="BA4597" s="138">
        <f t="shared" ca="1" si="123"/>
        <v>383999</v>
      </c>
      <c r="BB4597" s="138">
        <f t="shared" ca="1" si="124"/>
        <v>1</v>
      </c>
    </row>
    <row r="4598" spans="52:54" ht="15.75" customHeight="1">
      <c r="AZ4598" s="138">
        <f t="shared" ca="1" si="122"/>
        <v>213000</v>
      </c>
      <c r="BA4598" s="138">
        <f t="shared" ca="1" si="123"/>
        <v>212999</v>
      </c>
      <c r="BB4598" s="138">
        <f t="shared" ca="1" si="124"/>
        <v>1</v>
      </c>
    </row>
    <row r="4599" spans="52:54" ht="15.75" customHeight="1">
      <c r="AZ4599" s="138">
        <f t="shared" ca="1" si="122"/>
        <v>113000</v>
      </c>
      <c r="BA4599" s="138">
        <f t="shared" ca="1" si="123"/>
        <v>112999</v>
      </c>
      <c r="BB4599" s="138">
        <f t="shared" ca="1" si="124"/>
        <v>1</v>
      </c>
    </row>
    <row r="4600" spans="52:54" ht="15.75" customHeight="1">
      <c r="AZ4600" s="138">
        <f t="shared" ca="1" si="122"/>
        <v>367000</v>
      </c>
      <c r="BA4600" s="138">
        <f t="shared" ca="1" si="123"/>
        <v>366999</v>
      </c>
      <c r="BB4600" s="138">
        <f t="shared" ca="1" si="124"/>
        <v>1</v>
      </c>
    </row>
    <row r="4601" spans="52:54" ht="15.75" customHeight="1">
      <c r="AZ4601" s="138">
        <f t="shared" ca="1" si="122"/>
        <v>137000</v>
      </c>
      <c r="BA4601" s="138">
        <f t="shared" ca="1" si="123"/>
        <v>136999</v>
      </c>
      <c r="BB4601" s="138">
        <f t="shared" ca="1" si="124"/>
        <v>1</v>
      </c>
    </row>
    <row r="4602" spans="52:54" ht="15.75" customHeight="1">
      <c r="AZ4602" s="138">
        <f t="shared" ca="1" si="122"/>
        <v>399000</v>
      </c>
      <c r="BA4602" s="138">
        <f t="shared" ca="1" si="123"/>
        <v>398999</v>
      </c>
      <c r="BB4602" s="138">
        <f t="shared" ca="1" si="124"/>
        <v>1</v>
      </c>
    </row>
    <row r="4603" spans="52:54" ht="15.75" customHeight="1">
      <c r="AZ4603" s="138">
        <f t="shared" ca="1" si="122"/>
        <v>295000</v>
      </c>
      <c r="BA4603" s="138">
        <f t="shared" ca="1" si="123"/>
        <v>294999</v>
      </c>
      <c r="BB4603" s="138">
        <f t="shared" ca="1" si="124"/>
        <v>1</v>
      </c>
    </row>
    <row r="4604" spans="52:54" ht="15.75" customHeight="1">
      <c r="AZ4604" s="138">
        <f t="shared" ca="1" si="122"/>
        <v>196000</v>
      </c>
      <c r="BA4604" s="138">
        <f t="shared" ca="1" si="123"/>
        <v>195999</v>
      </c>
      <c r="BB4604" s="138">
        <f t="shared" ca="1" si="124"/>
        <v>1</v>
      </c>
    </row>
    <row r="4605" spans="52:54" ht="15.75" customHeight="1">
      <c r="AZ4605" s="138">
        <f t="shared" ca="1" si="122"/>
        <v>278000</v>
      </c>
      <c r="BA4605" s="138">
        <f t="shared" ca="1" si="123"/>
        <v>277999</v>
      </c>
      <c r="BB4605" s="138">
        <f t="shared" ca="1" si="124"/>
        <v>1</v>
      </c>
    </row>
    <row r="4606" spans="52:54" ht="15.75" customHeight="1">
      <c r="AZ4606" s="138">
        <f t="shared" ca="1" si="122"/>
        <v>220000</v>
      </c>
      <c r="BA4606" s="138">
        <f t="shared" ca="1" si="123"/>
        <v>219999</v>
      </c>
      <c r="BB4606" s="138">
        <f t="shared" ca="1" si="124"/>
        <v>1</v>
      </c>
    </row>
    <row r="4607" spans="52:54" ht="15.75" customHeight="1">
      <c r="AZ4607" s="138">
        <f t="shared" ca="1" si="122"/>
        <v>231000</v>
      </c>
      <c r="BA4607" s="138">
        <f t="shared" ca="1" si="123"/>
        <v>230999</v>
      </c>
      <c r="BB4607" s="138">
        <f t="shared" ca="1" si="124"/>
        <v>1</v>
      </c>
    </row>
    <row r="4608" spans="52:54" ht="15.75" customHeight="1">
      <c r="AZ4608" s="138">
        <f t="shared" ca="1" si="122"/>
        <v>305000</v>
      </c>
      <c r="BA4608" s="138">
        <f t="shared" ca="1" si="123"/>
        <v>304999</v>
      </c>
      <c r="BB4608" s="138">
        <f t="shared" ca="1" si="124"/>
        <v>1</v>
      </c>
    </row>
    <row r="4609" spans="52:54" ht="15.75" customHeight="1">
      <c r="AZ4609" s="138">
        <f t="shared" ca="1" si="122"/>
        <v>236000</v>
      </c>
      <c r="BA4609" s="138">
        <f t="shared" ca="1" si="123"/>
        <v>235999</v>
      </c>
      <c r="BB4609" s="138">
        <f t="shared" ca="1" si="124"/>
        <v>1</v>
      </c>
    </row>
    <row r="4610" spans="52:54" ht="15.75" customHeight="1">
      <c r="AZ4610" s="138">
        <f t="shared" ca="1" si="122"/>
        <v>253000</v>
      </c>
      <c r="BA4610" s="138">
        <f t="shared" ca="1" si="123"/>
        <v>252999</v>
      </c>
      <c r="BB4610" s="138">
        <f t="shared" ca="1" si="124"/>
        <v>1</v>
      </c>
    </row>
    <row r="4611" spans="52:54" ht="15.75" customHeight="1">
      <c r="AZ4611" s="138">
        <f t="shared" ca="1" si="122"/>
        <v>339000</v>
      </c>
      <c r="BA4611" s="138">
        <f t="shared" ca="1" si="123"/>
        <v>338999</v>
      </c>
      <c r="BB4611" s="138">
        <f t="shared" ca="1" si="124"/>
        <v>1</v>
      </c>
    </row>
    <row r="4612" spans="52:54" ht="15.75" customHeight="1">
      <c r="AZ4612" s="138">
        <f t="shared" ca="1" si="122"/>
        <v>257000</v>
      </c>
      <c r="BA4612" s="138">
        <f t="shared" ca="1" si="123"/>
        <v>256999</v>
      </c>
      <c r="BB4612" s="138">
        <f t="shared" ca="1" si="124"/>
        <v>1</v>
      </c>
    </row>
    <row r="4613" spans="52:54" ht="15.75" customHeight="1">
      <c r="AZ4613" s="138">
        <f t="shared" ca="1" si="122"/>
        <v>115000</v>
      </c>
      <c r="BA4613" s="138">
        <f t="shared" ca="1" si="123"/>
        <v>114999</v>
      </c>
      <c r="BB4613" s="138">
        <f t="shared" ca="1" si="124"/>
        <v>1</v>
      </c>
    </row>
    <row r="4614" spans="52:54" ht="15.75" customHeight="1">
      <c r="AZ4614" s="138">
        <f t="shared" ca="1" si="122"/>
        <v>141000</v>
      </c>
      <c r="BA4614" s="138">
        <f t="shared" ca="1" si="123"/>
        <v>140999</v>
      </c>
      <c r="BB4614" s="138">
        <f t="shared" ca="1" si="124"/>
        <v>1</v>
      </c>
    </row>
    <row r="4615" spans="52:54" ht="15.75" customHeight="1">
      <c r="AZ4615" s="138">
        <f t="shared" ca="1" si="122"/>
        <v>337000</v>
      </c>
      <c r="BA4615" s="138">
        <f t="shared" ca="1" si="123"/>
        <v>336999</v>
      </c>
      <c r="BB4615" s="138">
        <f t="shared" ca="1" si="124"/>
        <v>1</v>
      </c>
    </row>
    <row r="4616" spans="52:54" ht="15.75" customHeight="1">
      <c r="AZ4616" s="138">
        <f t="shared" ca="1" si="122"/>
        <v>159000</v>
      </c>
      <c r="BA4616" s="138">
        <f t="shared" ca="1" si="123"/>
        <v>158999</v>
      </c>
      <c r="BB4616" s="138">
        <f t="shared" ca="1" si="124"/>
        <v>1</v>
      </c>
    </row>
    <row r="4617" spans="52:54" ht="15.75" customHeight="1">
      <c r="AZ4617" s="138">
        <f t="shared" ca="1" si="122"/>
        <v>124000</v>
      </c>
      <c r="BA4617" s="138">
        <f t="shared" ca="1" si="123"/>
        <v>123999</v>
      </c>
      <c r="BB4617" s="138">
        <f t="shared" ca="1" si="124"/>
        <v>1</v>
      </c>
    </row>
    <row r="4618" spans="52:54" ht="15.75" customHeight="1">
      <c r="AZ4618" s="138">
        <f t="shared" ca="1" si="122"/>
        <v>377000</v>
      </c>
      <c r="BA4618" s="138">
        <f t="shared" ca="1" si="123"/>
        <v>376999</v>
      </c>
      <c r="BB4618" s="138">
        <f t="shared" ca="1" si="124"/>
        <v>1</v>
      </c>
    </row>
    <row r="4619" spans="52:54" ht="15.75" customHeight="1">
      <c r="AZ4619" s="138">
        <f t="shared" ca="1" si="122"/>
        <v>338000</v>
      </c>
      <c r="BA4619" s="138">
        <f t="shared" ca="1" si="123"/>
        <v>337999</v>
      </c>
      <c r="BB4619" s="138">
        <f t="shared" ca="1" si="124"/>
        <v>1</v>
      </c>
    </row>
    <row r="4620" spans="52:54" ht="15.75" customHeight="1">
      <c r="AZ4620" s="138">
        <f t="shared" ca="1" si="122"/>
        <v>189000</v>
      </c>
      <c r="BA4620" s="138">
        <f t="shared" ca="1" si="123"/>
        <v>188999</v>
      </c>
      <c r="BB4620" s="138">
        <f t="shared" ca="1" si="124"/>
        <v>1</v>
      </c>
    </row>
    <row r="4621" spans="52:54" ht="15.75" customHeight="1">
      <c r="AZ4621" s="138">
        <f t="shared" ca="1" si="122"/>
        <v>142000</v>
      </c>
      <c r="BA4621" s="138">
        <f t="shared" ca="1" si="123"/>
        <v>141999</v>
      </c>
      <c r="BB4621" s="138">
        <f t="shared" ca="1" si="124"/>
        <v>1</v>
      </c>
    </row>
    <row r="4622" spans="52:54" ht="15.75" customHeight="1">
      <c r="AZ4622" s="138">
        <f t="shared" ca="1" si="122"/>
        <v>295000</v>
      </c>
      <c r="BA4622" s="138">
        <f t="shared" ca="1" si="123"/>
        <v>294999</v>
      </c>
      <c r="BB4622" s="138">
        <f t="shared" ca="1" si="124"/>
        <v>1</v>
      </c>
    </row>
    <row r="4623" spans="52:54" ht="15.75" customHeight="1">
      <c r="AZ4623" s="138">
        <f t="shared" ca="1" si="122"/>
        <v>369000</v>
      </c>
      <c r="BA4623" s="138">
        <f t="shared" ca="1" si="123"/>
        <v>368999</v>
      </c>
      <c r="BB4623" s="138">
        <f t="shared" ca="1" si="124"/>
        <v>1</v>
      </c>
    </row>
    <row r="4624" spans="52:54" ht="15.75" customHeight="1">
      <c r="AZ4624" s="138">
        <f t="shared" ca="1" si="122"/>
        <v>203000</v>
      </c>
      <c r="BA4624" s="138">
        <f t="shared" ca="1" si="123"/>
        <v>202999</v>
      </c>
      <c r="BB4624" s="138">
        <f t="shared" ca="1" si="124"/>
        <v>1</v>
      </c>
    </row>
    <row r="4625" spans="52:54" ht="15.75" customHeight="1">
      <c r="AZ4625" s="138">
        <f t="shared" ca="1" si="122"/>
        <v>169000</v>
      </c>
      <c r="BA4625" s="138">
        <f t="shared" ca="1" si="123"/>
        <v>168999</v>
      </c>
      <c r="BB4625" s="138">
        <f t="shared" ca="1" si="124"/>
        <v>1</v>
      </c>
    </row>
    <row r="4626" spans="52:54" ht="15.75" customHeight="1">
      <c r="AZ4626" s="138">
        <f t="shared" ca="1" si="122"/>
        <v>320000</v>
      </c>
      <c r="BA4626" s="138">
        <f t="shared" ca="1" si="123"/>
        <v>319999</v>
      </c>
      <c r="BB4626" s="138">
        <f t="shared" ca="1" si="124"/>
        <v>1</v>
      </c>
    </row>
    <row r="4627" spans="52:54" ht="15.75" customHeight="1">
      <c r="AZ4627" s="138">
        <f t="shared" ca="1" si="122"/>
        <v>370000</v>
      </c>
      <c r="BA4627" s="138">
        <f t="shared" ca="1" si="123"/>
        <v>369999</v>
      </c>
      <c r="BB4627" s="138">
        <f t="shared" ca="1" si="124"/>
        <v>1</v>
      </c>
    </row>
    <row r="4628" spans="52:54" ht="15.75" customHeight="1">
      <c r="AZ4628" s="138">
        <f t="shared" ca="1" si="122"/>
        <v>257000</v>
      </c>
      <c r="BA4628" s="138">
        <f t="shared" ca="1" si="123"/>
        <v>256999</v>
      </c>
      <c r="BB4628" s="138">
        <f t="shared" ca="1" si="124"/>
        <v>1</v>
      </c>
    </row>
    <row r="4629" spans="52:54" ht="15.75" customHeight="1">
      <c r="AZ4629" s="138">
        <f t="shared" ca="1" si="122"/>
        <v>181000</v>
      </c>
      <c r="BA4629" s="138">
        <f t="shared" ca="1" si="123"/>
        <v>180999</v>
      </c>
      <c r="BB4629" s="138">
        <f t="shared" ca="1" si="124"/>
        <v>1</v>
      </c>
    </row>
    <row r="4630" spans="52:54" ht="15.75" customHeight="1">
      <c r="AZ4630" s="138">
        <f t="shared" ca="1" si="122"/>
        <v>350000</v>
      </c>
      <c r="BA4630" s="138">
        <f t="shared" ca="1" si="123"/>
        <v>349999</v>
      </c>
      <c r="BB4630" s="138">
        <f t="shared" ca="1" si="124"/>
        <v>1</v>
      </c>
    </row>
    <row r="4631" spans="52:54" ht="15.75" customHeight="1">
      <c r="AZ4631" s="138">
        <f t="shared" ca="1" si="122"/>
        <v>230000</v>
      </c>
      <c r="BA4631" s="138">
        <f t="shared" ca="1" si="123"/>
        <v>229999</v>
      </c>
      <c r="BB4631" s="138">
        <f t="shared" ca="1" si="124"/>
        <v>1</v>
      </c>
    </row>
    <row r="4632" spans="52:54" ht="15.75" customHeight="1">
      <c r="AZ4632" s="138">
        <f t="shared" ca="1" si="122"/>
        <v>248000</v>
      </c>
      <c r="BA4632" s="138">
        <f t="shared" ca="1" si="123"/>
        <v>247999</v>
      </c>
      <c r="BB4632" s="138">
        <f t="shared" ca="1" si="124"/>
        <v>1</v>
      </c>
    </row>
    <row r="4633" spans="52:54" ht="15.75" customHeight="1">
      <c r="AZ4633" s="138">
        <f t="shared" ca="1" si="122"/>
        <v>335000</v>
      </c>
      <c r="BA4633" s="138">
        <f t="shared" ca="1" si="123"/>
        <v>334999</v>
      </c>
      <c r="BB4633" s="138">
        <f t="shared" ca="1" si="124"/>
        <v>1</v>
      </c>
    </row>
    <row r="4634" spans="52:54" ht="15.75" customHeight="1">
      <c r="AZ4634" s="138">
        <f t="shared" ca="1" si="122"/>
        <v>271000</v>
      </c>
      <c r="BA4634" s="138">
        <f t="shared" ca="1" si="123"/>
        <v>270999</v>
      </c>
      <c r="BB4634" s="138">
        <f t="shared" ca="1" si="124"/>
        <v>1</v>
      </c>
    </row>
    <row r="4635" spans="52:54" ht="15.75" customHeight="1">
      <c r="AZ4635" s="138">
        <f t="shared" ca="1" si="122"/>
        <v>338000</v>
      </c>
      <c r="BA4635" s="138">
        <f t="shared" ca="1" si="123"/>
        <v>337999</v>
      </c>
      <c r="BB4635" s="138">
        <f t="shared" ca="1" si="124"/>
        <v>1</v>
      </c>
    </row>
    <row r="4636" spans="52:54" ht="15.75" customHeight="1">
      <c r="AZ4636" s="138">
        <f t="shared" ca="1" si="122"/>
        <v>163000</v>
      </c>
      <c r="BA4636" s="138">
        <f t="shared" ca="1" si="123"/>
        <v>162999</v>
      </c>
      <c r="BB4636" s="138">
        <f t="shared" ca="1" si="124"/>
        <v>1</v>
      </c>
    </row>
    <row r="4637" spans="52:54" ht="15.75" customHeight="1">
      <c r="AZ4637" s="138">
        <f t="shared" ca="1" si="122"/>
        <v>164000</v>
      </c>
      <c r="BA4637" s="138">
        <f t="shared" ca="1" si="123"/>
        <v>163999</v>
      </c>
      <c r="BB4637" s="138">
        <f t="shared" ca="1" si="124"/>
        <v>1</v>
      </c>
    </row>
    <row r="4638" spans="52:54" ht="15.75" customHeight="1">
      <c r="AZ4638" s="138">
        <f t="shared" ca="1" si="122"/>
        <v>249000</v>
      </c>
      <c r="BA4638" s="138">
        <f t="shared" ca="1" si="123"/>
        <v>248999</v>
      </c>
      <c r="BB4638" s="138">
        <f t="shared" ca="1" si="124"/>
        <v>1</v>
      </c>
    </row>
    <row r="4639" spans="52:54" ht="15.75" customHeight="1">
      <c r="AZ4639" s="138">
        <f t="shared" ca="1" si="122"/>
        <v>289000</v>
      </c>
      <c r="BA4639" s="138">
        <f t="shared" ca="1" si="123"/>
        <v>288999</v>
      </c>
      <c r="BB4639" s="138">
        <f t="shared" ca="1" si="124"/>
        <v>1</v>
      </c>
    </row>
    <row r="4640" spans="52:54" ht="15.75" customHeight="1">
      <c r="AZ4640" s="138">
        <f t="shared" ca="1" si="122"/>
        <v>358000</v>
      </c>
      <c r="BA4640" s="138">
        <f t="shared" ca="1" si="123"/>
        <v>357999</v>
      </c>
      <c r="BB4640" s="138">
        <f t="shared" ca="1" si="124"/>
        <v>1</v>
      </c>
    </row>
    <row r="4641" spans="52:54" ht="15.75" customHeight="1">
      <c r="AZ4641" s="138">
        <f t="shared" ca="1" si="122"/>
        <v>307000</v>
      </c>
      <c r="BA4641" s="138">
        <f t="shared" ca="1" si="123"/>
        <v>306999</v>
      </c>
      <c r="BB4641" s="138">
        <f t="shared" ca="1" si="124"/>
        <v>1</v>
      </c>
    </row>
    <row r="4642" spans="52:54" ht="15.75" customHeight="1">
      <c r="AZ4642" s="138">
        <f t="shared" ca="1" si="122"/>
        <v>132000</v>
      </c>
      <c r="BA4642" s="138">
        <f t="shared" ca="1" si="123"/>
        <v>131999</v>
      </c>
      <c r="BB4642" s="138">
        <f t="shared" ca="1" si="124"/>
        <v>1</v>
      </c>
    </row>
    <row r="4643" spans="52:54" ht="15.75" customHeight="1">
      <c r="AZ4643" s="138">
        <f t="shared" ca="1" si="122"/>
        <v>331000</v>
      </c>
      <c r="BA4643" s="138">
        <f t="shared" ca="1" si="123"/>
        <v>330999</v>
      </c>
      <c r="BB4643" s="138">
        <f t="shared" ca="1" si="124"/>
        <v>1</v>
      </c>
    </row>
    <row r="4644" spans="52:54" ht="15.75" customHeight="1">
      <c r="AZ4644" s="138">
        <f t="shared" ca="1" si="122"/>
        <v>123000</v>
      </c>
      <c r="BA4644" s="138">
        <f t="shared" ca="1" si="123"/>
        <v>122999</v>
      </c>
      <c r="BB4644" s="138">
        <f t="shared" ca="1" si="124"/>
        <v>1</v>
      </c>
    </row>
    <row r="4645" spans="52:54" ht="15.75" customHeight="1">
      <c r="AZ4645" s="138">
        <f t="shared" ca="1" si="122"/>
        <v>395000</v>
      </c>
      <c r="BA4645" s="138">
        <f t="shared" ca="1" si="123"/>
        <v>394999</v>
      </c>
      <c r="BB4645" s="138">
        <f t="shared" ca="1" si="124"/>
        <v>1</v>
      </c>
    </row>
    <row r="4646" spans="52:54" ht="15.75" customHeight="1">
      <c r="AZ4646" s="138">
        <f t="shared" ca="1" si="122"/>
        <v>302000</v>
      </c>
      <c r="BA4646" s="138">
        <f t="shared" ca="1" si="123"/>
        <v>301999</v>
      </c>
      <c r="BB4646" s="138">
        <f t="shared" ca="1" si="124"/>
        <v>1</v>
      </c>
    </row>
    <row r="4647" spans="52:54" ht="15.75" customHeight="1">
      <c r="AZ4647" s="138">
        <f t="shared" ca="1" si="122"/>
        <v>160000</v>
      </c>
      <c r="BA4647" s="138">
        <f t="shared" ca="1" si="123"/>
        <v>159999</v>
      </c>
      <c r="BB4647" s="138">
        <f t="shared" ca="1" si="124"/>
        <v>1</v>
      </c>
    </row>
    <row r="4648" spans="52:54" ht="15.75" customHeight="1">
      <c r="AZ4648" s="138">
        <f t="shared" ca="1" si="122"/>
        <v>194000</v>
      </c>
      <c r="BA4648" s="138">
        <f t="shared" ca="1" si="123"/>
        <v>193999</v>
      </c>
      <c r="BB4648" s="138">
        <f t="shared" ca="1" si="124"/>
        <v>1</v>
      </c>
    </row>
    <row r="4649" spans="52:54" ht="15.75" customHeight="1">
      <c r="AZ4649" s="138">
        <f t="shared" ca="1" si="122"/>
        <v>106000</v>
      </c>
      <c r="BA4649" s="138">
        <f t="shared" ca="1" si="123"/>
        <v>105999</v>
      </c>
      <c r="BB4649" s="138">
        <f t="shared" ca="1" si="124"/>
        <v>1</v>
      </c>
    </row>
    <row r="4650" spans="52:54" ht="15.75" customHeight="1">
      <c r="AZ4650" s="138">
        <f t="shared" ca="1" si="122"/>
        <v>253000</v>
      </c>
      <c r="BA4650" s="138">
        <f t="shared" ca="1" si="123"/>
        <v>252999</v>
      </c>
      <c r="BB4650" s="138">
        <f t="shared" ca="1" si="124"/>
        <v>1</v>
      </c>
    </row>
    <row r="4651" spans="52:54" ht="15.75" customHeight="1">
      <c r="AZ4651" s="138">
        <f t="shared" ca="1" si="122"/>
        <v>225000</v>
      </c>
      <c r="BA4651" s="138">
        <f t="shared" ca="1" si="123"/>
        <v>224999</v>
      </c>
      <c r="BB4651" s="138">
        <f t="shared" ca="1" si="124"/>
        <v>1</v>
      </c>
    </row>
    <row r="4652" spans="52:54" ht="15.75" customHeight="1">
      <c r="AZ4652" s="138">
        <f t="shared" ca="1" si="122"/>
        <v>222000</v>
      </c>
      <c r="BA4652" s="138">
        <f t="shared" ca="1" si="123"/>
        <v>221999</v>
      </c>
      <c r="BB4652" s="138">
        <f t="shared" ca="1" si="124"/>
        <v>1</v>
      </c>
    </row>
    <row r="4653" spans="52:54" ht="15.75" customHeight="1">
      <c r="AZ4653" s="138">
        <f t="shared" ca="1" si="122"/>
        <v>196000</v>
      </c>
      <c r="BA4653" s="138">
        <f t="shared" ca="1" si="123"/>
        <v>195999</v>
      </c>
      <c r="BB4653" s="138">
        <f t="shared" ca="1" si="124"/>
        <v>1</v>
      </c>
    </row>
    <row r="4654" spans="52:54" ht="15.75" customHeight="1">
      <c r="AZ4654" s="138">
        <f t="shared" ca="1" si="122"/>
        <v>146000</v>
      </c>
      <c r="BA4654" s="138">
        <f t="shared" ca="1" si="123"/>
        <v>145999</v>
      </c>
      <c r="BB4654" s="138">
        <f t="shared" ca="1" si="124"/>
        <v>1</v>
      </c>
    </row>
    <row r="4655" spans="52:54" ht="15.75" customHeight="1">
      <c r="AZ4655" s="138">
        <f t="shared" ca="1" si="122"/>
        <v>305000</v>
      </c>
      <c r="BA4655" s="138">
        <f t="shared" ca="1" si="123"/>
        <v>304999</v>
      </c>
      <c r="BB4655" s="138">
        <f t="shared" ca="1" si="124"/>
        <v>1</v>
      </c>
    </row>
    <row r="4656" spans="52:54" ht="15.75" customHeight="1">
      <c r="AZ4656" s="138">
        <f t="shared" ca="1" si="122"/>
        <v>216000</v>
      </c>
      <c r="BA4656" s="138">
        <f t="shared" ca="1" si="123"/>
        <v>215999</v>
      </c>
      <c r="BB4656" s="138">
        <f t="shared" ca="1" si="124"/>
        <v>1</v>
      </c>
    </row>
    <row r="4657" spans="52:54" ht="15.75" customHeight="1">
      <c r="AZ4657" s="138">
        <f t="shared" ca="1" si="122"/>
        <v>274000</v>
      </c>
      <c r="BA4657" s="138">
        <f t="shared" ca="1" si="123"/>
        <v>273999</v>
      </c>
      <c r="BB4657" s="138">
        <f t="shared" ca="1" si="124"/>
        <v>1</v>
      </c>
    </row>
    <row r="4658" spans="52:54" ht="15.75" customHeight="1">
      <c r="AZ4658" s="138">
        <f t="shared" ca="1" si="122"/>
        <v>376000</v>
      </c>
      <c r="BA4658" s="138">
        <f t="shared" ca="1" si="123"/>
        <v>375999</v>
      </c>
      <c r="BB4658" s="138">
        <f t="shared" ca="1" si="124"/>
        <v>1</v>
      </c>
    </row>
    <row r="4659" spans="52:54" ht="15.75" customHeight="1">
      <c r="AZ4659" s="138">
        <f t="shared" ca="1" si="122"/>
        <v>157000</v>
      </c>
      <c r="BA4659" s="138">
        <f t="shared" ca="1" si="123"/>
        <v>156999</v>
      </c>
      <c r="BB4659" s="138">
        <f t="shared" ca="1" si="124"/>
        <v>1</v>
      </c>
    </row>
    <row r="4660" spans="52:54" ht="15.75" customHeight="1">
      <c r="AZ4660" s="138">
        <f t="shared" ca="1" si="122"/>
        <v>374000</v>
      </c>
      <c r="BA4660" s="138">
        <f t="shared" ca="1" si="123"/>
        <v>373999</v>
      </c>
      <c r="BB4660" s="138">
        <f t="shared" ca="1" si="124"/>
        <v>1</v>
      </c>
    </row>
    <row r="4661" spans="52:54" ht="15.75" customHeight="1">
      <c r="AZ4661" s="138">
        <f t="shared" ca="1" si="122"/>
        <v>281000</v>
      </c>
      <c r="BA4661" s="138">
        <f t="shared" ca="1" si="123"/>
        <v>280999</v>
      </c>
      <c r="BB4661" s="138">
        <f t="shared" ca="1" si="124"/>
        <v>1</v>
      </c>
    </row>
    <row r="4662" spans="52:54" ht="15.75" customHeight="1">
      <c r="AZ4662" s="138">
        <f t="shared" ca="1" si="122"/>
        <v>267000</v>
      </c>
      <c r="BA4662" s="138">
        <f t="shared" ca="1" si="123"/>
        <v>266999</v>
      </c>
      <c r="BB4662" s="138">
        <f t="shared" ca="1" si="124"/>
        <v>1</v>
      </c>
    </row>
    <row r="4663" spans="52:54" ht="15.75" customHeight="1">
      <c r="AZ4663" s="138">
        <f t="shared" ca="1" si="122"/>
        <v>306000</v>
      </c>
      <c r="BA4663" s="138">
        <f t="shared" ca="1" si="123"/>
        <v>305999</v>
      </c>
      <c r="BB4663" s="138">
        <f t="shared" ca="1" si="124"/>
        <v>1</v>
      </c>
    </row>
    <row r="4664" spans="52:54" ht="15.75" customHeight="1">
      <c r="AZ4664" s="138">
        <f t="shared" ca="1" si="122"/>
        <v>395000</v>
      </c>
      <c r="BA4664" s="138">
        <f t="shared" ca="1" si="123"/>
        <v>394999</v>
      </c>
      <c r="BB4664" s="138">
        <f t="shared" ca="1" si="124"/>
        <v>1</v>
      </c>
    </row>
    <row r="4665" spans="52:54" ht="15.75" customHeight="1">
      <c r="AZ4665" s="138">
        <f t="shared" ca="1" si="122"/>
        <v>280000</v>
      </c>
      <c r="BA4665" s="138">
        <f t="shared" ca="1" si="123"/>
        <v>279999</v>
      </c>
      <c r="BB4665" s="138">
        <f t="shared" ca="1" si="124"/>
        <v>1</v>
      </c>
    </row>
    <row r="4666" spans="52:54" ht="15.75" customHeight="1">
      <c r="AZ4666" s="138">
        <f t="shared" ca="1" si="122"/>
        <v>231000</v>
      </c>
      <c r="BA4666" s="138">
        <f t="shared" ca="1" si="123"/>
        <v>230999</v>
      </c>
      <c r="BB4666" s="138">
        <f t="shared" ca="1" si="124"/>
        <v>1</v>
      </c>
    </row>
    <row r="4667" spans="52:54" ht="15.75" customHeight="1">
      <c r="AZ4667" s="138">
        <f t="shared" ca="1" si="122"/>
        <v>108000</v>
      </c>
      <c r="BA4667" s="138">
        <f t="shared" ca="1" si="123"/>
        <v>107999</v>
      </c>
      <c r="BB4667" s="138">
        <f t="shared" ca="1" si="124"/>
        <v>1</v>
      </c>
    </row>
    <row r="4668" spans="52:54" ht="15.75" customHeight="1">
      <c r="AZ4668" s="138">
        <f t="shared" ca="1" si="122"/>
        <v>160000</v>
      </c>
      <c r="BA4668" s="138">
        <f t="shared" ca="1" si="123"/>
        <v>159999</v>
      </c>
      <c r="BB4668" s="138">
        <f t="shared" ca="1" si="124"/>
        <v>1</v>
      </c>
    </row>
    <row r="4669" spans="52:54" ht="15.75" customHeight="1">
      <c r="AZ4669" s="138">
        <f t="shared" ca="1" si="122"/>
        <v>220000</v>
      </c>
      <c r="BA4669" s="138">
        <f t="shared" ca="1" si="123"/>
        <v>219999</v>
      </c>
      <c r="BB4669" s="138">
        <f t="shared" ca="1" si="124"/>
        <v>1</v>
      </c>
    </row>
    <row r="4670" spans="52:54" ht="15.75" customHeight="1">
      <c r="AZ4670" s="138">
        <f t="shared" ca="1" si="122"/>
        <v>247000</v>
      </c>
      <c r="BA4670" s="138">
        <f t="shared" ca="1" si="123"/>
        <v>246999</v>
      </c>
      <c r="BB4670" s="138">
        <f t="shared" ca="1" si="124"/>
        <v>1</v>
      </c>
    </row>
    <row r="4671" spans="52:54" ht="15.75" customHeight="1">
      <c r="AZ4671" s="138">
        <f t="shared" ca="1" si="122"/>
        <v>334000</v>
      </c>
      <c r="BA4671" s="138">
        <f t="shared" ca="1" si="123"/>
        <v>333999</v>
      </c>
      <c r="BB4671" s="138">
        <f t="shared" ca="1" si="124"/>
        <v>1</v>
      </c>
    </row>
    <row r="4672" spans="52:54" ht="15.75" customHeight="1">
      <c r="AZ4672" s="138">
        <f t="shared" ca="1" si="122"/>
        <v>313000</v>
      </c>
      <c r="BA4672" s="138">
        <f t="shared" ca="1" si="123"/>
        <v>312999</v>
      </c>
      <c r="BB4672" s="138">
        <f t="shared" ca="1" si="124"/>
        <v>1</v>
      </c>
    </row>
    <row r="4673" spans="52:54" ht="15.75" customHeight="1">
      <c r="AZ4673" s="138">
        <f t="shared" ca="1" si="122"/>
        <v>390000</v>
      </c>
      <c r="BA4673" s="138">
        <f t="shared" ca="1" si="123"/>
        <v>389999</v>
      </c>
      <c r="BB4673" s="138">
        <f t="shared" ca="1" si="124"/>
        <v>1</v>
      </c>
    </row>
    <row r="4674" spans="52:54" ht="15.75" customHeight="1">
      <c r="AZ4674" s="138">
        <f t="shared" ca="1" si="122"/>
        <v>366000</v>
      </c>
      <c r="BA4674" s="138">
        <f t="shared" ca="1" si="123"/>
        <v>365999</v>
      </c>
      <c r="BB4674" s="138">
        <f t="shared" ca="1" si="124"/>
        <v>1</v>
      </c>
    </row>
    <row r="4675" spans="52:54" ht="15.75" customHeight="1">
      <c r="AZ4675" s="138">
        <f t="shared" ca="1" si="122"/>
        <v>359000</v>
      </c>
      <c r="BA4675" s="138">
        <f t="shared" ca="1" si="123"/>
        <v>358999</v>
      </c>
      <c r="BB4675" s="138">
        <f t="shared" ca="1" si="124"/>
        <v>1</v>
      </c>
    </row>
    <row r="4676" spans="52:54" ht="15.75" customHeight="1">
      <c r="AZ4676" s="138">
        <f t="shared" ca="1" si="122"/>
        <v>211000</v>
      </c>
      <c r="BA4676" s="138">
        <f t="shared" ca="1" si="123"/>
        <v>210999</v>
      </c>
      <c r="BB4676" s="138">
        <f t="shared" ca="1" si="124"/>
        <v>1</v>
      </c>
    </row>
    <row r="4677" spans="52:54" ht="15.75" customHeight="1">
      <c r="AZ4677" s="138">
        <f t="shared" ca="1" si="122"/>
        <v>348000</v>
      </c>
      <c r="BA4677" s="138">
        <f t="shared" ca="1" si="123"/>
        <v>347999</v>
      </c>
      <c r="BB4677" s="138">
        <f t="shared" ca="1" si="124"/>
        <v>1</v>
      </c>
    </row>
    <row r="4678" spans="52:54" ht="15.75" customHeight="1">
      <c r="AZ4678" s="138">
        <f t="shared" ca="1" si="122"/>
        <v>162000</v>
      </c>
      <c r="BA4678" s="138">
        <f t="shared" ca="1" si="123"/>
        <v>161999</v>
      </c>
      <c r="BB4678" s="138">
        <f t="shared" ca="1" si="124"/>
        <v>1</v>
      </c>
    </row>
    <row r="4679" spans="52:54" ht="15.75" customHeight="1">
      <c r="AZ4679" s="138">
        <f t="shared" ca="1" si="122"/>
        <v>375000</v>
      </c>
      <c r="BA4679" s="138">
        <f t="shared" ca="1" si="123"/>
        <v>374999</v>
      </c>
      <c r="BB4679" s="138">
        <f t="shared" ca="1" si="124"/>
        <v>1</v>
      </c>
    </row>
    <row r="4680" spans="52:54" ht="15.75" customHeight="1">
      <c r="AZ4680" s="138">
        <f t="shared" ca="1" si="122"/>
        <v>352000</v>
      </c>
      <c r="BA4680" s="138">
        <f t="shared" ca="1" si="123"/>
        <v>351999</v>
      </c>
      <c r="BB4680" s="138">
        <f t="shared" ca="1" si="124"/>
        <v>1</v>
      </c>
    </row>
    <row r="4681" spans="52:54" ht="15.75" customHeight="1">
      <c r="AZ4681" s="138">
        <f t="shared" ca="1" si="122"/>
        <v>162000</v>
      </c>
      <c r="BA4681" s="138">
        <f t="shared" ca="1" si="123"/>
        <v>161999</v>
      </c>
      <c r="BB4681" s="138">
        <f t="shared" ca="1" si="124"/>
        <v>1</v>
      </c>
    </row>
    <row r="4682" spans="52:54" ht="15.75" customHeight="1">
      <c r="AZ4682" s="138">
        <f t="shared" ca="1" si="122"/>
        <v>198000</v>
      </c>
      <c r="BA4682" s="138">
        <f t="shared" ca="1" si="123"/>
        <v>197999</v>
      </c>
      <c r="BB4682" s="138">
        <f t="shared" ca="1" si="124"/>
        <v>1</v>
      </c>
    </row>
    <row r="4683" spans="52:54" ht="15.75" customHeight="1">
      <c r="AZ4683" s="138">
        <f t="shared" ca="1" si="122"/>
        <v>169000</v>
      </c>
      <c r="BA4683" s="138">
        <f t="shared" ca="1" si="123"/>
        <v>168999</v>
      </c>
      <c r="BB4683" s="138">
        <f t="shared" ca="1" si="124"/>
        <v>1</v>
      </c>
    </row>
    <row r="4684" spans="52:54" ht="15.75" customHeight="1">
      <c r="AZ4684" s="138">
        <f t="shared" ca="1" si="122"/>
        <v>186000</v>
      </c>
      <c r="BA4684" s="138">
        <f t="shared" ca="1" si="123"/>
        <v>185999</v>
      </c>
      <c r="BB4684" s="138">
        <f t="shared" ca="1" si="124"/>
        <v>1</v>
      </c>
    </row>
    <row r="4685" spans="52:54" ht="15.75" customHeight="1">
      <c r="AZ4685" s="138">
        <f t="shared" ca="1" si="122"/>
        <v>187000</v>
      </c>
      <c r="BA4685" s="138">
        <f t="shared" ca="1" si="123"/>
        <v>186999</v>
      </c>
      <c r="BB4685" s="138">
        <f t="shared" ca="1" si="124"/>
        <v>1</v>
      </c>
    </row>
    <row r="4686" spans="52:54" ht="15.75" customHeight="1">
      <c r="AZ4686" s="138">
        <f t="shared" ca="1" si="122"/>
        <v>341000</v>
      </c>
      <c r="BA4686" s="138">
        <f t="shared" ca="1" si="123"/>
        <v>340999</v>
      </c>
      <c r="BB4686" s="138">
        <f t="shared" ca="1" si="124"/>
        <v>1</v>
      </c>
    </row>
    <row r="4687" spans="52:54" ht="15.75" customHeight="1">
      <c r="AZ4687" s="138">
        <f t="shared" ca="1" si="122"/>
        <v>362000</v>
      </c>
      <c r="BA4687" s="138">
        <f t="shared" ca="1" si="123"/>
        <v>361999</v>
      </c>
      <c r="BB4687" s="138">
        <f t="shared" ca="1" si="124"/>
        <v>1</v>
      </c>
    </row>
    <row r="4688" spans="52:54" ht="15.75" customHeight="1">
      <c r="AZ4688" s="138">
        <f t="shared" ca="1" si="122"/>
        <v>274000</v>
      </c>
      <c r="BA4688" s="138">
        <f t="shared" ca="1" si="123"/>
        <v>273999</v>
      </c>
      <c r="BB4688" s="138">
        <f t="shared" ca="1" si="124"/>
        <v>1</v>
      </c>
    </row>
    <row r="4689" spans="52:54" ht="15.75" customHeight="1">
      <c r="AZ4689" s="138">
        <f t="shared" ca="1" si="122"/>
        <v>256000</v>
      </c>
      <c r="BA4689" s="138">
        <f t="shared" ca="1" si="123"/>
        <v>255999</v>
      </c>
      <c r="BB4689" s="138">
        <f t="shared" ca="1" si="124"/>
        <v>1</v>
      </c>
    </row>
    <row r="4690" spans="52:54" ht="15.75" customHeight="1">
      <c r="AZ4690" s="138">
        <f t="shared" ca="1" si="122"/>
        <v>363000</v>
      </c>
      <c r="BA4690" s="138">
        <f t="shared" ca="1" si="123"/>
        <v>362999</v>
      </c>
      <c r="BB4690" s="138">
        <f t="shared" ca="1" si="124"/>
        <v>1</v>
      </c>
    </row>
    <row r="4691" spans="52:54" ht="15.75" customHeight="1">
      <c r="AZ4691" s="138">
        <f t="shared" ca="1" si="122"/>
        <v>186000</v>
      </c>
      <c r="BA4691" s="138">
        <f t="shared" ca="1" si="123"/>
        <v>185999</v>
      </c>
      <c r="BB4691" s="138">
        <f t="shared" ca="1" si="124"/>
        <v>1</v>
      </c>
    </row>
    <row r="4692" spans="52:54" ht="15.75" customHeight="1">
      <c r="AZ4692" s="138">
        <f t="shared" ca="1" si="122"/>
        <v>209000</v>
      </c>
      <c r="BA4692" s="138">
        <f t="shared" ca="1" si="123"/>
        <v>208999</v>
      </c>
      <c r="BB4692" s="138">
        <f t="shared" ca="1" si="124"/>
        <v>1</v>
      </c>
    </row>
    <row r="4693" spans="52:54" ht="15.75" customHeight="1">
      <c r="AZ4693" s="138">
        <f t="shared" ca="1" si="122"/>
        <v>295000</v>
      </c>
      <c r="BA4693" s="138">
        <f t="shared" ca="1" si="123"/>
        <v>294999</v>
      </c>
      <c r="BB4693" s="138">
        <f t="shared" ca="1" si="124"/>
        <v>1</v>
      </c>
    </row>
    <row r="4694" spans="52:54" ht="15.75" customHeight="1">
      <c r="AZ4694" s="138">
        <f t="shared" ca="1" si="122"/>
        <v>298000</v>
      </c>
      <c r="BA4694" s="138">
        <f t="shared" ca="1" si="123"/>
        <v>297999</v>
      </c>
      <c r="BB4694" s="138">
        <f t="shared" ca="1" si="124"/>
        <v>1</v>
      </c>
    </row>
    <row r="4695" spans="52:54" ht="15.75" customHeight="1">
      <c r="AZ4695" s="138">
        <f t="shared" ca="1" si="122"/>
        <v>137000</v>
      </c>
      <c r="BA4695" s="138">
        <f t="shared" ca="1" si="123"/>
        <v>136999</v>
      </c>
      <c r="BB4695" s="138">
        <f t="shared" ca="1" si="124"/>
        <v>1</v>
      </c>
    </row>
    <row r="4696" spans="52:54" ht="15.75" customHeight="1">
      <c r="AZ4696" s="138">
        <f t="shared" ca="1" si="122"/>
        <v>323000</v>
      </c>
      <c r="BA4696" s="138">
        <f t="shared" ca="1" si="123"/>
        <v>322999</v>
      </c>
      <c r="BB4696" s="138">
        <f t="shared" ca="1" si="124"/>
        <v>1</v>
      </c>
    </row>
    <row r="4697" spans="52:54" ht="15.75" customHeight="1">
      <c r="AZ4697" s="138">
        <f t="shared" ca="1" si="122"/>
        <v>295000</v>
      </c>
      <c r="BA4697" s="138">
        <f t="shared" ca="1" si="123"/>
        <v>294999</v>
      </c>
      <c r="BB4697" s="138">
        <f t="shared" ca="1" si="124"/>
        <v>1</v>
      </c>
    </row>
    <row r="4698" spans="52:54" ht="15.75" customHeight="1">
      <c r="AZ4698" s="138">
        <f t="shared" ca="1" si="122"/>
        <v>260000</v>
      </c>
      <c r="BA4698" s="138">
        <f t="shared" ca="1" si="123"/>
        <v>259999</v>
      </c>
      <c r="BB4698" s="138">
        <f t="shared" ca="1" si="124"/>
        <v>1</v>
      </c>
    </row>
    <row r="4699" spans="52:54" ht="15.75" customHeight="1">
      <c r="AZ4699" s="138">
        <f t="shared" ca="1" si="122"/>
        <v>224000</v>
      </c>
      <c r="BA4699" s="138">
        <f t="shared" ca="1" si="123"/>
        <v>223999</v>
      </c>
      <c r="BB4699" s="138">
        <f t="shared" ca="1" si="124"/>
        <v>1</v>
      </c>
    </row>
    <row r="4700" spans="52:54" ht="15.75" customHeight="1">
      <c r="AZ4700" s="138">
        <f t="shared" ca="1" si="122"/>
        <v>389000</v>
      </c>
      <c r="BA4700" s="138">
        <f t="shared" ca="1" si="123"/>
        <v>388999</v>
      </c>
      <c r="BB4700" s="138">
        <f t="shared" ca="1" si="124"/>
        <v>1</v>
      </c>
    </row>
    <row r="4701" spans="52:54" ht="15.75" customHeight="1">
      <c r="AZ4701" s="138">
        <f t="shared" ca="1" si="122"/>
        <v>202000</v>
      </c>
      <c r="BA4701" s="138">
        <f t="shared" ca="1" si="123"/>
        <v>201999</v>
      </c>
      <c r="BB4701" s="138">
        <f t="shared" ca="1" si="124"/>
        <v>1</v>
      </c>
    </row>
    <row r="4702" spans="52:54" ht="15.75" customHeight="1">
      <c r="AZ4702" s="138">
        <f t="shared" ca="1" si="122"/>
        <v>136000</v>
      </c>
      <c r="BA4702" s="138">
        <f t="shared" ca="1" si="123"/>
        <v>135999</v>
      </c>
      <c r="BB4702" s="138">
        <f t="shared" ca="1" si="124"/>
        <v>1</v>
      </c>
    </row>
    <row r="4703" spans="52:54" ht="15.75" customHeight="1">
      <c r="AZ4703" s="138">
        <f t="shared" ca="1" si="122"/>
        <v>114000</v>
      </c>
      <c r="BA4703" s="138">
        <f t="shared" ca="1" si="123"/>
        <v>113999</v>
      </c>
      <c r="BB4703" s="138">
        <f t="shared" ca="1" si="124"/>
        <v>1</v>
      </c>
    </row>
    <row r="4704" spans="52:54" ht="15.75" customHeight="1">
      <c r="AZ4704" s="138">
        <f t="shared" ca="1" si="122"/>
        <v>278000</v>
      </c>
      <c r="BA4704" s="138">
        <f t="shared" ca="1" si="123"/>
        <v>277999</v>
      </c>
      <c r="BB4704" s="138">
        <f t="shared" ca="1" si="124"/>
        <v>1</v>
      </c>
    </row>
    <row r="4705" spans="52:54" ht="15.75" customHeight="1">
      <c r="AZ4705" s="138">
        <f t="shared" ca="1" si="122"/>
        <v>243000</v>
      </c>
      <c r="BA4705" s="138">
        <f t="shared" ca="1" si="123"/>
        <v>242999</v>
      </c>
      <c r="BB4705" s="138">
        <f t="shared" ca="1" si="124"/>
        <v>1</v>
      </c>
    </row>
    <row r="4706" spans="52:54" ht="15.75" customHeight="1">
      <c r="AZ4706" s="138">
        <f t="shared" ca="1" si="122"/>
        <v>373000</v>
      </c>
      <c r="BA4706" s="138">
        <f t="shared" ca="1" si="123"/>
        <v>372999</v>
      </c>
      <c r="BB4706" s="138">
        <f t="shared" ca="1" si="124"/>
        <v>1</v>
      </c>
    </row>
    <row r="4707" spans="52:54" ht="15.75" customHeight="1">
      <c r="AZ4707" s="138">
        <f t="shared" ca="1" si="122"/>
        <v>221000</v>
      </c>
      <c r="BA4707" s="138">
        <f t="shared" ca="1" si="123"/>
        <v>220999</v>
      </c>
      <c r="BB4707" s="138">
        <f t="shared" ca="1" si="124"/>
        <v>1</v>
      </c>
    </row>
    <row r="4708" spans="52:54" ht="15.75" customHeight="1">
      <c r="AZ4708" s="138">
        <f t="shared" ca="1" si="122"/>
        <v>337000</v>
      </c>
      <c r="BA4708" s="138">
        <f t="shared" ca="1" si="123"/>
        <v>336999</v>
      </c>
      <c r="BB4708" s="138">
        <f t="shared" ca="1" si="124"/>
        <v>1</v>
      </c>
    </row>
    <row r="4709" spans="52:54" ht="15.75" customHeight="1">
      <c r="AZ4709" s="138">
        <f t="shared" ca="1" si="122"/>
        <v>142000</v>
      </c>
      <c r="BA4709" s="138">
        <f t="shared" ca="1" si="123"/>
        <v>141999</v>
      </c>
      <c r="BB4709" s="138">
        <f t="shared" ca="1" si="124"/>
        <v>1</v>
      </c>
    </row>
    <row r="4710" spans="52:54" ht="15.75" customHeight="1">
      <c r="AZ4710" s="138">
        <f t="shared" ca="1" si="122"/>
        <v>339000</v>
      </c>
      <c r="BA4710" s="138">
        <f t="shared" ca="1" si="123"/>
        <v>338999</v>
      </c>
      <c r="BB4710" s="138">
        <f t="shared" ca="1" si="124"/>
        <v>1</v>
      </c>
    </row>
    <row r="4711" spans="52:54" ht="15.75" customHeight="1">
      <c r="AZ4711" s="138">
        <f t="shared" ca="1" si="122"/>
        <v>120000</v>
      </c>
      <c r="BA4711" s="138">
        <f t="shared" ca="1" si="123"/>
        <v>119999</v>
      </c>
      <c r="BB4711" s="138">
        <f t="shared" ca="1" si="124"/>
        <v>1</v>
      </c>
    </row>
    <row r="4712" spans="52:54" ht="15.75" customHeight="1">
      <c r="AZ4712" s="138">
        <f t="shared" ca="1" si="122"/>
        <v>340000</v>
      </c>
      <c r="BA4712" s="138">
        <f t="shared" ca="1" si="123"/>
        <v>339999</v>
      </c>
      <c r="BB4712" s="138">
        <f t="shared" ca="1" si="124"/>
        <v>1</v>
      </c>
    </row>
    <row r="4713" spans="52:54" ht="15.75" customHeight="1">
      <c r="AZ4713" s="138">
        <f t="shared" ca="1" si="122"/>
        <v>380000</v>
      </c>
      <c r="BA4713" s="138">
        <f t="shared" ca="1" si="123"/>
        <v>379999</v>
      </c>
      <c r="BB4713" s="138">
        <f t="shared" ca="1" si="124"/>
        <v>1</v>
      </c>
    </row>
    <row r="4714" spans="52:54" ht="15.75" customHeight="1">
      <c r="AZ4714" s="138">
        <f t="shared" ca="1" si="122"/>
        <v>112000</v>
      </c>
      <c r="BA4714" s="138">
        <f t="shared" ca="1" si="123"/>
        <v>111999</v>
      </c>
      <c r="BB4714" s="138">
        <f t="shared" ca="1" si="124"/>
        <v>1</v>
      </c>
    </row>
    <row r="4715" spans="52:54" ht="15.75" customHeight="1">
      <c r="AZ4715" s="138">
        <f t="shared" ca="1" si="122"/>
        <v>381000</v>
      </c>
      <c r="BA4715" s="138">
        <f t="shared" ca="1" si="123"/>
        <v>380999</v>
      </c>
      <c r="BB4715" s="138">
        <f t="shared" ca="1" si="124"/>
        <v>1</v>
      </c>
    </row>
    <row r="4716" spans="52:54" ht="15.75" customHeight="1">
      <c r="AZ4716" s="138">
        <f t="shared" ca="1" si="122"/>
        <v>256000</v>
      </c>
      <c r="BA4716" s="138">
        <f t="shared" ca="1" si="123"/>
        <v>255999</v>
      </c>
      <c r="BB4716" s="138">
        <f t="shared" ca="1" si="124"/>
        <v>1</v>
      </c>
    </row>
    <row r="4717" spans="52:54" ht="15.75" customHeight="1">
      <c r="AZ4717" s="138">
        <f t="shared" ca="1" si="122"/>
        <v>170000</v>
      </c>
      <c r="BA4717" s="138">
        <f t="shared" ca="1" si="123"/>
        <v>169999</v>
      </c>
      <c r="BB4717" s="138">
        <f t="shared" ca="1" si="124"/>
        <v>1</v>
      </c>
    </row>
    <row r="4718" spans="52:54" ht="15.75" customHeight="1">
      <c r="AZ4718" s="138">
        <f t="shared" ca="1" si="122"/>
        <v>146000</v>
      </c>
      <c r="BA4718" s="138">
        <f t="shared" ca="1" si="123"/>
        <v>145999</v>
      </c>
      <c r="BB4718" s="138">
        <f t="shared" ca="1" si="124"/>
        <v>1</v>
      </c>
    </row>
    <row r="4719" spans="52:54" ht="15.75" customHeight="1">
      <c r="AZ4719" s="138">
        <f t="shared" ca="1" si="122"/>
        <v>203000</v>
      </c>
      <c r="BA4719" s="138">
        <f t="shared" ca="1" si="123"/>
        <v>202999</v>
      </c>
      <c r="BB4719" s="138">
        <f t="shared" ca="1" si="124"/>
        <v>1</v>
      </c>
    </row>
    <row r="4720" spans="52:54" ht="15.75" customHeight="1">
      <c r="AZ4720" s="138">
        <f t="shared" ca="1" si="122"/>
        <v>224000</v>
      </c>
      <c r="BA4720" s="138">
        <f t="shared" ca="1" si="123"/>
        <v>223999</v>
      </c>
      <c r="BB4720" s="138">
        <f t="shared" ca="1" si="124"/>
        <v>1</v>
      </c>
    </row>
    <row r="4721" spans="52:54" ht="15.75" customHeight="1">
      <c r="AZ4721" s="138">
        <f t="shared" ca="1" si="122"/>
        <v>203000</v>
      </c>
      <c r="BA4721" s="138">
        <f t="shared" ca="1" si="123"/>
        <v>202999</v>
      </c>
      <c r="BB4721" s="138">
        <f t="shared" ca="1" si="124"/>
        <v>1</v>
      </c>
    </row>
    <row r="4722" spans="52:54" ht="15.75" customHeight="1">
      <c r="AZ4722" s="138">
        <f t="shared" ca="1" si="122"/>
        <v>384000</v>
      </c>
      <c r="BA4722" s="138">
        <f t="shared" ca="1" si="123"/>
        <v>383999</v>
      </c>
      <c r="BB4722" s="138">
        <f t="shared" ca="1" si="124"/>
        <v>1</v>
      </c>
    </row>
    <row r="4723" spans="52:54" ht="15.75" customHeight="1">
      <c r="AZ4723" s="138">
        <f t="shared" ca="1" si="122"/>
        <v>220000</v>
      </c>
      <c r="BA4723" s="138">
        <f t="shared" ca="1" si="123"/>
        <v>219999</v>
      </c>
      <c r="BB4723" s="138">
        <f t="shared" ca="1" si="124"/>
        <v>1</v>
      </c>
    </row>
    <row r="4724" spans="52:54" ht="15.75" customHeight="1">
      <c r="AZ4724" s="138">
        <f t="shared" ca="1" si="122"/>
        <v>217000</v>
      </c>
      <c r="BA4724" s="138">
        <f t="shared" ca="1" si="123"/>
        <v>216999</v>
      </c>
      <c r="BB4724" s="138">
        <f t="shared" ca="1" si="124"/>
        <v>1</v>
      </c>
    </row>
    <row r="4725" spans="52:54" ht="15.75" customHeight="1">
      <c r="AZ4725" s="138">
        <f t="shared" ca="1" si="122"/>
        <v>306000</v>
      </c>
      <c r="BA4725" s="138">
        <f t="shared" ca="1" si="123"/>
        <v>305999</v>
      </c>
      <c r="BB4725" s="138">
        <f t="shared" ca="1" si="124"/>
        <v>1</v>
      </c>
    </row>
    <row r="4726" spans="52:54" ht="15.75" customHeight="1">
      <c r="AZ4726" s="138">
        <f t="shared" ca="1" si="122"/>
        <v>364000</v>
      </c>
      <c r="BA4726" s="138">
        <f t="shared" ca="1" si="123"/>
        <v>363999</v>
      </c>
      <c r="BB4726" s="138">
        <f t="shared" ca="1" si="124"/>
        <v>1</v>
      </c>
    </row>
    <row r="4727" spans="52:54" ht="15.75" customHeight="1">
      <c r="AZ4727" s="138">
        <f t="shared" ca="1" si="122"/>
        <v>261000</v>
      </c>
      <c r="BA4727" s="138">
        <f t="shared" ca="1" si="123"/>
        <v>260999</v>
      </c>
      <c r="BB4727" s="138">
        <f t="shared" ca="1" si="124"/>
        <v>1</v>
      </c>
    </row>
    <row r="4728" spans="52:54" ht="15.75" customHeight="1">
      <c r="AZ4728" s="138">
        <f t="shared" ca="1" si="122"/>
        <v>314000</v>
      </c>
      <c r="BA4728" s="138">
        <f t="shared" ca="1" si="123"/>
        <v>313999</v>
      </c>
      <c r="BB4728" s="138">
        <f t="shared" ca="1" si="124"/>
        <v>1</v>
      </c>
    </row>
    <row r="4729" spans="52:54" ht="15.75" customHeight="1">
      <c r="AZ4729" s="138">
        <f t="shared" ca="1" si="122"/>
        <v>142000</v>
      </c>
      <c r="BA4729" s="138">
        <f t="shared" ca="1" si="123"/>
        <v>141999</v>
      </c>
      <c r="BB4729" s="138">
        <f t="shared" ca="1" si="124"/>
        <v>1</v>
      </c>
    </row>
    <row r="4730" spans="52:54" ht="15.75" customHeight="1">
      <c r="AZ4730" s="138">
        <f t="shared" ca="1" si="122"/>
        <v>256000</v>
      </c>
      <c r="BA4730" s="138">
        <f t="shared" ca="1" si="123"/>
        <v>255999</v>
      </c>
      <c r="BB4730" s="138">
        <f t="shared" ca="1" si="124"/>
        <v>1</v>
      </c>
    </row>
    <row r="4731" spans="52:54" ht="15.75" customHeight="1">
      <c r="AZ4731" s="138">
        <f t="shared" ca="1" si="122"/>
        <v>365000</v>
      </c>
      <c r="BA4731" s="138">
        <f t="shared" ca="1" si="123"/>
        <v>364999</v>
      </c>
      <c r="BB4731" s="138">
        <f t="shared" ca="1" si="124"/>
        <v>1</v>
      </c>
    </row>
    <row r="4732" spans="52:54" ht="15.75" customHeight="1">
      <c r="AZ4732" s="138">
        <f t="shared" ca="1" si="122"/>
        <v>199000</v>
      </c>
      <c r="BA4732" s="138">
        <f t="shared" ca="1" si="123"/>
        <v>198999</v>
      </c>
      <c r="BB4732" s="138">
        <f t="shared" ca="1" si="124"/>
        <v>1</v>
      </c>
    </row>
    <row r="4733" spans="52:54" ht="15.75" customHeight="1">
      <c r="AZ4733" s="138">
        <f t="shared" ca="1" si="122"/>
        <v>185000</v>
      </c>
      <c r="BA4733" s="138">
        <f t="shared" ca="1" si="123"/>
        <v>184999</v>
      </c>
      <c r="BB4733" s="138">
        <f t="shared" ca="1" si="124"/>
        <v>1</v>
      </c>
    </row>
    <row r="4734" spans="52:54" ht="15.75" customHeight="1">
      <c r="AZ4734" s="138">
        <f t="shared" ca="1" si="122"/>
        <v>355000</v>
      </c>
      <c r="BA4734" s="138">
        <f t="shared" ca="1" si="123"/>
        <v>354999</v>
      </c>
      <c r="BB4734" s="138">
        <f t="shared" ca="1" si="124"/>
        <v>1</v>
      </c>
    </row>
    <row r="4735" spans="52:54" ht="15.75" customHeight="1">
      <c r="AZ4735" s="138">
        <f t="shared" ca="1" si="122"/>
        <v>370000</v>
      </c>
      <c r="BA4735" s="138">
        <f t="shared" ca="1" si="123"/>
        <v>369999</v>
      </c>
      <c r="BB4735" s="138">
        <f t="shared" ca="1" si="124"/>
        <v>1</v>
      </c>
    </row>
    <row r="4736" spans="52:54" ht="15.75" customHeight="1">
      <c r="AZ4736" s="138">
        <f t="shared" ca="1" si="122"/>
        <v>400000</v>
      </c>
      <c r="BA4736" s="138">
        <f t="shared" ca="1" si="123"/>
        <v>399999</v>
      </c>
      <c r="BB4736" s="138">
        <f t="shared" ca="1" si="124"/>
        <v>1</v>
      </c>
    </row>
    <row r="4737" spans="52:54" ht="15.75" customHeight="1">
      <c r="AZ4737" s="138">
        <f t="shared" ca="1" si="122"/>
        <v>278000</v>
      </c>
      <c r="BA4737" s="138">
        <f t="shared" ca="1" si="123"/>
        <v>277999</v>
      </c>
      <c r="BB4737" s="138">
        <f t="shared" ca="1" si="124"/>
        <v>1</v>
      </c>
    </row>
    <row r="4738" spans="52:54" ht="15.75" customHeight="1">
      <c r="AZ4738" s="138">
        <f t="shared" ca="1" si="122"/>
        <v>159000</v>
      </c>
      <c r="BA4738" s="138">
        <f t="shared" ca="1" si="123"/>
        <v>158999</v>
      </c>
      <c r="BB4738" s="138">
        <f t="shared" ca="1" si="124"/>
        <v>1</v>
      </c>
    </row>
    <row r="4739" spans="52:54" ht="15.75" customHeight="1">
      <c r="AZ4739" s="138">
        <f t="shared" ca="1" si="122"/>
        <v>127000</v>
      </c>
      <c r="BA4739" s="138">
        <f t="shared" ca="1" si="123"/>
        <v>126999</v>
      </c>
      <c r="BB4739" s="138">
        <f t="shared" ca="1" si="124"/>
        <v>1</v>
      </c>
    </row>
    <row r="4740" spans="52:54" ht="15.75" customHeight="1">
      <c r="AZ4740" s="138">
        <f t="shared" ca="1" si="122"/>
        <v>219000</v>
      </c>
      <c r="BA4740" s="138">
        <f t="shared" ca="1" si="123"/>
        <v>218999</v>
      </c>
      <c r="BB4740" s="138">
        <f t="shared" ca="1" si="124"/>
        <v>1</v>
      </c>
    </row>
    <row r="4741" spans="52:54" ht="15.75" customHeight="1">
      <c r="AZ4741" s="138">
        <f t="shared" ca="1" si="122"/>
        <v>279000</v>
      </c>
      <c r="BA4741" s="138">
        <f t="shared" ca="1" si="123"/>
        <v>278999</v>
      </c>
      <c r="BB4741" s="138">
        <f t="shared" ca="1" si="124"/>
        <v>1</v>
      </c>
    </row>
    <row r="4742" spans="52:54" ht="15.75" customHeight="1">
      <c r="AZ4742" s="138">
        <f t="shared" ca="1" si="122"/>
        <v>398000</v>
      </c>
      <c r="BA4742" s="138">
        <f t="shared" ca="1" si="123"/>
        <v>397999</v>
      </c>
      <c r="BB4742" s="138">
        <f t="shared" ca="1" si="124"/>
        <v>1</v>
      </c>
    </row>
    <row r="4743" spans="52:54" ht="15.75" customHeight="1">
      <c r="AZ4743" s="138">
        <f t="shared" ca="1" si="122"/>
        <v>239000</v>
      </c>
      <c r="BA4743" s="138">
        <f t="shared" ca="1" si="123"/>
        <v>238999</v>
      </c>
      <c r="BB4743" s="138">
        <f t="shared" ca="1" si="124"/>
        <v>1</v>
      </c>
    </row>
    <row r="4744" spans="52:54" ht="15.75" customHeight="1">
      <c r="AZ4744" s="138">
        <f t="shared" ca="1" si="122"/>
        <v>118000</v>
      </c>
      <c r="BA4744" s="138">
        <f t="shared" ca="1" si="123"/>
        <v>117999</v>
      </c>
      <c r="BB4744" s="138">
        <f t="shared" ca="1" si="124"/>
        <v>1</v>
      </c>
    </row>
    <row r="4745" spans="52:54" ht="15.75" customHeight="1">
      <c r="AZ4745" s="138">
        <f t="shared" ca="1" si="122"/>
        <v>158000</v>
      </c>
      <c r="BA4745" s="138">
        <f t="shared" ca="1" si="123"/>
        <v>157999</v>
      </c>
      <c r="BB4745" s="138">
        <f t="shared" ca="1" si="124"/>
        <v>1</v>
      </c>
    </row>
    <row r="4746" spans="52:54" ht="15.75" customHeight="1">
      <c r="AZ4746" s="138">
        <f t="shared" ca="1" si="122"/>
        <v>205000</v>
      </c>
      <c r="BA4746" s="138">
        <f t="shared" ca="1" si="123"/>
        <v>204999</v>
      </c>
      <c r="BB4746" s="138">
        <f t="shared" ca="1" si="124"/>
        <v>1</v>
      </c>
    </row>
    <row r="4747" spans="52:54" ht="15.75" customHeight="1">
      <c r="AZ4747" s="138">
        <f t="shared" ca="1" si="122"/>
        <v>109000</v>
      </c>
      <c r="BA4747" s="138">
        <f t="shared" ca="1" si="123"/>
        <v>108999</v>
      </c>
      <c r="BB4747" s="138">
        <f t="shared" ca="1" si="124"/>
        <v>1</v>
      </c>
    </row>
    <row r="4748" spans="52:54" ht="15.75" customHeight="1">
      <c r="AZ4748" s="138">
        <f t="shared" ca="1" si="122"/>
        <v>399000</v>
      </c>
      <c r="BA4748" s="138">
        <f t="shared" ca="1" si="123"/>
        <v>398999</v>
      </c>
      <c r="BB4748" s="138">
        <f t="shared" ca="1" si="124"/>
        <v>1</v>
      </c>
    </row>
    <row r="4749" spans="52:54" ht="15.75" customHeight="1">
      <c r="AZ4749" s="138">
        <f t="shared" ca="1" si="122"/>
        <v>390000</v>
      </c>
      <c r="BA4749" s="138">
        <f t="shared" ca="1" si="123"/>
        <v>389999</v>
      </c>
      <c r="BB4749" s="138">
        <f t="shared" ca="1" si="124"/>
        <v>1</v>
      </c>
    </row>
    <row r="4750" spans="52:54" ht="15.75" customHeight="1">
      <c r="AZ4750" s="138">
        <f t="shared" ca="1" si="122"/>
        <v>384000</v>
      </c>
      <c r="BA4750" s="138">
        <f t="shared" ca="1" si="123"/>
        <v>383999</v>
      </c>
      <c r="BB4750" s="138">
        <f t="shared" ca="1" si="124"/>
        <v>1</v>
      </c>
    </row>
    <row r="4751" spans="52:54" ht="15.75" customHeight="1">
      <c r="AZ4751" s="138">
        <f t="shared" ca="1" si="122"/>
        <v>250000</v>
      </c>
      <c r="BA4751" s="138">
        <f t="shared" ca="1" si="123"/>
        <v>249999</v>
      </c>
      <c r="BB4751" s="138">
        <f t="shared" ca="1" si="124"/>
        <v>1</v>
      </c>
    </row>
    <row r="4752" spans="52:54" ht="15.75" customHeight="1">
      <c r="AZ4752" s="138">
        <f t="shared" ca="1" si="122"/>
        <v>145000</v>
      </c>
      <c r="BA4752" s="138">
        <f t="shared" ca="1" si="123"/>
        <v>144999</v>
      </c>
      <c r="BB4752" s="138">
        <f t="shared" ca="1" si="124"/>
        <v>1</v>
      </c>
    </row>
    <row r="4753" spans="52:54" ht="15.75" customHeight="1">
      <c r="AZ4753" s="138">
        <f t="shared" ca="1" si="122"/>
        <v>220000</v>
      </c>
      <c r="BA4753" s="138">
        <f t="shared" ca="1" si="123"/>
        <v>219999</v>
      </c>
      <c r="BB4753" s="138">
        <f t="shared" ca="1" si="124"/>
        <v>1</v>
      </c>
    </row>
    <row r="4754" spans="52:54" ht="15.75" customHeight="1">
      <c r="AZ4754" s="138">
        <f t="shared" ca="1" si="122"/>
        <v>248000</v>
      </c>
      <c r="BA4754" s="138">
        <f t="shared" ca="1" si="123"/>
        <v>247999</v>
      </c>
      <c r="BB4754" s="138">
        <f t="shared" ca="1" si="124"/>
        <v>1</v>
      </c>
    </row>
    <row r="4755" spans="52:54" ht="15.75" customHeight="1">
      <c r="AZ4755" s="138">
        <f t="shared" ca="1" si="122"/>
        <v>253000</v>
      </c>
      <c r="BA4755" s="138">
        <f t="shared" ca="1" si="123"/>
        <v>252999</v>
      </c>
      <c r="BB4755" s="138">
        <f t="shared" ca="1" si="124"/>
        <v>1</v>
      </c>
    </row>
    <row r="4756" spans="52:54" ht="15.75" customHeight="1">
      <c r="AZ4756" s="138">
        <f t="shared" ca="1" si="122"/>
        <v>126000</v>
      </c>
      <c r="BA4756" s="138">
        <f t="shared" ca="1" si="123"/>
        <v>125999</v>
      </c>
      <c r="BB4756" s="138">
        <f t="shared" ca="1" si="124"/>
        <v>1</v>
      </c>
    </row>
    <row r="4757" spans="52:54" ht="15.75" customHeight="1">
      <c r="AZ4757" s="138">
        <f t="shared" ca="1" si="122"/>
        <v>158000</v>
      </c>
      <c r="BA4757" s="138">
        <f t="shared" ca="1" si="123"/>
        <v>157999</v>
      </c>
      <c r="BB4757" s="138">
        <f t="shared" ca="1" si="124"/>
        <v>1</v>
      </c>
    </row>
    <row r="4758" spans="52:54" ht="15.75" customHeight="1">
      <c r="AZ4758" s="138">
        <f t="shared" ca="1" si="122"/>
        <v>254000</v>
      </c>
      <c r="BA4758" s="138">
        <f t="shared" ca="1" si="123"/>
        <v>253999</v>
      </c>
      <c r="BB4758" s="138">
        <f t="shared" ca="1" si="124"/>
        <v>1</v>
      </c>
    </row>
    <row r="4759" spans="52:54" ht="15.75" customHeight="1">
      <c r="AZ4759" s="138">
        <f t="shared" ca="1" si="122"/>
        <v>389000</v>
      </c>
      <c r="BA4759" s="138">
        <f t="shared" ca="1" si="123"/>
        <v>388999</v>
      </c>
      <c r="BB4759" s="138">
        <f t="shared" ca="1" si="124"/>
        <v>1</v>
      </c>
    </row>
    <row r="4760" spans="52:54" ht="15.75" customHeight="1">
      <c r="AZ4760" s="138">
        <f t="shared" ca="1" si="122"/>
        <v>397000</v>
      </c>
      <c r="BA4760" s="138">
        <f t="shared" ca="1" si="123"/>
        <v>396999</v>
      </c>
      <c r="BB4760" s="138">
        <f t="shared" ca="1" si="124"/>
        <v>1</v>
      </c>
    </row>
    <row r="4761" spans="52:54" ht="15.75" customHeight="1">
      <c r="AZ4761" s="138">
        <f t="shared" ca="1" si="122"/>
        <v>340000</v>
      </c>
      <c r="BA4761" s="138">
        <f t="shared" ca="1" si="123"/>
        <v>339999</v>
      </c>
      <c r="BB4761" s="138">
        <f t="shared" ca="1" si="124"/>
        <v>1</v>
      </c>
    </row>
    <row r="4762" spans="52:54" ht="15.75" customHeight="1">
      <c r="AZ4762" s="138">
        <f t="shared" ca="1" si="122"/>
        <v>233000</v>
      </c>
      <c r="BA4762" s="138">
        <f t="shared" ca="1" si="123"/>
        <v>232999</v>
      </c>
      <c r="BB4762" s="138">
        <f t="shared" ca="1" si="124"/>
        <v>1</v>
      </c>
    </row>
    <row r="4763" spans="52:54" ht="15.75" customHeight="1">
      <c r="AZ4763" s="138">
        <f t="shared" ca="1" si="122"/>
        <v>206000</v>
      </c>
      <c r="BA4763" s="138">
        <f t="shared" ca="1" si="123"/>
        <v>205999</v>
      </c>
      <c r="BB4763" s="138">
        <f t="shared" ca="1" si="124"/>
        <v>1</v>
      </c>
    </row>
    <row r="4764" spans="52:54" ht="15.75" customHeight="1">
      <c r="AZ4764" s="138">
        <f t="shared" ca="1" si="122"/>
        <v>339000</v>
      </c>
      <c r="BA4764" s="138">
        <f t="shared" ca="1" si="123"/>
        <v>338999</v>
      </c>
      <c r="BB4764" s="138">
        <f t="shared" ca="1" si="124"/>
        <v>1</v>
      </c>
    </row>
    <row r="4765" spans="52:54" ht="15.75" customHeight="1">
      <c r="AZ4765" s="138">
        <f t="shared" ca="1" si="122"/>
        <v>342000</v>
      </c>
      <c r="BA4765" s="138">
        <f t="shared" ca="1" si="123"/>
        <v>341999</v>
      </c>
      <c r="BB4765" s="138">
        <f t="shared" ca="1" si="124"/>
        <v>1</v>
      </c>
    </row>
    <row r="4766" spans="52:54" ht="15.75" customHeight="1">
      <c r="AZ4766" s="138">
        <f t="shared" ca="1" si="122"/>
        <v>316000</v>
      </c>
      <c r="BA4766" s="138">
        <f t="shared" ca="1" si="123"/>
        <v>315999</v>
      </c>
      <c r="BB4766" s="138">
        <f t="shared" ca="1" si="124"/>
        <v>1</v>
      </c>
    </row>
    <row r="4767" spans="52:54" ht="15.75" customHeight="1">
      <c r="AZ4767" s="138">
        <f t="shared" ca="1" si="122"/>
        <v>239000</v>
      </c>
      <c r="BA4767" s="138">
        <f t="shared" ca="1" si="123"/>
        <v>238999</v>
      </c>
      <c r="BB4767" s="138">
        <f t="shared" ca="1" si="124"/>
        <v>1</v>
      </c>
    </row>
    <row r="4768" spans="52:54" ht="15.75" customHeight="1">
      <c r="AZ4768" s="138">
        <f t="shared" ca="1" si="122"/>
        <v>197000</v>
      </c>
      <c r="BA4768" s="138">
        <f t="shared" ca="1" si="123"/>
        <v>196999</v>
      </c>
      <c r="BB4768" s="138">
        <f t="shared" ca="1" si="124"/>
        <v>1</v>
      </c>
    </row>
    <row r="4769" spans="52:54" ht="15.75" customHeight="1">
      <c r="AZ4769" s="138">
        <f t="shared" ca="1" si="122"/>
        <v>319000</v>
      </c>
      <c r="BA4769" s="138">
        <f t="shared" ca="1" si="123"/>
        <v>318999</v>
      </c>
      <c r="BB4769" s="138">
        <f t="shared" ca="1" si="124"/>
        <v>1</v>
      </c>
    </row>
    <row r="4770" spans="52:54" ht="15.75" customHeight="1">
      <c r="AZ4770" s="138">
        <f t="shared" ca="1" si="122"/>
        <v>240000</v>
      </c>
      <c r="BA4770" s="138">
        <f t="shared" ca="1" si="123"/>
        <v>239999</v>
      </c>
      <c r="BB4770" s="138">
        <f t="shared" ca="1" si="124"/>
        <v>1</v>
      </c>
    </row>
    <row r="4771" spans="52:54" ht="15.75" customHeight="1">
      <c r="AZ4771" s="138">
        <f t="shared" ca="1" si="122"/>
        <v>249000</v>
      </c>
      <c r="BA4771" s="138">
        <f t="shared" ca="1" si="123"/>
        <v>248999</v>
      </c>
      <c r="BB4771" s="138">
        <f t="shared" ca="1" si="124"/>
        <v>1</v>
      </c>
    </row>
    <row r="4772" spans="52:54" ht="15.75" customHeight="1">
      <c r="AZ4772" s="138">
        <f t="shared" ca="1" si="122"/>
        <v>332000</v>
      </c>
      <c r="BA4772" s="138">
        <f t="shared" ca="1" si="123"/>
        <v>331999</v>
      </c>
      <c r="BB4772" s="138">
        <f t="shared" ca="1" si="124"/>
        <v>1</v>
      </c>
    </row>
    <row r="4773" spans="52:54" ht="15.75" customHeight="1">
      <c r="AZ4773" s="138">
        <f t="shared" ca="1" si="122"/>
        <v>219000</v>
      </c>
      <c r="BA4773" s="138">
        <f t="shared" ca="1" si="123"/>
        <v>218999</v>
      </c>
      <c r="BB4773" s="138">
        <f t="shared" ca="1" si="124"/>
        <v>1</v>
      </c>
    </row>
    <row r="4774" spans="52:54" ht="15.75" customHeight="1">
      <c r="AZ4774" s="138">
        <f t="shared" ca="1" si="122"/>
        <v>251000</v>
      </c>
      <c r="BA4774" s="138">
        <f t="shared" ca="1" si="123"/>
        <v>250999</v>
      </c>
      <c r="BB4774" s="138">
        <f t="shared" ca="1" si="124"/>
        <v>1</v>
      </c>
    </row>
    <row r="4775" spans="52:54" ht="15.75" customHeight="1">
      <c r="AZ4775" s="138">
        <f t="shared" ca="1" si="122"/>
        <v>206000</v>
      </c>
      <c r="BA4775" s="138">
        <f t="shared" ca="1" si="123"/>
        <v>205999</v>
      </c>
      <c r="BB4775" s="138">
        <f t="shared" ca="1" si="124"/>
        <v>1</v>
      </c>
    </row>
    <row r="4776" spans="52:54" ht="15.75" customHeight="1">
      <c r="AZ4776" s="138">
        <f t="shared" ca="1" si="122"/>
        <v>268000</v>
      </c>
      <c r="BA4776" s="138">
        <f t="shared" ca="1" si="123"/>
        <v>267999</v>
      </c>
      <c r="BB4776" s="138">
        <f t="shared" ca="1" si="124"/>
        <v>1</v>
      </c>
    </row>
    <row r="4777" spans="52:54" ht="15.75" customHeight="1">
      <c r="AZ4777" s="138">
        <f t="shared" ca="1" si="122"/>
        <v>305000</v>
      </c>
      <c r="BA4777" s="138">
        <f t="shared" ca="1" si="123"/>
        <v>304999</v>
      </c>
      <c r="BB4777" s="138">
        <f t="shared" ca="1" si="124"/>
        <v>1</v>
      </c>
    </row>
    <row r="4778" spans="52:54" ht="15.75" customHeight="1">
      <c r="AZ4778" s="138">
        <f t="shared" ca="1" si="122"/>
        <v>122000</v>
      </c>
      <c r="BA4778" s="138">
        <f t="shared" ca="1" si="123"/>
        <v>121999</v>
      </c>
      <c r="BB4778" s="138">
        <f t="shared" ca="1" si="124"/>
        <v>1</v>
      </c>
    </row>
    <row r="4779" spans="52:54" ht="15.75" customHeight="1">
      <c r="AZ4779" s="138">
        <f t="shared" ca="1" si="122"/>
        <v>393000</v>
      </c>
      <c r="BA4779" s="138">
        <f t="shared" ca="1" si="123"/>
        <v>392999</v>
      </c>
      <c r="BB4779" s="138">
        <f t="shared" ca="1" si="124"/>
        <v>1</v>
      </c>
    </row>
    <row r="4780" spans="52:54" ht="15.75" customHeight="1">
      <c r="AZ4780" s="138">
        <f t="shared" ca="1" si="122"/>
        <v>119000</v>
      </c>
      <c r="BA4780" s="138">
        <f t="shared" ca="1" si="123"/>
        <v>118999</v>
      </c>
      <c r="BB4780" s="138">
        <f t="shared" ca="1" si="124"/>
        <v>1</v>
      </c>
    </row>
    <row r="4781" spans="52:54" ht="15.75" customHeight="1">
      <c r="AZ4781" s="138">
        <f t="shared" ca="1" si="122"/>
        <v>144000</v>
      </c>
      <c r="BA4781" s="138">
        <f t="shared" ca="1" si="123"/>
        <v>143999</v>
      </c>
      <c r="BB4781" s="138">
        <f t="shared" ca="1" si="124"/>
        <v>1</v>
      </c>
    </row>
    <row r="4782" spans="52:54" ht="15.75" customHeight="1">
      <c r="AZ4782" s="138">
        <f t="shared" ca="1" si="122"/>
        <v>320000</v>
      </c>
      <c r="BA4782" s="138">
        <f t="shared" ca="1" si="123"/>
        <v>319999</v>
      </c>
      <c r="BB4782" s="138">
        <f t="shared" ca="1" si="124"/>
        <v>1</v>
      </c>
    </row>
    <row r="4783" spans="52:54" ht="15.75" customHeight="1">
      <c r="AZ4783" s="138">
        <f t="shared" ca="1" si="122"/>
        <v>282000</v>
      </c>
      <c r="BA4783" s="138">
        <f t="shared" ca="1" si="123"/>
        <v>281999</v>
      </c>
      <c r="BB4783" s="138">
        <f t="shared" ca="1" si="124"/>
        <v>1</v>
      </c>
    </row>
    <row r="4784" spans="52:54" ht="15.75" customHeight="1">
      <c r="AZ4784" s="138">
        <f t="shared" ca="1" si="122"/>
        <v>165000</v>
      </c>
      <c r="BA4784" s="138">
        <f t="shared" ca="1" si="123"/>
        <v>164999</v>
      </c>
      <c r="BB4784" s="138">
        <f t="shared" ca="1" si="124"/>
        <v>1</v>
      </c>
    </row>
    <row r="4785" spans="52:54" ht="15.75" customHeight="1">
      <c r="AZ4785" s="138">
        <f t="shared" ca="1" si="122"/>
        <v>400000</v>
      </c>
      <c r="BA4785" s="138">
        <f t="shared" ca="1" si="123"/>
        <v>399999</v>
      </c>
      <c r="BB4785" s="138">
        <f t="shared" ca="1" si="124"/>
        <v>1</v>
      </c>
    </row>
    <row r="4786" spans="52:54" ht="15.75" customHeight="1">
      <c r="AZ4786" s="138">
        <f t="shared" ca="1" si="122"/>
        <v>104000</v>
      </c>
      <c r="BA4786" s="138">
        <f t="shared" ca="1" si="123"/>
        <v>103999</v>
      </c>
      <c r="BB4786" s="138">
        <f t="shared" ca="1" si="124"/>
        <v>1</v>
      </c>
    </row>
    <row r="4787" spans="52:54" ht="15.75" customHeight="1">
      <c r="AZ4787" s="138">
        <f t="shared" ca="1" si="122"/>
        <v>289000</v>
      </c>
      <c r="BA4787" s="138">
        <f t="shared" ca="1" si="123"/>
        <v>288999</v>
      </c>
      <c r="BB4787" s="138">
        <f t="shared" ca="1" si="124"/>
        <v>1</v>
      </c>
    </row>
    <row r="4788" spans="52:54" ht="15.75" customHeight="1">
      <c r="AZ4788" s="138">
        <f t="shared" ca="1" si="122"/>
        <v>379000</v>
      </c>
      <c r="BA4788" s="138">
        <f t="shared" ca="1" si="123"/>
        <v>378999</v>
      </c>
      <c r="BB4788" s="138">
        <f t="shared" ca="1" si="124"/>
        <v>1</v>
      </c>
    </row>
    <row r="4789" spans="52:54" ht="15.75" customHeight="1">
      <c r="AZ4789" s="138">
        <f t="shared" ca="1" si="122"/>
        <v>238000</v>
      </c>
      <c r="BA4789" s="138">
        <f t="shared" ca="1" si="123"/>
        <v>237999</v>
      </c>
      <c r="BB4789" s="138">
        <f t="shared" ca="1" si="124"/>
        <v>1</v>
      </c>
    </row>
    <row r="4790" spans="52:54" ht="15.75" customHeight="1">
      <c r="AZ4790" s="138">
        <f t="shared" ca="1" si="122"/>
        <v>166000</v>
      </c>
      <c r="BA4790" s="138">
        <f t="shared" ca="1" si="123"/>
        <v>165999</v>
      </c>
      <c r="BB4790" s="138">
        <f t="shared" ca="1" si="124"/>
        <v>1</v>
      </c>
    </row>
    <row r="4791" spans="52:54" ht="15.75" customHeight="1">
      <c r="AZ4791" s="138">
        <f t="shared" ca="1" si="122"/>
        <v>162000</v>
      </c>
      <c r="BA4791" s="138">
        <f t="shared" ca="1" si="123"/>
        <v>161999</v>
      </c>
      <c r="BB4791" s="138">
        <f t="shared" ca="1" si="124"/>
        <v>1</v>
      </c>
    </row>
    <row r="4792" spans="52:54" ht="15.75" customHeight="1">
      <c r="AZ4792" s="138">
        <f t="shared" ca="1" si="122"/>
        <v>307000</v>
      </c>
      <c r="BA4792" s="138">
        <f t="shared" ca="1" si="123"/>
        <v>306999</v>
      </c>
      <c r="BB4792" s="138">
        <f t="shared" ca="1" si="124"/>
        <v>1</v>
      </c>
    </row>
    <row r="4793" spans="52:54" ht="15.75" customHeight="1">
      <c r="AZ4793" s="138">
        <f t="shared" ca="1" si="122"/>
        <v>266000</v>
      </c>
      <c r="BA4793" s="138">
        <f t="shared" ca="1" si="123"/>
        <v>265999</v>
      </c>
      <c r="BB4793" s="138">
        <f t="shared" ca="1" si="124"/>
        <v>1</v>
      </c>
    </row>
    <row r="4794" spans="52:54" ht="15.75" customHeight="1">
      <c r="AZ4794" s="138">
        <f t="shared" ca="1" si="122"/>
        <v>399000</v>
      </c>
      <c r="BA4794" s="138">
        <f t="shared" ca="1" si="123"/>
        <v>398999</v>
      </c>
      <c r="BB4794" s="138">
        <f t="shared" ca="1" si="124"/>
        <v>1</v>
      </c>
    </row>
    <row r="4795" spans="52:54" ht="15.75" customHeight="1">
      <c r="AZ4795" s="138">
        <f t="shared" ca="1" si="122"/>
        <v>364000</v>
      </c>
      <c r="BA4795" s="138">
        <f t="shared" ca="1" si="123"/>
        <v>363999</v>
      </c>
      <c r="BB4795" s="138">
        <f t="shared" ca="1" si="124"/>
        <v>1</v>
      </c>
    </row>
    <row r="4796" spans="52:54" ht="15.75" customHeight="1">
      <c r="AZ4796" s="138">
        <f t="shared" ca="1" si="122"/>
        <v>229000</v>
      </c>
      <c r="BA4796" s="138">
        <f t="shared" ca="1" si="123"/>
        <v>228999</v>
      </c>
      <c r="BB4796" s="138">
        <f t="shared" ca="1" si="124"/>
        <v>1</v>
      </c>
    </row>
    <row r="4797" spans="52:54" ht="15.75" customHeight="1">
      <c r="AZ4797" s="138">
        <f t="shared" ca="1" si="122"/>
        <v>176000</v>
      </c>
      <c r="BA4797" s="138">
        <f t="shared" ca="1" si="123"/>
        <v>175999</v>
      </c>
      <c r="BB4797" s="138">
        <f t="shared" ca="1" si="124"/>
        <v>1</v>
      </c>
    </row>
    <row r="4798" spans="52:54" ht="15.75" customHeight="1">
      <c r="AZ4798" s="138">
        <f t="shared" ca="1" si="122"/>
        <v>351000</v>
      </c>
      <c r="BA4798" s="138">
        <f t="shared" ca="1" si="123"/>
        <v>350999</v>
      </c>
      <c r="BB4798" s="138">
        <f t="shared" ca="1" si="124"/>
        <v>1</v>
      </c>
    </row>
    <row r="4799" spans="52:54" ht="15.75" customHeight="1">
      <c r="AZ4799" s="138">
        <f t="shared" ca="1" si="122"/>
        <v>291000</v>
      </c>
      <c r="BA4799" s="138">
        <f t="shared" ca="1" si="123"/>
        <v>290999</v>
      </c>
      <c r="BB4799" s="138">
        <f t="shared" ca="1" si="124"/>
        <v>1</v>
      </c>
    </row>
    <row r="4800" spans="52:54" ht="15.75" customHeight="1">
      <c r="AZ4800" s="138">
        <f t="shared" ca="1" si="122"/>
        <v>159000</v>
      </c>
      <c r="BA4800" s="138">
        <f t="shared" ca="1" si="123"/>
        <v>158999</v>
      </c>
      <c r="BB4800" s="138">
        <f t="shared" ca="1" si="124"/>
        <v>1</v>
      </c>
    </row>
    <row r="4801" spans="52:54" ht="15.75" customHeight="1">
      <c r="AZ4801" s="138">
        <f t="shared" ca="1" si="122"/>
        <v>166000</v>
      </c>
      <c r="BA4801" s="138">
        <f t="shared" ca="1" si="123"/>
        <v>165999</v>
      </c>
      <c r="BB4801" s="138">
        <f t="shared" ca="1" si="124"/>
        <v>1</v>
      </c>
    </row>
    <row r="4802" spans="52:54" ht="15.75" customHeight="1">
      <c r="AZ4802" s="138">
        <f t="shared" ca="1" si="122"/>
        <v>355000</v>
      </c>
      <c r="BA4802" s="138">
        <f t="shared" ca="1" si="123"/>
        <v>354999</v>
      </c>
      <c r="BB4802" s="138">
        <f t="shared" ca="1" si="124"/>
        <v>1</v>
      </c>
    </row>
    <row r="4803" spans="52:54" ht="15.75" customHeight="1">
      <c r="AZ4803" s="138">
        <f t="shared" ca="1" si="122"/>
        <v>284000</v>
      </c>
      <c r="BA4803" s="138">
        <f t="shared" ca="1" si="123"/>
        <v>283999</v>
      </c>
      <c r="BB4803" s="138">
        <f t="shared" ca="1" si="124"/>
        <v>1</v>
      </c>
    </row>
    <row r="4804" spans="52:54" ht="15.75" customHeight="1">
      <c r="AZ4804" s="138">
        <f t="shared" ca="1" si="122"/>
        <v>273000</v>
      </c>
      <c r="BA4804" s="138">
        <f t="shared" ca="1" si="123"/>
        <v>272999</v>
      </c>
      <c r="BB4804" s="138">
        <f t="shared" ca="1" si="124"/>
        <v>1</v>
      </c>
    </row>
    <row r="4805" spans="52:54" ht="15.75" customHeight="1">
      <c r="AZ4805" s="138">
        <f t="shared" ca="1" si="122"/>
        <v>366000</v>
      </c>
      <c r="BA4805" s="138">
        <f t="shared" ca="1" si="123"/>
        <v>365999</v>
      </c>
      <c r="BB4805" s="138">
        <f t="shared" ca="1" si="124"/>
        <v>1</v>
      </c>
    </row>
    <row r="4806" spans="52:54" ht="15.75" customHeight="1">
      <c r="AZ4806" s="138">
        <f t="shared" ca="1" si="122"/>
        <v>251000</v>
      </c>
      <c r="BA4806" s="138">
        <f t="shared" ca="1" si="123"/>
        <v>250999</v>
      </c>
      <c r="BB4806" s="138">
        <f t="shared" ca="1" si="124"/>
        <v>1</v>
      </c>
    </row>
    <row r="4807" spans="52:54" ht="15.75" customHeight="1">
      <c r="AZ4807" s="138">
        <f t="shared" ca="1" si="122"/>
        <v>318000</v>
      </c>
      <c r="BA4807" s="138">
        <f t="shared" ca="1" si="123"/>
        <v>317999</v>
      </c>
      <c r="BB4807" s="138">
        <f t="shared" ca="1" si="124"/>
        <v>1</v>
      </c>
    </row>
    <row r="4808" spans="52:54" ht="15.75" customHeight="1">
      <c r="AZ4808" s="138">
        <f t="shared" ca="1" si="122"/>
        <v>310000</v>
      </c>
      <c r="BA4808" s="138">
        <f t="shared" ca="1" si="123"/>
        <v>309999</v>
      </c>
      <c r="BB4808" s="138">
        <f t="shared" ca="1" si="124"/>
        <v>1</v>
      </c>
    </row>
    <row r="4809" spans="52:54" ht="15.75" customHeight="1">
      <c r="AZ4809" s="138">
        <f t="shared" ca="1" si="122"/>
        <v>216000</v>
      </c>
      <c r="BA4809" s="138">
        <f t="shared" ca="1" si="123"/>
        <v>215999</v>
      </c>
      <c r="BB4809" s="138">
        <f t="shared" ca="1" si="124"/>
        <v>1</v>
      </c>
    </row>
    <row r="4810" spans="52:54" ht="15.75" customHeight="1">
      <c r="AZ4810" s="138">
        <f t="shared" ca="1" si="122"/>
        <v>186000</v>
      </c>
      <c r="BA4810" s="138">
        <f t="shared" ca="1" si="123"/>
        <v>185999</v>
      </c>
      <c r="BB4810" s="138">
        <f t="shared" ca="1" si="124"/>
        <v>1</v>
      </c>
    </row>
    <row r="4811" spans="52:54" ht="15.75" customHeight="1">
      <c r="AZ4811" s="138">
        <f t="shared" ca="1" si="122"/>
        <v>163000</v>
      </c>
      <c r="BA4811" s="138">
        <f t="shared" ca="1" si="123"/>
        <v>162999</v>
      </c>
      <c r="BB4811" s="138">
        <f t="shared" ca="1" si="124"/>
        <v>1</v>
      </c>
    </row>
    <row r="4812" spans="52:54" ht="15.75" customHeight="1">
      <c r="AZ4812" s="138">
        <f t="shared" ca="1" si="122"/>
        <v>212000</v>
      </c>
      <c r="BA4812" s="138">
        <f t="shared" ca="1" si="123"/>
        <v>211999</v>
      </c>
      <c r="BB4812" s="138">
        <f t="shared" ca="1" si="124"/>
        <v>1</v>
      </c>
    </row>
    <row r="4813" spans="52:54" ht="15.75" customHeight="1">
      <c r="AZ4813" s="138">
        <f t="shared" ca="1" si="122"/>
        <v>355000</v>
      </c>
      <c r="BA4813" s="138">
        <f t="shared" ca="1" si="123"/>
        <v>354999</v>
      </c>
      <c r="BB4813" s="138">
        <f t="shared" ca="1" si="124"/>
        <v>1</v>
      </c>
    </row>
    <row r="4814" spans="52:54" ht="15.75" customHeight="1">
      <c r="AZ4814" s="138">
        <f t="shared" ca="1" si="122"/>
        <v>291000</v>
      </c>
      <c r="BA4814" s="138">
        <f t="shared" ca="1" si="123"/>
        <v>290999</v>
      </c>
      <c r="BB4814" s="138">
        <f t="shared" ca="1" si="124"/>
        <v>1</v>
      </c>
    </row>
    <row r="4815" spans="52:54" ht="15.75" customHeight="1">
      <c r="AZ4815" s="138">
        <f t="shared" ca="1" si="122"/>
        <v>351000</v>
      </c>
      <c r="BA4815" s="138">
        <f t="shared" ca="1" si="123"/>
        <v>350999</v>
      </c>
      <c r="BB4815" s="138">
        <f t="shared" ca="1" si="124"/>
        <v>1</v>
      </c>
    </row>
    <row r="4816" spans="52:54" ht="15.75" customHeight="1">
      <c r="AZ4816" s="138">
        <f t="shared" ca="1" si="122"/>
        <v>271000</v>
      </c>
      <c r="BA4816" s="138">
        <f t="shared" ca="1" si="123"/>
        <v>270999</v>
      </c>
      <c r="BB4816" s="138">
        <f t="shared" ca="1" si="124"/>
        <v>1</v>
      </c>
    </row>
    <row r="4817" spans="52:54" ht="15.75" customHeight="1">
      <c r="AZ4817" s="138">
        <f t="shared" ca="1" si="122"/>
        <v>378000</v>
      </c>
      <c r="BA4817" s="138">
        <f t="shared" ca="1" si="123"/>
        <v>377999</v>
      </c>
      <c r="BB4817" s="138">
        <f t="shared" ca="1" si="124"/>
        <v>1</v>
      </c>
    </row>
    <row r="4818" spans="52:54" ht="15.75" customHeight="1">
      <c r="AZ4818" s="138">
        <f t="shared" ca="1" si="122"/>
        <v>372000</v>
      </c>
      <c r="BA4818" s="138">
        <f t="shared" ca="1" si="123"/>
        <v>371999</v>
      </c>
      <c r="BB4818" s="138">
        <f t="shared" ca="1" si="124"/>
        <v>1</v>
      </c>
    </row>
    <row r="4819" spans="52:54" ht="15.75" customHeight="1">
      <c r="AZ4819" s="138">
        <f t="shared" ca="1" si="122"/>
        <v>262000</v>
      </c>
      <c r="BA4819" s="138">
        <f t="shared" ca="1" si="123"/>
        <v>261999</v>
      </c>
      <c r="BB4819" s="138">
        <f t="shared" ca="1" si="124"/>
        <v>1</v>
      </c>
    </row>
    <row r="4820" spans="52:54" ht="15.75" customHeight="1">
      <c r="AZ4820" s="138">
        <f t="shared" ca="1" si="122"/>
        <v>236000</v>
      </c>
      <c r="BA4820" s="138">
        <f t="shared" ca="1" si="123"/>
        <v>235999</v>
      </c>
      <c r="BB4820" s="138">
        <f t="shared" ca="1" si="124"/>
        <v>1</v>
      </c>
    </row>
    <row r="4821" spans="52:54" ht="15.75" customHeight="1">
      <c r="AZ4821" s="138">
        <f t="shared" ca="1" si="122"/>
        <v>180000</v>
      </c>
      <c r="BA4821" s="138">
        <f t="shared" ca="1" si="123"/>
        <v>179999</v>
      </c>
      <c r="BB4821" s="138">
        <f t="shared" ca="1" si="124"/>
        <v>1</v>
      </c>
    </row>
    <row r="4822" spans="52:54" ht="15.75" customHeight="1">
      <c r="AZ4822" s="138">
        <f t="shared" ca="1" si="122"/>
        <v>348000</v>
      </c>
      <c r="BA4822" s="138">
        <f t="shared" ca="1" si="123"/>
        <v>347999</v>
      </c>
      <c r="BB4822" s="138">
        <f t="shared" ca="1" si="124"/>
        <v>1</v>
      </c>
    </row>
    <row r="4823" spans="52:54" ht="15.75" customHeight="1">
      <c r="AZ4823" s="138">
        <f t="shared" ca="1" si="122"/>
        <v>244000</v>
      </c>
      <c r="BA4823" s="138">
        <f t="shared" ca="1" si="123"/>
        <v>243999</v>
      </c>
      <c r="BB4823" s="138">
        <f t="shared" ca="1" si="124"/>
        <v>1</v>
      </c>
    </row>
    <row r="4824" spans="52:54" ht="15.75" customHeight="1">
      <c r="AZ4824" s="138">
        <f t="shared" ca="1" si="122"/>
        <v>384000</v>
      </c>
      <c r="BA4824" s="138">
        <f t="shared" ca="1" si="123"/>
        <v>383999</v>
      </c>
      <c r="BB4824" s="138">
        <f t="shared" ca="1" si="124"/>
        <v>1</v>
      </c>
    </row>
    <row r="4825" spans="52:54" ht="15.75" customHeight="1">
      <c r="AZ4825" s="138">
        <f t="shared" ca="1" si="122"/>
        <v>198000</v>
      </c>
      <c r="BA4825" s="138">
        <f t="shared" ca="1" si="123"/>
        <v>197999</v>
      </c>
      <c r="BB4825" s="138">
        <f t="shared" ca="1" si="124"/>
        <v>1</v>
      </c>
    </row>
    <row r="4826" spans="52:54" ht="15.75" customHeight="1">
      <c r="AZ4826" s="138">
        <f t="shared" ca="1" si="122"/>
        <v>389000</v>
      </c>
      <c r="BA4826" s="138">
        <f t="shared" ca="1" si="123"/>
        <v>388999</v>
      </c>
      <c r="BB4826" s="138">
        <f t="shared" ca="1" si="124"/>
        <v>1</v>
      </c>
    </row>
    <row r="4827" spans="52:54" ht="15.75" customHeight="1">
      <c r="AZ4827" s="138">
        <f t="shared" ca="1" si="122"/>
        <v>262000</v>
      </c>
      <c r="BA4827" s="138">
        <f t="shared" ca="1" si="123"/>
        <v>261999</v>
      </c>
      <c r="BB4827" s="138">
        <f t="shared" ca="1" si="124"/>
        <v>1</v>
      </c>
    </row>
    <row r="4828" spans="52:54" ht="15.75" customHeight="1">
      <c r="AZ4828" s="138">
        <f t="shared" ca="1" si="122"/>
        <v>243000</v>
      </c>
      <c r="BA4828" s="138">
        <f t="shared" ca="1" si="123"/>
        <v>242999</v>
      </c>
      <c r="BB4828" s="138">
        <f t="shared" ca="1" si="124"/>
        <v>1</v>
      </c>
    </row>
    <row r="4829" spans="52:54" ht="15.75" customHeight="1">
      <c r="AZ4829" s="138">
        <f t="shared" ca="1" si="122"/>
        <v>119000</v>
      </c>
      <c r="BA4829" s="138">
        <f t="shared" ca="1" si="123"/>
        <v>118999</v>
      </c>
      <c r="BB4829" s="138">
        <f t="shared" ca="1" si="124"/>
        <v>1</v>
      </c>
    </row>
    <row r="4830" spans="52:54" ht="15.75" customHeight="1">
      <c r="AZ4830" s="138">
        <f t="shared" ca="1" si="122"/>
        <v>348000</v>
      </c>
      <c r="BA4830" s="138">
        <f t="shared" ca="1" si="123"/>
        <v>347999</v>
      </c>
      <c r="BB4830" s="138">
        <f t="shared" ca="1" si="124"/>
        <v>1</v>
      </c>
    </row>
    <row r="4831" spans="52:54" ht="15.75" customHeight="1">
      <c r="AZ4831" s="138">
        <f t="shared" ca="1" si="122"/>
        <v>333000</v>
      </c>
      <c r="BA4831" s="138">
        <f t="shared" ca="1" si="123"/>
        <v>332999</v>
      </c>
      <c r="BB4831" s="138">
        <f t="shared" ca="1" si="124"/>
        <v>1</v>
      </c>
    </row>
    <row r="4832" spans="52:54" ht="15.75" customHeight="1">
      <c r="AZ4832" s="138">
        <f t="shared" ca="1" si="122"/>
        <v>219000</v>
      </c>
      <c r="BA4832" s="138">
        <f t="shared" ca="1" si="123"/>
        <v>218999</v>
      </c>
      <c r="BB4832" s="138">
        <f t="shared" ca="1" si="124"/>
        <v>1</v>
      </c>
    </row>
    <row r="4833" spans="52:54" ht="15.75" customHeight="1">
      <c r="AZ4833" s="138">
        <f t="shared" ca="1" si="122"/>
        <v>392000</v>
      </c>
      <c r="BA4833" s="138">
        <f t="shared" ca="1" si="123"/>
        <v>391999</v>
      </c>
      <c r="BB4833" s="138">
        <f t="shared" ca="1" si="124"/>
        <v>1</v>
      </c>
    </row>
    <row r="4834" spans="52:54" ht="15.75" customHeight="1">
      <c r="AZ4834" s="138">
        <f t="shared" ca="1" si="122"/>
        <v>229000</v>
      </c>
      <c r="BA4834" s="138">
        <f t="shared" ca="1" si="123"/>
        <v>228999</v>
      </c>
      <c r="BB4834" s="138">
        <f t="shared" ca="1" si="124"/>
        <v>1</v>
      </c>
    </row>
    <row r="4835" spans="52:54" ht="15.75" customHeight="1">
      <c r="AZ4835" s="138">
        <f t="shared" ca="1" si="122"/>
        <v>376000</v>
      </c>
      <c r="BA4835" s="138">
        <f t="shared" ca="1" si="123"/>
        <v>375999</v>
      </c>
      <c r="BB4835" s="138">
        <f t="shared" ca="1" si="124"/>
        <v>1</v>
      </c>
    </row>
    <row r="4836" spans="52:54" ht="15.75" customHeight="1">
      <c r="AZ4836" s="138">
        <f t="shared" ca="1" si="122"/>
        <v>162000</v>
      </c>
      <c r="BA4836" s="138">
        <f t="shared" ca="1" si="123"/>
        <v>161999</v>
      </c>
      <c r="BB4836" s="138">
        <f t="shared" ca="1" si="124"/>
        <v>1</v>
      </c>
    </row>
    <row r="4837" spans="52:54" ht="15.75" customHeight="1">
      <c r="AZ4837" s="138">
        <f t="shared" ca="1" si="122"/>
        <v>181000</v>
      </c>
      <c r="BA4837" s="138">
        <f t="shared" ca="1" si="123"/>
        <v>180999</v>
      </c>
      <c r="BB4837" s="138">
        <f t="shared" ca="1" si="124"/>
        <v>1</v>
      </c>
    </row>
    <row r="4838" spans="52:54" ht="15.75" customHeight="1">
      <c r="AZ4838" s="138">
        <f t="shared" ca="1" si="122"/>
        <v>391000</v>
      </c>
      <c r="BA4838" s="138">
        <f t="shared" ca="1" si="123"/>
        <v>390999</v>
      </c>
      <c r="BB4838" s="138">
        <f t="shared" ca="1" si="124"/>
        <v>1</v>
      </c>
    </row>
    <row r="4839" spans="52:54" ht="15.75" customHeight="1">
      <c r="AZ4839" s="138">
        <f t="shared" ca="1" si="122"/>
        <v>229000</v>
      </c>
      <c r="BA4839" s="138">
        <f t="shared" ca="1" si="123"/>
        <v>228999</v>
      </c>
      <c r="BB4839" s="138">
        <f t="shared" ca="1" si="124"/>
        <v>1</v>
      </c>
    </row>
    <row r="4840" spans="52:54" ht="15.75" customHeight="1">
      <c r="AZ4840" s="138">
        <f t="shared" ca="1" si="122"/>
        <v>228000</v>
      </c>
      <c r="BA4840" s="138">
        <f t="shared" ca="1" si="123"/>
        <v>227999</v>
      </c>
      <c r="BB4840" s="138">
        <f t="shared" ca="1" si="124"/>
        <v>1</v>
      </c>
    </row>
    <row r="4841" spans="52:54" ht="15.75" customHeight="1">
      <c r="AZ4841" s="138">
        <f t="shared" ca="1" si="122"/>
        <v>178000</v>
      </c>
      <c r="BA4841" s="138">
        <f t="shared" ca="1" si="123"/>
        <v>177999</v>
      </c>
      <c r="BB4841" s="138">
        <f t="shared" ca="1" si="124"/>
        <v>1</v>
      </c>
    </row>
    <row r="4842" spans="52:54" ht="15.75" customHeight="1">
      <c r="AZ4842" s="138">
        <f t="shared" ca="1" si="122"/>
        <v>369000</v>
      </c>
      <c r="BA4842" s="138">
        <f t="shared" ca="1" si="123"/>
        <v>368999</v>
      </c>
      <c r="BB4842" s="138">
        <f t="shared" ca="1" si="124"/>
        <v>1</v>
      </c>
    </row>
    <row r="4843" spans="52:54" ht="15.75" customHeight="1">
      <c r="AZ4843" s="138">
        <f t="shared" ca="1" si="122"/>
        <v>115000</v>
      </c>
      <c r="BA4843" s="138">
        <f t="shared" ca="1" si="123"/>
        <v>114999</v>
      </c>
      <c r="BB4843" s="138">
        <f t="shared" ca="1" si="124"/>
        <v>1</v>
      </c>
    </row>
    <row r="4844" spans="52:54" ht="15.75" customHeight="1">
      <c r="AZ4844" s="138">
        <f t="shared" ca="1" si="122"/>
        <v>240000</v>
      </c>
      <c r="BA4844" s="138">
        <f t="shared" ca="1" si="123"/>
        <v>239999</v>
      </c>
      <c r="BB4844" s="138">
        <f t="shared" ca="1" si="124"/>
        <v>1</v>
      </c>
    </row>
    <row r="4845" spans="52:54" ht="15.75" customHeight="1">
      <c r="AZ4845" s="138">
        <f t="shared" ca="1" si="122"/>
        <v>114000</v>
      </c>
      <c r="BA4845" s="138">
        <f t="shared" ca="1" si="123"/>
        <v>113999</v>
      </c>
      <c r="BB4845" s="138">
        <f t="shared" ca="1" si="124"/>
        <v>1</v>
      </c>
    </row>
    <row r="4846" spans="52:54" ht="15.75" customHeight="1">
      <c r="AZ4846" s="138">
        <f t="shared" ca="1" si="122"/>
        <v>139000</v>
      </c>
      <c r="BA4846" s="138">
        <f t="shared" ca="1" si="123"/>
        <v>138999</v>
      </c>
      <c r="BB4846" s="138">
        <f t="shared" ca="1" si="124"/>
        <v>1</v>
      </c>
    </row>
    <row r="4847" spans="52:54" ht="15.75" customHeight="1">
      <c r="AZ4847" s="138">
        <f t="shared" ca="1" si="122"/>
        <v>162000</v>
      </c>
      <c r="BA4847" s="138">
        <f t="shared" ca="1" si="123"/>
        <v>161999</v>
      </c>
      <c r="BB4847" s="138">
        <f t="shared" ca="1" si="124"/>
        <v>1</v>
      </c>
    </row>
    <row r="4848" spans="52:54" ht="15.75" customHeight="1">
      <c r="AZ4848" s="138">
        <f t="shared" ca="1" si="122"/>
        <v>176000</v>
      </c>
      <c r="BA4848" s="138">
        <f t="shared" ca="1" si="123"/>
        <v>175999</v>
      </c>
      <c r="BB4848" s="138">
        <f t="shared" ca="1" si="124"/>
        <v>1</v>
      </c>
    </row>
    <row r="4849" spans="52:54" ht="15.75" customHeight="1">
      <c r="AZ4849" s="138">
        <f t="shared" ref="AZ4849:AZ5103" ca="1" si="125">RANDBETWEEN(100,400)*1000</f>
        <v>370000</v>
      </c>
      <c r="BA4849" s="138">
        <f t="shared" ref="BA4849:BA5103" ca="1" si="126">+AZ4849-1</f>
        <v>369999</v>
      </c>
      <c r="BB4849" s="138">
        <f t="shared" ref="BB4849:BB5103" ca="1" si="127">+AZ4849-BA4849</f>
        <v>1</v>
      </c>
    </row>
    <row r="4850" spans="52:54" ht="15.75" customHeight="1">
      <c r="AZ4850" s="138">
        <f t="shared" ca="1" si="125"/>
        <v>225000</v>
      </c>
      <c r="BA4850" s="138">
        <f t="shared" ca="1" si="126"/>
        <v>224999</v>
      </c>
      <c r="BB4850" s="138">
        <f t="shared" ca="1" si="127"/>
        <v>1</v>
      </c>
    </row>
    <row r="4851" spans="52:54" ht="15.75" customHeight="1">
      <c r="AZ4851" s="138">
        <f t="shared" ca="1" si="125"/>
        <v>191000</v>
      </c>
      <c r="BA4851" s="138">
        <f t="shared" ca="1" si="126"/>
        <v>190999</v>
      </c>
      <c r="BB4851" s="138">
        <f t="shared" ca="1" si="127"/>
        <v>1</v>
      </c>
    </row>
    <row r="4852" spans="52:54" ht="15.75" customHeight="1">
      <c r="AZ4852" s="138">
        <f t="shared" ca="1" si="125"/>
        <v>376000</v>
      </c>
      <c r="BA4852" s="138">
        <f t="shared" ca="1" si="126"/>
        <v>375999</v>
      </c>
      <c r="BB4852" s="138">
        <f t="shared" ca="1" si="127"/>
        <v>1</v>
      </c>
    </row>
    <row r="4853" spans="52:54" ht="15.75" customHeight="1">
      <c r="AZ4853" s="138">
        <f t="shared" ca="1" si="125"/>
        <v>122000</v>
      </c>
      <c r="BA4853" s="138">
        <f t="shared" ca="1" si="126"/>
        <v>121999</v>
      </c>
      <c r="BB4853" s="138">
        <f t="shared" ca="1" si="127"/>
        <v>1</v>
      </c>
    </row>
    <row r="4854" spans="52:54" ht="15.75" customHeight="1">
      <c r="AZ4854" s="138">
        <f t="shared" ca="1" si="125"/>
        <v>115000</v>
      </c>
      <c r="BA4854" s="138">
        <f t="shared" ca="1" si="126"/>
        <v>114999</v>
      </c>
      <c r="BB4854" s="138">
        <f t="shared" ca="1" si="127"/>
        <v>1</v>
      </c>
    </row>
    <row r="4855" spans="52:54" ht="15.75" customHeight="1">
      <c r="AZ4855" s="138">
        <f t="shared" ca="1" si="125"/>
        <v>177000</v>
      </c>
      <c r="BA4855" s="138">
        <f t="shared" ca="1" si="126"/>
        <v>176999</v>
      </c>
      <c r="BB4855" s="138">
        <f t="shared" ca="1" si="127"/>
        <v>1</v>
      </c>
    </row>
    <row r="4856" spans="52:54" ht="15.75" customHeight="1">
      <c r="AZ4856" s="138">
        <f t="shared" ca="1" si="125"/>
        <v>298000</v>
      </c>
      <c r="BA4856" s="138">
        <f t="shared" ca="1" si="126"/>
        <v>297999</v>
      </c>
      <c r="BB4856" s="138">
        <f t="shared" ca="1" si="127"/>
        <v>1</v>
      </c>
    </row>
    <row r="4857" spans="52:54" ht="15.75" customHeight="1">
      <c r="AZ4857" s="138">
        <f t="shared" ca="1" si="125"/>
        <v>281000</v>
      </c>
      <c r="BA4857" s="138">
        <f t="shared" ca="1" si="126"/>
        <v>280999</v>
      </c>
      <c r="BB4857" s="138">
        <f t="shared" ca="1" si="127"/>
        <v>1</v>
      </c>
    </row>
    <row r="4858" spans="52:54" ht="15.75" customHeight="1">
      <c r="AZ4858" s="138">
        <f t="shared" ca="1" si="125"/>
        <v>238000</v>
      </c>
      <c r="BA4858" s="138">
        <f t="shared" ca="1" si="126"/>
        <v>237999</v>
      </c>
      <c r="BB4858" s="138">
        <f t="shared" ca="1" si="127"/>
        <v>1</v>
      </c>
    </row>
    <row r="4859" spans="52:54" ht="15.75" customHeight="1">
      <c r="AZ4859" s="138">
        <f t="shared" ca="1" si="125"/>
        <v>291000</v>
      </c>
      <c r="BA4859" s="138">
        <f t="shared" ca="1" si="126"/>
        <v>290999</v>
      </c>
      <c r="BB4859" s="138">
        <f t="shared" ca="1" si="127"/>
        <v>1</v>
      </c>
    </row>
    <row r="4860" spans="52:54" ht="15.75" customHeight="1">
      <c r="AZ4860" s="138">
        <f t="shared" ca="1" si="125"/>
        <v>380000</v>
      </c>
      <c r="BA4860" s="138">
        <f t="shared" ca="1" si="126"/>
        <v>379999</v>
      </c>
      <c r="BB4860" s="138">
        <f t="shared" ca="1" si="127"/>
        <v>1</v>
      </c>
    </row>
    <row r="4861" spans="52:54" ht="15.75" customHeight="1">
      <c r="AZ4861" s="138">
        <f t="shared" ca="1" si="125"/>
        <v>336000</v>
      </c>
      <c r="BA4861" s="138">
        <f t="shared" ca="1" si="126"/>
        <v>335999</v>
      </c>
      <c r="BB4861" s="138">
        <f t="shared" ca="1" si="127"/>
        <v>1</v>
      </c>
    </row>
    <row r="4862" spans="52:54" ht="15.75" customHeight="1">
      <c r="AZ4862" s="138">
        <f t="shared" ca="1" si="125"/>
        <v>240000</v>
      </c>
      <c r="BA4862" s="138">
        <f t="shared" ca="1" si="126"/>
        <v>239999</v>
      </c>
      <c r="BB4862" s="138">
        <f t="shared" ca="1" si="127"/>
        <v>1</v>
      </c>
    </row>
    <row r="4863" spans="52:54" ht="15.75" customHeight="1">
      <c r="AZ4863" s="138">
        <f t="shared" ca="1" si="125"/>
        <v>180000</v>
      </c>
      <c r="BA4863" s="138">
        <f t="shared" ca="1" si="126"/>
        <v>179999</v>
      </c>
      <c r="BB4863" s="138">
        <f t="shared" ca="1" si="127"/>
        <v>1</v>
      </c>
    </row>
    <row r="4864" spans="52:54" ht="15.75" customHeight="1">
      <c r="AZ4864" s="138">
        <f t="shared" ca="1" si="125"/>
        <v>357000</v>
      </c>
      <c r="BA4864" s="138">
        <f t="shared" ca="1" si="126"/>
        <v>356999</v>
      </c>
      <c r="BB4864" s="138">
        <f t="shared" ca="1" si="127"/>
        <v>1</v>
      </c>
    </row>
    <row r="4865" spans="52:54" ht="15.75" customHeight="1">
      <c r="AZ4865" s="138">
        <f t="shared" ca="1" si="125"/>
        <v>143000</v>
      </c>
      <c r="BA4865" s="138">
        <f t="shared" ca="1" si="126"/>
        <v>142999</v>
      </c>
      <c r="BB4865" s="138">
        <f t="shared" ca="1" si="127"/>
        <v>1</v>
      </c>
    </row>
    <row r="4866" spans="52:54" ht="15.75" customHeight="1">
      <c r="AZ4866" s="138">
        <f t="shared" ca="1" si="125"/>
        <v>205000</v>
      </c>
      <c r="BA4866" s="138">
        <f t="shared" ca="1" si="126"/>
        <v>204999</v>
      </c>
      <c r="BB4866" s="138">
        <f t="shared" ca="1" si="127"/>
        <v>1</v>
      </c>
    </row>
    <row r="4867" spans="52:54" ht="15.75" customHeight="1">
      <c r="AZ4867" s="138">
        <f t="shared" ca="1" si="125"/>
        <v>190000</v>
      </c>
      <c r="BA4867" s="138">
        <f t="shared" ca="1" si="126"/>
        <v>189999</v>
      </c>
      <c r="BB4867" s="138">
        <f t="shared" ca="1" si="127"/>
        <v>1</v>
      </c>
    </row>
    <row r="4868" spans="52:54" ht="15.75" customHeight="1">
      <c r="AZ4868" s="138">
        <f t="shared" ca="1" si="125"/>
        <v>370000</v>
      </c>
      <c r="BA4868" s="138">
        <f t="shared" ca="1" si="126"/>
        <v>369999</v>
      </c>
      <c r="BB4868" s="138">
        <f t="shared" ca="1" si="127"/>
        <v>1</v>
      </c>
    </row>
    <row r="4869" spans="52:54" ht="15.75" customHeight="1">
      <c r="AZ4869" s="138">
        <f t="shared" ca="1" si="125"/>
        <v>398000</v>
      </c>
      <c r="BA4869" s="138">
        <f t="shared" ca="1" si="126"/>
        <v>397999</v>
      </c>
      <c r="BB4869" s="138">
        <f t="shared" ca="1" si="127"/>
        <v>1</v>
      </c>
    </row>
    <row r="4870" spans="52:54" ht="15.75" customHeight="1">
      <c r="AZ4870" s="138">
        <f t="shared" ca="1" si="125"/>
        <v>185000</v>
      </c>
      <c r="BA4870" s="138">
        <f t="shared" ca="1" si="126"/>
        <v>184999</v>
      </c>
      <c r="BB4870" s="138">
        <f t="shared" ca="1" si="127"/>
        <v>1</v>
      </c>
    </row>
    <row r="4871" spans="52:54" ht="15.75" customHeight="1">
      <c r="AZ4871" s="138">
        <f t="shared" ca="1" si="125"/>
        <v>241000</v>
      </c>
      <c r="BA4871" s="138">
        <f t="shared" ca="1" si="126"/>
        <v>240999</v>
      </c>
      <c r="BB4871" s="138">
        <f t="shared" ca="1" si="127"/>
        <v>1</v>
      </c>
    </row>
    <row r="4872" spans="52:54" ht="15.75" customHeight="1">
      <c r="AZ4872" s="138">
        <f t="shared" ca="1" si="125"/>
        <v>344000</v>
      </c>
      <c r="BA4872" s="138">
        <f t="shared" ca="1" si="126"/>
        <v>343999</v>
      </c>
      <c r="BB4872" s="138">
        <f t="shared" ca="1" si="127"/>
        <v>1</v>
      </c>
    </row>
    <row r="4873" spans="52:54" ht="15.75" customHeight="1">
      <c r="AZ4873" s="138">
        <f t="shared" ca="1" si="125"/>
        <v>344000</v>
      </c>
      <c r="BA4873" s="138">
        <f t="shared" ca="1" si="126"/>
        <v>343999</v>
      </c>
      <c r="BB4873" s="138">
        <f t="shared" ca="1" si="127"/>
        <v>1</v>
      </c>
    </row>
    <row r="4874" spans="52:54" ht="15.75" customHeight="1">
      <c r="AZ4874" s="138">
        <f t="shared" ca="1" si="125"/>
        <v>156000</v>
      </c>
      <c r="BA4874" s="138">
        <f t="shared" ca="1" si="126"/>
        <v>155999</v>
      </c>
      <c r="BB4874" s="138">
        <f t="shared" ca="1" si="127"/>
        <v>1</v>
      </c>
    </row>
    <row r="4875" spans="52:54" ht="15.75" customHeight="1">
      <c r="AZ4875" s="138">
        <f t="shared" ca="1" si="125"/>
        <v>215000</v>
      </c>
      <c r="BA4875" s="138">
        <f t="shared" ca="1" si="126"/>
        <v>214999</v>
      </c>
      <c r="BB4875" s="138">
        <f t="shared" ca="1" si="127"/>
        <v>1</v>
      </c>
    </row>
    <row r="4876" spans="52:54" ht="15.75" customHeight="1">
      <c r="AZ4876" s="138">
        <f t="shared" ca="1" si="125"/>
        <v>247000</v>
      </c>
      <c r="BA4876" s="138">
        <f t="shared" ca="1" si="126"/>
        <v>246999</v>
      </c>
      <c r="BB4876" s="138">
        <f t="shared" ca="1" si="127"/>
        <v>1</v>
      </c>
    </row>
    <row r="4877" spans="52:54" ht="15.75" customHeight="1">
      <c r="AZ4877" s="138">
        <f t="shared" ca="1" si="125"/>
        <v>215000</v>
      </c>
      <c r="BA4877" s="138">
        <f t="shared" ca="1" si="126"/>
        <v>214999</v>
      </c>
      <c r="BB4877" s="138">
        <f t="shared" ca="1" si="127"/>
        <v>1</v>
      </c>
    </row>
    <row r="4878" spans="52:54" ht="15.75" customHeight="1">
      <c r="AZ4878" s="138">
        <f t="shared" ca="1" si="125"/>
        <v>209000</v>
      </c>
      <c r="BA4878" s="138">
        <f t="shared" ca="1" si="126"/>
        <v>208999</v>
      </c>
      <c r="BB4878" s="138">
        <f t="shared" ca="1" si="127"/>
        <v>1</v>
      </c>
    </row>
    <row r="4879" spans="52:54" ht="15.75" customHeight="1">
      <c r="AZ4879" s="138">
        <f t="shared" ca="1" si="125"/>
        <v>136000</v>
      </c>
      <c r="BA4879" s="138">
        <f t="shared" ca="1" si="126"/>
        <v>135999</v>
      </c>
      <c r="BB4879" s="138">
        <f t="shared" ca="1" si="127"/>
        <v>1</v>
      </c>
    </row>
    <row r="4880" spans="52:54" ht="15.75" customHeight="1">
      <c r="AZ4880" s="138">
        <f t="shared" ca="1" si="125"/>
        <v>211000</v>
      </c>
      <c r="BA4880" s="138">
        <f t="shared" ca="1" si="126"/>
        <v>210999</v>
      </c>
      <c r="BB4880" s="138">
        <f t="shared" ca="1" si="127"/>
        <v>1</v>
      </c>
    </row>
    <row r="4881" spans="52:54" ht="15.75" customHeight="1">
      <c r="AZ4881" s="138">
        <f t="shared" ca="1" si="125"/>
        <v>280000</v>
      </c>
      <c r="BA4881" s="138">
        <f t="shared" ca="1" si="126"/>
        <v>279999</v>
      </c>
      <c r="BB4881" s="138">
        <f t="shared" ca="1" si="127"/>
        <v>1</v>
      </c>
    </row>
    <row r="4882" spans="52:54" ht="15.75" customHeight="1">
      <c r="AZ4882" s="138">
        <f t="shared" ca="1" si="125"/>
        <v>274000</v>
      </c>
      <c r="BA4882" s="138">
        <f t="shared" ca="1" si="126"/>
        <v>273999</v>
      </c>
      <c r="BB4882" s="138">
        <f t="shared" ca="1" si="127"/>
        <v>1</v>
      </c>
    </row>
    <row r="4883" spans="52:54" ht="15.75" customHeight="1">
      <c r="AZ4883" s="138">
        <f t="shared" ca="1" si="125"/>
        <v>242000</v>
      </c>
      <c r="BA4883" s="138">
        <f t="shared" ca="1" si="126"/>
        <v>241999</v>
      </c>
      <c r="BB4883" s="138">
        <f t="shared" ca="1" si="127"/>
        <v>1</v>
      </c>
    </row>
    <row r="4884" spans="52:54" ht="15.75" customHeight="1">
      <c r="AZ4884" s="138">
        <f t="shared" ca="1" si="125"/>
        <v>191000</v>
      </c>
      <c r="BA4884" s="138">
        <f t="shared" ca="1" si="126"/>
        <v>190999</v>
      </c>
      <c r="BB4884" s="138">
        <f t="shared" ca="1" si="127"/>
        <v>1</v>
      </c>
    </row>
    <row r="4885" spans="52:54" ht="15.75" customHeight="1">
      <c r="AZ4885" s="138">
        <f t="shared" ca="1" si="125"/>
        <v>228000</v>
      </c>
      <c r="BA4885" s="138">
        <f t="shared" ca="1" si="126"/>
        <v>227999</v>
      </c>
      <c r="BB4885" s="138">
        <f t="shared" ca="1" si="127"/>
        <v>1</v>
      </c>
    </row>
    <row r="4886" spans="52:54" ht="15.75" customHeight="1">
      <c r="AZ4886" s="138">
        <f t="shared" ca="1" si="125"/>
        <v>310000</v>
      </c>
      <c r="BA4886" s="138">
        <f t="shared" ca="1" si="126"/>
        <v>309999</v>
      </c>
      <c r="BB4886" s="138">
        <f t="shared" ca="1" si="127"/>
        <v>1</v>
      </c>
    </row>
    <row r="4887" spans="52:54" ht="15.75" customHeight="1">
      <c r="AZ4887" s="138">
        <f t="shared" ca="1" si="125"/>
        <v>319000</v>
      </c>
      <c r="BA4887" s="138">
        <f t="shared" ca="1" si="126"/>
        <v>318999</v>
      </c>
      <c r="BB4887" s="138">
        <f t="shared" ca="1" si="127"/>
        <v>1</v>
      </c>
    </row>
    <row r="4888" spans="52:54" ht="15.75" customHeight="1">
      <c r="AZ4888" s="138">
        <f t="shared" ca="1" si="125"/>
        <v>213000</v>
      </c>
      <c r="BA4888" s="138">
        <f t="shared" ca="1" si="126"/>
        <v>212999</v>
      </c>
      <c r="BB4888" s="138">
        <f t="shared" ca="1" si="127"/>
        <v>1</v>
      </c>
    </row>
    <row r="4889" spans="52:54" ht="15.75" customHeight="1">
      <c r="AZ4889" s="138">
        <f t="shared" ca="1" si="125"/>
        <v>331000</v>
      </c>
      <c r="BA4889" s="138">
        <f t="shared" ca="1" si="126"/>
        <v>330999</v>
      </c>
      <c r="BB4889" s="138">
        <f t="shared" ca="1" si="127"/>
        <v>1</v>
      </c>
    </row>
    <row r="4890" spans="52:54" ht="15.75" customHeight="1">
      <c r="AZ4890" s="138">
        <f t="shared" ca="1" si="125"/>
        <v>125000</v>
      </c>
      <c r="BA4890" s="138">
        <f t="shared" ca="1" si="126"/>
        <v>124999</v>
      </c>
      <c r="BB4890" s="138">
        <f t="shared" ca="1" si="127"/>
        <v>1</v>
      </c>
    </row>
    <row r="4891" spans="52:54" ht="15.75" customHeight="1">
      <c r="AZ4891" s="138">
        <f t="shared" ca="1" si="125"/>
        <v>369000</v>
      </c>
      <c r="BA4891" s="138">
        <f t="shared" ca="1" si="126"/>
        <v>368999</v>
      </c>
      <c r="BB4891" s="138">
        <f t="shared" ca="1" si="127"/>
        <v>1</v>
      </c>
    </row>
    <row r="4892" spans="52:54" ht="15.75" customHeight="1">
      <c r="AZ4892" s="138">
        <f t="shared" ca="1" si="125"/>
        <v>285000</v>
      </c>
      <c r="BA4892" s="138">
        <f t="shared" ca="1" si="126"/>
        <v>284999</v>
      </c>
      <c r="BB4892" s="138">
        <f t="shared" ca="1" si="127"/>
        <v>1</v>
      </c>
    </row>
    <row r="4893" spans="52:54" ht="15.75" customHeight="1">
      <c r="AZ4893" s="138">
        <f t="shared" ca="1" si="125"/>
        <v>114000</v>
      </c>
      <c r="BA4893" s="138">
        <f t="shared" ca="1" si="126"/>
        <v>113999</v>
      </c>
      <c r="BB4893" s="138">
        <f t="shared" ca="1" si="127"/>
        <v>1</v>
      </c>
    </row>
    <row r="4894" spans="52:54" ht="15.75" customHeight="1">
      <c r="AZ4894" s="138">
        <f t="shared" ca="1" si="125"/>
        <v>175000</v>
      </c>
      <c r="BA4894" s="138">
        <f t="shared" ca="1" si="126"/>
        <v>174999</v>
      </c>
      <c r="BB4894" s="138">
        <f t="shared" ca="1" si="127"/>
        <v>1</v>
      </c>
    </row>
    <row r="4895" spans="52:54" ht="15.75" customHeight="1">
      <c r="AZ4895" s="138">
        <f t="shared" ca="1" si="125"/>
        <v>303000</v>
      </c>
      <c r="BA4895" s="138">
        <f t="shared" ca="1" si="126"/>
        <v>302999</v>
      </c>
      <c r="BB4895" s="138">
        <f t="shared" ca="1" si="127"/>
        <v>1</v>
      </c>
    </row>
    <row r="4896" spans="52:54" ht="15.75" customHeight="1">
      <c r="AZ4896" s="138">
        <f t="shared" ca="1" si="125"/>
        <v>249000</v>
      </c>
      <c r="BA4896" s="138">
        <f t="shared" ca="1" si="126"/>
        <v>248999</v>
      </c>
      <c r="BB4896" s="138">
        <f t="shared" ca="1" si="127"/>
        <v>1</v>
      </c>
    </row>
    <row r="4897" spans="52:54" ht="15.75" customHeight="1">
      <c r="AZ4897" s="138">
        <f t="shared" ca="1" si="125"/>
        <v>391000</v>
      </c>
      <c r="BA4897" s="138">
        <f t="shared" ca="1" si="126"/>
        <v>390999</v>
      </c>
      <c r="BB4897" s="138">
        <f t="shared" ca="1" si="127"/>
        <v>1</v>
      </c>
    </row>
    <row r="4898" spans="52:54" ht="15.75" customHeight="1">
      <c r="AZ4898" s="138">
        <f t="shared" ca="1" si="125"/>
        <v>305000</v>
      </c>
      <c r="BA4898" s="138">
        <f t="shared" ca="1" si="126"/>
        <v>304999</v>
      </c>
      <c r="BB4898" s="138">
        <f t="shared" ca="1" si="127"/>
        <v>1</v>
      </c>
    </row>
    <row r="4899" spans="52:54" ht="15.75" customHeight="1">
      <c r="AZ4899" s="138">
        <f t="shared" ca="1" si="125"/>
        <v>300000</v>
      </c>
      <c r="BA4899" s="138">
        <f t="shared" ca="1" si="126"/>
        <v>299999</v>
      </c>
      <c r="BB4899" s="138">
        <f t="shared" ca="1" si="127"/>
        <v>1</v>
      </c>
    </row>
    <row r="4900" spans="52:54" ht="15.75" customHeight="1">
      <c r="AZ4900" s="138">
        <f t="shared" ca="1" si="125"/>
        <v>107000</v>
      </c>
      <c r="BA4900" s="138">
        <f t="shared" ca="1" si="126"/>
        <v>106999</v>
      </c>
      <c r="BB4900" s="138">
        <f t="shared" ca="1" si="127"/>
        <v>1</v>
      </c>
    </row>
    <row r="4901" spans="52:54" ht="15.75" customHeight="1">
      <c r="AZ4901" s="138">
        <f t="shared" ca="1" si="125"/>
        <v>232000</v>
      </c>
      <c r="BA4901" s="138">
        <f t="shared" ca="1" si="126"/>
        <v>231999</v>
      </c>
      <c r="BB4901" s="138">
        <f t="shared" ca="1" si="127"/>
        <v>1</v>
      </c>
    </row>
    <row r="4902" spans="52:54" ht="15.75" customHeight="1">
      <c r="AZ4902" s="138">
        <f t="shared" ca="1" si="125"/>
        <v>355000</v>
      </c>
      <c r="BA4902" s="138">
        <f t="shared" ca="1" si="126"/>
        <v>354999</v>
      </c>
      <c r="BB4902" s="138">
        <f t="shared" ca="1" si="127"/>
        <v>1</v>
      </c>
    </row>
    <row r="4903" spans="52:54" ht="15.75" customHeight="1">
      <c r="AZ4903" s="138">
        <f t="shared" ca="1" si="125"/>
        <v>176000</v>
      </c>
      <c r="BA4903" s="138">
        <f t="shared" ca="1" si="126"/>
        <v>175999</v>
      </c>
      <c r="BB4903" s="138">
        <f t="shared" ca="1" si="127"/>
        <v>1</v>
      </c>
    </row>
    <row r="4904" spans="52:54" ht="15.75" customHeight="1">
      <c r="AZ4904" s="138">
        <f t="shared" ca="1" si="125"/>
        <v>149000</v>
      </c>
      <c r="BA4904" s="138">
        <f t="shared" ca="1" si="126"/>
        <v>148999</v>
      </c>
      <c r="BB4904" s="138">
        <f t="shared" ca="1" si="127"/>
        <v>1</v>
      </c>
    </row>
    <row r="4905" spans="52:54" ht="15.75" customHeight="1">
      <c r="AZ4905" s="138">
        <f t="shared" ca="1" si="125"/>
        <v>282000</v>
      </c>
      <c r="BA4905" s="138">
        <f t="shared" ca="1" si="126"/>
        <v>281999</v>
      </c>
      <c r="BB4905" s="138">
        <f t="shared" ca="1" si="127"/>
        <v>1</v>
      </c>
    </row>
    <row r="4906" spans="52:54" ht="15.75" customHeight="1">
      <c r="AZ4906" s="138">
        <f t="shared" ca="1" si="125"/>
        <v>120000</v>
      </c>
      <c r="BA4906" s="138">
        <f t="shared" ca="1" si="126"/>
        <v>119999</v>
      </c>
      <c r="BB4906" s="138">
        <f t="shared" ca="1" si="127"/>
        <v>1</v>
      </c>
    </row>
    <row r="4907" spans="52:54" ht="15.75" customHeight="1">
      <c r="AZ4907" s="138">
        <f t="shared" ca="1" si="125"/>
        <v>167000</v>
      </c>
      <c r="BA4907" s="138">
        <f t="shared" ca="1" si="126"/>
        <v>166999</v>
      </c>
      <c r="BB4907" s="138">
        <f t="shared" ca="1" si="127"/>
        <v>1</v>
      </c>
    </row>
    <row r="4908" spans="52:54" ht="15.75" customHeight="1">
      <c r="AZ4908" s="138">
        <f t="shared" ca="1" si="125"/>
        <v>383000</v>
      </c>
      <c r="BA4908" s="138">
        <f t="shared" ca="1" si="126"/>
        <v>382999</v>
      </c>
      <c r="BB4908" s="138">
        <f t="shared" ca="1" si="127"/>
        <v>1</v>
      </c>
    </row>
    <row r="4909" spans="52:54" ht="15.75" customHeight="1">
      <c r="AZ4909" s="138">
        <f t="shared" ca="1" si="125"/>
        <v>351000</v>
      </c>
      <c r="BA4909" s="138">
        <f t="shared" ca="1" si="126"/>
        <v>350999</v>
      </c>
      <c r="BB4909" s="138">
        <f t="shared" ca="1" si="127"/>
        <v>1</v>
      </c>
    </row>
    <row r="4910" spans="52:54" ht="15.75" customHeight="1">
      <c r="AZ4910" s="138">
        <f t="shared" ca="1" si="125"/>
        <v>203000</v>
      </c>
      <c r="BA4910" s="138">
        <f t="shared" ca="1" si="126"/>
        <v>202999</v>
      </c>
      <c r="BB4910" s="138">
        <f t="shared" ca="1" si="127"/>
        <v>1</v>
      </c>
    </row>
    <row r="4911" spans="52:54" ht="15.75" customHeight="1">
      <c r="AZ4911" s="138">
        <f t="shared" ca="1" si="125"/>
        <v>211000</v>
      </c>
      <c r="BA4911" s="138">
        <f t="shared" ca="1" si="126"/>
        <v>210999</v>
      </c>
      <c r="BB4911" s="138">
        <f t="shared" ca="1" si="127"/>
        <v>1</v>
      </c>
    </row>
    <row r="4912" spans="52:54" ht="15.75" customHeight="1">
      <c r="AZ4912" s="138">
        <f t="shared" ca="1" si="125"/>
        <v>123000</v>
      </c>
      <c r="BA4912" s="138">
        <f t="shared" ca="1" si="126"/>
        <v>122999</v>
      </c>
      <c r="BB4912" s="138">
        <f t="shared" ca="1" si="127"/>
        <v>1</v>
      </c>
    </row>
    <row r="4913" spans="52:54" ht="15.75" customHeight="1">
      <c r="AZ4913" s="138">
        <f t="shared" ca="1" si="125"/>
        <v>190000</v>
      </c>
      <c r="BA4913" s="138">
        <f t="shared" ca="1" si="126"/>
        <v>189999</v>
      </c>
      <c r="BB4913" s="138">
        <f t="shared" ca="1" si="127"/>
        <v>1</v>
      </c>
    </row>
    <row r="4914" spans="52:54" ht="15.75" customHeight="1">
      <c r="AZ4914" s="138">
        <f t="shared" ca="1" si="125"/>
        <v>357000</v>
      </c>
      <c r="BA4914" s="138">
        <f t="shared" ca="1" si="126"/>
        <v>356999</v>
      </c>
      <c r="BB4914" s="138">
        <f t="shared" ca="1" si="127"/>
        <v>1</v>
      </c>
    </row>
    <row r="4915" spans="52:54" ht="15.75" customHeight="1">
      <c r="AZ4915" s="138">
        <f t="shared" ca="1" si="125"/>
        <v>318000</v>
      </c>
      <c r="BA4915" s="138">
        <f t="shared" ca="1" si="126"/>
        <v>317999</v>
      </c>
      <c r="BB4915" s="138">
        <f t="shared" ca="1" si="127"/>
        <v>1</v>
      </c>
    </row>
    <row r="4916" spans="52:54" ht="15.75" customHeight="1">
      <c r="AZ4916" s="138">
        <f t="shared" ca="1" si="125"/>
        <v>394000</v>
      </c>
      <c r="BA4916" s="138">
        <f t="shared" ca="1" si="126"/>
        <v>393999</v>
      </c>
      <c r="BB4916" s="138">
        <f t="shared" ca="1" si="127"/>
        <v>1</v>
      </c>
    </row>
    <row r="4917" spans="52:54" ht="15.75" customHeight="1">
      <c r="AZ4917" s="138">
        <f t="shared" ca="1" si="125"/>
        <v>154000</v>
      </c>
      <c r="BA4917" s="138">
        <f t="shared" ca="1" si="126"/>
        <v>153999</v>
      </c>
      <c r="BB4917" s="138">
        <f t="shared" ca="1" si="127"/>
        <v>1</v>
      </c>
    </row>
    <row r="4918" spans="52:54" ht="15.75" customHeight="1">
      <c r="AZ4918" s="138">
        <f t="shared" ca="1" si="125"/>
        <v>359000</v>
      </c>
      <c r="BA4918" s="138">
        <f t="shared" ca="1" si="126"/>
        <v>358999</v>
      </c>
      <c r="BB4918" s="138">
        <f t="shared" ca="1" si="127"/>
        <v>1</v>
      </c>
    </row>
    <row r="4919" spans="52:54" ht="15.75" customHeight="1">
      <c r="AZ4919" s="138">
        <f t="shared" ca="1" si="125"/>
        <v>304000</v>
      </c>
      <c r="BA4919" s="138">
        <f t="shared" ca="1" si="126"/>
        <v>303999</v>
      </c>
      <c r="BB4919" s="138">
        <f t="shared" ca="1" si="127"/>
        <v>1</v>
      </c>
    </row>
    <row r="4920" spans="52:54" ht="15.75" customHeight="1">
      <c r="AZ4920" s="138">
        <f t="shared" ca="1" si="125"/>
        <v>355000</v>
      </c>
      <c r="BA4920" s="138">
        <f t="shared" ca="1" si="126"/>
        <v>354999</v>
      </c>
      <c r="BB4920" s="138">
        <f t="shared" ca="1" si="127"/>
        <v>1</v>
      </c>
    </row>
    <row r="4921" spans="52:54" ht="15.75" customHeight="1">
      <c r="AZ4921" s="138">
        <f t="shared" ca="1" si="125"/>
        <v>102000</v>
      </c>
      <c r="BA4921" s="138">
        <f t="shared" ca="1" si="126"/>
        <v>101999</v>
      </c>
      <c r="BB4921" s="138">
        <f t="shared" ca="1" si="127"/>
        <v>1</v>
      </c>
    </row>
    <row r="4922" spans="52:54" ht="15.75" customHeight="1">
      <c r="AZ4922" s="138">
        <f t="shared" ca="1" si="125"/>
        <v>318000</v>
      </c>
      <c r="BA4922" s="138">
        <f t="shared" ca="1" si="126"/>
        <v>317999</v>
      </c>
      <c r="BB4922" s="138">
        <f t="shared" ca="1" si="127"/>
        <v>1</v>
      </c>
    </row>
    <row r="4923" spans="52:54" ht="15.75" customHeight="1">
      <c r="AZ4923" s="138">
        <f t="shared" ca="1" si="125"/>
        <v>136000</v>
      </c>
      <c r="BA4923" s="138">
        <f t="shared" ca="1" si="126"/>
        <v>135999</v>
      </c>
      <c r="BB4923" s="138">
        <f t="shared" ca="1" si="127"/>
        <v>1</v>
      </c>
    </row>
    <row r="4924" spans="52:54" ht="15.75" customHeight="1">
      <c r="AZ4924" s="138">
        <f t="shared" ca="1" si="125"/>
        <v>363000</v>
      </c>
      <c r="BA4924" s="138">
        <f t="shared" ca="1" si="126"/>
        <v>362999</v>
      </c>
      <c r="BB4924" s="138">
        <f t="shared" ca="1" si="127"/>
        <v>1</v>
      </c>
    </row>
    <row r="4925" spans="52:54" ht="15.75" customHeight="1">
      <c r="AZ4925" s="138">
        <f t="shared" ca="1" si="125"/>
        <v>180000</v>
      </c>
      <c r="BA4925" s="138">
        <f t="shared" ca="1" si="126"/>
        <v>179999</v>
      </c>
      <c r="BB4925" s="138">
        <f t="shared" ca="1" si="127"/>
        <v>1</v>
      </c>
    </row>
    <row r="4926" spans="52:54" ht="15.75" customHeight="1">
      <c r="AZ4926" s="138">
        <f t="shared" ca="1" si="125"/>
        <v>115000</v>
      </c>
      <c r="BA4926" s="138">
        <f t="shared" ca="1" si="126"/>
        <v>114999</v>
      </c>
      <c r="BB4926" s="138">
        <f t="shared" ca="1" si="127"/>
        <v>1</v>
      </c>
    </row>
    <row r="4927" spans="52:54" ht="15.75" customHeight="1">
      <c r="AZ4927" s="138">
        <f t="shared" ca="1" si="125"/>
        <v>111000</v>
      </c>
      <c r="BA4927" s="138">
        <f t="shared" ca="1" si="126"/>
        <v>110999</v>
      </c>
      <c r="BB4927" s="138">
        <f t="shared" ca="1" si="127"/>
        <v>1</v>
      </c>
    </row>
    <row r="4928" spans="52:54" ht="15.75" customHeight="1">
      <c r="AZ4928" s="138">
        <f t="shared" ca="1" si="125"/>
        <v>199000</v>
      </c>
      <c r="BA4928" s="138">
        <f t="shared" ca="1" si="126"/>
        <v>198999</v>
      </c>
      <c r="BB4928" s="138">
        <f t="shared" ca="1" si="127"/>
        <v>1</v>
      </c>
    </row>
    <row r="4929" spans="52:54" ht="15.75" customHeight="1">
      <c r="AZ4929" s="138">
        <f t="shared" ca="1" si="125"/>
        <v>303000</v>
      </c>
      <c r="BA4929" s="138">
        <f t="shared" ca="1" si="126"/>
        <v>302999</v>
      </c>
      <c r="BB4929" s="138">
        <f t="shared" ca="1" si="127"/>
        <v>1</v>
      </c>
    </row>
    <row r="4930" spans="52:54" ht="15.75" customHeight="1">
      <c r="AZ4930" s="138">
        <f t="shared" ca="1" si="125"/>
        <v>362000</v>
      </c>
      <c r="BA4930" s="138">
        <f t="shared" ca="1" si="126"/>
        <v>361999</v>
      </c>
      <c r="BB4930" s="138">
        <f t="shared" ca="1" si="127"/>
        <v>1</v>
      </c>
    </row>
    <row r="4931" spans="52:54" ht="15.75" customHeight="1">
      <c r="AZ4931" s="138">
        <f t="shared" ca="1" si="125"/>
        <v>209000</v>
      </c>
      <c r="BA4931" s="138">
        <f t="shared" ca="1" si="126"/>
        <v>208999</v>
      </c>
      <c r="BB4931" s="138">
        <f t="shared" ca="1" si="127"/>
        <v>1</v>
      </c>
    </row>
    <row r="4932" spans="52:54" ht="15.75" customHeight="1">
      <c r="AZ4932" s="138">
        <f t="shared" ca="1" si="125"/>
        <v>219000</v>
      </c>
      <c r="BA4932" s="138">
        <f t="shared" ca="1" si="126"/>
        <v>218999</v>
      </c>
      <c r="BB4932" s="138">
        <f t="shared" ca="1" si="127"/>
        <v>1</v>
      </c>
    </row>
    <row r="4933" spans="52:54" ht="15.75" customHeight="1">
      <c r="AZ4933" s="138">
        <f t="shared" ca="1" si="125"/>
        <v>245000</v>
      </c>
      <c r="BA4933" s="138">
        <f t="shared" ca="1" si="126"/>
        <v>244999</v>
      </c>
      <c r="BB4933" s="138">
        <f t="shared" ca="1" si="127"/>
        <v>1</v>
      </c>
    </row>
    <row r="4934" spans="52:54" ht="15.75" customHeight="1">
      <c r="AZ4934" s="138">
        <f t="shared" ca="1" si="125"/>
        <v>124000</v>
      </c>
      <c r="BA4934" s="138">
        <f t="shared" ca="1" si="126"/>
        <v>123999</v>
      </c>
      <c r="BB4934" s="138">
        <f t="shared" ca="1" si="127"/>
        <v>1</v>
      </c>
    </row>
    <row r="4935" spans="52:54" ht="15.75" customHeight="1">
      <c r="AZ4935" s="138">
        <f t="shared" ca="1" si="125"/>
        <v>218000</v>
      </c>
      <c r="BA4935" s="138">
        <f t="shared" ca="1" si="126"/>
        <v>217999</v>
      </c>
      <c r="BB4935" s="138">
        <f t="shared" ca="1" si="127"/>
        <v>1</v>
      </c>
    </row>
    <row r="4936" spans="52:54" ht="15.75" customHeight="1">
      <c r="AZ4936" s="138">
        <f t="shared" ca="1" si="125"/>
        <v>308000</v>
      </c>
      <c r="BA4936" s="138">
        <f t="shared" ca="1" si="126"/>
        <v>307999</v>
      </c>
      <c r="BB4936" s="138">
        <f t="shared" ca="1" si="127"/>
        <v>1</v>
      </c>
    </row>
    <row r="4937" spans="52:54" ht="15.75" customHeight="1">
      <c r="AZ4937" s="138">
        <f t="shared" ca="1" si="125"/>
        <v>236000</v>
      </c>
      <c r="BA4937" s="138">
        <f t="shared" ca="1" si="126"/>
        <v>235999</v>
      </c>
      <c r="BB4937" s="138">
        <f t="shared" ca="1" si="127"/>
        <v>1</v>
      </c>
    </row>
    <row r="4938" spans="52:54" ht="15.75" customHeight="1">
      <c r="AZ4938" s="138">
        <f t="shared" ca="1" si="125"/>
        <v>221000</v>
      </c>
      <c r="BA4938" s="138">
        <f t="shared" ca="1" si="126"/>
        <v>220999</v>
      </c>
      <c r="BB4938" s="138">
        <f t="shared" ca="1" si="127"/>
        <v>1</v>
      </c>
    </row>
    <row r="4939" spans="52:54" ht="15.75" customHeight="1">
      <c r="AZ4939" s="138">
        <f t="shared" ca="1" si="125"/>
        <v>178000</v>
      </c>
      <c r="BA4939" s="138">
        <f t="shared" ca="1" si="126"/>
        <v>177999</v>
      </c>
      <c r="BB4939" s="138">
        <f t="shared" ca="1" si="127"/>
        <v>1</v>
      </c>
    </row>
    <row r="4940" spans="52:54" ht="15.75" customHeight="1">
      <c r="AZ4940" s="138">
        <f t="shared" ca="1" si="125"/>
        <v>260000</v>
      </c>
      <c r="BA4940" s="138">
        <f t="shared" ca="1" si="126"/>
        <v>259999</v>
      </c>
      <c r="BB4940" s="138">
        <f t="shared" ca="1" si="127"/>
        <v>1</v>
      </c>
    </row>
    <row r="4941" spans="52:54" ht="15.75" customHeight="1">
      <c r="AZ4941" s="138">
        <f t="shared" ca="1" si="125"/>
        <v>330000</v>
      </c>
      <c r="BA4941" s="138">
        <f t="shared" ca="1" si="126"/>
        <v>329999</v>
      </c>
      <c r="BB4941" s="138">
        <f t="shared" ca="1" si="127"/>
        <v>1</v>
      </c>
    </row>
    <row r="4942" spans="52:54" ht="15.75" customHeight="1">
      <c r="AZ4942" s="138">
        <f t="shared" ca="1" si="125"/>
        <v>234000</v>
      </c>
      <c r="BA4942" s="138">
        <f t="shared" ca="1" si="126"/>
        <v>233999</v>
      </c>
      <c r="BB4942" s="138">
        <f t="shared" ca="1" si="127"/>
        <v>1</v>
      </c>
    </row>
    <row r="4943" spans="52:54" ht="15.75" customHeight="1">
      <c r="AZ4943" s="138">
        <f t="shared" ca="1" si="125"/>
        <v>341000</v>
      </c>
      <c r="BA4943" s="138">
        <f t="shared" ca="1" si="126"/>
        <v>340999</v>
      </c>
      <c r="BB4943" s="138">
        <f t="shared" ca="1" si="127"/>
        <v>1</v>
      </c>
    </row>
    <row r="4944" spans="52:54" ht="15.75" customHeight="1">
      <c r="AZ4944" s="138">
        <f t="shared" ca="1" si="125"/>
        <v>333000</v>
      </c>
      <c r="BA4944" s="138">
        <f t="shared" ca="1" si="126"/>
        <v>332999</v>
      </c>
      <c r="BB4944" s="138">
        <f t="shared" ca="1" si="127"/>
        <v>1</v>
      </c>
    </row>
    <row r="4945" spans="52:54" ht="15.75" customHeight="1">
      <c r="AZ4945" s="138">
        <f t="shared" ca="1" si="125"/>
        <v>118000</v>
      </c>
      <c r="BA4945" s="138">
        <f t="shared" ca="1" si="126"/>
        <v>117999</v>
      </c>
      <c r="BB4945" s="138">
        <f t="shared" ca="1" si="127"/>
        <v>1</v>
      </c>
    </row>
    <row r="4946" spans="52:54" ht="15.75" customHeight="1">
      <c r="AZ4946" s="138">
        <f t="shared" ca="1" si="125"/>
        <v>315000</v>
      </c>
      <c r="BA4946" s="138">
        <f t="shared" ca="1" si="126"/>
        <v>314999</v>
      </c>
      <c r="BB4946" s="138">
        <f t="shared" ca="1" si="127"/>
        <v>1</v>
      </c>
    </row>
    <row r="4947" spans="52:54" ht="15.75" customHeight="1">
      <c r="AZ4947" s="138">
        <f t="shared" ca="1" si="125"/>
        <v>391000</v>
      </c>
      <c r="BA4947" s="138">
        <f t="shared" ca="1" si="126"/>
        <v>390999</v>
      </c>
      <c r="BB4947" s="138">
        <f t="shared" ca="1" si="127"/>
        <v>1</v>
      </c>
    </row>
    <row r="4948" spans="52:54" ht="15.75" customHeight="1">
      <c r="AZ4948" s="138">
        <f t="shared" ca="1" si="125"/>
        <v>191000</v>
      </c>
      <c r="BA4948" s="138">
        <f t="shared" ca="1" si="126"/>
        <v>190999</v>
      </c>
      <c r="BB4948" s="138">
        <f t="shared" ca="1" si="127"/>
        <v>1</v>
      </c>
    </row>
    <row r="4949" spans="52:54" ht="15.75" customHeight="1">
      <c r="AZ4949" s="138">
        <f t="shared" ca="1" si="125"/>
        <v>318000</v>
      </c>
      <c r="BA4949" s="138">
        <f t="shared" ca="1" si="126"/>
        <v>317999</v>
      </c>
      <c r="BB4949" s="138">
        <f t="shared" ca="1" si="127"/>
        <v>1</v>
      </c>
    </row>
    <row r="4950" spans="52:54" ht="15.75" customHeight="1">
      <c r="AZ4950" s="138">
        <f t="shared" ca="1" si="125"/>
        <v>360000</v>
      </c>
      <c r="BA4950" s="138">
        <f t="shared" ca="1" si="126"/>
        <v>359999</v>
      </c>
      <c r="BB4950" s="138">
        <f t="shared" ca="1" si="127"/>
        <v>1</v>
      </c>
    </row>
    <row r="4951" spans="52:54" ht="15.75" customHeight="1">
      <c r="AZ4951" s="138">
        <f t="shared" ca="1" si="125"/>
        <v>137000</v>
      </c>
      <c r="BA4951" s="138">
        <f t="shared" ca="1" si="126"/>
        <v>136999</v>
      </c>
      <c r="BB4951" s="138">
        <f t="shared" ca="1" si="127"/>
        <v>1</v>
      </c>
    </row>
    <row r="4952" spans="52:54" ht="15.75" customHeight="1">
      <c r="AZ4952" s="138">
        <f t="shared" ca="1" si="125"/>
        <v>211000</v>
      </c>
      <c r="BA4952" s="138">
        <f t="shared" ca="1" si="126"/>
        <v>210999</v>
      </c>
      <c r="BB4952" s="138">
        <f t="shared" ca="1" si="127"/>
        <v>1</v>
      </c>
    </row>
    <row r="4953" spans="52:54" ht="15.75" customHeight="1">
      <c r="AZ4953" s="138">
        <f t="shared" ca="1" si="125"/>
        <v>239000</v>
      </c>
      <c r="BA4953" s="138">
        <f t="shared" ca="1" si="126"/>
        <v>238999</v>
      </c>
      <c r="BB4953" s="138">
        <f t="shared" ca="1" si="127"/>
        <v>1</v>
      </c>
    </row>
    <row r="4954" spans="52:54" ht="15.75" customHeight="1">
      <c r="AZ4954" s="138">
        <f t="shared" ca="1" si="125"/>
        <v>327000</v>
      </c>
      <c r="BA4954" s="138">
        <f t="shared" ca="1" si="126"/>
        <v>326999</v>
      </c>
      <c r="BB4954" s="138">
        <f t="shared" ca="1" si="127"/>
        <v>1</v>
      </c>
    </row>
    <row r="4955" spans="52:54" ht="15.75" customHeight="1">
      <c r="AZ4955" s="138">
        <f t="shared" ca="1" si="125"/>
        <v>314000</v>
      </c>
      <c r="BA4955" s="138">
        <f t="shared" ca="1" si="126"/>
        <v>313999</v>
      </c>
      <c r="BB4955" s="138">
        <f t="shared" ca="1" si="127"/>
        <v>1</v>
      </c>
    </row>
    <row r="4956" spans="52:54" ht="15.75" customHeight="1">
      <c r="AZ4956" s="138">
        <f t="shared" ca="1" si="125"/>
        <v>244000</v>
      </c>
      <c r="BA4956" s="138">
        <f t="shared" ca="1" si="126"/>
        <v>243999</v>
      </c>
      <c r="BB4956" s="138">
        <f t="shared" ca="1" si="127"/>
        <v>1</v>
      </c>
    </row>
    <row r="4957" spans="52:54" ht="15.75" customHeight="1">
      <c r="AZ4957" s="138">
        <f t="shared" ca="1" si="125"/>
        <v>317000</v>
      </c>
      <c r="BA4957" s="138">
        <f t="shared" ca="1" si="126"/>
        <v>316999</v>
      </c>
      <c r="BB4957" s="138">
        <f t="shared" ca="1" si="127"/>
        <v>1</v>
      </c>
    </row>
    <row r="4958" spans="52:54" ht="15.75" customHeight="1">
      <c r="AZ4958" s="138">
        <f t="shared" ca="1" si="125"/>
        <v>161000</v>
      </c>
      <c r="BA4958" s="138">
        <f t="shared" ca="1" si="126"/>
        <v>160999</v>
      </c>
      <c r="BB4958" s="138">
        <f t="shared" ca="1" si="127"/>
        <v>1</v>
      </c>
    </row>
    <row r="4959" spans="52:54" ht="15.75" customHeight="1">
      <c r="AZ4959" s="138">
        <f t="shared" ca="1" si="125"/>
        <v>106000</v>
      </c>
      <c r="BA4959" s="138">
        <f t="shared" ca="1" si="126"/>
        <v>105999</v>
      </c>
      <c r="BB4959" s="138">
        <f t="shared" ca="1" si="127"/>
        <v>1</v>
      </c>
    </row>
    <row r="4960" spans="52:54" ht="15.75" customHeight="1">
      <c r="AZ4960" s="138">
        <f t="shared" ca="1" si="125"/>
        <v>106000</v>
      </c>
      <c r="BA4960" s="138">
        <f t="shared" ca="1" si="126"/>
        <v>105999</v>
      </c>
      <c r="BB4960" s="138">
        <f t="shared" ca="1" si="127"/>
        <v>1</v>
      </c>
    </row>
    <row r="4961" spans="52:54" ht="15.75" customHeight="1">
      <c r="AZ4961" s="138">
        <f t="shared" ca="1" si="125"/>
        <v>115000</v>
      </c>
      <c r="BA4961" s="138">
        <f t="shared" ca="1" si="126"/>
        <v>114999</v>
      </c>
      <c r="BB4961" s="138">
        <f t="shared" ca="1" si="127"/>
        <v>1</v>
      </c>
    </row>
    <row r="4962" spans="52:54" ht="15.75" customHeight="1">
      <c r="AZ4962" s="138">
        <f t="shared" ca="1" si="125"/>
        <v>247000</v>
      </c>
      <c r="BA4962" s="138">
        <f t="shared" ca="1" si="126"/>
        <v>246999</v>
      </c>
      <c r="BB4962" s="138">
        <f t="shared" ca="1" si="127"/>
        <v>1</v>
      </c>
    </row>
    <row r="4963" spans="52:54" ht="15.75" customHeight="1">
      <c r="AZ4963" s="138">
        <f t="shared" ca="1" si="125"/>
        <v>385000</v>
      </c>
      <c r="BA4963" s="138">
        <f t="shared" ca="1" si="126"/>
        <v>384999</v>
      </c>
      <c r="BB4963" s="138">
        <f t="shared" ca="1" si="127"/>
        <v>1</v>
      </c>
    </row>
    <row r="4964" spans="52:54" ht="15.75" customHeight="1">
      <c r="AZ4964" s="138">
        <f t="shared" ca="1" si="125"/>
        <v>330000</v>
      </c>
      <c r="BA4964" s="138">
        <f t="shared" ca="1" si="126"/>
        <v>329999</v>
      </c>
      <c r="BB4964" s="138">
        <f t="shared" ca="1" si="127"/>
        <v>1</v>
      </c>
    </row>
    <row r="4965" spans="52:54" ht="15.75" customHeight="1">
      <c r="AZ4965" s="138">
        <f t="shared" ca="1" si="125"/>
        <v>296000</v>
      </c>
      <c r="BA4965" s="138">
        <f t="shared" ca="1" si="126"/>
        <v>295999</v>
      </c>
      <c r="BB4965" s="138">
        <f t="shared" ca="1" si="127"/>
        <v>1</v>
      </c>
    </row>
    <row r="4966" spans="52:54" ht="15.75" customHeight="1">
      <c r="AZ4966" s="138">
        <f t="shared" ca="1" si="125"/>
        <v>292000</v>
      </c>
      <c r="BA4966" s="138">
        <f t="shared" ca="1" si="126"/>
        <v>291999</v>
      </c>
      <c r="BB4966" s="138">
        <f t="shared" ca="1" si="127"/>
        <v>1</v>
      </c>
    </row>
    <row r="4967" spans="52:54" ht="15.75" customHeight="1">
      <c r="AZ4967" s="138">
        <f t="shared" ca="1" si="125"/>
        <v>142000</v>
      </c>
      <c r="BA4967" s="138">
        <f t="shared" ca="1" si="126"/>
        <v>141999</v>
      </c>
      <c r="BB4967" s="138">
        <f t="shared" ca="1" si="127"/>
        <v>1</v>
      </c>
    </row>
    <row r="4968" spans="52:54" ht="15.75" customHeight="1">
      <c r="AZ4968" s="138">
        <f t="shared" ca="1" si="125"/>
        <v>384000</v>
      </c>
      <c r="BA4968" s="138">
        <f t="shared" ca="1" si="126"/>
        <v>383999</v>
      </c>
      <c r="BB4968" s="138">
        <f t="shared" ca="1" si="127"/>
        <v>1</v>
      </c>
    </row>
    <row r="4969" spans="52:54" ht="15.75" customHeight="1">
      <c r="AZ4969" s="138">
        <f t="shared" ca="1" si="125"/>
        <v>297000</v>
      </c>
      <c r="BA4969" s="138">
        <f t="shared" ca="1" si="126"/>
        <v>296999</v>
      </c>
      <c r="BB4969" s="138">
        <f t="shared" ca="1" si="127"/>
        <v>1</v>
      </c>
    </row>
    <row r="4970" spans="52:54" ht="15.75" customHeight="1">
      <c r="AZ4970" s="138">
        <f t="shared" ca="1" si="125"/>
        <v>227000</v>
      </c>
      <c r="BA4970" s="138">
        <f t="shared" ca="1" si="126"/>
        <v>226999</v>
      </c>
      <c r="BB4970" s="138">
        <f t="shared" ca="1" si="127"/>
        <v>1</v>
      </c>
    </row>
    <row r="4971" spans="52:54" ht="15.75" customHeight="1">
      <c r="AZ4971" s="138">
        <f t="shared" ca="1" si="125"/>
        <v>221000</v>
      </c>
      <c r="BA4971" s="138">
        <f t="shared" ca="1" si="126"/>
        <v>220999</v>
      </c>
      <c r="BB4971" s="138">
        <f t="shared" ca="1" si="127"/>
        <v>1</v>
      </c>
    </row>
    <row r="4972" spans="52:54" ht="15.75" customHeight="1">
      <c r="AZ4972" s="138">
        <f t="shared" ca="1" si="125"/>
        <v>133000</v>
      </c>
      <c r="BA4972" s="138">
        <f t="shared" ca="1" si="126"/>
        <v>132999</v>
      </c>
      <c r="BB4972" s="138">
        <f t="shared" ca="1" si="127"/>
        <v>1</v>
      </c>
    </row>
    <row r="4973" spans="52:54" ht="15.75" customHeight="1">
      <c r="AZ4973" s="138">
        <f t="shared" ca="1" si="125"/>
        <v>379000</v>
      </c>
      <c r="BA4973" s="138">
        <f t="shared" ca="1" si="126"/>
        <v>378999</v>
      </c>
      <c r="BB4973" s="138">
        <f t="shared" ca="1" si="127"/>
        <v>1</v>
      </c>
    </row>
    <row r="4974" spans="52:54" ht="15.75" customHeight="1">
      <c r="AZ4974" s="138">
        <f t="shared" ca="1" si="125"/>
        <v>361000</v>
      </c>
      <c r="BA4974" s="138">
        <f t="shared" ca="1" si="126"/>
        <v>360999</v>
      </c>
      <c r="BB4974" s="138">
        <f t="shared" ca="1" si="127"/>
        <v>1</v>
      </c>
    </row>
    <row r="4975" spans="52:54" ht="15.75" customHeight="1">
      <c r="AZ4975" s="138">
        <f t="shared" ca="1" si="125"/>
        <v>377000</v>
      </c>
      <c r="BA4975" s="138">
        <f t="shared" ca="1" si="126"/>
        <v>376999</v>
      </c>
      <c r="BB4975" s="138">
        <f t="shared" ca="1" si="127"/>
        <v>1</v>
      </c>
    </row>
    <row r="4976" spans="52:54" ht="15.75" customHeight="1">
      <c r="AZ4976" s="138">
        <f t="shared" ca="1" si="125"/>
        <v>187000</v>
      </c>
      <c r="BA4976" s="138">
        <f t="shared" ca="1" si="126"/>
        <v>186999</v>
      </c>
      <c r="BB4976" s="138">
        <f t="shared" ca="1" si="127"/>
        <v>1</v>
      </c>
    </row>
    <row r="4977" spans="52:54" ht="15.75" customHeight="1">
      <c r="AZ4977" s="138">
        <f t="shared" ca="1" si="125"/>
        <v>135000</v>
      </c>
      <c r="BA4977" s="138">
        <f t="shared" ca="1" si="126"/>
        <v>134999</v>
      </c>
      <c r="BB4977" s="138">
        <f t="shared" ca="1" si="127"/>
        <v>1</v>
      </c>
    </row>
    <row r="4978" spans="52:54" ht="15.75" customHeight="1">
      <c r="AZ4978" s="138">
        <f t="shared" ca="1" si="125"/>
        <v>169000</v>
      </c>
      <c r="BA4978" s="138">
        <f t="shared" ca="1" si="126"/>
        <v>168999</v>
      </c>
      <c r="BB4978" s="138">
        <f t="shared" ca="1" si="127"/>
        <v>1</v>
      </c>
    </row>
    <row r="4979" spans="52:54" ht="15.75" customHeight="1">
      <c r="AZ4979" s="138">
        <f t="shared" ca="1" si="125"/>
        <v>109000</v>
      </c>
      <c r="BA4979" s="138">
        <f t="shared" ca="1" si="126"/>
        <v>108999</v>
      </c>
      <c r="BB4979" s="138">
        <f t="shared" ca="1" si="127"/>
        <v>1</v>
      </c>
    </row>
    <row r="4980" spans="52:54" ht="15.75" customHeight="1">
      <c r="AZ4980" s="138">
        <f t="shared" ca="1" si="125"/>
        <v>349000</v>
      </c>
      <c r="BA4980" s="138">
        <f t="shared" ca="1" si="126"/>
        <v>348999</v>
      </c>
      <c r="BB4980" s="138">
        <f t="shared" ca="1" si="127"/>
        <v>1</v>
      </c>
    </row>
    <row r="4981" spans="52:54" ht="15.75" customHeight="1">
      <c r="AZ4981" s="138">
        <f t="shared" ca="1" si="125"/>
        <v>355000</v>
      </c>
      <c r="BA4981" s="138">
        <f t="shared" ca="1" si="126"/>
        <v>354999</v>
      </c>
      <c r="BB4981" s="138">
        <f t="shared" ca="1" si="127"/>
        <v>1</v>
      </c>
    </row>
    <row r="4982" spans="52:54" ht="15.75" customHeight="1">
      <c r="AZ4982" s="138">
        <f t="shared" ca="1" si="125"/>
        <v>330000</v>
      </c>
      <c r="BA4982" s="138">
        <f t="shared" ca="1" si="126"/>
        <v>329999</v>
      </c>
      <c r="BB4982" s="138">
        <f t="shared" ca="1" si="127"/>
        <v>1</v>
      </c>
    </row>
    <row r="4983" spans="52:54" ht="15.75" customHeight="1">
      <c r="AZ4983" s="138">
        <f t="shared" ca="1" si="125"/>
        <v>172000</v>
      </c>
      <c r="BA4983" s="138">
        <f t="shared" ca="1" si="126"/>
        <v>171999</v>
      </c>
      <c r="BB4983" s="138">
        <f t="shared" ca="1" si="127"/>
        <v>1</v>
      </c>
    </row>
    <row r="4984" spans="52:54" ht="15.75" customHeight="1">
      <c r="AZ4984" s="138">
        <f t="shared" ca="1" si="125"/>
        <v>325000</v>
      </c>
      <c r="BA4984" s="138">
        <f t="shared" ca="1" si="126"/>
        <v>324999</v>
      </c>
      <c r="BB4984" s="138">
        <f t="shared" ca="1" si="127"/>
        <v>1</v>
      </c>
    </row>
    <row r="4985" spans="52:54" ht="15.75" customHeight="1">
      <c r="AZ4985" s="138">
        <f t="shared" ca="1" si="125"/>
        <v>286000</v>
      </c>
      <c r="BA4985" s="138">
        <f t="shared" ca="1" si="126"/>
        <v>285999</v>
      </c>
      <c r="BB4985" s="138">
        <f t="shared" ca="1" si="127"/>
        <v>1</v>
      </c>
    </row>
    <row r="4986" spans="52:54" ht="15.75" customHeight="1">
      <c r="AZ4986" s="138">
        <f t="shared" ca="1" si="125"/>
        <v>282000</v>
      </c>
      <c r="BA4986" s="138">
        <f t="shared" ca="1" si="126"/>
        <v>281999</v>
      </c>
      <c r="BB4986" s="138">
        <f t="shared" ca="1" si="127"/>
        <v>1</v>
      </c>
    </row>
    <row r="4987" spans="52:54" ht="15.75" customHeight="1">
      <c r="AZ4987" s="138">
        <f t="shared" ca="1" si="125"/>
        <v>386000</v>
      </c>
      <c r="BA4987" s="138">
        <f t="shared" ca="1" si="126"/>
        <v>385999</v>
      </c>
      <c r="BB4987" s="138">
        <f t="shared" ca="1" si="127"/>
        <v>1</v>
      </c>
    </row>
    <row r="4988" spans="52:54" ht="15.75" customHeight="1">
      <c r="AZ4988" s="138">
        <f t="shared" ca="1" si="125"/>
        <v>128000</v>
      </c>
      <c r="BA4988" s="138">
        <f t="shared" ca="1" si="126"/>
        <v>127999</v>
      </c>
      <c r="BB4988" s="138">
        <f t="shared" ca="1" si="127"/>
        <v>1</v>
      </c>
    </row>
    <row r="4989" spans="52:54" ht="15.75" customHeight="1">
      <c r="AZ4989" s="138">
        <f t="shared" ca="1" si="125"/>
        <v>361000</v>
      </c>
      <c r="BA4989" s="138">
        <f t="shared" ca="1" si="126"/>
        <v>360999</v>
      </c>
      <c r="BB4989" s="138">
        <f t="shared" ca="1" si="127"/>
        <v>1</v>
      </c>
    </row>
    <row r="4990" spans="52:54" ht="15.75" customHeight="1">
      <c r="AZ4990" s="138">
        <f t="shared" ca="1" si="125"/>
        <v>381000</v>
      </c>
      <c r="BA4990" s="138">
        <f t="shared" ca="1" si="126"/>
        <v>380999</v>
      </c>
      <c r="BB4990" s="138">
        <f t="shared" ca="1" si="127"/>
        <v>1</v>
      </c>
    </row>
    <row r="4991" spans="52:54" ht="15.75" customHeight="1">
      <c r="AZ4991" s="138">
        <f t="shared" ca="1" si="125"/>
        <v>241000</v>
      </c>
      <c r="BA4991" s="138">
        <f t="shared" ca="1" si="126"/>
        <v>240999</v>
      </c>
      <c r="BB4991" s="138">
        <f t="shared" ca="1" si="127"/>
        <v>1</v>
      </c>
    </row>
    <row r="4992" spans="52:54" ht="15.75" customHeight="1">
      <c r="AZ4992" s="138">
        <f t="shared" ca="1" si="125"/>
        <v>184000</v>
      </c>
      <c r="BA4992" s="138">
        <f t="shared" ca="1" si="126"/>
        <v>183999</v>
      </c>
      <c r="BB4992" s="138">
        <f t="shared" ca="1" si="127"/>
        <v>1</v>
      </c>
    </row>
    <row r="4993" spans="52:54" ht="15.75" customHeight="1">
      <c r="AZ4993" s="138">
        <f t="shared" ca="1" si="125"/>
        <v>319000</v>
      </c>
      <c r="BA4993" s="138">
        <f t="shared" ca="1" si="126"/>
        <v>318999</v>
      </c>
      <c r="BB4993" s="138">
        <f t="shared" ca="1" si="127"/>
        <v>1</v>
      </c>
    </row>
    <row r="4994" spans="52:54" ht="15.75" customHeight="1">
      <c r="AZ4994" s="138">
        <f t="shared" ca="1" si="125"/>
        <v>267000</v>
      </c>
      <c r="BA4994" s="138">
        <f t="shared" ca="1" si="126"/>
        <v>266999</v>
      </c>
      <c r="BB4994" s="138">
        <f t="shared" ca="1" si="127"/>
        <v>1</v>
      </c>
    </row>
    <row r="4995" spans="52:54" ht="15.75" customHeight="1">
      <c r="AZ4995" s="138">
        <f t="shared" ca="1" si="125"/>
        <v>386000</v>
      </c>
      <c r="BA4995" s="138">
        <f t="shared" ca="1" si="126"/>
        <v>385999</v>
      </c>
      <c r="BB4995" s="138">
        <f t="shared" ca="1" si="127"/>
        <v>1</v>
      </c>
    </row>
    <row r="4996" spans="52:54" ht="15.75" customHeight="1">
      <c r="AZ4996" s="138">
        <f t="shared" ca="1" si="125"/>
        <v>365000</v>
      </c>
      <c r="BA4996" s="138">
        <f t="shared" ca="1" si="126"/>
        <v>364999</v>
      </c>
      <c r="BB4996" s="138">
        <f t="shared" ca="1" si="127"/>
        <v>1</v>
      </c>
    </row>
    <row r="4997" spans="52:54" ht="15.75" customHeight="1">
      <c r="AZ4997" s="138">
        <f t="shared" ca="1" si="125"/>
        <v>207000</v>
      </c>
      <c r="BA4997" s="138">
        <f t="shared" ca="1" si="126"/>
        <v>206999</v>
      </c>
      <c r="BB4997" s="138">
        <f t="shared" ca="1" si="127"/>
        <v>1</v>
      </c>
    </row>
    <row r="4998" spans="52:54" ht="15.75" customHeight="1">
      <c r="AZ4998" s="138">
        <f t="shared" ca="1" si="125"/>
        <v>180000</v>
      </c>
      <c r="BA4998" s="138">
        <f t="shared" ca="1" si="126"/>
        <v>179999</v>
      </c>
      <c r="BB4998" s="138">
        <f t="shared" ca="1" si="127"/>
        <v>1</v>
      </c>
    </row>
    <row r="4999" spans="52:54" ht="15.75" customHeight="1">
      <c r="AZ4999" s="138">
        <f t="shared" ca="1" si="125"/>
        <v>293000</v>
      </c>
      <c r="BA4999" s="138">
        <f t="shared" ca="1" si="126"/>
        <v>292999</v>
      </c>
      <c r="BB4999" s="138">
        <f t="shared" ca="1" si="127"/>
        <v>1</v>
      </c>
    </row>
    <row r="5000" spans="52:54" ht="15.75" customHeight="1">
      <c r="AZ5000" s="138">
        <f t="shared" ca="1" si="125"/>
        <v>110000</v>
      </c>
      <c r="BA5000" s="138">
        <f t="shared" ca="1" si="126"/>
        <v>109999</v>
      </c>
      <c r="BB5000" s="138">
        <f t="shared" ca="1" si="127"/>
        <v>1</v>
      </c>
    </row>
    <row r="5001" spans="52:54" ht="15.75" customHeight="1">
      <c r="AZ5001" s="138">
        <f t="shared" ca="1" si="125"/>
        <v>294000</v>
      </c>
      <c r="BA5001" s="138">
        <f t="shared" ca="1" si="126"/>
        <v>293999</v>
      </c>
      <c r="BB5001" s="138">
        <f t="shared" ca="1" si="127"/>
        <v>1</v>
      </c>
    </row>
    <row r="5002" spans="52:54" ht="15.75" customHeight="1">
      <c r="AZ5002" s="138">
        <f t="shared" ca="1" si="125"/>
        <v>122000</v>
      </c>
      <c r="BA5002" s="138">
        <f t="shared" ca="1" si="126"/>
        <v>121999</v>
      </c>
      <c r="BB5002" s="138">
        <f t="shared" ca="1" si="127"/>
        <v>1</v>
      </c>
    </row>
    <row r="5003" spans="52:54" ht="15.75" customHeight="1">
      <c r="AZ5003" s="138">
        <f t="shared" ca="1" si="125"/>
        <v>252000</v>
      </c>
      <c r="BA5003" s="138">
        <f t="shared" ca="1" si="126"/>
        <v>251999</v>
      </c>
      <c r="BB5003" s="138">
        <f t="shared" ca="1" si="127"/>
        <v>1</v>
      </c>
    </row>
    <row r="5004" spans="52:54" ht="15.75" customHeight="1">
      <c r="AZ5004" s="138">
        <f t="shared" ca="1" si="125"/>
        <v>315000</v>
      </c>
      <c r="BA5004" s="138">
        <f t="shared" ca="1" si="126"/>
        <v>314999</v>
      </c>
      <c r="BB5004" s="138">
        <f t="shared" ca="1" si="127"/>
        <v>1</v>
      </c>
    </row>
    <row r="5005" spans="52:54" ht="15.75" customHeight="1">
      <c r="AZ5005" s="138">
        <f t="shared" ca="1" si="125"/>
        <v>336000</v>
      </c>
      <c r="BA5005" s="138">
        <f t="shared" ca="1" si="126"/>
        <v>335999</v>
      </c>
      <c r="BB5005" s="138">
        <f t="shared" ca="1" si="127"/>
        <v>1</v>
      </c>
    </row>
    <row r="5006" spans="52:54" ht="15.75" customHeight="1">
      <c r="AZ5006" s="138">
        <f t="shared" ca="1" si="125"/>
        <v>310000</v>
      </c>
      <c r="BA5006" s="138">
        <f t="shared" ca="1" si="126"/>
        <v>309999</v>
      </c>
      <c r="BB5006" s="138">
        <f t="shared" ca="1" si="127"/>
        <v>1</v>
      </c>
    </row>
    <row r="5007" spans="52:54" ht="15.75" customHeight="1">
      <c r="AZ5007" s="138">
        <f t="shared" ca="1" si="125"/>
        <v>378000</v>
      </c>
      <c r="BA5007" s="138">
        <f t="shared" ca="1" si="126"/>
        <v>377999</v>
      </c>
      <c r="BB5007" s="138">
        <f t="shared" ca="1" si="127"/>
        <v>1</v>
      </c>
    </row>
    <row r="5008" spans="52:54" ht="15.75" customHeight="1">
      <c r="AZ5008" s="138">
        <f t="shared" ca="1" si="125"/>
        <v>207000</v>
      </c>
      <c r="BA5008" s="138">
        <f t="shared" ca="1" si="126"/>
        <v>206999</v>
      </c>
      <c r="BB5008" s="138">
        <f t="shared" ca="1" si="127"/>
        <v>1</v>
      </c>
    </row>
    <row r="5009" spans="52:54" ht="15.75" customHeight="1">
      <c r="AZ5009" s="138">
        <f t="shared" ca="1" si="125"/>
        <v>162000</v>
      </c>
      <c r="BA5009" s="138">
        <f t="shared" ca="1" si="126"/>
        <v>161999</v>
      </c>
      <c r="BB5009" s="138">
        <f t="shared" ca="1" si="127"/>
        <v>1</v>
      </c>
    </row>
    <row r="5010" spans="52:54" ht="15.75" customHeight="1">
      <c r="AZ5010" s="138">
        <f t="shared" ca="1" si="125"/>
        <v>361000</v>
      </c>
      <c r="BA5010" s="138">
        <f t="shared" ca="1" si="126"/>
        <v>360999</v>
      </c>
      <c r="BB5010" s="138">
        <f t="shared" ca="1" si="127"/>
        <v>1</v>
      </c>
    </row>
    <row r="5011" spans="52:54" ht="15.75" customHeight="1">
      <c r="AZ5011" s="138">
        <f t="shared" ca="1" si="125"/>
        <v>180000</v>
      </c>
      <c r="BA5011" s="138">
        <f t="shared" ca="1" si="126"/>
        <v>179999</v>
      </c>
      <c r="BB5011" s="138">
        <f t="shared" ca="1" si="127"/>
        <v>1</v>
      </c>
    </row>
    <row r="5012" spans="52:54" ht="15.75" customHeight="1">
      <c r="AZ5012" s="138">
        <f t="shared" ca="1" si="125"/>
        <v>146000</v>
      </c>
      <c r="BA5012" s="138">
        <f t="shared" ca="1" si="126"/>
        <v>145999</v>
      </c>
      <c r="BB5012" s="138">
        <f t="shared" ca="1" si="127"/>
        <v>1</v>
      </c>
    </row>
    <row r="5013" spans="52:54" ht="15.75" customHeight="1">
      <c r="AZ5013" s="138">
        <f t="shared" ca="1" si="125"/>
        <v>329000</v>
      </c>
      <c r="BA5013" s="138">
        <f t="shared" ca="1" si="126"/>
        <v>328999</v>
      </c>
      <c r="BB5013" s="138">
        <f t="shared" ca="1" si="127"/>
        <v>1</v>
      </c>
    </row>
    <row r="5014" spans="52:54" ht="15.75" customHeight="1">
      <c r="AZ5014" s="138">
        <f t="shared" ca="1" si="125"/>
        <v>243000</v>
      </c>
      <c r="BA5014" s="138">
        <f t="shared" ca="1" si="126"/>
        <v>242999</v>
      </c>
      <c r="BB5014" s="138">
        <f t="shared" ca="1" si="127"/>
        <v>1</v>
      </c>
    </row>
    <row r="5015" spans="52:54" ht="15.75" customHeight="1">
      <c r="AZ5015" s="138">
        <f t="shared" ca="1" si="125"/>
        <v>371000</v>
      </c>
      <c r="BA5015" s="138">
        <f t="shared" ca="1" si="126"/>
        <v>370999</v>
      </c>
      <c r="BB5015" s="138">
        <f t="shared" ca="1" si="127"/>
        <v>1</v>
      </c>
    </row>
    <row r="5016" spans="52:54" ht="15.75" customHeight="1">
      <c r="AZ5016" s="138">
        <f t="shared" ca="1" si="125"/>
        <v>137000</v>
      </c>
      <c r="BA5016" s="138">
        <f t="shared" ca="1" si="126"/>
        <v>136999</v>
      </c>
      <c r="BB5016" s="138">
        <f t="shared" ca="1" si="127"/>
        <v>1</v>
      </c>
    </row>
    <row r="5017" spans="52:54" ht="15.75" customHeight="1">
      <c r="AZ5017" s="138">
        <f t="shared" ca="1" si="125"/>
        <v>362000</v>
      </c>
      <c r="BA5017" s="138">
        <f t="shared" ca="1" si="126"/>
        <v>361999</v>
      </c>
      <c r="BB5017" s="138">
        <f t="shared" ca="1" si="127"/>
        <v>1</v>
      </c>
    </row>
    <row r="5018" spans="52:54" ht="15.75" customHeight="1">
      <c r="AZ5018" s="138">
        <f t="shared" ca="1" si="125"/>
        <v>270000</v>
      </c>
      <c r="BA5018" s="138">
        <f t="shared" ca="1" si="126"/>
        <v>269999</v>
      </c>
      <c r="BB5018" s="138">
        <f t="shared" ca="1" si="127"/>
        <v>1</v>
      </c>
    </row>
    <row r="5019" spans="52:54" ht="15.75" customHeight="1">
      <c r="AZ5019" s="138">
        <f t="shared" ca="1" si="125"/>
        <v>289000</v>
      </c>
      <c r="BA5019" s="138">
        <f t="shared" ca="1" si="126"/>
        <v>288999</v>
      </c>
      <c r="BB5019" s="138">
        <f t="shared" ca="1" si="127"/>
        <v>1</v>
      </c>
    </row>
    <row r="5020" spans="52:54" ht="15.75" customHeight="1">
      <c r="AZ5020" s="138">
        <f t="shared" ca="1" si="125"/>
        <v>239000</v>
      </c>
      <c r="BA5020" s="138">
        <f t="shared" ca="1" si="126"/>
        <v>238999</v>
      </c>
      <c r="BB5020" s="138">
        <f t="shared" ca="1" si="127"/>
        <v>1</v>
      </c>
    </row>
    <row r="5021" spans="52:54" ht="15.75" customHeight="1">
      <c r="AZ5021" s="138">
        <f t="shared" ca="1" si="125"/>
        <v>337000</v>
      </c>
      <c r="BA5021" s="138">
        <f t="shared" ca="1" si="126"/>
        <v>336999</v>
      </c>
      <c r="BB5021" s="138">
        <f t="shared" ca="1" si="127"/>
        <v>1</v>
      </c>
    </row>
    <row r="5022" spans="52:54" ht="15.75" customHeight="1">
      <c r="AZ5022" s="138">
        <f t="shared" ca="1" si="125"/>
        <v>306000</v>
      </c>
      <c r="BA5022" s="138">
        <f t="shared" ca="1" si="126"/>
        <v>305999</v>
      </c>
      <c r="BB5022" s="138">
        <f t="shared" ca="1" si="127"/>
        <v>1</v>
      </c>
    </row>
    <row r="5023" spans="52:54" ht="15.75" customHeight="1">
      <c r="AZ5023" s="138">
        <f t="shared" ca="1" si="125"/>
        <v>266000</v>
      </c>
      <c r="BA5023" s="138">
        <f t="shared" ca="1" si="126"/>
        <v>265999</v>
      </c>
      <c r="BB5023" s="138">
        <f t="shared" ca="1" si="127"/>
        <v>1</v>
      </c>
    </row>
    <row r="5024" spans="52:54" ht="15.75" customHeight="1">
      <c r="AZ5024" s="138">
        <f t="shared" ca="1" si="125"/>
        <v>369000</v>
      </c>
      <c r="BA5024" s="138">
        <f t="shared" ca="1" si="126"/>
        <v>368999</v>
      </c>
      <c r="BB5024" s="138">
        <f t="shared" ca="1" si="127"/>
        <v>1</v>
      </c>
    </row>
    <row r="5025" spans="52:54" ht="15.75" customHeight="1">
      <c r="AZ5025" s="138">
        <f t="shared" ca="1" si="125"/>
        <v>293000</v>
      </c>
      <c r="BA5025" s="138">
        <f t="shared" ca="1" si="126"/>
        <v>292999</v>
      </c>
      <c r="BB5025" s="138">
        <f t="shared" ca="1" si="127"/>
        <v>1</v>
      </c>
    </row>
    <row r="5026" spans="52:54" ht="15.75" customHeight="1">
      <c r="AZ5026" s="138">
        <f t="shared" ca="1" si="125"/>
        <v>311000</v>
      </c>
      <c r="BA5026" s="138">
        <f t="shared" ca="1" si="126"/>
        <v>310999</v>
      </c>
      <c r="BB5026" s="138">
        <f t="shared" ca="1" si="127"/>
        <v>1</v>
      </c>
    </row>
    <row r="5027" spans="52:54" ht="15.75" customHeight="1">
      <c r="AZ5027" s="138">
        <f t="shared" ca="1" si="125"/>
        <v>202000</v>
      </c>
      <c r="BA5027" s="138">
        <f t="shared" ca="1" si="126"/>
        <v>201999</v>
      </c>
      <c r="BB5027" s="138">
        <f t="shared" ca="1" si="127"/>
        <v>1</v>
      </c>
    </row>
    <row r="5028" spans="52:54" ht="15.75" customHeight="1">
      <c r="AZ5028" s="138">
        <f t="shared" ca="1" si="125"/>
        <v>322000</v>
      </c>
      <c r="BA5028" s="138">
        <f t="shared" ca="1" si="126"/>
        <v>321999</v>
      </c>
      <c r="BB5028" s="138">
        <f t="shared" ca="1" si="127"/>
        <v>1</v>
      </c>
    </row>
    <row r="5029" spans="52:54" ht="15.75" customHeight="1">
      <c r="AZ5029" s="138">
        <f t="shared" ca="1" si="125"/>
        <v>108000</v>
      </c>
      <c r="BA5029" s="138">
        <f t="shared" ca="1" si="126"/>
        <v>107999</v>
      </c>
      <c r="BB5029" s="138">
        <f t="shared" ca="1" si="127"/>
        <v>1</v>
      </c>
    </row>
    <row r="5030" spans="52:54" ht="15.75" customHeight="1">
      <c r="AZ5030" s="138">
        <f t="shared" ca="1" si="125"/>
        <v>283000</v>
      </c>
      <c r="BA5030" s="138">
        <f t="shared" ca="1" si="126"/>
        <v>282999</v>
      </c>
      <c r="BB5030" s="138">
        <f t="shared" ca="1" si="127"/>
        <v>1</v>
      </c>
    </row>
    <row r="5031" spans="52:54" ht="15.75" customHeight="1">
      <c r="AZ5031" s="138">
        <f t="shared" ca="1" si="125"/>
        <v>166000</v>
      </c>
      <c r="BA5031" s="138">
        <f t="shared" ca="1" si="126"/>
        <v>165999</v>
      </c>
      <c r="BB5031" s="138">
        <f t="shared" ca="1" si="127"/>
        <v>1</v>
      </c>
    </row>
    <row r="5032" spans="52:54" ht="15.75" customHeight="1">
      <c r="AZ5032" s="138">
        <f t="shared" ca="1" si="125"/>
        <v>182000</v>
      </c>
      <c r="BA5032" s="138">
        <f t="shared" ca="1" si="126"/>
        <v>181999</v>
      </c>
      <c r="BB5032" s="138">
        <f t="shared" ca="1" si="127"/>
        <v>1</v>
      </c>
    </row>
    <row r="5033" spans="52:54" ht="15.75" customHeight="1">
      <c r="AZ5033" s="138">
        <f t="shared" ca="1" si="125"/>
        <v>290000</v>
      </c>
      <c r="BA5033" s="138">
        <f t="shared" ca="1" si="126"/>
        <v>289999</v>
      </c>
      <c r="BB5033" s="138">
        <f t="shared" ca="1" si="127"/>
        <v>1</v>
      </c>
    </row>
    <row r="5034" spans="52:54" ht="15.75" customHeight="1">
      <c r="AZ5034" s="138">
        <f t="shared" ca="1" si="125"/>
        <v>354000</v>
      </c>
      <c r="BA5034" s="138">
        <f t="shared" ca="1" si="126"/>
        <v>353999</v>
      </c>
      <c r="BB5034" s="138">
        <f t="shared" ca="1" si="127"/>
        <v>1</v>
      </c>
    </row>
    <row r="5035" spans="52:54" ht="15.75" customHeight="1">
      <c r="AZ5035" s="138">
        <f t="shared" ca="1" si="125"/>
        <v>273000</v>
      </c>
      <c r="BA5035" s="138">
        <f t="shared" ca="1" si="126"/>
        <v>272999</v>
      </c>
      <c r="BB5035" s="138">
        <f t="shared" ca="1" si="127"/>
        <v>1</v>
      </c>
    </row>
    <row r="5036" spans="52:54" ht="15.75" customHeight="1">
      <c r="AZ5036" s="138">
        <f t="shared" ca="1" si="125"/>
        <v>263000</v>
      </c>
      <c r="BA5036" s="138">
        <f t="shared" ca="1" si="126"/>
        <v>262999</v>
      </c>
      <c r="BB5036" s="138">
        <f t="shared" ca="1" si="127"/>
        <v>1</v>
      </c>
    </row>
    <row r="5037" spans="52:54" ht="15.75" customHeight="1">
      <c r="AZ5037" s="138">
        <f t="shared" ca="1" si="125"/>
        <v>237000</v>
      </c>
      <c r="BA5037" s="138">
        <f t="shared" ca="1" si="126"/>
        <v>236999</v>
      </c>
      <c r="BB5037" s="138">
        <f t="shared" ca="1" si="127"/>
        <v>1</v>
      </c>
    </row>
    <row r="5038" spans="52:54" ht="15.75" customHeight="1">
      <c r="AZ5038" s="138">
        <f t="shared" ca="1" si="125"/>
        <v>119000</v>
      </c>
      <c r="BA5038" s="138">
        <f t="shared" ca="1" si="126"/>
        <v>118999</v>
      </c>
      <c r="BB5038" s="138">
        <f t="shared" ca="1" si="127"/>
        <v>1</v>
      </c>
    </row>
    <row r="5039" spans="52:54" ht="15.75" customHeight="1">
      <c r="AZ5039" s="138">
        <f t="shared" ca="1" si="125"/>
        <v>163000</v>
      </c>
      <c r="BA5039" s="138">
        <f t="shared" ca="1" si="126"/>
        <v>162999</v>
      </c>
      <c r="BB5039" s="138">
        <f t="shared" ca="1" si="127"/>
        <v>1</v>
      </c>
    </row>
    <row r="5040" spans="52:54" ht="15.75" customHeight="1">
      <c r="AZ5040" s="138">
        <f t="shared" ca="1" si="125"/>
        <v>225000</v>
      </c>
      <c r="BA5040" s="138">
        <f t="shared" ca="1" si="126"/>
        <v>224999</v>
      </c>
      <c r="BB5040" s="138">
        <f t="shared" ca="1" si="127"/>
        <v>1</v>
      </c>
    </row>
    <row r="5041" spans="52:54" ht="15.75" customHeight="1">
      <c r="AZ5041" s="138">
        <f t="shared" ca="1" si="125"/>
        <v>341000</v>
      </c>
      <c r="BA5041" s="138">
        <f t="shared" ca="1" si="126"/>
        <v>340999</v>
      </c>
      <c r="BB5041" s="138">
        <f t="shared" ca="1" si="127"/>
        <v>1</v>
      </c>
    </row>
    <row r="5042" spans="52:54" ht="15.75" customHeight="1">
      <c r="AZ5042" s="138">
        <f t="shared" ca="1" si="125"/>
        <v>241000</v>
      </c>
      <c r="BA5042" s="138">
        <f t="shared" ca="1" si="126"/>
        <v>240999</v>
      </c>
      <c r="BB5042" s="138">
        <f t="shared" ca="1" si="127"/>
        <v>1</v>
      </c>
    </row>
    <row r="5043" spans="52:54" ht="15.75" customHeight="1">
      <c r="AZ5043" s="138">
        <f t="shared" ca="1" si="125"/>
        <v>155000</v>
      </c>
      <c r="BA5043" s="138">
        <f t="shared" ca="1" si="126"/>
        <v>154999</v>
      </c>
      <c r="BB5043" s="138">
        <f t="shared" ca="1" si="127"/>
        <v>1</v>
      </c>
    </row>
    <row r="5044" spans="52:54" ht="15.75" customHeight="1">
      <c r="AZ5044" s="138">
        <f t="shared" ca="1" si="125"/>
        <v>324000</v>
      </c>
      <c r="BA5044" s="138">
        <f t="shared" ca="1" si="126"/>
        <v>323999</v>
      </c>
      <c r="BB5044" s="138">
        <f t="shared" ca="1" si="127"/>
        <v>1</v>
      </c>
    </row>
    <row r="5045" spans="52:54" ht="15.75" customHeight="1">
      <c r="AZ5045" s="138">
        <f t="shared" ca="1" si="125"/>
        <v>354000</v>
      </c>
      <c r="BA5045" s="138">
        <f t="shared" ca="1" si="126"/>
        <v>353999</v>
      </c>
      <c r="BB5045" s="138">
        <f t="shared" ca="1" si="127"/>
        <v>1</v>
      </c>
    </row>
    <row r="5046" spans="52:54" ht="15.75" customHeight="1">
      <c r="AZ5046" s="138">
        <f t="shared" ca="1" si="125"/>
        <v>312000</v>
      </c>
      <c r="BA5046" s="138">
        <f t="shared" ca="1" si="126"/>
        <v>311999</v>
      </c>
      <c r="BB5046" s="138">
        <f t="shared" ca="1" si="127"/>
        <v>1</v>
      </c>
    </row>
    <row r="5047" spans="52:54" ht="15.75" customHeight="1">
      <c r="AZ5047" s="138">
        <f t="shared" ca="1" si="125"/>
        <v>149000</v>
      </c>
      <c r="BA5047" s="138">
        <f t="shared" ca="1" si="126"/>
        <v>148999</v>
      </c>
      <c r="BB5047" s="138">
        <f t="shared" ca="1" si="127"/>
        <v>1</v>
      </c>
    </row>
    <row r="5048" spans="52:54" ht="15.75" customHeight="1">
      <c r="AZ5048" s="138">
        <f t="shared" ca="1" si="125"/>
        <v>258000</v>
      </c>
      <c r="BA5048" s="138">
        <f t="shared" ca="1" si="126"/>
        <v>257999</v>
      </c>
      <c r="BB5048" s="138">
        <f t="shared" ca="1" si="127"/>
        <v>1</v>
      </c>
    </row>
    <row r="5049" spans="52:54" ht="15.75" customHeight="1">
      <c r="AZ5049" s="138">
        <f t="shared" ca="1" si="125"/>
        <v>210000</v>
      </c>
      <c r="BA5049" s="138">
        <f t="shared" ca="1" si="126"/>
        <v>209999</v>
      </c>
      <c r="BB5049" s="138">
        <f t="shared" ca="1" si="127"/>
        <v>1</v>
      </c>
    </row>
    <row r="5050" spans="52:54" ht="15.75" customHeight="1">
      <c r="AZ5050" s="138">
        <f t="shared" ca="1" si="125"/>
        <v>158000</v>
      </c>
      <c r="BA5050" s="138">
        <f t="shared" ca="1" si="126"/>
        <v>157999</v>
      </c>
      <c r="BB5050" s="138">
        <f t="shared" ca="1" si="127"/>
        <v>1</v>
      </c>
    </row>
    <row r="5051" spans="52:54" ht="15.75" customHeight="1">
      <c r="AZ5051" s="138">
        <f t="shared" ca="1" si="125"/>
        <v>316000</v>
      </c>
      <c r="BA5051" s="138">
        <f t="shared" ca="1" si="126"/>
        <v>315999</v>
      </c>
      <c r="BB5051" s="138">
        <f t="shared" ca="1" si="127"/>
        <v>1</v>
      </c>
    </row>
    <row r="5052" spans="52:54" ht="15.75" customHeight="1">
      <c r="AZ5052" s="138">
        <f t="shared" ca="1" si="125"/>
        <v>379000</v>
      </c>
      <c r="BA5052" s="138">
        <f t="shared" ca="1" si="126"/>
        <v>378999</v>
      </c>
      <c r="BB5052" s="138">
        <f t="shared" ca="1" si="127"/>
        <v>1</v>
      </c>
    </row>
    <row r="5053" spans="52:54" ht="15.75" customHeight="1">
      <c r="AZ5053" s="138">
        <f t="shared" ca="1" si="125"/>
        <v>207000</v>
      </c>
      <c r="BA5053" s="138">
        <f t="shared" ca="1" si="126"/>
        <v>206999</v>
      </c>
      <c r="BB5053" s="138">
        <f t="shared" ca="1" si="127"/>
        <v>1</v>
      </c>
    </row>
    <row r="5054" spans="52:54" ht="15.75" customHeight="1">
      <c r="AZ5054" s="138">
        <f t="shared" ca="1" si="125"/>
        <v>310000</v>
      </c>
      <c r="BA5054" s="138">
        <f t="shared" ca="1" si="126"/>
        <v>309999</v>
      </c>
      <c r="BB5054" s="138">
        <f t="shared" ca="1" si="127"/>
        <v>1</v>
      </c>
    </row>
    <row r="5055" spans="52:54" ht="15.75" customHeight="1">
      <c r="AZ5055" s="138">
        <f t="shared" ca="1" si="125"/>
        <v>109000</v>
      </c>
      <c r="BA5055" s="138">
        <f t="shared" ca="1" si="126"/>
        <v>108999</v>
      </c>
      <c r="BB5055" s="138">
        <f t="shared" ca="1" si="127"/>
        <v>1</v>
      </c>
    </row>
    <row r="5056" spans="52:54" ht="15.75" customHeight="1">
      <c r="AZ5056" s="138">
        <f t="shared" ca="1" si="125"/>
        <v>200000</v>
      </c>
      <c r="BA5056" s="138">
        <f t="shared" ca="1" si="126"/>
        <v>199999</v>
      </c>
      <c r="BB5056" s="138">
        <f t="shared" ca="1" si="127"/>
        <v>1</v>
      </c>
    </row>
    <row r="5057" spans="52:54" ht="15.75" customHeight="1">
      <c r="AZ5057" s="138">
        <f t="shared" ca="1" si="125"/>
        <v>282000</v>
      </c>
      <c r="BA5057" s="138">
        <f t="shared" ca="1" si="126"/>
        <v>281999</v>
      </c>
      <c r="BB5057" s="138">
        <f t="shared" ca="1" si="127"/>
        <v>1</v>
      </c>
    </row>
    <row r="5058" spans="52:54" ht="15.75" customHeight="1">
      <c r="AZ5058" s="138">
        <f t="shared" ca="1" si="125"/>
        <v>123000</v>
      </c>
      <c r="BA5058" s="138">
        <f t="shared" ca="1" si="126"/>
        <v>122999</v>
      </c>
      <c r="BB5058" s="138">
        <f t="shared" ca="1" si="127"/>
        <v>1</v>
      </c>
    </row>
    <row r="5059" spans="52:54" ht="15.75" customHeight="1">
      <c r="AZ5059" s="138">
        <f t="shared" ca="1" si="125"/>
        <v>322000</v>
      </c>
      <c r="BA5059" s="138">
        <f t="shared" ca="1" si="126"/>
        <v>321999</v>
      </c>
      <c r="BB5059" s="138">
        <f t="shared" ca="1" si="127"/>
        <v>1</v>
      </c>
    </row>
    <row r="5060" spans="52:54" ht="15.75" customHeight="1">
      <c r="AZ5060" s="138">
        <f t="shared" ca="1" si="125"/>
        <v>271000</v>
      </c>
      <c r="BA5060" s="138">
        <f t="shared" ca="1" si="126"/>
        <v>270999</v>
      </c>
      <c r="BB5060" s="138">
        <f t="shared" ca="1" si="127"/>
        <v>1</v>
      </c>
    </row>
    <row r="5061" spans="52:54" ht="15.75" customHeight="1">
      <c r="AZ5061" s="138">
        <f t="shared" ca="1" si="125"/>
        <v>269000</v>
      </c>
      <c r="BA5061" s="138">
        <f t="shared" ca="1" si="126"/>
        <v>268999</v>
      </c>
      <c r="BB5061" s="138">
        <f t="shared" ca="1" si="127"/>
        <v>1</v>
      </c>
    </row>
    <row r="5062" spans="52:54" ht="15.75" customHeight="1">
      <c r="AZ5062" s="138">
        <f t="shared" ca="1" si="125"/>
        <v>220000</v>
      </c>
      <c r="BA5062" s="138">
        <f t="shared" ca="1" si="126"/>
        <v>219999</v>
      </c>
      <c r="BB5062" s="138">
        <f t="shared" ca="1" si="127"/>
        <v>1</v>
      </c>
    </row>
    <row r="5063" spans="52:54" ht="15.75" customHeight="1">
      <c r="AZ5063" s="138">
        <f t="shared" ca="1" si="125"/>
        <v>301000</v>
      </c>
      <c r="BA5063" s="138">
        <f t="shared" ca="1" si="126"/>
        <v>300999</v>
      </c>
      <c r="BB5063" s="138">
        <f t="shared" ca="1" si="127"/>
        <v>1</v>
      </c>
    </row>
    <row r="5064" spans="52:54" ht="15.75" customHeight="1">
      <c r="AZ5064" s="138">
        <f t="shared" ca="1" si="125"/>
        <v>349000</v>
      </c>
      <c r="BA5064" s="138">
        <f t="shared" ca="1" si="126"/>
        <v>348999</v>
      </c>
      <c r="BB5064" s="138">
        <f t="shared" ca="1" si="127"/>
        <v>1</v>
      </c>
    </row>
    <row r="5065" spans="52:54" ht="15.75" customHeight="1">
      <c r="AZ5065" s="138">
        <f t="shared" ca="1" si="125"/>
        <v>374000</v>
      </c>
      <c r="BA5065" s="138">
        <f t="shared" ca="1" si="126"/>
        <v>373999</v>
      </c>
      <c r="BB5065" s="138">
        <f t="shared" ca="1" si="127"/>
        <v>1</v>
      </c>
    </row>
    <row r="5066" spans="52:54" ht="15.75" customHeight="1">
      <c r="AZ5066" s="138">
        <f t="shared" ca="1" si="125"/>
        <v>153000</v>
      </c>
      <c r="BA5066" s="138">
        <f t="shared" ca="1" si="126"/>
        <v>152999</v>
      </c>
      <c r="BB5066" s="138">
        <f t="shared" ca="1" si="127"/>
        <v>1</v>
      </c>
    </row>
    <row r="5067" spans="52:54" ht="15.75" customHeight="1">
      <c r="AZ5067" s="138">
        <f t="shared" ca="1" si="125"/>
        <v>194000</v>
      </c>
      <c r="BA5067" s="138">
        <f t="shared" ca="1" si="126"/>
        <v>193999</v>
      </c>
      <c r="BB5067" s="138">
        <f t="shared" ca="1" si="127"/>
        <v>1</v>
      </c>
    </row>
    <row r="5068" spans="52:54" ht="15.75" customHeight="1">
      <c r="AZ5068" s="138">
        <f t="shared" ca="1" si="125"/>
        <v>232000</v>
      </c>
      <c r="BA5068" s="138">
        <f t="shared" ca="1" si="126"/>
        <v>231999</v>
      </c>
      <c r="BB5068" s="138">
        <f t="shared" ca="1" si="127"/>
        <v>1</v>
      </c>
    </row>
    <row r="5069" spans="52:54" ht="15.75" customHeight="1">
      <c r="AZ5069" s="138">
        <f t="shared" ca="1" si="125"/>
        <v>386000</v>
      </c>
      <c r="BA5069" s="138">
        <f t="shared" ca="1" si="126"/>
        <v>385999</v>
      </c>
      <c r="BB5069" s="138">
        <f t="shared" ca="1" si="127"/>
        <v>1</v>
      </c>
    </row>
    <row r="5070" spans="52:54" ht="15.75" customHeight="1">
      <c r="AZ5070" s="138">
        <f t="shared" ca="1" si="125"/>
        <v>340000</v>
      </c>
      <c r="BA5070" s="138">
        <f t="shared" ca="1" si="126"/>
        <v>339999</v>
      </c>
      <c r="BB5070" s="138">
        <f t="shared" ca="1" si="127"/>
        <v>1</v>
      </c>
    </row>
    <row r="5071" spans="52:54" ht="15.75" customHeight="1">
      <c r="AZ5071" s="138">
        <f t="shared" ca="1" si="125"/>
        <v>173000</v>
      </c>
      <c r="BA5071" s="138">
        <f t="shared" ca="1" si="126"/>
        <v>172999</v>
      </c>
      <c r="BB5071" s="138">
        <f t="shared" ca="1" si="127"/>
        <v>1</v>
      </c>
    </row>
    <row r="5072" spans="52:54" ht="15.75" customHeight="1">
      <c r="AZ5072" s="138">
        <f t="shared" ca="1" si="125"/>
        <v>336000</v>
      </c>
      <c r="BA5072" s="138">
        <f t="shared" ca="1" si="126"/>
        <v>335999</v>
      </c>
      <c r="BB5072" s="138">
        <f t="shared" ca="1" si="127"/>
        <v>1</v>
      </c>
    </row>
    <row r="5073" spans="52:54" ht="15.75" customHeight="1">
      <c r="AZ5073" s="138">
        <f t="shared" ca="1" si="125"/>
        <v>302000</v>
      </c>
      <c r="BA5073" s="138">
        <f t="shared" ca="1" si="126"/>
        <v>301999</v>
      </c>
      <c r="BB5073" s="138">
        <f t="shared" ca="1" si="127"/>
        <v>1</v>
      </c>
    </row>
    <row r="5074" spans="52:54" ht="15.75" customHeight="1">
      <c r="AZ5074" s="138">
        <f t="shared" ca="1" si="125"/>
        <v>168000</v>
      </c>
      <c r="BA5074" s="138">
        <f t="shared" ca="1" si="126"/>
        <v>167999</v>
      </c>
      <c r="BB5074" s="138">
        <f t="shared" ca="1" si="127"/>
        <v>1</v>
      </c>
    </row>
    <row r="5075" spans="52:54" ht="15.75" customHeight="1">
      <c r="AZ5075" s="138">
        <f t="shared" ca="1" si="125"/>
        <v>346000</v>
      </c>
      <c r="BA5075" s="138">
        <f t="shared" ca="1" si="126"/>
        <v>345999</v>
      </c>
      <c r="BB5075" s="138">
        <f t="shared" ca="1" si="127"/>
        <v>1</v>
      </c>
    </row>
    <row r="5076" spans="52:54" ht="15.75" customHeight="1">
      <c r="AZ5076" s="138">
        <f t="shared" ca="1" si="125"/>
        <v>353000</v>
      </c>
      <c r="BA5076" s="138">
        <f t="shared" ca="1" si="126"/>
        <v>352999</v>
      </c>
      <c r="BB5076" s="138">
        <f t="shared" ca="1" si="127"/>
        <v>1</v>
      </c>
    </row>
    <row r="5077" spans="52:54" ht="15.75" customHeight="1">
      <c r="AZ5077" s="138">
        <f t="shared" ca="1" si="125"/>
        <v>258000</v>
      </c>
      <c r="BA5077" s="138">
        <f t="shared" ca="1" si="126"/>
        <v>257999</v>
      </c>
      <c r="BB5077" s="138">
        <f t="shared" ca="1" si="127"/>
        <v>1</v>
      </c>
    </row>
    <row r="5078" spans="52:54" ht="15.75" customHeight="1">
      <c r="AZ5078" s="138">
        <f t="shared" ca="1" si="125"/>
        <v>307000</v>
      </c>
      <c r="BA5078" s="138">
        <f t="shared" ca="1" si="126"/>
        <v>306999</v>
      </c>
      <c r="BB5078" s="138">
        <f t="shared" ca="1" si="127"/>
        <v>1</v>
      </c>
    </row>
    <row r="5079" spans="52:54" ht="15.75" customHeight="1">
      <c r="AZ5079" s="138">
        <f t="shared" ca="1" si="125"/>
        <v>314000</v>
      </c>
      <c r="BA5079" s="138">
        <f t="shared" ca="1" si="126"/>
        <v>313999</v>
      </c>
      <c r="BB5079" s="138">
        <f t="shared" ca="1" si="127"/>
        <v>1</v>
      </c>
    </row>
    <row r="5080" spans="52:54" ht="15.75" customHeight="1">
      <c r="AZ5080" s="138">
        <f t="shared" ca="1" si="125"/>
        <v>346000</v>
      </c>
      <c r="BA5080" s="138">
        <f t="shared" ca="1" si="126"/>
        <v>345999</v>
      </c>
      <c r="BB5080" s="138">
        <f t="shared" ca="1" si="127"/>
        <v>1</v>
      </c>
    </row>
    <row r="5081" spans="52:54" ht="15.75" customHeight="1">
      <c r="AZ5081" s="138">
        <f t="shared" ca="1" si="125"/>
        <v>378000</v>
      </c>
      <c r="BA5081" s="138">
        <f t="shared" ca="1" si="126"/>
        <v>377999</v>
      </c>
      <c r="BB5081" s="138">
        <f t="shared" ca="1" si="127"/>
        <v>1</v>
      </c>
    </row>
    <row r="5082" spans="52:54" ht="15.75" customHeight="1">
      <c r="AZ5082" s="138">
        <f t="shared" ca="1" si="125"/>
        <v>261000</v>
      </c>
      <c r="BA5082" s="138">
        <f t="shared" ca="1" si="126"/>
        <v>260999</v>
      </c>
      <c r="BB5082" s="138">
        <f t="shared" ca="1" si="127"/>
        <v>1</v>
      </c>
    </row>
    <row r="5083" spans="52:54" ht="15.75" customHeight="1">
      <c r="AZ5083" s="138">
        <f t="shared" ca="1" si="125"/>
        <v>287000</v>
      </c>
      <c r="BA5083" s="138">
        <f t="shared" ca="1" si="126"/>
        <v>286999</v>
      </c>
      <c r="BB5083" s="138">
        <f t="shared" ca="1" si="127"/>
        <v>1</v>
      </c>
    </row>
    <row r="5084" spans="52:54" ht="15.75" customHeight="1">
      <c r="AZ5084" s="138">
        <f t="shared" ca="1" si="125"/>
        <v>389000</v>
      </c>
      <c r="BA5084" s="138">
        <f t="shared" ca="1" si="126"/>
        <v>388999</v>
      </c>
      <c r="BB5084" s="138">
        <f t="shared" ca="1" si="127"/>
        <v>1</v>
      </c>
    </row>
    <row r="5085" spans="52:54" ht="15.75" customHeight="1">
      <c r="AZ5085" s="138">
        <f t="shared" ca="1" si="125"/>
        <v>377000</v>
      </c>
      <c r="BA5085" s="138">
        <f t="shared" ca="1" si="126"/>
        <v>376999</v>
      </c>
      <c r="BB5085" s="138">
        <f t="shared" ca="1" si="127"/>
        <v>1</v>
      </c>
    </row>
    <row r="5086" spans="52:54" ht="15.75" customHeight="1">
      <c r="AZ5086" s="138">
        <f t="shared" ca="1" si="125"/>
        <v>257000</v>
      </c>
      <c r="BA5086" s="138">
        <f t="shared" ca="1" si="126"/>
        <v>256999</v>
      </c>
      <c r="BB5086" s="138">
        <f t="shared" ca="1" si="127"/>
        <v>1</v>
      </c>
    </row>
    <row r="5087" spans="52:54" ht="15.75" customHeight="1">
      <c r="AZ5087" s="138">
        <f t="shared" ca="1" si="125"/>
        <v>269000</v>
      </c>
      <c r="BA5087" s="138">
        <f t="shared" ca="1" si="126"/>
        <v>268999</v>
      </c>
      <c r="BB5087" s="138">
        <f t="shared" ca="1" si="127"/>
        <v>1</v>
      </c>
    </row>
    <row r="5088" spans="52:54" ht="15.75" customHeight="1">
      <c r="AZ5088" s="138">
        <f t="shared" ca="1" si="125"/>
        <v>216000</v>
      </c>
      <c r="BA5088" s="138">
        <f t="shared" ca="1" si="126"/>
        <v>215999</v>
      </c>
      <c r="BB5088" s="138">
        <f t="shared" ca="1" si="127"/>
        <v>1</v>
      </c>
    </row>
    <row r="5089" spans="52:54" ht="15.75" customHeight="1">
      <c r="AZ5089" s="138">
        <f t="shared" ca="1" si="125"/>
        <v>157000</v>
      </c>
      <c r="BA5089" s="138">
        <f t="shared" ca="1" si="126"/>
        <v>156999</v>
      </c>
      <c r="BB5089" s="138">
        <f t="shared" ca="1" si="127"/>
        <v>1</v>
      </c>
    </row>
    <row r="5090" spans="52:54" ht="15.75" customHeight="1">
      <c r="AZ5090" s="138">
        <f t="shared" ca="1" si="125"/>
        <v>371000</v>
      </c>
      <c r="BA5090" s="138">
        <f t="shared" ca="1" si="126"/>
        <v>370999</v>
      </c>
      <c r="BB5090" s="138">
        <f t="shared" ca="1" si="127"/>
        <v>1</v>
      </c>
    </row>
    <row r="5091" spans="52:54" ht="15.75" customHeight="1">
      <c r="AZ5091" s="138">
        <f t="shared" ca="1" si="125"/>
        <v>291000</v>
      </c>
      <c r="BA5091" s="138">
        <f t="shared" ca="1" si="126"/>
        <v>290999</v>
      </c>
      <c r="BB5091" s="138">
        <f t="shared" ca="1" si="127"/>
        <v>1</v>
      </c>
    </row>
    <row r="5092" spans="52:54" ht="15.75" customHeight="1">
      <c r="AZ5092" s="138">
        <f t="shared" ca="1" si="125"/>
        <v>290000</v>
      </c>
      <c r="BA5092" s="138">
        <f t="shared" ca="1" si="126"/>
        <v>289999</v>
      </c>
      <c r="BB5092" s="138">
        <f t="shared" ca="1" si="127"/>
        <v>1</v>
      </c>
    </row>
    <row r="5093" spans="52:54" ht="15.75" customHeight="1">
      <c r="AZ5093" s="138">
        <f t="shared" ca="1" si="125"/>
        <v>389000</v>
      </c>
      <c r="BA5093" s="138">
        <f t="shared" ca="1" si="126"/>
        <v>388999</v>
      </c>
      <c r="BB5093" s="138">
        <f t="shared" ca="1" si="127"/>
        <v>1</v>
      </c>
    </row>
    <row r="5094" spans="52:54" ht="15.75" customHeight="1">
      <c r="AZ5094" s="138">
        <f t="shared" ca="1" si="125"/>
        <v>344000</v>
      </c>
      <c r="BA5094" s="138">
        <f t="shared" ca="1" si="126"/>
        <v>343999</v>
      </c>
      <c r="BB5094" s="138">
        <f t="shared" ca="1" si="127"/>
        <v>1</v>
      </c>
    </row>
    <row r="5095" spans="52:54" ht="15.75" customHeight="1">
      <c r="AZ5095" s="138">
        <f t="shared" ca="1" si="125"/>
        <v>350000</v>
      </c>
      <c r="BA5095" s="138">
        <f t="shared" ca="1" si="126"/>
        <v>349999</v>
      </c>
      <c r="BB5095" s="138">
        <f t="shared" ca="1" si="127"/>
        <v>1</v>
      </c>
    </row>
    <row r="5096" spans="52:54" ht="15.75" customHeight="1">
      <c r="AZ5096" s="138">
        <f t="shared" ca="1" si="125"/>
        <v>251000</v>
      </c>
      <c r="BA5096" s="138">
        <f t="shared" ca="1" si="126"/>
        <v>250999</v>
      </c>
      <c r="BB5096" s="138">
        <f t="shared" ca="1" si="127"/>
        <v>1</v>
      </c>
    </row>
    <row r="5097" spans="52:54" ht="15.75" customHeight="1">
      <c r="AZ5097" s="138">
        <f t="shared" ca="1" si="125"/>
        <v>393000</v>
      </c>
      <c r="BA5097" s="138">
        <f t="shared" ca="1" si="126"/>
        <v>392999</v>
      </c>
      <c r="BB5097" s="138">
        <f t="shared" ca="1" si="127"/>
        <v>1</v>
      </c>
    </row>
    <row r="5098" spans="52:54" ht="15.75" customHeight="1">
      <c r="AZ5098" s="138">
        <f t="shared" ca="1" si="125"/>
        <v>246000</v>
      </c>
      <c r="BA5098" s="138">
        <f t="shared" ca="1" si="126"/>
        <v>245999</v>
      </c>
      <c r="BB5098" s="138">
        <f t="shared" ca="1" si="127"/>
        <v>1</v>
      </c>
    </row>
    <row r="5099" spans="52:54" ht="15.75" customHeight="1">
      <c r="AZ5099" s="138">
        <f t="shared" ca="1" si="125"/>
        <v>132000</v>
      </c>
      <c r="BA5099" s="138">
        <f t="shared" ca="1" si="126"/>
        <v>131999</v>
      </c>
      <c r="BB5099" s="138">
        <f t="shared" ca="1" si="127"/>
        <v>1</v>
      </c>
    </row>
    <row r="5100" spans="52:54" ht="15.75" customHeight="1">
      <c r="AZ5100" s="138">
        <f t="shared" ca="1" si="125"/>
        <v>157000</v>
      </c>
      <c r="BA5100" s="138">
        <f t="shared" ca="1" si="126"/>
        <v>156999</v>
      </c>
      <c r="BB5100" s="138">
        <f t="shared" ca="1" si="127"/>
        <v>1</v>
      </c>
    </row>
    <row r="5101" spans="52:54" ht="15.75" customHeight="1">
      <c r="AZ5101" s="138">
        <f t="shared" ca="1" si="125"/>
        <v>270000</v>
      </c>
      <c r="BA5101" s="138">
        <f t="shared" ca="1" si="126"/>
        <v>269999</v>
      </c>
      <c r="BB5101" s="138">
        <f t="shared" ca="1" si="127"/>
        <v>1</v>
      </c>
    </row>
    <row r="5102" spans="52:54" ht="15.75" customHeight="1">
      <c r="AZ5102" s="138">
        <f t="shared" ca="1" si="125"/>
        <v>360000</v>
      </c>
      <c r="BA5102" s="138">
        <f t="shared" ca="1" si="126"/>
        <v>359999</v>
      </c>
      <c r="BB5102" s="138">
        <f t="shared" ca="1" si="127"/>
        <v>1</v>
      </c>
    </row>
    <row r="5103" spans="52:54" ht="15.75" customHeight="1">
      <c r="AZ5103" s="138">
        <f t="shared" ca="1" si="125"/>
        <v>211000</v>
      </c>
      <c r="BA5103" s="138">
        <f t="shared" ca="1" si="126"/>
        <v>210999</v>
      </c>
      <c r="BB5103" s="138">
        <f t="shared" ca="1" si="127"/>
        <v>1</v>
      </c>
    </row>
    <row r="5104" spans="52:54" ht="15.75" customHeight="1">
      <c r="AZ5104" s="138">
        <f t="shared" ref="AZ5104:AZ5358" ca="1" si="128">RANDBETWEEN(100,400)*1000</f>
        <v>230000</v>
      </c>
      <c r="BA5104" s="138">
        <f t="shared" ref="BA5104:BA5358" ca="1" si="129">+AZ5104-1</f>
        <v>229999</v>
      </c>
      <c r="BB5104" s="138">
        <f t="shared" ref="BB5104:BB5358" ca="1" si="130">+AZ5104-BA5104</f>
        <v>1</v>
      </c>
    </row>
    <row r="5105" spans="52:54" ht="15.75" customHeight="1">
      <c r="AZ5105" s="138">
        <f t="shared" ca="1" si="128"/>
        <v>155000</v>
      </c>
      <c r="BA5105" s="138">
        <f t="shared" ca="1" si="129"/>
        <v>154999</v>
      </c>
      <c r="BB5105" s="138">
        <f t="shared" ca="1" si="130"/>
        <v>1</v>
      </c>
    </row>
    <row r="5106" spans="52:54" ht="15.75" customHeight="1">
      <c r="AZ5106" s="138">
        <f t="shared" ca="1" si="128"/>
        <v>334000</v>
      </c>
      <c r="BA5106" s="138">
        <f t="shared" ca="1" si="129"/>
        <v>333999</v>
      </c>
      <c r="BB5106" s="138">
        <f t="shared" ca="1" si="130"/>
        <v>1</v>
      </c>
    </row>
    <row r="5107" spans="52:54" ht="15.75" customHeight="1">
      <c r="AZ5107" s="138">
        <f t="shared" ca="1" si="128"/>
        <v>334000</v>
      </c>
      <c r="BA5107" s="138">
        <f t="shared" ca="1" si="129"/>
        <v>333999</v>
      </c>
      <c r="BB5107" s="138">
        <f t="shared" ca="1" si="130"/>
        <v>1</v>
      </c>
    </row>
    <row r="5108" spans="52:54" ht="15.75" customHeight="1">
      <c r="AZ5108" s="138">
        <f t="shared" ca="1" si="128"/>
        <v>201000</v>
      </c>
      <c r="BA5108" s="138">
        <f t="shared" ca="1" si="129"/>
        <v>200999</v>
      </c>
      <c r="BB5108" s="138">
        <f t="shared" ca="1" si="130"/>
        <v>1</v>
      </c>
    </row>
    <row r="5109" spans="52:54" ht="15.75" customHeight="1">
      <c r="AZ5109" s="138">
        <f t="shared" ca="1" si="128"/>
        <v>275000</v>
      </c>
      <c r="BA5109" s="138">
        <f t="shared" ca="1" si="129"/>
        <v>274999</v>
      </c>
      <c r="BB5109" s="138">
        <f t="shared" ca="1" si="130"/>
        <v>1</v>
      </c>
    </row>
    <row r="5110" spans="52:54" ht="15.75" customHeight="1">
      <c r="AZ5110" s="138">
        <f t="shared" ca="1" si="128"/>
        <v>207000</v>
      </c>
      <c r="BA5110" s="138">
        <f t="shared" ca="1" si="129"/>
        <v>206999</v>
      </c>
      <c r="BB5110" s="138">
        <f t="shared" ca="1" si="130"/>
        <v>1</v>
      </c>
    </row>
    <row r="5111" spans="52:54" ht="15.75" customHeight="1">
      <c r="AZ5111" s="138">
        <f t="shared" ca="1" si="128"/>
        <v>106000</v>
      </c>
      <c r="BA5111" s="138">
        <f t="shared" ca="1" si="129"/>
        <v>105999</v>
      </c>
      <c r="BB5111" s="138">
        <f t="shared" ca="1" si="130"/>
        <v>1</v>
      </c>
    </row>
    <row r="5112" spans="52:54" ht="15.75" customHeight="1">
      <c r="AZ5112" s="138">
        <f t="shared" ca="1" si="128"/>
        <v>394000</v>
      </c>
      <c r="BA5112" s="138">
        <f t="shared" ca="1" si="129"/>
        <v>393999</v>
      </c>
      <c r="BB5112" s="138">
        <f t="shared" ca="1" si="130"/>
        <v>1</v>
      </c>
    </row>
    <row r="5113" spans="52:54" ht="15.75" customHeight="1">
      <c r="AZ5113" s="138">
        <f t="shared" ca="1" si="128"/>
        <v>291000</v>
      </c>
      <c r="BA5113" s="138">
        <f t="shared" ca="1" si="129"/>
        <v>290999</v>
      </c>
      <c r="BB5113" s="138">
        <f t="shared" ca="1" si="130"/>
        <v>1</v>
      </c>
    </row>
    <row r="5114" spans="52:54" ht="15.75" customHeight="1">
      <c r="AZ5114" s="138">
        <f t="shared" ca="1" si="128"/>
        <v>318000</v>
      </c>
      <c r="BA5114" s="138">
        <f t="shared" ca="1" si="129"/>
        <v>317999</v>
      </c>
      <c r="BB5114" s="138">
        <f t="shared" ca="1" si="130"/>
        <v>1</v>
      </c>
    </row>
    <row r="5115" spans="52:54" ht="15.75" customHeight="1">
      <c r="AZ5115" s="138">
        <f t="shared" ca="1" si="128"/>
        <v>386000</v>
      </c>
      <c r="BA5115" s="138">
        <f t="shared" ca="1" si="129"/>
        <v>385999</v>
      </c>
      <c r="BB5115" s="138">
        <f t="shared" ca="1" si="130"/>
        <v>1</v>
      </c>
    </row>
    <row r="5116" spans="52:54" ht="15.75" customHeight="1">
      <c r="AZ5116" s="138">
        <f t="shared" ca="1" si="128"/>
        <v>195000</v>
      </c>
      <c r="BA5116" s="138">
        <f t="shared" ca="1" si="129"/>
        <v>194999</v>
      </c>
      <c r="BB5116" s="138">
        <f t="shared" ca="1" si="130"/>
        <v>1</v>
      </c>
    </row>
    <row r="5117" spans="52:54" ht="15.75" customHeight="1">
      <c r="AZ5117" s="138">
        <f t="shared" ca="1" si="128"/>
        <v>365000</v>
      </c>
      <c r="BA5117" s="138">
        <f t="shared" ca="1" si="129"/>
        <v>364999</v>
      </c>
      <c r="BB5117" s="138">
        <f t="shared" ca="1" si="130"/>
        <v>1</v>
      </c>
    </row>
    <row r="5118" spans="52:54" ht="15.75" customHeight="1">
      <c r="AZ5118" s="138">
        <f t="shared" ca="1" si="128"/>
        <v>274000</v>
      </c>
      <c r="BA5118" s="138">
        <f t="shared" ca="1" si="129"/>
        <v>273999</v>
      </c>
      <c r="BB5118" s="138">
        <f t="shared" ca="1" si="130"/>
        <v>1</v>
      </c>
    </row>
    <row r="5119" spans="52:54" ht="15.75" customHeight="1">
      <c r="AZ5119" s="138">
        <f t="shared" ca="1" si="128"/>
        <v>400000</v>
      </c>
      <c r="BA5119" s="138">
        <f t="shared" ca="1" si="129"/>
        <v>399999</v>
      </c>
      <c r="BB5119" s="138">
        <f t="shared" ca="1" si="130"/>
        <v>1</v>
      </c>
    </row>
    <row r="5120" spans="52:54" ht="15.75" customHeight="1">
      <c r="AZ5120" s="138">
        <f t="shared" ca="1" si="128"/>
        <v>323000</v>
      </c>
      <c r="BA5120" s="138">
        <f t="shared" ca="1" si="129"/>
        <v>322999</v>
      </c>
      <c r="BB5120" s="138">
        <f t="shared" ca="1" si="130"/>
        <v>1</v>
      </c>
    </row>
    <row r="5121" spans="52:54" ht="15.75" customHeight="1">
      <c r="AZ5121" s="138">
        <f t="shared" ca="1" si="128"/>
        <v>208000</v>
      </c>
      <c r="BA5121" s="138">
        <f t="shared" ca="1" si="129"/>
        <v>207999</v>
      </c>
      <c r="BB5121" s="138">
        <f t="shared" ca="1" si="130"/>
        <v>1</v>
      </c>
    </row>
    <row r="5122" spans="52:54" ht="15.75" customHeight="1">
      <c r="AZ5122" s="138">
        <f t="shared" ca="1" si="128"/>
        <v>369000</v>
      </c>
      <c r="BA5122" s="138">
        <f t="shared" ca="1" si="129"/>
        <v>368999</v>
      </c>
      <c r="BB5122" s="138">
        <f t="shared" ca="1" si="130"/>
        <v>1</v>
      </c>
    </row>
    <row r="5123" spans="52:54" ht="15.75" customHeight="1">
      <c r="AZ5123" s="138">
        <f t="shared" ca="1" si="128"/>
        <v>120000</v>
      </c>
      <c r="BA5123" s="138">
        <f t="shared" ca="1" si="129"/>
        <v>119999</v>
      </c>
      <c r="BB5123" s="138">
        <f t="shared" ca="1" si="130"/>
        <v>1</v>
      </c>
    </row>
    <row r="5124" spans="52:54" ht="15.75" customHeight="1">
      <c r="AZ5124" s="138">
        <f t="shared" ca="1" si="128"/>
        <v>227000</v>
      </c>
      <c r="BA5124" s="138">
        <f t="shared" ca="1" si="129"/>
        <v>226999</v>
      </c>
      <c r="BB5124" s="138">
        <f t="shared" ca="1" si="130"/>
        <v>1</v>
      </c>
    </row>
    <row r="5125" spans="52:54" ht="15.75" customHeight="1">
      <c r="AZ5125" s="138">
        <f t="shared" ca="1" si="128"/>
        <v>265000</v>
      </c>
      <c r="BA5125" s="138">
        <f t="shared" ca="1" si="129"/>
        <v>264999</v>
      </c>
      <c r="BB5125" s="138">
        <f t="shared" ca="1" si="130"/>
        <v>1</v>
      </c>
    </row>
    <row r="5126" spans="52:54" ht="15.75" customHeight="1">
      <c r="AZ5126" s="138">
        <f t="shared" ca="1" si="128"/>
        <v>124000</v>
      </c>
      <c r="BA5126" s="138">
        <f t="shared" ca="1" si="129"/>
        <v>123999</v>
      </c>
      <c r="BB5126" s="138">
        <f t="shared" ca="1" si="130"/>
        <v>1</v>
      </c>
    </row>
    <row r="5127" spans="52:54" ht="15.75" customHeight="1">
      <c r="AZ5127" s="138">
        <f t="shared" ca="1" si="128"/>
        <v>121000</v>
      </c>
      <c r="BA5127" s="138">
        <f t="shared" ca="1" si="129"/>
        <v>120999</v>
      </c>
      <c r="BB5127" s="138">
        <f t="shared" ca="1" si="130"/>
        <v>1</v>
      </c>
    </row>
    <row r="5128" spans="52:54" ht="15.75" customHeight="1">
      <c r="AZ5128" s="138">
        <f t="shared" ca="1" si="128"/>
        <v>199000</v>
      </c>
      <c r="BA5128" s="138">
        <f t="shared" ca="1" si="129"/>
        <v>198999</v>
      </c>
      <c r="BB5128" s="138">
        <f t="shared" ca="1" si="130"/>
        <v>1</v>
      </c>
    </row>
    <row r="5129" spans="52:54" ht="15.75" customHeight="1">
      <c r="AZ5129" s="138">
        <f t="shared" ca="1" si="128"/>
        <v>341000</v>
      </c>
      <c r="BA5129" s="138">
        <f t="shared" ca="1" si="129"/>
        <v>340999</v>
      </c>
      <c r="BB5129" s="138">
        <f t="shared" ca="1" si="130"/>
        <v>1</v>
      </c>
    </row>
    <row r="5130" spans="52:54" ht="15.75" customHeight="1">
      <c r="AZ5130" s="138">
        <f t="shared" ca="1" si="128"/>
        <v>372000</v>
      </c>
      <c r="BA5130" s="138">
        <f t="shared" ca="1" si="129"/>
        <v>371999</v>
      </c>
      <c r="BB5130" s="138">
        <f t="shared" ca="1" si="130"/>
        <v>1</v>
      </c>
    </row>
    <row r="5131" spans="52:54" ht="15.75" customHeight="1">
      <c r="AZ5131" s="138">
        <f t="shared" ca="1" si="128"/>
        <v>207000</v>
      </c>
      <c r="BA5131" s="138">
        <f t="shared" ca="1" si="129"/>
        <v>206999</v>
      </c>
      <c r="BB5131" s="138">
        <f t="shared" ca="1" si="130"/>
        <v>1</v>
      </c>
    </row>
    <row r="5132" spans="52:54" ht="15.75" customHeight="1">
      <c r="AZ5132" s="138">
        <f t="shared" ca="1" si="128"/>
        <v>338000</v>
      </c>
      <c r="BA5132" s="138">
        <f t="shared" ca="1" si="129"/>
        <v>337999</v>
      </c>
      <c r="BB5132" s="138">
        <f t="shared" ca="1" si="130"/>
        <v>1</v>
      </c>
    </row>
    <row r="5133" spans="52:54" ht="15.75" customHeight="1">
      <c r="AZ5133" s="138">
        <f t="shared" ca="1" si="128"/>
        <v>383000</v>
      </c>
      <c r="BA5133" s="138">
        <f t="shared" ca="1" si="129"/>
        <v>382999</v>
      </c>
      <c r="BB5133" s="138">
        <f t="shared" ca="1" si="130"/>
        <v>1</v>
      </c>
    </row>
    <row r="5134" spans="52:54" ht="15.75" customHeight="1">
      <c r="AZ5134" s="138">
        <f t="shared" ca="1" si="128"/>
        <v>357000</v>
      </c>
      <c r="BA5134" s="138">
        <f t="shared" ca="1" si="129"/>
        <v>356999</v>
      </c>
      <c r="BB5134" s="138">
        <f t="shared" ca="1" si="130"/>
        <v>1</v>
      </c>
    </row>
    <row r="5135" spans="52:54" ht="15.75" customHeight="1">
      <c r="AZ5135" s="138">
        <f t="shared" ca="1" si="128"/>
        <v>357000</v>
      </c>
      <c r="BA5135" s="138">
        <f t="shared" ca="1" si="129"/>
        <v>356999</v>
      </c>
      <c r="BB5135" s="138">
        <f t="shared" ca="1" si="130"/>
        <v>1</v>
      </c>
    </row>
    <row r="5136" spans="52:54" ht="15.75" customHeight="1">
      <c r="AZ5136" s="138">
        <f t="shared" ca="1" si="128"/>
        <v>170000</v>
      </c>
      <c r="BA5136" s="138">
        <f t="shared" ca="1" si="129"/>
        <v>169999</v>
      </c>
      <c r="BB5136" s="138">
        <f t="shared" ca="1" si="130"/>
        <v>1</v>
      </c>
    </row>
    <row r="5137" spans="52:54" ht="15.75" customHeight="1">
      <c r="AZ5137" s="138">
        <f t="shared" ca="1" si="128"/>
        <v>198000</v>
      </c>
      <c r="BA5137" s="138">
        <f t="shared" ca="1" si="129"/>
        <v>197999</v>
      </c>
      <c r="BB5137" s="138">
        <f t="shared" ca="1" si="130"/>
        <v>1</v>
      </c>
    </row>
    <row r="5138" spans="52:54" ht="15.75" customHeight="1">
      <c r="AZ5138" s="138">
        <f t="shared" ca="1" si="128"/>
        <v>149000</v>
      </c>
      <c r="BA5138" s="138">
        <f t="shared" ca="1" si="129"/>
        <v>148999</v>
      </c>
      <c r="BB5138" s="138">
        <f t="shared" ca="1" si="130"/>
        <v>1</v>
      </c>
    </row>
    <row r="5139" spans="52:54" ht="15.75" customHeight="1">
      <c r="AZ5139" s="138">
        <f t="shared" ca="1" si="128"/>
        <v>399000</v>
      </c>
      <c r="BA5139" s="138">
        <f t="shared" ca="1" si="129"/>
        <v>398999</v>
      </c>
      <c r="BB5139" s="138">
        <f t="shared" ca="1" si="130"/>
        <v>1</v>
      </c>
    </row>
    <row r="5140" spans="52:54" ht="15.75" customHeight="1">
      <c r="AZ5140" s="138">
        <f t="shared" ca="1" si="128"/>
        <v>199000</v>
      </c>
      <c r="BA5140" s="138">
        <f t="shared" ca="1" si="129"/>
        <v>198999</v>
      </c>
      <c r="BB5140" s="138">
        <f t="shared" ca="1" si="130"/>
        <v>1</v>
      </c>
    </row>
    <row r="5141" spans="52:54" ht="15.75" customHeight="1">
      <c r="AZ5141" s="138">
        <f t="shared" ca="1" si="128"/>
        <v>210000</v>
      </c>
      <c r="BA5141" s="138">
        <f t="shared" ca="1" si="129"/>
        <v>209999</v>
      </c>
      <c r="BB5141" s="138">
        <f t="shared" ca="1" si="130"/>
        <v>1</v>
      </c>
    </row>
    <row r="5142" spans="52:54" ht="15.75" customHeight="1">
      <c r="AZ5142" s="138">
        <f t="shared" ca="1" si="128"/>
        <v>123000</v>
      </c>
      <c r="BA5142" s="138">
        <f t="shared" ca="1" si="129"/>
        <v>122999</v>
      </c>
      <c r="BB5142" s="138">
        <f t="shared" ca="1" si="130"/>
        <v>1</v>
      </c>
    </row>
    <row r="5143" spans="52:54" ht="15.75" customHeight="1">
      <c r="AZ5143" s="138">
        <f t="shared" ca="1" si="128"/>
        <v>382000</v>
      </c>
      <c r="BA5143" s="138">
        <f t="shared" ca="1" si="129"/>
        <v>381999</v>
      </c>
      <c r="BB5143" s="138">
        <f t="shared" ca="1" si="130"/>
        <v>1</v>
      </c>
    </row>
    <row r="5144" spans="52:54" ht="15.75" customHeight="1">
      <c r="AZ5144" s="138">
        <f t="shared" ca="1" si="128"/>
        <v>393000</v>
      </c>
      <c r="BA5144" s="138">
        <f t="shared" ca="1" si="129"/>
        <v>392999</v>
      </c>
      <c r="BB5144" s="138">
        <f t="shared" ca="1" si="130"/>
        <v>1</v>
      </c>
    </row>
    <row r="5145" spans="52:54" ht="15.75" customHeight="1">
      <c r="AZ5145" s="138">
        <f t="shared" ca="1" si="128"/>
        <v>225000</v>
      </c>
      <c r="BA5145" s="138">
        <f t="shared" ca="1" si="129"/>
        <v>224999</v>
      </c>
      <c r="BB5145" s="138">
        <f t="shared" ca="1" si="130"/>
        <v>1</v>
      </c>
    </row>
    <row r="5146" spans="52:54" ht="15.75" customHeight="1">
      <c r="AZ5146" s="138">
        <f t="shared" ca="1" si="128"/>
        <v>279000</v>
      </c>
      <c r="BA5146" s="138">
        <f t="shared" ca="1" si="129"/>
        <v>278999</v>
      </c>
      <c r="BB5146" s="138">
        <f t="shared" ca="1" si="130"/>
        <v>1</v>
      </c>
    </row>
    <row r="5147" spans="52:54" ht="15.75" customHeight="1">
      <c r="AZ5147" s="138">
        <f t="shared" ca="1" si="128"/>
        <v>192000</v>
      </c>
      <c r="BA5147" s="138">
        <f t="shared" ca="1" si="129"/>
        <v>191999</v>
      </c>
      <c r="BB5147" s="138">
        <f t="shared" ca="1" si="130"/>
        <v>1</v>
      </c>
    </row>
    <row r="5148" spans="52:54" ht="15.75" customHeight="1">
      <c r="AZ5148" s="138">
        <f t="shared" ca="1" si="128"/>
        <v>106000</v>
      </c>
      <c r="BA5148" s="138">
        <f t="shared" ca="1" si="129"/>
        <v>105999</v>
      </c>
      <c r="BB5148" s="138">
        <f t="shared" ca="1" si="130"/>
        <v>1</v>
      </c>
    </row>
    <row r="5149" spans="52:54" ht="15.75" customHeight="1">
      <c r="AZ5149" s="138">
        <f t="shared" ca="1" si="128"/>
        <v>223000</v>
      </c>
      <c r="BA5149" s="138">
        <f t="shared" ca="1" si="129"/>
        <v>222999</v>
      </c>
      <c r="BB5149" s="138">
        <f t="shared" ca="1" si="130"/>
        <v>1</v>
      </c>
    </row>
    <row r="5150" spans="52:54" ht="15.75" customHeight="1">
      <c r="AZ5150" s="138">
        <f t="shared" ca="1" si="128"/>
        <v>358000</v>
      </c>
      <c r="BA5150" s="138">
        <f t="shared" ca="1" si="129"/>
        <v>357999</v>
      </c>
      <c r="BB5150" s="138">
        <f t="shared" ca="1" si="130"/>
        <v>1</v>
      </c>
    </row>
    <row r="5151" spans="52:54" ht="15.75" customHeight="1">
      <c r="AZ5151" s="138">
        <f t="shared" ca="1" si="128"/>
        <v>191000</v>
      </c>
      <c r="BA5151" s="138">
        <f t="shared" ca="1" si="129"/>
        <v>190999</v>
      </c>
      <c r="BB5151" s="138">
        <f t="shared" ca="1" si="130"/>
        <v>1</v>
      </c>
    </row>
    <row r="5152" spans="52:54" ht="15.75" customHeight="1">
      <c r="AZ5152" s="138">
        <f t="shared" ca="1" si="128"/>
        <v>396000</v>
      </c>
      <c r="BA5152" s="138">
        <f t="shared" ca="1" si="129"/>
        <v>395999</v>
      </c>
      <c r="BB5152" s="138">
        <f t="shared" ca="1" si="130"/>
        <v>1</v>
      </c>
    </row>
    <row r="5153" spans="52:54" ht="15.75" customHeight="1">
      <c r="AZ5153" s="138">
        <f t="shared" ca="1" si="128"/>
        <v>185000</v>
      </c>
      <c r="BA5153" s="138">
        <f t="shared" ca="1" si="129"/>
        <v>184999</v>
      </c>
      <c r="BB5153" s="138">
        <f t="shared" ca="1" si="130"/>
        <v>1</v>
      </c>
    </row>
    <row r="5154" spans="52:54" ht="15.75" customHeight="1">
      <c r="AZ5154" s="138">
        <f t="shared" ca="1" si="128"/>
        <v>183000</v>
      </c>
      <c r="BA5154" s="138">
        <f t="shared" ca="1" si="129"/>
        <v>182999</v>
      </c>
      <c r="BB5154" s="138">
        <f t="shared" ca="1" si="130"/>
        <v>1</v>
      </c>
    </row>
    <row r="5155" spans="52:54" ht="15.75" customHeight="1">
      <c r="AZ5155" s="138">
        <f t="shared" ca="1" si="128"/>
        <v>110000</v>
      </c>
      <c r="BA5155" s="138">
        <f t="shared" ca="1" si="129"/>
        <v>109999</v>
      </c>
      <c r="BB5155" s="138">
        <f t="shared" ca="1" si="130"/>
        <v>1</v>
      </c>
    </row>
    <row r="5156" spans="52:54" ht="15.75" customHeight="1">
      <c r="AZ5156" s="138">
        <f t="shared" ca="1" si="128"/>
        <v>315000</v>
      </c>
      <c r="BA5156" s="138">
        <f t="shared" ca="1" si="129"/>
        <v>314999</v>
      </c>
      <c r="BB5156" s="138">
        <f t="shared" ca="1" si="130"/>
        <v>1</v>
      </c>
    </row>
    <row r="5157" spans="52:54" ht="15.75" customHeight="1">
      <c r="AZ5157" s="138">
        <f t="shared" ca="1" si="128"/>
        <v>388000</v>
      </c>
      <c r="BA5157" s="138">
        <f t="shared" ca="1" si="129"/>
        <v>387999</v>
      </c>
      <c r="BB5157" s="138">
        <f t="shared" ca="1" si="130"/>
        <v>1</v>
      </c>
    </row>
    <row r="5158" spans="52:54" ht="15.75" customHeight="1">
      <c r="AZ5158" s="138">
        <f t="shared" ca="1" si="128"/>
        <v>369000</v>
      </c>
      <c r="BA5158" s="138">
        <f t="shared" ca="1" si="129"/>
        <v>368999</v>
      </c>
      <c r="BB5158" s="138">
        <f t="shared" ca="1" si="130"/>
        <v>1</v>
      </c>
    </row>
    <row r="5159" spans="52:54" ht="15.75" customHeight="1">
      <c r="AZ5159" s="138">
        <f t="shared" ca="1" si="128"/>
        <v>324000</v>
      </c>
      <c r="BA5159" s="138">
        <f t="shared" ca="1" si="129"/>
        <v>323999</v>
      </c>
      <c r="BB5159" s="138">
        <f t="shared" ca="1" si="130"/>
        <v>1</v>
      </c>
    </row>
    <row r="5160" spans="52:54" ht="15.75" customHeight="1">
      <c r="AZ5160" s="138">
        <f t="shared" ca="1" si="128"/>
        <v>386000</v>
      </c>
      <c r="BA5160" s="138">
        <f t="shared" ca="1" si="129"/>
        <v>385999</v>
      </c>
      <c r="BB5160" s="138">
        <f t="shared" ca="1" si="130"/>
        <v>1</v>
      </c>
    </row>
    <row r="5161" spans="52:54" ht="15.75" customHeight="1">
      <c r="AZ5161" s="138">
        <f t="shared" ca="1" si="128"/>
        <v>146000</v>
      </c>
      <c r="BA5161" s="138">
        <f t="shared" ca="1" si="129"/>
        <v>145999</v>
      </c>
      <c r="BB5161" s="138">
        <f t="shared" ca="1" si="130"/>
        <v>1</v>
      </c>
    </row>
    <row r="5162" spans="52:54" ht="15.75" customHeight="1">
      <c r="AZ5162" s="138">
        <f t="shared" ca="1" si="128"/>
        <v>162000</v>
      </c>
      <c r="BA5162" s="138">
        <f t="shared" ca="1" si="129"/>
        <v>161999</v>
      </c>
      <c r="BB5162" s="138">
        <f t="shared" ca="1" si="130"/>
        <v>1</v>
      </c>
    </row>
    <row r="5163" spans="52:54" ht="15.75" customHeight="1">
      <c r="AZ5163" s="138">
        <f t="shared" ca="1" si="128"/>
        <v>302000</v>
      </c>
      <c r="BA5163" s="138">
        <f t="shared" ca="1" si="129"/>
        <v>301999</v>
      </c>
      <c r="BB5163" s="138">
        <f t="shared" ca="1" si="130"/>
        <v>1</v>
      </c>
    </row>
    <row r="5164" spans="52:54" ht="15.75" customHeight="1">
      <c r="AZ5164" s="138">
        <f t="shared" ca="1" si="128"/>
        <v>286000</v>
      </c>
      <c r="BA5164" s="138">
        <f t="shared" ca="1" si="129"/>
        <v>285999</v>
      </c>
      <c r="BB5164" s="138">
        <f t="shared" ca="1" si="130"/>
        <v>1</v>
      </c>
    </row>
    <row r="5165" spans="52:54" ht="15.75" customHeight="1">
      <c r="AZ5165" s="138">
        <f t="shared" ca="1" si="128"/>
        <v>237000</v>
      </c>
      <c r="BA5165" s="138">
        <f t="shared" ca="1" si="129"/>
        <v>236999</v>
      </c>
      <c r="BB5165" s="138">
        <f t="shared" ca="1" si="130"/>
        <v>1</v>
      </c>
    </row>
    <row r="5166" spans="52:54" ht="15.75" customHeight="1">
      <c r="AZ5166" s="138">
        <f t="shared" ca="1" si="128"/>
        <v>248000</v>
      </c>
      <c r="BA5166" s="138">
        <f t="shared" ca="1" si="129"/>
        <v>247999</v>
      </c>
      <c r="BB5166" s="138">
        <f t="shared" ca="1" si="130"/>
        <v>1</v>
      </c>
    </row>
    <row r="5167" spans="52:54" ht="15.75" customHeight="1">
      <c r="AZ5167" s="138">
        <f t="shared" ca="1" si="128"/>
        <v>316000</v>
      </c>
      <c r="BA5167" s="138">
        <f t="shared" ca="1" si="129"/>
        <v>315999</v>
      </c>
      <c r="BB5167" s="138">
        <f t="shared" ca="1" si="130"/>
        <v>1</v>
      </c>
    </row>
    <row r="5168" spans="52:54" ht="15.75" customHeight="1">
      <c r="AZ5168" s="138">
        <f t="shared" ca="1" si="128"/>
        <v>306000</v>
      </c>
      <c r="BA5168" s="138">
        <f t="shared" ca="1" si="129"/>
        <v>305999</v>
      </c>
      <c r="BB5168" s="138">
        <f t="shared" ca="1" si="130"/>
        <v>1</v>
      </c>
    </row>
    <row r="5169" spans="52:54" ht="15.75" customHeight="1">
      <c r="AZ5169" s="138">
        <f t="shared" ca="1" si="128"/>
        <v>202000</v>
      </c>
      <c r="BA5169" s="138">
        <f t="shared" ca="1" si="129"/>
        <v>201999</v>
      </c>
      <c r="BB5169" s="138">
        <f t="shared" ca="1" si="130"/>
        <v>1</v>
      </c>
    </row>
    <row r="5170" spans="52:54" ht="15.75" customHeight="1">
      <c r="AZ5170" s="138">
        <f t="shared" ca="1" si="128"/>
        <v>337000</v>
      </c>
      <c r="BA5170" s="138">
        <f t="shared" ca="1" si="129"/>
        <v>336999</v>
      </c>
      <c r="BB5170" s="138">
        <f t="shared" ca="1" si="130"/>
        <v>1</v>
      </c>
    </row>
    <row r="5171" spans="52:54" ht="15.75" customHeight="1">
      <c r="AZ5171" s="138">
        <f t="shared" ca="1" si="128"/>
        <v>115000</v>
      </c>
      <c r="BA5171" s="138">
        <f t="shared" ca="1" si="129"/>
        <v>114999</v>
      </c>
      <c r="BB5171" s="138">
        <f t="shared" ca="1" si="130"/>
        <v>1</v>
      </c>
    </row>
    <row r="5172" spans="52:54" ht="15.75" customHeight="1">
      <c r="AZ5172" s="138">
        <f t="shared" ca="1" si="128"/>
        <v>128000</v>
      </c>
      <c r="BA5172" s="138">
        <f t="shared" ca="1" si="129"/>
        <v>127999</v>
      </c>
      <c r="BB5172" s="138">
        <f t="shared" ca="1" si="130"/>
        <v>1</v>
      </c>
    </row>
    <row r="5173" spans="52:54" ht="15.75" customHeight="1">
      <c r="AZ5173" s="138">
        <f t="shared" ca="1" si="128"/>
        <v>144000</v>
      </c>
      <c r="BA5173" s="138">
        <f t="shared" ca="1" si="129"/>
        <v>143999</v>
      </c>
      <c r="BB5173" s="138">
        <f t="shared" ca="1" si="130"/>
        <v>1</v>
      </c>
    </row>
    <row r="5174" spans="52:54" ht="15.75" customHeight="1">
      <c r="AZ5174" s="138">
        <f t="shared" ca="1" si="128"/>
        <v>147000</v>
      </c>
      <c r="BA5174" s="138">
        <f t="shared" ca="1" si="129"/>
        <v>146999</v>
      </c>
      <c r="BB5174" s="138">
        <f t="shared" ca="1" si="130"/>
        <v>1</v>
      </c>
    </row>
    <row r="5175" spans="52:54" ht="15.75" customHeight="1">
      <c r="AZ5175" s="138">
        <f t="shared" ca="1" si="128"/>
        <v>275000</v>
      </c>
      <c r="BA5175" s="138">
        <f t="shared" ca="1" si="129"/>
        <v>274999</v>
      </c>
      <c r="BB5175" s="138">
        <f t="shared" ca="1" si="130"/>
        <v>1</v>
      </c>
    </row>
    <row r="5176" spans="52:54" ht="15.75" customHeight="1">
      <c r="AZ5176" s="138">
        <f t="shared" ca="1" si="128"/>
        <v>377000</v>
      </c>
      <c r="BA5176" s="138">
        <f t="shared" ca="1" si="129"/>
        <v>376999</v>
      </c>
      <c r="BB5176" s="138">
        <f t="shared" ca="1" si="130"/>
        <v>1</v>
      </c>
    </row>
    <row r="5177" spans="52:54" ht="15.75" customHeight="1">
      <c r="AZ5177" s="138">
        <f t="shared" ca="1" si="128"/>
        <v>343000</v>
      </c>
      <c r="BA5177" s="138">
        <f t="shared" ca="1" si="129"/>
        <v>342999</v>
      </c>
      <c r="BB5177" s="138">
        <f t="shared" ca="1" si="130"/>
        <v>1</v>
      </c>
    </row>
    <row r="5178" spans="52:54" ht="15.75" customHeight="1">
      <c r="AZ5178" s="138">
        <f t="shared" ca="1" si="128"/>
        <v>227000</v>
      </c>
      <c r="BA5178" s="138">
        <f t="shared" ca="1" si="129"/>
        <v>226999</v>
      </c>
      <c r="BB5178" s="138">
        <f t="shared" ca="1" si="130"/>
        <v>1</v>
      </c>
    </row>
    <row r="5179" spans="52:54" ht="15.75" customHeight="1">
      <c r="AZ5179" s="138">
        <f t="shared" ca="1" si="128"/>
        <v>168000</v>
      </c>
      <c r="BA5179" s="138">
        <f t="shared" ca="1" si="129"/>
        <v>167999</v>
      </c>
      <c r="BB5179" s="138">
        <f t="shared" ca="1" si="130"/>
        <v>1</v>
      </c>
    </row>
    <row r="5180" spans="52:54" ht="15.75" customHeight="1">
      <c r="AZ5180" s="138">
        <f t="shared" ca="1" si="128"/>
        <v>284000</v>
      </c>
      <c r="BA5180" s="138">
        <f t="shared" ca="1" si="129"/>
        <v>283999</v>
      </c>
      <c r="BB5180" s="138">
        <f t="shared" ca="1" si="130"/>
        <v>1</v>
      </c>
    </row>
    <row r="5181" spans="52:54" ht="15.75" customHeight="1">
      <c r="AZ5181" s="138">
        <f t="shared" ca="1" si="128"/>
        <v>169000</v>
      </c>
      <c r="BA5181" s="138">
        <f t="shared" ca="1" si="129"/>
        <v>168999</v>
      </c>
      <c r="BB5181" s="138">
        <f t="shared" ca="1" si="130"/>
        <v>1</v>
      </c>
    </row>
    <row r="5182" spans="52:54" ht="15.75" customHeight="1">
      <c r="AZ5182" s="138">
        <f t="shared" ca="1" si="128"/>
        <v>329000</v>
      </c>
      <c r="BA5182" s="138">
        <f t="shared" ca="1" si="129"/>
        <v>328999</v>
      </c>
      <c r="BB5182" s="138">
        <f t="shared" ca="1" si="130"/>
        <v>1</v>
      </c>
    </row>
    <row r="5183" spans="52:54" ht="15.75" customHeight="1">
      <c r="AZ5183" s="138">
        <f t="shared" ca="1" si="128"/>
        <v>262000</v>
      </c>
      <c r="BA5183" s="138">
        <f t="shared" ca="1" si="129"/>
        <v>261999</v>
      </c>
      <c r="BB5183" s="138">
        <f t="shared" ca="1" si="130"/>
        <v>1</v>
      </c>
    </row>
    <row r="5184" spans="52:54" ht="15.75" customHeight="1">
      <c r="AZ5184" s="138">
        <f t="shared" ca="1" si="128"/>
        <v>169000</v>
      </c>
      <c r="BA5184" s="138">
        <f t="shared" ca="1" si="129"/>
        <v>168999</v>
      </c>
      <c r="BB5184" s="138">
        <f t="shared" ca="1" si="130"/>
        <v>1</v>
      </c>
    </row>
    <row r="5185" spans="52:54" ht="15.75" customHeight="1">
      <c r="AZ5185" s="138">
        <f t="shared" ca="1" si="128"/>
        <v>334000</v>
      </c>
      <c r="BA5185" s="138">
        <f t="shared" ca="1" si="129"/>
        <v>333999</v>
      </c>
      <c r="BB5185" s="138">
        <f t="shared" ca="1" si="130"/>
        <v>1</v>
      </c>
    </row>
    <row r="5186" spans="52:54" ht="15.75" customHeight="1">
      <c r="AZ5186" s="138">
        <f t="shared" ca="1" si="128"/>
        <v>281000</v>
      </c>
      <c r="BA5186" s="138">
        <f t="shared" ca="1" si="129"/>
        <v>280999</v>
      </c>
      <c r="BB5186" s="138">
        <f t="shared" ca="1" si="130"/>
        <v>1</v>
      </c>
    </row>
    <row r="5187" spans="52:54" ht="15.75" customHeight="1">
      <c r="AZ5187" s="138">
        <f t="shared" ca="1" si="128"/>
        <v>141000</v>
      </c>
      <c r="BA5187" s="138">
        <f t="shared" ca="1" si="129"/>
        <v>140999</v>
      </c>
      <c r="BB5187" s="138">
        <f t="shared" ca="1" si="130"/>
        <v>1</v>
      </c>
    </row>
    <row r="5188" spans="52:54" ht="15.75" customHeight="1">
      <c r="AZ5188" s="138">
        <f t="shared" ca="1" si="128"/>
        <v>230000</v>
      </c>
      <c r="BA5188" s="138">
        <f t="shared" ca="1" si="129"/>
        <v>229999</v>
      </c>
      <c r="BB5188" s="138">
        <f t="shared" ca="1" si="130"/>
        <v>1</v>
      </c>
    </row>
    <row r="5189" spans="52:54" ht="15.75" customHeight="1">
      <c r="AZ5189" s="138">
        <f t="shared" ca="1" si="128"/>
        <v>163000</v>
      </c>
      <c r="BA5189" s="138">
        <f t="shared" ca="1" si="129"/>
        <v>162999</v>
      </c>
      <c r="BB5189" s="138">
        <f t="shared" ca="1" si="130"/>
        <v>1</v>
      </c>
    </row>
    <row r="5190" spans="52:54" ht="15.75" customHeight="1">
      <c r="AZ5190" s="138">
        <f t="shared" ca="1" si="128"/>
        <v>369000</v>
      </c>
      <c r="BA5190" s="138">
        <f t="shared" ca="1" si="129"/>
        <v>368999</v>
      </c>
      <c r="BB5190" s="138">
        <f t="shared" ca="1" si="130"/>
        <v>1</v>
      </c>
    </row>
    <row r="5191" spans="52:54" ht="15.75" customHeight="1">
      <c r="AZ5191" s="138">
        <f t="shared" ca="1" si="128"/>
        <v>390000</v>
      </c>
      <c r="BA5191" s="138">
        <f t="shared" ca="1" si="129"/>
        <v>389999</v>
      </c>
      <c r="BB5191" s="138">
        <f t="shared" ca="1" si="130"/>
        <v>1</v>
      </c>
    </row>
    <row r="5192" spans="52:54" ht="15.75" customHeight="1">
      <c r="AZ5192" s="138">
        <f t="shared" ca="1" si="128"/>
        <v>224000</v>
      </c>
      <c r="BA5192" s="138">
        <f t="shared" ca="1" si="129"/>
        <v>223999</v>
      </c>
      <c r="BB5192" s="138">
        <f t="shared" ca="1" si="130"/>
        <v>1</v>
      </c>
    </row>
    <row r="5193" spans="52:54" ht="15.75" customHeight="1">
      <c r="AZ5193" s="138">
        <f t="shared" ca="1" si="128"/>
        <v>364000</v>
      </c>
      <c r="BA5193" s="138">
        <f t="shared" ca="1" si="129"/>
        <v>363999</v>
      </c>
      <c r="BB5193" s="138">
        <f t="shared" ca="1" si="130"/>
        <v>1</v>
      </c>
    </row>
    <row r="5194" spans="52:54" ht="15.75" customHeight="1">
      <c r="AZ5194" s="138">
        <f t="shared" ca="1" si="128"/>
        <v>223000</v>
      </c>
      <c r="BA5194" s="138">
        <f t="shared" ca="1" si="129"/>
        <v>222999</v>
      </c>
      <c r="BB5194" s="138">
        <f t="shared" ca="1" si="130"/>
        <v>1</v>
      </c>
    </row>
    <row r="5195" spans="52:54" ht="15.75" customHeight="1">
      <c r="AZ5195" s="138">
        <f t="shared" ca="1" si="128"/>
        <v>184000</v>
      </c>
      <c r="BA5195" s="138">
        <f t="shared" ca="1" si="129"/>
        <v>183999</v>
      </c>
      <c r="BB5195" s="138">
        <f t="shared" ca="1" si="130"/>
        <v>1</v>
      </c>
    </row>
    <row r="5196" spans="52:54" ht="15.75" customHeight="1">
      <c r="AZ5196" s="138">
        <f t="shared" ca="1" si="128"/>
        <v>134000</v>
      </c>
      <c r="BA5196" s="138">
        <f t="shared" ca="1" si="129"/>
        <v>133999</v>
      </c>
      <c r="BB5196" s="138">
        <f t="shared" ca="1" si="130"/>
        <v>1</v>
      </c>
    </row>
    <row r="5197" spans="52:54" ht="15.75" customHeight="1">
      <c r="AZ5197" s="138">
        <f t="shared" ca="1" si="128"/>
        <v>149000</v>
      </c>
      <c r="BA5197" s="138">
        <f t="shared" ca="1" si="129"/>
        <v>148999</v>
      </c>
      <c r="BB5197" s="138">
        <f t="shared" ca="1" si="130"/>
        <v>1</v>
      </c>
    </row>
    <row r="5198" spans="52:54" ht="15.75" customHeight="1">
      <c r="AZ5198" s="138">
        <f t="shared" ca="1" si="128"/>
        <v>366000</v>
      </c>
      <c r="BA5198" s="138">
        <f t="shared" ca="1" si="129"/>
        <v>365999</v>
      </c>
      <c r="BB5198" s="138">
        <f t="shared" ca="1" si="130"/>
        <v>1</v>
      </c>
    </row>
    <row r="5199" spans="52:54" ht="15.75" customHeight="1">
      <c r="AZ5199" s="138">
        <f t="shared" ca="1" si="128"/>
        <v>269000</v>
      </c>
      <c r="BA5199" s="138">
        <f t="shared" ca="1" si="129"/>
        <v>268999</v>
      </c>
      <c r="BB5199" s="138">
        <f t="shared" ca="1" si="130"/>
        <v>1</v>
      </c>
    </row>
    <row r="5200" spans="52:54" ht="15.75" customHeight="1">
      <c r="AZ5200" s="138">
        <f t="shared" ca="1" si="128"/>
        <v>251000</v>
      </c>
      <c r="BA5200" s="138">
        <f t="shared" ca="1" si="129"/>
        <v>250999</v>
      </c>
      <c r="BB5200" s="138">
        <f t="shared" ca="1" si="130"/>
        <v>1</v>
      </c>
    </row>
    <row r="5201" spans="52:54" ht="15.75" customHeight="1">
      <c r="AZ5201" s="138">
        <f t="shared" ca="1" si="128"/>
        <v>293000</v>
      </c>
      <c r="BA5201" s="138">
        <f t="shared" ca="1" si="129"/>
        <v>292999</v>
      </c>
      <c r="BB5201" s="138">
        <f t="shared" ca="1" si="130"/>
        <v>1</v>
      </c>
    </row>
    <row r="5202" spans="52:54" ht="15.75" customHeight="1">
      <c r="AZ5202" s="138">
        <f t="shared" ca="1" si="128"/>
        <v>129000</v>
      </c>
      <c r="BA5202" s="138">
        <f t="shared" ca="1" si="129"/>
        <v>128999</v>
      </c>
      <c r="BB5202" s="138">
        <f t="shared" ca="1" si="130"/>
        <v>1</v>
      </c>
    </row>
    <row r="5203" spans="52:54" ht="15.75" customHeight="1">
      <c r="AZ5203" s="138">
        <f t="shared" ca="1" si="128"/>
        <v>140000</v>
      </c>
      <c r="BA5203" s="138">
        <f t="shared" ca="1" si="129"/>
        <v>139999</v>
      </c>
      <c r="BB5203" s="138">
        <f t="shared" ca="1" si="130"/>
        <v>1</v>
      </c>
    </row>
    <row r="5204" spans="52:54" ht="15.75" customHeight="1">
      <c r="AZ5204" s="138">
        <f t="shared" ca="1" si="128"/>
        <v>169000</v>
      </c>
      <c r="BA5204" s="138">
        <f t="shared" ca="1" si="129"/>
        <v>168999</v>
      </c>
      <c r="BB5204" s="138">
        <f t="shared" ca="1" si="130"/>
        <v>1</v>
      </c>
    </row>
    <row r="5205" spans="52:54" ht="15.75" customHeight="1">
      <c r="AZ5205" s="138">
        <f t="shared" ca="1" si="128"/>
        <v>205000</v>
      </c>
      <c r="BA5205" s="138">
        <f t="shared" ca="1" si="129"/>
        <v>204999</v>
      </c>
      <c r="BB5205" s="138">
        <f t="shared" ca="1" si="130"/>
        <v>1</v>
      </c>
    </row>
    <row r="5206" spans="52:54" ht="15.75" customHeight="1">
      <c r="AZ5206" s="138">
        <f t="shared" ca="1" si="128"/>
        <v>119000</v>
      </c>
      <c r="BA5206" s="138">
        <f t="shared" ca="1" si="129"/>
        <v>118999</v>
      </c>
      <c r="BB5206" s="138">
        <f t="shared" ca="1" si="130"/>
        <v>1</v>
      </c>
    </row>
    <row r="5207" spans="52:54" ht="15.75" customHeight="1">
      <c r="AZ5207" s="138">
        <f t="shared" ca="1" si="128"/>
        <v>326000</v>
      </c>
      <c r="BA5207" s="138">
        <f t="shared" ca="1" si="129"/>
        <v>325999</v>
      </c>
      <c r="BB5207" s="138">
        <f t="shared" ca="1" si="130"/>
        <v>1</v>
      </c>
    </row>
    <row r="5208" spans="52:54" ht="15.75" customHeight="1">
      <c r="AZ5208" s="138">
        <f t="shared" ca="1" si="128"/>
        <v>202000</v>
      </c>
      <c r="BA5208" s="138">
        <f t="shared" ca="1" si="129"/>
        <v>201999</v>
      </c>
      <c r="BB5208" s="138">
        <f t="shared" ca="1" si="130"/>
        <v>1</v>
      </c>
    </row>
    <row r="5209" spans="52:54" ht="15.75" customHeight="1">
      <c r="AZ5209" s="138">
        <f t="shared" ca="1" si="128"/>
        <v>230000</v>
      </c>
      <c r="BA5209" s="138">
        <f t="shared" ca="1" si="129"/>
        <v>229999</v>
      </c>
      <c r="BB5209" s="138">
        <f t="shared" ca="1" si="130"/>
        <v>1</v>
      </c>
    </row>
    <row r="5210" spans="52:54" ht="15.75" customHeight="1">
      <c r="AZ5210" s="138">
        <f t="shared" ca="1" si="128"/>
        <v>198000</v>
      </c>
      <c r="BA5210" s="138">
        <f t="shared" ca="1" si="129"/>
        <v>197999</v>
      </c>
      <c r="BB5210" s="138">
        <f t="shared" ca="1" si="130"/>
        <v>1</v>
      </c>
    </row>
    <row r="5211" spans="52:54" ht="15.75" customHeight="1">
      <c r="AZ5211" s="138">
        <f t="shared" ca="1" si="128"/>
        <v>115000</v>
      </c>
      <c r="BA5211" s="138">
        <f t="shared" ca="1" si="129"/>
        <v>114999</v>
      </c>
      <c r="BB5211" s="138">
        <f t="shared" ca="1" si="130"/>
        <v>1</v>
      </c>
    </row>
    <row r="5212" spans="52:54" ht="15.75" customHeight="1">
      <c r="AZ5212" s="138">
        <f t="shared" ca="1" si="128"/>
        <v>170000</v>
      </c>
      <c r="BA5212" s="138">
        <f t="shared" ca="1" si="129"/>
        <v>169999</v>
      </c>
      <c r="BB5212" s="138">
        <f t="shared" ca="1" si="130"/>
        <v>1</v>
      </c>
    </row>
    <row r="5213" spans="52:54" ht="15.75" customHeight="1">
      <c r="AZ5213" s="138">
        <f t="shared" ca="1" si="128"/>
        <v>326000</v>
      </c>
      <c r="BA5213" s="138">
        <f t="shared" ca="1" si="129"/>
        <v>325999</v>
      </c>
      <c r="BB5213" s="138">
        <f t="shared" ca="1" si="130"/>
        <v>1</v>
      </c>
    </row>
    <row r="5214" spans="52:54" ht="15.75" customHeight="1">
      <c r="AZ5214" s="138">
        <f t="shared" ca="1" si="128"/>
        <v>294000</v>
      </c>
      <c r="BA5214" s="138">
        <f t="shared" ca="1" si="129"/>
        <v>293999</v>
      </c>
      <c r="BB5214" s="138">
        <f t="shared" ca="1" si="130"/>
        <v>1</v>
      </c>
    </row>
    <row r="5215" spans="52:54" ht="15.75" customHeight="1">
      <c r="AZ5215" s="138">
        <f t="shared" ca="1" si="128"/>
        <v>267000</v>
      </c>
      <c r="BA5215" s="138">
        <f t="shared" ca="1" si="129"/>
        <v>266999</v>
      </c>
      <c r="BB5215" s="138">
        <f t="shared" ca="1" si="130"/>
        <v>1</v>
      </c>
    </row>
    <row r="5216" spans="52:54" ht="15.75" customHeight="1">
      <c r="AZ5216" s="138">
        <f t="shared" ca="1" si="128"/>
        <v>255000</v>
      </c>
      <c r="BA5216" s="138">
        <f t="shared" ca="1" si="129"/>
        <v>254999</v>
      </c>
      <c r="BB5216" s="138">
        <f t="shared" ca="1" si="130"/>
        <v>1</v>
      </c>
    </row>
    <row r="5217" spans="52:54" ht="15.75" customHeight="1">
      <c r="AZ5217" s="138">
        <f t="shared" ca="1" si="128"/>
        <v>326000</v>
      </c>
      <c r="BA5217" s="138">
        <f t="shared" ca="1" si="129"/>
        <v>325999</v>
      </c>
      <c r="BB5217" s="138">
        <f t="shared" ca="1" si="130"/>
        <v>1</v>
      </c>
    </row>
    <row r="5218" spans="52:54" ht="15.75" customHeight="1">
      <c r="AZ5218" s="138">
        <f t="shared" ca="1" si="128"/>
        <v>264000</v>
      </c>
      <c r="BA5218" s="138">
        <f t="shared" ca="1" si="129"/>
        <v>263999</v>
      </c>
      <c r="BB5218" s="138">
        <f t="shared" ca="1" si="130"/>
        <v>1</v>
      </c>
    </row>
    <row r="5219" spans="52:54" ht="15.75" customHeight="1">
      <c r="AZ5219" s="138">
        <f t="shared" ca="1" si="128"/>
        <v>363000</v>
      </c>
      <c r="BA5219" s="138">
        <f t="shared" ca="1" si="129"/>
        <v>362999</v>
      </c>
      <c r="BB5219" s="138">
        <f t="shared" ca="1" si="130"/>
        <v>1</v>
      </c>
    </row>
    <row r="5220" spans="52:54" ht="15.75" customHeight="1">
      <c r="AZ5220" s="138">
        <f t="shared" ca="1" si="128"/>
        <v>397000</v>
      </c>
      <c r="BA5220" s="138">
        <f t="shared" ca="1" si="129"/>
        <v>396999</v>
      </c>
      <c r="BB5220" s="138">
        <f t="shared" ca="1" si="130"/>
        <v>1</v>
      </c>
    </row>
    <row r="5221" spans="52:54" ht="15.75" customHeight="1">
      <c r="AZ5221" s="138">
        <f t="shared" ca="1" si="128"/>
        <v>246000</v>
      </c>
      <c r="BA5221" s="138">
        <f t="shared" ca="1" si="129"/>
        <v>245999</v>
      </c>
      <c r="BB5221" s="138">
        <f t="shared" ca="1" si="130"/>
        <v>1</v>
      </c>
    </row>
    <row r="5222" spans="52:54" ht="15.75" customHeight="1">
      <c r="AZ5222" s="138">
        <f t="shared" ca="1" si="128"/>
        <v>399000</v>
      </c>
      <c r="BA5222" s="138">
        <f t="shared" ca="1" si="129"/>
        <v>398999</v>
      </c>
      <c r="BB5222" s="138">
        <f t="shared" ca="1" si="130"/>
        <v>1</v>
      </c>
    </row>
    <row r="5223" spans="52:54" ht="15.75" customHeight="1">
      <c r="AZ5223" s="138">
        <f t="shared" ca="1" si="128"/>
        <v>161000</v>
      </c>
      <c r="BA5223" s="138">
        <f t="shared" ca="1" si="129"/>
        <v>160999</v>
      </c>
      <c r="BB5223" s="138">
        <f t="shared" ca="1" si="130"/>
        <v>1</v>
      </c>
    </row>
    <row r="5224" spans="52:54" ht="15.75" customHeight="1">
      <c r="AZ5224" s="138">
        <f t="shared" ca="1" si="128"/>
        <v>238000</v>
      </c>
      <c r="BA5224" s="138">
        <f t="shared" ca="1" si="129"/>
        <v>237999</v>
      </c>
      <c r="BB5224" s="138">
        <f t="shared" ca="1" si="130"/>
        <v>1</v>
      </c>
    </row>
    <row r="5225" spans="52:54" ht="15.75" customHeight="1">
      <c r="AZ5225" s="138">
        <f t="shared" ca="1" si="128"/>
        <v>100000</v>
      </c>
      <c r="BA5225" s="138">
        <f t="shared" ca="1" si="129"/>
        <v>99999</v>
      </c>
      <c r="BB5225" s="138">
        <f t="shared" ca="1" si="130"/>
        <v>1</v>
      </c>
    </row>
    <row r="5226" spans="52:54" ht="15.75" customHeight="1">
      <c r="AZ5226" s="138">
        <f t="shared" ca="1" si="128"/>
        <v>337000</v>
      </c>
      <c r="BA5226" s="138">
        <f t="shared" ca="1" si="129"/>
        <v>336999</v>
      </c>
      <c r="BB5226" s="138">
        <f t="shared" ca="1" si="130"/>
        <v>1</v>
      </c>
    </row>
    <row r="5227" spans="52:54" ht="15.75" customHeight="1">
      <c r="AZ5227" s="138">
        <f t="shared" ca="1" si="128"/>
        <v>298000</v>
      </c>
      <c r="BA5227" s="138">
        <f t="shared" ca="1" si="129"/>
        <v>297999</v>
      </c>
      <c r="BB5227" s="138">
        <f t="shared" ca="1" si="130"/>
        <v>1</v>
      </c>
    </row>
    <row r="5228" spans="52:54" ht="15.75" customHeight="1">
      <c r="AZ5228" s="138">
        <f t="shared" ca="1" si="128"/>
        <v>225000</v>
      </c>
      <c r="BA5228" s="138">
        <f t="shared" ca="1" si="129"/>
        <v>224999</v>
      </c>
      <c r="BB5228" s="138">
        <f t="shared" ca="1" si="130"/>
        <v>1</v>
      </c>
    </row>
    <row r="5229" spans="52:54" ht="15.75" customHeight="1">
      <c r="AZ5229" s="138">
        <f t="shared" ca="1" si="128"/>
        <v>185000</v>
      </c>
      <c r="BA5229" s="138">
        <f t="shared" ca="1" si="129"/>
        <v>184999</v>
      </c>
      <c r="BB5229" s="138">
        <f t="shared" ca="1" si="130"/>
        <v>1</v>
      </c>
    </row>
    <row r="5230" spans="52:54" ht="15.75" customHeight="1">
      <c r="AZ5230" s="138">
        <f t="shared" ca="1" si="128"/>
        <v>256000</v>
      </c>
      <c r="BA5230" s="138">
        <f t="shared" ca="1" si="129"/>
        <v>255999</v>
      </c>
      <c r="BB5230" s="138">
        <f t="shared" ca="1" si="130"/>
        <v>1</v>
      </c>
    </row>
    <row r="5231" spans="52:54" ht="15.75" customHeight="1">
      <c r="AZ5231" s="138">
        <f t="shared" ca="1" si="128"/>
        <v>212000</v>
      </c>
      <c r="BA5231" s="138">
        <f t="shared" ca="1" si="129"/>
        <v>211999</v>
      </c>
      <c r="BB5231" s="138">
        <f t="shared" ca="1" si="130"/>
        <v>1</v>
      </c>
    </row>
    <row r="5232" spans="52:54" ht="15.75" customHeight="1">
      <c r="AZ5232" s="138">
        <f t="shared" ca="1" si="128"/>
        <v>104000</v>
      </c>
      <c r="BA5232" s="138">
        <f t="shared" ca="1" si="129"/>
        <v>103999</v>
      </c>
      <c r="BB5232" s="138">
        <f t="shared" ca="1" si="130"/>
        <v>1</v>
      </c>
    </row>
    <row r="5233" spans="52:54" ht="15.75" customHeight="1">
      <c r="AZ5233" s="138">
        <f t="shared" ca="1" si="128"/>
        <v>262000</v>
      </c>
      <c r="BA5233" s="138">
        <f t="shared" ca="1" si="129"/>
        <v>261999</v>
      </c>
      <c r="BB5233" s="138">
        <f t="shared" ca="1" si="130"/>
        <v>1</v>
      </c>
    </row>
    <row r="5234" spans="52:54" ht="15.75" customHeight="1">
      <c r="AZ5234" s="138">
        <f t="shared" ca="1" si="128"/>
        <v>119000</v>
      </c>
      <c r="BA5234" s="138">
        <f t="shared" ca="1" si="129"/>
        <v>118999</v>
      </c>
      <c r="BB5234" s="138">
        <f t="shared" ca="1" si="130"/>
        <v>1</v>
      </c>
    </row>
    <row r="5235" spans="52:54" ht="15.75" customHeight="1">
      <c r="AZ5235" s="138">
        <f t="shared" ca="1" si="128"/>
        <v>347000</v>
      </c>
      <c r="BA5235" s="138">
        <f t="shared" ca="1" si="129"/>
        <v>346999</v>
      </c>
      <c r="BB5235" s="138">
        <f t="shared" ca="1" si="130"/>
        <v>1</v>
      </c>
    </row>
    <row r="5236" spans="52:54" ht="15.75" customHeight="1">
      <c r="AZ5236" s="138">
        <f t="shared" ca="1" si="128"/>
        <v>258000</v>
      </c>
      <c r="BA5236" s="138">
        <f t="shared" ca="1" si="129"/>
        <v>257999</v>
      </c>
      <c r="BB5236" s="138">
        <f t="shared" ca="1" si="130"/>
        <v>1</v>
      </c>
    </row>
    <row r="5237" spans="52:54" ht="15.75" customHeight="1">
      <c r="AZ5237" s="138">
        <f t="shared" ca="1" si="128"/>
        <v>327000</v>
      </c>
      <c r="BA5237" s="138">
        <f t="shared" ca="1" si="129"/>
        <v>326999</v>
      </c>
      <c r="BB5237" s="138">
        <f t="shared" ca="1" si="130"/>
        <v>1</v>
      </c>
    </row>
    <row r="5238" spans="52:54" ht="15.75" customHeight="1">
      <c r="AZ5238" s="138">
        <f t="shared" ca="1" si="128"/>
        <v>172000</v>
      </c>
      <c r="BA5238" s="138">
        <f t="shared" ca="1" si="129"/>
        <v>171999</v>
      </c>
      <c r="BB5238" s="138">
        <f t="shared" ca="1" si="130"/>
        <v>1</v>
      </c>
    </row>
    <row r="5239" spans="52:54" ht="15.75" customHeight="1">
      <c r="AZ5239" s="138">
        <f t="shared" ca="1" si="128"/>
        <v>263000</v>
      </c>
      <c r="BA5239" s="138">
        <f t="shared" ca="1" si="129"/>
        <v>262999</v>
      </c>
      <c r="BB5239" s="138">
        <f t="shared" ca="1" si="130"/>
        <v>1</v>
      </c>
    </row>
    <row r="5240" spans="52:54" ht="15.75" customHeight="1">
      <c r="AZ5240" s="138">
        <f t="shared" ca="1" si="128"/>
        <v>341000</v>
      </c>
      <c r="BA5240" s="138">
        <f t="shared" ca="1" si="129"/>
        <v>340999</v>
      </c>
      <c r="BB5240" s="138">
        <f t="shared" ca="1" si="130"/>
        <v>1</v>
      </c>
    </row>
    <row r="5241" spans="52:54" ht="15.75" customHeight="1">
      <c r="AZ5241" s="138">
        <f t="shared" ca="1" si="128"/>
        <v>388000</v>
      </c>
      <c r="BA5241" s="138">
        <f t="shared" ca="1" si="129"/>
        <v>387999</v>
      </c>
      <c r="BB5241" s="138">
        <f t="shared" ca="1" si="130"/>
        <v>1</v>
      </c>
    </row>
    <row r="5242" spans="52:54" ht="15.75" customHeight="1">
      <c r="AZ5242" s="138">
        <f t="shared" ca="1" si="128"/>
        <v>212000</v>
      </c>
      <c r="BA5242" s="138">
        <f t="shared" ca="1" si="129"/>
        <v>211999</v>
      </c>
      <c r="BB5242" s="138">
        <f t="shared" ca="1" si="130"/>
        <v>1</v>
      </c>
    </row>
    <row r="5243" spans="52:54" ht="15.75" customHeight="1">
      <c r="AZ5243" s="138">
        <f t="shared" ca="1" si="128"/>
        <v>341000</v>
      </c>
      <c r="BA5243" s="138">
        <f t="shared" ca="1" si="129"/>
        <v>340999</v>
      </c>
      <c r="BB5243" s="138">
        <f t="shared" ca="1" si="130"/>
        <v>1</v>
      </c>
    </row>
    <row r="5244" spans="52:54" ht="15.75" customHeight="1">
      <c r="AZ5244" s="138">
        <f t="shared" ca="1" si="128"/>
        <v>328000</v>
      </c>
      <c r="BA5244" s="138">
        <f t="shared" ca="1" si="129"/>
        <v>327999</v>
      </c>
      <c r="BB5244" s="138">
        <f t="shared" ca="1" si="130"/>
        <v>1</v>
      </c>
    </row>
    <row r="5245" spans="52:54" ht="15.75" customHeight="1">
      <c r="AZ5245" s="138">
        <f t="shared" ca="1" si="128"/>
        <v>221000</v>
      </c>
      <c r="BA5245" s="138">
        <f t="shared" ca="1" si="129"/>
        <v>220999</v>
      </c>
      <c r="BB5245" s="138">
        <f t="shared" ca="1" si="130"/>
        <v>1</v>
      </c>
    </row>
    <row r="5246" spans="52:54" ht="15.75" customHeight="1">
      <c r="AZ5246" s="138">
        <f t="shared" ca="1" si="128"/>
        <v>149000</v>
      </c>
      <c r="BA5246" s="138">
        <f t="shared" ca="1" si="129"/>
        <v>148999</v>
      </c>
      <c r="BB5246" s="138">
        <f t="shared" ca="1" si="130"/>
        <v>1</v>
      </c>
    </row>
    <row r="5247" spans="52:54" ht="15.75" customHeight="1">
      <c r="AZ5247" s="138">
        <f t="shared" ca="1" si="128"/>
        <v>245000</v>
      </c>
      <c r="BA5247" s="138">
        <f t="shared" ca="1" si="129"/>
        <v>244999</v>
      </c>
      <c r="BB5247" s="138">
        <f t="shared" ca="1" si="130"/>
        <v>1</v>
      </c>
    </row>
    <row r="5248" spans="52:54" ht="15.75" customHeight="1">
      <c r="AZ5248" s="138">
        <f t="shared" ca="1" si="128"/>
        <v>140000</v>
      </c>
      <c r="BA5248" s="138">
        <f t="shared" ca="1" si="129"/>
        <v>139999</v>
      </c>
      <c r="BB5248" s="138">
        <f t="shared" ca="1" si="130"/>
        <v>1</v>
      </c>
    </row>
    <row r="5249" spans="52:54" ht="15.75" customHeight="1">
      <c r="AZ5249" s="138">
        <f t="shared" ca="1" si="128"/>
        <v>283000</v>
      </c>
      <c r="BA5249" s="138">
        <f t="shared" ca="1" si="129"/>
        <v>282999</v>
      </c>
      <c r="BB5249" s="138">
        <f t="shared" ca="1" si="130"/>
        <v>1</v>
      </c>
    </row>
    <row r="5250" spans="52:54" ht="15.75" customHeight="1">
      <c r="AZ5250" s="138">
        <f t="shared" ca="1" si="128"/>
        <v>211000</v>
      </c>
      <c r="BA5250" s="138">
        <f t="shared" ca="1" si="129"/>
        <v>210999</v>
      </c>
      <c r="BB5250" s="138">
        <f t="shared" ca="1" si="130"/>
        <v>1</v>
      </c>
    </row>
    <row r="5251" spans="52:54" ht="15.75" customHeight="1">
      <c r="AZ5251" s="138">
        <f t="shared" ca="1" si="128"/>
        <v>394000</v>
      </c>
      <c r="BA5251" s="138">
        <f t="shared" ca="1" si="129"/>
        <v>393999</v>
      </c>
      <c r="BB5251" s="138">
        <f t="shared" ca="1" si="130"/>
        <v>1</v>
      </c>
    </row>
    <row r="5252" spans="52:54" ht="15.75" customHeight="1">
      <c r="AZ5252" s="138">
        <f t="shared" ca="1" si="128"/>
        <v>243000</v>
      </c>
      <c r="BA5252" s="138">
        <f t="shared" ca="1" si="129"/>
        <v>242999</v>
      </c>
      <c r="BB5252" s="138">
        <f t="shared" ca="1" si="130"/>
        <v>1</v>
      </c>
    </row>
    <row r="5253" spans="52:54" ht="15.75" customHeight="1">
      <c r="AZ5253" s="138">
        <f t="shared" ca="1" si="128"/>
        <v>327000</v>
      </c>
      <c r="BA5253" s="138">
        <f t="shared" ca="1" si="129"/>
        <v>326999</v>
      </c>
      <c r="BB5253" s="138">
        <f t="shared" ca="1" si="130"/>
        <v>1</v>
      </c>
    </row>
    <row r="5254" spans="52:54" ht="15.75" customHeight="1">
      <c r="AZ5254" s="138">
        <f t="shared" ca="1" si="128"/>
        <v>144000</v>
      </c>
      <c r="BA5254" s="138">
        <f t="shared" ca="1" si="129"/>
        <v>143999</v>
      </c>
      <c r="BB5254" s="138">
        <f t="shared" ca="1" si="130"/>
        <v>1</v>
      </c>
    </row>
    <row r="5255" spans="52:54" ht="15.75" customHeight="1">
      <c r="AZ5255" s="138">
        <f t="shared" ca="1" si="128"/>
        <v>154000</v>
      </c>
      <c r="BA5255" s="138">
        <f t="shared" ca="1" si="129"/>
        <v>153999</v>
      </c>
      <c r="BB5255" s="138">
        <f t="shared" ca="1" si="130"/>
        <v>1</v>
      </c>
    </row>
    <row r="5256" spans="52:54" ht="15.75" customHeight="1">
      <c r="AZ5256" s="138">
        <f t="shared" ca="1" si="128"/>
        <v>316000</v>
      </c>
      <c r="BA5256" s="138">
        <f t="shared" ca="1" si="129"/>
        <v>315999</v>
      </c>
      <c r="BB5256" s="138">
        <f t="shared" ca="1" si="130"/>
        <v>1</v>
      </c>
    </row>
    <row r="5257" spans="52:54" ht="15.75" customHeight="1">
      <c r="AZ5257" s="138">
        <f t="shared" ca="1" si="128"/>
        <v>199000</v>
      </c>
      <c r="BA5257" s="138">
        <f t="shared" ca="1" si="129"/>
        <v>198999</v>
      </c>
      <c r="BB5257" s="138">
        <f t="shared" ca="1" si="130"/>
        <v>1</v>
      </c>
    </row>
    <row r="5258" spans="52:54" ht="15.75" customHeight="1">
      <c r="AZ5258" s="138">
        <f t="shared" ca="1" si="128"/>
        <v>103000</v>
      </c>
      <c r="BA5258" s="138">
        <f t="shared" ca="1" si="129"/>
        <v>102999</v>
      </c>
      <c r="BB5258" s="138">
        <f t="shared" ca="1" si="130"/>
        <v>1</v>
      </c>
    </row>
    <row r="5259" spans="52:54" ht="15.75" customHeight="1">
      <c r="AZ5259" s="138">
        <f t="shared" ca="1" si="128"/>
        <v>342000</v>
      </c>
      <c r="BA5259" s="138">
        <f t="shared" ca="1" si="129"/>
        <v>341999</v>
      </c>
      <c r="BB5259" s="138">
        <f t="shared" ca="1" si="130"/>
        <v>1</v>
      </c>
    </row>
    <row r="5260" spans="52:54" ht="15.75" customHeight="1">
      <c r="AZ5260" s="138">
        <f t="shared" ca="1" si="128"/>
        <v>138000</v>
      </c>
      <c r="BA5260" s="138">
        <f t="shared" ca="1" si="129"/>
        <v>137999</v>
      </c>
      <c r="BB5260" s="138">
        <f t="shared" ca="1" si="130"/>
        <v>1</v>
      </c>
    </row>
    <row r="5261" spans="52:54" ht="15.75" customHeight="1">
      <c r="AZ5261" s="138">
        <f t="shared" ca="1" si="128"/>
        <v>166000</v>
      </c>
      <c r="BA5261" s="138">
        <f t="shared" ca="1" si="129"/>
        <v>165999</v>
      </c>
      <c r="BB5261" s="138">
        <f t="shared" ca="1" si="130"/>
        <v>1</v>
      </c>
    </row>
    <row r="5262" spans="52:54" ht="15.75" customHeight="1">
      <c r="AZ5262" s="138">
        <f t="shared" ca="1" si="128"/>
        <v>235000</v>
      </c>
      <c r="BA5262" s="138">
        <f t="shared" ca="1" si="129"/>
        <v>234999</v>
      </c>
      <c r="BB5262" s="138">
        <f t="shared" ca="1" si="130"/>
        <v>1</v>
      </c>
    </row>
    <row r="5263" spans="52:54" ht="15.75" customHeight="1">
      <c r="AZ5263" s="138">
        <f t="shared" ca="1" si="128"/>
        <v>372000</v>
      </c>
      <c r="BA5263" s="138">
        <f t="shared" ca="1" si="129"/>
        <v>371999</v>
      </c>
      <c r="BB5263" s="138">
        <f t="shared" ca="1" si="130"/>
        <v>1</v>
      </c>
    </row>
    <row r="5264" spans="52:54" ht="15.75" customHeight="1">
      <c r="AZ5264" s="138">
        <f t="shared" ca="1" si="128"/>
        <v>283000</v>
      </c>
      <c r="BA5264" s="138">
        <f t="shared" ca="1" si="129"/>
        <v>282999</v>
      </c>
      <c r="BB5264" s="138">
        <f t="shared" ca="1" si="130"/>
        <v>1</v>
      </c>
    </row>
    <row r="5265" spans="52:54" ht="15.75" customHeight="1">
      <c r="AZ5265" s="138">
        <f t="shared" ca="1" si="128"/>
        <v>238000</v>
      </c>
      <c r="BA5265" s="138">
        <f t="shared" ca="1" si="129"/>
        <v>237999</v>
      </c>
      <c r="BB5265" s="138">
        <f t="shared" ca="1" si="130"/>
        <v>1</v>
      </c>
    </row>
    <row r="5266" spans="52:54" ht="15.75" customHeight="1">
      <c r="AZ5266" s="138">
        <f t="shared" ca="1" si="128"/>
        <v>344000</v>
      </c>
      <c r="BA5266" s="138">
        <f t="shared" ca="1" si="129"/>
        <v>343999</v>
      </c>
      <c r="BB5266" s="138">
        <f t="shared" ca="1" si="130"/>
        <v>1</v>
      </c>
    </row>
    <row r="5267" spans="52:54" ht="15.75" customHeight="1">
      <c r="AZ5267" s="138">
        <f t="shared" ca="1" si="128"/>
        <v>201000</v>
      </c>
      <c r="BA5267" s="138">
        <f t="shared" ca="1" si="129"/>
        <v>200999</v>
      </c>
      <c r="BB5267" s="138">
        <f t="shared" ca="1" si="130"/>
        <v>1</v>
      </c>
    </row>
    <row r="5268" spans="52:54" ht="15.75" customHeight="1">
      <c r="AZ5268" s="138">
        <f t="shared" ca="1" si="128"/>
        <v>367000</v>
      </c>
      <c r="BA5268" s="138">
        <f t="shared" ca="1" si="129"/>
        <v>366999</v>
      </c>
      <c r="BB5268" s="138">
        <f t="shared" ca="1" si="130"/>
        <v>1</v>
      </c>
    </row>
    <row r="5269" spans="52:54" ht="15.75" customHeight="1">
      <c r="AZ5269" s="138">
        <f t="shared" ca="1" si="128"/>
        <v>215000</v>
      </c>
      <c r="BA5269" s="138">
        <f t="shared" ca="1" si="129"/>
        <v>214999</v>
      </c>
      <c r="BB5269" s="138">
        <f t="shared" ca="1" si="130"/>
        <v>1</v>
      </c>
    </row>
    <row r="5270" spans="52:54" ht="15.75" customHeight="1">
      <c r="AZ5270" s="138">
        <f t="shared" ca="1" si="128"/>
        <v>246000</v>
      </c>
      <c r="BA5270" s="138">
        <f t="shared" ca="1" si="129"/>
        <v>245999</v>
      </c>
      <c r="BB5270" s="138">
        <f t="shared" ca="1" si="130"/>
        <v>1</v>
      </c>
    </row>
    <row r="5271" spans="52:54" ht="15.75" customHeight="1">
      <c r="AZ5271" s="138">
        <f t="shared" ca="1" si="128"/>
        <v>121000</v>
      </c>
      <c r="BA5271" s="138">
        <f t="shared" ca="1" si="129"/>
        <v>120999</v>
      </c>
      <c r="BB5271" s="138">
        <f t="shared" ca="1" si="130"/>
        <v>1</v>
      </c>
    </row>
    <row r="5272" spans="52:54" ht="15.75" customHeight="1">
      <c r="AZ5272" s="138">
        <f t="shared" ca="1" si="128"/>
        <v>117000</v>
      </c>
      <c r="BA5272" s="138">
        <f t="shared" ca="1" si="129"/>
        <v>116999</v>
      </c>
      <c r="BB5272" s="138">
        <f t="shared" ca="1" si="130"/>
        <v>1</v>
      </c>
    </row>
    <row r="5273" spans="52:54" ht="15.75" customHeight="1">
      <c r="AZ5273" s="138">
        <f t="shared" ca="1" si="128"/>
        <v>323000</v>
      </c>
      <c r="BA5273" s="138">
        <f t="shared" ca="1" si="129"/>
        <v>322999</v>
      </c>
      <c r="BB5273" s="138">
        <f t="shared" ca="1" si="130"/>
        <v>1</v>
      </c>
    </row>
    <row r="5274" spans="52:54" ht="15.75" customHeight="1">
      <c r="AZ5274" s="138">
        <f t="shared" ca="1" si="128"/>
        <v>217000</v>
      </c>
      <c r="BA5274" s="138">
        <f t="shared" ca="1" si="129"/>
        <v>216999</v>
      </c>
      <c r="BB5274" s="138">
        <f t="shared" ca="1" si="130"/>
        <v>1</v>
      </c>
    </row>
    <row r="5275" spans="52:54" ht="15.75" customHeight="1">
      <c r="AZ5275" s="138">
        <f t="shared" ca="1" si="128"/>
        <v>325000</v>
      </c>
      <c r="BA5275" s="138">
        <f t="shared" ca="1" si="129"/>
        <v>324999</v>
      </c>
      <c r="BB5275" s="138">
        <f t="shared" ca="1" si="130"/>
        <v>1</v>
      </c>
    </row>
    <row r="5276" spans="52:54" ht="15.75" customHeight="1">
      <c r="AZ5276" s="138">
        <f t="shared" ca="1" si="128"/>
        <v>333000</v>
      </c>
      <c r="BA5276" s="138">
        <f t="shared" ca="1" si="129"/>
        <v>332999</v>
      </c>
      <c r="BB5276" s="138">
        <f t="shared" ca="1" si="130"/>
        <v>1</v>
      </c>
    </row>
    <row r="5277" spans="52:54" ht="15.75" customHeight="1">
      <c r="AZ5277" s="138">
        <f t="shared" ca="1" si="128"/>
        <v>241000</v>
      </c>
      <c r="BA5277" s="138">
        <f t="shared" ca="1" si="129"/>
        <v>240999</v>
      </c>
      <c r="BB5277" s="138">
        <f t="shared" ca="1" si="130"/>
        <v>1</v>
      </c>
    </row>
    <row r="5278" spans="52:54" ht="15.75" customHeight="1">
      <c r="AZ5278" s="138">
        <f t="shared" ca="1" si="128"/>
        <v>258000</v>
      </c>
      <c r="BA5278" s="138">
        <f t="shared" ca="1" si="129"/>
        <v>257999</v>
      </c>
      <c r="BB5278" s="138">
        <f t="shared" ca="1" si="130"/>
        <v>1</v>
      </c>
    </row>
    <row r="5279" spans="52:54" ht="15.75" customHeight="1">
      <c r="AZ5279" s="138">
        <f t="shared" ca="1" si="128"/>
        <v>236000</v>
      </c>
      <c r="BA5279" s="138">
        <f t="shared" ca="1" si="129"/>
        <v>235999</v>
      </c>
      <c r="BB5279" s="138">
        <f t="shared" ca="1" si="130"/>
        <v>1</v>
      </c>
    </row>
    <row r="5280" spans="52:54" ht="15.75" customHeight="1">
      <c r="AZ5280" s="138">
        <f t="shared" ca="1" si="128"/>
        <v>144000</v>
      </c>
      <c r="BA5280" s="138">
        <f t="shared" ca="1" si="129"/>
        <v>143999</v>
      </c>
      <c r="BB5280" s="138">
        <f t="shared" ca="1" si="130"/>
        <v>1</v>
      </c>
    </row>
    <row r="5281" spans="52:54" ht="15.75" customHeight="1">
      <c r="AZ5281" s="138">
        <f t="shared" ca="1" si="128"/>
        <v>236000</v>
      </c>
      <c r="BA5281" s="138">
        <f t="shared" ca="1" si="129"/>
        <v>235999</v>
      </c>
      <c r="BB5281" s="138">
        <f t="shared" ca="1" si="130"/>
        <v>1</v>
      </c>
    </row>
    <row r="5282" spans="52:54" ht="15.75" customHeight="1">
      <c r="AZ5282" s="138">
        <f t="shared" ca="1" si="128"/>
        <v>183000</v>
      </c>
      <c r="BA5282" s="138">
        <f t="shared" ca="1" si="129"/>
        <v>182999</v>
      </c>
      <c r="BB5282" s="138">
        <f t="shared" ca="1" si="130"/>
        <v>1</v>
      </c>
    </row>
    <row r="5283" spans="52:54" ht="15.75" customHeight="1">
      <c r="AZ5283" s="138">
        <f t="shared" ca="1" si="128"/>
        <v>281000</v>
      </c>
      <c r="BA5283" s="138">
        <f t="shared" ca="1" si="129"/>
        <v>280999</v>
      </c>
      <c r="BB5283" s="138">
        <f t="shared" ca="1" si="130"/>
        <v>1</v>
      </c>
    </row>
    <row r="5284" spans="52:54" ht="15.75" customHeight="1">
      <c r="AZ5284" s="138">
        <f t="shared" ca="1" si="128"/>
        <v>170000</v>
      </c>
      <c r="BA5284" s="138">
        <f t="shared" ca="1" si="129"/>
        <v>169999</v>
      </c>
      <c r="BB5284" s="138">
        <f t="shared" ca="1" si="130"/>
        <v>1</v>
      </c>
    </row>
    <row r="5285" spans="52:54" ht="15.75" customHeight="1">
      <c r="AZ5285" s="138">
        <f t="shared" ca="1" si="128"/>
        <v>101000</v>
      </c>
      <c r="BA5285" s="138">
        <f t="shared" ca="1" si="129"/>
        <v>100999</v>
      </c>
      <c r="BB5285" s="138">
        <f t="shared" ca="1" si="130"/>
        <v>1</v>
      </c>
    </row>
    <row r="5286" spans="52:54" ht="15.75" customHeight="1">
      <c r="AZ5286" s="138">
        <f t="shared" ca="1" si="128"/>
        <v>202000</v>
      </c>
      <c r="BA5286" s="138">
        <f t="shared" ca="1" si="129"/>
        <v>201999</v>
      </c>
      <c r="BB5286" s="138">
        <f t="shared" ca="1" si="130"/>
        <v>1</v>
      </c>
    </row>
    <row r="5287" spans="52:54" ht="15.75" customHeight="1">
      <c r="AZ5287" s="138">
        <f t="shared" ca="1" si="128"/>
        <v>122000</v>
      </c>
      <c r="BA5287" s="138">
        <f t="shared" ca="1" si="129"/>
        <v>121999</v>
      </c>
      <c r="BB5287" s="138">
        <f t="shared" ca="1" si="130"/>
        <v>1</v>
      </c>
    </row>
    <row r="5288" spans="52:54" ht="15.75" customHeight="1">
      <c r="AZ5288" s="138">
        <f t="shared" ca="1" si="128"/>
        <v>390000</v>
      </c>
      <c r="BA5288" s="138">
        <f t="shared" ca="1" si="129"/>
        <v>389999</v>
      </c>
      <c r="BB5288" s="138">
        <f t="shared" ca="1" si="130"/>
        <v>1</v>
      </c>
    </row>
    <row r="5289" spans="52:54" ht="15.75" customHeight="1">
      <c r="AZ5289" s="138">
        <f t="shared" ca="1" si="128"/>
        <v>228000</v>
      </c>
      <c r="BA5289" s="138">
        <f t="shared" ca="1" si="129"/>
        <v>227999</v>
      </c>
      <c r="BB5289" s="138">
        <f t="shared" ca="1" si="130"/>
        <v>1</v>
      </c>
    </row>
    <row r="5290" spans="52:54" ht="15.75" customHeight="1">
      <c r="AZ5290" s="138">
        <f t="shared" ca="1" si="128"/>
        <v>319000</v>
      </c>
      <c r="BA5290" s="138">
        <f t="shared" ca="1" si="129"/>
        <v>318999</v>
      </c>
      <c r="BB5290" s="138">
        <f t="shared" ca="1" si="130"/>
        <v>1</v>
      </c>
    </row>
    <row r="5291" spans="52:54" ht="15.75" customHeight="1">
      <c r="AZ5291" s="138">
        <f t="shared" ca="1" si="128"/>
        <v>310000</v>
      </c>
      <c r="BA5291" s="138">
        <f t="shared" ca="1" si="129"/>
        <v>309999</v>
      </c>
      <c r="BB5291" s="138">
        <f t="shared" ca="1" si="130"/>
        <v>1</v>
      </c>
    </row>
    <row r="5292" spans="52:54" ht="15.75" customHeight="1">
      <c r="AZ5292" s="138">
        <f t="shared" ca="1" si="128"/>
        <v>104000</v>
      </c>
      <c r="BA5292" s="138">
        <f t="shared" ca="1" si="129"/>
        <v>103999</v>
      </c>
      <c r="BB5292" s="138">
        <f t="shared" ca="1" si="130"/>
        <v>1</v>
      </c>
    </row>
    <row r="5293" spans="52:54" ht="15.75" customHeight="1">
      <c r="AZ5293" s="138">
        <f t="shared" ca="1" si="128"/>
        <v>211000</v>
      </c>
      <c r="BA5293" s="138">
        <f t="shared" ca="1" si="129"/>
        <v>210999</v>
      </c>
      <c r="BB5293" s="138">
        <f t="shared" ca="1" si="130"/>
        <v>1</v>
      </c>
    </row>
    <row r="5294" spans="52:54" ht="15.75" customHeight="1">
      <c r="AZ5294" s="138">
        <f t="shared" ca="1" si="128"/>
        <v>294000</v>
      </c>
      <c r="BA5294" s="138">
        <f t="shared" ca="1" si="129"/>
        <v>293999</v>
      </c>
      <c r="BB5294" s="138">
        <f t="shared" ca="1" si="130"/>
        <v>1</v>
      </c>
    </row>
    <row r="5295" spans="52:54" ht="15.75" customHeight="1">
      <c r="AZ5295" s="138">
        <f t="shared" ca="1" si="128"/>
        <v>275000</v>
      </c>
      <c r="BA5295" s="138">
        <f t="shared" ca="1" si="129"/>
        <v>274999</v>
      </c>
      <c r="BB5295" s="138">
        <f t="shared" ca="1" si="130"/>
        <v>1</v>
      </c>
    </row>
    <row r="5296" spans="52:54" ht="15.75" customHeight="1">
      <c r="AZ5296" s="138">
        <f t="shared" ca="1" si="128"/>
        <v>224000</v>
      </c>
      <c r="BA5296" s="138">
        <f t="shared" ca="1" si="129"/>
        <v>223999</v>
      </c>
      <c r="BB5296" s="138">
        <f t="shared" ca="1" si="130"/>
        <v>1</v>
      </c>
    </row>
    <row r="5297" spans="52:54" ht="15.75" customHeight="1">
      <c r="AZ5297" s="138">
        <f t="shared" ca="1" si="128"/>
        <v>274000</v>
      </c>
      <c r="BA5297" s="138">
        <f t="shared" ca="1" si="129"/>
        <v>273999</v>
      </c>
      <c r="BB5297" s="138">
        <f t="shared" ca="1" si="130"/>
        <v>1</v>
      </c>
    </row>
    <row r="5298" spans="52:54" ht="15.75" customHeight="1">
      <c r="AZ5298" s="138">
        <f t="shared" ca="1" si="128"/>
        <v>187000</v>
      </c>
      <c r="BA5298" s="138">
        <f t="shared" ca="1" si="129"/>
        <v>186999</v>
      </c>
      <c r="BB5298" s="138">
        <f t="shared" ca="1" si="130"/>
        <v>1</v>
      </c>
    </row>
    <row r="5299" spans="52:54" ht="15.75" customHeight="1">
      <c r="AZ5299" s="138">
        <f t="shared" ca="1" si="128"/>
        <v>186000</v>
      </c>
      <c r="BA5299" s="138">
        <f t="shared" ca="1" si="129"/>
        <v>185999</v>
      </c>
      <c r="BB5299" s="138">
        <f t="shared" ca="1" si="130"/>
        <v>1</v>
      </c>
    </row>
    <row r="5300" spans="52:54" ht="15.75" customHeight="1">
      <c r="AZ5300" s="138">
        <f t="shared" ca="1" si="128"/>
        <v>123000</v>
      </c>
      <c r="BA5300" s="138">
        <f t="shared" ca="1" si="129"/>
        <v>122999</v>
      </c>
      <c r="BB5300" s="138">
        <f t="shared" ca="1" si="130"/>
        <v>1</v>
      </c>
    </row>
    <row r="5301" spans="52:54" ht="15.75" customHeight="1">
      <c r="AZ5301" s="138">
        <f t="shared" ca="1" si="128"/>
        <v>384000</v>
      </c>
      <c r="BA5301" s="138">
        <f t="shared" ca="1" si="129"/>
        <v>383999</v>
      </c>
      <c r="BB5301" s="138">
        <f t="shared" ca="1" si="130"/>
        <v>1</v>
      </c>
    </row>
    <row r="5302" spans="52:54" ht="15.75" customHeight="1">
      <c r="AZ5302" s="138">
        <f t="shared" ca="1" si="128"/>
        <v>128000</v>
      </c>
      <c r="BA5302" s="138">
        <f t="shared" ca="1" si="129"/>
        <v>127999</v>
      </c>
      <c r="BB5302" s="138">
        <f t="shared" ca="1" si="130"/>
        <v>1</v>
      </c>
    </row>
    <row r="5303" spans="52:54" ht="15.75" customHeight="1">
      <c r="AZ5303" s="138">
        <f t="shared" ca="1" si="128"/>
        <v>385000</v>
      </c>
      <c r="BA5303" s="138">
        <f t="shared" ca="1" si="129"/>
        <v>384999</v>
      </c>
      <c r="BB5303" s="138">
        <f t="shared" ca="1" si="130"/>
        <v>1</v>
      </c>
    </row>
    <row r="5304" spans="52:54" ht="15.75" customHeight="1">
      <c r="AZ5304" s="138">
        <f t="shared" ca="1" si="128"/>
        <v>287000</v>
      </c>
      <c r="BA5304" s="138">
        <f t="shared" ca="1" si="129"/>
        <v>286999</v>
      </c>
      <c r="BB5304" s="138">
        <f t="shared" ca="1" si="130"/>
        <v>1</v>
      </c>
    </row>
    <row r="5305" spans="52:54" ht="15.75" customHeight="1">
      <c r="AZ5305" s="138">
        <f t="shared" ca="1" si="128"/>
        <v>397000</v>
      </c>
      <c r="BA5305" s="138">
        <f t="shared" ca="1" si="129"/>
        <v>396999</v>
      </c>
      <c r="BB5305" s="138">
        <f t="shared" ca="1" si="130"/>
        <v>1</v>
      </c>
    </row>
    <row r="5306" spans="52:54" ht="15.75" customHeight="1">
      <c r="AZ5306" s="138">
        <f t="shared" ca="1" si="128"/>
        <v>204000</v>
      </c>
      <c r="BA5306" s="138">
        <f t="shared" ca="1" si="129"/>
        <v>203999</v>
      </c>
      <c r="BB5306" s="138">
        <f t="shared" ca="1" si="130"/>
        <v>1</v>
      </c>
    </row>
    <row r="5307" spans="52:54" ht="15.75" customHeight="1">
      <c r="AZ5307" s="138">
        <f t="shared" ca="1" si="128"/>
        <v>373000</v>
      </c>
      <c r="BA5307" s="138">
        <f t="shared" ca="1" si="129"/>
        <v>372999</v>
      </c>
      <c r="BB5307" s="138">
        <f t="shared" ca="1" si="130"/>
        <v>1</v>
      </c>
    </row>
    <row r="5308" spans="52:54" ht="15.75" customHeight="1">
      <c r="AZ5308" s="138">
        <f t="shared" ca="1" si="128"/>
        <v>302000</v>
      </c>
      <c r="BA5308" s="138">
        <f t="shared" ca="1" si="129"/>
        <v>301999</v>
      </c>
      <c r="BB5308" s="138">
        <f t="shared" ca="1" si="130"/>
        <v>1</v>
      </c>
    </row>
    <row r="5309" spans="52:54" ht="15.75" customHeight="1">
      <c r="AZ5309" s="138">
        <f t="shared" ca="1" si="128"/>
        <v>214000</v>
      </c>
      <c r="BA5309" s="138">
        <f t="shared" ca="1" si="129"/>
        <v>213999</v>
      </c>
      <c r="BB5309" s="138">
        <f t="shared" ca="1" si="130"/>
        <v>1</v>
      </c>
    </row>
    <row r="5310" spans="52:54" ht="15.75" customHeight="1">
      <c r="AZ5310" s="138">
        <f t="shared" ca="1" si="128"/>
        <v>111000</v>
      </c>
      <c r="BA5310" s="138">
        <f t="shared" ca="1" si="129"/>
        <v>110999</v>
      </c>
      <c r="BB5310" s="138">
        <f t="shared" ca="1" si="130"/>
        <v>1</v>
      </c>
    </row>
    <row r="5311" spans="52:54" ht="15.75" customHeight="1">
      <c r="AZ5311" s="138">
        <f t="shared" ca="1" si="128"/>
        <v>384000</v>
      </c>
      <c r="BA5311" s="138">
        <f t="shared" ca="1" si="129"/>
        <v>383999</v>
      </c>
      <c r="BB5311" s="138">
        <f t="shared" ca="1" si="130"/>
        <v>1</v>
      </c>
    </row>
    <row r="5312" spans="52:54" ht="15.75" customHeight="1">
      <c r="AZ5312" s="138">
        <f t="shared" ca="1" si="128"/>
        <v>374000</v>
      </c>
      <c r="BA5312" s="138">
        <f t="shared" ca="1" si="129"/>
        <v>373999</v>
      </c>
      <c r="BB5312" s="138">
        <f t="shared" ca="1" si="130"/>
        <v>1</v>
      </c>
    </row>
    <row r="5313" spans="52:54" ht="15.75" customHeight="1">
      <c r="AZ5313" s="138">
        <f t="shared" ca="1" si="128"/>
        <v>309000</v>
      </c>
      <c r="BA5313" s="138">
        <f t="shared" ca="1" si="129"/>
        <v>308999</v>
      </c>
      <c r="BB5313" s="138">
        <f t="shared" ca="1" si="130"/>
        <v>1</v>
      </c>
    </row>
    <row r="5314" spans="52:54" ht="15.75" customHeight="1">
      <c r="AZ5314" s="138">
        <f t="shared" ca="1" si="128"/>
        <v>101000</v>
      </c>
      <c r="BA5314" s="138">
        <f t="shared" ca="1" si="129"/>
        <v>100999</v>
      </c>
      <c r="BB5314" s="138">
        <f t="shared" ca="1" si="130"/>
        <v>1</v>
      </c>
    </row>
    <row r="5315" spans="52:54" ht="15.75" customHeight="1">
      <c r="AZ5315" s="138">
        <f t="shared" ca="1" si="128"/>
        <v>380000</v>
      </c>
      <c r="BA5315" s="138">
        <f t="shared" ca="1" si="129"/>
        <v>379999</v>
      </c>
      <c r="BB5315" s="138">
        <f t="shared" ca="1" si="130"/>
        <v>1</v>
      </c>
    </row>
    <row r="5316" spans="52:54" ht="15.75" customHeight="1">
      <c r="AZ5316" s="138">
        <f t="shared" ca="1" si="128"/>
        <v>326000</v>
      </c>
      <c r="BA5316" s="138">
        <f t="shared" ca="1" si="129"/>
        <v>325999</v>
      </c>
      <c r="BB5316" s="138">
        <f t="shared" ca="1" si="130"/>
        <v>1</v>
      </c>
    </row>
    <row r="5317" spans="52:54" ht="15.75" customHeight="1">
      <c r="AZ5317" s="138">
        <f t="shared" ca="1" si="128"/>
        <v>192000</v>
      </c>
      <c r="BA5317" s="138">
        <f t="shared" ca="1" si="129"/>
        <v>191999</v>
      </c>
      <c r="BB5317" s="138">
        <f t="shared" ca="1" si="130"/>
        <v>1</v>
      </c>
    </row>
    <row r="5318" spans="52:54" ht="15.75" customHeight="1">
      <c r="AZ5318" s="138">
        <f t="shared" ca="1" si="128"/>
        <v>282000</v>
      </c>
      <c r="BA5318" s="138">
        <f t="shared" ca="1" si="129"/>
        <v>281999</v>
      </c>
      <c r="BB5318" s="138">
        <f t="shared" ca="1" si="130"/>
        <v>1</v>
      </c>
    </row>
    <row r="5319" spans="52:54" ht="15.75" customHeight="1">
      <c r="AZ5319" s="138">
        <f t="shared" ca="1" si="128"/>
        <v>348000</v>
      </c>
      <c r="BA5319" s="138">
        <f t="shared" ca="1" si="129"/>
        <v>347999</v>
      </c>
      <c r="BB5319" s="138">
        <f t="shared" ca="1" si="130"/>
        <v>1</v>
      </c>
    </row>
    <row r="5320" spans="52:54" ht="15.75" customHeight="1">
      <c r="AZ5320" s="138">
        <f t="shared" ca="1" si="128"/>
        <v>157000</v>
      </c>
      <c r="BA5320" s="138">
        <f t="shared" ca="1" si="129"/>
        <v>156999</v>
      </c>
      <c r="BB5320" s="138">
        <f t="shared" ca="1" si="130"/>
        <v>1</v>
      </c>
    </row>
    <row r="5321" spans="52:54" ht="15.75" customHeight="1">
      <c r="AZ5321" s="138">
        <f t="shared" ca="1" si="128"/>
        <v>332000</v>
      </c>
      <c r="BA5321" s="138">
        <f t="shared" ca="1" si="129"/>
        <v>331999</v>
      </c>
      <c r="BB5321" s="138">
        <f t="shared" ca="1" si="130"/>
        <v>1</v>
      </c>
    </row>
    <row r="5322" spans="52:54" ht="15.75" customHeight="1">
      <c r="AZ5322" s="138">
        <f t="shared" ca="1" si="128"/>
        <v>303000</v>
      </c>
      <c r="BA5322" s="138">
        <f t="shared" ca="1" si="129"/>
        <v>302999</v>
      </c>
      <c r="BB5322" s="138">
        <f t="shared" ca="1" si="130"/>
        <v>1</v>
      </c>
    </row>
    <row r="5323" spans="52:54" ht="15.75" customHeight="1">
      <c r="AZ5323" s="138">
        <f t="shared" ca="1" si="128"/>
        <v>305000</v>
      </c>
      <c r="BA5323" s="138">
        <f t="shared" ca="1" si="129"/>
        <v>304999</v>
      </c>
      <c r="BB5323" s="138">
        <f t="shared" ca="1" si="130"/>
        <v>1</v>
      </c>
    </row>
    <row r="5324" spans="52:54" ht="15.75" customHeight="1">
      <c r="AZ5324" s="138">
        <f t="shared" ca="1" si="128"/>
        <v>391000</v>
      </c>
      <c r="BA5324" s="138">
        <f t="shared" ca="1" si="129"/>
        <v>390999</v>
      </c>
      <c r="BB5324" s="138">
        <f t="shared" ca="1" si="130"/>
        <v>1</v>
      </c>
    </row>
    <row r="5325" spans="52:54" ht="15.75" customHeight="1">
      <c r="AZ5325" s="138">
        <f t="shared" ca="1" si="128"/>
        <v>334000</v>
      </c>
      <c r="BA5325" s="138">
        <f t="shared" ca="1" si="129"/>
        <v>333999</v>
      </c>
      <c r="BB5325" s="138">
        <f t="shared" ca="1" si="130"/>
        <v>1</v>
      </c>
    </row>
    <row r="5326" spans="52:54" ht="15.75" customHeight="1">
      <c r="AZ5326" s="138">
        <f t="shared" ca="1" si="128"/>
        <v>101000</v>
      </c>
      <c r="BA5326" s="138">
        <f t="shared" ca="1" si="129"/>
        <v>100999</v>
      </c>
      <c r="BB5326" s="138">
        <f t="shared" ca="1" si="130"/>
        <v>1</v>
      </c>
    </row>
    <row r="5327" spans="52:54" ht="15.75" customHeight="1">
      <c r="AZ5327" s="138">
        <f t="shared" ca="1" si="128"/>
        <v>296000</v>
      </c>
      <c r="BA5327" s="138">
        <f t="shared" ca="1" si="129"/>
        <v>295999</v>
      </c>
      <c r="BB5327" s="138">
        <f t="shared" ca="1" si="130"/>
        <v>1</v>
      </c>
    </row>
    <row r="5328" spans="52:54" ht="15.75" customHeight="1">
      <c r="AZ5328" s="138">
        <f t="shared" ca="1" si="128"/>
        <v>233000</v>
      </c>
      <c r="BA5328" s="138">
        <f t="shared" ca="1" si="129"/>
        <v>232999</v>
      </c>
      <c r="BB5328" s="138">
        <f t="shared" ca="1" si="130"/>
        <v>1</v>
      </c>
    </row>
    <row r="5329" spans="52:54" ht="15.75" customHeight="1">
      <c r="AZ5329" s="138">
        <f t="shared" ca="1" si="128"/>
        <v>303000</v>
      </c>
      <c r="BA5329" s="138">
        <f t="shared" ca="1" si="129"/>
        <v>302999</v>
      </c>
      <c r="BB5329" s="138">
        <f t="shared" ca="1" si="130"/>
        <v>1</v>
      </c>
    </row>
    <row r="5330" spans="52:54" ht="15.75" customHeight="1">
      <c r="AZ5330" s="138">
        <f t="shared" ca="1" si="128"/>
        <v>281000</v>
      </c>
      <c r="BA5330" s="138">
        <f t="shared" ca="1" si="129"/>
        <v>280999</v>
      </c>
      <c r="BB5330" s="138">
        <f t="shared" ca="1" si="130"/>
        <v>1</v>
      </c>
    </row>
    <row r="5331" spans="52:54" ht="15.75" customHeight="1">
      <c r="AZ5331" s="138">
        <f t="shared" ca="1" si="128"/>
        <v>151000</v>
      </c>
      <c r="BA5331" s="138">
        <f t="shared" ca="1" si="129"/>
        <v>150999</v>
      </c>
      <c r="BB5331" s="138">
        <f t="shared" ca="1" si="130"/>
        <v>1</v>
      </c>
    </row>
    <row r="5332" spans="52:54" ht="15.75" customHeight="1">
      <c r="AZ5332" s="138">
        <f t="shared" ca="1" si="128"/>
        <v>366000</v>
      </c>
      <c r="BA5332" s="138">
        <f t="shared" ca="1" si="129"/>
        <v>365999</v>
      </c>
      <c r="BB5332" s="138">
        <f t="shared" ca="1" si="130"/>
        <v>1</v>
      </c>
    </row>
    <row r="5333" spans="52:54" ht="15.75" customHeight="1">
      <c r="AZ5333" s="138">
        <f t="shared" ca="1" si="128"/>
        <v>169000</v>
      </c>
      <c r="BA5333" s="138">
        <f t="shared" ca="1" si="129"/>
        <v>168999</v>
      </c>
      <c r="BB5333" s="138">
        <f t="shared" ca="1" si="130"/>
        <v>1</v>
      </c>
    </row>
    <row r="5334" spans="52:54" ht="15.75" customHeight="1">
      <c r="AZ5334" s="138">
        <f t="shared" ca="1" si="128"/>
        <v>386000</v>
      </c>
      <c r="BA5334" s="138">
        <f t="shared" ca="1" si="129"/>
        <v>385999</v>
      </c>
      <c r="BB5334" s="138">
        <f t="shared" ca="1" si="130"/>
        <v>1</v>
      </c>
    </row>
    <row r="5335" spans="52:54" ht="15.75" customHeight="1">
      <c r="AZ5335" s="138">
        <f t="shared" ca="1" si="128"/>
        <v>314000</v>
      </c>
      <c r="BA5335" s="138">
        <f t="shared" ca="1" si="129"/>
        <v>313999</v>
      </c>
      <c r="BB5335" s="138">
        <f t="shared" ca="1" si="130"/>
        <v>1</v>
      </c>
    </row>
    <row r="5336" spans="52:54" ht="15.75" customHeight="1">
      <c r="AZ5336" s="138">
        <f t="shared" ca="1" si="128"/>
        <v>378000</v>
      </c>
      <c r="BA5336" s="138">
        <f t="shared" ca="1" si="129"/>
        <v>377999</v>
      </c>
      <c r="BB5336" s="138">
        <f t="shared" ca="1" si="130"/>
        <v>1</v>
      </c>
    </row>
    <row r="5337" spans="52:54" ht="15.75" customHeight="1">
      <c r="AZ5337" s="138">
        <f t="shared" ca="1" si="128"/>
        <v>145000</v>
      </c>
      <c r="BA5337" s="138">
        <f t="shared" ca="1" si="129"/>
        <v>144999</v>
      </c>
      <c r="BB5337" s="138">
        <f t="shared" ca="1" si="130"/>
        <v>1</v>
      </c>
    </row>
    <row r="5338" spans="52:54" ht="15.75" customHeight="1">
      <c r="AZ5338" s="138">
        <f t="shared" ca="1" si="128"/>
        <v>312000</v>
      </c>
      <c r="BA5338" s="138">
        <f t="shared" ca="1" si="129"/>
        <v>311999</v>
      </c>
      <c r="BB5338" s="138">
        <f t="shared" ca="1" si="130"/>
        <v>1</v>
      </c>
    </row>
    <row r="5339" spans="52:54" ht="15.75" customHeight="1">
      <c r="AZ5339" s="138">
        <f t="shared" ca="1" si="128"/>
        <v>111000</v>
      </c>
      <c r="BA5339" s="138">
        <f t="shared" ca="1" si="129"/>
        <v>110999</v>
      </c>
      <c r="BB5339" s="138">
        <f t="shared" ca="1" si="130"/>
        <v>1</v>
      </c>
    </row>
    <row r="5340" spans="52:54" ht="15.75" customHeight="1">
      <c r="AZ5340" s="138">
        <f t="shared" ca="1" si="128"/>
        <v>390000</v>
      </c>
      <c r="BA5340" s="138">
        <f t="shared" ca="1" si="129"/>
        <v>389999</v>
      </c>
      <c r="BB5340" s="138">
        <f t="shared" ca="1" si="130"/>
        <v>1</v>
      </c>
    </row>
    <row r="5341" spans="52:54" ht="15.75" customHeight="1">
      <c r="AZ5341" s="138">
        <f t="shared" ca="1" si="128"/>
        <v>105000</v>
      </c>
      <c r="BA5341" s="138">
        <f t="shared" ca="1" si="129"/>
        <v>104999</v>
      </c>
      <c r="BB5341" s="138">
        <f t="shared" ca="1" si="130"/>
        <v>1</v>
      </c>
    </row>
    <row r="5342" spans="52:54" ht="15.75" customHeight="1">
      <c r="AZ5342" s="138">
        <f t="shared" ca="1" si="128"/>
        <v>335000</v>
      </c>
      <c r="BA5342" s="138">
        <f t="shared" ca="1" si="129"/>
        <v>334999</v>
      </c>
      <c r="BB5342" s="138">
        <f t="shared" ca="1" si="130"/>
        <v>1</v>
      </c>
    </row>
    <row r="5343" spans="52:54" ht="15.75" customHeight="1">
      <c r="AZ5343" s="138">
        <f t="shared" ca="1" si="128"/>
        <v>386000</v>
      </c>
      <c r="BA5343" s="138">
        <f t="shared" ca="1" si="129"/>
        <v>385999</v>
      </c>
      <c r="BB5343" s="138">
        <f t="shared" ca="1" si="130"/>
        <v>1</v>
      </c>
    </row>
    <row r="5344" spans="52:54" ht="15.75" customHeight="1">
      <c r="AZ5344" s="138">
        <f t="shared" ca="1" si="128"/>
        <v>349000</v>
      </c>
      <c r="BA5344" s="138">
        <f t="shared" ca="1" si="129"/>
        <v>348999</v>
      </c>
      <c r="BB5344" s="138">
        <f t="shared" ca="1" si="130"/>
        <v>1</v>
      </c>
    </row>
    <row r="5345" spans="52:54" ht="15.75" customHeight="1">
      <c r="AZ5345" s="138">
        <f t="shared" ca="1" si="128"/>
        <v>297000</v>
      </c>
      <c r="BA5345" s="138">
        <f t="shared" ca="1" si="129"/>
        <v>296999</v>
      </c>
      <c r="BB5345" s="138">
        <f t="shared" ca="1" si="130"/>
        <v>1</v>
      </c>
    </row>
    <row r="5346" spans="52:54" ht="15.75" customHeight="1">
      <c r="AZ5346" s="138">
        <f t="shared" ca="1" si="128"/>
        <v>117000</v>
      </c>
      <c r="BA5346" s="138">
        <f t="shared" ca="1" si="129"/>
        <v>116999</v>
      </c>
      <c r="BB5346" s="138">
        <f t="shared" ca="1" si="130"/>
        <v>1</v>
      </c>
    </row>
    <row r="5347" spans="52:54" ht="15.75" customHeight="1">
      <c r="AZ5347" s="138">
        <f t="shared" ca="1" si="128"/>
        <v>288000</v>
      </c>
      <c r="BA5347" s="138">
        <f t="shared" ca="1" si="129"/>
        <v>287999</v>
      </c>
      <c r="BB5347" s="138">
        <f t="shared" ca="1" si="130"/>
        <v>1</v>
      </c>
    </row>
    <row r="5348" spans="52:54" ht="15.75" customHeight="1">
      <c r="AZ5348" s="138">
        <f t="shared" ca="1" si="128"/>
        <v>147000</v>
      </c>
      <c r="BA5348" s="138">
        <f t="shared" ca="1" si="129"/>
        <v>146999</v>
      </c>
      <c r="BB5348" s="138">
        <f t="shared" ca="1" si="130"/>
        <v>1</v>
      </c>
    </row>
    <row r="5349" spans="52:54" ht="15.75" customHeight="1">
      <c r="AZ5349" s="138">
        <f t="shared" ca="1" si="128"/>
        <v>224000</v>
      </c>
      <c r="BA5349" s="138">
        <f t="shared" ca="1" si="129"/>
        <v>223999</v>
      </c>
      <c r="BB5349" s="138">
        <f t="shared" ca="1" si="130"/>
        <v>1</v>
      </c>
    </row>
    <row r="5350" spans="52:54" ht="15.75" customHeight="1">
      <c r="AZ5350" s="138">
        <f t="shared" ca="1" si="128"/>
        <v>116000</v>
      </c>
      <c r="BA5350" s="138">
        <f t="shared" ca="1" si="129"/>
        <v>115999</v>
      </c>
      <c r="BB5350" s="138">
        <f t="shared" ca="1" si="130"/>
        <v>1</v>
      </c>
    </row>
    <row r="5351" spans="52:54" ht="15.75" customHeight="1">
      <c r="AZ5351" s="138">
        <f t="shared" ca="1" si="128"/>
        <v>351000</v>
      </c>
      <c r="BA5351" s="138">
        <f t="shared" ca="1" si="129"/>
        <v>350999</v>
      </c>
      <c r="BB5351" s="138">
        <f t="shared" ca="1" si="130"/>
        <v>1</v>
      </c>
    </row>
    <row r="5352" spans="52:54" ht="15.75" customHeight="1">
      <c r="AZ5352" s="138">
        <f t="shared" ca="1" si="128"/>
        <v>272000</v>
      </c>
      <c r="BA5352" s="138">
        <f t="shared" ca="1" si="129"/>
        <v>271999</v>
      </c>
      <c r="BB5352" s="138">
        <f t="shared" ca="1" si="130"/>
        <v>1</v>
      </c>
    </row>
    <row r="5353" spans="52:54" ht="15.75" customHeight="1">
      <c r="AZ5353" s="138">
        <f t="shared" ca="1" si="128"/>
        <v>306000</v>
      </c>
      <c r="BA5353" s="138">
        <f t="shared" ca="1" si="129"/>
        <v>305999</v>
      </c>
      <c r="BB5353" s="138">
        <f t="shared" ca="1" si="130"/>
        <v>1</v>
      </c>
    </row>
    <row r="5354" spans="52:54" ht="15.75" customHeight="1">
      <c r="AZ5354" s="138">
        <f t="shared" ca="1" si="128"/>
        <v>398000</v>
      </c>
      <c r="BA5354" s="138">
        <f t="shared" ca="1" si="129"/>
        <v>397999</v>
      </c>
      <c r="BB5354" s="138">
        <f t="shared" ca="1" si="130"/>
        <v>1</v>
      </c>
    </row>
    <row r="5355" spans="52:54" ht="15.75" customHeight="1">
      <c r="AZ5355" s="138">
        <f t="shared" ca="1" si="128"/>
        <v>239000</v>
      </c>
      <c r="BA5355" s="138">
        <f t="shared" ca="1" si="129"/>
        <v>238999</v>
      </c>
      <c r="BB5355" s="138">
        <f t="shared" ca="1" si="130"/>
        <v>1</v>
      </c>
    </row>
    <row r="5356" spans="52:54" ht="15.75" customHeight="1">
      <c r="AZ5356" s="138">
        <f t="shared" ca="1" si="128"/>
        <v>124000</v>
      </c>
      <c r="BA5356" s="138">
        <f t="shared" ca="1" si="129"/>
        <v>123999</v>
      </c>
      <c r="BB5356" s="138">
        <f t="shared" ca="1" si="130"/>
        <v>1</v>
      </c>
    </row>
    <row r="5357" spans="52:54" ht="15.75" customHeight="1">
      <c r="AZ5357" s="138">
        <f t="shared" ca="1" si="128"/>
        <v>359000</v>
      </c>
      <c r="BA5357" s="138">
        <f t="shared" ca="1" si="129"/>
        <v>358999</v>
      </c>
      <c r="BB5357" s="138">
        <f t="shared" ca="1" si="130"/>
        <v>1</v>
      </c>
    </row>
    <row r="5358" spans="52:54" ht="15.75" customHeight="1">
      <c r="AZ5358" s="138">
        <f t="shared" ca="1" si="128"/>
        <v>387000</v>
      </c>
      <c r="BA5358" s="138">
        <f t="shared" ca="1" si="129"/>
        <v>386999</v>
      </c>
      <c r="BB5358" s="138">
        <f t="shared" ca="1" si="130"/>
        <v>1</v>
      </c>
    </row>
    <row r="5359" spans="52:54" ht="15.75" customHeight="1">
      <c r="AZ5359" s="138">
        <f t="shared" ref="AZ5359:AZ5613" ca="1" si="131">RANDBETWEEN(100,400)*1000</f>
        <v>239000</v>
      </c>
      <c r="BA5359" s="138">
        <f t="shared" ref="BA5359:BA5613" ca="1" si="132">+AZ5359-1</f>
        <v>238999</v>
      </c>
      <c r="BB5359" s="138">
        <f t="shared" ref="BB5359:BB5613" ca="1" si="133">+AZ5359-BA5359</f>
        <v>1</v>
      </c>
    </row>
    <row r="5360" spans="52:54" ht="15.75" customHeight="1">
      <c r="AZ5360" s="138">
        <f t="shared" ca="1" si="131"/>
        <v>249000</v>
      </c>
      <c r="BA5360" s="138">
        <f t="shared" ca="1" si="132"/>
        <v>248999</v>
      </c>
      <c r="BB5360" s="138">
        <f t="shared" ca="1" si="133"/>
        <v>1</v>
      </c>
    </row>
    <row r="5361" spans="52:54" ht="15.75" customHeight="1">
      <c r="AZ5361" s="138">
        <f t="shared" ca="1" si="131"/>
        <v>236000</v>
      </c>
      <c r="BA5361" s="138">
        <f t="shared" ca="1" si="132"/>
        <v>235999</v>
      </c>
      <c r="BB5361" s="138">
        <f t="shared" ca="1" si="133"/>
        <v>1</v>
      </c>
    </row>
    <row r="5362" spans="52:54" ht="15.75" customHeight="1">
      <c r="AZ5362" s="138">
        <f t="shared" ca="1" si="131"/>
        <v>159000</v>
      </c>
      <c r="BA5362" s="138">
        <f t="shared" ca="1" si="132"/>
        <v>158999</v>
      </c>
      <c r="BB5362" s="138">
        <f t="shared" ca="1" si="133"/>
        <v>1</v>
      </c>
    </row>
    <row r="5363" spans="52:54" ht="15.75" customHeight="1">
      <c r="AZ5363" s="138">
        <f t="shared" ca="1" si="131"/>
        <v>263000</v>
      </c>
      <c r="BA5363" s="138">
        <f t="shared" ca="1" si="132"/>
        <v>262999</v>
      </c>
      <c r="BB5363" s="138">
        <f t="shared" ca="1" si="133"/>
        <v>1</v>
      </c>
    </row>
    <row r="5364" spans="52:54" ht="15.75" customHeight="1">
      <c r="AZ5364" s="138">
        <f t="shared" ca="1" si="131"/>
        <v>214000</v>
      </c>
      <c r="BA5364" s="138">
        <f t="shared" ca="1" si="132"/>
        <v>213999</v>
      </c>
      <c r="BB5364" s="138">
        <f t="shared" ca="1" si="133"/>
        <v>1</v>
      </c>
    </row>
    <row r="5365" spans="52:54" ht="15.75" customHeight="1">
      <c r="AZ5365" s="138">
        <f t="shared" ca="1" si="131"/>
        <v>208000</v>
      </c>
      <c r="BA5365" s="138">
        <f t="shared" ca="1" si="132"/>
        <v>207999</v>
      </c>
      <c r="BB5365" s="138">
        <f t="shared" ca="1" si="133"/>
        <v>1</v>
      </c>
    </row>
    <row r="5366" spans="52:54" ht="15.75" customHeight="1">
      <c r="AZ5366" s="138">
        <f t="shared" ca="1" si="131"/>
        <v>138000</v>
      </c>
      <c r="BA5366" s="138">
        <f t="shared" ca="1" si="132"/>
        <v>137999</v>
      </c>
      <c r="BB5366" s="138">
        <f t="shared" ca="1" si="133"/>
        <v>1</v>
      </c>
    </row>
    <row r="5367" spans="52:54" ht="15.75" customHeight="1">
      <c r="AZ5367" s="138">
        <f t="shared" ca="1" si="131"/>
        <v>288000</v>
      </c>
      <c r="BA5367" s="138">
        <f t="shared" ca="1" si="132"/>
        <v>287999</v>
      </c>
      <c r="BB5367" s="138">
        <f t="shared" ca="1" si="133"/>
        <v>1</v>
      </c>
    </row>
    <row r="5368" spans="52:54" ht="15.75" customHeight="1">
      <c r="AZ5368" s="138">
        <f t="shared" ca="1" si="131"/>
        <v>226000</v>
      </c>
      <c r="BA5368" s="138">
        <f t="shared" ca="1" si="132"/>
        <v>225999</v>
      </c>
      <c r="BB5368" s="138">
        <f t="shared" ca="1" si="133"/>
        <v>1</v>
      </c>
    </row>
    <row r="5369" spans="52:54" ht="15.75" customHeight="1">
      <c r="AZ5369" s="138">
        <f t="shared" ca="1" si="131"/>
        <v>249000</v>
      </c>
      <c r="BA5369" s="138">
        <f t="shared" ca="1" si="132"/>
        <v>248999</v>
      </c>
      <c r="BB5369" s="138">
        <f t="shared" ca="1" si="133"/>
        <v>1</v>
      </c>
    </row>
    <row r="5370" spans="52:54" ht="15.75" customHeight="1">
      <c r="AZ5370" s="138">
        <f t="shared" ca="1" si="131"/>
        <v>248000</v>
      </c>
      <c r="BA5370" s="138">
        <f t="shared" ca="1" si="132"/>
        <v>247999</v>
      </c>
      <c r="BB5370" s="138">
        <f t="shared" ca="1" si="133"/>
        <v>1</v>
      </c>
    </row>
    <row r="5371" spans="52:54" ht="15.75" customHeight="1">
      <c r="AZ5371" s="138">
        <f t="shared" ca="1" si="131"/>
        <v>161000</v>
      </c>
      <c r="BA5371" s="138">
        <f t="shared" ca="1" si="132"/>
        <v>160999</v>
      </c>
      <c r="BB5371" s="138">
        <f t="shared" ca="1" si="133"/>
        <v>1</v>
      </c>
    </row>
    <row r="5372" spans="52:54" ht="15.75" customHeight="1">
      <c r="AZ5372" s="138">
        <f t="shared" ca="1" si="131"/>
        <v>176000</v>
      </c>
      <c r="BA5372" s="138">
        <f t="shared" ca="1" si="132"/>
        <v>175999</v>
      </c>
      <c r="BB5372" s="138">
        <f t="shared" ca="1" si="133"/>
        <v>1</v>
      </c>
    </row>
    <row r="5373" spans="52:54" ht="15.75" customHeight="1">
      <c r="AZ5373" s="138">
        <f t="shared" ca="1" si="131"/>
        <v>352000</v>
      </c>
      <c r="BA5373" s="138">
        <f t="shared" ca="1" si="132"/>
        <v>351999</v>
      </c>
      <c r="BB5373" s="138">
        <f t="shared" ca="1" si="133"/>
        <v>1</v>
      </c>
    </row>
    <row r="5374" spans="52:54" ht="15.75" customHeight="1">
      <c r="AZ5374" s="138">
        <f t="shared" ca="1" si="131"/>
        <v>264000</v>
      </c>
      <c r="BA5374" s="138">
        <f t="shared" ca="1" si="132"/>
        <v>263999</v>
      </c>
      <c r="BB5374" s="138">
        <f t="shared" ca="1" si="133"/>
        <v>1</v>
      </c>
    </row>
    <row r="5375" spans="52:54" ht="15.75" customHeight="1">
      <c r="AZ5375" s="138">
        <f t="shared" ca="1" si="131"/>
        <v>152000</v>
      </c>
      <c r="BA5375" s="138">
        <f t="shared" ca="1" si="132"/>
        <v>151999</v>
      </c>
      <c r="BB5375" s="138">
        <f t="shared" ca="1" si="133"/>
        <v>1</v>
      </c>
    </row>
    <row r="5376" spans="52:54" ht="15.75" customHeight="1">
      <c r="AZ5376" s="138">
        <f t="shared" ca="1" si="131"/>
        <v>171000</v>
      </c>
      <c r="BA5376" s="138">
        <f t="shared" ca="1" si="132"/>
        <v>170999</v>
      </c>
      <c r="BB5376" s="138">
        <f t="shared" ca="1" si="133"/>
        <v>1</v>
      </c>
    </row>
    <row r="5377" spans="52:54" ht="15.75" customHeight="1">
      <c r="AZ5377" s="138">
        <f t="shared" ca="1" si="131"/>
        <v>311000</v>
      </c>
      <c r="BA5377" s="138">
        <f t="shared" ca="1" si="132"/>
        <v>310999</v>
      </c>
      <c r="BB5377" s="138">
        <f t="shared" ca="1" si="133"/>
        <v>1</v>
      </c>
    </row>
    <row r="5378" spans="52:54" ht="15.75" customHeight="1">
      <c r="AZ5378" s="138">
        <f t="shared" ca="1" si="131"/>
        <v>310000</v>
      </c>
      <c r="BA5378" s="138">
        <f t="shared" ca="1" si="132"/>
        <v>309999</v>
      </c>
      <c r="BB5378" s="138">
        <f t="shared" ca="1" si="133"/>
        <v>1</v>
      </c>
    </row>
    <row r="5379" spans="52:54" ht="15.75" customHeight="1">
      <c r="AZ5379" s="138">
        <f t="shared" ca="1" si="131"/>
        <v>297000</v>
      </c>
      <c r="BA5379" s="138">
        <f t="shared" ca="1" si="132"/>
        <v>296999</v>
      </c>
      <c r="BB5379" s="138">
        <f t="shared" ca="1" si="133"/>
        <v>1</v>
      </c>
    </row>
    <row r="5380" spans="52:54" ht="15.75" customHeight="1">
      <c r="AZ5380" s="138">
        <f t="shared" ca="1" si="131"/>
        <v>251000</v>
      </c>
      <c r="BA5380" s="138">
        <f t="shared" ca="1" si="132"/>
        <v>250999</v>
      </c>
      <c r="BB5380" s="138">
        <f t="shared" ca="1" si="133"/>
        <v>1</v>
      </c>
    </row>
    <row r="5381" spans="52:54" ht="15.75" customHeight="1">
      <c r="AZ5381" s="138">
        <f t="shared" ca="1" si="131"/>
        <v>322000</v>
      </c>
      <c r="BA5381" s="138">
        <f t="shared" ca="1" si="132"/>
        <v>321999</v>
      </c>
      <c r="BB5381" s="138">
        <f t="shared" ca="1" si="133"/>
        <v>1</v>
      </c>
    </row>
    <row r="5382" spans="52:54" ht="15.75" customHeight="1">
      <c r="AZ5382" s="138">
        <f t="shared" ca="1" si="131"/>
        <v>235000</v>
      </c>
      <c r="BA5382" s="138">
        <f t="shared" ca="1" si="132"/>
        <v>234999</v>
      </c>
      <c r="BB5382" s="138">
        <f t="shared" ca="1" si="133"/>
        <v>1</v>
      </c>
    </row>
    <row r="5383" spans="52:54" ht="15.75" customHeight="1">
      <c r="AZ5383" s="138">
        <f t="shared" ca="1" si="131"/>
        <v>389000</v>
      </c>
      <c r="BA5383" s="138">
        <f t="shared" ca="1" si="132"/>
        <v>388999</v>
      </c>
      <c r="BB5383" s="138">
        <f t="shared" ca="1" si="133"/>
        <v>1</v>
      </c>
    </row>
    <row r="5384" spans="52:54" ht="15.75" customHeight="1">
      <c r="AZ5384" s="138">
        <f t="shared" ca="1" si="131"/>
        <v>245000</v>
      </c>
      <c r="BA5384" s="138">
        <f t="shared" ca="1" si="132"/>
        <v>244999</v>
      </c>
      <c r="BB5384" s="138">
        <f t="shared" ca="1" si="133"/>
        <v>1</v>
      </c>
    </row>
    <row r="5385" spans="52:54" ht="15.75" customHeight="1">
      <c r="AZ5385" s="138">
        <f t="shared" ca="1" si="131"/>
        <v>135000</v>
      </c>
      <c r="BA5385" s="138">
        <f t="shared" ca="1" si="132"/>
        <v>134999</v>
      </c>
      <c r="BB5385" s="138">
        <f t="shared" ca="1" si="133"/>
        <v>1</v>
      </c>
    </row>
    <row r="5386" spans="52:54" ht="15.75" customHeight="1">
      <c r="AZ5386" s="138">
        <f t="shared" ca="1" si="131"/>
        <v>109000</v>
      </c>
      <c r="BA5386" s="138">
        <f t="shared" ca="1" si="132"/>
        <v>108999</v>
      </c>
      <c r="BB5386" s="138">
        <f t="shared" ca="1" si="133"/>
        <v>1</v>
      </c>
    </row>
    <row r="5387" spans="52:54" ht="15.75" customHeight="1">
      <c r="AZ5387" s="138">
        <f t="shared" ca="1" si="131"/>
        <v>311000</v>
      </c>
      <c r="BA5387" s="138">
        <f t="shared" ca="1" si="132"/>
        <v>310999</v>
      </c>
      <c r="BB5387" s="138">
        <f t="shared" ca="1" si="133"/>
        <v>1</v>
      </c>
    </row>
    <row r="5388" spans="52:54" ht="15.75" customHeight="1">
      <c r="AZ5388" s="138">
        <f t="shared" ca="1" si="131"/>
        <v>247000</v>
      </c>
      <c r="BA5388" s="138">
        <f t="shared" ca="1" si="132"/>
        <v>246999</v>
      </c>
      <c r="BB5388" s="138">
        <f t="shared" ca="1" si="133"/>
        <v>1</v>
      </c>
    </row>
    <row r="5389" spans="52:54" ht="15.75" customHeight="1">
      <c r="AZ5389" s="138">
        <f t="shared" ca="1" si="131"/>
        <v>139000</v>
      </c>
      <c r="BA5389" s="138">
        <f t="shared" ca="1" si="132"/>
        <v>138999</v>
      </c>
      <c r="BB5389" s="138">
        <f t="shared" ca="1" si="133"/>
        <v>1</v>
      </c>
    </row>
    <row r="5390" spans="52:54" ht="15.75" customHeight="1">
      <c r="AZ5390" s="138">
        <f t="shared" ca="1" si="131"/>
        <v>128000</v>
      </c>
      <c r="BA5390" s="138">
        <f t="shared" ca="1" si="132"/>
        <v>127999</v>
      </c>
      <c r="BB5390" s="138">
        <f t="shared" ca="1" si="133"/>
        <v>1</v>
      </c>
    </row>
    <row r="5391" spans="52:54" ht="15.75" customHeight="1">
      <c r="AZ5391" s="138">
        <f t="shared" ca="1" si="131"/>
        <v>302000</v>
      </c>
      <c r="BA5391" s="138">
        <f t="shared" ca="1" si="132"/>
        <v>301999</v>
      </c>
      <c r="BB5391" s="138">
        <f t="shared" ca="1" si="133"/>
        <v>1</v>
      </c>
    </row>
    <row r="5392" spans="52:54" ht="15.75" customHeight="1">
      <c r="AZ5392" s="138">
        <f t="shared" ca="1" si="131"/>
        <v>236000</v>
      </c>
      <c r="BA5392" s="138">
        <f t="shared" ca="1" si="132"/>
        <v>235999</v>
      </c>
      <c r="BB5392" s="138">
        <f t="shared" ca="1" si="133"/>
        <v>1</v>
      </c>
    </row>
    <row r="5393" spans="52:54" ht="15.75" customHeight="1">
      <c r="AZ5393" s="138">
        <f t="shared" ca="1" si="131"/>
        <v>314000</v>
      </c>
      <c r="BA5393" s="138">
        <f t="shared" ca="1" si="132"/>
        <v>313999</v>
      </c>
      <c r="BB5393" s="138">
        <f t="shared" ca="1" si="133"/>
        <v>1</v>
      </c>
    </row>
    <row r="5394" spans="52:54" ht="15.75" customHeight="1">
      <c r="AZ5394" s="138">
        <f t="shared" ca="1" si="131"/>
        <v>278000</v>
      </c>
      <c r="BA5394" s="138">
        <f t="shared" ca="1" si="132"/>
        <v>277999</v>
      </c>
      <c r="BB5394" s="138">
        <f t="shared" ca="1" si="133"/>
        <v>1</v>
      </c>
    </row>
    <row r="5395" spans="52:54" ht="15.75" customHeight="1">
      <c r="AZ5395" s="138">
        <f t="shared" ca="1" si="131"/>
        <v>399000</v>
      </c>
      <c r="BA5395" s="138">
        <f t="shared" ca="1" si="132"/>
        <v>398999</v>
      </c>
      <c r="BB5395" s="138">
        <f t="shared" ca="1" si="133"/>
        <v>1</v>
      </c>
    </row>
    <row r="5396" spans="52:54" ht="15.75" customHeight="1">
      <c r="AZ5396" s="138">
        <f t="shared" ca="1" si="131"/>
        <v>348000</v>
      </c>
      <c r="BA5396" s="138">
        <f t="shared" ca="1" si="132"/>
        <v>347999</v>
      </c>
      <c r="BB5396" s="138">
        <f t="shared" ca="1" si="133"/>
        <v>1</v>
      </c>
    </row>
    <row r="5397" spans="52:54" ht="15.75" customHeight="1">
      <c r="AZ5397" s="138">
        <f t="shared" ca="1" si="131"/>
        <v>286000</v>
      </c>
      <c r="BA5397" s="138">
        <f t="shared" ca="1" si="132"/>
        <v>285999</v>
      </c>
      <c r="BB5397" s="138">
        <f t="shared" ca="1" si="133"/>
        <v>1</v>
      </c>
    </row>
    <row r="5398" spans="52:54" ht="15.75" customHeight="1">
      <c r="AZ5398" s="138">
        <f t="shared" ca="1" si="131"/>
        <v>228000</v>
      </c>
      <c r="BA5398" s="138">
        <f t="shared" ca="1" si="132"/>
        <v>227999</v>
      </c>
      <c r="BB5398" s="138">
        <f t="shared" ca="1" si="133"/>
        <v>1</v>
      </c>
    </row>
    <row r="5399" spans="52:54" ht="15.75" customHeight="1">
      <c r="AZ5399" s="138">
        <f t="shared" ca="1" si="131"/>
        <v>127000</v>
      </c>
      <c r="BA5399" s="138">
        <f t="shared" ca="1" si="132"/>
        <v>126999</v>
      </c>
      <c r="BB5399" s="138">
        <f t="shared" ca="1" si="133"/>
        <v>1</v>
      </c>
    </row>
    <row r="5400" spans="52:54" ht="15.75" customHeight="1">
      <c r="AZ5400" s="138">
        <f t="shared" ca="1" si="131"/>
        <v>267000</v>
      </c>
      <c r="BA5400" s="138">
        <f t="shared" ca="1" si="132"/>
        <v>266999</v>
      </c>
      <c r="BB5400" s="138">
        <f t="shared" ca="1" si="133"/>
        <v>1</v>
      </c>
    </row>
    <row r="5401" spans="52:54" ht="15.75" customHeight="1">
      <c r="AZ5401" s="138">
        <f t="shared" ca="1" si="131"/>
        <v>237000</v>
      </c>
      <c r="BA5401" s="138">
        <f t="shared" ca="1" si="132"/>
        <v>236999</v>
      </c>
      <c r="BB5401" s="138">
        <f t="shared" ca="1" si="133"/>
        <v>1</v>
      </c>
    </row>
    <row r="5402" spans="52:54" ht="15.75" customHeight="1">
      <c r="AZ5402" s="138">
        <f t="shared" ca="1" si="131"/>
        <v>187000</v>
      </c>
      <c r="BA5402" s="138">
        <f t="shared" ca="1" si="132"/>
        <v>186999</v>
      </c>
      <c r="BB5402" s="138">
        <f t="shared" ca="1" si="133"/>
        <v>1</v>
      </c>
    </row>
    <row r="5403" spans="52:54" ht="15.75" customHeight="1">
      <c r="AZ5403" s="138">
        <f t="shared" ca="1" si="131"/>
        <v>166000</v>
      </c>
      <c r="BA5403" s="138">
        <f t="shared" ca="1" si="132"/>
        <v>165999</v>
      </c>
      <c r="BB5403" s="138">
        <f t="shared" ca="1" si="133"/>
        <v>1</v>
      </c>
    </row>
    <row r="5404" spans="52:54" ht="15.75" customHeight="1">
      <c r="AZ5404" s="138">
        <f t="shared" ca="1" si="131"/>
        <v>114000</v>
      </c>
      <c r="BA5404" s="138">
        <f t="shared" ca="1" si="132"/>
        <v>113999</v>
      </c>
      <c r="BB5404" s="138">
        <f t="shared" ca="1" si="133"/>
        <v>1</v>
      </c>
    </row>
    <row r="5405" spans="52:54" ht="15.75" customHeight="1">
      <c r="AZ5405" s="138">
        <f t="shared" ca="1" si="131"/>
        <v>232000</v>
      </c>
      <c r="BA5405" s="138">
        <f t="shared" ca="1" si="132"/>
        <v>231999</v>
      </c>
      <c r="BB5405" s="138">
        <f t="shared" ca="1" si="133"/>
        <v>1</v>
      </c>
    </row>
    <row r="5406" spans="52:54" ht="15.75" customHeight="1">
      <c r="AZ5406" s="138">
        <f t="shared" ca="1" si="131"/>
        <v>161000</v>
      </c>
      <c r="BA5406" s="138">
        <f t="shared" ca="1" si="132"/>
        <v>160999</v>
      </c>
      <c r="BB5406" s="138">
        <f t="shared" ca="1" si="133"/>
        <v>1</v>
      </c>
    </row>
    <row r="5407" spans="52:54" ht="15.75" customHeight="1">
      <c r="AZ5407" s="138">
        <f t="shared" ca="1" si="131"/>
        <v>309000</v>
      </c>
      <c r="BA5407" s="138">
        <f t="shared" ca="1" si="132"/>
        <v>308999</v>
      </c>
      <c r="BB5407" s="138">
        <f t="shared" ca="1" si="133"/>
        <v>1</v>
      </c>
    </row>
    <row r="5408" spans="52:54" ht="15.75" customHeight="1">
      <c r="AZ5408" s="138">
        <f t="shared" ca="1" si="131"/>
        <v>327000</v>
      </c>
      <c r="BA5408" s="138">
        <f t="shared" ca="1" si="132"/>
        <v>326999</v>
      </c>
      <c r="BB5408" s="138">
        <f t="shared" ca="1" si="133"/>
        <v>1</v>
      </c>
    </row>
    <row r="5409" spans="52:54" ht="15.75" customHeight="1">
      <c r="AZ5409" s="138">
        <f t="shared" ca="1" si="131"/>
        <v>182000</v>
      </c>
      <c r="BA5409" s="138">
        <f t="shared" ca="1" si="132"/>
        <v>181999</v>
      </c>
      <c r="BB5409" s="138">
        <f t="shared" ca="1" si="133"/>
        <v>1</v>
      </c>
    </row>
    <row r="5410" spans="52:54" ht="15.75" customHeight="1">
      <c r="AZ5410" s="138">
        <f t="shared" ca="1" si="131"/>
        <v>248000</v>
      </c>
      <c r="BA5410" s="138">
        <f t="shared" ca="1" si="132"/>
        <v>247999</v>
      </c>
      <c r="BB5410" s="138">
        <f t="shared" ca="1" si="133"/>
        <v>1</v>
      </c>
    </row>
    <row r="5411" spans="52:54" ht="15.75" customHeight="1">
      <c r="AZ5411" s="138">
        <f t="shared" ca="1" si="131"/>
        <v>221000</v>
      </c>
      <c r="BA5411" s="138">
        <f t="shared" ca="1" si="132"/>
        <v>220999</v>
      </c>
      <c r="BB5411" s="138">
        <f t="shared" ca="1" si="133"/>
        <v>1</v>
      </c>
    </row>
    <row r="5412" spans="52:54" ht="15.75" customHeight="1">
      <c r="AZ5412" s="138">
        <f t="shared" ca="1" si="131"/>
        <v>182000</v>
      </c>
      <c r="BA5412" s="138">
        <f t="shared" ca="1" si="132"/>
        <v>181999</v>
      </c>
      <c r="BB5412" s="138">
        <f t="shared" ca="1" si="133"/>
        <v>1</v>
      </c>
    </row>
    <row r="5413" spans="52:54" ht="15.75" customHeight="1">
      <c r="AZ5413" s="138">
        <f t="shared" ca="1" si="131"/>
        <v>156000</v>
      </c>
      <c r="BA5413" s="138">
        <f t="shared" ca="1" si="132"/>
        <v>155999</v>
      </c>
      <c r="BB5413" s="138">
        <f t="shared" ca="1" si="133"/>
        <v>1</v>
      </c>
    </row>
    <row r="5414" spans="52:54" ht="15.75" customHeight="1">
      <c r="AZ5414" s="138">
        <f t="shared" ca="1" si="131"/>
        <v>110000</v>
      </c>
      <c r="BA5414" s="138">
        <f t="shared" ca="1" si="132"/>
        <v>109999</v>
      </c>
      <c r="BB5414" s="138">
        <f t="shared" ca="1" si="133"/>
        <v>1</v>
      </c>
    </row>
    <row r="5415" spans="52:54" ht="15.75" customHeight="1">
      <c r="AZ5415" s="138">
        <f t="shared" ca="1" si="131"/>
        <v>125000</v>
      </c>
      <c r="BA5415" s="138">
        <f t="shared" ca="1" si="132"/>
        <v>124999</v>
      </c>
      <c r="BB5415" s="138">
        <f t="shared" ca="1" si="133"/>
        <v>1</v>
      </c>
    </row>
    <row r="5416" spans="52:54" ht="15.75" customHeight="1">
      <c r="AZ5416" s="138">
        <f t="shared" ca="1" si="131"/>
        <v>122000</v>
      </c>
      <c r="BA5416" s="138">
        <f t="shared" ca="1" si="132"/>
        <v>121999</v>
      </c>
      <c r="BB5416" s="138">
        <f t="shared" ca="1" si="133"/>
        <v>1</v>
      </c>
    </row>
    <row r="5417" spans="52:54" ht="15.75" customHeight="1">
      <c r="AZ5417" s="138">
        <f t="shared" ca="1" si="131"/>
        <v>296000</v>
      </c>
      <c r="BA5417" s="138">
        <f t="shared" ca="1" si="132"/>
        <v>295999</v>
      </c>
      <c r="BB5417" s="138">
        <f t="shared" ca="1" si="133"/>
        <v>1</v>
      </c>
    </row>
    <row r="5418" spans="52:54" ht="15.75" customHeight="1">
      <c r="AZ5418" s="138">
        <f t="shared" ca="1" si="131"/>
        <v>258000</v>
      </c>
      <c r="BA5418" s="138">
        <f t="shared" ca="1" si="132"/>
        <v>257999</v>
      </c>
      <c r="BB5418" s="138">
        <f t="shared" ca="1" si="133"/>
        <v>1</v>
      </c>
    </row>
    <row r="5419" spans="52:54" ht="15.75" customHeight="1">
      <c r="AZ5419" s="138">
        <f t="shared" ca="1" si="131"/>
        <v>395000</v>
      </c>
      <c r="BA5419" s="138">
        <f t="shared" ca="1" si="132"/>
        <v>394999</v>
      </c>
      <c r="BB5419" s="138">
        <f t="shared" ca="1" si="133"/>
        <v>1</v>
      </c>
    </row>
    <row r="5420" spans="52:54" ht="15.75" customHeight="1">
      <c r="AZ5420" s="138">
        <f t="shared" ca="1" si="131"/>
        <v>169000</v>
      </c>
      <c r="BA5420" s="138">
        <f t="shared" ca="1" si="132"/>
        <v>168999</v>
      </c>
      <c r="BB5420" s="138">
        <f t="shared" ca="1" si="133"/>
        <v>1</v>
      </c>
    </row>
    <row r="5421" spans="52:54" ht="15.75" customHeight="1">
      <c r="AZ5421" s="138">
        <f t="shared" ca="1" si="131"/>
        <v>252000</v>
      </c>
      <c r="BA5421" s="138">
        <f t="shared" ca="1" si="132"/>
        <v>251999</v>
      </c>
      <c r="BB5421" s="138">
        <f t="shared" ca="1" si="133"/>
        <v>1</v>
      </c>
    </row>
    <row r="5422" spans="52:54" ht="15.75" customHeight="1">
      <c r="AZ5422" s="138">
        <f t="shared" ca="1" si="131"/>
        <v>372000</v>
      </c>
      <c r="BA5422" s="138">
        <f t="shared" ca="1" si="132"/>
        <v>371999</v>
      </c>
      <c r="BB5422" s="138">
        <f t="shared" ca="1" si="133"/>
        <v>1</v>
      </c>
    </row>
    <row r="5423" spans="52:54" ht="15.75" customHeight="1">
      <c r="AZ5423" s="138">
        <f t="shared" ca="1" si="131"/>
        <v>184000</v>
      </c>
      <c r="BA5423" s="138">
        <f t="shared" ca="1" si="132"/>
        <v>183999</v>
      </c>
      <c r="BB5423" s="138">
        <f t="shared" ca="1" si="133"/>
        <v>1</v>
      </c>
    </row>
    <row r="5424" spans="52:54" ht="15.75" customHeight="1">
      <c r="AZ5424" s="138">
        <f t="shared" ca="1" si="131"/>
        <v>182000</v>
      </c>
      <c r="BA5424" s="138">
        <f t="shared" ca="1" si="132"/>
        <v>181999</v>
      </c>
      <c r="BB5424" s="138">
        <f t="shared" ca="1" si="133"/>
        <v>1</v>
      </c>
    </row>
    <row r="5425" spans="52:54" ht="15.75" customHeight="1">
      <c r="AZ5425" s="138">
        <f t="shared" ca="1" si="131"/>
        <v>387000</v>
      </c>
      <c r="BA5425" s="138">
        <f t="shared" ca="1" si="132"/>
        <v>386999</v>
      </c>
      <c r="BB5425" s="138">
        <f t="shared" ca="1" si="133"/>
        <v>1</v>
      </c>
    </row>
    <row r="5426" spans="52:54" ht="15.75" customHeight="1">
      <c r="AZ5426" s="138">
        <f t="shared" ca="1" si="131"/>
        <v>150000</v>
      </c>
      <c r="BA5426" s="138">
        <f t="shared" ca="1" si="132"/>
        <v>149999</v>
      </c>
      <c r="BB5426" s="138">
        <f t="shared" ca="1" si="133"/>
        <v>1</v>
      </c>
    </row>
    <row r="5427" spans="52:54" ht="15.75" customHeight="1">
      <c r="AZ5427" s="138">
        <f t="shared" ca="1" si="131"/>
        <v>337000</v>
      </c>
      <c r="BA5427" s="138">
        <f t="shared" ca="1" si="132"/>
        <v>336999</v>
      </c>
      <c r="BB5427" s="138">
        <f t="shared" ca="1" si="133"/>
        <v>1</v>
      </c>
    </row>
    <row r="5428" spans="52:54" ht="15.75" customHeight="1">
      <c r="AZ5428" s="138">
        <f t="shared" ca="1" si="131"/>
        <v>181000</v>
      </c>
      <c r="BA5428" s="138">
        <f t="shared" ca="1" si="132"/>
        <v>180999</v>
      </c>
      <c r="BB5428" s="138">
        <f t="shared" ca="1" si="133"/>
        <v>1</v>
      </c>
    </row>
    <row r="5429" spans="52:54" ht="15.75" customHeight="1">
      <c r="AZ5429" s="138">
        <f t="shared" ca="1" si="131"/>
        <v>237000</v>
      </c>
      <c r="BA5429" s="138">
        <f t="shared" ca="1" si="132"/>
        <v>236999</v>
      </c>
      <c r="BB5429" s="138">
        <f t="shared" ca="1" si="133"/>
        <v>1</v>
      </c>
    </row>
    <row r="5430" spans="52:54" ht="15.75" customHeight="1">
      <c r="AZ5430" s="138">
        <f t="shared" ca="1" si="131"/>
        <v>265000</v>
      </c>
      <c r="BA5430" s="138">
        <f t="shared" ca="1" si="132"/>
        <v>264999</v>
      </c>
      <c r="BB5430" s="138">
        <f t="shared" ca="1" si="133"/>
        <v>1</v>
      </c>
    </row>
    <row r="5431" spans="52:54" ht="15.75" customHeight="1">
      <c r="AZ5431" s="138">
        <f t="shared" ca="1" si="131"/>
        <v>284000</v>
      </c>
      <c r="BA5431" s="138">
        <f t="shared" ca="1" si="132"/>
        <v>283999</v>
      </c>
      <c r="BB5431" s="138">
        <f t="shared" ca="1" si="133"/>
        <v>1</v>
      </c>
    </row>
    <row r="5432" spans="52:54" ht="15.75" customHeight="1">
      <c r="AZ5432" s="138">
        <f t="shared" ca="1" si="131"/>
        <v>214000</v>
      </c>
      <c r="BA5432" s="138">
        <f t="shared" ca="1" si="132"/>
        <v>213999</v>
      </c>
      <c r="BB5432" s="138">
        <f t="shared" ca="1" si="133"/>
        <v>1</v>
      </c>
    </row>
    <row r="5433" spans="52:54" ht="15.75" customHeight="1">
      <c r="AZ5433" s="138">
        <f t="shared" ca="1" si="131"/>
        <v>208000</v>
      </c>
      <c r="BA5433" s="138">
        <f t="shared" ca="1" si="132"/>
        <v>207999</v>
      </c>
      <c r="BB5433" s="138">
        <f t="shared" ca="1" si="133"/>
        <v>1</v>
      </c>
    </row>
    <row r="5434" spans="52:54" ht="15.75" customHeight="1">
      <c r="AZ5434" s="138">
        <f t="shared" ca="1" si="131"/>
        <v>181000</v>
      </c>
      <c r="BA5434" s="138">
        <f t="shared" ca="1" si="132"/>
        <v>180999</v>
      </c>
      <c r="BB5434" s="138">
        <f t="shared" ca="1" si="133"/>
        <v>1</v>
      </c>
    </row>
    <row r="5435" spans="52:54" ht="15.75" customHeight="1">
      <c r="AZ5435" s="138">
        <f t="shared" ca="1" si="131"/>
        <v>375000</v>
      </c>
      <c r="BA5435" s="138">
        <f t="shared" ca="1" si="132"/>
        <v>374999</v>
      </c>
      <c r="BB5435" s="138">
        <f t="shared" ca="1" si="133"/>
        <v>1</v>
      </c>
    </row>
    <row r="5436" spans="52:54" ht="15.75" customHeight="1">
      <c r="AZ5436" s="138">
        <f t="shared" ca="1" si="131"/>
        <v>266000</v>
      </c>
      <c r="BA5436" s="138">
        <f t="shared" ca="1" si="132"/>
        <v>265999</v>
      </c>
      <c r="BB5436" s="138">
        <f t="shared" ca="1" si="133"/>
        <v>1</v>
      </c>
    </row>
    <row r="5437" spans="52:54" ht="15.75" customHeight="1">
      <c r="AZ5437" s="138">
        <f t="shared" ca="1" si="131"/>
        <v>241000</v>
      </c>
      <c r="BA5437" s="138">
        <f t="shared" ca="1" si="132"/>
        <v>240999</v>
      </c>
      <c r="BB5437" s="138">
        <f t="shared" ca="1" si="133"/>
        <v>1</v>
      </c>
    </row>
    <row r="5438" spans="52:54" ht="15.75" customHeight="1">
      <c r="AZ5438" s="138">
        <f t="shared" ca="1" si="131"/>
        <v>102000</v>
      </c>
      <c r="BA5438" s="138">
        <f t="shared" ca="1" si="132"/>
        <v>101999</v>
      </c>
      <c r="BB5438" s="138">
        <f t="shared" ca="1" si="133"/>
        <v>1</v>
      </c>
    </row>
    <row r="5439" spans="52:54" ht="15.75" customHeight="1">
      <c r="AZ5439" s="138">
        <f t="shared" ca="1" si="131"/>
        <v>389000</v>
      </c>
      <c r="BA5439" s="138">
        <f t="shared" ca="1" si="132"/>
        <v>388999</v>
      </c>
      <c r="BB5439" s="138">
        <f t="shared" ca="1" si="133"/>
        <v>1</v>
      </c>
    </row>
    <row r="5440" spans="52:54" ht="15.75" customHeight="1">
      <c r="AZ5440" s="138">
        <f t="shared" ca="1" si="131"/>
        <v>321000</v>
      </c>
      <c r="BA5440" s="138">
        <f t="shared" ca="1" si="132"/>
        <v>320999</v>
      </c>
      <c r="BB5440" s="138">
        <f t="shared" ca="1" si="133"/>
        <v>1</v>
      </c>
    </row>
    <row r="5441" spans="52:54" ht="15.75" customHeight="1">
      <c r="AZ5441" s="138">
        <f t="shared" ca="1" si="131"/>
        <v>316000</v>
      </c>
      <c r="BA5441" s="138">
        <f t="shared" ca="1" si="132"/>
        <v>315999</v>
      </c>
      <c r="BB5441" s="138">
        <f t="shared" ca="1" si="133"/>
        <v>1</v>
      </c>
    </row>
    <row r="5442" spans="52:54" ht="15.75" customHeight="1">
      <c r="AZ5442" s="138">
        <f t="shared" ca="1" si="131"/>
        <v>349000</v>
      </c>
      <c r="BA5442" s="138">
        <f t="shared" ca="1" si="132"/>
        <v>348999</v>
      </c>
      <c r="BB5442" s="138">
        <f t="shared" ca="1" si="133"/>
        <v>1</v>
      </c>
    </row>
    <row r="5443" spans="52:54" ht="15.75" customHeight="1">
      <c r="AZ5443" s="138">
        <f t="shared" ca="1" si="131"/>
        <v>385000</v>
      </c>
      <c r="BA5443" s="138">
        <f t="shared" ca="1" si="132"/>
        <v>384999</v>
      </c>
      <c r="BB5443" s="138">
        <f t="shared" ca="1" si="133"/>
        <v>1</v>
      </c>
    </row>
    <row r="5444" spans="52:54" ht="15.75" customHeight="1">
      <c r="AZ5444" s="138">
        <f t="shared" ca="1" si="131"/>
        <v>293000</v>
      </c>
      <c r="BA5444" s="138">
        <f t="shared" ca="1" si="132"/>
        <v>292999</v>
      </c>
      <c r="BB5444" s="138">
        <f t="shared" ca="1" si="133"/>
        <v>1</v>
      </c>
    </row>
    <row r="5445" spans="52:54" ht="15.75" customHeight="1">
      <c r="AZ5445" s="138">
        <f t="shared" ca="1" si="131"/>
        <v>375000</v>
      </c>
      <c r="BA5445" s="138">
        <f t="shared" ca="1" si="132"/>
        <v>374999</v>
      </c>
      <c r="BB5445" s="138">
        <f t="shared" ca="1" si="133"/>
        <v>1</v>
      </c>
    </row>
    <row r="5446" spans="52:54" ht="15.75" customHeight="1">
      <c r="AZ5446" s="138">
        <f t="shared" ca="1" si="131"/>
        <v>132000</v>
      </c>
      <c r="BA5446" s="138">
        <f t="shared" ca="1" si="132"/>
        <v>131999</v>
      </c>
      <c r="BB5446" s="138">
        <f t="shared" ca="1" si="133"/>
        <v>1</v>
      </c>
    </row>
    <row r="5447" spans="52:54" ht="15.75" customHeight="1">
      <c r="AZ5447" s="138">
        <f t="shared" ca="1" si="131"/>
        <v>375000</v>
      </c>
      <c r="BA5447" s="138">
        <f t="shared" ca="1" si="132"/>
        <v>374999</v>
      </c>
      <c r="BB5447" s="138">
        <f t="shared" ca="1" si="133"/>
        <v>1</v>
      </c>
    </row>
    <row r="5448" spans="52:54" ht="15.75" customHeight="1">
      <c r="AZ5448" s="138">
        <f t="shared" ca="1" si="131"/>
        <v>393000</v>
      </c>
      <c r="BA5448" s="138">
        <f t="shared" ca="1" si="132"/>
        <v>392999</v>
      </c>
      <c r="BB5448" s="138">
        <f t="shared" ca="1" si="133"/>
        <v>1</v>
      </c>
    </row>
    <row r="5449" spans="52:54" ht="15.75" customHeight="1">
      <c r="AZ5449" s="138">
        <f t="shared" ca="1" si="131"/>
        <v>261000</v>
      </c>
      <c r="BA5449" s="138">
        <f t="shared" ca="1" si="132"/>
        <v>260999</v>
      </c>
      <c r="BB5449" s="138">
        <f t="shared" ca="1" si="133"/>
        <v>1</v>
      </c>
    </row>
    <row r="5450" spans="52:54" ht="15.75" customHeight="1">
      <c r="AZ5450" s="138">
        <f t="shared" ca="1" si="131"/>
        <v>285000</v>
      </c>
      <c r="BA5450" s="138">
        <f t="shared" ca="1" si="132"/>
        <v>284999</v>
      </c>
      <c r="BB5450" s="138">
        <f t="shared" ca="1" si="133"/>
        <v>1</v>
      </c>
    </row>
    <row r="5451" spans="52:54" ht="15.75" customHeight="1">
      <c r="AZ5451" s="138">
        <f t="shared" ca="1" si="131"/>
        <v>350000</v>
      </c>
      <c r="BA5451" s="138">
        <f t="shared" ca="1" si="132"/>
        <v>349999</v>
      </c>
      <c r="BB5451" s="138">
        <f t="shared" ca="1" si="133"/>
        <v>1</v>
      </c>
    </row>
    <row r="5452" spans="52:54" ht="15.75" customHeight="1">
      <c r="AZ5452" s="138">
        <f t="shared" ca="1" si="131"/>
        <v>281000</v>
      </c>
      <c r="BA5452" s="138">
        <f t="shared" ca="1" si="132"/>
        <v>280999</v>
      </c>
      <c r="BB5452" s="138">
        <f t="shared" ca="1" si="133"/>
        <v>1</v>
      </c>
    </row>
    <row r="5453" spans="52:54" ht="15.75" customHeight="1">
      <c r="AZ5453" s="138">
        <f t="shared" ca="1" si="131"/>
        <v>400000</v>
      </c>
      <c r="BA5453" s="138">
        <f t="shared" ca="1" si="132"/>
        <v>399999</v>
      </c>
      <c r="BB5453" s="138">
        <f t="shared" ca="1" si="133"/>
        <v>1</v>
      </c>
    </row>
    <row r="5454" spans="52:54" ht="15.75" customHeight="1">
      <c r="AZ5454" s="138">
        <f t="shared" ca="1" si="131"/>
        <v>359000</v>
      </c>
      <c r="BA5454" s="138">
        <f t="shared" ca="1" si="132"/>
        <v>358999</v>
      </c>
      <c r="BB5454" s="138">
        <f t="shared" ca="1" si="133"/>
        <v>1</v>
      </c>
    </row>
    <row r="5455" spans="52:54" ht="15.75" customHeight="1">
      <c r="AZ5455" s="138">
        <f t="shared" ca="1" si="131"/>
        <v>309000</v>
      </c>
      <c r="BA5455" s="138">
        <f t="shared" ca="1" si="132"/>
        <v>308999</v>
      </c>
      <c r="BB5455" s="138">
        <f t="shared" ca="1" si="133"/>
        <v>1</v>
      </c>
    </row>
    <row r="5456" spans="52:54" ht="15.75" customHeight="1">
      <c r="AZ5456" s="138">
        <f t="shared" ca="1" si="131"/>
        <v>140000</v>
      </c>
      <c r="BA5456" s="138">
        <f t="shared" ca="1" si="132"/>
        <v>139999</v>
      </c>
      <c r="BB5456" s="138">
        <f t="shared" ca="1" si="133"/>
        <v>1</v>
      </c>
    </row>
    <row r="5457" spans="52:54" ht="15.75" customHeight="1">
      <c r="AZ5457" s="138">
        <f t="shared" ca="1" si="131"/>
        <v>290000</v>
      </c>
      <c r="BA5457" s="138">
        <f t="shared" ca="1" si="132"/>
        <v>289999</v>
      </c>
      <c r="BB5457" s="138">
        <f t="shared" ca="1" si="133"/>
        <v>1</v>
      </c>
    </row>
    <row r="5458" spans="52:54" ht="15.75" customHeight="1">
      <c r="AZ5458" s="138">
        <f t="shared" ca="1" si="131"/>
        <v>147000</v>
      </c>
      <c r="BA5458" s="138">
        <f t="shared" ca="1" si="132"/>
        <v>146999</v>
      </c>
      <c r="BB5458" s="138">
        <f t="shared" ca="1" si="133"/>
        <v>1</v>
      </c>
    </row>
    <row r="5459" spans="52:54" ht="15.75" customHeight="1">
      <c r="AZ5459" s="138">
        <f t="shared" ca="1" si="131"/>
        <v>348000</v>
      </c>
      <c r="BA5459" s="138">
        <f t="shared" ca="1" si="132"/>
        <v>347999</v>
      </c>
      <c r="BB5459" s="138">
        <f t="shared" ca="1" si="133"/>
        <v>1</v>
      </c>
    </row>
    <row r="5460" spans="52:54" ht="15.75" customHeight="1">
      <c r="AZ5460" s="138">
        <f t="shared" ca="1" si="131"/>
        <v>241000</v>
      </c>
      <c r="BA5460" s="138">
        <f t="shared" ca="1" si="132"/>
        <v>240999</v>
      </c>
      <c r="BB5460" s="138">
        <f t="shared" ca="1" si="133"/>
        <v>1</v>
      </c>
    </row>
    <row r="5461" spans="52:54" ht="15.75" customHeight="1">
      <c r="AZ5461" s="138">
        <f t="shared" ca="1" si="131"/>
        <v>206000</v>
      </c>
      <c r="BA5461" s="138">
        <f t="shared" ca="1" si="132"/>
        <v>205999</v>
      </c>
      <c r="BB5461" s="138">
        <f t="shared" ca="1" si="133"/>
        <v>1</v>
      </c>
    </row>
    <row r="5462" spans="52:54" ht="15.75" customHeight="1">
      <c r="AZ5462" s="138">
        <f t="shared" ca="1" si="131"/>
        <v>306000</v>
      </c>
      <c r="BA5462" s="138">
        <f t="shared" ca="1" si="132"/>
        <v>305999</v>
      </c>
      <c r="BB5462" s="138">
        <f t="shared" ca="1" si="133"/>
        <v>1</v>
      </c>
    </row>
    <row r="5463" spans="52:54" ht="15.75" customHeight="1">
      <c r="AZ5463" s="138">
        <f t="shared" ca="1" si="131"/>
        <v>232000</v>
      </c>
      <c r="BA5463" s="138">
        <f t="shared" ca="1" si="132"/>
        <v>231999</v>
      </c>
      <c r="BB5463" s="138">
        <f t="shared" ca="1" si="133"/>
        <v>1</v>
      </c>
    </row>
    <row r="5464" spans="52:54" ht="15.75" customHeight="1">
      <c r="AZ5464" s="138">
        <f t="shared" ca="1" si="131"/>
        <v>287000</v>
      </c>
      <c r="BA5464" s="138">
        <f t="shared" ca="1" si="132"/>
        <v>286999</v>
      </c>
      <c r="BB5464" s="138">
        <f t="shared" ca="1" si="133"/>
        <v>1</v>
      </c>
    </row>
    <row r="5465" spans="52:54" ht="15.75" customHeight="1">
      <c r="AZ5465" s="138">
        <f t="shared" ca="1" si="131"/>
        <v>122000</v>
      </c>
      <c r="BA5465" s="138">
        <f t="shared" ca="1" si="132"/>
        <v>121999</v>
      </c>
      <c r="BB5465" s="138">
        <f t="shared" ca="1" si="133"/>
        <v>1</v>
      </c>
    </row>
    <row r="5466" spans="52:54" ht="15.75" customHeight="1">
      <c r="AZ5466" s="138">
        <f t="shared" ca="1" si="131"/>
        <v>325000</v>
      </c>
      <c r="BA5466" s="138">
        <f t="shared" ca="1" si="132"/>
        <v>324999</v>
      </c>
      <c r="BB5466" s="138">
        <f t="shared" ca="1" si="133"/>
        <v>1</v>
      </c>
    </row>
    <row r="5467" spans="52:54" ht="15.75" customHeight="1">
      <c r="AZ5467" s="138">
        <f t="shared" ca="1" si="131"/>
        <v>109000</v>
      </c>
      <c r="BA5467" s="138">
        <f t="shared" ca="1" si="132"/>
        <v>108999</v>
      </c>
      <c r="BB5467" s="138">
        <f t="shared" ca="1" si="133"/>
        <v>1</v>
      </c>
    </row>
    <row r="5468" spans="52:54" ht="15.75" customHeight="1">
      <c r="AZ5468" s="138">
        <f t="shared" ca="1" si="131"/>
        <v>258000</v>
      </c>
      <c r="BA5468" s="138">
        <f t="shared" ca="1" si="132"/>
        <v>257999</v>
      </c>
      <c r="BB5468" s="138">
        <f t="shared" ca="1" si="133"/>
        <v>1</v>
      </c>
    </row>
    <row r="5469" spans="52:54" ht="15.75" customHeight="1">
      <c r="AZ5469" s="138">
        <f t="shared" ca="1" si="131"/>
        <v>119000</v>
      </c>
      <c r="BA5469" s="138">
        <f t="shared" ca="1" si="132"/>
        <v>118999</v>
      </c>
      <c r="BB5469" s="138">
        <f t="shared" ca="1" si="133"/>
        <v>1</v>
      </c>
    </row>
    <row r="5470" spans="52:54" ht="15.75" customHeight="1">
      <c r="AZ5470" s="138">
        <f t="shared" ca="1" si="131"/>
        <v>342000</v>
      </c>
      <c r="BA5470" s="138">
        <f t="shared" ca="1" si="132"/>
        <v>341999</v>
      </c>
      <c r="BB5470" s="138">
        <f t="shared" ca="1" si="133"/>
        <v>1</v>
      </c>
    </row>
    <row r="5471" spans="52:54" ht="15.75" customHeight="1">
      <c r="AZ5471" s="138">
        <f t="shared" ca="1" si="131"/>
        <v>391000</v>
      </c>
      <c r="BA5471" s="138">
        <f t="shared" ca="1" si="132"/>
        <v>390999</v>
      </c>
      <c r="BB5471" s="138">
        <f t="shared" ca="1" si="133"/>
        <v>1</v>
      </c>
    </row>
    <row r="5472" spans="52:54" ht="15.75" customHeight="1">
      <c r="AZ5472" s="138">
        <f t="shared" ca="1" si="131"/>
        <v>109000</v>
      </c>
      <c r="BA5472" s="138">
        <f t="shared" ca="1" si="132"/>
        <v>108999</v>
      </c>
      <c r="BB5472" s="138">
        <f t="shared" ca="1" si="133"/>
        <v>1</v>
      </c>
    </row>
    <row r="5473" spans="52:54" ht="15.75" customHeight="1">
      <c r="AZ5473" s="138">
        <f t="shared" ca="1" si="131"/>
        <v>339000</v>
      </c>
      <c r="BA5473" s="138">
        <f t="shared" ca="1" si="132"/>
        <v>338999</v>
      </c>
      <c r="BB5473" s="138">
        <f t="shared" ca="1" si="133"/>
        <v>1</v>
      </c>
    </row>
    <row r="5474" spans="52:54" ht="15.75" customHeight="1">
      <c r="AZ5474" s="138">
        <f t="shared" ca="1" si="131"/>
        <v>143000</v>
      </c>
      <c r="BA5474" s="138">
        <f t="shared" ca="1" si="132"/>
        <v>142999</v>
      </c>
      <c r="BB5474" s="138">
        <f t="shared" ca="1" si="133"/>
        <v>1</v>
      </c>
    </row>
    <row r="5475" spans="52:54" ht="15.75" customHeight="1">
      <c r="AZ5475" s="138">
        <f t="shared" ca="1" si="131"/>
        <v>111000</v>
      </c>
      <c r="BA5475" s="138">
        <f t="shared" ca="1" si="132"/>
        <v>110999</v>
      </c>
      <c r="BB5475" s="138">
        <f t="shared" ca="1" si="133"/>
        <v>1</v>
      </c>
    </row>
    <row r="5476" spans="52:54" ht="15.75" customHeight="1">
      <c r="AZ5476" s="138">
        <f t="shared" ca="1" si="131"/>
        <v>328000</v>
      </c>
      <c r="BA5476" s="138">
        <f t="shared" ca="1" si="132"/>
        <v>327999</v>
      </c>
      <c r="BB5476" s="138">
        <f t="shared" ca="1" si="133"/>
        <v>1</v>
      </c>
    </row>
    <row r="5477" spans="52:54" ht="15.75" customHeight="1">
      <c r="AZ5477" s="138">
        <f t="shared" ca="1" si="131"/>
        <v>292000</v>
      </c>
      <c r="BA5477" s="138">
        <f t="shared" ca="1" si="132"/>
        <v>291999</v>
      </c>
      <c r="BB5477" s="138">
        <f t="shared" ca="1" si="133"/>
        <v>1</v>
      </c>
    </row>
    <row r="5478" spans="52:54" ht="15.75" customHeight="1">
      <c r="AZ5478" s="138">
        <f t="shared" ca="1" si="131"/>
        <v>140000</v>
      </c>
      <c r="BA5478" s="138">
        <f t="shared" ca="1" si="132"/>
        <v>139999</v>
      </c>
      <c r="BB5478" s="138">
        <f t="shared" ca="1" si="133"/>
        <v>1</v>
      </c>
    </row>
    <row r="5479" spans="52:54" ht="15.75" customHeight="1">
      <c r="AZ5479" s="138">
        <f t="shared" ca="1" si="131"/>
        <v>363000</v>
      </c>
      <c r="BA5479" s="138">
        <f t="shared" ca="1" si="132"/>
        <v>362999</v>
      </c>
      <c r="BB5479" s="138">
        <f t="shared" ca="1" si="133"/>
        <v>1</v>
      </c>
    </row>
    <row r="5480" spans="52:54" ht="15.75" customHeight="1">
      <c r="AZ5480" s="138">
        <f t="shared" ca="1" si="131"/>
        <v>308000</v>
      </c>
      <c r="BA5480" s="138">
        <f t="shared" ca="1" si="132"/>
        <v>307999</v>
      </c>
      <c r="BB5480" s="138">
        <f t="shared" ca="1" si="133"/>
        <v>1</v>
      </c>
    </row>
    <row r="5481" spans="52:54" ht="15.75" customHeight="1">
      <c r="AZ5481" s="138">
        <f t="shared" ca="1" si="131"/>
        <v>142000</v>
      </c>
      <c r="BA5481" s="138">
        <f t="shared" ca="1" si="132"/>
        <v>141999</v>
      </c>
      <c r="BB5481" s="138">
        <f t="shared" ca="1" si="133"/>
        <v>1</v>
      </c>
    </row>
    <row r="5482" spans="52:54" ht="15.75" customHeight="1">
      <c r="AZ5482" s="138">
        <f t="shared" ca="1" si="131"/>
        <v>316000</v>
      </c>
      <c r="BA5482" s="138">
        <f t="shared" ca="1" si="132"/>
        <v>315999</v>
      </c>
      <c r="BB5482" s="138">
        <f t="shared" ca="1" si="133"/>
        <v>1</v>
      </c>
    </row>
    <row r="5483" spans="52:54" ht="15.75" customHeight="1">
      <c r="AZ5483" s="138">
        <f t="shared" ca="1" si="131"/>
        <v>205000</v>
      </c>
      <c r="BA5483" s="138">
        <f t="shared" ca="1" si="132"/>
        <v>204999</v>
      </c>
      <c r="BB5483" s="138">
        <f t="shared" ca="1" si="133"/>
        <v>1</v>
      </c>
    </row>
    <row r="5484" spans="52:54" ht="15.75" customHeight="1">
      <c r="AZ5484" s="138">
        <f t="shared" ca="1" si="131"/>
        <v>272000</v>
      </c>
      <c r="BA5484" s="138">
        <f t="shared" ca="1" si="132"/>
        <v>271999</v>
      </c>
      <c r="BB5484" s="138">
        <f t="shared" ca="1" si="133"/>
        <v>1</v>
      </c>
    </row>
    <row r="5485" spans="52:54" ht="15.75" customHeight="1">
      <c r="AZ5485" s="138">
        <f t="shared" ca="1" si="131"/>
        <v>355000</v>
      </c>
      <c r="BA5485" s="138">
        <f t="shared" ca="1" si="132"/>
        <v>354999</v>
      </c>
      <c r="BB5485" s="138">
        <f t="shared" ca="1" si="133"/>
        <v>1</v>
      </c>
    </row>
    <row r="5486" spans="52:54" ht="15.75" customHeight="1">
      <c r="AZ5486" s="138">
        <f t="shared" ca="1" si="131"/>
        <v>339000</v>
      </c>
      <c r="BA5486" s="138">
        <f t="shared" ca="1" si="132"/>
        <v>338999</v>
      </c>
      <c r="BB5486" s="138">
        <f t="shared" ca="1" si="133"/>
        <v>1</v>
      </c>
    </row>
    <row r="5487" spans="52:54" ht="15.75" customHeight="1">
      <c r="AZ5487" s="138">
        <f t="shared" ca="1" si="131"/>
        <v>150000</v>
      </c>
      <c r="BA5487" s="138">
        <f t="shared" ca="1" si="132"/>
        <v>149999</v>
      </c>
      <c r="BB5487" s="138">
        <f t="shared" ca="1" si="133"/>
        <v>1</v>
      </c>
    </row>
    <row r="5488" spans="52:54" ht="15.75" customHeight="1">
      <c r="AZ5488" s="138">
        <f t="shared" ca="1" si="131"/>
        <v>238000</v>
      </c>
      <c r="BA5488" s="138">
        <f t="shared" ca="1" si="132"/>
        <v>237999</v>
      </c>
      <c r="BB5488" s="138">
        <f t="shared" ca="1" si="133"/>
        <v>1</v>
      </c>
    </row>
    <row r="5489" spans="52:54" ht="15.75" customHeight="1">
      <c r="AZ5489" s="138">
        <f t="shared" ca="1" si="131"/>
        <v>102000</v>
      </c>
      <c r="BA5489" s="138">
        <f t="shared" ca="1" si="132"/>
        <v>101999</v>
      </c>
      <c r="BB5489" s="138">
        <f t="shared" ca="1" si="133"/>
        <v>1</v>
      </c>
    </row>
    <row r="5490" spans="52:54" ht="15.75" customHeight="1">
      <c r="AZ5490" s="138">
        <f t="shared" ca="1" si="131"/>
        <v>151000</v>
      </c>
      <c r="BA5490" s="138">
        <f t="shared" ca="1" si="132"/>
        <v>150999</v>
      </c>
      <c r="BB5490" s="138">
        <f t="shared" ca="1" si="133"/>
        <v>1</v>
      </c>
    </row>
    <row r="5491" spans="52:54" ht="15.75" customHeight="1">
      <c r="AZ5491" s="138">
        <f t="shared" ca="1" si="131"/>
        <v>339000</v>
      </c>
      <c r="BA5491" s="138">
        <f t="shared" ca="1" si="132"/>
        <v>338999</v>
      </c>
      <c r="BB5491" s="138">
        <f t="shared" ca="1" si="133"/>
        <v>1</v>
      </c>
    </row>
    <row r="5492" spans="52:54" ht="15.75" customHeight="1">
      <c r="AZ5492" s="138">
        <f t="shared" ca="1" si="131"/>
        <v>210000</v>
      </c>
      <c r="BA5492" s="138">
        <f t="shared" ca="1" si="132"/>
        <v>209999</v>
      </c>
      <c r="BB5492" s="138">
        <f t="shared" ca="1" si="133"/>
        <v>1</v>
      </c>
    </row>
    <row r="5493" spans="52:54" ht="15.75" customHeight="1">
      <c r="AZ5493" s="138">
        <f t="shared" ca="1" si="131"/>
        <v>344000</v>
      </c>
      <c r="BA5493" s="138">
        <f t="shared" ca="1" si="132"/>
        <v>343999</v>
      </c>
      <c r="BB5493" s="138">
        <f t="shared" ca="1" si="133"/>
        <v>1</v>
      </c>
    </row>
    <row r="5494" spans="52:54" ht="15.75" customHeight="1">
      <c r="AZ5494" s="138">
        <f t="shared" ca="1" si="131"/>
        <v>220000</v>
      </c>
      <c r="BA5494" s="138">
        <f t="shared" ca="1" si="132"/>
        <v>219999</v>
      </c>
      <c r="BB5494" s="138">
        <f t="shared" ca="1" si="133"/>
        <v>1</v>
      </c>
    </row>
    <row r="5495" spans="52:54" ht="15.75" customHeight="1">
      <c r="AZ5495" s="138">
        <f t="shared" ca="1" si="131"/>
        <v>329000</v>
      </c>
      <c r="BA5495" s="138">
        <f t="shared" ca="1" si="132"/>
        <v>328999</v>
      </c>
      <c r="BB5495" s="138">
        <f t="shared" ca="1" si="133"/>
        <v>1</v>
      </c>
    </row>
    <row r="5496" spans="52:54" ht="15.75" customHeight="1">
      <c r="AZ5496" s="138">
        <f t="shared" ca="1" si="131"/>
        <v>356000</v>
      </c>
      <c r="BA5496" s="138">
        <f t="shared" ca="1" si="132"/>
        <v>355999</v>
      </c>
      <c r="BB5496" s="138">
        <f t="shared" ca="1" si="133"/>
        <v>1</v>
      </c>
    </row>
    <row r="5497" spans="52:54" ht="15.75" customHeight="1">
      <c r="AZ5497" s="138">
        <f t="shared" ca="1" si="131"/>
        <v>366000</v>
      </c>
      <c r="BA5497" s="138">
        <f t="shared" ca="1" si="132"/>
        <v>365999</v>
      </c>
      <c r="BB5497" s="138">
        <f t="shared" ca="1" si="133"/>
        <v>1</v>
      </c>
    </row>
    <row r="5498" spans="52:54" ht="15.75" customHeight="1">
      <c r="AZ5498" s="138">
        <f t="shared" ca="1" si="131"/>
        <v>250000</v>
      </c>
      <c r="BA5498" s="138">
        <f t="shared" ca="1" si="132"/>
        <v>249999</v>
      </c>
      <c r="BB5498" s="138">
        <f t="shared" ca="1" si="133"/>
        <v>1</v>
      </c>
    </row>
    <row r="5499" spans="52:54" ht="15.75" customHeight="1">
      <c r="AZ5499" s="138">
        <f t="shared" ca="1" si="131"/>
        <v>282000</v>
      </c>
      <c r="BA5499" s="138">
        <f t="shared" ca="1" si="132"/>
        <v>281999</v>
      </c>
      <c r="BB5499" s="138">
        <f t="shared" ca="1" si="133"/>
        <v>1</v>
      </c>
    </row>
    <row r="5500" spans="52:54" ht="15.75" customHeight="1">
      <c r="AZ5500" s="138">
        <f t="shared" ca="1" si="131"/>
        <v>353000</v>
      </c>
      <c r="BA5500" s="138">
        <f t="shared" ca="1" si="132"/>
        <v>352999</v>
      </c>
      <c r="BB5500" s="138">
        <f t="shared" ca="1" si="133"/>
        <v>1</v>
      </c>
    </row>
    <row r="5501" spans="52:54" ht="15.75" customHeight="1">
      <c r="AZ5501" s="138">
        <f t="shared" ca="1" si="131"/>
        <v>167000</v>
      </c>
      <c r="BA5501" s="138">
        <f t="shared" ca="1" si="132"/>
        <v>166999</v>
      </c>
      <c r="BB5501" s="138">
        <f t="shared" ca="1" si="133"/>
        <v>1</v>
      </c>
    </row>
    <row r="5502" spans="52:54" ht="15.75" customHeight="1">
      <c r="AZ5502" s="138">
        <f t="shared" ca="1" si="131"/>
        <v>330000</v>
      </c>
      <c r="BA5502" s="138">
        <f t="shared" ca="1" si="132"/>
        <v>329999</v>
      </c>
      <c r="BB5502" s="138">
        <f t="shared" ca="1" si="133"/>
        <v>1</v>
      </c>
    </row>
    <row r="5503" spans="52:54" ht="15.75" customHeight="1">
      <c r="AZ5503" s="138">
        <f t="shared" ca="1" si="131"/>
        <v>359000</v>
      </c>
      <c r="BA5503" s="138">
        <f t="shared" ca="1" si="132"/>
        <v>358999</v>
      </c>
      <c r="BB5503" s="138">
        <f t="shared" ca="1" si="133"/>
        <v>1</v>
      </c>
    </row>
    <row r="5504" spans="52:54" ht="15.75" customHeight="1">
      <c r="AZ5504" s="138">
        <f t="shared" ca="1" si="131"/>
        <v>363000</v>
      </c>
      <c r="BA5504" s="138">
        <f t="shared" ca="1" si="132"/>
        <v>362999</v>
      </c>
      <c r="BB5504" s="138">
        <f t="shared" ca="1" si="133"/>
        <v>1</v>
      </c>
    </row>
    <row r="5505" spans="52:54" ht="15.75" customHeight="1">
      <c r="AZ5505" s="138">
        <f t="shared" ca="1" si="131"/>
        <v>384000</v>
      </c>
      <c r="BA5505" s="138">
        <f t="shared" ca="1" si="132"/>
        <v>383999</v>
      </c>
      <c r="BB5505" s="138">
        <f t="shared" ca="1" si="133"/>
        <v>1</v>
      </c>
    </row>
    <row r="5506" spans="52:54" ht="15.75" customHeight="1">
      <c r="AZ5506" s="138">
        <f t="shared" ca="1" si="131"/>
        <v>357000</v>
      </c>
      <c r="BA5506" s="138">
        <f t="shared" ca="1" si="132"/>
        <v>356999</v>
      </c>
      <c r="BB5506" s="138">
        <f t="shared" ca="1" si="133"/>
        <v>1</v>
      </c>
    </row>
    <row r="5507" spans="52:54" ht="15.75" customHeight="1">
      <c r="AZ5507" s="138">
        <f t="shared" ca="1" si="131"/>
        <v>194000</v>
      </c>
      <c r="BA5507" s="138">
        <f t="shared" ca="1" si="132"/>
        <v>193999</v>
      </c>
      <c r="BB5507" s="138">
        <f t="shared" ca="1" si="133"/>
        <v>1</v>
      </c>
    </row>
    <row r="5508" spans="52:54" ht="15.75" customHeight="1">
      <c r="AZ5508" s="138">
        <f t="shared" ca="1" si="131"/>
        <v>135000</v>
      </c>
      <c r="BA5508" s="138">
        <f t="shared" ca="1" si="132"/>
        <v>134999</v>
      </c>
      <c r="BB5508" s="138">
        <f t="shared" ca="1" si="133"/>
        <v>1</v>
      </c>
    </row>
    <row r="5509" spans="52:54" ht="15.75" customHeight="1">
      <c r="AZ5509" s="138">
        <f t="shared" ca="1" si="131"/>
        <v>130000</v>
      </c>
      <c r="BA5509" s="138">
        <f t="shared" ca="1" si="132"/>
        <v>129999</v>
      </c>
      <c r="BB5509" s="138">
        <f t="shared" ca="1" si="133"/>
        <v>1</v>
      </c>
    </row>
    <row r="5510" spans="52:54" ht="15.75" customHeight="1">
      <c r="AZ5510" s="138">
        <f t="shared" ca="1" si="131"/>
        <v>103000</v>
      </c>
      <c r="BA5510" s="138">
        <f t="shared" ca="1" si="132"/>
        <v>102999</v>
      </c>
      <c r="BB5510" s="138">
        <f t="shared" ca="1" si="133"/>
        <v>1</v>
      </c>
    </row>
    <row r="5511" spans="52:54" ht="15.75" customHeight="1">
      <c r="AZ5511" s="138">
        <f t="shared" ca="1" si="131"/>
        <v>394000</v>
      </c>
      <c r="BA5511" s="138">
        <f t="shared" ca="1" si="132"/>
        <v>393999</v>
      </c>
      <c r="BB5511" s="138">
        <f t="shared" ca="1" si="133"/>
        <v>1</v>
      </c>
    </row>
    <row r="5512" spans="52:54" ht="15.75" customHeight="1">
      <c r="AZ5512" s="138">
        <f t="shared" ca="1" si="131"/>
        <v>265000</v>
      </c>
      <c r="BA5512" s="138">
        <f t="shared" ca="1" si="132"/>
        <v>264999</v>
      </c>
      <c r="BB5512" s="138">
        <f t="shared" ca="1" si="133"/>
        <v>1</v>
      </c>
    </row>
    <row r="5513" spans="52:54" ht="15.75" customHeight="1">
      <c r="AZ5513" s="138">
        <f t="shared" ca="1" si="131"/>
        <v>192000</v>
      </c>
      <c r="BA5513" s="138">
        <f t="shared" ca="1" si="132"/>
        <v>191999</v>
      </c>
      <c r="BB5513" s="138">
        <f t="shared" ca="1" si="133"/>
        <v>1</v>
      </c>
    </row>
    <row r="5514" spans="52:54" ht="15.75" customHeight="1">
      <c r="AZ5514" s="138">
        <f t="shared" ca="1" si="131"/>
        <v>194000</v>
      </c>
      <c r="BA5514" s="138">
        <f t="shared" ca="1" si="132"/>
        <v>193999</v>
      </c>
      <c r="BB5514" s="138">
        <f t="shared" ca="1" si="133"/>
        <v>1</v>
      </c>
    </row>
    <row r="5515" spans="52:54" ht="15.75" customHeight="1">
      <c r="AZ5515" s="138">
        <f t="shared" ca="1" si="131"/>
        <v>318000</v>
      </c>
      <c r="BA5515" s="138">
        <f t="shared" ca="1" si="132"/>
        <v>317999</v>
      </c>
      <c r="BB5515" s="138">
        <f t="shared" ca="1" si="133"/>
        <v>1</v>
      </c>
    </row>
    <row r="5516" spans="52:54" ht="15.75" customHeight="1">
      <c r="AZ5516" s="138">
        <f t="shared" ca="1" si="131"/>
        <v>251000</v>
      </c>
      <c r="BA5516" s="138">
        <f t="shared" ca="1" si="132"/>
        <v>250999</v>
      </c>
      <c r="BB5516" s="138">
        <f t="shared" ca="1" si="133"/>
        <v>1</v>
      </c>
    </row>
    <row r="5517" spans="52:54" ht="15.75" customHeight="1">
      <c r="AZ5517" s="138">
        <f t="shared" ca="1" si="131"/>
        <v>392000</v>
      </c>
      <c r="BA5517" s="138">
        <f t="shared" ca="1" si="132"/>
        <v>391999</v>
      </c>
      <c r="BB5517" s="138">
        <f t="shared" ca="1" si="133"/>
        <v>1</v>
      </c>
    </row>
    <row r="5518" spans="52:54" ht="15.75" customHeight="1">
      <c r="AZ5518" s="138">
        <f t="shared" ca="1" si="131"/>
        <v>192000</v>
      </c>
      <c r="BA5518" s="138">
        <f t="shared" ca="1" si="132"/>
        <v>191999</v>
      </c>
      <c r="BB5518" s="138">
        <f t="shared" ca="1" si="133"/>
        <v>1</v>
      </c>
    </row>
    <row r="5519" spans="52:54" ht="15.75" customHeight="1">
      <c r="AZ5519" s="138">
        <f t="shared" ca="1" si="131"/>
        <v>379000</v>
      </c>
      <c r="BA5519" s="138">
        <f t="shared" ca="1" si="132"/>
        <v>378999</v>
      </c>
      <c r="BB5519" s="138">
        <f t="shared" ca="1" si="133"/>
        <v>1</v>
      </c>
    </row>
    <row r="5520" spans="52:54" ht="15.75" customHeight="1">
      <c r="AZ5520" s="138">
        <f t="shared" ca="1" si="131"/>
        <v>298000</v>
      </c>
      <c r="BA5520" s="138">
        <f t="shared" ca="1" si="132"/>
        <v>297999</v>
      </c>
      <c r="BB5520" s="138">
        <f t="shared" ca="1" si="133"/>
        <v>1</v>
      </c>
    </row>
    <row r="5521" spans="52:54" ht="15.75" customHeight="1">
      <c r="AZ5521" s="138">
        <f t="shared" ca="1" si="131"/>
        <v>400000</v>
      </c>
      <c r="BA5521" s="138">
        <f t="shared" ca="1" si="132"/>
        <v>399999</v>
      </c>
      <c r="BB5521" s="138">
        <f t="shared" ca="1" si="133"/>
        <v>1</v>
      </c>
    </row>
    <row r="5522" spans="52:54" ht="15.75" customHeight="1">
      <c r="AZ5522" s="138">
        <f t="shared" ca="1" si="131"/>
        <v>144000</v>
      </c>
      <c r="BA5522" s="138">
        <f t="shared" ca="1" si="132"/>
        <v>143999</v>
      </c>
      <c r="BB5522" s="138">
        <f t="shared" ca="1" si="133"/>
        <v>1</v>
      </c>
    </row>
    <row r="5523" spans="52:54" ht="15.75" customHeight="1">
      <c r="AZ5523" s="138">
        <f t="shared" ca="1" si="131"/>
        <v>233000</v>
      </c>
      <c r="BA5523" s="138">
        <f t="shared" ca="1" si="132"/>
        <v>232999</v>
      </c>
      <c r="BB5523" s="138">
        <f t="shared" ca="1" si="133"/>
        <v>1</v>
      </c>
    </row>
    <row r="5524" spans="52:54" ht="15.75" customHeight="1">
      <c r="AZ5524" s="138">
        <f t="shared" ca="1" si="131"/>
        <v>118000</v>
      </c>
      <c r="BA5524" s="138">
        <f t="shared" ca="1" si="132"/>
        <v>117999</v>
      </c>
      <c r="BB5524" s="138">
        <f t="shared" ca="1" si="133"/>
        <v>1</v>
      </c>
    </row>
    <row r="5525" spans="52:54" ht="15.75" customHeight="1">
      <c r="AZ5525" s="138">
        <f t="shared" ca="1" si="131"/>
        <v>257000</v>
      </c>
      <c r="BA5525" s="138">
        <f t="shared" ca="1" si="132"/>
        <v>256999</v>
      </c>
      <c r="BB5525" s="138">
        <f t="shared" ca="1" si="133"/>
        <v>1</v>
      </c>
    </row>
    <row r="5526" spans="52:54" ht="15.75" customHeight="1">
      <c r="AZ5526" s="138">
        <f t="shared" ca="1" si="131"/>
        <v>251000</v>
      </c>
      <c r="BA5526" s="138">
        <f t="shared" ca="1" si="132"/>
        <v>250999</v>
      </c>
      <c r="BB5526" s="138">
        <f t="shared" ca="1" si="133"/>
        <v>1</v>
      </c>
    </row>
    <row r="5527" spans="52:54" ht="15.75" customHeight="1">
      <c r="AZ5527" s="138">
        <f t="shared" ca="1" si="131"/>
        <v>348000</v>
      </c>
      <c r="BA5527" s="138">
        <f t="shared" ca="1" si="132"/>
        <v>347999</v>
      </c>
      <c r="BB5527" s="138">
        <f t="shared" ca="1" si="133"/>
        <v>1</v>
      </c>
    </row>
    <row r="5528" spans="52:54" ht="15.75" customHeight="1">
      <c r="AZ5528" s="138">
        <f t="shared" ca="1" si="131"/>
        <v>188000</v>
      </c>
      <c r="BA5528" s="138">
        <f t="shared" ca="1" si="132"/>
        <v>187999</v>
      </c>
      <c r="BB5528" s="138">
        <f t="shared" ca="1" si="133"/>
        <v>1</v>
      </c>
    </row>
    <row r="5529" spans="52:54" ht="15.75" customHeight="1">
      <c r="AZ5529" s="138">
        <f t="shared" ca="1" si="131"/>
        <v>299000</v>
      </c>
      <c r="BA5529" s="138">
        <f t="shared" ca="1" si="132"/>
        <v>298999</v>
      </c>
      <c r="BB5529" s="138">
        <f t="shared" ca="1" si="133"/>
        <v>1</v>
      </c>
    </row>
    <row r="5530" spans="52:54" ht="15.75" customHeight="1">
      <c r="AZ5530" s="138">
        <f t="shared" ca="1" si="131"/>
        <v>384000</v>
      </c>
      <c r="BA5530" s="138">
        <f t="shared" ca="1" si="132"/>
        <v>383999</v>
      </c>
      <c r="BB5530" s="138">
        <f t="shared" ca="1" si="133"/>
        <v>1</v>
      </c>
    </row>
    <row r="5531" spans="52:54" ht="15.75" customHeight="1">
      <c r="AZ5531" s="138">
        <f t="shared" ca="1" si="131"/>
        <v>374000</v>
      </c>
      <c r="BA5531" s="138">
        <f t="shared" ca="1" si="132"/>
        <v>373999</v>
      </c>
      <c r="BB5531" s="138">
        <f t="shared" ca="1" si="133"/>
        <v>1</v>
      </c>
    </row>
    <row r="5532" spans="52:54" ht="15.75" customHeight="1">
      <c r="AZ5532" s="138">
        <f t="shared" ca="1" si="131"/>
        <v>212000</v>
      </c>
      <c r="BA5532" s="138">
        <f t="shared" ca="1" si="132"/>
        <v>211999</v>
      </c>
      <c r="BB5532" s="138">
        <f t="shared" ca="1" si="133"/>
        <v>1</v>
      </c>
    </row>
    <row r="5533" spans="52:54" ht="15.75" customHeight="1">
      <c r="AZ5533" s="138">
        <f t="shared" ca="1" si="131"/>
        <v>384000</v>
      </c>
      <c r="BA5533" s="138">
        <f t="shared" ca="1" si="132"/>
        <v>383999</v>
      </c>
      <c r="BB5533" s="138">
        <f t="shared" ca="1" si="133"/>
        <v>1</v>
      </c>
    </row>
    <row r="5534" spans="52:54" ht="15.75" customHeight="1">
      <c r="AZ5534" s="138">
        <f t="shared" ca="1" si="131"/>
        <v>165000</v>
      </c>
      <c r="BA5534" s="138">
        <f t="shared" ca="1" si="132"/>
        <v>164999</v>
      </c>
      <c r="BB5534" s="138">
        <f t="shared" ca="1" si="133"/>
        <v>1</v>
      </c>
    </row>
    <row r="5535" spans="52:54" ht="15.75" customHeight="1">
      <c r="AZ5535" s="138">
        <f t="shared" ca="1" si="131"/>
        <v>213000</v>
      </c>
      <c r="BA5535" s="138">
        <f t="shared" ca="1" si="132"/>
        <v>212999</v>
      </c>
      <c r="BB5535" s="138">
        <f t="shared" ca="1" si="133"/>
        <v>1</v>
      </c>
    </row>
    <row r="5536" spans="52:54" ht="15.75" customHeight="1">
      <c r="AZ5536" s="138">
        <f t="shared" ca="1" si="131"/>
        <v>349000</v>
      </c>
      <c r="BA5536" s="138">
        <f t="shared" ca="1" si="132"/>
        <v>348999</v>
      </c>
      <c r="BB5536" s="138">
        <f t="shared" ca="1" si="133"/>
        <v>1</v>
      </c>
    </row>
    <row r="5537" spans="52:54" ht="15.75" customHeight="1">
      <c r="AZ5537" s="138">
        <f t="shared" ca="1" si="131"/>
        <v>377000</v>
      </c>
      <c r="BA5537" s="138">
        <f t="shared" ca="1" si="132"/>
        <v>376999</v>
      </c>
      <c r="BB5537" s="138">
        <f t="shared" ca="1" si="133"/>
        <v>1</v>
      </c>
    </row>
    <row r="5538" spans="52:54" ht="15.75" customHeight="1">
      <c r="AZ5538" s="138">
        <f t="shared" ca="1" si="131"/>
        <v>382000</v>
      </c>
      <c r="BA5538" s="138">
        <f t="shared" ca="1" si="132"/>
        <v>381999</v>
      </c>
      <c r="BB5538" s="138">
        <f t="shared" ca="1" si="133"/>
        <v>1</v>
      </c>
    </row>
    <row r="5539" spans="52:54" ht="15.75" customHeight="1">
      <c r="AZ5539" s="138">
        <f t="shared" ca="1" si="131"/>
        <v>316000</v>
      </c>
      <c r="BA5539" s="138">
        <f t="shared" ca="1" si="132"/>
        <v>315999</v>
      </c>
      <c r="BB5539" s="138">
        <f t="shared" ca="1" si="133"/>
        <v>1</v>
      </c>
    </row>
    <row r="5540" spans="52:54" ht="15.75" customHeight="1">
      <c r="AZ5540" s="138">
        <f t="shared" ca="1" si="131"/>
        <v>281000</v>
      </c>
      <c r="BA5540" s="138">
        <f t="shared" ca="1" si="132"/>
        <v>280999</v>
      </c>
      <c r="BB5540" s="138">
        <f t="shared" ca="1" si="133"/>
        <v>1</v>
      </c>
    </row>
    <row r="5541" spans="52:54" ht="15.75" customHeight="1">
      <c r="AZ5541" s="138">
        <f t="shared" ca="1" si="131"/>
        <v>254000</v>
      </c>
      <c r="BA5541" s="138">
        <f t="shared" ca="1" si="132"/>
        <v>253999</v>
      </c>
      <c r="BB5541" s="138">
        <f t="shared" ca="1" si="133"/>
        <v>1</v>
      </c>
    </row>
    <row r="5542" spans="52:54" ht="15.75" customHeight="1">
      <c r="AZ5542" s="138">
        <f t="shared" ca="1" si="131"/>
        <v>259000</v>
      </c>
      <c r="BA5542" s="138">
        <f t="shared" ca="1" si="132"/>
        <v>258999</v>
      </c>
      <c r="BB5542" s="138">
        <f t="shared" ca="1" si="133"/>
        <v>1</v>
      </c>
    </row>
    <row r="5543" spans="52:54" ht="15.75" customHeight="1">
      <c r="AZ5543" s="138">
        <f t="shared" ca="1" si="131"/>
        <v>170000</v>
      </c>
      <c r="BA5543" s="138">
        <f t="shared" ca="1" si="132"/>
        <v>169999</v>
      </c>
      <c r="BB5543" s="138">
        <f t="shared" ca="1" si="133"/>
        <v>1</v>
      </c>
    </row>
    <row r="5544" spans="52:54" ht="15.75" customHeight="1">
      <c r="AZ5544" s="138">
        <f t="shared" ca="1" si="131"/>
        <v>309000</v>
      </c>
      <c r="BA5544" s="138">
        <f t="shared" ca="1" si="132"/>
        <v>308999</v>
      </c>
      <c r="BB5544" s="138">
        <f t="shared" ca="1" si="133"/>
        <v>1</v>
      </c>
    </row>
    <row r="5545" spans="52:54" ht="15.75" customHeight="1">
      <c r="AZ5545" s="138">
        <f t="shared" ca="1" si="131"/>
        <v>382000</v>
      </c>
      <c r="BA5545" s="138">
        <f t="shared" ca="1" si="132"/>
        <v>381999</v>
      </c>
      <c r="BB5545" s="138">
        <f t="shared" ca="1" si="133"/>
        <v>1</v>
      </c>
    </row>
    <row r="5546" spans="52:54" ht="15.75" customHeight="1">
      <c r="AZ5546" s="138">
        <f t="shared" ca="1" si="131"/>
        <v>320000</v>
      </c>
      <c r="BA5546" s="138">
        <f t="shared" ca="1" si="132"/>
        <v>319999</v>
      </c>
      <c r="BB5546" s="138">
        <f t="shared" ca="1" si="133"/>
        <v>1</v>
      </c>
    </row>
    <row r="5547" spans="52:54" ht="15.75" customHeight="1">
      <c r="AZ5547" s="138">
        <f t="shared" ca="1" si="131"/>
        <v>370000</v>
      </c>
      <c r="BA5547" s="138">
        <f t="shared" ca="1" si="132"/>
        <v>369999</v>
      </c>
      <c r="BB5547" s="138">
        <f t="shared" ca="1" si="133"/>
        <v>1</v>
      </c>
    </row>
    <row r="5548" spans="52:54" ht="15.75" customHeight="1">
      <c r="AZ5548" s="138">
        <f t="shared" ca="1" si="131"/>
        <v>372000</v>
      </c>
      <c r="BA5548" s="138">
        <f t="shared" ca="1" si="132"/>
        <v>371999</v>
      </c>
      <c r="BB5548" s="138">
        <f t="shared" ca="1" si="133"/>
        <v>1</v>
      </c>
    </row>
    <row r="5549" spans="52:54" ht="15.75" customHeight="1">
      <c r="AZ5549" s="138">
        <f t="shared" ca="1" si="131"/>
        <v>359000</v>
      </c>
      <c r="BA5549" s="138">
        <f t="shared" ca="1" si="132"/>
        <v>358999</v>
      </c>
      <c r="BB5549" s="138">
        <f t="shared" ca="1" si="133"/>
        <v>1</v>
      </c>
    </row>
    <row r="5550" spans="52:54" ht="15.75" customHeight="1">
      <c r="AZ5550" s="138">
        <f t="shared" ca="1" si="131"/>
        <v>205000</v>
      </c>
      <c r="BA5550" s="138">
        <f t="shared" ca="1" si="132"/>
        <v>204999</v>
      </c>
      <c r="BB5550" s="138">
        <f t="shared" ca="1" si="133"/>
        <v>1</v>
      </c>
    </row>
    <row r="5551" spans="52:54" ht="15.75" customHeight="1">
      <c r="AZ5551" s="138">
        <f t="shared" ca="1" si="131"/>
        <v>215000</v>
      </c>
      <c r="BA5551" s="138">
        <f t="shared" ca="1" si="132"/>
        <v>214999</v>
      </c>
      <c r="BB5551" s="138">
        <f t="shared" ca="1" si="133"/>
        <v>1</v>
      </c>
    </row>
    <row r="5552" spans="52:54" ht="15.75" customHeight="1">
      <c r="AZ5552" s="138">
        <f t="shared" ca="1" si="131"/>
        <v>137000</v>
      </c>
      <c r="BA5552" s="138">
        <f t="shared" ca="1" si="132"/>
        <v>136999</v>
      </c>
      <c r="BB5552" s="138">
        <f t="shared" ca="1" si="133"/>
        <v>1</v>
      </c>
    </row>
    <row r="5553" spans="52:54" ht="15.75" customHeight="1">
      <c r="AZ5553" s="138">
        <f t="shared" ca="1" si="131"/>
        <v>101000</v>
      </c>
      <c r="BA5553" s="138">
        <f t="shared" ca="1" si="132"/>
        <v>100999</v>
      </c>
      <c r="BB5553" s="138">
        <f t="shared" ca="1" si="133"/>
        <v>1</v>
      </c>
    </row>
    <row r="5554" spans="52:54" ht="15.75" customHeight="1">
      <c r="AZ5554" s="138">
        <f t="shared" ca="1" si="131"/>
        <v>234000</v>
      </c>
      <c r="BA5554" s="138">
        <f t="shared" ca="1" si="132"/>
        <v>233999</v>
      </c>
      <c r="BB5554" s="138">
        <f t="shared" ca="1" si="133"/>
        <v>1</v>
      </c>
    </row>
    <row r="5555" spans="52:54" ht="15.75" customHeight="1">
      <c r="AZ5555" s="138">
        <f t="shared" ca="1" si="131"/>
        <v>221000</v>
      </c>
      <c r="BA5555" s="138">
        <f t="shared" ca="1" si="132"/>
        <v>220999</v>
      </c>
      <c r="BB5555" s="138">
        <f t="shared" ca="1" si="133"/>
        <v>1</v>
      </c>
    </row>
    <row r="5556" spans="52:54" ht="15.75" customHeight="1">
      <c r="AZ5556" s="138">
        <f t="shared" ca="1" si="131"/>
        <v>134000</v>
      </c>
      <c r="BA5556" s="138">
        <f t="shared" ca="1" si="132"/>
        <v>133999</v>
      </c>
      <c r="BB5556" s="138">
        <f t="shared" ca="1" si="133"/>
        <v>1</v>
      </c>
    </row>
    <row r="5557" spans="52:54" ht="15.75" customHeight="1">
      <c r="AZ5557" s="138">
        <f t="shared" ca="1" si="131"/>
        <v>284000</v>
      </c>
      <c r="BA5557" s="138">
        <f t="shared" ca="1" si="132"/>
        <v>283999</v>
      </c>
      <c r="BB5557" s="138">
        <f t="shared" ca="1" si="133"/>
        <v>1</v>
      </c>
    </row>
    <row r="5558" spans="52:54" ht="15.75" customHeight="1">
      <c r="AZ5558" s="138">
        <f t="shared" ca="1" si="131"/>
        <v>116000</v>
      </c>
      <c r="BA5558" s="138">
        <f t="shared" ca="1" si="132"/>
        <v>115999</v>
      </c>
      <c r="BB5558" s="138">
        <f t="shared" ca="1" si="133"/>
        <v>1</v>
      </c>
    </row>
    <row r="5559" spans="52:54" ht="15.75" customHeight="1">
      <c r="AZ5559" s="138">
        <f t="shared" ca="1" si="131"/>
        <v>366000</v>
      </c>
      <c r="BA5559" s="138">
        <f t="shared" ca="1" si="132"/>
        <v>365999</v>
      </c>
      <c r="BB5559" s="138">
        <f t="shared" ca="1" si="133"/>
        <v>1</v>
      </c>
    </row>
    <row r="5560" spans="52:54" ht="15.75" customHeight="1">
      <c r="AZ5560" s="138">
        <f t="shared" ca="1" si="131"/>
        <v>336000</v>
      </c>
      <c r="BA5560" s="138">
        <f t="shared" ca="1" si="132"/>
        <v>335999</v>
      </c>
      <c r="BB5560" s="138">
        <f t="shared" ca="1" si="133"/>
        <v>1</v>
      </c>
    </row>
    <row r="5561" spans="52:54" ht="15.75" customHeight="1">
      <c r="AZ5561" s="138">
        <f t="shared" ca="1" si="131"/>
        <v>379000</v>
      </c>
      <c r="BA5561" s="138">
        <f t="shared" ca="1" si="132"/>
        <v>378999</v>
      </c>
      <c r="BB5561" s="138">
        <f t="shared" ca="1" si="133"/>
        <v>1</v>
      </c>
    </row>
    <row r="5562" spans="52:54" ht="15.75" customHeight="1">
      <c r="AZ5562" s="138">
        <f t="shared" ca="1" si="131"/>
        <v>320000</v>
      </c>
      <c r="BA5562" s="138">
        <f t="shared" ca="1" si="132"/>
        <v>319999</v>
      </c>
      <c r="BB5562" s="138">
        <f t="shared" ca="1" si="133"/>
        <v>1</v>
      </c>
    </row>
    <row r="5563" spans="52:54" ht="15.75" customHeight="1">
      <c r="AZ5563" s="138">
        <f t="shared" ca="1" si="131"/>
        <v>117000</v>
      </c>
      <c r="BA5563" s="138">
        <f t="shared" ca="1" si="132"/>
        <v>116999</v>
      </c>
      <c r="BB5563" s="138">
        <f t="shared" ca="1" si="133"/>
        <v>1</v>
      </c>
    </row>
    <row r="5564" spans="52:54" ht="15.75" customHeight="1">
      <c r="AZ5564" s="138">
        <f t="shared" ca="1" si="131"/>
        <v>123000</v>
      </c>
      <c r="BA5564" s="138">
        <f t="shared" ca="1" si="132"/>
        <v>122999</v>
      </c>
      <c r="BB5564" s="138">
        <f t="shared" ca="1" si="133"/>
        <v>1</v>
      </c>
    </row>
    <row r="5565" spans="52:54" ht="15.75" customHeight="1">
      <c r="AZ5565" s="138">
        <f t="shared" ca="1" si="131"/>
        <v>161000</v>
      </c>
      <c r="BA5565" s="138">
        <f t="shared" ca="1" si="132"/>
        <v>160999</v>
      </c>
      <c r="BB5565" s="138">
        <f t="shared" ca="1" si="133"/>
        <v>1</v>
      </c>
    </row>
    <row r="5566" spans="52:54" ht="15.75" customHeight="1">
      <c r="AZ5566" s="138">
        <f t="shared" ca="1" si="131"/>
        <v>302000</v>
      </c>
      <c r="BA5566" s="138">
        <f t="shared" ca="1" si="132"/>
        <v>301999</v>
      </c>
      <c r="BB5566" s="138">
        <f t="shared" ca="1" si="133"/>
        <v>1</v>
      </c>
    </row>
    <row r="5567" spans="52:54" ht="15.75" customHeight="1">
      <c r="AZ5567" s="138">
        <f t="shared" ca="1" si="131"/>
        <v>213000</v>
      </c>
      <c r="BA5567" s="138">
        <f t="shared" ca="1" si="132"/>
        <v>212999</v>
      </c>
      <c r="BB5567" s="138">
        <f t="shared" ca="1" si="133"/>
        <v>1</v>
      </c>
    </row>
    <row r="5568" spans="52:54" ht="15.75" customHeight="1">
      <c r="AZ5568" s="138">
        <f t="shared" ca="1" si="131"/>
        <v>295000</v>
      </c>
      <c r="BA5568" s="138">
        <f t="shared" ca="1" si="132"/>
        <v>294999</v>
      </c>
      <c r="BB5568" s="138">
        <f t="shared" ca="1" si="133"/>
        <v>1</v>
      </c>
    </row>
    <row r="5569" spans="52:54" ht="15.75" customHeight="1">
      <c r="AZ5569" s="138">
        <f t="shared" ca="1" si="131"/>
        <v>183000</v>
      </c>
      <c r="BA5569" s="138">
        <f t="shared" ca="1" si="132"/>
        <v>182999</v>
      </c>
      <c r="BB5569" s="138">
        <f t="shared" ca="1" si="133"/>
        <v>1</v>
      </c>
    </row>
    <row r="5570" spans="52:54" ht="15.75" customHeight="1">
      <c r="AZ5570" s="138">
        <f t="shared" ca="1" si="131"/>
        <v>160000</v>
      </c>
      <c r="BA5570" s="138">
        <f t="shared" ca="1" si="132"/>
        <v>159999</v>
      </c>
      <c r="BB5570" s="138">
        <f t="shared" ca="1" si="133"/>
        <v>1</v>
      </c>
    </row>
    <row r="5571" spans="52:54" ht="15.75" customHeight="1">
      <c r="AZ5571" s="138">
        <f t="shared" ca="1" si="131"/>
        <v>310000</v>
      </c>
      <c r="BA5571" s="138">
        <f t="shared" ca="1" si="132"/>
        <v>309999</v>
      </c>
      <c r="BB5571" s="138">
        <f t="shared" ca="1" si="133"/>
        <v>1</v>
      </c>
    </row>
    <row r="5572" spans="52:54" ht="15.75" customHeight="1">
      <c r="AZ5572" s="138">
        <f t="shared" ca="1" si="131"/>
        <v>150000</v>
      </c>
      <c r="BA5572" s="138">
        <f t="shared" ca="1" si="132"/>
        <v>149999</v>
      </c>
      <c r="BB5572" s="138">
        <f t="shared" ca="1" si="133"/>
        <v>1</v>
      </c>
    </row>
    <row r="5573" spans="52:54" ht="15.75" customHeight="1">
      <c r="AZ5573" s="138">
        <f t="shared" ca="1" si="131"/>
        <v>134000</v>
      </c>
      <c r="BA5573" s="138">
        <f t="shared" ca="1" si="132"/>
        <v>133999</v>
      </c>
      <c r="BB5573" s="138">
        <f t="shared" ca="1" si="133"/>
        <v>1</v>
      </c>
    </row>
    <row r="5574" spans="52:54" ht="15.75" customHeight="1">
      <c r="AZ5574" s="138">
        <f t="shared" ca="1" si="131"/>
        <v>332000</v>
      </c>
      <c r="BA5574" s="138">
        <f t="shared" ca="1" si="132"/>
        <v>331999</v>
      </c>
      <c r="BB5574" s="138">
        <f t="shared" ca="1" si="133"/>
        <v>1</v>
      </c>
    </row>
    <row r="5575" spans="52:54" ht="15.75" customHeight="1">
      <c r="AZ5575" s="138">
        <f t="shared" ca="1" si="131"/>
        <v>349000</v>
      </c>
      <c r="BA5575" s="138">
        <f t="shared" ca="1" si="132"/>
        <v>348999</v>
      </c>
      <c r="BB5575" s="138">
        <f t="shared" ca="1" si="133"/>
        <v>1</v>
      </c>
    </row>
    <row r="5576" spans="52:54" ht="15.75" customHeight="1">
      <c r="AZ5576" s="138">
        <f t="shared" ca="1" si="131"/>
        <v>214000</v>
      </c>
      <c r="BA5576" s="138">
        <f t="shared" ca="1" si="132"/>
        <v>213999</v>
      </c>
      <c r="BB5576" s="138">
        <f t="shared" ca="1" si="133"/>
        <v>1</v>
      </c>
    </row>
    <row r="5577" spans="52:54" ht="15.75" customHeight="1">
      <c r="AZ5577" s="138">
        <f t="shared" ca="1" si="131"/>
        <v>375000</v>
      </c>
      <c r="BA5577" s="138">
        <f t="shared" ca="1" si="132"/>
        <v>374999</v>
      </c>
      <c r="BB5577" s="138">
        <f t="shared" ca="1" si="133"/>
        <v>1</v>
      </c>
    </row>
    <row r="5578" spans="52:54" ht="15.75" customHeight="1">
      <c r="AZ5578" s="138">
        <f t="shared" ca="1" si="131"/>
        <v>257000</v>
      </c>
      <c r="BA5578" s="138">
        <f t="shared" ca="1" si="132"/>
        <v>256999</v>
      </c>
      <c r="BB5578" s="138">
        <f t="shared" ca="1" si="133"/>
        <v>1</v>
      </c>
    </row>
    <row r="5579" spans="52:54" ht="15.75" customHeight="1">
      <c r="AZ5579" s="138">
        <f t="shared" ca="1" si="131"/>
        <v>305000</v>
      </c>
      <c r="BA5579" s="138">
        <f t="shared" ca="1" si="132"/>
        <v>304999</v>
      </c>
      <c r="BB5579" s="138">
        <f t="shared" ca="1" si="133"/>
        <v>1</v>
      </c>
    </row>
    <row r="5580" spans="52:54" ht="15.75" customHeight="1">
      <c r="AZ5580" s="138">
        <f t="shared" ca="1" si="131"/>
        <v>244000</v>
      </c>
      <c r="BA5580" s="138">
        <f t="shared" ca="1" si="132"/>
        <v>243999</v>
      </c>
      <c r="BB5580" s="138">
        <f t="shared" ca="1" si="133"/>
        <v>1</v>
      </c>
    </row>
    <row r="5581" spans="52:54" ht="15.75" customHeight="1">
      <c r="AZ5581" s="138">
        <f t="shared" ca="1" si="131"/>
        <v>107000</v>
      </c>
      <c r="BA5581" s="138">
        <f t="shared" ca="1" si="132"/>
        <v>106999</v>
      </c>
      <c r="BB5581" s="138">
        <f t="shared" ca="1" si="133"/>
        <v>1</v>
      </c>
    </row>
    <row r="5582" spans="52:54" ht="15.75" customHeight="1">
      <c r="AZ5582" s="138">
        <f t="shared" ca="1" si="131"/>
        <v>112000</v>
      </c>
      <c r="BA5582" s="138">
        <f t="shared" ca="1" si="132"/>
        <v>111999</v>
      </c>
      <c r="BB5582" s="138">
        <f t="shared" ca="1" si="133"/>
        <v>1</v>
      </c>
    </row>
    <row r="5583" spans="52:54" ht="15.75" customHeight="1">
      <c r="AZ5583" s="138">
        <f t="shared" ca="1" si="131"/>
        <v>213000</v>
      </c>
      <c r="BA5583" s="138">
        <f t="shared" ca="1" si="132"/>
        <v>212999</v>
      </c>
      <c r="BB5583" s="138">
        <f t="shared" ca="1" si="133"/>
        <v>1</v>
      </c>
    </row>
    <row r="5584" spans="52:54" ht="15.75" customHeight="1">
      <c r="AZ5584" s="138">
        <f t="shared" ca="1" si="131"/>
        <v>137000</v>
      </c>
      <c r="BA5584" s="138">
        <f t="shared" ca="1" si="132"/>
        <v>136999</v>
      </c>
      <c r="BB5584" s="138">
        <f t="shared" ca="1" si="133"/>
        <v>1</v>
      </c>
    </row>
    <row r="5585" spans="52:54" ht="15.75" customHeight="1">
      <c r="AZ5585" s="138">
        <f t="shared" ca="1" si="131"/>
        <v>276000</v>
      </c>
      <c r="BA5585" s="138">
        <f t="shared" ca="1" si="132"/>
        <v>275999</v>
      </c>
      <c r="BB5585" s="138">
        <f t="shared" ca="1" si="133"/>
        <v>1</v>
      </c>
    </row>
    <row r="5586" spans="52:54" ht="15.75" customHeight="1">
      <c r="AZ5586" s="138">
        <f t="shared" ca="1" si="131"/>
        <v>347000</v>
      </c>
      <c r="BA5586" s="138">
        <f t="shared" ca="1" si="132"/>
        <v>346999</v>
      </c>
      <c r="BB5586" s="138">
        <f t="shared" ca="1" si="133"/>
        <v>1</v>
      </c>
    </row>
    <row r="5587" spans="52:54" ht="15.75" customHeight="1">
      <c r="AZ5587" s="138">
        <f t="shared" ca="1" si="131"/>
        <v>123000</v>
      </c>
      <c r="BA5587" s="138">
        <f t="shared" ca="1" si="132"/>
        <v>122999</v>
      </c>
      <c r="BB5587" s="138">
        <f t="shared" ca="1" si="133"/>
        <v>1</v>
      </c>
    </row>
    <row r="5588" spans="52:54" ht="15.75" customHeight="1">
      <c r="AZ5588" s="138">
        <f t="shared" ca="1" si="131"/>
        <v>131000</v>
      </c>
      <c r="BA5588" s="138">
        <f t="shared" ca="1" si="132"/>
        <v>130999</v>
      </c>
      <c r="BB5588" s="138">
        <f t="shared" ca="1" si="133"/>
        <v>1</v>
      </c>
    </row>
    <row r="5589" spans="52:54" ht="15.75" customHeight="1">
      <c r="AZ5589" s="138">
        <f t="shared" ca="1" si="131"/>
        <v>223000</v>
      </c>
      <c r="BA5589" s="138">
        <f t="shared" ca="1" si="132"/>
        <v>222999</v>
      </c>
      <c r="BB5589" s="138">
        <f t="shared" ca="1" si="133"/>
        <v>1</v>
      </c>
    </row>
    <row r="5590" spans="52:54" ht="15.75" customHeight="1">
      <c r="AZ5590" s="138">
        <f t="shared" ca="1" si="131"/>
        <v>118000</v>
      </c>
      <c r="BA5590" s="138">
        <f t="shared" ca="1" si="132"/>
        <v>117999</v>
      </c>
      <c r="BB5590" s="138">
        <f t="shared" ca="1" si="133"/>
        <v>1</v>
      </c>
    </row>
    <row r="5591" spans="52:54" ht="15.75" customHeight="1">
      <c r="AZ5591" s="138">
        <f t="shared" ca="1" si="131"/>
        <v>156000</v>
      </c>
      <c r="BA5591" s="138">
        <f t="shared" ca="1" si="132"/>
        <v>155999</v>
      </c>
      <c r="BB5591" s="138">
        <f t="shared" ca="1" si="133"/>
        <v>1</v>
      </c>
    </row>
    <row r="5592" spans="52:54" ht="15.75" customHeight="1">
      <c r="AZ5592" s="138">
        <f t="shared" ca="1" si="131"/>
        <v>201000</v>
      </c>
      <c r="BA5592" s="138">
        <f t="shared" ca="1" si="132"/>
        <v>200999</v>
      </c>
      <c r="BB5592" s="138">
        <f t="shared" ca="1" si="133"/>
        <v>1</v>
      </c>
    </row>
    <row r="5593" spans="52:54" ht="15.75" customHeight="1">
      <c r="AZ5593" s="138">
        <f t="shared" ca="1" si="131"/>
        <v>126000</v>
      </c>
      <c r="BA5593" s="138">
        <f t="shared" ca="1" si="132"/>
        <v>125999</v>
      </c>
      <c r="BB5593" s="138">
        <f t="shared" ca="1" si="133"/>
        <v>1</v>
      </c>
    </row>
    <row r="5594" spans="52:54" ht="15.75" customHeight="1">
      <c r="AZ5594" s="138">
        <f t="shared" ca="1" si="131"/>
        <v>306000</v>
      </c>
      <c r="BA5594" s="138">
        <f t="shared" ca="1" si="132"/>
        <v>305999</v>
      </c>
      <c r="BB5594" s="138">
        <f t="shared" ca="1" si="133"/>
        <v>1</v>
      </c>
    </row>
    <row r="5595" spans="52:54" ht="15.75" customHeight="1">
      <c r="AZ5595" s="138">
        <f t="shared" ca="1" si="131"/>
        <v>327000</v>
      </c>
      <c r="BA5595" s="138">
        <f t="shared" ca="1" si="132"/>
        <v>326999</v>
      </c>
      <c r="BB5595" s="138">
        <f t="shared" ca="1" si="133"/>
        <v>1</v>
      </c>
    </row>
    <row r="5596" spans="52:54" ht="15.75" customHeight="1">
      <c r="AZ5596" s="138">
        <f t="shared" ca="1" si="131"/>
        <v>391000</v>
      </c>
      <c r="BA5596" s="138">
        <f t="shared" ca="1" si="132"/>
        <v>390999</v>
      </c>
      <c r="BB5596" s="138">
        <f t="shared" ca="1" si="133"/>
        <v>1</v>
      </c>
    </row>
    <row r="5597" spans="52:54" ht="15.75" customHeight="1">
      <c r="AZ5597" s="138">
        <f t="shared" ca="1" si="131"/>
        <v>238000</v>
      </c>
      <c r="BA5597" s="138">
        <f t="shared" ca="1" si="132"/>
        <v>237999</v>
      </c>
      <c r="BB5597" s="138">
        <f t="shared" ca="1" si="133"/>
        <v>1</v>
      </c>
    </row>
    <row r="5598" spans="52:54" ht="15.75" customHeight="1">
      <c r="AZ5598" s="138">
        <f t="shared" ca="1" si="131"/>
        <v>398000</v>
      </c>
      <c r="BA5598" s="138">
        <f t="shared" ca="1" si="132"/>
        <v>397999</v>
      </c>
      <c r="BB5598" s="138">
        <f t="shared" ca="1" si="133"/>
        <v>1</v>
      </c>
    </row>
    <row r="5599" spans="52:54" ht="15.75" customHeight="1">
      <c r="AZ5599" s="138">
        <f t="shared" ca="1" si="131"/>
        <v>190000</v>
      </c>
      <c r="BA5599" s="138">
        <f t="shared" ca="1" si="132"/>
        <v>189999</v>
      </c>
      <c r="BB5599" s="138">
        <f t="shared" ca="1" si="133"/>
        <v>1</v>
      </c>
    </row>
    <row r="5600" spans="52:54" ht="15.75" customHeight="1">
      <c r="AZ5600" s="138">
        <f t="shared" ca="1" si="131"/>
        <v>379000</v>
      </c>
      <c r="BA5600" s="138">
        <f t="shared" ca="1" si="132"/>
        <v>378999</v>
      </c>
      <c r="BB5600" s="138">
        <f t="shared" ca="1" si="133"/>
        <v>1</v>
      </c>
    </row>
    <row r="5601" spans="52:54" ht="15.75" customHeight="1">
      <c r="AZ5601" s="138">
        <f t="shared" ca="1" si="131"/>
        <v>158000</v>
      </c>
      <c r="BA5601" s="138">
        <f t="shared" ca="1" si="132"/>
        <v>157999</v>
      </c>
      <c r="BB5601" s="138">
        <f t="shared" ca="1" si="133"/>
        <v>1</v>
      </c>
    </row>
    <row r="5602" spans="52:54" ht="15.75" customHeight="1">
      <c r="AZ5602" s="138">
        <f t="shared" ca="1" si="131"/>
        <v>247000</v>
      </c>
      <c r="BA5602" s="138">
        <f t="shared" ca="1" si="132"/>
        <v>246999</v>
      </c>
      <c r="BB5602" s="138">
        <f t="shared" ca="1" si="133"/>
        <v>1</v>
      </c>
    </row>
    <row r="5603" spans="52:54" ht="15.75" customHeight="1">
      <c r="AZ5603" s="138">
        <f t="shared" ca="1" si="131"/>
        <v>332000</v>
      </c>
      <c r="BA5603" s="138">
        <f t="shared" ca="1" si="132"/>
        <v>331999</v>
      </c>
      <c r="BB5603" s="138">
        <f t="shared" ca="1" si="133"/>
        <v>1</v>
      </c>
    </row>
    <row r="5604" spans="52:54" ht="15.75" customHeight="1">
      <c r="AZ5604" s="138">
        <f t="shared" ca="1" si="131"/>
        <v>116000</v>
      </c>
      <c r="BA5604" s="138">
        <f t="shared" ca="1" si="132"/>
        <v>115999</v>
      </c>
      <c r="BB5604" s="138">
        <f t="shared" ca="1" si="133"/>
        <v>1</v>
      </c>
    </row>
    <row r="5605" spans="52:54" ht="15.75" customHeight="1">
      <c r="AZ5605" s="138">
        <f t="shared" ca="1" si="131"/>
        <v>315000</v>
      </c>
      <c r="BA5605" s="138">
        <f t="shared" ca="1" si="132"/>
        <v>314999</v>
      </c>
      <c r="BB5605" s="138">
        <f t="shared" ca="1" si="133"/>
        <v>1</v>
      </c>
    </row>
    <row r="5606" spans="52:54" ht="15.75" customHeight="1">
      <c r="AZ5606" s="138">
        <f t="shared" ca="1" si="131"/>
        <v>213000</v>
      </c>
      <c r="BA5606" s="138">
        <f t="shared" ca="1" si="132"/>
        <v>212999</v>
      </c>
      <c r="BB5606" s="138">
        <f t="shared" ca="1" si="133"/>
        <v>1</v>
      </c>
    </row>
    <row r="5607" spans="52:54" ht="15.75" customHeight="1">
      <c r="AZ5607" s="138">
        <f t="shared" ca="1" si="131"/>
        <v>113000</v>
      </c>
      <c r="BA5607" s="138">
        <f t="shared" ca="1" si="132"/>
        <v>112999</v>
      </c>
      <c r="BB5607" s="138">
        <f t="shared" ca="1" si="133"/>
        <v>1</v>
      </c>
    </row>
    <row r="5608" spans="52:54" ht="15.75" customHeight="1">
      <c r="AZ5608" s="138">
        <f t="shared" ca="1" si="131"/>
        <v>300000</v>
      </c>
      <c r="BA5608" s="138">
        <f t="shared" ca="1" si="132"/>
        <v>299999</v>
      </c>
      <c r="BB5608" s="138">
        <f t="shared" ca="1" si="133"/>
        <v>1</v>
      </c>
    </row>
    <row r="5609" spans="52:54" ht="15.75" customHeight="1">
      <c r="AZ5609" s="138">
        <f t="shared" ca="1" si="131"/>
        <v>117000</v>
      </c>
      <c r="BA5609" s="138">
        <f t="shared" ca="1" si="132"/>
        <v>116999</v>
      </c>
      <c r="BB5609" s="138">
        <f t="shared" ca="1" si="133"/>
        <v>1</v>
      </c>
    </row>
    <row r="5610" spans="52:54" ht="15.75" customHeight="1">
      <c r="AZ5610" s="138">
        <f t="shared" ca="1" si="131"/>
        <v>201000</v>
      </c>
      <c r="BA5610" s="138">
        <f t="shared" ca="1" si="132"/>
        <v>200999</v>
      </c>
      <c r="BB5610" s="138">
        <f t="shared" ca="1" si="133"/>
        <v>1</v>
      </c>
    </row>
    <row r="5611" spans="52:54" ht="15.75" customHeight="1">
      <c r="AZ5611" s="138">
        <f t="shared" ca="1" si="131"/>
        <v>141000</v>
      </c>
      <c r="BA5611" s="138">
        <f t="shared" ca="1" si="132"/>
        <v>140999</v>
      </c>
      <c r="BB5611" s="138">
        <f t="shared" ca="1" si="133"/>
        <v>1</v>
      </c>
    </row>
    <row r="5612" spans="52:54" ht="15.75" customHeight="1">
      <c r="AZ5612" s="138">
        <f t="shared" ca="1" si="131"/>
        <v>124000</v>
      </c>
      <c r="BA5612" s="138">
        <f t="shared" ca="1" si="132"/>
        <v>123999</v>
      </c>
      <c r="BB5612" s="138">
        <f t="shared" ca="1" si="133"/>
        <v>1</v>
      </c>
    </row>
    <row r="5613" spans="52:54" ht="15.75" customHeight="1">
      <c r="AZ5613" s="138">
        <f t="shared" ca="1" si="131"/>
        <v>322000</v>
      </c>
      <c r="BA5613" s="138">
        <f t="shared" ca="1" si="132"/>
        <v>321999</v>
      </c>
      <c r="BB5613" s="138">
        <f t="shared" ca="1" si="133"/>
        <v>1</v>
      </c>
    </row>
    <row r="5614" spans="52:54" ht="15.75" customHeight="1">
      <c r="AZ5614" s="138">
        <f t="shared" ref="AZ5614:AZ5868" ca="1" si="134">RANDBETWEEN(100,400)*1000</f>
        <v>146000</v>
      </c>
      <c r="BA5614" s="138">
        <f t="shared" ref="BA5614:BA5868" ca="1" si="135">+AZ5614-1</f>
        <v>145999</v>
      </c>
      <c r="BB5614" s="138">
        <f t="shared" ref="BB5614:BB5868" ca="1" si="136">+AZ5614-BA5614</f>
        <v>1</v>
      </c>
    </row>
    <row r="5615" spans="52:54" ht="15.75" customHeight="1">
      <c r="AZ5615" s="138">
        <f t="shared" ca="1" si="134"/>
        <v>305000</v>
      </c>
      <c r="BA5615" s="138">
        <f t="shared" ca="1" si="135"/>
        <v>304999</v>
      </c>
      <c r="BB5615" s="138">
        <f t="shared" ca="1" si="136"/>
        <v>1</v>
      </c>
    </row>
    <row r="5616" spans="52:54" ht="15.75" customHeight="1">
      <c r="AZ5616" s="138">
        <f t="shared" ca="1" si="134"/>
        <v>180000</v>
      </c>
      <c r="BA5616" s="138">
        <f t="shared" ca="1" si="135"/>
        <v>179999</v>
      </c>
      <c r="BB5616" s="138">
        <f t="shared" ca="1" si="136"/>
        <v>1</v>
      </c>
    </row>
    <row r="5617" spans="52:54" ht="15.75" customHeight="1">
      <c r="AZ5617" s="138">
        <f t="shared" ca="1" si="134"/>
        <v>290000</v>
      </c>
      <c r="BA5617" s="138">
        <f t="shared" ca="1" si="135"/>
        <v>289999</v>
      </c>
      <c r="BB5617" s="138">
        <f t="shared" ca="1" si="136"/>
        <v>1</v>
      </c>
    </row>
    <row r="5618" spans="52:54" ht="15.75" customHeight="1">
      <c r="AZ5618" s="138">
        <f t="shared" ca="1" si="134"/>
        <v>110000</v>
      </c>
      <c r="BA5618" s="138">
        <f t="shared" ca="1" si="135"/>
        <v>109999</v>
      </c>
      <c r="BB5618" s="138">
        <f t="shared" ca="1" si="136"/>
        <v>1</v>
      </c>
    </row>
    <row r="5619" spans="52:54" ht="15.75" customHeight="1">
      <c r="AZ5619" s="138">
        <f t="shared" ca="1" si="134"/>
        <v>119000</v>
      </c>
      <c r="BA5619" s="138">
        <f t="shared" ca="1" si="135"/>
        <v>118999</v>
      </c>
      <c r="BB5619" s="138">
        <f t="shared" ca="1" si="136"/>
        <v>1</v>
      </c>
    </row>
    <row r="5620" spans="52:54" ht="15.75" customHeight="1">
      <c r="AZ5620" s="138">
        <f t="shared" ca="1" si="134"/>
        <v>110000</v>
      </c>
      <c r="BA5620" s="138">
        <f t="shared" ca="1" si="135"/>
        <v>109999</v>
      </c>
      <c r="BB5620" s="138">
        <f t="shared" ca="1" si="136"/>
        <v>1</v>
      </c>
    </row>
    <row r="5621" spans="52:54" ht="15.75" customHeight="1">
      <c r="AZ5621" s="138">
        <f t="shared" ca="1" si="134"/>
        <v>301000</v>
      </c>
      <c r="BA5621" s="138">
        <f t="shared" ca="1" si="135"/>
        <v>300999</v>
      </c>
      <c r="BB5621" s="138">
        <f t="shared" ca="1" si="136"/>
        <v>1</v>
      </c>
    </row>
    <row r="5622" spans="52:54" ht="15.75" customHeight="1">
      <c r="AZ5622" s="138">
        <f t="shared" ca="1" si="134"/>
        <v>204000</v>
      </c>
      <c r="BA5622" s="138">
        <f t="shared" ca="1" si="135"/>
        <v>203999</v>
      </c>
      <c r="BB5622" s="138">
        <f t="shared" ca="1" si="136"/>
        <v>1</v>
      </c>
    </row>
    <row r="5623" spans="52:54" ht="15.75" customHeight="1">
      <c r="AZ5623" s="138">
        <f t="shared" ca="1" si="134"/>
        <v>346000</v>
      </c>
      <c r="BA5623" s="138">
        <f t="shared" ca="1" si="135"/>
        <v>345999</v>
      </c>
      <c r="BB5623" s="138">
        <f t="shared" ca="1" si="136"/>
        <v>1</v>
      </c>
    </row>
    <row r="5624" spans="52:54" ht="15.75" customHeight="1">
      <c r="AZ5624" s="138">
        <f t="shared" ca="1" si="134"/>
        <v>209000</v>
      </c>
      <c r="BA5624" s="138">
        <f t="shared" ca="1" si="135"/>
        <v>208999</v>
      </c>
      <c r="BB5624" s="138">
        <f t="shared" ca="1" si="136"/>
        <v>1</v>
      </c>
    </row>
    <row r="5625" spans="52:54" ht="15.75" customHeight="1">
      <c r="AZ5625" s="138">
        <f t="shared" ca="1" si="134"/>
        <v>224000</v>
      </c>
      <c r="BA5625" s="138">
        <f t="shared" ca="1" si="135"/>
        <v>223999</v>
      </c>
      <c r="BB5625" s="138">
        <f t="shared" ca="1" si="136"/>
        <v>1</v>
      </c>
    </row>
    <row r="5626" spans="52:54" ht="15.75" customHeight="1">
      <c r="AZ5626" s="138">
        <f t="shared" ca="1" si="134"/>
        <v>296000</v>
      </c>
      <c r="BA5626" s="138">
        <f t="shared" ca="1" si="135"/>
        <v>295999</v>
      </c>
      <c r="BB5626" s="138">
        <f t="shared" ca="1" si="136"/>
        <v>1</v>
      </c>
    </row>
    <row r="5627" spans="52:54" ht="15.75" customHeight="1">
      <c r="AZ5627" s="138">
        <f t="shared" ca="1" si="134"/>
        <v>203000</v>
      </c>
      <c r="BA5627" s="138">
        <f t="shared" ca="1" si="135"/>
        <v>202999</v>
      </c>
      <c r="BB5627" s="138">
        <f t="shared" ca="1" si="136"/>
        <v>1</v>
      </c>
    </row>
    <row r="5628" spans="52:54" ht="15.75" customHeight="1">
      <c r="AZ5628" s="138">
        <f t="shared" ca="1" si="134"/>
        <v>174000</v>
      </c>
      <c r="BA5628" s="138">
        <f t="shared" ca="1" si="135"/>
        <v>173999</v>
      </c>
      <c r="BB5628" s="138">
        <f t="shared" ca="1" si="136"/>
        <v>1</v>
      </c>
    </row>
    <row r="5629" spans="52:54" ht="15.75" customHeight="1">
      <c r="AZ5629" s="138">
        <f t="shared" ca="1" si="134"/>
        <v>195000</v>
      </c>
      <c r="BA5629" s="138">
        <f t="shared" ca="1" si="135"/>
        <v>194999</v>
      </c>
      <c r="BB5629" s="138">
        <f t="shared" ca="1" si="136"/>
        <v>1</v>
      </c>
    </row>
    <row r="5630" spans="52:54" ht="15.75" customHeight="1">
      <c r="AZ5630" s="138">
        <f t="shared" ca="1" si="134"/>
        <v>181000</v>
      </c>
      <c r="BA5630" s="138">
        <f t="shared" ca="1" si="135"/>
        <v>180999</v>
      </c>
      <c r="BB5630" s="138">
        <f t="shared" ca="1" si="136"/>
        <v>1</v>
      </c>
    </row>
    <row r="5631" spans="52:54" ht="15.75" customHeight="1">
      <c r="AZ5631" s="138">
        <f t="shared" ca="1" si="134"/>
        <v>122000</v>
      </c>
      <c r="BA5631" s="138">
        <f t="shared" ca="1" si="135"/>
        <v>121999</v>
      </c>
      <c r="BB5631" s="138">
        <f t="shared" ca="1" si="136"/>
        <v>1</v>
      </c>
    </row>
    <row r="5632" spans="52:54" ht="15.75" customHeight="1">
      <c r="AZ5632" s="138">
        <f t="shared" ca="1" si="134"/>
        <v>387000</v>
      </c>
      <c r="BA5632" s="138">
        <f t="shared" ca="1" si="135"/>
        <v>386999</v>
      </c>
      <c r="BB5632" s="138">
        <f t="shared" ca="1" si="136"/>
        <v>1</v>
      </c>
    </row>
    <row r="5633" spans="52:54" ht="15.75" customHeight="1">
      <c r="AZ5633" s="138">
        <f t="shared" ca="1" si="134"/>
        <v>294000</v>
      </c>
      <c r="BA5633" s="138">
        <f t="shared" ca="1" si="135"/>
        <v>293999</v>
      </c>
      <c r="BB5633" s="138">
        <f t="shared" ca="1" si="136"/>
        <v>1</v>
      </c>
    </row>
    <row r="5634" spans="52:54" ht="15.75" customHeight="1">
      <c r="AZ5634" s="138">
        <f t="shared" ca="1" si="134"/>
        <v>372000</v>
      </c>
      <c r="BA5634" s="138">
        <f t="shared" ca="1" si="135"/>
        <v>371999</v>
      </c>
      <c r="BB5634" s="138">
        <f t="shared" ca="1" si="136"/>
        <v>1</v>
      </c>
    </row>
    <row r="5635" spans="52:54" ht="15.75" customHeight="1">
      <c r="AZ5635" s="138">
        <f t="shared" ca="1" si="134"/>
        <v>181000</v>
      </c>
      <c r="BA5635" s="138">
        <f t="shared" ca="1" si="135"/>
        <v>180999</v>
      </c>
      <c r="BB5635" s="138">
        <f t="shared" ca="1" si="136"/>
        <v>1</v>
      </c>
    </row>
    <row r="5636" spans="52:54" ht="15.75" customHeight="1">
      <c r="AZ5636" s="138">
        <f t="shared" ca="1" si="134"/>
        <v>311000</v>
      </c>
      <c r="BA5636" s="138">
        <f t="shared" ca="1" si="135"/>
        <v>310999</v>
      </c>
      <c r="BB5636" s="138">
        <f t="shared" ca="1" si="136"/>
        <v>1</v>
      </c>
    </row>
    <row r="5637" spans="52:54" ht="15.75" customHeight="1">
      <c r="AZ5637" s="138">
        <f t="shared" ca="1" si="134"/>
        <v>108000</v>
      </c>
      <c r="BA5637" s="138">
        <f t="shared" ca="1" si="135"/>
        <v>107999</v>
      </c>
      <c r="BB5637" s="138">
        <f t="shared" ca="1" si="136"/>
        <v>1</v>
      </c>
    </row>
    <row r="5638" spans="52:54" ht="15.75" customHeight="1">
      <c r="AZ5638" s="138">
        <f t="shared" ca="1" si="134"/>
        <v>247000</v>
      </c>
      <c r="BA5638" s="138">
        <f t="shared" ca="1" si="135"/>
        <v>246999</v>
      </c>
      <c r="BB5638" s="138">
        <f t="shared" ca="1" si="136"/>
        <v>1</v>
      </c>
    </row>
    <row r="5639" spans="52:54" ht="15.75" customHeight="1">
      <c r="AZ5639" s="138">
        <f t="shared" ca="1" si="134"/>
        <v>387000</v>
      </c>
      <c r="BA5639" s="138">
        <f t="shared" ca="1" si="135"/>
        <v>386999</v>
      </c>
      <c r="BB5639" s="138">
        <f t="shared" ca="1" si="136"/>
        <v>1</v>
      </c>
    </row>
    <row r="5640" spans="52:54" ht="15.75" customHeight="1">
      <c r="AZ5640" s="138">
        <f t="shared" ca="1" si="134"/>
        <v>136000</v>
      </c>
      <c r="BA5640" s="138">
        <f t="shared" ca="1" si="135"/>
        <v>135999</v>
      </c>
      <c r="BB5640" s="138">
        <f t="shared" ca="1" si="136"/>
        <v>1</v>
      </c>
    </row>
    <row r="5641" spans="52:54" ht="15.75" customHeight="1">
      <c r="AZ5641" s="138">
        <f t="shared" ca="1" si="134"/>
        <v>137000</v>
      </c>
      <c r="BA5641" s="138">
        <f t="shared" ca="1" si="135"/>
        <v>136999</v>
      </c>
      <c r="BB5641" s="138">
        <f t="shared" ca="1" si="136"/>
        <v>1</v>
      </c>
    </row>
    <row r="5642" spans="52:54" ht="15.75" customHeight="1">
      <c r="AZ5642" s="138">
        <f t="shared" ca="1" si="134"/>
        <v>185000</v>
      </c>
      <c r="BA5642" s="138">
        <f t="shared" ca="1" si="135"/>
        <v>184999</v>
      </c>
      <c r="BB5642" s="138">
        <f t="shared" ca="1" si="136"/>
        <v>1</v>
      </c>
    </row>
    <row r="5643" spans="52:54" ht="15.75" customHeight="1">
      <c r="AZ5643" s="138">
        <f t="shared" ca="1" si="134"/>
        <v>322000</v>
      </c>
      <c r="BA5643" s="138">
        <f t="shared" ca="1" si="135"/>
        <v>321999</v>
      </c>
      <c r="BB5643" s="138">
        <f t="shared" ca="1" si="136"/>
        <v>1</v>
      </c>
    </row>
    <row r="5644" spans="52:54" ht="15.75" customHeight="1">
      <c r="AZ5644" s="138">
        <f t="shared" ca="1" si="134"/>
        <v>304000</v>
      </c>
      <c r="BA5644" s="138">
        <f t="shared" ca="1" si="135"/>
        <v>303999</v>
      </c>
      <c r="BB5644" s="138">
        <f t="shared" ca="1" si="136"/>
        <v>1</v>
      </c>
    </row>
    <row r="5645" spans="52:54" ht="15.75" customHeight="1">
      <c r="AZ5645" s="138">
        <f t="shared" ca="1" si="134"/>
        <v>272000</v>
      </c>
      <c r="BA5645" s="138">
        <f t="shared" ca="1" si="135"/>
        <v>271999</v>
      </c>
      <c r="BB5645" s="138">
        <f t="shared" ca="1" si="136"/>
        <v>1</v>
      </c>
    </row>
    <row r="5646" spans="52:54" ht="15.75" customHeight="1">
      <c r="AZ5646" s="138">
        <f t="shared" ca="1" si="134"/>
        <v>144000</v>
      </c>
      <c r="BA5646" s="138">
        <f t="shared" ca="1" si="135"/>
        <v>143999</v>
      </c>
      <c r="BB5646" s="138">
        <f t="shared" ca="1" si="136"/>
        <v>1</v>
      </c>
    </row>
    <row r="5647" spans="52:54" ht="15.75" customHeight="1">
      <c r="AZ5647" s="138">
        <f t="shared" ca="1" si="134"/>
        <v>166000</v>
      </c>
      <c r="BA5647" s="138">
        <f t="shared" ca="1" si="135"/>
        <v>165999</v>
      </c>
      <c r="BB5647" s="138">
        <f t="shared" ca="1" si="136"/>
        <v>1</v>
      </c>
    </row>
    <row r="5648" spans="52:54" ht="15.75" customHeight="1">
      <c r="AZ5648" s="138">
        <f t="shared" ca="1" si="134"/>
        <v>288000</v>
      </c>
      <c r="BA5648" s="138">
        <f t="shared" ca="1" si="135"/>
        <v>287999</v>
      </c>
      <c r="BB5648" s="138">
        <f t="shared" ca="1" si="136"/>
        <v>1</v>
      </c>
    </row>
    <row r="5649" spans="52:54" ht="15.75" customHeight="1">
      <c r="AZ5649" s="138">
        <f t="shared" ca="1" si="134"/>
        <v>104000</v>
      </c>
      <c r="BA5649" s="138">
        <f t="shared" ca="1" si="135"/>
        <v>103999</v>
      </c>
      <c r="BB5649" s="138">
        <f t="shared" ca="1" si="136"/>
        <v>1</v>
      </c>
    </row>
    <row r="5650" spans="52:54" ht="15.75" customHeight="1">
      <c r="AZ5650" s="138">
        <f t="shared" ca="1" si="134"/>
        <v>338000</v>
      </c>
      <c r="BA5650" s="138">
        <f t="shared" ca="1" si="135"/>
        <v>337999</v>
      </c>
      <c r="BB5650" s="138">
        <f t="shared" ca="1" si="136"/>
        <v>1</v>
      </c>
    </row>
    <row r="5651" spans="52:54" ht="15.75" customHeight="1">
      <c r="AZ5651" s="138">
        <f t="shared" ca="1" si="134"/>
        <v>378000</v>
      </c>
      <c r="BA5651" s="138">
        <f t="shared" ca="1" si="135"/>
        <v>377999</v>
      </c>
      <c r="BB5651" s="138">
        <f t="shared" ca="1" si="136"/>
        <v>1</v>
      </c>
    </row>
    <row r="5652" spans="52:54" ht="15.75" customHeight="1">
      <c r="AZ5652" s="138">
        <f t="shared" ca="1" si="134"/>
        <v>318000</v>
      </c>
      <c r="BA5652" s="138">
        <f t="shared" ca="1" si="135"/>
        <v>317999</v>
      </c>
      <c r="BB5652" s="138">
        <f t="shared" ca="1" si="136"/>
        <v>1</v>
      </c>
    </row>
    <row r="5653" spans="52:54" ht="15.75" customHeight="1">
      <c r="AZ5653" s="138">
        <f t="shared" ca="1" si="134"/>
        <v>153000</v>
      </c>
      <c r="BA5653" s="138">
        <f t="shared" ca="1" si="135"/>
        <v>152999</v>
      </c>
      <c r="BB5653" s="138">
        <f t="shared" ca="1" si="136"/>
        <v>1</v>
      </c>
    </row>
    <row r="5654" spans="52:54" ht="15.75" customHeight="1">
      <c r="AZ5654" s="138">
        <f t="shared" ca="1" si="134"/>
        <v>188000</v>
      </c>
      <c r="BA5654" s="138">
        <f t="shared" ca="1" si="135"/>
        <v>187999</v>
      </c>
      <c r="BB5654" s="138">
        <f t="shared" ca="1" si="136"/>
        <v>1</v>
      </c>
    </row>
    <row r="5655" spans="52:54" ht="15.75" customHeight="1">
      <c r="AZ5655" s="138">
        <f t="shared" ca="1" si="134"/>
        <v>357000</v>
      </c>
      <c r="BA5655" s="138">
        <f t="shared" ca="1" si="135"/>
        <v>356999</v>
      </c>
      <c r="BB5655" s="138">
        <f t="shared" ca="1" si="136"/>
        <v>1</v>
      </c>
    </row>
    <row r="5656" spans="52:54" ht="15.75" customHeight="1">
      <c r="AZ5656" s="138">
        <f t="shared" ca="1" si="134"/>
        <v>241000</v>
      </c>
      <c r="BA5656" s="138">
        <f t="shared" ca="1" si="135"/>
        <v>240999</v>
      </c>
      <c r="BB5656" s="138">
        <f t="shared" ca="1" si="136"/>
        <v>1</v>
      </c>
    </row>
    <row r="5657" spans="52:54" ht="15.75" customHeight="1">
      <c r="AZ5657" s="138">
        <f t="shared" ca="1" si="134"/>
        <v>195000</v>
      </c>
      <c r="BA5657" s="138">
        <f t="shared" ca="1" si="135"/>
        <v>194999</v>
      </c>
      <c r="BB5657" s="138">
        <f t="shared" ca="1" si="136"/>
        <v>1</v>
      </c>
    </row>
    <row r="5658" spans="52:54" ht="15.75" customHeight="1">
      <c r="AZ5658" s="138">
        <f t="shared" ca="1" si="134"/>
        <v>158000</v>
      </c>
      <c r="BA5658" s="138">
        <f t="shared" ca="1" si="135"/>
        <v>157999</v>
      </c>
      <c r="BB5658" s="138">
        <f t="shared" ca="1" si="136"/>
        <v>1</v>
      </c>
    </row>
    <row r="5659" spans="52:54" ht="15.75" customHeight="1">
      <c r="AZ5659" s="138">
        <f t="shared" ca="1" si="134"/>
        <v>321000</v>
      </c>
      <c r="BA5659" s="138">
        <f t="shared" ca="1" si="135"/>
        <v>320999</v>
      </c>
      <c r="BB5659" s="138">
        <f t="shared" ca="1" si="136"/>
        <v>1</v>
      </c>
    </row>
    <row r="5660" spans="52:54" ht="15.75" customHeight="1">
      <c r="AZ5660" s="138">
        <f t="shared" ca="1" si="134"/>
        <v>141000</v>
      </c>
      <c r="BA5660" s="138">
        <f t="shared" ca="1" si="135"/>
        <v>140999</v>
      </c>
      <c r="BB5660" s="138">
        <f t="shared" ca="1" si="136"/>
        <v>1</v>
      </c>
    </row>
    <row r="5661" spans="52:54" ht="15.75" customHeight="1">
      <c r="AZ5661" s="138">
        <f t="shared" ca="1" si="134"/>
        <v>152000</v>
      </c>
      <c r="BA5661" s="138">
        <f t="shared" ca="1" si="135"/>
        <v>151999</v>
      </c>
      <c r="BB5661" s="138">
        <f t="shared" ca="1" si="136"/>
        <v>1</v>
      </c>
    </row>
    <row r="5662" spans="52:54" ht="15.75" customHeight="1">
      <c r="AZ5662" s="138">
        <f t="shared" ca="1" si="134"/>
        <v>190000</v>
      </c>
      <c r="BA5662" s="138">
        <f t="shared" ca="1" si="135"/>
        <v>189999</v>
      </c>
      <c r="BB5662" s="138">
        <f t="shared" ca="1" si="136"/>
        <v>1</v>
      </c>
    </row>
    <row r="5663" spans="52:54" ht="15.75" customHeight="1">
      <c r="AZ5663" s="138">
        <f t="shared" ca="1" si="134"/>
        <v>240000</v>
      </c>
      <c r="BA5663" s="138">
        <f t="shared" ca="1" si="135"/>
        <v>239999</v>
      </c>
      <c r="BB5663" s="138">
        <f t="shared" ca="1" si="136"/>
        <v>1</v>
      </c>
    </row>
    <row r="5664" spans="52:54" ht="15.75" customHeight="1">
      <c r="AZ5664" s="138">
        <f t="shared" ca="1" si="134"/>
        <v>202000</v>
      </c>
      <c r="BA5664" s="138">
        <f t="shared" ca="1" si="135"/>
        <v>201999</v>
      </c>
      <c r="BB5664" s="138">
        <f t="shared" ca="1" si="136"/>
        <v>1</v>
      </c>
    </row>
    <row r="5665" spans="52:54" ht="15.75" customHeight="1">
      <c r="AZ5665" s="138">
        <f t="shared" ca="1" si="134"/>
        <v>213000</v>
      </c>
      <c r="BA5665" s="138">
        <f t="shared" ca="1" si="135"/>
        <v>212999</v>
      </c>
      <c r="BB5665" s="138">
        <f t="shared" ca="1" si="136"/>
        <v>1</v>
      </c>
    </row>
    <row r="5666" spans="52:54" ht="15.75" customHeight="1">
      <c r="AZ5666" s="138">
        <f t="shared" ca="1" si="134"/>
        <v>113000</v>
      </c>
      <c r="BA5666" s="138">
        <f t="shared" ca="1" si="135"/>
        <v>112999</v>
      </c>
      <c r="BB5666" s="138">
        <f t="shared" ca="1" si="136"/>
        <v>1</v>
      </c>
    </row>
    <row r="5667" spans="52:54" ht="15.75" customHeight="1">
      <c r="AZ5667" s="138">
        <f t="shared" ca="1" si="134"/>
        <v>152000</v>
      </c>
      <c r="BA5667" s="138">
        <f t="shared" ca="1" si="135"/>
        <v>151999</v>
      </c>
      <c r="BB5667" s="138">
        <f t="shared" ca="1" si="136"/>
        <v>1</v>
      </c>
    </row>
    <row r="5668" spans="52:54" ht="15.75" customHeight="1">
      <c r="AZ5668" s="138">
        <f t="shared" ca="1" si="134"/>
        <v>133000</v>
      </c>
      <c r="BA5668" s="138">
        <f t="shared" ca="1" si="135"/>
        <v>132999</v>
      </c>
      <c r="BB5668" s="138">
        <f t="shared" ca="1" si="136"/>
        <v>1</v>
      </c>
    </row>
    <row r="5669" spans="52:54" ht="15.75" customHeight="1">
      <c r="AZ5669" s="138">
        <f t="shared" ca="1" si="134"/>
        <v>352000</v>
      </c>
      <c r="BA5669" s="138">
        <f t="shared" ca="1" si="135"/>
        <v>351999</v>
      </c>
      <c r="BB5669" s="138">
        <f t="shared" ca="1" si="136"/>
        <v>1</v>
      </c>
    </row>
    <row r="5670" spans="52:54" ht="15.75" customHeight="1">
      <c r="AZ5670" s="138">
        <f t="shared" ca="1" si="134"/>
        <v>195000</v>
      </c>
      <c r="BA5670" s="138">
        <f t="shared" ca="1" si="135"/>
        <v>194999</v>
      </c>
      <c r="BB5670" s="138">
        <f t="shared" ca="1" si="136"/>
        <v>1</v>
      </c>
    </row>
    <row r="5671" spans="52:54" ht="15.75" customHeight="1">
      <c r="AZ5671" s="138">
        <f t="shared" ca="1" si="134"/>
        <v>333000</v>
      </c>
      <c r="BA5671" s="138">
        <f t="shared" ca="1" si="135"/>
        <v>332999</v>
      </c>
      <c r="BB5671" s="138">
        <f t="shared" ca="1" si="136"/>
        <v>1</v>
      </c>
    </row>
    <row r="5672" spans="52:54" ht="15.75" customHeight="1">
      <c r="AZ5672" s="138">
        <f t="shared" ca="1" si="134"/>
        <v>290000</v>
      </c>
      <c r="BA5672" s="138">
        <f t="shared" ca="1" si="135"/>
        <v>289999</v>
      </c>
      <c r="BB5672" s="138">
        <f t="shared" ca="1" si="136"/>
        <v>1</v>
      </c>
    </row>
    <row r="5673" spans="52:54" ht="15.75" customHeight="1">
      <c r="AZ5673" s="138">
        <f t="shared" ca="1" si="134"/>
        <v>126000</v>
      </c>
      <c r="BA5673" s="138">
        <f t="shared" ca="1" si="135"/>
        <v>125999</v>
      </c>
      <c r="BB5673" s="138">
        <f t="shared" ca="1" si="136"/>
        <v>1</v>
      </c>
    </row>
    <row r="5674" spans="52:54" ht="15.75" customHeight="1">
      <c r="AZ5674" s="138">
        <f t="shared" ca="1" si="134"/>
        <v>258000</v>
      </c>
      <c r="BA5674" s="138">
        <f t="shared" ca="1" si="135"/>
        <v>257999</v>
      </c>
      <c r="BB5674" s="138">
        <f t="shared" ca="1" si="136"/>
        <v>1</v>
      </c>
    </row>
    <row r="5675" spans="52:54" ht="15.75" customHeight="1">
      <c r="AZ5675" s="138">
        <f t="shared" ca="1" si="134"/>
        <v>376000</v>
      </c>
      <c r="BA5675" s="138">
        <f t="shared" ca="1" si="135"/>
        <v>375999</v>
      </c>
      <c r="BB5675" s="138">
        <f t="shared" ca="1" si="136"/>
        <v>1</v>
      </c>
    </row>
    <row r="5676" spans="52:54" ht="15.75" customHeight="1">
      <c r="AZ5676" s="138">
        <f t="shared" ca="1" si="134"/>
        <v>312000</v>
      </c>
      <c r="BA5676" s="138">
        <f t="shared" ca="1" si="135"/>
        <v>311999</v>
      </c>
      <c r="BB5676" s="138">
        <f t="shared" ca="1" si="136"/>
        <v>1</v>
      </c>
    </row>
    <row r="5677" spans="52:54" ht="15.75" customHeight="1">
      <c r="AZ5677" s="138">
        <f t="shared" ca="1" si="134"/>
        <v>303000</v>
      </c>
      <c r="BA5677" s="138">
        <f t="shared" ca="1" si="135"/>
        <v>302999</v>
      </c>
      <c r="BB5677" s="138">
        <f t="shared" ca="1" si="136"/>
        <v>1</v>
      </c>
    </row>
    <row r="5678" spans="52:54" ht="15.75" customHeight="1">
      <c r="AZ5678" s="138">
        <f t="shared" ca="1" si="134"/>
        <v>199000</v>
      </c>
      <c r="BA5678" s="138">
        <f t="shared" ca="1" si="135"/>
        <v>198999</v>
      </c>
      <c r="BB5678" s="138">
        <f t="shared" ca="1" si="136"/>
        <v>1</v>
      </c>
    </row>
    <row r="5679" spans="52:54" ht="15.75" customHeight="1">
      <c r="AZ5679" s="138">
        <f t="shared" ca="1" si="134"/>
        <v>229000</v>
      </c>
      <c r="BA5679" s="138">
        <f t="shared" ca="1" si="135"/>
        <v>228999</v>
      </c>
      <c r="BB5679" s="138">
        <f t="shared" ca="1" si="136"/>
        <v>1</v>
      </c>
    </row>
    <row r="5680" spans="52:54" ht="15.75" customHeight="1">
      <c r="AZ5680" s="138">
        <f t="shared" ca="1" si="134"/>
        <v>338000</v>
      </c>
      <c r="BA5680" s="138">
        <f t="shared" ca="1" si="135"/>
        <v>337999</v>
      </c>
      <c r="BB5680" s="138">
        <f t="shared" ca="1" si="136"/>
        <v>1</v>
      </c>
    </row>
    <row r="5681" spans="52:54" ht="15.75" customHeight="1">
      <c r="AZ5681" s="138">
        <f t="shared" ca="1" si="134"/>
        <v>390000</v>
      </c>
      <c r="BA5681" s="138">
        <f t="shared" ca="1" si="135"/>
        <v>389999</v>
      </c>
      <c r="BB5681" s="138">
        <f t="shared" ca="1" si="136"/>
        <v>1</v>
      </c>
    </row>
    <row r="5682" spans="52:54" ht="15.75" customHeight="1">
      <c r="AZ5682" s="138">
        <f t="shared" ca="1" si="134"/>
        <v>286000</v>
      </c>
      <c r="BA5682" s="138">
        <f t="shared" ca="1" si="135"/>
        <v>285999</v>
      </c>
      <c r="BB5682" s="138">
        <f t="shared" ca="1" si="136"/>
        <v>1</v>
      </c>
    </row>
    <row r="5683" spans="52:54" ht="15.75" customHeight="1">
      <c r="AZ5683" s="138">
        <f t="shared" ca="1" si="134"/>
        <v>173000</v>
      </c>
      <c r="BA5683" s="138">
        <f t="shared" ca="1" si="135"/>
        <v>172999</v>
      </c>
      <c r="BB5683" s="138">
        <f t="shared" ca="1" si="136"/>
        <v>1</v>
      </c>
    </row>
    <row r="5684" spans="52:54" ht="15.75" customHeight="1">
      <c r="AZ5684" s="138">
        <f t="shared" ca="1" si="134"/>
        <v>345000</v>
      </c>
      <c r="BA5684" s="138">
        <f t="shared" ca="1" si="135"/>
        <v>344999</v>
      </c>
      <c r="BB5684" s="138">
        <f t="shared" ca="1" si="136"/>
        <v>1</v>
      </c>
    </row>
    <row r="5685" spans="52:54" ht="15.75" customHeight="1">
      <c r="AZ5685" s="138">
        <f t="shared" ca="1" si="134"/>
        <v>307000</v>
      </c>
      <c r="BA5685" s="138">
        <f t="shared" ca="1" si="135"/>
        <v>306999</v>
      </c>
      <c r="BB5685" s="138">
        <f t="shared" ca="1" si="136"/>
        <v>1</v>
      </c>
    </row>
    <row r="5686" spans="52:54" ht="15.75" customHeight="1">
      <c r="AZ5686" s="138">
        <f t="shared" ca="1" si="134"/>
        <v>198000</v>
      </c>
      <c r="BA5686" s="138">
        <f t="shared" ca="1" si="135"/>
        <v>197999</v>
      </c>
      <c r="BB5686" s="138">
        <f t="shared" ca="1" si="136"/>
        <v>1</v>
      </c>
    </row>
    <row r="5687" spans="52:54" ht="15.75" customHeight="1">
      <c r="AZ5687" s="138">
        <f t="shared" ca="1" si="134"/>
        <v>399000</v>
      </c>
      <c r="BA5687" s="138">
        <f t="shared" ca="1" si="135"/>
        <v>398999</v>
      </c>
      <c r="BB5687" s="138">
        <f t="shared" ca="1" si="136"/>
        <v>1</v>
      </c>
    </row>
    <row r="5688" spans="52:54" ht="15.75" customHeight="1">
      <c r="AZ5688" s="138">
        <f t="shared" ca="1" si="134"/>
        <v>322000</v>
      </c>
      <c r="BA5688" s="138">
        <f t="shared" ca="1" si="135"/>
        <v>321999</v>
      </c>
      <c r="BB5688" s="138">
        <f t="shared" ca="1" si="136"/>
        <v>1</v>
      </c>
    </row>
    <row r="5689" spans="52:54" ht="15.75" customHeight="1">
      <c r="AZ5689" s="138">
        <f t="shared" ca="1" si="134"/>
        <v>280000</v>
      </c>
      <c r="BA5689" s="138">
        <f t="shared" ca="1" si="135"/>
        <v>279999</v>
      </c>
      <c r="BB5689" s="138">
        <f t="shared" ca="1" si="136"/>
        <v>1</v>
      </c>
    </row>
    <row r="5690" spans="52:54" ht="15.75" customHeight="1">
      <c r="AZ5690" s="138">
        <f t="shared" ca="1" si="134"/>
        <v>215000</v>
      </c>
      <c r="BA5690" s="138">
        <f t="shared" ca="1" si="135"/>
        <v>214999</v>
      </c>
      <c r="BB5690" s="138">
        <f t="shared" ca="1" si="136"/>
        <v>1</v>
      </c>
    </row>
    <row r="5691" spans="52:54" ht="15.75" customHeight="1">
      <c r="AZ5691" s="138">
        <f t="shared" ca="1" si="134"/>
        <v>224000</v>
      </c>
      <c r="BA5691" s="138">
        <f t="shared" ca="1" si="135"/>
        <v>223999</v>
      </c>
      <c r="BB5691" s="138">
        <f t="shared" ca="1" si="136"/>
        <v>1</v>
      </c>
    </row>
    <row r="5692" spans="52:54" ht="15.75" customHeight="1">
      <c r="AZ5692" s="138">
        <f t="shared" ca="1" si="134"/>
        <v>181000</v>
      </c>
      <c r="BA5692" s="138">
        <f t="shared" ca="1" si="135"/>
        <v>180999</v>
      </c>
      <c r="BB5692" s="138">
        <f t="shared" ca="1" si="136"/>
        <v>1</v>
      </c>
    </row>
    <row r="5693" spans="52:54" ht="15.75" customHeight="1">
      <c r="AZ5693" s="138">
        <f t="shared" ca="1" si="134"/>
        <v>204000</v>
      </c>
      <c r="BA5693" s="138">
        <f t="shared" ca="1" si="135"/>
        <v>203999</v>
      </c>
      <c r="BB5693" s="138">
        <f t="shared" ca="1" si="136"/>
        <v>1</v>
      </c>
    </row>
    <row r="5694" spans="52:54" ht="15.75" customHeight="1">
      <c r="AZ5694" s="138">
        <f t="shared" ca="1" si="134"/>
        <v>149000</v>
      </c>
      <c r="BA5694" s="138">
        <f t="shared" ca="1" si="135"/>
        <v>148999</v>
      </c>
      <c r="BB5694" s="138">
        <f t="shared" ca="1" si="136"/>
        <v>1</v>
      </c>
    </row>
    <row r="5695" spans="52:54" ht="15.75" customHeight="1">
      <c r="AZ5695" s="138">
        <f t="shared" ca="1" si="134"/>
        <v>161000</v>
      </c>
      <c r="BA5695" s="138">
        <f t="shared" ca="1" si="135"/>
        <v>160999</v>
      </c>
      <c r="BB5695" s="138">
        <f t="shared" ca="1" si="136"/>
        <v>1</v>
      </c>
    </row>
    <row r="5696" spans="52:54" ht="15.75" customHeight="1">
      <c r="AZ5696" s="138">
        <f t="shared" ca="1" si="134"/>
        <v>183000</v>
      </c>
      <c r="BA5696" s="138">
        <f t="shared" ca="1" si="135"/>
        <v>182999</v>
      </c>
      <c r="BB5696" s="138">
        <f t="shared" ca="1" si="136"/>
        <v>1</v>
      </c>
    </row>
    <row r="5697" spans="52:54" ht="15.75" customHeight="1">
      <c r="AZ5697" s="138">
        <f t="shared" ca="1" si="134"/>
        <v>176000</v>
      </c>
      <c r="BA5697" s="138">
        <f t="shared" ca="1" si="135"/>
        <v>175999</v>
      </c>
      <c r="BB5697" s="138">
        <f t="shared" ca="1" si="136"/>
        <v>1</v>
      </c>
    </row>
    <row r="5698" spans="52:54" ht="15.75" customHeight="1">
      <c r="AZ5698" s="138">
        <f t="shared" ca="1" si="134"/>
        <v>204000</v>
      </c>
      <c r="BA5698" s="138">
        <f t="shared" ca="1" si="135"/>
        <v>203999</v>
      </c>
      <c r="BB5698" s="138">
        <f t="shared" ca="1" si="136"/>
        <v>1</v>
      </c>
    </row>
    <row r="5699" spans="52:54" ht="15.75" customHeight="1">
      <c r="AZ5699" s="138">
        <f t="shared" ca="1" si="134"/>
        <v>190000</v>
      </c>
      <c r="BA5699" s="138">
        <f t="shared" ca="1" si="135"/>
        <v>189999</v>
      </c>
      <c r="BB5699" s="138">
        <f t="shared" ca="1" si="136"/>
        <v>1</v>
      </c>
    </row>
    <row r="5700" spans="52:54" ht="15.75" customHeight="1">
      <c r="AZ5700" s="138">
        <f t="shared" ca="1" si="134"/>
        <v>227000</v>
      </c>
      <c r="BA5700" s="138">
        <f t="shared" ca="1" si="135"/>
        <v>226999</v>
      </c>
      <c r="BB5700" s="138">
        <f t="shared" ca="1" si="136"/>
        <v>1</v>
      </c>
    </row>
    <row r="5701" spans="52:54" ht="15.75" customHeight="1">
      <c r="AZ5701" s="138">
        <f t="shared" ca="1" si="134"/>
        <v>205000</v>
      </c>
      <c r="BA5701" s="138">
        <f t="shared" ca="1" si="135"/>
        <v>204999</v>
      </c>
      <c r="BB5701" s="138">
        <f t="shared" ca="1" si="136"/>
        <v>1</v>
      </c>
    </row>
    <row r="5702" spans="52:54" ht="15.75" customHeight="1">
      <c r="AZ5702" s="138">
        <f t="shared" ca="1" si="134"/>
        <v>190000</v>
      </c>
      <c r="BA5702" s="138">
        <f t="shared" ca="1" si="135"/>
        <v>189999</v>
      </c>
      <c r="BB5702" s="138">
        <f t="shared" ca="1" si="136"/>
        <v>1</v>
      </c>
    </row>
    <row r="5703" spans="52:54" ht="15.75" customHeight="1">
      <c r="AZ5703" s="138">
        <f t="shared" ca="1" si="134"/>
        <v>295000</v>
      </c>
      <c r="BA5703" s="138">
        <f t="shared" ca="1" si="135"/>
        <v>294999</v>
      </c>
      <c r="BB5703" s="138">
        <f t="shared" ca="1" si="136"/>
        <v>1</v>
      </c>
    </row>
    <row r="5704" spans="52:54" ht="15.75" customHeight="1">
      <c r="AZ5704" s="138">
        <f t="shared" ca="1" si="134"/>
        <v>301000</v>
      </c>
      <c r="BA5704" s="138">
        <f t="shared" ca="1" si="135"/>
        <v>300999</v>
      </c>
      <c r="BB5704" s="138">
        <f t="shared" ca="1" si="136"/>
        <v>1</v>
      </c>
    </row>
    <row r="5705" spans="52:54" ht="15.75" customHeight="1">
      <c r="AZ5705" s="138">
        <f t="shared" ca="1" si="134"/>
        <v>319000</v>
      </c>
      <c r="BA5705" s="138">
        <f t="shared" ca="1" si="135"/>
        <v>318999</v>
      </c>
      <c r="BB5705" s="138">
        <f t="shared" ca="1" si="136"/>
        <v>1</v>
      </c>
    </row>
    <row r="5706" spans="52:54" ht="15.75" customHeight="1">
      <c r="AZ5706" s="138">
        <f t="shared" ca="1" si="134"/>
        <v>383000</v>
      </c>
      <c r="BA5706" s="138">
        <f t="shared" ca="1" si="135"/>
        <v>382999</v>
      </c>
      <c r="BB5706" s="138">
        <f t="shared" ca="1" si="136"/>
        <v>1</v>
      </c>
    </row>
    <row r="5707" spans="52:54" ht="15.75" customHeight="1">
      <c r="AZ5707" s="138">
        <f t="shared" ca="1" si="134"/>
        <v>248000</v>
      </c>
      <c r="BA5707" s="138">
        <f t="shared" ca="1" si="135"/>
        <v>247999</v>
      </c>
      <c r="BB5707" s="138">
        <f t="shared" ca="1" si="136"/>
        <v>1</v>
      </c>
    </row>
    <row r="5708" spans="52:54" ht="15.75" customHeight="1">
      <c r="AZ5708" s="138">
        <f t="shared" ca="1" si="134"/>
        <v>102000</v>
      </c>
      <c r="BA5708" s="138">
        <f t="shared" ca="1" si="135"/>
        <v>101999</v>
      </c>
      <c r="BB5708" s="138">
        <f t="shared" ca="1" si="136"/>
        <v>1</v>
      </c>
    </row>
    <row r="5709" spans="52:54" ht="15.75" customHeight="1">
      <c r="AZ5709" s="138">
        <f t="shared" ca="1" si="134"/>
        <v>224000</v>
      </c>
      <c r="BA5709" s="138">
        <f t="shared" ca="1" si="135"/>
        <v>223999</v>
      </c>
      <c r="BB5709" s="138">
        <f t="shared" ca="1" si="136"/>
        <v>1</v>
      </c>
    </row>
    <row r="5710" spans="52:54" ht="15.75" customHeight="1">
      <c r="AZ5710" s="138">
        <f t="shared" ca="1" si="134"/>
        <v>325000</v>
      </c>
      <c r="BA5710" s="138">
        <f t="shared" ca="1" si="135"/>
        <v>324999</v>
      </c>
      <c r="BB5710" s="138">
        <f t="shared" ca="1" si="136"/>
        <v>1</v>
      </c>
    </row>
    <row r="5711" spans="52:54" ht="15.75" customHeight="1">
      <c r="AZ5711" s="138">
        <f t="shared" ca="1" si="134"/>
        <v>102000</v>
      </c>
      <c r="BA5711" s="138">
        <f t="shared" ca="1" si="135"/>
        <v>101999</v>
      </c>
      <c r="BB5711" s="138">
        <f t="shared" ca="1" si="136"/>
        <v>1</v>
      </c>
    </row>
    <row r="5712" spans="52:54" ht="15.75" customHeight="1">
      <c r="AZ5712" s="138">
        <f t="shared" ca="1" si="134"/>
        <v>351000</v>
      </c>
      <c r="BA5712" s="138">
        <f t="shared" ca="1" si="135"/>
        <v>350999</v>
      </c>
      <c r="BB5712" s="138">
        <f t="shared" ca="1" si="136"/>
        <v>1</v>
      </c>
    </row>
    <row r="5713" spans="52:54" ht="15.75" customHeight="1">
      <c r="AZ5713" s="138">
        <f t="shared" ca="1" si="134"/>
        <v>200000</v>
      </c>
      <c r="BA5713" s="138">
        <f t="shared" ca="1" si="135"/>
        <v>199999</v>
      </c>
      <c r="BB5713" s="138">
        <f t="shared" ca="1" si="136"/>
        <v>1</v>
      </c>
    </row>
    <row r="5714" spans="52:54" ht="15.75" customHeight="1">
      <c r="AZ5714" s="138">
        <f t="shared" ca="1" si="134"/>
        <v>208000</v>
      </c>
      <c r="BA5714" s="138">
        <f t="shared" ca="1" si="135"/>
        <v>207999</v>
      </c>
      <c r="BB5714" s="138">
        <f t="shared" ca="1" si="136"/>
        <v>1</v>
      </c>
    </row>
    <row r="5715" spans="52:54" ht="15.75" customHeight="1">
      <c r="AZ5715" s="138">
        <f t="shared" ca="1" si="134"/>
        <v>190000</v>
      </c>
      <c r="BA5715" s="138">
        <f t="shared" ca="1" si="135"/>
        <v>189999</v>
      </c>
      <c r="BB5715" s="138">
        <f t="shared" ca="1" si="136"/>
        <v>1</v>
      </c>
    </row>
    <row r="5716" spans="52:54" ht="15.75" customHeight="1">
      <c r="AZ5716" s="138">
        <f t="shared" ca="1" si="134"/>
        <v>109000</v>
      </c>
      <c r="BA5716" s="138">
        <f t="shared" ca="1" si="135"/>
        <v>108999</v>
      </c>
      <c r="BB5716" s="138">
        <f t="shared" ca="1" si="136"/>
        <v>1</v>
      </c>
    </row>
    <row r="5717" spans="52:54" ht="15.75" customHeight="1">
      <c r="AZ5717" s="138">
        <f t="shared" ca="1" si="134"/>
        <v>102000</v>
      </c>
      <c r="BA5717" s="138">
        <f t="shared" ca="1" si="135"/>
        <v>101999</v>
      </c>
      <c r="BB5717" s="138">
        <f t="shared" ca="1" si="136"/>
        <v>1</v>
      </c>
    </row>
    <row r="5718" spans="52:54" ht="15.75" customHeight="1">
      <c r="AZ5718" s="138">
        <f t="shared" ca="1" si="134"/>
        <v>312000</v>
      </c>
      <c r="BA5718" s="138">
        <f t="shared" ca="1" si="135"/>
        <v>311999</v>
      </c>
      <c r="BB5718" s="138">
        <f t="shared" ca="1" si="136"/>
        <v>1</v>
      </c>
    </row>
    <row r="5719" spans="52:54" ht="15.75" customHeight="1">
      <c r="AZ5719" s="138">
        <f t="shared" ca="1" si="134"/>
        <v>299000</v>
      </c>
      <c r="BA5719" s="138">
        <f t="shared" ca="1" si="135"/>
        <v>298999</v>
      </c>
      <c r="BB5719" s="138">
        <f t="shared" ca="1" si="136"/>
        <v>1</v>
      </c>
    </row>
    <row r="5720" spans="52:54" ht="15.75" customHeight="1">
      <c r="AZ5720" s="138">
        <f t="shared" ca="1" si="134"/>
        <v>221000</v>
      </c>
      <c r="BA5720" s="138">
        <f t="shared" ca="1" si="135"/>
        <v>220999</v>
      </c>
      <c r="BB5720" s="138">
        <f t="shared" ca="1" si="136"/>
        <v>1</v>
      </c>
    </row>
    <row r="5721" spans="52:54" ht="15.75" customHeight="1">
      <c r="AZ5721" s="138">
        <f t="shared" ca="1" si="134"/>
        <v>241000</v>
      </c>
      <c r="BA5721" s="138">
        <f t="shared" ca="1" si="135"/>
        <v>240999</v>
      </c>
      <c r="BB5721" s="138">
        <f t="shared" ca="1" si="136"/>
        <v>1</v>
      </c>
    </row>
    <row r="5722" spans="52:54" ht="15.75" customHeight="1">
      <c r="AZ5722" s="138">
        <f t="shared" ca="1" si="134"/>
        <v>229000</v>
      </c>
      <c r="BA5722" s="138">
        <f t="shared" ca="1" si="135"/>
        <v>228999</v>
      </c>
      <c r="BB5722" s="138">
        <f t="shared" ca="1" si="136"/>
        <v>1</v>
      </c>
    </row>
    <row r="5723" spans="52:54" ht="15.75" customHeight="1">
      <c r="AZ5723" s="138">
        <f t="shared" ca="1" si="134"/>
        <v>252000</v>
      </c>
      <c r="BA5723" s="138">
        <f t="shared" ca="1" si="135"/>
        <v>251999</v>
      </c>
      <c r="BB5723" s="138">
        <f t="shared" ca="1" si="136"/>
        <v>1</v>
      </c>
    </row>
    <row r="5724" spans="52:54" ht="15.75" customHeight="1">
      <c r="AZ5724" s="138">
        <f t="shared" ca="1" si="134"/>
        <v>136000</v>
      </c>
      <c r="BA5724" s="138">
        <f t="shared" ca="1" si="135"/>
        <v>135999</v>
      </c>
      <c r="BB5724" s="138">
        <f t="shared" ca="1" si="136"/>
        <v>1</v>
      </c>
    </row>
    <row r="5725" spans="52:54" ht="15.75" customHeight="1">
      <c r="AZ5725" s="138">
        <f t="shared" ca="1" si="134"/>
        <v>321000</v>
      </c>
      <c r="BA5725" s="138">
        <f t="shared" ca="1" si="135"/>
        <v>320999</v>
      </c>
      <c r="BB5725" s="138">
        <f t="shared" ca="1" si="136"/>
        <v>1</v>
      </c>
    </row>
    <row r="5726" spans="52:54" ht="15.75" customHeight="1">
      <c r="AZ5726" s="138">
        <f t="shared" ca="1" si="134"/>
        <v>317000</v>
      </c>
      <c r="BA5726" s="138">
        <f t="shared" ca="1" si="135"/>
        <v>316999</v>
      </c>
      <c r="BB5726" s="138">
        <f t="shared" ca="1" si="136"/>
        <v>1</v>
      </c>
    </row>
    <row r="5727" spans="52:54" ht="15.75" customHeight="1">
      <c r="AZ5727" s="138">
        <f t="shared" ca="1" si="134"/>
        <v>389000</v>
      </c>
      <c r="BA5727" s="138">
        <f t="shared" ca="1" si="135"/>
        <v>388999</v>
      </c>
      <c r="BB5727" s="138">
        <f t="shared" ca="1" si="136"/>
        <v>1</v>
      </c>
    </row>
    <row r="5728" spans="52:54" ht="15.75" customHeight="1">
      <c r="AZ5728" s="138">
        <f t="shared" ca="1" si="134"/>
        <v>207000</v>
      </c>
      <c r="BA5728" s="138">
        <f t="shared" ca="1" si="135"/>
        <v>206999</v>
      </c>
      <c r="BB5728" s="138">
        <f t="shared" ca="1" si="136"/>
        <v>1</v>
      </c>
    </row>
    <row r="5729" spans="52:54" ht="15.75" customHeight="1">
      <c r="AZ5729" s="138">
        <f t="shared" ca="1" si="134"/>
        <v>213000</v>
      </c>
      <c r="BA5729" s="138">
        <f t="shared" ca="1" si="135"/>
        <v>212999</v>
      </c>
      <c r="BB5729" s="138">
        <f t="shared" ca="1" si="136"/>
        <v>1</v>
      </c>
    </row>
    <row r="5730" spans="52:54" ht="15.75" customHeight="1">
      <c r="AZ5730" s="138">
        <f t="shared" ca="1" si="134"/>
        <v>148000</v>
      </c>
      <c r="BA5730" s="138">
        <f t="shared" ca="1" si="135"/>
        <v>147999</v>
      </c>
      <c r="BB5730" s="138">
        <f t="shared" ca="1" si="136"/>
        <v>1</v>
      </c>
    </row>
    <row r="5731" spans="52:54" ht="15.75" customHeight="1">
      <c r="AZ5731" s="138">
        <f t="shared" ca="1" si="134"/>
        <v>338000</v>
      </c>
      <c r="BA5731" s="138">
        <f t="shared" ca="1" si="135"/>
        <v>337999</v>
      </c>
      <c r="BB5731" s="138">
        <f t="shared" ca="1" si="136"/>
        <v>1</v>
      </c>
    </row>
    <row r="5732" spans="52:54" ht="15.75" customHeight="1">
      <c r="AZ5732" s="138">
        <f t="shared" ca="1" si="134"/>
        <v>315000</v>
      </c>
      <c r="BA5732" s="138">
        <f t="shared" ca="1" si="135"/>
        <v>314999</v>
      </c>
      <c r="BB5732" s="138">
        <f t="shared" ca="1" si="136"/>
        <v>1</v>
      </c>
    </row>
    <row r="5733" spans="52:54" ht="15.75" customHeight="1">
      <c r="AZ5733" s="138">
        <f t="shared" ca="1" si="134"/>
        <v>398000</v>
      </c>
      <c r="BA5733" s="138">
        <f t="shared" ca="1" si="135"/>
        <v>397999</v>
      </c>
      <c r="BB5733" s="138">
        <f t="shared" ca="1" si="136"/>
        <v>1</v>
      </c>
    </row>
    <row r="5734" spans="52:54" ht="15.75" customHeight="1">
      <c r="AZ5734" s="138">
        <f t="shared" ca="1" si="134"/>
        <v>209000</v>
      </c>
      <c r="BA5734" s="138">
        <f t="shared" ca="1" si="135"/>
        <v>208999</v>
      </c>
      <c r="BB5734" s="138">
        <f t="shared" ca="1" si="136"/>
        <v>1</v>
      </c>
    </row>
    <row r="5735" spans="52:54" ht="15.75" customHeight="1">
      <c r="AZ5735" s="138">
        <f t="shared" ca="1" si="134"/>
        <v>371000</v>
      </c>
      <c r="BA5735" s="138">
        <f t="shared" ca="1" si="135"/>
        <v>370999</v>
      </c>
      <c r="BB5735" s="138">
        <f t="shared" ca="1" si="136"/>
        <v>1</v>
      </c>
    </row>
    <row r="5736" spans="52:54" ht="15.75" customHeight="1">
      <c r="AZ5736" s="138">
        <f t="shared" ca="1" si="134"/>
        <v>321000</v>
      </c>
      <c r="BA5736" s="138">
        <f t="shared" ca="1" si="135"/>
        <v>320999</v>
      </c>
      <c r="BB5736" s="138">
        <f t="shared" ca="1" si="136"/>
        <v>1</v>
      </c>
    </row>
    <row r="5737" spans="52:54" ht="15.75" customHeight="1">
      <c r="AZ5737" s="138">
        <f t="shared" ca="1" si="134"/>
        <v>264000</v>
      </c>
      <c r="BA5737" s="138">
        <f t="shared" ca="1" si="135"/>
        <v>263999</v>
      </c>
      <c r="BB5737" s="138">
        <f t="shared" ca="1" si="136"/>
        <v>1</v>
      </c>
    </row>
    <row r="5738" spans="52:54" ht="15.75" customHeight="1">
      <c r="AZ5738" s="138">
        <f t="shared" ca="1" si="134"/>
        <v>265000</v>
      </c>
      <c r="BA5738" s="138">
        <f t="shared" ca="1" si="135"/>
        <v>264999</v>
      </c>
      <c r="BB5738" s="138">
        <f t="shared" ca="1" si="136"/>
        <v>1</v>
      </c>
    </row>
    <row r="5739" spans="52:54" ht="15.75" customHeight="1">
      <c r="AZ5739" s="138">
        <f t="shared" ca="1" si="134"/>
        <v>254000</v>
      </c>
      <c r="BA5739" s="138">
        <f t="shared" ca="1" si="135"/>
        <v>253999</v>
      </c>
      <c r="BB5739" s="138">
        <f t="shared" ca="1" si="136"/>
        <v>1</v>
      </c>
    </row>
    <row r="5740" spans="52:54" ht="15.75" customHeight="1">
      <c r="AZ5740" s="138">
        <f t="shared" ca="1" si="134"/>
        <v>337000</v>
      </c>
      <c r="BA5740" s="138">
        <f t="shared" ca="1" si="135"/>
        <v>336999</v>
      </c>
      <c r="BB5740" s="138">
        <f t="shared" ca="1" si="136"/>
        <v>1</v>
      </c>
    </row>
    <row r="5741" spans="52:54" ht="15.75" customHeight="1">
      <c r="AZ5741" s="138">
        <f t="shared" ca="1" si="134"/>
        <v>393000</v>
      </c>
      <c r="BA5741" s="138">
        <f t="shared" ca="1" si="135"/>
        <v>392999</v>
      </c>
      <c r="BB5741" s="138">
        <f t="shared" ca="1" si="136"/>
        <v>1</v>
      </c>
    </row>
    <row r="5742" spans="52:54" ht="15.75" customHeight="1">
      <c r="AZ5742" s="138">
        <f t="shared" ca="1" si="134"/>
        <v>171000</v>
      </c>
      <c r="BA5742" s="138">
        <f t="shared" ca="1" si="135"/>
        <v>170999</v>
      </c>
      <c r="BB5742" s="138">
        <f t="shared" ca="1" si="136"/>
        <v>1</v>
      </c>
    </row>
    <row r="5743" spans="52:54" ht="15.75" customHeight="1">
      <c r="AZ5743" s="138">
        <f t="shared" ca="1" si="134"/>
        <v>292000</v>
      </c>
      <c r="BA5743" s="138">
        <f t="shared" ca="1" si="135"/>
        <v>291999</v>
      </c>
      <c r="BB5743" s="138">
        <f t="shared" ca="1" si="136"/>
        <v>1</v>
      </c>
    </row>
    <row r="5744" spans="52:54" ht="15.75" customHeight="1">
      <c r="AZ5744" s="138">
        <f t="shared" ca="1" si="134"/>
        <v>110000</v>
      </c>
      <c r="BA5744" s="138">
        <f t="shared" ca="1" si="135"/>
        <v>109999</v>
      </c>
      <c r="BB5744" s="138">
        <f t="shared" ca="1" si="136"/>
        <v>1</v>
      </c>
    </row>
    <row r="5745" spans="52:54" ht="15.75" customHeight="1">
      <c r="AZ5745" s="138">
        <f t="shared" ca="1" si="134"/>
        <v>223000</v>
      </c>
      <c r="BA5745" s="138">
        <f t="shared" ca="1" si="135"/>
        <v>222999</v>
      </c>
      <c r="BB5745" s="138">
        <f t="shared" ca="1" si="136"/>
        <v>1</v>
      </c>
    </row>
    <row r="5746" spans="52:54" ht="15.75" customHeight="1">
      <c r="AZ5746" s="138">
        <f t="shared" ca="1" si="134"/>
        <v>143000</v>
      </c>
      <c r="BA5746" s="138">
        <f t="shared" ca="1" si="135"/>
        <v>142999</v>
      </c>
      <c r="BB5746" s="138">
        <f t="shared" ca="1" si="136"/>
        <v>1</v>
      </c>
    </row>
    <row r="5747" spans="52:54" ht="15.75" customHeight="1">
      <c r="AZ5747" s="138">
        <f t="shared" ca="1" si="134"/>
        <v>297000</v>
      </c>
      <c r="BA5747" s="138">
        <f t="shared" ca="1" si="135"/>
        <v>296999</v>
      </c>
      <c r="BB5747" s="138">
        <f t="shared" ca="1" si="136"/>
        <v>1</v>
      </c>
    </row>
    <row r="5748" spans="52:54" ht="15.75" customHeight="1">
      <c r="AZ5748" s="138">
        <f t="shared" ca="1" si="134"/>
        <v>220000</v>
      </c>
      <c r="BA5748" s="138">
        <f t="shared" ca="1" si="135"/>
        <v>219999</v>
      </c>
      <c r="BB5748" s="138">
        <f t="shared" ca="1" si="136"/>
        <v>1</v>
      </c>
    </row>
    <row r="5749" spans="52:54" ht="15.75" customHeight="1">
      <c r="AZ5749" s="138">
        <f t="shared" ca="1" si="134"/>
        <v>281000</v>
      </c>
      <c r="BA5749" s="138">
        <f t="shared" ca="1" si="135"/>
        <v>280999</v>
      </c>
      <c r="BB5749" s="138">
        <f t="shared" ca="1" si="136"/>
        <v>1</v>
      </c>
    </row>
    <row r="5750" spans="52:54" ht="15.75" customHeight="1">
      <c r="AZ5750" s="138">
        <f t="shared" ca="1" si="134"/>
        <v>337000</v>
      </c>
      <c r="BA5750" s="138">
        <f t="shared" ca="1" si="135"/>
        <v>336999</v>
      </c>
      <c r="BB5750" s="138">
        <f t="shared" ca="1" si="136"/>
        <v>1</v>
      </c>
    </row>
    <row r="5751" spans="52:54" ht="15.75" customHeight="1">
      <c r="AZ5751" s="138">
        <f t="shared" ca="1" si="134"/>
        <v>183000</v>
      </c>
      <c r="BA5751" s="138">
        <f t="shared" ca="1" si="135"/>
        <v>182999</v>
      </c>
      <c r="BB5751" s="138">
        <f t="shared" ca="1" si="136"/>
        <v>1</v>
      </c>
    </row>
    <row r="5752" spans="52:54" ht="15.75" customHeight="1">
      <c r="AZ5752" s="138">
        <f t="shared" ca="1" si="134"/>
        <v>184000</v>
      </c>
      <c r="BA5752" s="138">
        <f t="shared" ca="1" si="135"/>
        <v>183999</v>
      </c>
      <c r="BB5752" s="138">
        <f t="shared" ca="1" si="136"/>
        <v>1</v>
      </c>
    </row>
    <row r="5753" spans="52:54" ht="15.75" customHeight="1">
      <c r="AZ5753" s="138">
        <f t="shared" ca="1" si="134"/>
        <v>116000</v>
      </c>
      <c r="BA5753" s="138">
        <f t="shared" ca="1" si="135"/>
        <v>115999</v>
      </c>
      <c r="BB5753" s="138">
        <f t="shared" ca="1" si="136"/>
        <v>1</v>
      </c>
    </row>
    <row r="5754" spans="52:54" ht="15.75" customHeight="1">
      <c r="AZ5754" s="138">
        <f t="shared" ca="1" si="134"/>
        <v>189000</v>
      </c>
      <c r="BA5754" s="138">
        <f t="shared" ca="1" si="135"/>
        <v>188999</v>
      </c>
      <c r="BB5754" s="138">
        <f t="shared" ca="1" si="136"/>
        <v>1</v>
      </c>
    </row>
    <row r="5755" spans="52:54" ht="15.75" customHeight="1">
      <c r="AZ5755" s="138">
        <f t="shared" ca="1" si="134"/>
        <v>341000</v>
      </c>
      <c r="BA5755" s="138">
        <f t="shared" ca="1" si="135"/>
        <v>340999</v>
      </c>
      <c r="BB5755" s="138">
        <f t="shared" ca="1" si="136"/>
        <v>1</v>
      </c>
    </row>
    <row r="5756" spans="52:54" ht="15.75" customHeight="1">
      <c r="AZ5756" s="138">
        <f t="shared" ca="1" si="134"/>
        <v>261000</v>
      </c>
      <c r="BA5756" s="138">
        <f t="shared" ca="1" si="135"/>
        <v>260999</v>
      </c>
      <c r="BB5756" s="138">
        <f t="shared" ca="1" si="136"/>
        <v>1</v>
      </c>
    </row>
    <row r="5757" spans="52:54" ht="15.75" customHeight="1">
      <c r="AZ5757" s="138">
        <f t="shared" ca="1" si="134"/>
        <v>297000</v>
      </c>
      <c r="BA5757" s="138">
        <f t="shared" ca="1" si="135"/>
        <v>296999</v>
      </c>
      <c r="BB5757" s="138">
        <f t="shared" ca="1" si="136"/>
        <v>1</v>
      </c>
    </row>
    <row r="5758" spans="52:54" ht="15.75" customHeight="1">
      <c r="AZ5758" s="138">
        <f t="shared" ca="1" si="134"/>
        <v>190000</v>
      </c>
      <c r="BA5758" s="138">
        <f t="shared" ca="1" si="135"/>
        <v>189999</v>
      </c>
      <c r="BB5758" s="138">
        <f t="shared" ca="1" si="136"/>
        <v>1</v>
      </c>
    </row>
    <row r="5759" spans="52:54" ht="15.75" customHeight="1">
      <c r="AZ5759" s="138">
        <f t="shared" ca="1" si="134"/>
        <v>252000</v>
      </c>
      <c r="BA5759" s="138">
        <f t="shared" ca="1" si="135"/>
        <v>251999</v>
      </c>
      <c r="BB5759" s="138">
        <f t="shared" ca="1" si="136"/>
        <v>1</v>
      </c>
    </row>
    <row r="5760" spans="52:54" ht="15.75" customHeight="1">
      <c r="AZ5760" s="138">
        <f t="shared" ca="1" si="134"/>
        <v>237000</v>
      </c>
      <c r="BA5760" s="138">
        <f t="shared" ca="1" si="135"/>
        <v>236999</v>
      </c>
      <c r="BB5760" s="138">
        <f t="shared" ca="1" si="136"/>
        <v>1</v>
      </c>
    </row>
    <row r="5761" spans="52:54" ht="15.75" customHeight="1">
      <c r="AZ5761" s="138">
        <f t="shared" ca="1" si="134"/>
        <v>107000</v>
      </c>
      <c r="BA5761" s="138">
        <f t="shared" ca="1" si="135"/>
        <v>106999</v>
      </c>
      <c r="BB5761" s="138">
        <f t="shared" ca="1" si="136"/>
        <v>1</v>
      </c>
    </row>
    <row r="5762" spans="52:54" ht="15.75" customHeight="1">
      <c r="AZ5762" s="138">
        <f t="shared" ca="1" si="134"/>
        <v>197000</v>
      </c>
      <c r="BA5762" s="138">
        <f t="shared" ca="1" si="135"/>
        <v>196999</v>
      </c>
      <c r="BB5762" s="138">
        <f t="shared" ca="1" si="136"/>
        <v>1</v>
      </c>
    </row>
    <row r="5763" spans="52:54" ht="15.75" customHeight="1">
      <c r="AZ5763" s="138">
        <f t="shared" ca="1" si="134"/>
        <v>306000</v>
      </c>
      <c r="BA5763" s="138">
        <f t="shared" ca="1" si="135"/>
        <v>305999</v>
      </c>
      <c r="BB5763" s="138">
        <f t="shared" ca="1" si="136"/>
        <v>1</v>
      </c>
    </row>
    <row r="5764" spans="52:54" ht="15.75" customHeight="1">
      <c r="AZ5764" s="138">
        <f t="shared" ca="1" si="134"/>
        <v>367000</v>
      </c>
      <c r="BA5764" s="138">
        <f t="shared" ca="1" si="135"/>
        <v>366999</v>
      </c>
      <c r="BB5764" s="138">
        <f t="shared" ca="1" si="136"/>
        <v>1</v>
      </c>
    </row>
    <row r="5765" spans="52:54" ht="15.75" customHeight="1">
      <c r="AZ5765" s="138">
        <f t="shared" ca="1" si="134"/>
        <v>335000</v>
      </c>
      <c r="BA5765" s="138">
        <f t="shared" ca="1" si="135"/>
        <v>334999</v>
      </c>
      <c r="BB5765" s="138">
        <f t="shared" ca="1" si="136"/>
        <v>1</v>
      </c>
    </row>
    <row r="5766" spans="52:54" ht="15.75" customHeight="1">
      <c r="AZ5766" s="138">
        <f t="shared" ca="1" si="134"/>
        <v>139000</v>
      </c>
      <c r="BA5766" s="138">
        <f t="shared" ca="1" si="135"/>
        <v>138999</v>
      </c>
      <c r="BB5766" s="138">
        <f t="shared" ca="1" si="136"/>
        <v>1</v>
      </c>
    </row>
    <row r="5767" spans="52:54" ht="15.75" customHeight="1">
      <c r="AZ5767" s="138">
        <f t="shared" ca="1" si="134"/>
        <v>255000</v>
      </c>
      <c r="BA5767" s="138">
        <f t="shared" ca="1" si="135"/>
        <v>254999</v>
      </c>
      <c r="BB5767" s="138">
        <f t="shared" ca="1" si="136"/>
        <v>1</v>
      </c>
    </row>
    <row r="5768" spans="52:54" ht="15.75" customHeight="1">
      <c r="AZ5768" s="138">
        <f t="shared" ca="1" si="134"/>
        <v>270000</v>
      </c>
      <c r="BA5768" s="138">
        <f t="shared" ca="1" si="135"/>
        <v>269999</v>
      </c>
      <c r="BB5768" s="138">
        <f t="shared" ca="1" si="136"/>
        <v>1</v>
      </c>
    </row>
    <row r="5769" spans="52:54" ht="15.75" customHeight="1">
      <c r="AZ5769" s="138">
        <f t="shared" ca="1" si="134"/>
        <v>236000</v>
      </c>
      <c r="BA5769" s="138">
        <f t="shared" ca="1" si="135"/>
        <v>235999</v>
      </c>
      <c r="BB5769" s="138">
        <f t="shared" ca="1" si="136"/>
        <v>1</v>
      </c>
    </row>
    <row r="5770" spans="52:54" ht="15.75" customHeight="1">
      <c r="AZ5770" s="138">
        <f t="shared" ca="1" si="134"/>
        <v>374000</v>
      </c>
      <c r="BA5770" s="138">
        <f t="shared" ca="1" si="135"/>
        <v>373999</v>
      </c>
      <c r="BB5770" s="138">
        <f t="shared" ca="1" si="136"/>
        <v>1</v>
      </c>
    </row>
    <row r="5771" spans="52:54" ht="15.75" customHeight="1">
      <c r="AZ5771" s="138">
        <f t="shared" ca="1" si="134"/>
        <v>301000</v>
      </c>
      <c r="BA5771" s="138">
        <f t="shared" ca="1" si="135"/>
        <v>300999</v>
      </c>
      <c r="BB5771" s="138">
        <f t="shared" ca="1" si="136"/>
        <v>1</v>
      </c>
    </row>
    <row r="5772" spans="52:54" ht="15.75" customHeight="1">
      <c r="AZ5772" s="138">
        <f t="shared" ca="1" si="134"/>
        <v>203000</v>
      </c>
      <c r="BA5772" s="138">
        <f t="shared" ca="1" si="135"/>
        <v>202999</v>
      </c>
      <c r="BB5772" s="138">
        <f t="shared" ca="1" si="136"/>
        <v>1</v>
      </c>
    </row>
    <row r="5773" spans="52:54" ht="15.75" customHeight="1">
      <c r="AZ5773" s="138">
        <f t="shared" ca="1" si="134"/>
        <v>395000</v>
      </c>
      <c r="BA5773" s="138">
        <f t="shared" ca="1" si="135"/>
        <v>394999</v>
      </c>
      <c r="BB5773" s="138">
        <f t="shared" ca="1" si="136"/>
        <v>1</v>
      </c>
    </row>
    <row r="5774" spans="52:54" ht="15.75" customHeight="1">
      <c r="AZ5774" s="138">
        <f t="shared" ca="1" si="134"/>
        <v>390000</v>
      </c>
      <c r="BA5774" s="138">
        <f t="shared" ca="1" si="135"/>
        <v>389999</v>
      </c>
      <c r="BB5774" s="138">
        <f t="shared" ca="1" si="136"/>
        <v>1</v>
      </c>
    </row>
    <row r="5775" spans="52:54" ht="15.75" customHeight="1">
      <c r="AZ5775" s="138">
        <f t="shared" ca="1" si="134"/>
        <v>356000</v>
      </c>
      <c r="BA5775" s="138">
        <f t="shared" ca="1" si="135"/>
        <v>355999</v>
      </c>
      <c r="BB5775" s="138">
        <f t="shared" ca="1" si="136"/>
        <v>1</v>
      </c>
    </row>
    <row r="5776" spans="52:54" ht="15.75" customHeight="1">
      <c r="AZ5776" s="138">
        <f t="shared" ca="1" si="134"/>
        <v>160000</v>
      </c>
      <c r="BA5776" s="138">
        <f t="shared" ca="1" si="135"/>
        <v>159999</v>
      </c>
      <c r="BB5776" s="138">
        <f t="shared" ca="1" si="136"/>
        <v>1</v>
      </c>
    </row>
    <row r="5777" spans="52:54" ht="15.75" customHeight="1">
      <c r="AZ5777" s="138">
        <f t="shared" ca="1" si="134"/>
        <v>141000</v>
      </c>
      <c r="BA5777" s="138">
        <f t="shared" ca="1" si="135"/>
        <v>140999</v>
      </c>
      <c r="BB5777" s="138">
        <f t="shared" ca="1" si="136"/>
        <v>1</v>
      </c>
    </row>
    <row r="5778" spans="52:54" ht="15.75" customHeight="1">
      <c r="AZ5778" s="138">
        <f t="shared" ca="1" si="134"/>
        <v>314000</v>
      </c>
      <c r="BA5778" s="138">
        <f t="shared" ca="1" si="135"/>
        <v>313999</v>
      </c>
      <c r="BB5778" s="138">
        <f t="shared" ca="1" si="136"/>
        <v>1</v>
      </c>
    </row>
    <row r="5779" spans="52:54" ht="15.75" customHeight="1">
      <c r="AZ5779" s="138">
        <f t="shared" ca="1" si="134"/>
        <v>378000</v>
      </c>
      <c r="BA5779" s="138">
        <f t="shared" ca="1" si="135"/>
        <v>377999</v>
      </c>
      <c r="BB5779" s="138">
        <f t="shared" ca="1" si="136"/>
        <v>1</v>
      </c>
    </row>
    <row r="5780" spans="52:54" ht="15.75" customHeight="1">
      <c r="AZ5780" s="138">
        <f t="shared" ca="1" si="134"/>
        <v>106000</v>
      </c>
      <c r="BA5780" s="138">
        <f t="shared" ca="1" si="135"/>
        <v>105999</v>
      </c>
      <c r="BB5780" s="138">
        <f t="shared" ca="1" si="136"/>
        <v>1</v>
      </c>
    </row>
    <row r="5781" spans="52:54" ht="15.75" customHeight="1">
      <c r="AZ5781" s="138">
        <f t="shared" ca="1" si="134"/>
        <v>292000</v>
      </c>
      <c r="BA5781" s="138">
        <f t="shared" ca="1" si="135"/>
        <v>291999</v>
      </c>
      <c r="BB5781" s="138">
        <f t="shared" ca="1" si="136"/>
        <v>1</v>
      </c>
    </row>
    <row r="5782" spans="52:54" ht="15.75" customHeight="1">
      <c r="AZ5782" s="138">
        <f t="shared" ca="1" si="134"/>
        <v>270000</v>
      </c>
      <c r="BA5782" s="138">
        <f t="shared" ca="1" si="135"/>
        <v>269999</v>
      </c>
      <c r="BB5782" s="138">
        <f t="shared" ca="1" si="136"/>
        <v>1</v>
      </c>
    </row>
    <row r="5783" spans="52:54" ht="15.75" customHeight="1">
      <c r="AZ5783" s="138">
        <f t="shared" ca="1" si="134"/>
        <v>358000</v>
      </c>
      <c r="BA5783" s="138">
        <f t="shared" ca="1" si="135"/>
        <v>357999</v>
      </c>
      <c r="BB5783" s="138">
        <f t="shared" ca="1" si="136"/>
        <v>1</v>
      </c>
    </row>
    <row r="5784" spans="52:54" ht="15.75" customHeight="1">
      <c r="AZ5784" s="138">
        <f t="shared" ca="1" si="134"/>
        <v>242000</v>
      </c>
      <c r="BA5784" s="138">
        <f t="shared" ca="1" si="135"/>
        <v>241999</v>
      </c>
      <c r="BB5784" s="138">
        <f t="shared" ca="1" si="136"/>
        <v>1</v>
      </c>
    </row>
    <row r="5785" spans="52:54" ht="15.75" customHeight="1">
      <c r="AZ5785" s="138">
        <f t="shared" ca="1" si="134"/>
        <v>334000</v>
      </c>
      <c r="BA5785" s="138">
        <f t="shared" ca="1" si="135"/>
        <v>333999</v>
      </c>
      <c r="BB5785" s="138">
        <f t="shared" ca="1" si="136"/>
        <v>1</v>
      </c>
    </row>
    <row r="5786" spans="52:54" ht="15.75" customHeight="1">
      <c r="AZ5786" s="138">
        <f t="shared" ca="1" si="134"/>
        <v>344000</v>
      </c>
      <c r="BA5786" s="138">
        <f t="shared" ca="1" si="135"/>
        <v>343999</v>
      </c>
      <c r="BB5786" s="138">
        <f t="shared" ca="1" si="136"/>
        <v>1</v>
      </c>
    </row>
    <row r="5787" spans="52:54" ht="15.75" customHeight="1">
      <c r="AZ5787" s="138">
        <f t="shared" ca="1" si="134"/>
        <v>277000</v>
      </c>
      <c r="BA5787" s="138">
        <f t="shared" ca="1" si="135"/>
        <v>276999</v>
      </c>
      <c r="BB5787" s="138">
        <f t="shared" ca="1" si="136"/>
        <v>1</v>
      </c>
    </row>
    <row r="5788" spans="52:54" ht="15.75" customHeight="1">
      <c r="AZ5788" s="138">
        <f t="shared" ca="1" si="134"/>
        <v>390000</v>
      </c>
      <c r="BA5788" s="138">
        <f t="shared" ca="1" si="135"/>
        <v>389999</v>
      </c>
      <c r="BB5788" s="138">
        <f t="shared" ca="1" si="136"/>
        <v>1</v>
      </c>
    </row>
    <row r="5789" spans="52:54" ht="15.75" customHeight="1">
      <c r="AZ5789" s="138">
        <f t="shared" ca="1" si="134"/>
        <v>244000</v>
      </c>
      <c r="BA5789" s="138">
        <f t="shared" ca="1" si="135"/>
        <v>243999</v>
      </c>
      <c r="BB5789" s="138">
        <f t="shared" ca="1" si="136"/>
        <v>1</v>
      </c>
    </row>
    <row r="5790" spans="52:54" ht="15.75" customHeight="1">
      <c r="AZ5790" s="138">
        <f t="shared" ca="1" si="134"/>
        <v>287000</v>
      </c>
      <c r="BA5790" s="138">
        <f t="shared" ca="1" si="135"/>
        <v>286999</v>
      </c>
      <c r="BB5790" s="138">
        <f t="shared" ca="1" si="136"/>
        <v>1</v>
      </c>
    </row>
    <row r="5791" spans="52:54" ht="15.75" customHeight="1">
      <c r="AZ5791" s="138">
        <f t="shared" ca="1" si="134"/>
        <v>115000</v>
      </c>
      <c r="BA5791" s="138">
        <f t="shared" ca="1" si="135"/>
        <v>114999</v>
      </c>
      <c r="BB5791" s="138">
        <f t="shared" ca="1" si="136"/>
        <v>1</v>
      </c>
    </row>
    <row r="5792" spans="52:54" ht="15.75" customHeight="1">
      <c r="AZ5792" s="138">
        <f t="shared" ca="1" si="134"/>
        <v>348000</v>
      </c>
      <c r="BA5792" s="138">
        <f t="shared" ca="1" si="135"/>
        <v>347999</v>
      </c>
      <c r="BB5792" s="138">
        <f t="shared" ca="1" si="136"/>
        <v>1</v>
      </c>
    </row>
    <row r="5793" spans="52:54" ht="15.75" customHeight="1">
      <c r="AZ5793" s="138">
        <f t="shared" ca="1" si="134"/>
        <v>156000</v>
      </c>
      <c r="BA5793" s="138">
        <f t="shared" ca="1" si="135"/>
        <v>155999</v>
      </c>
      <c r="BB5793" s="138">
        <f t="shared" ca="1" si="136"/>
        <v>1</v>
      </c>
    </row>
    <row r="5794" spans="52:54" ht="15.75" customHeight="1">
      <c r="AZ5794" s="138">
        <f t="shared" ca="1" si="134"/>
        <v>234000</v>
      </c>
      <c r="BA5794" s="138">
        <f t="shared" ca="1" si="135"/>
        <v>233999</v>
      </c>
      <c r="BB5794" s="138">
        <f t="shared" ca="1" si="136"/>
        <v>1</v>
      </c>
    </row>
    <row r="5795" spans="52:54" ht="15.75" customHeight="1">
      <c r="AZ5795" s="138">
        <f t="shared" ca="1" si="134"/>
        <v>128000</v>
      </c>
      <c r="BA5795" s="138">
        <f t="shared" ca="1" si="135"/>
        <v>127999</v>
      </c>
      <c r="BB5795" s="138">
        <f t="shared" ca="1" si="136"/>
        <v>1</v>
      </c>
    </row>
    <row r="5796" spans="52:54" ht="15.75" customHeight="1">
      <c r="AZ5796" s="138">
        <f t="shared" ca="1" si="134"/>
        <v>132000</v>
      </c>
      <c r="BA5796" s="138">
        <f t="shared" ca="1" si="135"/>
        <v>131999</v>
      </c>
      <c r="BB5796" s="138">
        <f t="shared" ca="1" si="136"/>
        <v>1</v>
      </c>
    </row>
    <row r="5797" spans="52:54" ht="15.75" customHeight="1">
      <c r="AZ5797" s="138">
        <f t="shared" ca="1" si="134"/>
        <v>145000</v>
      </c>
      <c r="BA5797" s="138">
        <f t="shared" ca="1" si="135"/>
        <v>144999</v>
      </c>
      <c r="BB5797" s="138">
        <f t="shared" ca="1" si="136"/>
        <v>1</v>
      </c>
    </row>
    <row r="5798" spans="52:54" ht="15.75" customHeight="1">
      <c r="AZ5798" s="138">
        <f t="shared" ca="1" si="134"/>
        <v>212000</v>
      </c>
      <c r="BA5798" s="138">
        <f t="shared" ca="1" si="135"/>
        <v>211999</v>
      </c>
      <c r="BB5798" s="138">
        <f t="shared" ca="1" si="136"/>
        <v>1</v>
      </c>
    </row>
    <row r="5799" spans="52:54" ht="15.75" customHeight="1">
      <c r="AZ5799" s="138">
        <f t="shared" ca="1" si="134"/>
        <v>155000</v>
      </c>
      <c r="BA5799" s="138">
        <f t="shared" ca="1" si="135"/>
        <v>154999</v>
      </c>
      <c r="BB5799" s="138">
        <f t="shared" ca="1" si="136"/>
        <v>1</v>
      </c>
    </row>
    <row r="5800" spans="52:54" ht="15.75" customHeight="1">
      <c r="AZ5800" s="138">
        <f t="shared" ca="1" si="134"/>
        <v>243000</v>
      </c>
      <c r="BA5800" s="138">
        <f t="shared" ca="1" si="135"/>
        <v>242999</v>
      </c>
      <c r="BB5800" s="138">
        <f t="shared" ca="1" si="136"/>
        <v>1</v>
      </c>
    </row>
    <row r="5801" spans="52:54" ht="15.75" customHeight="1">
      <c r="AZ5801" s="138">
        <f t="shared" ca="1" si="134"/>
        <v>246000</v>
      </c>
      <c r="BA5801" s="138">
        <f t="shared" ca="1" si="135"/>
        <v>245999</v>
      </c>
      <c r="BB5801" s="138">
        <f t="shared" ca="1" si="136"/>
        <v>1</v>
      </c>
    </row>
    <row r="5802" spans="52:54" ht="15.75" customHeight="1">
      <c r="AZ5802" s="138">
        <f t="shared" ca="1" si="134"/>
        <v>238000</v>
      </c>
      <c r="BA5802" s="138">
        <f t="shared" ca="1" si="135"/>
        <v>237999</v>
      </c>
      <c r="BB5802" s="138">
        <f t="shared" ca="1" si="136"/>
        <v>1</v>
      </c>
    </row>
    <row r="5803" spans="52:54" ht="15.75" customHeight="1">
      <c r="AZ5803" s="138">
        <f t="shared" ca="1" si="134"/>
        <v>360000</v>
      </c>
      <c r="BA5803" s="138">
        <f t="shared" ca="1" si="135"/>
        <v>359999</v>
      </c>
      <c r="BB5803" s="138">
        <f t="shared" ca="1" si="136"/>
        <v>1</v>
      </c>
    </row>
    <row r="5804" spans="52:54" ht="15.75" customHeight="1">
      <c r="AZ5804" s="138">
        <f t="shared" ca="1" si="134"/>
        <v>383000</v>
      </c>
      <c r="BA5804" s="138">
        <f t="shared" ca="1" si="135"/>
        <v>382999</v>
      </c>
      <c r="BB5804" s="138">
        <f t="shared" ca="1" si="136"/>
        <v>1</v>
      </c>
    </row>
    <row r="5805" spans="52:54" ht="15.75" customHeight="1">
      <c r="AZ5805" s="138">
        <f t="shared" ca="1" si="134"/>
        <v>313000</v>
      </c>
      <c r="BA5805" s="138">
        <f t="shared" ca="1" si="135"/>
        <v>312999</v>
      </c>
      <c r="BB5805" s="138">
        <f t="shared" ca="1" si="136"/>
        <v>1</v>
      </c>
    </row>
    <row r="5806" spans="52:54" ht="15.75" customHeight="1">
      <c r="AZ5806" s="138">
        <f t="shared" ca="1" si="134"/>
        <v>125000</v>
      </c>
      <c r="BA5806" s="138">
        <f t="shared" ca="1" si="135"/>
        <v>124999</v>
      </c>
      <c r="BB5806" s="138">
        <f t="shared" ca="1" si="136"/>
        <v>1</v>
      </c>
    </row>
    <row r="5807" spans="52:54" ht="15.75" customHeight="1">
      <c r="AZ5807" s="138">
        <f t="shared" ca="1" si="134"/>
        <v>153000</v>
      </c>
      <c r="BA5807" s="138">
        <f t="shared" ca="1" si="135"/>
        <v>152999</v>
      </c>
      <c r="BB5807" s="138">
        <f t="shared" ca="1" si="136"/>
        <v>1</v>
      </c>
    </row>
    <row r="5808" spans="52:54" ht="15.75" customHeight="1">
      <c r="AZ5808" s="138">
        <f t="shared" ca="1" si="134"/>
        <v>341000</v>
      </c>
      <c r="BA5808" s="138">
        <f t="shared" ca="1" si="135"/>
        <v>340999</v>
      </c>
      <c r="BB5808" s="138">
        <f t="shared" ca="1" si="136"/>
        <v>1</v>
      </c>
    </row>
    <row r="5809" spans="52:54" ht="15.75" customHeight="1">
      <c r="AZ5809" s="138">
        <f t="shared" ca="1" si="134"/>
        <v>302000</v>
      </c>
      <c r="BA5809" s="138">
        <f t="shared" ca="1" si="135"/>
        <v>301999</v>
      </c>
      <c r="BB5809" s="138">
        <f t="shared" ca="1" si="136"/>
        <v>1</v>
      </c>
    </row>
    <row r="5810" spans="52:54" ht="15.75" customHeight="1">
      <c r="AZ5810" s="138">
        <f t="shared" ca="1" si="134"/>
        <v>341000</v>
      </c>
      <c r="BA5810" s="138">
        <f t="shared" ca="1" si="135"/>
        <v>340999</v>
      </c>
      <c r="BB5810" s="138">
        <f t="shared" ca="1" si="136"/>
        <v>1</v>
      </c>
    </row>
    <row r="5811" spans="52:54" ht="15.75" customHeight="1">
      <c r="AZ5811" s="138">
        <f t="shared" ca="1" si="134"/>
        <v>178000</v>
      </c>
      <c r="BA5811" s="138">
        <f t="shared" ca="1" si="135"/>
        <v>177999</v>
      </c>
      <c r="BB5811" s="138">
        <f t="shared" ca="1" si="136"/>
        <v>1</v>
      </c>
    </row>
    <row r="5812" spans="52:54" ht="15.75" customHeight="1">
      <c r="AZ5812" s="138">
        <f t="shared" ca="1" si="134"/>
        <v>281000</v>
      </c>
      <c r="BA5812" s="138">
        <f t="shared" ca="1" si="135"/>
        <v>280999</v>
      </c>
      <c r="BB5812" s="138">
        <f t="shared" ca="1" si="136"/>
        <v>1</v>
      </c>
    </row>
    <row r="5813" spans="52:54" ht="15.75" customHeight="1">
      <c r="AZ5813" s="138">
        <f t="shared" ca="1" si="134"/>
        <v>380000</v>
      </c>
      <c r="BA5813" s="138">
        <f t="shared" ca="1" si="135"/>
        <v>379999</v>
      </c>
      <c r="BB5813" s="138">
        <f t="shared" ca="1" si="136"/>
        <v>1</v>
      </c>
    </row>
    <row r="5814" spans="52:54" ht="15.75" customHeight="1">
      <c r="AZ5814" s="138">
        <f t="shared" ca="1" si="134"/>
        <v>390000</v>
      </c>
      <c r="BA5814" s="138">
        <f t="shared" ca="1" si="135"/>
        <v>389999</v>
      </c>
      <c r="BB5814" s="138">
        <f t="shared" ca="1" si="136"/>
        <v>1</v>
      </c>
    </row>
    <row r="5815" spans="52:54" ht="15.75" customHeight="1">
      <c r="AZ5815" s="138">
        <f t="shared" ca="1" si="134"/>
        <v>398000</v>
      </c>
      <c r="BA5815" s="138">
        <f t="shared" ca="1" si="135"/>
        <v>397999</v>
      </c>
      <c r="BB5815" s="138">
        <f t="shared" ca="1" si="136"/>
        <v>1</v>
      </c>
    </row>
    <row r="5816" spans="52:54" ht="15.75" customHeight="1">
      <c r="AZ5816" s="138">
        <f t="shared" ca="1" si="134"/>
        <v>222000</v>
      </c>
      <c r="BA5816" s="138">
        <f t="shared" ca="1" si="135"/>
        <v>221999</v>
      </c>
      <c r="BB5816" s="138">
        <f t="shared" ca="1" si="136"/>
        <v>1</v>
      </c>
    </row>
    <row r="5817" spans="52:54" ht="15.75" customHeight="1">
      <c r="AZ5817" s="138">
        <f t="shared" ca="1" si="134"/>
        <v>246000</v>
      </c>
      <c r="BA5817" s="138">
        <f t="shared" ca="1" si="135"/>
        <v>245999</v>
      </c>
      <c r="BB5817" s="138">
        <f t="shared" ca="1" si="136"/>
        <v>1</v>
      </c>
    </row>
    <row r="5818" spans="52:54" ht="15.75" customHeight="1">
      <c r="AZ5818" s="138">
        <f t="shared" ca="1" si="134"/>
        <v>246000</v>
      </c>
      <c r="BA5818" s="138">
        <f t="shared" ca="1" si="135"/>
        <v>245999</v>
      </c>
      <c r="BB5818" s="138">
        <f t="shared" ca="1" si="136"/>
        <v>1</v>
      </c>
    </row>
    <row r="5819" spans="52:54" ht="15.75" customHeight="1">
      <c r="AZ5819" s="138">
        <f t="shared" ca="1" si="134"/>
        <v>368000</v>
      </c>
      <c r="BA5819" s="138">
        <f t="shared" ca="1" si="135"/>
        <v>367999</v>
      </c>
      <c r="BB5819" s="138">
        <f t="shared" ca="1" si="136"/>
        <v>1</v>
      </c>
    </row>
    <row r="5820" spans="52:54" ht="15.75" customHeight="1">
      <c r="AZ5820" s="138">
        <f t="shared" ca="1" si="134"/>
        <v>247000</v>
      </c>
      <c r="BA5820" s="138">
        <f t="shared" ca="1" si="135"/>
        <v>246999</v>
      </c>
      <c r="BB5820" s="138">
        <f t="shared" ca="1" si="136"/>
        <v>1</v>
      </c>
    </row>
    <row r="5821" spans="52:54" ht="15.75" customHeight="1">
      <c r="AZ5821" s="138">
        <f t="shared" ca="1" si="134"/>
        <v>130000</v>
      </c>
      <c r="BA5821" s="138">
        <f t="shared" ca="1" si="135"/>
        <v>129999</v>
      </c>
      <c r="BB5821" s="138">
        <f t="shared" ca="1" si="136"/>
        <v>1</v>
      </c>
    </row>
    <row r="5822" spans="52:54" ht="15.75" customHeight="1">
      <c r="AZ5822" s="138">
        <f t="shared" ca="1" si="134"/>
        <v>103000</v>
      </c>
      <c r="BA5822" s="138">
        <f t="shared" ca="1" si="135"/>
        <v>102999</v>
      </c>
      <c r="BB5822" s="138">
        <f t="shared" ca="1" si="136"/>
        <v>1</v>
      </c>
    </row>
    <row r="5823" spans="52:54" ht="15.75" customHeight="1">
      <c r="AZ5823" s="138">
        <f t="shared" ca="1" si="134"/>
        <v>199000</v>
      </c>
      <c r="BA5823" s="138">
        <f t="shared" ca="1" si="135"/>
        <v>198999</v>
      </c>
      <c r="BB5823" s="138">
        <f t="shared" ca="1" si="136"/>
        <v>1</v>
      </c>
    </row>
    <row r="5824" spans="52:54" ht="15.75" customHeight="1">
      <c r="AZ5824" s="138">
        <f t="shared" ca="1" si="134"/>
        <v>385000</v>
      </c>
      <c r="BA5824" s="138">
        <f t="shared" ca="1" si="135"/>
        <v>384999</v>
      </c>
      <c r="BB5824" s="138">
        <f t="shared" ca="1" si="136"/>
        <v>1</v>
      </c>
    </row>
    <row r="5825" spans="52:54" ht="15.75" customHeight="1">
      <c r="AZ5825" s="138">
        <f t="shared" ca="1" si="134"/>
        <v>179000</v>
      </c>
      <c r="BA5825" s="138">
        <f t="shared" ca="1" si="135"/>
        <v>178999</v>
      </c>
      <c r="BB5825" s="138">
        <f t="shared" ca="1" si="136"/>
        <v>1</v>
      </c>
    </row>
    <row r="5826" spans="52:54" ht="15.75" customHeight="1">
      <c r="AZ5826" s="138">
        <f t="shared" ca="1" si="134"/>
        <v>180000</v>
      </c>
      <c r="BA5826" s="138">
        <f t="shared" ca="1" si="135"/>
        <v>179999</v>
      </c>
      <c r="BB5826" s="138">
        <f t="shared" ca="1" si="136"/>
        <v>1</v>
      </c>
    </row>
    <row r="5827" spans="52:54" ht="15.75" customHeight="1">
      <c r="AZ5827" s="138">
        <f t="shared" ca="1" si="134"/>
        <v>308000</v>
      </c>
      <c r="BA5827" s="138">
        <f t="shared" ca="1" si="135"/>
        <v>307999</v>
      </c>
      <c r="BB5827" s="138">
        <f t="shared" ca="1" si="136"/>
        <v>1</v>
      </c>
    </row>
    <row r="5828" spans="52:54" ht="15.75" customHeight="1">
      <c r="AZ5828" s="138">
        <f t="shared" ca="1" si="134"/>
        <v>123000</v>
      </c>
      <c r="BA5828" s="138">
        <f t="shared" ca="1" si="135"/>
        <v>122999</v>
      </c>
      <c r="BB5828" s="138">
        <f t="shared" ca="1" si="136"/>
        <v>1</v>
      </c>
    </row>
    <row r="5829" spans="52:54" ht="15.75" customHeight="1">
      <c r="AZ5829" s="138">
        <f t="shared" ca="1" si="134"/>
        <v>381000</v>
      </c>
      <c r="BA5829" s="138">
        <f t="shared" ca="1" si="135"/>
        <v>380999</v>
      </c>
      <c r="BB5829" s="138">
        <f t="shared" ca="1" si="136"/>
        <v>1</v>
      </c>
    </row>
    <row r="5830" spans="52:54" ht="15.75" customHeight="1">
      <c r="AZ5830" s="138">
        <f t="shared" ca="1" si="134"/>
        <v>374000</v>
      </c>
      <c r="BA5830" s="138">
        <f t="shared" ca="1" si="135"/>
        <v>373999</v>
      </c>
      <c r="BB5830" s="138">
        <f t="shared" ca="1" si="136"/>
        <v>1</v>
      </c>
    </row>
    <row r="5831" spans="52:54" ht="15.75" customHeight="1">
      <c r="AZ5831" s="138">
        <f t="shared" ca="1" si="134"/>
        <v>215000</v>
      </c>
      <c r="BA5831" s="138">
        <f t="shared" ca="1" si="135"/>
        <v>214999</v>
      </c>
      <c r="BB5831" s="138">
        <f t="shared" ca="1" si="136"/>
        <v>1</v>
      </c>
    </row>
    <row r="5832" spans="52:54" ht="15.75" customHeight="1">
      <c r="AZ5832" s="138">
        <f t="shared" ca="1" si="134"/>
        <v>102000</v>
      </c>
      <c r="BA5832" s="138">
        <f t="shared" ca="1" si="135"/>
        <v>101999</v>
      </c>
      <c r="BB5832" s="138">
        <f t="shared" ca="1" si="136"/>
        <v>1</v>
      </c>
    </row>
    <row r="5833" spans="52:54" ht="15.75" customHeight="1">
      <c r="AZ5833" s="138">
        <f t="shared" ca="1" si="134"/>
        <v>374000</v>
      </c>
      <c r="BA5833" s="138">
        <f t="shared" ca="1" si="135"/>
        <v>373999</v>
      </c>
      <c r="BB5833" s="138">
        <f t="shared" ca="1" si="136"/>
        <v>1</v>
      </c>
    </row>
    <row r="5834" spans="52:54" ht="15.75" customHeight="1">
      <c r="AZ5834" s="138">
        <f t="shared" ca="1" si="134"/>
        <v>175000</v>
      </c>
      <c r="BA5834" s="138">
        <f t="shared" ca="1" si="135"/>
        <v>174999</v>
      </c>
      <c r="BB5834" s="138">
        <f t="shared" ca="1" si="136"/>
        <v>1</v>
      </c>
    </row>
    <row r="5835" spans="52:54" ht="15.75" customHeight="1">
      <c r="AZ5835" s="138">
        <f t="shared" ca="1" si="134"/>
        <v>360000</v>
      </c>
      <c r="BA5835" s="138">
        <f t="shared" ca="1" si="135"/>
        <v>359999</v>
      </c>
      <c r="BB5835" s="138">
        <f t="shared" ca="1" si="136"/>
        <v>1</v>
      </c>
    </row>
    <row r="5836" spans="52:54" ht="15.75" customHeight="1">
      <c r="AZ5836" s="138">
        <f t="shared" ca="1" si="134"/>
        <v>362000</v>
      </c>
      <c r="BA5836" s="138">
        <f t="shared" ca="1" si="135"/>
        <v>361999</v>
      </c>
      <c r="BB5836" s="138">
        <f t="shared" ca="1" si="136"/>
        <v>1</v>
      </c>
    </row>
    <row r="5837" spans="52:54" ht="15.75" customHeight="1">
      <c r="AZ5837" s="138">
        <f t="shared" ca="1" si="134"/>
        <v>300000</v>
      </c>
      <c r="BA5837" s="138">
        <f t="shared" ca="1" si="135"/>
        <v>299999</v>
      </c>
      <c r="BB5837" s="138">
        <f t="shared" ca="1" si="136"/>
        <v>1</v>
      </c>
    </row>
    <row r="5838" spans="52:54" ht="15.75" customHeight="1">
      <c r="AZ5838" s="138">
        <f t="shared" ca="1" si="134"/>
        <v>157000</v>
      </c>
      <c r="BA5838" s="138">
        <f t="shared" ca="1" si="135"/>
        <v>156999</v>
      </c>
      <c r="BB5838" s="138">
        <f t="shared" ca="1" si="136"/>
        <v>1</v>
      </c>
    </row>
    <row r="5839" spans="52:54" ht="15.75" customHeight="1">
      <c r="AZ5839" s="138">
        <f t="shared" ca="1" si="134"/>
        <v>153000</v>
      </c>
      <c r="BA5839" s="138">
        <f t="shared" ca="1" si="135"/>
        <v>152999</v>
      </c>
      <c r="BB5839" s="138">
        <f t="shared" ca="1" si="136"/>
        <v>1</v>
      </c>
    </row>
    <row r="5840" spans="52:54" ht="15.75" customHeight="1">
      <c r="AZ5840" s="138">
        <f t="shared" ca="1" si="134"/>
        <v>197000</v>
      </c>
      <c r="BA5840" s="138">
        <f t="shared" ca="1" si="135"/>
        <v>196999</v>
      </c>
      <c r="BB5840" s="138">
        <f t="shared" ca="1" si="136"/>
        <v>1</v>
      </c>
    </row>
    <row r="5841" spans="52:54" ht="15.75" customHeight="1">
      <c r="AZ5841" s="138">
        <f t="shared" ca="1" si="134"/>
        <v>220000</v>
      </c>
      <c r="BA5841" s="138">
        <f t="shared" ca="1" si="135"/>
        <v>219999</v>
      </c>
      <c r="BB5841" s="138">
        <f t="shared" ca="1" si="136"/>
        <v>1</v>
      </c>
    </row>
    <row r="5842" spans="52:54" ht="15.75" customHeight="1">
      <c r="AZ5842" s="138">
        <f t="shared" ca="1" si="134"/>
        <v>153000</v>
      </c>
      <c r="BA5842" s="138">
        <f t="shared" ca="1" si="135"/>
        <v>152999</v>
      </c>
      <c r="BB5842" s="138">
        <f t="shared" ca="1" si="136"/>
        <v>1</v>
      </c>
    </row>
    <row r="5843" spans="52:54" ht="15.75" customHeight="1">
      <c r="AZ5843" s="138">
        <f t="shared" ca="1" si="134"/>
        <v>375000</v>
      </c>
      <c r="BA5843" s="138">
        <f t="shared" ca="1" si="135"/>
        <v>374999</v>
      </c>
      <c r="BB5843" s="138">
        <f t="shared" ca="1" si="136"/>
        <v>1</v>
      </c>
    </row>
    <row r="5844" spans="52:54" ht="15.75" customHeight="1">
      <c r="AZ5844" s="138">
        <f t="shared" ca="1" si="134"/>
        <v>286000</v>
      </c>
      <c r="BA5844" s="138">
        <f t="shared" ca="1" si="135"/>
        <v>285999</v>
      </c>
      <c r="BB5844" s="138">
        <f t="shared" ca="1" si="136"/>
        <v>1</v>
      </c>
    </row>
    <row r="5845" spans="52:54" ht="15.75" customHeight="1">
      <c r="AZ5845" s="138">
        <f t="shared" ca="1" si="134"/>
        <v>365000</v>
      </c>
      <c r="BA5845" s="138">
        <f t="shared" ca="1" si="135"/>
        <v>364999</v>
      </c>
      <c r="BB5845" s="138">
        <f t="shared" ca="1" si="136"/>
        <v>1</v>
      </c>
    </row>
    <row r="5846" spans="52:54" ht="15.75" customHeight="1">
      <c r="AZ5846" s="138">
        <f t="shared" ca="1" si="134"/>
        <v>318000</v>
      </c>
      <c r="BA5846" s="138">
        <f t="shared" ca="1" si="135"/>
        <v>317999</v>
      </c>
      <c r="BB5846" s="138">
        <f t="shared" ca="1" si="136"/>
        <v>1</v>
      </c>
    </row>
    <row r="5847" spans="52:54" ht="15.75" customHeight="1">
      <c r="AZ5847" s="138">
        <f t="shared" ca="1" si="134"/>
        <v>376000</v>
      </c>
      <c r="BA5847" s="138">
        <f t="shared" ca="1" si="135"/>
        <v>375999</v>
      </c>
      <c r="BB5847" s="138">
        <f t="shared" ca="1" si="136"/>
        <v>1</v>
      </c>
    </row>
    <row r="5848" spans="52:54" ht="15.75" customHeight="1">
      <c r="AZ5848" s="138">
        <f t="shared" ca="1" si="134"/>
        <v>114000</v>
      </c>
      <c r="BA5848" s="138">
        <f t="shared" ca="1" si="135"/>
        <v>113999</v>
      </c>
      <c r="BB5848" s="138">
        <f t="shared" ca="1" si="136"/>
        <v>1</v>
      </c>
    </row>
    <row r="5849" spans="52:54" ht="15.75" customHeight="1">
      <c r="AZ5849" s="138">
        <f t="shared" ca="1" si="134"/>
        <v>364000</v>
      </c>
      <c r="BA5849" s="138">
        <f t="shared" ca="1" si="135"/>
        <v>363999</v>
      </c>
      <c r="BB5849" s="138">
        <f t="shared" ca="1" si="136"/>
        <v>1</v>
      </c>
    </row>
    <row r="5850" spans="52:54" ht="15.75" customHeight="1">
      <c r="AZ5850" s="138">
        <f t="shared" ca="1" si="134"/>
        <v>292000</v>
      </c>
      <c r="BA5850" s="138">
        <f t="shared" ca="1" si="135"/>
        <v>291999</v>
      </c>
      <c r="BB5850" s="138">
        <f t="shared" ca="1" si="136"/>
        <v>1</v>
      </c>
    </row>
    <row r="5851" spans="52:54" ht="15.75" customHeight="1">
      <c r="AZ5851" s="138">
        <f t="shared" ca="1" si="134"/>
        <v>232000</v>
      </c>
      <c r="BA5851" s="138">
        <f t="shared" ca="1" si="135"/>
        <v>231999</v>
      </c>
      <c r="BB5851" s="138">
        <f t="shared" ca="1" si="136"/>
        <v>1</v>
      </c>
    </row>
    <row r="5852" spans="52:54" ht="15.75" customHeight="1">
      <c r="AZ5852" s="138">
        <f t="shared" ca="1" si="134"/>
        <v>233000</v>
      </c>
      <c r="BA5852" s="138">
        <f t="shared" ca="1" si="135"/>
        <v>232999</v>
      </c>
      <c r="BB5852" s="138">
        <f t="shared" ca="1" si="136"/>
        <v>1</v>
      </c>
    </row>
    <row r="5853" spans="52:54" ht="15.75" customHeight="1">
      <c r="AZ5853" s="138">
        <f t="shared" ca="1" si="134"/>
        <v>337000</v>
      </c>
      <c r="BA5853" s="138">
        <f t="shared" ca="1" si="135"/>
        <v>336999</v>
      </c>
      <c r="BB5853" s="138">
        <f t="shared" ca="1" si="136"/>
        <v>1</v>
      </c>
    </row>
    <row r="5854" spans="52:54" ht="15.75" customHeight="1">
      <c r="AZ5854" s="138">
        <f t="shared" ca="1" si="134"/>
        <v>120000</v>
      </c>
      <c r="BA5854" s="138">
        <f t="shared" ca="1" si="135"/>
        <v>119999</v>
      </c>
      <c r="BB5854" s="138">
        <f t="shared" ca="1" si="136"/>
        <v>1</v>
      </c>
    </row>
    <row r="5855" spans="52:54" ht="15.75" customHeight="1">
      <c r="AZ5855" s="138">
        <f t="shared" ca="1" si="134"/>
        <v>356000</v>
      </c>
      <c r="BA5855" s="138">
        <f t="shared" ca="1" si="135"/>
        <v>355999</v>
      </c>
      <c r="BB5855" s="138">
        <f t="shared" ca="1" si="136"/>
        <v>1</v>
      </c>
    </row>
    <row r="5856" spans="52:54" ht="15.75" customHeight="1">
      <c r="AZ5856" s="138">
        <f t="shared" ca="1" si="134"/>
        <v>373000</v>
      </c>
      <c r="BA5856" s="138">
        <f t="shared" ca="1" si="135"/>
        <v>372999</v>
      </c>
      <c r="BB5856" s="138">
        <f t="shared" ca="1" si="136"/>
        <v>1</v>
      </c>
    </row>
    <row r="5857" spans="52:54" ht="15.75" customHeight="1">
      <c r="AZ5857" s="138">
        <f t="shared" ca="1" si="134"/>
        <v>174000</v>
      </c>
      <c r="BA5857" s="138">
        <f t="shared" ca="1" si="135"/>
        <v>173999</v>
      </c>
      <c r="BB5857" s="138">
        <f t="shared" ca="1" si="136"/>
        <v>1</v>
      </c>
    </row>
    <row r="5858" spans="52:54" ht="15.75" customHeight="1">
      <c r="AZ5858" s="138">
        <f t="shared" ca="1" si="134"/>
        <v>364000</v>
      </c>
      <c r="BA5858" s="138">
        <f t="shared" ca="1" si="135"/>
        <v>363999</v>
      </c>
      <c r="BB5858" s="138">
        <f t="shared" ca="1" si="136"/>
        <v>1</v>
      </c>
    </row>
    <row r="5859" spans="52:54" ht="15.75" customHeight="1">
      <c r="AZ5859" s="138">
        <f t="shared" ca="1" si="134"/>
        <v>285000</v>
      </c>
      <c r="BA5859" s="138">
        <f t="shared" ca="1" si="135"/>
        <v>284999</v>
      </c>
      <c r="BB5859" s="138">
        <f t="shared" ca="1" si="136"/>
        <v>1</v>
      </c>
    </row>
    <row r="5860" spans="52:54" ht="15.75" customHeight="1">
      <c r="AZ5860" s="138">
        <f t="shared" ca="1" si="134"/>
        <v>364000</v>
      </c>
      <c r="BA5860" s="138">
        <f t="shared" ca="1" si="135"/>
        <v>363999</v>
      </c>
      <c r="BB5860" s="138">
        <f t="shared" ca="1" si="136"/>
        <v>1</v>
      </c>
    </row>
    <row r="5861" spans="52:54" ht="15.75" customHeight="1">
      <c r="AZ5861" s="138">
        <f t="shared" ca="1" si="134"/>
        <v>362000</v>
      </c>
      <c r="BA5861" s="138">
        <f t="shared" ca="1" si="135"/>
        <v>361999</v>
      </c>
      <c r="BB5861" s="138">
        <f t="shared" ca="1" si="136"/>
        <v>1</v>
      </c>
    </row>
    <row r="5862" spans="52:54" ht="15.75" customHeight="1">
      <c r="AZ5862" s="138">
        <f t="shared" ca="1" si="134"/>
        <v>383000</v>
      </c>
      <c r="BA5862" s="138">
        <f t="shared" ca="1" si="135"/>
        <v>382999</v>
      </c>
      <c r="BB5862" s="138">
        <f t="shared" ca="1" si="136"/>
        <v>1</v>
      </c>
    </row>
    <row r="5863" spans="52:54" ht="15.75" customHeight="1">
      <c r="AZ5863" s="138">
        <f t="shared" ca="1" si="134"/>
        <v>214000</v>
      </c>
      <c r="BA5863" s="138">
        <f t="shared" ca="1" si="135"/>
        <v>213999</v>
      </c>
      <c r="BB5863" s="138">
        <f t="shared" ca="1" si="136"/>
        <v>1</v>
      </c>
    </row>
    <row r="5864" spans="52:54" ht="15.75" customHeight="1">
      <c r="AZ5864" s="138">
        <f t="shared" ca="1" si="134"/>
        <v>297000</v>
      </c>
      <c r="BA5864" s="138">
        <f t="shared" ca="1" si="135"/>
        <v>296999</v>
      </c>
      <c r="BB5864" s="138">
        <f t="shared" ca="1" si="136"/>
        <v>1</v>
      </c>
    </row>
    <row r="5865" spans="52:54" ht="15.75" customHeight="1">
      <c r="AZ5865" s="138">
        <f t="shared" ca="1" si="134"/>
        <v>329000</v>
      </c>
      <c r="BA5865" s="138">
        <f t="shared" ca="1" si="135"/>
        <v>328999</v>
      </c>
      <c r="BB5865" s="138">
        <f t="shared" ca="1" si="136"/>
        <v>1</v>
      </c>
    </row>
    <row r="5866" spans="52:54" ht="15.75" customHeight="1">
      <c r="AZ5866" s="138">
        <f t="shared" ca="1" si="134"/>
        <v>255000</v>
      </c>
      <c r="BA5866" s="138">
        <f t="shared" ca="1" si="135"/>
        <v>254999</v>
      </c>
      <c r="BB5866" s="138">
        <f t="shared" ca="1" si="136"/>
        <v>1</v>
      </c>
    </row>
    <row r="5867" spans="52:54" ht="15.75" customHeight="1">
      <c r="AZ5867" s="138">
        <f t="shared" ca="1" si="134"/>
        <v>245000</v>
      </c>
      <c r="BA5867" s="138">
        <f t="shared" ca="1" si="135"/>
        <v>244999</v>
      </c>
      <c r="BB5867" s="138">
        <f t="shared" ca="1" si="136"/>
        <v>1</v>
      </c>
    </row>
    <row r="5868" spans="52:54" ht="15.75" customHeight="1">
      <c r="AZ5868" s="138">
        <f t="shared" ca="1" si="134"/>
        <v>220000</v>
      </c>
      <c r="BA5868" s="138">
        <f t="shared" ca="1" si="135"/>
        <v>219999</v>
      </c>
      <c r="BB5868" s="138">
        <f t="shared" ca="1" si="136"/>
        <v>1</v>
      </c>
    </row>
    <row r="5869" spans="52:54" ht="15.75" customHeight="1">
      <c r="AZ5869" s="138">
        <f t="shared" ref="AZ5869:AZ6123" ca="1" si="137">RANDBETWEEN(100,400)*1000</f>
        <v>119000</v>
      </c>
      <c r="BA5869" s="138">
        <f t="shared" ref="BA5869:BA6123" ca="1" si="138">+AZ5869-1</f>
        <v>118999</v>
      </c>
      <c r="BB5869" s="138">
        <f t="shared" ref="BB5869:BB6123" ca="1" si="139">+AZ5869-BA5869</f>
        <v>1</v>
      </c>
    </row>
    <row r="5870" spans="52:54" ht="15.75" customHeight="1">
      <c r="AZ5870" s="138">
        <f t="shared" ca="1" si="137"/>
        <v>381000</v>
      </c>
      <c r="BA5870" s="138">
        <f t="shared" ca="1" si="138"/>
        <v>380999</v>
      </c>
      <c r="BB5870" s="138">
        <f t="shared" ca="1" si="139"/>
        <v>1</v>
      </c>
    </row>
    <row r="5871" spans="52:54" ht="15.75" customHeight="1">
      <c r="AZ5871" s="138">
        <f t="shared" ca="1" si="137"/>
        <v>311000</v>
      </c>
      <c r="BA5871" s="138">
        <f t="shared" ca="1" si="138"/>
        <v>310999</v>
      </c>
      <c r="BB5871" s="138">
        <f t="shared" ca="1" si="139"/>
        <v>1</v>
      </c>
    </row>
    <row r="5872" spans="52:54" ht="15.75" customHeight="1">
      <c r="AZ5872" s="138">
        <f t="shared" ca="1" si="137"/>
        <v>397000</v>
      </c>
      <c r="BA5872" s="138">
        <f t="shared" ca="1" si="138"/>
        <v>396999</v>
      </c>
      <c r="BB5872" s="138">
        <f t="shared" ca="1" si="139"/>
        <v>1</v>
      </c>
    </row>
    <row r="5873" spans="52:54" ht="15.75" customHeight="1">
      <c r="AZ5873" s="138">
        <f t="shared" ca="1" si="137"/>
        <v>349000</v>
      </c>
      <c r="BA5873" s="138">
        <f t="shared" ca="1" si="138"/>
        <v>348999</v>
      </c>
      <c r="BB5873" s="138">
        <f t="shared" ca="1" si="139"/>
        <v>1</v>
      </c>
    </row>
    <row r="5874" spans="52:54" ht="15.75" customHeight="1">
      <c r="AZ5874" s="138">
        <f t="shared" ca="1" si="137"/>
        <v>284000</v>
      </c>
      <c r="BA5874" s="138">
        <f t="shared" ca="1" si="138"/>
        <v>283999</v>
      </c>
      <c r="BB5874" s="138">
        <f t="shared" ca="1" si="139"/>
        <v>1</v>
      </c>
    </row>
    <row r="5875" spans="52:54" ht="15.75" customHeight="1">
      <c r="AZ5875" s="138">
        <f t="shared" ca="1" si="137"/>
        <v>399000</v>
      </c>
      <c r="BA5875" s="138">
        <f t="shared" ca="1" si="138"/>
        <v>398999</v>
      </c>
      <c r="BB5875" s="138">
        <f t="shared" ca="1" si="139"/>
        <v>1</v>
      </c>
    </row>
    <row r="5876" spans="52:54" ht="15.75" customHeight="1">
      <c r="AZ5876" s="138">
        <f t="shared" ca="1" si="137"/>
        <v>393000</v>
      </c>
      <c r="BA5876" s="138">
        <f t="shared" ca="1" si="138"/>
        <v>392999</v>
      </c>
      <c r="BB5876" s="138">
        <f t="shared" ca="1" si="139"/>
        <v>1</v>
      </c>
    </row>
    <row r="5877" spans="52:54" ht="15.75" customHeight="1">
      <c r="AZ5877" s="138">
        <f t="shared" ca="1" si="137"/>
        <v>257000</v>
      </c>
      <c r="BA5877" s="138">
        <f t="shared" ca="1" si="138"/>
        <v>256999</v>
      </c>
      <c r="BB5877" s="138">
        <f t="shared" ca="1" si="139"/>
        <v>1</v>
      </c>
    </row>
    <row r="5878" spans="52:54" ht="15.75" customHeight="1">
      <c r="AZ5878" s="138">
        <f t="shared" ca="1" si="137"/>
        <v>169000</v>
      </c>
      <c r="BA5878" s="138">
        <f t="shared" ca="1" si="138"/>
        <v>168999</v>
      </c>
      <c r="BB5878" s="138">
        <f t="shared" ca="1" si="139"/>
        <v>1</v>
      </c>
    </row>
    <row r="5879" spans="52:54" ht="15.75" customHeight="1">
      <c r="AZ5879" s="138">
        <f t="shared" ca="1" si="137"/>
        <v>390000</v>
      </c>
      <c r="BA5879" s="138">
        <f t="shared" ca="1" si="138"/>
        <v>389999</v>
      </c>
      <c r="BB5879" s="138">
        <f t="shared" ca="1" si="139"/>
        <v>1</v>
      </c>
    </row>
    <row r="5880" spans="52:54" ht="15.75" customHeight="1">
      <c r="AZ5880" s="138">
        <f t="shared" ca="1" si="137"/>
        <v>112000</v>
      </c>
      <c r="BA5880" s="138">
        <f t="shared" ca="1" si="138"/>
        <v>111999</v>
      </c>
      <c r="BB5880" s="138">
        <f t="shared" ca="1" si="139"/>
        <v>1</v>
      </c>
    </row>
    <row r="5881" spans="52:54" ht="15.75" customHeight="1">
      <c r="AZ5881" s="138">
        <f t="shared" ca="1" si="137"/>
        <v>252000</v>
      </c>
      <c r="BA5881" s="138">
        <f t="shared" ca="1" si="138"/>
        <v>251999</v>
      </c>
      <c r="BB5881" s="138">
        <f t="shared" ca="1" si="139"/>
        <v>1</v>
      </c>
    </row>
    <row r="5882" spans="52:54" ht="15.75" customHeight="1">
      <c r="AZ5882" s="138">
        <f t="shared" ca="1" si="137"/>
        <v>167000</v>
      </c>
      <c r="BA5882" s="138">
        <f t="shared" ca="1" si="138"/>
        <v>166999</v>
      </c>
      <c r="BB5882" s="138">
        <f t="shared" ca="1" si="139"/>
        <v>1</v>
      </c>
    </row>
    <row r="5883" spans="52:54" ht="15.75" customHeight="1">
      <c r="AZ5883" s="138">
        <f t="shared" ca="1" si="137"/>
        <v>107000</v>
      </c>
      <c r="BA5883" s="138">
        <f t="shared" ca="1" si="138"/>
        <v>106999</v>
      </c>
      <c r="BB5883" s="138">
        <f t="shared" ca="1" si="139"/>
        <v>1</v>
      </c>
    </row>
    <row r="5884" spans="52:54" ht="15.75" customHeight="1">
      <c r="AZ5884" s="138">
        <f t="shared" ca="1" si="137"/>
        <v>254000</v>
      </c>
      <c r="BA5884" s="138">
        <f t="shared" ca="1" si="138"/>
        <v>253999</v>
      </c>
      <c r="BB5884" s="138">
        <f t="shared" ca="1" si="139"/>
        <v>1</v>
      </c>
    </row>
    <row r="5885" spans="52:54" ht="15.75" customHeight="1">
      <c r="AZ5885" s="138">
        <f t="shared" ca="1" si="137"/>
        <v>210000</v>
      </c>
      <c r="BA5885" s="138">
        <f t="shared" ca="1" si="138"/>
        <v>209999</v>
      </c>
      <c r="BB5885" s="138">
        <f t="shared" ca="1" si="139"/>
        <v>1</v>
      </c>
    </row>
    <row r="5886" spans="52:54" ht="15.75" customHeight="1">
      <c r="AZ5886" s="138">
        <f t="shared" ca="1" si="137"/>
        <v>385000</v>
      </c>
      <c r="BA5886" s="138">
        <f t="shared" ca="1" si="138"/>
        <v>384999</v>
      </c>
      <c r="BB5886" s="138">
        <f t="shared" ca="1" si="139"/>
        <v>1</v>
      </c>
    </row>
    <row r="5887" spans="52:54" ht="15.75" customHeight="1">
      <c r="AZ5887" s="138">
        <f t="shared" ca="1" si="137"/>
        <v>177000</v>
      </c>
      <c r="BA5887" s="138">
        <f t="shared" ca="1" si="138"/>
        <v>176999</v>
      </c>
      <c r="BB5887" s="138">
        <f t="shared" ca="1" si="139"/>
        <v>1</v>
      </c>
    </row>
    <row r="5888" spans="52:54" ht="15.75" customHeight="1">
      <c r="AZ5888" s="138">
        <f t="shared" ca="1" si="137"/>
        <v>273000</v>
      </c>
      <c r="BA5888" s="138">
        <f t="shared" ca="1" si="138"/>
        <v>272999</v>
      </c>
      <c r="BB5888" s="138">
        <f t="shared" ca="1" si="139"/>
        <v>1</v>
      </c>
    </row>
    <row r="5889" spans="52:54" ht="15.75" customHeight="1">
      <c r="AZ5889" s="138">
        <f t="shared" ca="1" si="137"/>
        <v>370000</v>
      </c>
      <c r="BA5889" s="138">
        <f t="shared" ca="1" si="138"/>
        <v>369999</v>
      </c>
      <c r="BB5889" s="138">
        <f t="shared" ca="1" si="139"/>
        <v>1</v>
      </c>
    </row>
    <row r="5890" spans="52:54" ht="15.75" customHeight="1">
      <c r="AZ5890" s="138">
        <f t="shared" ca="1" si="137"/>
        <v>249000</v>
      </c>
      <c r="BA5890" s="138">
        <f t="shared" ca="1" si="138"/>
        <v>248999</v>
      </c>
      <c r="BB5890" s="138">
        <f t="shared" ca="1" si="139"/>
        <v>1</v>
      </c>
    </row>
    <row r="5891" spans="52:54" ht="15.75" customHeight="1">
      <c r="AZ5891" s="138">
        <f t="shared" ca="1" si="137"/>
        <v>106000</v>
      </c>
      <c r="BA5891" s="138">
        <f t="shared" ca="1" si="138"/>
        <v>105999</v>
      </c>
      <c r="BB5891" s="138">
        <f t="shared" ca="1" si="139"/>
        <v>1</v>
      </c>
    </row>
    <row r="5892" spans="52:54" ht="15.75" customHeight="1">
      <c r="AZ5892" s="138">
        <f t="shared" ca="1" si="137"/>
        <v>142000</v>
      </c>
      <c r="BA5892" s="138">
        <f t="shared" ca="1" si="138"/>
        <v>141999</v>
      </c>
      <c r="BB5892" s="138">
        <f t="shared" ca="1" si="139"/>
        <v>1</v>
      </c>
    </row>
    <row r="5893" spans="52:54" ht="15.75" customHeight="1">
      <c r="AZ5893" s="138">
        <f t="shared" ca="1" si="137"/>
        <v>252000</v>
      </c>
      <c r="BA5893" s="138">
        <f t="shared" ca="1" si="138"/>
        <v>251999</v>
      </c>
      <c r="BB5893" s="138">
        <f t="shared" ca="1" si="139"/>
        <v>1</v>
      </c>
    </row>
    <row r="5894" spans="52:54" ht="15.75" customHeight="1">
      <c r="AZ5894" s="138">
        <f t="shared" ca="1" si="137"/>
        <v>380000</v>
      </c>
      <c r="BA5894" s="138">
        <f t="shared" ca="1" si="138"/>
        <v>379999</v>
      </c>
      <c r="BB5894" s="138">
        <f t="shared" ca="1" si="139"/>
        <v>1</v>
      </c>
    </row>
    <row r="5895" spans="52:54" ht="15.75" customHeight="1">
      <c r="AZ5895" s="138">
        <f t="shared" ca="1" si="137"/>
        <v>278000</v>
      </c>
      <c r="BA5895" s="138">
        <f t="shared" ca="1" si="138"/>
        <v>277999</v>
      </c>
      <c r="BB5895" s="138">
        <f t="shared" ca="1" si="139"/>
        <v>1</v>
      </c>
    </row>
    <row r="5896" spans="52:54" ht="15.75" customHeight="1">
      <c r="AZ5896" s="138">
        <f t="shared" ca="1" si="137"/>
        <v>210000</v>
      </c>
      <c r="BA5896" s="138">
        <f t="shared" ca="1" si="138"/>
        <v>209999</v>
      </c>
      <c r="BB5896" s="138">
        <f t="shared" ca="1" si="139"/>
        <v>1</v>
      </c>
    </row>
    <row r="5897" spans="52:54" ht="15.75" customHeight="1">
      <c r="AZ5897" s="138">
        <f t="shared" ca="1" si="137"/>
        <v>149000</v>
      </c>
      <c r="BA5897" s="138">
        <f t="shared" ca="1" si="138"/>
        <v>148999</v>
      </c>
      <c r="BB5897" s="138">
        <f t="shared" ca="1" si="139"/>
        <v>1</v>
      </c>
    </row>
    <row r="5898" spans="52:54" ht="15.75" customHeight="1">
      <c r="AZ5898" s="138">
        <f t="shared" ca="1" si="137"/>
        <v>166000</v>
      </c>
      <c r="BA5898" s="138">
        <f t="shared" ca="1" si="138"/>
        <v>165999</v>
      </c>
      <c r="BB5898" s="138">
        <f t="shared" ca="1" si="139"/>
        <v>1</v>
      </c>
    </row>
    <row r="5899" spans="52:54" ht="15.75" customHeight="1">
      <c r="AZ5899" s="138">
        <f t="shared" ca="1" si="137"/>
        <v>281000</v>
      </c>
      <c r="BA5899" s="138">
        <f t="shared" ca="1" si="138"/>
        <v>280999</v>
      </c>
      <c r="BB5899" s="138">
        <f t="shared" ca="1" si="139"/>
        <v>1</v>
      </c>
    </row>
    <row r="5900" spans="52:54" ht="15.75" customHeight="1">
      <c r="AZ5900" s="138">
        <f t="shared" ca="1" si="137"/>
        <v>185000</v>
      </c>
      <c r="BA5900" s="138">
        <f t="shared" ca="1" si="138"/>
        <v>184999</v>
      </c>
      <c r="BB5900" s="138">
        <f t="shared" ca="1" si="139"/>
        <v>1</v>
      </c>
    </row>
    <row r="5901" spans="52:54" ht="15.75" customHeight="1">
      <c r="AZ5901" s="138">
        <f t="shared" ca="1" si="137"/>
        <v>372000</v>
      </c>
      <c r="BA5901" s="138">
        <f t="shared" ca="1" si="138"/>
        <v>371999</v>
      </c>
      <c r="BB5901" s="138">
        <f t="shared" ca="1" si="139"/>
        <v>1</v>
      </c>
    </row>
    <row r="5902" spans="52:54" ht="15.75" customHeight="1">
      <c r="AZ5902" s="138">
        <f t="shared" ca="1" si="137"/>
        <v>254000</v>
      </c>
      <c r="BA5902" s="138">
        <f t="shared" ca="1" si="138"/>
        <v>253999</v>
      </c>
      <c r="BB5902" s="138">
        <f t="shared" ca="1" si="139"/>
        <v>1</v>
      </c>
    </row>
    <row r="5903" spans="52:54" ht="15.75" customHeight="1">
      <c r="AZ5903" s="138">
        <f t="shared" ca="1" si="137"/>
        <v>367000</v>
      </c>
      <c r="BA5903" s="138">
        <f t="shared" ca="1" si="138"/>
        <v>366999</v>
      </c>
      <c r="BB5903" s="138">
        <f t="shared" ca="1" si="139"/>
        <v>1</v>
      </c>
    </row>
    <row r="5904" spans="52:54" ht="15.75" customHeight="1">
      <c r="AZ5904" s="138">
        <f t="shared" ca="1" si="137"/>
        <v>143000</v>
      </c>
      <c r="BA5904" s="138">
        <f t="shared" ca="1" si="138"/>
        <v>142999</v>
      </c>
      <c r="BB5904" s="138">
        <f t="shared" ca="1" si="139"/>
        <v>1</v>
      </c>
    </row>
    <row r="5905" spans="52:54" ht="15.75" customHeight="1">
      <c r="AZ5905" s="138">
        <f t="shared" ca="1" si="137"/>
        <v>290000</v>
      </c>
      <c r="BA5905" s="138">
        <f t="shared" ca="1" si="138"/>
        <v>289999</v>
      </c>
      <c r="BB5905" s="138">
        <f t="shared" ca="1" si="139"/>
        <v>1</v>
      </c>
    </row>
    <row r="5906" spans="52:54" ht="15.75" customHeight="1">
      <c r="AZ5906" s="138">
        <f t="shared" ca="1" si="137"/>
        <v>173000</v>
      </c>
      <c r="BA5906" s="138">
        <f t="shared" ca="1" si="138"/>
        <v>172999</v>
      </c>
      <c r="BB5906" s="138">
        <f t="shared" ca="1" si="139"/>
        <v>1</v>
      </c>
    </row>
    <row r="5907" spans="52:54" ht="15.75" customHeight="1">
      <c r="AZ5907" s="138">
        <f t="shared" ca="1" si="137"/>
        <v>294000</v>
      </c>
      <c r="BA5907" s="138">
        <f t="shared" ca="1" si="138"/>
        <v>293999</v>
      </c>
      <c r="BB5907" s="138">
        <f t="shared" ca="1" si="139"/>
        <v>1</v>
      </c>
    </row>
    <row r="5908" spans="52:54" ht="15.75" customHeight="1">
      <c r="AZ5908" s="138">
        <f t="shared" ca="1" si="137"/>
        <v>342000</v>
      </c>
      <c r="BA5908" s="138">
        <f t="shared" ca="1" si="138"/>
        <v>341999</v>
      </c>
      <c r="BB5908" s="138">
        <f t="shared" ca="1" si="139"/>
        <v>1</v>
      </c>
    </row>
    <row r="5909" spans="52:54" ht="15.75" customHeight="1">
      <c r="AZ5909" s="138">
        <f t="shared" ca="1" si="137"/>
        <v>155000</v>
      </c>
      <c r="BA5909" s="138">
        <f t="shared" ca="1" si="138"/>
        <v>154999</v>
      </c>
      <c r="BB5909" s="138">
        <f t="shared" ca="1" si="139"/>
        <v>1</v>
      </c>
    </row>
    <row r="5910" spans="52:54" ht="15.75" customHeight="1">
      <c r="AZ5910" s="138">
        <f t="shared" ca="1" si="137"/>
        <v>254000</v>
      </c>
      <c r="BA5910" s="138">
        <f t="shared" ca="1" si="138"/>
        <v>253999</v>
      </c>
      <c r="BB5910" s="138">
        <f t="shared" ca="1" si="139"/>
        <v>1</v>
      </c>
    </row>
    <row r="5911" spans="52:54" ht="15.75" customHeight="1">
      <c r="AZ5911" s="138">
        <f t="shared" ca="1" si="137"/>
        <v>210000</v>
      </c>
      <c r="BA5911" s="138">
        <f t="shared" ca="1" si="138"/>
        <v>209999</v>
      </c>
      <c r="BB5911" s="138">
        <f t="shared" ca="1" si="139"/>
        <v>1</v>
      </c>
    </row>
    <row r="5912" spans="52:54" ht="15.75" customHeight="1">
      <c r="AZ5912" s="138">
        <f t="shared" ca="1" si="137"/>
        <v>230000</v>
      </c>
      <c r="BA5912" s="138">
        <f t="shared" ca="1" si="138"/>
        <v>229999</v>
      </c>
      <c r="BB5912" s="138">
        <f t="shared" ca="1" si="139"/>
        <v>1</v>
      </c>
    </row>
    <row r="5913" spans="52:54" ht="15.75" customHeight="1">
      <c r="AZ5913" s="138">
        <f t="shared" ca="1" si="137"/>
        <v>117000</v>
      </c>
      <c r="BA5913" s="138">
        <f t="shared" ca="1" si="138"/>
        <v>116999</v>
      </c>
      <c r="BB5913" s="138">
        <f t="shared" ca="1" si="139"/>
        <v>1</v>
      </c>
    </row>
    <row r="5914" spans="52:54" ht="15.75" customHeight="1">
      <c r="AZ5914" s="138">
        <f t="shared" ca="1" si="137"/>
        <v>142000</v>
      </c>
      <c r="BA5914" s="138">
        <f t="shared" ca="1" si="138"/>
        <v>141999</v>
      </c>
      <c r="BB5914" s="138">
        <f t="shared" ca="1" si="139"/>
        <v>1</v>
      </c>
    </row>
    <row r="5915" spans="52:54" ht="15.75" customHeight="1">
      <c r="AZ5915" s="138">
        <f t="shared" ca="1" si="137"/>
        <v>256000</v>
      </c>
      <c r="BA5915" s="138">
        <f t="shared" ca="1" si="138"/>
        <v>255999</v>
      </c>
      <c r="BB5915" s="138">
        <f t="shared" ca="1" si="139"/>
        <v>1</v>
      </c>
    </row>
    <row r="5916" spans="52:54" ht="15.75" customHeight="1">
      <c r="AZ5916" s="138">
        <f t="shared" ca="1" si="137"/>
        <v>116000</v>
      </c>
      <c r="BA5916" s="138">
        <f t="shared" ca="1" si="138"/>
        <v>115999</v>
      </c>
      <c r="BB5916" s="138">
        <f t="shared" ca="1" si="139"/>
        <v>1</v>
      </c>
    </row>
    <row r="5917" spans="52:54" ht="15.75" customHeight="1">
      <c r="AZ5917" s="138">
        <f t="shared" ca="1" si="137"/>
        <v>382000</v>
      </c>
      <c r="BA5917" s="138">
        <f t="shared" ca="1" si="138"/>
        <v>381999</v>
      </c>
      <c r="BB5917" s="138">
        <f t="shared" ca="1" si="139"/>
        <v>1</v>
      </c>
    </row>
    <row r="5918" spans="52:54" ht="15.75" customHeight="1">
      <c r="AZ5918" s="138">
        <f t="shared" ca="1" si="137"/>
        <v>196000</v>
      </c>
      <c r="BA5918" s="138">
        <f t="shared" ca="1" si="138"/>
        <v>195999</v>
      </c>
      <c r="BB5918" s="138">
        <f t="shared" ca="1" si="139"/>
        <v>1</v>
      </c>
    </row>
    <row r="5919" spans="52:54" ht="15.75" customHeight="1">
      <c r="AZ5919" s="138">
        <f t="shared" ca="1" si="137"/>
        <v>337000</v>
      </c>
      <c r="BA5919" s="138">
        <f t="shared" ca="1" si="138"/>
        <v>336999</v>
      </c>
      <c r="BB5919" s="138">
        <f t="shared" ca="1" si="139"/>
        <v>1</v>
      </c>
    </row>
    <row r="5920" spans="52:54" ht="15.75" customHeight="1">
      <c r="AZ5920" s="138">
        <f t="shared" ca="1" si="137"/>
        <v>162000</v>
      </c>
      <c r="BA5920" s="138">
        <f t="shared" ca="1" si="138"/>
        <v>161999</v>
      </c>
      <c r="BB5920" s="138">
        <f t="shared" ca="1" si="139"/>
        <v>1</v>
      </c>
    </row>
    <row r="5921" spans="52:54" ht="15.75" customHeight="1">
      <c r="AZ5921" s="138">
        <f t="shared" ca="1" si="137"/>
        <v>287000</v>
      </c>
      <c r="BA5921" s="138">
        <f t="shared" ca="1" si="138"/>
        <v>286999</v>
      </c>
      <c r="BB5921" s="138">
        <f t="shared" ca="1" si="139"/>
        <v>1</v>
      </c>
    </row>
    <row r="5922" spans="52:54" ht="15.75" customHeight="1">
      <c r="AZ5922" s="138">
        <f t="shared" ca="1" si="137"/>
        <v>168000</v>
      </c>
      <c r="BA5922" s="138">
        <f t="shared" ca="1" si="138"/>
        <v>167999</v>
      </c>
      <c r="BB5922" s="138">
        <f t="shared" ca="1" si="139"/>
        <v>1</v>
      </c>
    </row>
    <row r="5923" spans="52:54" ht="15.75" customHeight="1">
      <c r="AZ5923" s="138">
        <f t="shared" ca="1" si="137"/>
        <v>363000</v>
      </c>
      <c r="BA5923" s="138">
        <f t="shared" ca="1" si="138"/>
        <v>362999</v>
      </c>
      <c r="BB5923" s="138">
        <f t="shared" ca="1" si="139"/>
        <v>1</v>
      </c>
    </row>
    <row r="5924" spans="52:54" ht="15.75" customHeight="1">
      <c r="AZ5924" s="138">
        <f t="shared" ca="1" si="137"/>
        <v>121000</v>
      </c>
      <c r="BA5924" s="138">
        <f t="shared" ca="1" si="138"/>
        <v>120999</v>
      </c>
      <c r="BB5924" s="138">
        <f t="shared" ca="1" si="139"/>
        <v>1</v>
      </c>
    </row>
    <row r="5925" spans="52:54" ht="15.75" customHeight="1">
      <c r="AZ5925" s="138">
        <f t="shared" ca="1" si="137"/>
        <v>369000</v>
      </c>
      <c r="BA5925" s="138">
        <f t="shared" ca="1" si="138"/>
        <v>368999</v>
      </c>
      <c r="BB5925" s="138">
        <f t="shared" ca="1" si="139"/>
        <v>1</v>
      </c>
    </row>
    <row r="5926" spans="52:54" ht="15.75" customHeight="1">
      <c r="AZ5926" s="138">
        <f t="shared" ca="1" si="137"/>
        <v>169000</v>
      </c>
      <c r="BA5926" s="138">
        <f t="shared" ca="1" si="138"/>
        <v>168999</v>
      </c>
      <c r="BB5926" s="138">
        <f t="shared" ca="1" si="139"/>
        <v>1</v>
      </c>
    </row>
    <row r="5927" spans="52:54" ht="15.75" customHeight="1">
      <c r="AZ5927" s="138">
        <f t="shared" ca="1" si="137"/>
        <v>259000</v>
      </c>
      <c r="BA5927" s="138">
        <f t="shared" ca="1" si="138"/>
        <v>258999</v>
      </c>
      <c r="BB5927" s="138">
        <f t="shared" ca="1" si="139"/>
        <v>1</v>
      </c>
    </row>
    <row r="5928" spans="52:54" ht="15.75" customHeight="1">
      <c r="AZ5928" s="138">
        <f t="shared" ca="1" si="137"/>
        <v>367000</v>
      </c>
      <c r="BA5928" s="138">
        <f t="shared" ca="1" si="138"/>
        <v>366999</v>
      </c>
      <c r="BB5928" s="138">
        <f t="shared" ca="1" si="139"/>
        <v>1</v>
      </c>
    </row>
    <row r="5929" spans="52:54" ht="15.75" customHeight="1">
      <c r="AZ5929" s="138">
        <f t="shared" ca="1" si="137"/>
        <v>381000</v>
      </c>
      <c r="BA5929" s="138">
        <f t="shared" ca="1" si="138"/>
        <v>380999</v>
      </c>
      <c r="BB5929" s="138">
        <f t="shared" ca="1" si="139"/>
        <v>1</v>
      </c>
    </row>
    <row r="5930" spans="52:54" ht="15.75" customHeight="1">
      <c r="AZ5930" s="138">
        <f t="shared" ca="1" si="137"/>
        <v>371000</v>
      </c>
      <c r="BA5930" s="138">
        <f t="shared" ca="1" si="138"/>
        <v>370999</v>
      </c>
      <c r="BB5930" s="138">
        <f t="shared" ca="1" si="139"/>
        <v>1</v>
      </c>
    </row>
    <row r="5931" spans="52:54" ht="15.75" customHeight="1">
      <c r="AZ5931" s="138">
        <f t="shared" ca="1" si="137"/>
        <v>165000</v>
      </c>
      <c r="BA5931" s="138">
        <f t="shared" ca="1" si="138"/>
        <v>164999</v>
      </c>
      <c r="BB5931" s="138">
        <f t="shared" ca="1" si="139"/>
        <v>1</v>
      </c>
    </row>
    <row r="5932" spans="52:54" ht="15.75" customHeight="1">
      <c r="AZ5932" s="138">
        <f t="shared" ca="1" si="137"/>
        <v>167000</v>
      </c>
      <c r="BA5932" s="138">
        <f t="shared" ca="1" si="138"/>
        <v>166999</v>
      </c>
      <c r="BB5932" s="138">
        <f t="shared" ca="1" si="139"/>
        <v>1</v>
      </c>
    </row>
    <row r="5933" spans="52:54" ht="15.75" customHeight="1">
      <c r="AZ5933" s="138">
        <f t="shared" ca="1" si="137"/>
        <v>290000</v>
      </c>
      <c r="BA5933" s="138">
        <f t="shared" ca="1" si="138"/>
        <v>289999</v>
      </c>
      <c r="BB5933" s="138">
        <f t="shared" ca="1" si="139"/>
        <v>1</v>
      </c>
    </row>
    <row r="5934" spans="52:54" ht="15.75" customHeight="1">
      <c r="AZ5934" s="138">
        <f t="shared" ca="1" si="137"/>
        <v>381000</v>
      </c>
      <c r="BA5934" s="138">
        <f t="shared" ca="1" si="138"/>
        <v>380999</v>
      </c>
      <c r="BB5934" s="138">
        <f t="shared" ca="1" si="139"/>
        <v>1</v>
      </c>
    </row>
    <row r="5935" spans="52:54" ht="15.75" customHeight="1">
      <c r="AZ5935" s="138">
        <f t="shared" ca="1" si="137"/>
        <v>295000</v>
      </c>
      <c r="BA5935" s="138">
        <f t="shared" ca="1" si="138"/>
        <v>294999</v>
      </c>
      <c r="BB5935" s="138">
        <f t="shared" ca="1" si="139"/>
        <v>1</v>
      </c>
    </row>
    <row r="5936" spans="52:54" ht="15.75" customHeight="1">
      <c r="AZ5936" s="138">
        <f t="shared" ca="1" si="137"/>
        <v>153000</v>
      </c>
      <c r="BA5936" s="138">
        <f t="shared" ca="1" si="138"/>
        <v>152999</v>
      </c>
      <c r="BB5936" s="138">
        <f t="shared" ca="1" si="139"/>
        <v>1</v>
      </c>
    </row>
    <row r="5937" spans="52:54" ht="15.75" customHeight="1">
      <c r="AZ5937" s="138">
        <f t="shared" ca="1" si="137"/>
        <v>209000</v>
      </c>
      <c r="BA5937" s="138">
        <f t="shared" ca="1" si="138"/>
        <v>208999</v>
      </c>
      <c r="BB5937" s="138">
        <f t="shared" ca="1" si="139"/>
        <v>1</v>
      </c>
    </row>
    <row r="5938" spans="52:54" ht="15.75" customHeight="1">
      <c r="AZ5938" s="138">
        <f t="shared" ca="1" si="137"/>
        <v>117000</v>
      </c>
      <c r="BA5938" s="138">
        <f t="shared" ca="1" si="138"/>
        <v>116999</v>
      </c>
      <c r="BB5938" s="138">
        <f t="shared" ca="1" si="139"/>
        <v>1</v>
      </c>
    </row>
    <row r="5939" spans="52:54" ht="15.75" customHeight="1">
      <c r="AZ5939" s="138">
        <f t="shared" ca="1" si="137"/>
        <v>177000</v>
      </c>
      <c r="BA5939" s="138">
        <f t="shared" ca="1" si="138"/>
        <v>176999</v>
      </c>
      <c r="BB5939" s="138">
        <f t="shared" ca="1" si="139"/>
        <v>1</v>
      </c>
    </row>
    <row r="5940" spans="52:54" ht="15.75" customHeight="1">
      <c r="AZ5940" s="138">
        <f t="shared" ca="1" si="137"/>
        <v>110000</v>
      </c>
      <c r="BA5940" s="138">
        <f t="shared" ca="1" si="138"/>
        <v>109999</v>
      </c>
      <c r="BB5940" s="138">
        <f t="shared" ca="1" si="139"/>
        <v>1</v>
      </c>
    </row>
    <row r="5941" spans="52:54" ht="15.75" customHeight="1">
      <c r="AZ5941" s="138">
        <f t="shared" ca="1" si="137"/>
        <v>114000</v>
      </c>
      <c r="BA5941" s="138">
        <f t="shared" ca="1" si="138"/>
        <v>113999</v>
      </c>
      <c r="BB5941" s="138">
        <f t="shared" ca="1" si="139"/>
        <v>1</v>
      </c>
    </row>
    <row r="5942" spans="52:54" ht="15.75" customHeight="1">
      <c r="AZ5942" s="138">
        <f t="shared" ca="1" si="137"/>
        <v>322000</v>
      </c>
      <c r="BA5942" s="138">
        <f t="shared" ca="1" si="138"/>
        <v>321999</v>
      </c>
      <c r="BB5942" s="138">
        <f t="shared" ca="1" si="139"/>
        <v>1</v>
      </c>
    </row>
    <row r="5943" spans="52:54" ht="15.75" customHeight="1">
      <c r="AZ5943" s="138">
        <f t="shared" ca="1" si="137"/>
        <v>305000</v>
      </c>
      <c r="BA5943" s="138">
        <f t="shared" ca="1" si="138"/>
        <v>304999</v>
      </c>
      <c r="BB5943" s="138">
        <f t="shared" ca="1" si="139"/>
        <v>1</v>
      </c>
    </row>
    <row r="5944" spans="52:54" ht="15.75" customHeight="1">
      <c r="AZ5944" s="138">
        <f t="shared" ca="1" si="137"/>
        <v>149000</v>
      </c>
      <c r="BA5944" s="138">
        <f t="shared" ca="1" si="138"/>
        <v>148999</v>
      </c>
      <c r="BB5944" s="138">
        <f t="shared" ca="1" si="139"/>
        <v>1</v>
      </c>
    </row>
    <row r="5945" spans="52:54" ht="15.75" customHeight="1">
      <c r="AZ5945" s="138">
        <f t="shared" ca="1" si="137"/>
        <v>223000</v>
      </c>
      <c r="BA5945" s="138">
        <f t="shared" ca="1" si="138"/>
        <v>222999</v>
      </c>
      <c r="BB5945" s="138">
        <f t="shared" ca="1" si="139"/>
        <v>1</v>
      </c>
    </row>
    <row r="5946" spans="52:54" ht="15.75" customHeight="1">
      <c r="AZ5946" s="138">
        <f t="shared" ca="1" si="137"/>
        <v>343000</v>
      </c>
      <c r="BA5946" s="138">
        <f t="shared" ca="1" si="138"/>
        <v>342999</v>
      </c>
      <c r="BB5946" s="138">
        <f t="shared" ca="1" si="139"/>
        <v>1</v>
      </c>
    </row>
    <row r="5947" spans="52:54" ht="15.75" customHeight="1">
      <c r="AZ5947" s="138">
        <f t="shared" ca="1" si="137"/>
        <v>248000</v>
      </c>
      <c r="BA5947" s="138">
        <f t="shared" ca="1" si="138"/>
        <v>247999</v>
      </c>
      <c r="BB5947" s="138">
        <f t="shared" ca="1" si="139"/>
        <v>1</v>
      </c>
    </row>
    <row r="5948" spans="52:54" ht="15.75" customHeight="1">
      <c r="AZ5948" s="138">
        <f t="shared" ca="1" si="137"/>
        <v>349000</v>
      </c>
      <c r="BA5948" s="138">
        <f t="shared" ca="1" si="138"/>
        <v>348999</v>
      </c>
      <c r="BB5948" s="138">
        <f t="shared" ca="1" si="139"/>
        <v>1</v>
      </c>
    </row>
    <row r="5949" spans="52:54" ht="15.75" customHeight="1">
      <c r="AZ5949" s="138">
        <f t="shared" ca="1" si="137"/>
        <v>389000</v>
      </c>
      <c r="BA5949" s="138">
        <f t="shared" ca="1" si="138"/>
        <v>388999</v>
      </c>
      <c r="BB5949" s="138">
        <f t="shared" ca="1" si="139"/>
        <v>1</v>
      </c>
    </row>
    <row r="5950" spans="52:54" ht="15.75" customHeight="1">
      <c r="AZ5950" s="138">
        <f t="shared" ca="1" si="137"/>
        <v>301000</v>
      </c>
      <c r="BA5950" s="138">
        <f t="shared" ca="1" si="138"/>
        <v>300999</v>
      </c>
      <c r="BB5950" s="138">
        <f t="shared" ca="1" si="139"/>
        <v>1</v>
      </c>
    </row>
    <row r="5951" spans="52:54" ht="15.75" customHeight="1">
      <c r="AZ5951" s="138">
        <f t="shared" ca="1" si="137"/>
        <v>232000</v>
      </c>
      <c r="BA5951" s="138">
        <f t="shared" ca="1" si="138"/>
        <v>231999</v>
      </c>
      <c r="BB5951" s="138">
        <f t="shared" ca="1" si="139"/>
        <v>1</v>
      </c>
    </row>
    <row r="5952" spans="52:54" ht="15.75" customHeight="1">
      <c r="AZ5952" s="138">
        <f t="shared" ca="1" si="137"/>
        <v>314000</v>
      </c>
      <c r="BA5952" s="138">
        <f t="shared" ca="1" si="138"/>
        <v>313999</v>
      </c>
      <c r="BB5952" s="138">
        <f t="shared" ca="1" si="139"/>
        <v>1</v>
      </c>
    </row>
    <row r="5953" spans="52:54" ht="15.75" customHeight="1">
      <c r="AZ5953" s="138">
        <f t="shared" ca="1" si="137"/>
        <v>330000</v>
      </c>
      <c r="BA5953" s="138">
        <f t="shared" ca="1" si="138"/>
        <v>329999</v>
      </c>
      <c r="BB5953" s="138">
        <f t="shared" ca="1" si="139"/>
        <v>1</v>
      </c>
    </row>
    <row r="5954" spans="52:54" ht="15.75" customHeight="1">
      <c r="AZ5954" s="138">
        <f t="shared" ca="1" si="137"/>
        <v>302000</v>
      </c>
      <c r="BA5954" s="138">
        <f t="shared" ca="1" si="138"/>
        <v>301999</v>
      </c>
      <c r="BB5954" s="138">
        <f t="shared" ca="1" si="139"/>
        <v>1</v>
      </c>
    </row>
    <row r="5955" spans="52:54" ht="15.75" customHeight="1">
      <c r="AZ5955" s="138">
        <f t="shared" ca="1" si="137"/>
        <v>177000</v>
      </c>
      <c r="BA5955" s="138">
        <f t="shared" ca="1" si="138"/>
        <v>176999</v>
      </c>
      <c r="BB5955" s="138">
        <f t="shared" ca="1" si="139"/>
        <v>1</v>
      </c>
    </row>
    <row r="5956" spans="52:54" ht="15.75" customHeight="1">
      <c r="AZ5956" s="138">
        <f t="shared" ca="1" si="137"/>
        <v>183000</v>
      </c>
      <c r="BA5956" s="138">
        <f t="shared" ca="1" si="138"/>
        <v>182999</v>
      </c>
      <c r="BB5956" s="138">
        <f t="shared" ca="1" si="139"/>
        <v>1</v>
      </c>
    </row>
    <row r="5957" spans="52:54" ht="15.75" customHeight="1">
      <c r="AZ5957" s="138">
        <f t="shared" ca="1" si="137"/>
        <v>212000</v>
      </c>
      <c r="BA5957" s="138">
        <f t="shared" ca="1" si="138"/>
        <v>211999</v>
      </c>
      <c r="BB5957" s="138">
        <f t="shared" ca="1" si="139"/>
        <v>1</v>
      </c>
    </row>
    <row r="5958" spans="52:54" ht="15.75" customHeight="1">
      <c r="AZ5958" s="138">
        <f t="shared" ca="1" si="137"/>
        <v>300000</v>
      </c>
      <c r="BA5958" s="138">
        <f t="shared" ca="1" si="138"/>
        <v>299999</v>
      </c>
      <c r="BB5958" s="138">
        <f t="shared" ca="1" si="139"/>
        <v>1</v>
      </c>
    </row>
    <row r="5959" spans="52:54" ht="15.75" customHeight="1">
      <c r="AZ5959" s="138">
        <f t="shared" ca="1" si="137"/>
        <v>139000</v>
      </c>
      <c r="BA5959" s="138">
        <f t="shared" ca="1" si="138"/>
        <v>138999</v>
      </c>
      <c r="BB5959" s="138">
        <f t="shared" ca="1" si="139"/>
        <v>1</v>
      </c>
    </row>
    <row r="5960" spans="52:54" ht="15.75" customHeight="1">
      <c r="AZ5960" s="138">
        <f t="shared" ca="1" si="137"/>
        <v>255000</v>
      </c>
      <c r="BA5960" s="138">
        <f t="shared" ca="1" si="138"/>
        <v>254999</v>
      </c>
      <c r="BB5960" s="138">
        <f t="shared" ca="1" si="139"/>
        <v>1</v>
      </c>
    </row>
    <row r="5961" spans="52:54" ht="15.75" customHeight="1">
      <c r="AZ5961" s="138">
        <f t="shared" ca="1" si="137"/>
        <v>287000</v>
      </c>
      <c r="BA5961" s="138">
        <f t="shared" ca="1" si="138"/>
        <v>286999</v>
      </c>
      <c r="BB5961" s="138">
        <f t="shared" ca="1" si="139"/>
        <v>1</v>
      </c>
    </row>
    <row r="5962" spans="52:54" ht="15.75" customHeight="1">
      <c r="AZ5962" s="138">
        <f t="shared" ca="1" si="137"/>
        <v>259000</v>
      </c>
      <c r="BA5962" s="138">
        <f t="shared" ca="1" si="138"/>
        <v>258999</v>
      </c>
      <c r="BB5962" s="138">
        <f t="shared" ca="1" si="139"/>
        <v>1</v>
      </c>
    </row>
    <row r="5963" spans="52:54" ht="15.75" customHeight="1">
      <c r="AZ5963" s="138">
        <f t="shared" ca="1" si="137"/>
        <v>267000</v>
      </c>
      <c r="BA5963" s="138">
        <f t="shared" ca="1" si="138"/>
        <v>266999</v>
      </c>
      <c r="BB5963" s="138">
        <f t="shared" ca="1" si="139"/>
        <v>1</v>
      </c>
    </row>
    <row r="5964" spans="52:54" ht="15.75" customHeight="1">
      <c r="AZ5964" s="138">
        <f t="shared" ca="1" si="137"/>
        <v>187000</v>
      </c>
      <c r="BA5964" s="138">
        <f t="shared" ca="1" si="138"/>
        <v>186999</v>
      </c>
      <c r="BB5964" s="138">
        <f t="shared" ca="1" si="139"/>
        <v>1</v>
      </c>
    </row>
    <row r="5965" spans="52:54" ht="15.75" customHeight="1">
      <c r="AZ5965" s="138">
        <f t="shared" ca="1" si="137"/>
        <v>378000</v>
      </c>
      <c r="BA5965" s="138">
        <f t="shared" ca="1" si="138"/>
        <v>377999</v>
      </c>
      <c r="BB5965" s="138">
        <f t="shared" ca="1" si="139"/>
        <v>1</v>
      </c>
    </row>
    <row r="5966" spans="52:54" ht="15.75" customHeight="1">
      <c r="AZ5966" s="138">
        <f t="shared" ca="1" si="137"/>
        <v>149000</v>
      </c>
      <c r="BA5966" s="138">
        <f t="shared" ca="1" si="138"/>
        <v>148999</v>
      </c>
      <c r="BB5966" s="138">
        <f t="shared" ca="1" si="139"/>
        <v>1</v>
      </c>
    </row>
    <row r="5967" spans="52:54" ht="15.75" customHeight="1">
      <c r="AZ5967" s="138">
        <f t="shared" ca="1" si="137"/>
        <v>365000</v>
      </c>
      <c r="BA5967" s="138">
        <f t="shared" ca="1" si="138"/>
        <v>364999</v>
      </c>
      <c r="BB5967" s="138">
        <f t="shared" ca="1" si="139"/>
        <v>1</v>
      </c>
    </row>
    <row r="5968" spans="52:54" ht="15.75" customHeight="1">
      <c r="AZ5968" s="138">
        <f t="shared" ca="1" si="137"/>
        <v>157000</v>
      </c>
      <c r="BA5968" s="138">
        <f t="shared" ca="1" si="138"/>
        <v>156999</v>
      </c>
      <c r="BB5968" s="138">
        <f t="shared" ca="1" si="139"/>
        <v>1</v>
      </c>
    </row>
    <row r="5969" spans="52:54" ht="15.75" customHeight="1">
      <c r="AZ5969" s="138">
        <f t="shared" ca="1" si="137"/>
        <v>169000</v>
      </c>
      <c r="BA5969" s="138">
        <f t="shared" ca="1" si="138"/>
        <v>168999</v>
      </c>
      <c r="BB5969" s="138">
        <f t="shared" ca="1" si="139"/>
        <v>1</v>
      </c>
    </row>
    <row r="5970" spans="52:54" ht="15.75" customHeight="1">
      <c r="AZ5970" s="138">
        <f t="shared" ca="1" si="137"/>
        <v>232000</v>
      </c>
      <c r="BA5970" s="138">
        <f t="shared" ca="1" si="138"/>
        <v>231999</v>
      </c>
      <c r="BB5970" s="138">
        <f t="shared" ca="1" si="139"/>
        <v>1</v>
      </c>
    </row>
    <row r="5971" spans="52:54" ht="15.75" customHeight="1">
      <c r="AZ5971" s="138">
        <f t="shared" ca="1" si="137"/>
        <v>178000</v>
      </c>
      <c r="BA5971" s="138">
        <f t="shared" ca="1" si="138"/>
        <v>177999</v>
      </c>
      <c r="BB5971" s="138">
        <f t="shared" ca="1" si="139"/>
        <v>1</v>
      </c>
    </row>
    <row r="5972" spans="52:54" ht="15.75" customHeight="1">
      <c r="AZ5972" s="138">
        <f t="shared" ca="1" si="137"/>
        <v>224000</v>
      </c>
      <c r="BA5972" s="138">
        <f t="shared" ca="1" si="138"/>
        <v>223999</v>
      </c>
      <c r="BB5972" s="138">
        <f t="shared" ca="1" si="139"/>
        <v>1</v>
      </c>
    </row>
    <row r="5973" spans="52:54" ht="15.75" customHeight="1">
      <c r="AZ5973" s="138">
        <f t="shared" ca="1" si="137"/>
        <v>205000</v>
      </c>
      <c r="BA5973" s="138">
        <f t="shared" ca="1" si="138"/>
        <v>204999</v>
      </c>
      <c r="BB5973" s="138">
        <f t="shared" ca="1" si="139"/>
        <v>1</v>
      </c>
    </row>
    <row r="5974" spans="52:54" ht="15.75" customHeight="1">
      <c r="AZ5974" s="138">
        <f t="shared" ca="1" si="137"/>
        <v>250000</v>
      </c>
      <c r="BA5974" s="138">
        <f t="shared" ca="1" si="138"/>
        <v>249999</v>
      </c>
      <c r="BB5974" s="138">
        <f t="shared" ca="1" si="139"/>
        <v>1</v>
      </c>
    </row>
    <row r="5975" spans="52:54" ht="15.75" customHeight="1">
      <c r="AZ5975" s="138">
        <f t="shared" ca="1" si="137"/>
        <v>336000</v>
      </c>
      <c r="BA5975" s="138">
        <f t="shared" ca="1" si="138"/>
        <v>335999</v>
      </c>
      <c r="BB5975" s="138">
        <f t="shared" ca="1" si="139"/>
        <v>1</v>
      </c>
    </row>
    <row r="5976" spans="52:54" ht="15.75" customHeight="1">
      <c r="AZ5976" s="138">
        <f t="shared" ca="1" si="137"/>
        <v>102000</v>
      </c>
      <c r="BA5976" s="138">
        <f t="shared" ca="1" si="138"/>
        <v>101999</v>
      </c>
      <c r="BB5976" s="138">
        <f t="shared" ca="1" si="139"/>
        <v>1</v>
      </c>
    </row>
    <row r="5977" spans="52:54" ht="15.75" customHeight="1">
      <c r="AZ5977" s="138">
        <f t="shared" ca="1" si="137"/>
        <v>337000</v>
      </c>
      <c r="BA5977" s="138">
        <f t="shared" ca="1" si="138"/>
        <v>336999</v>
      </c>
      <c r="BB5977" s="138">
        <f t="shared" ca="1" si="139"/>
        <v>1</v>
      </c>
    </row>
    <row r="5978" spans="52:54" ht="15.75" customHeight="1">
      <c r="AZ5978" s="138">
        <f t="shared" ca="1" si="137"/>
        <v>343000</v>
      </c>
      <c r="BA5978" s="138">
        <f t="shared" ca="1" si="138"/>
        <v>342999</v>
      </c>
      <c r="BB5978" s="138">
        <f t="shared" ca="1" si="139"/>
        <v>1</v>
      </c>
    </row>
    <row r="5979" spans="52:54" ht="15.75" customHeight="1">
      <c r="AZ5979" s="138">
        <f t="shared" ca="1" si="137"/>
        <v>219000</v>
      </c>
      <c r="BA5979" s="138">
        <f t="shared" ca="1" si="138"/>
        <v>218999</v>
      </c>
      <c r="BB5979" s="138">
        <f t="shared" ca="1" si="139"/>
        <v>1</v>
      </c>
    </row>
    <row r="5980" spans="52:54" ht="15.75" customHeight="1">
      <c r="AZ5980" s="138">
        <f t="shared" ca="1" si="137"/>
        <v>396000</v>
      </c>
      <c r="BA5980" s="138">
        <f t="shared" ca="1" si="138"/>
        <v>395999</v>
      </c>
      <c r="BB5980" s="138">
        <f t="shared" ca="1" si="139"/>
        <v>1</v>
      </c>
    </row>
    <row r="5981" spans="52:54" ht="15.75" customHeight="1">
      <c r="AZ5981" s="138">
        <f t="shared" ca="1" si="137"/>
        <v>187000</v>
      </c>
      <c r="BA5981" s="138">
        <f t="shared" ca="1" si="138"/>
        <v>186999</v>
      </c>
      <c r="BB5981" s="138">
        <f t="shared" ca="1" si="139"/>
        <v>1</v>
      </c>
    </row>
    <row r="5982" spans="52:54" ht="15.75" customHeight="1">
      <c r="AZ5982" s="138">
        <f t="shared" ca="1" si="137"/>
        <v>326000</v>
      </c>
      <c r="BA5982" s="138">
        <f t="shared" ca="1" si="138"/>
        <v>325999</v>
      </c>
      <c r="BB5982" s="138">
        <f t="shared" ca="1" si="139"/>
        <v>1</v>
      </c>
    </row>
    <row r="5983" spans="52:54" ht="15.75" customHeight="1">
      <c r="AZ5983" s="138">
        <f t="shared" ca="1" si="137"/>
        <v>100000</v>
      </c>
      <c r="BA5983" s="138">
        <f t="shared" ca="1" si="138"/>
        <v>99999</v>
      </c>
      <c r="BB5983" s="138">
        <f t="shared" ca="1" si="139"/>
        <v>1</v>
      </c>
    </row>
    <row r="5984" spans="52:54" ht="15.75" customHeight="1">
      <c r="AZ5984" s="138">
        <f t="shared" ca="1" si="137"/>
        <v>214000</v>
      </c>
      <c r="BA5984" s="138">
        <f t="shared" ca="1" si="138"/>
        <v>213999</v>
      </c>
      <c r="BB5984" s="138">
        <f t="shared" ca="1" si="139"/>
        <v>1</v>
      </c>
    </row>
    <row r="5985" spans="52:54" ht="15.75" customHeight="1">
      <c r="AZ5985" s="138">
        <f t="shared" ca="1" si="137"/>
        <v>118000</v>
      </c>
      <c r="BA5985" s="138">
        <f t="shared" ca="1" si="138"/>
        <v>117999</v>
      </c>
      <c r="BB5985" s="138">
        <f t="shared" ca="1" si="139"/>
        <v>1</v>
      </c>
    </row>
    <row r="5986" spans="52:54" ht="15.75" customHeight="1">
      <c r="AZ5986" s="138">
        <f t="shared" ca="1" si="137"/>
        <v>190000</v>
      </c>
      <c r="BA5986" s="138">
        <f t="shared" ca="1" si="138"/>
        <v>189999</v>
      </c>
      <c r="BB5986" s="138">
        <f t="shared" ca="1" si="139"/>
        <v>1</v>
      </c>
    </row>
    <row r="5987" spans="52:54" ht="15.75" customHeight="1">
      <c r="AZ5987" s="138">
        <f t="shared" ca="1" si="137"/>
        <v>370000</v>
      </c>
      <c r="BA5987" s="138">
        <f t="shared" ca="1" si="138"/>
        <v>369999</v>
      </c>
      <c r="BB5987" s="138">
        <f t="shared" ca="1" si="139"/>
        <v>1</v>
      </c>
    </row>
    <row r="5988" spans="52:54" ht="15.75" customHeight="1">
      <c r="AZ5988" s="138">
        <f t="shared" ca="1" si="137"/>
        <v>330000</v>
      </c>
      <c r="BA5988" s="138">
        <f t="shared" ca="1" si="138"/>
        <v>329999</v>
      </c>
      <c r="BB5988" s="138">
        <f t="shared" ca="1" si="139"/>
        <v>1</v>
      </c>
    </row>
    <row r="5989" spans="52:54" ht="15.75" customHeight="1">
      <c r="AZ5989" s="138">
        <f t="shared" ca="1" si="137"/>
        <v>108000</v>
      </c>
      <c r="BA5989" s="138">
        <f t="shared" ca="1" si="138"/>
        <v>107999</v>
      </c>
      <c r="BB5989" s="138">
        <f t="shared" ca="1" si="139"/>
        <v>1</v>
      </c>
    </row>
    <row r="5990" spans="52:54" ht="15.75" customHeight="1">
      <c r="AZ5990" s="138">
        <f t="shared" ca="1" si="137"/>
        <v>185000</v>
      </c>
      <c r="BA5990" s="138">
        <f t="shared" ca="1" si="138"/>
        <v>184999</v>
      </c>
      <c r="BB5990" s="138">
        <f t="shared" ca="1" si="139"/>
        <v>1</v>
      </c>
    </row>
    <row r="5991" spans="52:54" ht="15.75" customHeight="1">
      <c r="AZ5991" s="138">
        <f t="shared" ca="1" si="137"/>
        <v>217000</v>
      </c>
      <c r="BA5991" s="138">
        <f t="shared" ca="1" si="138"/>
        <v>216999</v>
      </c>
      <c r="BB5991" s="138">
        <f t="shared" ca="1" si="139"/>
        <v>1</v>
      </c>
    </row>
    <row r="5992" spans="52:54" ht="15.75" customHeight="1">
      <c r="AZ5992" s="138">
        <f t="shared" ca="1" si="137"/>
        <v>273000</v>
      </c>
      <c r="BA5992" s="138">
        <f t="shared" ca="1" si="138"/>
        <v>272999</v>
      </c>
      <c r="BB5992" s="138">
        <f t="shared" ca="1" si="139"/>
        <v>1</v>
      </c>
    </row>
    <row r="5993" spans="52:54" ht="15.75" customHeight="1">
      <c r="AZ5993" s="138">
        <f t="shared" ca="1" si="137"/>
        <v>206000</v>
      </c>
      <c r="BA5993" s="138">
        <f t="shared" ca="1" si="138"/>
        <v>205999</v>
      </c>
      <c r="BB5993" s="138">
        <f t="shared" ca="1" si="139"/>
        <v>1</v>
      </c>
    </row>
    <row r="5994" spans="52:54" ht="15.75" customHeight="1">
      <c r="AZ5994" s="138">
        <f t="shared" ca="1" si="137"/>
        <v>364000</v>
      </c>
      <c r="BA5994" s="138">
        <f t="shared" ca="1" si="138"/>
        <v>363999</v>
      </c>
      <c r="BB5994" s="138">
        <f t="shared" ca="1" si="139"/>
        <v>1</v>
      </c>
    </row>
    <row r="5995" spans="52:54" ht="15.75" customHeight="1">
      <c r="AZ5995" s="138">
        <f t="shared" ca="1" si="137"/>
        <v>396000</v>
      </c>
      <c r="BA5995" s="138">
        <f t="shared" ca="1" si="138"/>
        <v>395999</v>
      </c>
      <c r="BB5995" s="138">
        <f t="shared" ca="1" si="139"/>
        <v>1</v>
      </c>
    </row>
    <row r="5996" spans="52:54" ht="15.75" customHeight="1">
      <c r="AZ5996" s="138">
        <f t="shared" ca="1" si="137"/>
        <v>312000</v>
      </c>
      <c r="BA5996" s="138">
        <f t="shared" ca="1" si="138"/>
        <v>311999</v>
      </c>
      <c r="BB5996" s="138">
        <f t="shared" ca="1" si="139"/>
        <v>1</v>
      </c>
    </row>
    <row r="5997" spans="52:54" ht="15.75" customHeight="1">
      <c r="AZ5997" s="138">
        <f t="shared" ca="1" si="137"/>
        <v>296000</v>
      </c>
      <c r="BA5997" s="138">
        <f t="shared" ca="1" si="138"/>
        <v>295999</v>
      </c>
      <c r="BB5997" s="138">
        <f t="shared" ca="1" si="139"/>
        <v>1</v>
      </c>
    </row>
    <row r="5998" spans="52:54" ht="15.75" customHeight="1">
      <c r="AZ5998" s="138">
        <f t="shared" ca="1" si="137"/>
        <v>384000</v>
      </c>
      <c r="BA5998" s="138">
        <f t="shared" ca="1" si="138"/>
        <v>383999</v>
      </c>
      <c r="BB5998" s="138">
        <f t="shared" ca="1" si="139"/>
        <v>1</v>
      </c>
    </row>
    <row r="5999" spans="52:54" ht="15.75" customHeight="1">
      <c r="AZ5999" s="138">
        <f t="shared" ca="1" si="137"/>
        <v>198000</v>
      </c>
      <c r="BA5999" s="138">
        <f t="shared" ca="1" si="138"/>
        <v>197999</v>
      </c>
      <c r="BB5999" s="138">
        <f t="shared" ca="1" si="139"/>
        <v>1</v>
      </c>
    </row>
    <row r="6000" spans="52:54" ht="15.75" customHeight="1">
      <c r="AZ6000" s="138">
        <f t="shared" ca="1" si="137"/>
        <v>213000</v>
      </c>
      <c r="BA6000" s="138">
        <f t="shared" ca="1" si="138"/>
        <v>212999</v>
      </c>
      <c r="BB6000" s="138">
        <f t="shared" ca="1" si="139"/>
        <v>1</v>
      </c>
    </row>
    <row r="6001" spans="52:54" ht="15.75" customHeight="1">
      <c r="AZ6001" s="138">
        <f t="shared" ca="1" si="137"/>
        <v>181000</v>
      </c>
      <c r="BA6001" s="138">
        <f t="shared" ca="1" si="138"/>
        <v>180999</v>
      </c>
      <c r="BB6001" s="138">
        <f t="shared" ca="1" si="139"/>
        <v>1</v>
      </c>
    </row>
    <row r="6002" spans="52:54" ht="15.75" customHeight="1">
      <c r="AZ6002" s="138">
        <f t="shared" ca="1" si="137"/>
        <v>210000</v>
      </c>
      <c r="BA6002" s="138">
        <f t="shared" ca="1" si="138"/>
        <v>209999</v>
      </c>
      <c r="BB6002" s="138">
        <f t="shared" ca="1" si="139"/>
        <v>1</v>
      </c>
    </row>
    <row r="6003" spans="52:54" ht="15.75" customHeight="1">
      <c r="AZ6003" s="138">
        <f t="shared" ca="1" si="137"/>
        <v>213000</v>
      </c>
      <c r="BA6003" s="138">
        <f t="shared" ca="1" si="138"/>
        <v>212999</v>
      </c>
      <c r="BB6003" s="138">
        <f t="shared" ca="1" si="139"/>
        <v>1</v>
      </c>
    </row>
    <row r="6004" spans="52:54" ht="15.75" customHeight="1">
      <c r="AZ6004" s="138">
        <f t="shared" ca="1" si="137"/>
        <v>136000</v>
      </c>
      <c r="BA6004" s="138">
        <f t="shared" ca="1" si="138"/>
        <v>135999</v>
      </c>
      <c r="BB6004" s="138">
        <f t="shared" ca="1" si="139"/>
        <v>1</v>
      </c>
    </row>
    <row r="6005" spans="52:54" ht="15.75" customHeight="1">
      <c r="AZ6005" s="138">
        <f t="shared" ca="1" si="137"/>
        <v>180000</v>
      </c>
      <c r="BA6005" s="138">
        <f t="shared" ca="1" si="138"/>
        <v>179999</v>
      </c>
      <c r="BB6005" s="138">
        <f t="shared" ca="1" si="139"/>
        <v>1</v>
      </c>
    </row>
    <row r="6006" spans="52:54" ht="15.75" customHeight="1">
      <c r="AZ6006" s="138">
        <f t="shared" ca="1" si="137"/>
        <v>127000</v>
      </c>
      <c r="BA6006" s="138">
        <f t="shared" ca="1" si="138"/>
        <v>126999</v>
      </c>
      <c r="BB6006" s="138">
        <f t="shared" ca="1" si="139"/>
        <v>1</v>
      </c>
    </row>
    <row r="6007" spans="52:54" ht="15.75" customHeight="1">
      <c r="AZ6007" s="138">
        <f t="shared" ca="1" si="137"/>
        <v>104000</v>
      </c>
      <c r="BA6007" s="138">
        <f t="shared" ca="1" si="138"/>
        <v>103999</v>
      </c>
      <c r="BB6007" s="138">
        <f t="shared" ca="1" si="139"/>
        <v>1</v>
      </c>
    </row>
    <row r="6008" spans="52:54" ht="15.75" customHeight="1">
      <c r="AZ6008" s="138">
        <f t="shared" ca="1" si="137"/>
        <v>261000</v>
      </c>
      <c r="BA6008" s="138">
        <f t="shared" ca="1" si="138"/>
        <v>260999</v>
      </c>
      <c r="BB6008" s="138">
        <f t="shared" ca="1" si="139"/>
        <v>1</v>
      </c>
    </row>
    <row r="6009" spans="52:54" ht="15.75" customHeight="1">
      <c r="AZ6009" s="138">
        <f t="shared" ca="1" si="137"/>
        <v>355000</v>
      </c>
      <c r="BA6009" s="138">
        <f t="shared" ca="1" si="138"/>
        <v>354999</v>
      </c>
      <c r="BB6009" s="138">
        <f t="shared" ca="1" si="139"/>
        <v>1</v>
      </c>
    </row>
    <row r="6010" spans="52:54" ht="15.75" customHeight="1">
      <c r="AZ6010" s="138">
        <f t="shared" ca="1" si="137"/>
        <v>393000</v>
      </c>
      <c r="BA6010" s="138">
        <f t="shared" ca="1" si="138"/>
        <v>392999</v>
      </c>
      <c r="BB6010" s="138">
        <f t="shared" ca="1" si="139"/>
        <v>1</v>
      </c>
    </row>
    <row r="6011" spans="52:54" ht="15.75" customHeight="1">
      <c r="AZ6011" s="138">
        <f t="shared" ca="1" si="137"/>
        <v>138000</v>
      </c>
      <c r="BA6011" s="138">
        <f t="shared" ca="1" si="138"/>
        <v>137999</v>
      </c>
      <c r="BB6011" s="138">
        <f t="shared" ca="1" si="139"/>
        <v>1</v>
      </c>
    </row>
    <row r="6012" spans="52:54" ht="15.75" customHeight="1">
      <c r="AZ6012" s="138">
        <f t="shared" ca="1" si="137"/>
        <v>159000</v>
      </c>
      <c r="BA6012" s="138">
        <f t="shared" ca="1" si="138"/>
        <v>158999</v>
      </c>
      <c r="BB6012" s="138">
        <f t="shared" ca="1" si="139"/>
        <v>1</v>
      </c>
    </row>
    <row r="6013" spans="52:54" ht="15.75" customHeight="1">
      <c r="AZ6013" s="138">
        <f t="shared" ca="1" si="137"/>
        <v>233000</v>
      </c>
      <c r="BA6013" s="138">
        <f t="shared" ca="1" si="138"/>
        <v>232999</v>
      </c>
      <c r="BB6013" s="138">
        <f t="shared" ca="1" si="139"/>
        <v>1</v>
      </c>
    </row>
    <row r="6014" spans="52:54" ht="15.75" customHeight="1">
      <c r="AZ6014" s="138">
        <f t="shared" ca="1" si="137"/>
        <v>348000</v>
      </c>
      <c r="BA6014" s="138">
        <f t="shared" ca="1" si="138"/>
        <v>347999</v>
      </c>
      <c r="BB6014" s="138">
        <f t="shared" ca="1" si="139"/>
        <v>1</v>
      </c>
    </row>
    <row r="6015" spans="52:54" ht="15.75" customHeight="1">
      <c r="AZ6015" s="138">
        <f t="shared" ca="1" si="137"/>
        <v>161000</v>
      </c>
      <c r="BA6015" s="138">
        <f t="shared" ca="1" si="138"/>
        <v>160999</v>
      </c>
      <c r="BB6015" s="138">
        <f t="shared" ca="1" si="139"/>
        <v>1</v>
      </c>
    </row>
    <row r="6016" spans="52:54" ht="15.75" customHeight="1">
      <c r="AZ6016" s="138">
        <f t="shared" ca="1" si="137"/>
        <v>111000</v>
      </c>
      <c r="BA6016" s="138">
        <f t="shared" ca="1" si="138"/>
        <v>110999</v>
      </c>
      <c r="BB6016" s="138">
        <f t="shared" ca="1" si="139"/>
        <v>1</v>
      </c>
    </row>
    <row r="6017" spans="52:54" ht="15.75" customHeight="1">
      <c r="AZ6017" s="138">
        <f t="shared" ca="1" si="137"/>
        <v>260000</v>
      </c>
      <c r="BA6017" s="138">
        <f t="shared" ca="1" si="138"/>
        <v>259999</v>
      </c>
      <c r="BB6017" s="138">
        <f t="shared" ca="1" si="139"/>
        <v>1</v>
      </c>
    </row>
    <row r="6018" spans="52:54" ht="15.75" customHeight="1">
      <c r="AZ6018" s="138">
        <f t="shared" ca="1" si="137"/>
        <v>181000</v>
      </c>
      <c r="BA6018" s="138">
        <f t="shared" ca="1" si="138"/>
        <v>180999</v>
      </c>
      <c r="BB6018" s="138">
        <f t="shared" ca="1" si="139"/>
        <v>1</v>
      </c>
    </row>
    <row r="6019" spans="52:54" ht="15.75" customHeight="1">
      <c r="AZ6019" s="138">
        <f t="shared" ca="1" si="137"/>
        <v>213000</v>
      </c>
      <c r="BA6019" s="138">
        <f t="shared" ca="1" si="138"/>
        <v>212999</v>
      </c>
      <c r="BB6019" s="138">
        <f t="shared" ca="1" si="139"/>
        <v>1</v>
      </c>
    </row>
    <row r="6020" spans="52:54" ht="15.75" customHeight="1">
      <c r="AZ6020" s="138">
        <f t="shared" ca="1" si="137"/>
        <v>226000</v>
      </c>
      <c r="BA6020" s="138">
        <f t="shared" ca="1" si="138"/>
        <v>225999</v>
      </c>
      <c r="BB6020" s="138">
        <f t="shared" ca="1" si="139"/>
        <v>1</v>
      </c>
    </row>
    <row r="6021" spans="52:54" ht="15.75" customHeight="1">
      <c r="AZ6021" s="138">
        <f t="shared" ca="1" si="137"/>
        <v>241000</v>
      </c>
      <c r="BA6021" s="138">
        <f t="shared" ca="1" si="138"/>
        <v>240999</v>
      </c>
      <c r="BB6021" s="138">
        <f t="shared" ca="1" si="139"/>
        <v>1</v>
      </c>
    </row>
    <row r="6022" spans="52:54" ht="15.75" customHeight="1">
      <c r="AZ6022" s="138">
        <f t="shared" ca="1" si="137"/>
        <v>236000</v>
      </c>
      <c r="BA6022" s="138">
        <f t="shared" ca="1" si="138"/>
        <v>235999</v>
      </c>
      <c r="BB6022" s="138">
        <f t="shared" ca="1" si="139"/>
        <v>1</v>
      </c>
    </row>
    <row r="6023" spans="52:54" ht="15.75" customHeight="1">
      <c r="AZ6023" s="138">
        <f t="shared" ca="1" si="137"/>
        <v>223000</v>
      </c>
      <c r="BA6023" s="138">
        <f t="shared" ca="1" si="138"/>
        <v>222999</v>
      </c>
      <c r="BB6023" s="138">
        <f t="shared" ca="1" si="139"/>
        <v>1</v>
      </c>
    </row>
    <row r="6024" spans="52:54" ht="15.75" customHeight="1">
      <c r="AZ6024" s="138">
        <f t="shared" ca="1" si="137"/>
        <v>231000</v>
      </c>
      <c r="BA6024" s="138">
        <f t="shared" ca="1" si="138"/>
        <v>230999</v>
      </c>
      <c r="BB6024" s="138">
        <f t="shared" ca="1" si="139"/>
        <v>1</v>
      </c>
    </row>
    <row r="6025" spans="52:54" ht="15.75" customHeight="1">
      <c r="AZ6025" s="138">
        <f t="shared" ca="1" si="137"/>
        <v>118000</v>
      </c>
      <c r="BA6025" s="138">
        <f t="shared" ca="1" si="138"/>
        <v>117999</v>
      </c>
      <c r="BB6025" s="138">
        <f t="shared" ca="1" si="139"/>
        <v>1</v>
      </c>
    </row>
    <row r="6026" spans="52:54" ht="15.75" customHeight="1">
      <c r="AZ6026" s="138">
        <f t="shared" ca="1" si="137"/>
        <v>170000</v>
      </c>
      <c r="BA6026" s="138">
        <f t="shared" ca="1" si="138"/>
        <v>169999</v>
      </c>
      <c r="BB6026" s="138">
        <f t="shared" ca="1" si="139"/>
        <v>1</v>
      </c>
    </row>
    <row r="6027" spans="52:54" ht="15.75" customHeight="1">
      <c r="AZ6027" s="138">
        <f t="shared" ca="1" si="137"/>
        <v>105000</v>
      </c>
      <c r="BA6027" s="138">
        <f t="shared" ca="1" si="138"/>
        <v>104999</v>
      </c>
      <c r="BB6027" s="138">
        <f t="shared" ca="1" si="139"/>
        <v>1</v>
      </c>
    </row>
    <row r="6028" spans="52:54" ht="15.75" customHeight="1">
      <c r="AZ6028" s="138">
        <f t="shared" ca="1" si="137"/>
        <v>146000</v>
      </c>
      <c r="BA6028" s="138">
        <f t="shared" ca="1" si="138"/>
        <v>145999</v>
      </c>
      <c r="BB6028" s="138">
        <f t="shared" ca="1" si="139"/>
        <v>1</v>
      </c>
    </row>
    <row r="6029" spans="52:54" ht="15.75" customHeight="1">
      <c r="AZ6029" s="138">
        <f t="shared" ca="1" si="137"/>
        <v>111000</v>
      </c>
      <c r="BA6029" s="138">
        <f t="shared" ca="1" si="138"/>
        <v>110999</v>
      </c>
      <c r="BB6029" s="138">
        <f t="shared" ca="1" si="139"/>
        <v>1</v>
      </c>
    </row>
    <row r="6030" spans="52:54" ht="15.75" customHeight="1">
      <c r="AZ6030" s="138">
        <f t="shared" ca="1" si="137"/>
        <v>400000</v>
      </c>
      <c r="BA6030" s="138">
        <f t="shared" ca="1" si="138"/>
        <v>399999</v>
      </c>
      <c r="BB6030" s="138">
        <f t="shared" ca="1" si="139"/>
        <v>1</v>
      </c>
    </row>
    <row r="6031" spans="52:54" ht="15.75" customHeight="1">
      <c r="AZ6031" s="138">
        <f t="shared" ca="1" si="137"/>
        <v>312000</v>
      </c>
      <c r="BA6031" s="138">
        <f t="shared" ca="1" si="138"/>
        <v>311999</v>
      </c>
      <c r="BB6031" s="138">
        <f t="shared" ca="1" si="139"/>
        <v>1</v>
      </c>
    </row>
    <row r="6032" spans="52:54" ht="15.75" customHeight="1">
      <c r="AZ6032" s="138">
        <f t="shared" ca="1" si="137"/>
        <v>149000</v>
      </c>
      <c r="BA6032" s="138">
        <f t="shared" ca="1" si="138"/>
        <v>148999</v>
      </c>
      <c r="BB6032" s="138">
        <f t="shared" ca="1" si="139"/>
        <v>1</v>
      </c>
    </row>
    <row r="6033" spans="52:54" ht="15.75" customHeight="1">
      <c r="AZ6033" s="138">
        <f t="shared" ca="1" si="137"/>
        <v>275000</v>
      </c>
      <c r="BA6033" s="138">
        <f t="shared" ca="1" si="138"/>
        <v>274999</v>
      </c>
      <c r="BB6033" s="138">
        <f t="shared" ca="1" si="139"/>
        <v>1</v>
      </c>
    </row>
    <row r="6034" spans="52:54" ht="15.75" customHeight="1">
      <c r="AZ6034" s="138">
        <f t="shared" ca="1" si="137"/>
        <v>132000</v>
      </c>
      <c r="BA6034" s="138">
        <f t="shared" ca="1" si="138"/>
        <v>131999</v>
      </c>
      <c r="BB6034" s="138">
        <f t="shared" ca="1" si="139"/>
        <v>1</v>
      </c>
    </row>
    <row r="6035" spans="52:54" ht="15.75" customHeight="1">
      <c r="AZ6035" s="138">
        <f t="shared" ca="1" si="137"/>
        <v>122000</v>
      </c>
      <c r="BA6035" s="138">
        <f t="shared" ca="1" si="138"/>
        <v>121999</v>
      </c>
      <c r="BB6035" s="138">
        <f t="shared" ca="1" si="139"/>
        <v>1</v>
      </c>
    </row>
    <row r="6036" spans="52:54" ht="15.75" customHeight="1">
      <c r="AZ6036" s="138">
        <f t="shared" ca="1" si="137"/>
        <v>296000</v>
      </c>
      <c r="BA6036" s="138">
        <f t="shared" ca="1" si="138"/>
        <v>295999</v>
      </c>
      <c r="BB6036" s="138">
        <f t="shared" ca="1" si="139"/>
        <v>1</v>
      </c>
    </row>
    <row r="6037" spans="52:54" ht="15.75" customHeight="1">
      <c r="AZ6037" s="138">
        <f t="shared" ca="1" si="137"/>
        <v>370000</v>
      </c>
      <c r="BA6037" s="138">
        <f t="shared" ca="1" si="138"/>
        <v>369999</v>
      </c>
      <c r="BB6037" s="138">
        <f t="shared" ca="1" si="139"/>
        <v>1</v>
      </c>
    </row>
    <row r="6038" spans="52:54" ht="15.75" customHeight="1">
      <c r="AZ6038" s="138">
        <f t="shared" ca="1" si="137"/>
        <v>222000</v>
      </c>
      <c r="BA6038" s="138">
        <f t="shared" ca="1" si="138"/>
        <v>221999</v>
      </c>
      <c r="BB6038" s="138">
        <f t="shared" ca="1" si="139"/>
        <v>1</v>
      </c>
    </row>
    <row r="6039" spans="52:54" ht="15.75" customHeight="1">
      <c r="AZ6039" s="138">
        <f t="shared" ca="1" si="137"/>
        <v>122000</v>
      </c>
      <c r="BA6039" s="138">
        <f t="shared" ca="1" si="138"/>
        <v>121999</v>
      </c>
      <c r="BB6039" s="138">
        <f t="shared" ca="1" si="139"/>
        <v>1</v>
      </c>
    </row>
    <row r="6040" spans="52:54" ht="15.75" customHeight="1">
      <c r="AZ6040" s="138">
        <f t="shared" ca="1" si="137"/>
        <v>178000</v>
      </c>
      <c r="BA6040" s="138">
        <f t="shared" ca="1" si="138"/>
        <v>177999</v>
      </c>
      <c r="BB6040" s="138">
        <f t="shared" ca="1" si="139"/>
        <v>1</v>
      </c>
    </row>
    <row r="6041" spans="52:54" ht="15.75" customHeight="1">
      <c r="AZ6041" s="138">
        <f t="shared" ca="1" si="137"/>
        <v>206000</v>
      </c>
      <c r="BA6041" s="138">
        <f t="shared" ca="1" si="138"/>
        <v>205999</v>
      </c>
      <c r="BB6041" s="138">
        <f t="shared" ca="1" si="139"/>
        <v>1</v>
      </c>
    </row>
    <row r="6042" spans="52:54" ht="15.75" customHeight="1">
      <c r="AZ6042" s="138">
        <f t="shared" ca="1" si="137"/>
        <v>360000</v>
      </c>
      <c r="BA6042" s="138">
        <f t="shared" ca="1" si="138"/>
        <v>359999</v>
      </c>
      <c r="BB6042" s="138">
        <f t="shared" ca="1" si="139"/>
        <v>1</v>
      </c>
    </row>
    <row r="6043" spans="52:54" ht="15.75" customHeight="1">
      <c r="AZ6043" s="138">
        <f t="shared" ca="1" si="137"/>
        <v>348000</v>
      </c>
      <c r="BA6043" s="138">
        <f t="shared" ca="1" si="138"/>
        <v>347999</v>
      </c>
      <c r="BB6043" s="138">
        <f t="shared" ca="1" si="139"/>
        <v>1</v>
      </c>
    </row>
    <row r="6044" spans="52:54" ht="15.75" customHeight="1">
      <c r="AZ6044" s="138">
        <f t="shared" ca="1" si="137"/>
        <v>137000</v>
      </c>
      <c r="BA6044" s="138">
        <f t="shared" ca="1" si="138"/>
        <v>136999</v>
      </c>
      <c r="BB6044" s="138">
        <f t="shared" ca="1" si="139"/>
        <v>1</v>
      </c>
    </row>
    <row r="6045" spans="52:54" ht="15.75" customHeight="1">
      <c r="AZ6045" s="138">
        <f t="shared" ca="1" si="137"/>
        <v>167000</v>
      </c>
      <c r="BA6045" s="138">
        <f t="shared" ca="1" si="138"/>
        <v>166999</v>
      </c>
      <c r="BB6045" s="138">
        <f t="shared" ca="1" si="139"/>
        <v>1</v>
      </c>
    </row>
    <row r="6046" spans="52:54" ht="15.75" customHeight="1">
      <c r="AZ6046" s="138">
        <f t="shared" ca="1" si="137"/>
        <v>185000</v>
      </c>
      <c r="BA6046" s="138">
        <f t="shared" ca="1" si="138"/>
        <v>184999</v>
      </c>
      <c r="BB6046" s="138">
        <f t="shared" ca="1" si="139"/>
        <v>1</v>
      </c>
    </row>
    <row r="6047" spans="52:54" ht="15.75" customHeight="1">
      <c r="AZ6047" s="138">
        <f t="shared" ca="1" si="137"/>
        <v>342000</v>
      </c>
      <c r="BA6047" s="138">
        <f t="shared" ca="1" si="138"/>
        <v>341999</v>
      </c>
      <c r="BB6047" s="138">
        <f t="shared" ca="1" si="139"/>
        <v>1</v>
      </c>
    </row>
    <row r="6048" spans="52:54" ht="15.75" customHeight="1">
      <c r="AZ6048" s="138">
        <f t="shared" ca="1" si="137"/>
        <v>197000</v>
      </c>
      <c r="BA6048" s="138">
        <f t="shared" ca="1" si="138"/>
        <v>196999</v>
      </c>
      <c r="BB6048" s="138">
        <f t="shared" ca="1" si="139"/>
        <v>1</v>
      </c>
    </row>
    <row r="6049" spans="52:54" ht="15.75" customHeight="1">
      <c r="AZ6049" s="138">
        <f t="shared" ca="1" si="137"/>
        <v>169000</v>
      </c>
      <c r="BA6049" s="138">
        <f t="shared" ca="1" si="138"/>
        <v>168999</v>
      </c>
      <c r="BB6049" s="138">
        <f t="shared" ca="1" si="139"/>
        <v>1</v>
      </c>
    </row>
    <row r="6050" spans="52:54" ht="15.75" customHeight="1">
      <c r="AZ6050" s="138">
        <f t="shared" ca="1" si="137"/>
        <v>318000</v>
      </c>
      <c r="BA6050" s="138">
        <f t="shared" ca="1" si="138"/>
        <v>317999</v>
      </c>
      <c r="BB6050" s="138">
        <f t="shared" ca="1" si="139"/>
        <v>1</v>
      </c>
    </row>
    <row r="6051" spans="52:54" ht="15.75" customHeight="1">
      <c r="AZ6051" s="138">
        <f t="shared" ca="1" si="137"/>
        <v>298000</v>
      </c>
      <c r="BA6051" s="138">
        <f t="shared" ca="1" si="138"/>
        <v>297999</v>
      </c>
      <c r="BB6051" s="138">
        <f t="shared" ca="1" si="139"/>
        <v>1</v>
      </c>
    </row>
    <row r="6052" spans="52:54" ht="15.75" customHeight="1">
      <c r="AZ6052" s="138">
        <f t="shared" ca="1" si="137"/>
        <v>364000</v>
      </c>
      <c r="BA6052" s="138">
        <f t="shared" ca="1" si="138"/>
        <v>363999</v>
      </c>
      <c r="BB6052" s="138">
        <f t="shared" ca="1" si="139"/>
        <v>1</v>
      </c>
    </row>
    <row r="6053" spans="52:54" ht="15.75" customHeight="1">
      <c r="AZ6053" s="138">
        <f t="shared" ca="1" si="137"/>
        <v>392000</v>
      </c>
      <c r="BA6053" s="138">
        <f t="shared" ca="1" si="138"/>
        <v>391999</v>
      </c>
      <c r="BB6053" s="138">
        <f t="shared" ca="1" si="139"/>
        <v>1</v>
      </c>
    </row>
    <row r="6054" spans="52:54" ht="15.75" customHeight="1">
      <c r="AZ6054" s="138">
        <f t="shared" ca="1" si="137"/>
        <v>198000</v>
      </c>
      <c r="BA6054" s="138">
        <f t="shared" ca="1" si="138"/>
        <v>197999</v>
      </c>
      <c r="BB6054" s="138">
        <f t="shared" ca="1" si="139"/>
        <v>1</v>
      </c>
    </row>
    <row r="6055" spans="52:54" ht="15.75" customHeight="1">
      <c r="AZ6055" s="138">
        <f t="shared" ca="1" si="137"/>
        <v>319000</v>
      </c>
      <c r="BA6055" s="138">
        <f t="shared" ca="1" si="138"/>
        <v>318999</v>
      </c>
      <c r="BB6055" s="138">
        <f t="shared" ca="1" si="139"/>
        <v>1</v>
      </c>
    </row>
    <row r="6056" spans="52:54" ht="15.75" customHeight="1">
      <c r="AZ6056" s="138">
        <f t="shared" ca="1" si="137"/>
        <v>117000</v>
      </c>
      <c r="BA6056" s="138">
        <f t="shared" ca="1" si="138"/>
        <v>116999</v>
      </c>
      <c r="BB6056" s="138">
        <f t="shared" ca="1" si="139"/>
        <v>1</v>
      </c>
    </row>
    <row r="6057" spans="52:54" ht="15.75" customHeight="1">
      <c r="AZ6057" s="138">
        <f t="shared" ca="1" si="137"/>
        <v>331000</v>
      </c>
      <c r="BA6057" s="138">
        <f t="shared" ca="1" si="138"/>
        <v>330999</v>
      </c>
      <c r="BB6057" s="138">
        <f t="shared" ca="1" si="139"/>
        <v>1</v>
      </c>
    </row>
    <row r="6058" spans="52:54" ht="15.75" customHeight="1">
      <c r="AZ6058" s="138">
        <f t="shared" ca="1" si="137"/>
        <v>268000</v>
      </c>
      <c r="BA6058" s="138">
        <f t="shared" ca="1" si="138"/>
        <v>267999</v>
      </c>
      <c r="BB6058" s="138">
        <f t="shared" ca="1" si="139"/>
        <v>1</v>
      </c>
    </row>
    <row r="6059" spans="52:54" ht="15.75" customHeight="1">
      <c r="AZ6059" s="138">
        <f t="shared" ca="1" si="137"/>
        <v>197000</v>
      </c>
      <c r="BA6059" s="138">
        <f t="shared" ca="1" si="138"/>
        <v>196999</v>
      </c>
      <c r="BB6059" s="138">
        <f t="shared" ca="1" si="139"/>
        <v>1</v>
      </c>
    </row>
    <row r="6060" spans="52:54" ht="15.75" customHeight="1">
      <c r="AZ6060" s="138">
        <f t="shared" ca="1" si="137"/>
        <v>216000</v>
      </c>
      <c r="BA6060" s="138">
        <f t="shared" ca="1" si="138"/>
        <v>215999</v>
      </c>
      <c r="BB6060" s="138">
        <f t="shared" ca="1" si="139"/>
        <v>1</v>
      </c>
    </row>
    <row r="6061" spans="52:54" ht="15.75" customHeight="1">
      <c r="AZ6061" s="138">
        <f t="shared" ca="1" si="137"/>
        <v>194000</v>
      </c>
      <c r="BA6061" s="138">
        <f t="shared" ca="1" si="138"/>
        <v>193999</v>
      </c>
      <c r="BB6061" s="138">
        <f t="shared" ca="1" si="139"/>
        <v>1</v>
      </c>
    </row>
    <row r="6062" spans="52:54" ht="15.75" customHeight="1">
      <c r="AZ6062" s="138">
        <f t="shared" ca="1" si="137"/>
        <v>295000</v>
      </c>
      <c r="BA6062" s="138">
        <f t="shared" ca="1" si="138"/>
        <v>294999</v>
      </c>
      <c r="BB6062" s="138">
        <f t="shared" ca="1" si="139"/>
        <v>1</v>
      </c>
    </row>
    <row r="6063" spans="52:54" ht="15.75" customHeight="1">
      <c r="AZ6063" s="138">
        <f t="shared" ca="1" si="137"/>
        <v>286000</v>
      </c>
      <c r="BA6063" s="138">
        <f t="shared" ca="1" si="138"/>
        <v>285999</v>
      </c>
      <c r="BB6063" s="138">
        <f t="shared" ca="1" si="139"/>
        <v>1</v>
      </c>
    </row>
    <row r="6064" spans="52:54" ht="15.75" customHeight="1">
      <c r="AZ6064" s="138">
        <f t="shared" ca="1" si="137"/>
        <v>153000</v>
      </c>
      <c r="BA6064" s="138">
        <f t="shared" ca="1" si="138"/>
        <v>152999</v>
      </c>
      <c r="BB6064" s="138">
        <f t="shared" ca="1" si="139"/>
        <v>1</v>
      </c>
    </row>
    <row r="6065" spans="52:54" ht="15.75" customHeight="1">
      <c r="AZ6065" s="138">
        <f t="shared" ca="1" si="137"/>
        <v>161000</v>
      </c>
      <c r="BA6065" s="138">
        <f t="shared" ca="1" si="138"/>
        <v>160999</v>
      </c>
      <c r="BB6065" s="138">
        <f t="shared" ca="1" si="139"/>
        <v>1</v>
      </c>
    </row>
    <row r="6066" spans="52:54" ht="15.75" customHeight="1">
      <c r="AZ6066" s="138">
        <f t="shared" ca="1" si="137"/>
        <v>276000</v>
      </c>
      <c r="BA6066" s="138">
        <f t="shared" ca="1" si="138"/>
        <v>275999</v>
      </c>
      <c r="BB6066" s="138">
        <f t="shared" ca="1" si="139"/>
        <v>1</v>
      </c>
    </row>
    <row r="6067" spans="52:54" ht="15.75" customHeight="1">
      <c r="AZ6067" s="138">
        <f t="shared" ca="1" si="137"/>
        <v>190000</v>
      </c>
      <c r="BA6067" s="138">
        <f t="shared" ca="1" si="138"/>
        <v>189999</v>
      </c>
      <c r="BB6067" s="138">
        <f t="shared" ca="1" si="139"/>
        <v>1</v>
      </c>
    </row>
    <row r="6068" spans="52:54" ht="15.75" customHeight="1">
      <c r="AZ6068" s="138">
        <f t="shared" ca="1" si="137"/>
        <v>176000</v>
      </c>
      <c r="BA6068" s="138">
        <f t="shared" ca="1" si="138"/>
        <v>175999</v>
      </c>
      <c r="BB6068" s="138">
        <f t="shared" ca="1" si="139"/>
        <v>1</v>
      </c>
    </row>
    <row r="6069" spans="52:54" ht="15.75" customHeight="1">
      <c r="AZ6069" s="138">
        <f t="shared" ca="1" si="137"/>
        <v>245000</v>
      </c>
      <c r="BA6069" s="138">
        <f t="shared" ca="1" si="138"/>
        <v>244999</v>
      </c>
      <c r="BB6069" s="138">
        <f t="shared" ca="1" si="139"/>
        <v>1</v>
      </c>
    </row>
    <row r="6070" spans="52:54" ht="15.75" customHeight="1">
      <c r="AZ6070" s="138">
        <f t="shared" ca="1" si="137"/>
        <v>333000</v>
      </c>
      <c r="BA6070" s="138">
        <f t="shared" ca="1" si="138"/>
        <v>332999</v>
      </c>
      <c r="BB6070" s="138">
        <f t="shared" ca="1" si="139"/>
        <v>1</v>
      </c>
    </row>
    <row r="6071" spans="52:54" ht="15.75" customHeight="1">
      <c r="AZ6071" s="138">
        <f t="shared" ca="1" si="137"/>
        <v>380000</v>
      </c>
      <c r="BA6071" s="138">
        <f t="shared" ca="1" si="138"/>
        <v>379999</v>
      </c>
      <c r="BB6071" s="138">
        <f t="shared" ca="1" si="139"/>
        <v>1</v>
      </c>
    </row>
    <row r="6072" spans="52:54" ht="15.75" customHeight="1">
      <c r="AZ6072" s="138">
        <f t="shared" ca="1" si="137"/>
        <v>219000</v>
      </c>
      <c r="BA6072" s="138">
        <f t="shared" ca="1" si="138"/>
        <v>218999</v>
      </c>
      <c r="BB6072" s="138">
        <f t="shared" ca="1" si="139"/>
        <v>1</v>
      </c>
    </row>
    <row r="6073" spans="52:54" ht="15.75" customHeight="1">
      <c r="AZ6073" s="138">
        <f t="shared" ca="1" si="137"/>
        <v>161000</v>
      </c>
      <c r="BA6073" s="138">
        <f t="shared" ca="1" si="138"/>
        <v>160999</v>
      </c>
      <c r="BB6073" s="138">
        <f t="shared" ca="1" si="139"/>
        <v>1</v>
      </c>
    </row>
    <row r="6074" spans="52:54" ht="15.75" customHeight="1">
      <c r="AZ6074" s="138">
        <f t="shared" ca="1" si="137"/>
        <v>270000</v>
      </c>
      <c r="BA6074" s="138">
        <f t="shared" ca="1" si="138"/>
        <v>269999</v>
      </c>
      <c r="BB6074" s="138">
        <f t="shared" ca="1" si="139"/>
        <v>1</v>
      </c>
    </row>
    <row r="6075" spans="52:54" ht="15.75" customHeight="1">
      <c r="AZ6075" s="138">
        <f t="shared" ca="1" si="137"/>
        <v>258000</v>
      </c>
      <c r="BA6075" s="138">
        <f t="shared" ca="1" si="138"/>
        <v>257999</v>
      </c>
      <c r="BB6075" s="138">
        <f t="shared" ca="1" si="139"/>
        <v>1</v>
      </c>
    </row>
    <row r="6076" spans="52:54" ht="15.75" customHeight="1">
      <c r="AZ6076" s="138">
        <f t="shared" ca="1" si="137"/>
        <v>109000</v>
      </c>
      <c r="BA6076" s="138">
        <f t="shared" ca="1" si="138"/>
        <v>108999</v>
      </c>
      <c r="BB6076" s="138">
        <f t="shared" ca="1" si="139"/>
        <v>1</v>
      </c>
    </row>
    <row r="6077" spans="52:54" ht="15.75" customHeight="1">
      <c r="AZ6077" s="138">
        <f t="shared" ca="1" si="137"/>
        <v>186000</v>
      </c>
      <c r="BA6077" s="138">
        <f t="shared" ca="1" si="138"/>
        <v>185999</v>
      </c>
      <c r="BB6077" s="138">
        <f t="shared" ca="1" si="139"/>
        <v>1</v>
      </c>
    </row>
    <row r="6078" spans="52:54" ht="15.75" customHeight="1">
      <c r="AZ6078" s="138">
        <f t="shared" ca="1" si="137"/>
        <v>290000</v>
      </c>
      <c r="BA6078" s="138">
        <f t="shared" ca="1" si="138"/>
        <v>289999</v>
      </c>
      <c r="BB6078" s="138">
        <f t="shared" ca="1" si="139"/>
        <v>1</v>
      </c>
    </row>
    <row r="6079" spans="52:54" ht="15.75" customHeight="1">
      <c r="AZ6079" s="138">
        <f t="shared" ca="1" si="137"/>
        <v>201000</v>
      </c>
      <c r="BA6079" s="138">
        <f t="shared" ca="1" si="138"/>
        <v>200999</v>
      </c>
      <c r="BB6079" s="138">
        <f t="shared" ca="1" si="139"/>
        <v>1</v>
      </c>
    </row>
    <row r="6080" spans="52:54" ht="15.75" customHeight="1">
      <c r="AZ6080" s="138">
        <f t="shared" ca="1" si="137"/>
        <v>158000</v>
      </c>
      <c r="BA6080" s="138">
        <f t="shared" ca="1" si="138"/>
        <v>157999</v>
      </c>
      <c r="BB6080" s="138">
        <f t="shared" ca="1" si="139"/>
        <v>1</v>
      </c>
    </row>
    <row r="6081" spans="52:54" ht="15.75" customHeight="1">
      <c r="AZ6081" s="138">
        <f t="shared" ca="1" si="137"/>
        <v>196000</v>
      </c>
      <c r="BA6081" s="138">
        <f t="shared" ca="1" si="138"/>
        <v>195999</v>
      </c>
      <c r="BB6081" s="138">
        <f t="shared" ca="1" si="139"/>
        <v>1</v>
      </c>
    </row>
    <row r="6082" spans="52:54" ht="15.75" customHeight="1">
      <c r="AZ6082" s="138">
        <f t="shared" ca="1" si="137"/>
        <v>359000</v>
      </c>
      <c r="BA6082" s="138">
        <f t="shared" ca="1" si="138"/>
        <v>358999</v>
      </c>
      <c r="BB6082" s="138">
        <f t="shared" ca="1" si="139"/>
        <v>1</v>
      </c>
    </row>
    <row r="6083" spans="52:54" ht="15.75" customHeight="1">
      <c r="AZ6083" s="138">
        <f t="shared" ca="1" si="137"/>
        <v>324000</v>
      </c>
      <c r="BA6083" s="138">
        <f t="shared" ca="1" si="138"/>
        <v>323999</v>
      </c>
      <c r="BB6083" s="138">
        <f t="shared" ca="1" si="139"/>
        <v>1</v>
      </c>
    </row>
    <row r="6084" spans="52:54" ht="15.75" customHeight="1">
      <c r="AZ6084" s="138">
        <f t="shared" ca="1" si="137"/>
        <v>225000</v>
      </c>
      <c r="BA6084" s="138">
        <f t="shared" ca="1" si="138"/>
        <v>224999</v>
      </c>
      <c r="BB6084" s="138">
        <f t="shared" ca="1" si="139"/>
        <v>1</v>
      </c>
    </row>
    <row r="6085" spans="52:54" ht="15.75" customHeight="1">
      <c r="AZ6085" s="138">
        <f t="shared" ca="1" si="137"/>
        <v>359000</v>
      </c>
      <c r="BA6085" s="138">
        <f t="shared" ca="1" si="138"/>
        <v>358999</v>
      </c>
      <c r="BB6085" s="138">
        <f t="shared" ca="1" si="139"/>
        <v>1</v>
      </c>
    </row>
    <row r="6086" spans="52:54" ht="15.75" customHeight="1">
      <c r="AZ6086" s="138">
        <f t="shared" ca="1" si="137"/>
        <v>171000</v>
      </c>
      <c r="BA6086" s="138">
        <f t="shared" ca="1" si="138"/>
        <v>170999</v>
      </c>
      <c r="BB6086" s="138">
        <f t="shared" ca="1" si="139"/>
        <v>1</v>
      </c>
    </row>
    <row r="6087" spans="52:54" ht="15.75" customHeight="1">
      <c r="AZ6087" s="138">
        <f t="shared" ca="1" si="137"/>
        <v>144000</v>
      </c>
      <c r="BA6087" s="138">
        <f t="shared" ca="1" si="138"/>
        <v>143999</v>
      </c>
      <c r="BB6087" s="138">
        <f t="shared" ca="1" si="139"/>
        <v>1</v>
      </c>
    </row>
    <row r="6088" spans="52:54" ht="15.75" customHeight="1">
      <c r="AZ6088" s="138">
        <f t="shared" ca="1" si="137"/>
        <v>375000</v>
      </c>
      <c r="BA6088" s="138">
        <f t="shared" ca="1" si="138"/>
        <v>374999</v>
      </c>
      <c r="BB6088" s="138">
        <f t="shared" ca="1" si="139"/>
        <v>1</v>
      </c>
    </row>
    <row r="6089" spans="52:54" ht="15.75" customHeight="1">
      <c r="AZ6089" s="138">
        <f t="shared" ca="1" si="137"/>
        <v>222000</v>
      </c>
      <c r="BA6089" s="138">
        <f t="shared" ca="1" si="138"/>
        <v>221999</v>
      </c>
      <c r="BB6089" s="138">
        <f t="shared" ca="1" si="139"/>
        <v>1</v>
      </c>
    </row>
    <row r="6090" spans="52:54" ht="15.75" customHeight="1">
      <c r="AZ6090" s="138">
        <f t="shared" ca="1" si="137"/>
        <v>244000</v>
      </c>
      <c r="BA6090" s="138">
        <f t="shared" ca="1" si="138"/>
        <v>243999</v>
      </c>
      <c r="BB6090" s="138">
        <f t="shared" ca="1" si="139"/>
        <v>1</v>
      </c>
    </row>
    <row r="6091" spans="52:54" ht="15.75" customHeight="1">
      <c r="AZ6091" s="138">
        <f t="shared" ca="1" si="137"/>
        <v>293000</v>
      </c>
      <c r="BA6091" s="138">
        <f t="shared" ca="1" si="138"/>
        <v>292999</v>
      </c>
      <c r="BB6091" s="138">
        <f t="shared" ca="1" si="139"/>
        <v>1</v>
      </c>
    </row>
    <row r="6092" spans="52:54" ht="15.75" customHeight="1">
      <c r="AZ6092" s="138">
        <f t="shared" ca="1" si="137"/>
        <v>331000</v>
      </c>
      <c r="BA6092" s="138">
        <f t="shared" ca="1" si="138"/>
        <v>330999</v>
      </c>
      <c r="BB6092" s="138">
        <f t="shared" ca="1" si="139"/>
        <v>1</v>
      </c>
    </row>
    <row r="6093" spans="52:54" ht="15.75" customHeight="1">
      <c r="AZ6093" s="138">
        <f t="shared" ca="1" si="137"/>
        <v>330000</v>
      </c>
      <c r="BA6093" s="138">
        <f t="shared" ca="1" si="138"/>
        <v>329999</v>
      </c>
      <c r="BB6093" s="138">
        <f t="shared" ca="1" si="139"/>
        <v>1</v>
      </c>
    </row>
    <row r="6094" spans="52:54" ht="15.75" customHeight="1">
      <c r="AZ6094" s="138">
        <f t="shared" ca="1" si="137"/>
        <v>329000</v>
      </c>
      <c r="BA6094" s="138">
        <f t="shared" ca="1" si="138"/>
        <v>328999</v>
      </c>
      <c r="BB6094" s="138">
        <f t="shared" ca="1" si="139"/>
        <v>1</v>
      </c>
    </row>
    <row r="6095" spans="52:54" ht="15.75" customHeight="1">
      <c r="AZ6095" s="138">
        <f t="shared" ca="1" si="137"/>
        <v>152000</v>
      </c>
      <c r="BA6095" s="138">
        <f t="shared" ca="1" si="138"/>
        <v>151999</v>
      </c>
      <c r="BB6095" s="138">
        <f t="shared" ca="1" si="139"/>
        <v>1</v>
      </c>
    </row>
    <row r="6096" spans="52:54" ht="15.75" customHeight="1">
      <c r="AZ6096" s="138">
        <f t="shared" ca="1" si="137"/>
        <v>168000</v>
      </c>
      <c r="BA6096" s="138">
        <f t="shared" ca="1" si="138"/>
        <v>167999</v>
      </c>
      <c r="BB6096" s="138">
        <f t="shared" ca="1" si="139"/>
        <v>1</v>
      </c>
    </row>
    <row r="6097" spans="52:54" ht="15.75" customHeight="1">
      <c r="AZ6097" s="138">
        <f t="shared" ca="1" si="137"/>
        <v>290000</v>
      </c>
      <c r="BA6097" s="138">
        <f t="shared" ca="1" si="138"/>
        <v>289999</v>
      </c>
      <c r="BB6097" s="138">
        <f t="shared" ca="1" si="139"/>
        <v>1</v>
      </c>
    </row>
    <row r="6098" spans="52:54" ht="15.75" customHeight="1">
      <c r="AZ6098" s="138">
        <f t="shared" ca="1" si="137"/>
        <v>252000</v>
      </c>
      <c r="BA6098" s="138">
        <f t="shared" ca="1" si="138"/>
        <v>251999</v>
      </c>
      <c r="BB6098" s="138">
        <f t="shared" ca="1" si="139"/>
        <v>1</v>
      </c>
    </row>
    <row r="6099" spans="52:54" ht="15.75" customHeight="1">
      <c r="AZ6099" s="138">
        <f t="shared" ca="1" si="137"/>
        <v>189000</v>
      </c>
      <c r="BA6099" s="138">
        <f t="shared" ca="1" si="138"/>
        <v>188999</v>
      </c>
      <c r="BB6099" s="138">
        <f t="shared" ca="1" si="139"/>
        <v>1</v>
      </c>
    </row>
    <row r="6100" spans="52:54" ht="15.75" customHeight="1">
      <c r="AZ6100" s="138">
        <f t="shared" ca="1" si="137"/>
        <v>379000</v>
      </c>
      <c r="BA6100" s="138">
        <f t="shared" ca="1" si="138"/>
        <v>378999</v>
      </c>
      <c r="BB6100" s="138">
        <f t="shared" ca="1" si="139"/>
        <v>1</v>
      </c>
    </row>
    <row r="6101" spans="52:54" ht="15.75" customHeight="1">
      <c r="AZ6101" s="138">
        <f t="shared" ca="1" si="137"/>
        <v>194000</v>
      </c>
      <c r="BA6101" s="138">
        <f t="shared" ca="1" si="138"/>
        <v>193999</v>
      </c>
      <c r="BB6101" s="138">
        <f t="shared" ca="1" si="139"/>
        <v>1</v>
      </c>
    </row>
    <row r="6102" spans="52:54" ht="15.75" customHeight="1">
      <c r="AZ6102" s="138">
        <f t="shared" ca="1" si="137"/>
        <v>306000</v>
      </c>
      <c r="BA6102" s="138">
        <f t="shared" ca="1" si="138"/>
        <v>305999</v>
      </c>
      <c r="BB6102" s="138">
        <f t="shared" ca="1" si="139"/>
        <v>1</v>
      </c>
    </row>
    <row r="6103" spans="52:54" ht="15.75" customHeight="1">
      <c r="AZ6103" s="138">
        <f t="shared" ca="1" si="137"/>
        <v>194000</v>
      </c>
      <c r="BA6103" s="138">
        <f t="shared" ca="1" si="138"/>
        <v>193999</v>
      </c>
      <c r="BB6103" s="138">
        <f t="shared" ca="1" si="139"/>
        <v>1</v>
      </c>
    </row>
    <row r="6104" spans="52:54" ht="15.75" customHeight="1">
      <c r="AZ6104" s="138">
        <f t="shared" ca="1" si="137"/>
        <v>364000</v>
      </c>
      <c r="BA6104" s="138">
        <f t="shared" ca="1" si="138"/>
        <v>363999</v>
      </c>
      <c r="BB6104" s="138">
        <f t="shared" ca="1" si="139"/>
        <v>1</v>
      </c>
    </row>
    <row r="6105" spans="52:54" ht="15.75" customHeight="1">
      <c r="AZ6105" s="138">
        <f t="shared" ca="1" si="137"/>
        <v>283000</v>
      </c>
      <c r="BA6105" s="138">
        <f t="shared" ca="1" si="138"/>
        <v>282999</v>
      </c>
      <c r="BB6105" s="138">
        <f t="shared" ca="1" si="139"/>
        <v>1</v>
      </c>
    </row>
    <row r="6106" spans="52:54" ht="15.75" customHeight="1">
      <c r="AZ6106" s="138">
        <f t="shared" ca="1" si="137"/>
        <v>160000</v>
      </c>
      <c r="BA6106" s="138">
        <f t="shared" ca="1" si="138"/>
        <v>159999</v>
      </c>
      <c r="BB6106" s="138">
        <f t="shared" ca="1" si="139"/>
        <v>1</v>
      </c>
    </row>
    <row r="6107" spans="52:54" ht="15.75" customHeight="1">
      <c r="AZ6107" s="138">
        <f t="shared" ca="1" si="137"/>
        <v>268000</v>
      </c>
      <c r="BA6107" s="138">
        <f t="shared" ca="1" si="138"/>
        <v>267999</v>
      </c>
      <c r="BB6107" s="138">
        <f t="shared" ca="1" si="139"/>
        <v>1</v>
      </c>
    </row>
    <row r="6108" spans="52:54" ht="15.75" customHeight="1">
      <c r="AZ6108" s="138">
        <f t="shared" ca="1" si="137"/>
        <v>364000</v>
      </c>
      <c r="BA6108" s="138">
        <f t="shared" ca="1" si="138"/>
        <v>363999</v>
      </c>
      <c r="BB6108" s="138">
        <f t="shared" ca="1" si="139"/>
        <v>1</v>
      </c>
    </row>
    <row r="6109" spans="52:54" ht="15.75" customHeight="1">
      <c r="AZ6109" s="138">
        <f t="shared" ca="1" si="137"/>
        <v>326000</v>
      </c>
      <c r="BA6109" s="138">
        <f t="shared" ca="1" si="138"/>
        <v>325999</v>
      </c>
      <c r="BB6109" s="138">
        <f t="shared" ca="1" si="139"/>
        <v>1</v>
      </c>
    </row>
    <row r="6110" spans="52:54" ht="15.75" customHeight="1">
      <c r="AZ6110" s="138">
        <f t="shared" ca="1" si="137"/>
        <v>249000</v>
      </c>
      <c r="BA6110" s="138">
        <f t="shared" ca="1" si="138"/>
        <v>248999</v>
      </c>
      <c r="BB6110" s="138">
        <f t="shared" ca="1" si="139"/>
        <v>1</v>
      </c>
    </row>
    <row r="6111" spans="52:54" ht="15.75" customHeight="1">
      <c r="AZ6111" s="138">
        <f t="shared" ca="1" si="137"/>
        <v>151000</v>
      </c>
      <c r="BA6111" s="138">
        <f t="shared" ca="1" si="138"/>
        <v>150999</v>
      </c>
      <c r="BB6111" s="138">
        <f t="shared" ca="1" si="139"/>
        <v>1</v>
      </c>
    </row>
    <row r="6112" spans="52:54" ht="15.75" customHeight="1">
      <c r="AZ6112" s="138">
        <f t="shared" ca="1" si="137"/>
        <v>380000</v>
      </c>
      <c r="BA6112" s="138">
        <f t="shared" ca="1" si="138"/>
        <v>379999</v>
      </c>
      <c r="BB6112" s="138">
        <f t="shared" ca="1" si="139"/>
        <v>1</v>
      </c>
    </row>
    <row r="6113" spans="52:54" ht="15.75" customHeight="1">
      <c r="AZ6113" s="138">
        <f t="shared" ca="1" si="137"/>
        <v>230000</v>
      </c>
      <c r="BA6113" s="138">
        <f t="shared" ca="1" si="138"/>
        <v>229999</v>
      </c>
      <c r="BB6113" s="138">
        <f t="shared" ca="1" si="139"/>
        <v>1</v>
      </c>
    </row>
    <row r="6114" spans="52:54" ht="15.75" customHeight="1">
      <c r="AZ6114" s="138">
        <f t="shared" ca="1" si="137"/>
        <v>324000</v>
      </c>
      <c r="BA6114" s="138">
        <f t="shared" ca="1" si="138"/>
        <v>323999</v>
      </c>
      <c r="BB6114" s="138">
        <f t="shared" ca="1" si="139"/>
        <v>1</v>
      </c>
    </row>
    <row r="6115" spans="52:54" ht="15.75" customHeight="1">
      <c r="AZ6115" s="138">
        <f t="shared" ca="1" si="137"/>
        <v>136000</v>
      </c>
      <c r="BA6115" s="138">
        <f t="shared" ca="1" si="138"/>
        <v>135999</v>
      </c>
      <c r="BB6115" s="138">
        <f t="shared" ca="1" si="139"/>
        <v>1</v>
      </c>
    </row>
    <row r="6116" spans="52:54" ht="15.75" customHeight="1">
      <c r="AZ6116" s="138">
        <f t="shared" ca="1" si="137"/>
        <v>374000</v>
      </c>
      <c r="BA6116" s="138">
        <f t="shared" ca="1" si="138"/>
        <v>373999</v>
      </c>
      <c r="BB6116" s="138">
        <f t="shared" ca="1" si="139"/>
        <v>1</v>
      </c>
    </row>
    <row r="6117" spans="52:54" ht="15.75" customHeight="1">
      <c r="AZ6117" s="138">
        <f t="shared" ca="1" si="137"/>
        <v>350000</v>
      </c>
      <c r="BA6117" s="138">
        <f t="shared" ca="1" si="138"/>
        <v>349999</v>
      </c>
      <c r="BB6117" s="138">
        <f t="shared" ca="1" si="139"/>
        <v>1</v>
      </c>
    </row>
    <row r="6118" spans="52:54" ht="15.75" customHeight="1">
      <c r="AZ6118" s="138">
        <f t="shared" ca="1" si="137"/>
        <v>309000</v>
      </c>
      <c r="BA6118" s="138">
        <f t="shared" ca="1" si="138"/>
        <v>308999</v>
      </c>
      <c r="BB6118" s="138">
        <f t="shared" ca="1" si="139"/>
        <v>1</v>
      </c>
    </row>
    <row r="6119" spans="52:54" ht="15.75" customHeight="1">
      <c r="AZ6119" s="138">
        <f t="shared" ca="1" si="137"/>
        <v>265000</v>
      </c>
      <c r="BA6119" s="138">
        <f t="shared" ca="1" si="138"/>
        <v>264999</v>
      </c>
      <c r="BB6119" s="138">
        <f t="shared" ca="1" si="139"/>
        <v>1</v>
      </c>
    </row>
    <row r="6120" spans="52:54" ht="15.75" customHeight="1">
      <c r="AZ6120" s="138">
        <f t="shared" ca="1" si="137"/>
        <v>304000</v>
      </c>
      <c r="BA6120" s="138">
        <f t="shared" ca="1" si="138"/>
        <v>303999</v>
      </c>
      <c r="BB6120" s="138">
        <f t="shared" ca="1" si="139"/>
        <v>1</v>
      </c>
    </row>
    <row r="6121" spans="52:54" ht="15.75" customHeight="1">
      <c r="AZ6121" s="138">
        <f t="shared" ca="1" si="137"/>
        <v>341000</v>
      </c>
      <c r="BA6121" s="138">
        <f t="shared" ca="1" si="138"/>
        <v>340999</v>
      </c>
      <c r="BB6121" s="138">
        <f t="shared" ca="1" si="139"/>
        <v>1</v>
      </c>
    </row>
    <row r="6122" spans="52:54" ht="15.75" customHeight="1">
      <c r="AZ6122" s="138">
        <f t="shared" ca="1" si="137"/>
        <v>127000</v>
      </c>
      <c r="BA6122" s="138">
        <f t="shared" ca="1" si="138"/>
        <v>126999</v>
      </c>
      <c r="BB6122" s="138">
        <f t="shared" ca="1" si="139"/>
        <v>1</v>
      </c>
    </row>
    <row r="6123" spans="52:54" ht="15.75" customHeight="1">
      <c r="AZ6123" s="138">
        <f t="shared" ca="1" si="137"/>
        <v>225000</v>
      </c>
      <c r="BA6123" s="138">
        <f t="shared" ca="1" si="138"/>
        <v>224999</v>
      </c>
      <c r="BB6123" s="138">
        <f t="shared" ca="1" si="139"/>
        <v>1</v>
      </c>
    </row>
    <row r="6124" spans="52:54" ht="15.75" customHeight="1">
      <c r="AZ6124" s="138">
        <f t="shared" ref="AZ6124:AZ6378" ca="1" si="140">RANDBETWEEN(100,400)*1000</f>
        <v>371000</v>
      </c>
      <c r="BA6124" s="138">
        <f t="shared" ref="BA6124:BA6378" ca="1" si="141">+AZ6124-1</f>
        <v>370999</v>
      </c>
      <c r="BB6124" s="138">
        <f t="shared" ref="BB6124:BB6378" ca="1" si="142">+AZ6124-BA6124</f>
        <v>1</v>
      </c>
    </row>
    <row r="6125" spans="52:54" ht="15.75" customHeight="1">
      <c r="AZ6125" s="138">
        <f t="shared" ca="1" si="140"/>
        <v>360000</v>
      </c>
      <c r="BA6125" s="138">
        <f t="shared" ca="1" si="141"/>
        <v>359999</v>
      </c>
      <c r="BB6125" s="138">
        <f t="shared" ca="1" si="142"/>
        <v>1</v>
      </c>
    </row>
    <row r="6126" spans="52:54" ht="15.75" customHeight="1">
      <c r="AZ6126" s="138">
        <f t="shared" ca="1" si="140"/>
        <v>363000</v>
      </c>
      <c r="BA6126" s="138">
        <f t="shared" ca="1" si="141"/>
        <v>362999</v>
      </c>
      <c r="BB6126" s="138">
        <f t="shared" ca="1" si="142"/>
        <v>1</v>
      </c>
    </row>
    <row r="6127" spans="52:54" ht="15.75" customHeight="1">
      <c r="AZ6127" s="138">
        <f t="shared" ca="1" si="140"/>
        <v>112000</v>
      </c>
      <c r="BA6127" s="138">
        <f t="shared" ca="1" si="141"/>
        <v>111999</v>
      </c>
      <c r="BB6127" s="138">
        <f t="shared" ca="1" si="142"/>
        <v>1</v>
      </c>
    </row>
    <row r="6128" spans="52:54" ht="15.75" customHeight="1">
      <c r="AZ6128" s="138">
        <f t="shared" ca="1" si="140"/>
        <v>355000</v>
      </c>
      <c r="BA6128" s="138">
        <f t="shared" ca="1" si="141"/>
        <v>354999</v>
      </c>
      <c r="BB6128" s="138">
        <f t="shared" ca="1" si="142"/>
        <v>1</v>
      </c>
    </row>
    <row r="6129" spans="52:54" ht="15.75" customHeight="1">
      <c r="AZ6129" s="138">
        <f t="shared" ca="1" si="140"/>
        <v>241000</v>
      </c>
      <c r="BA6129" s="138">
        <f t="shared" ca="1" si="141"/>
        <v>240999</v>
      </c>
      <c r="BB6129" s="138">
        <f t="shared" ca="1" si="142"/>
        <v>1</v>
      </c>
    </row>
    <row r="6130" spans="52:54" ht="15.75" customHeight="1">
      <c r="AZ6130" s="138">
        <f t="shared" ca="1" si="140"/>
        <v>261000</v>
      </c>
      <c r="BA6130" s="138">
        <f t="shared" ca="1" si="141"/>
        <v>260999</v>
      </c>
      <c r="BB6130" s="138">
        <f t="shared" ca="1" si="142"/>
        <v>1</v>
      </c>
    </row>
    <row r="6131" spans="52:54" ht="15.75" customHeight="1">
      <c r="AZ6131" s="138">
        <f t="shared" ca="1" si="140"/>
        <v>113000</v>
      </c>
      <c r="BA6131" s="138">
        <f t="shared" ca="1" si="141"/>
        <v>112999</v>
      </c>
      <c r="BB6131" s="138">
        <f t="shared" ca="1" si="142"/>
        <v>1</v>
      </c>
    </row>
    <row r="6132" spans="52:54" ht="15.75" customHeight="1">
      <c r="AZ6132" s="138">
        <f t="shared" ca="1" si="140"/>
        <v>315000</v>
      </c>
      <c r="BA6132" s="138">
        <f t="shared" ca="1" si="141"/>
        <v>314999</v>
      </c>
      <c r="BB6132" s="138">
        <f t="shared" ca="1" si="142"/>
        <v>1</v>
      </c>
    </row>
    <row r="6133" spans="52:54" ht="15.75" customHeight="1">
      <c r="AZ6133" s="138">
        <f t="shared" ca="1" si="140"/>
        <v>386000</v>
      </c>
      <c r="BA6133" s="138">
        <f t="shared" ca="1" si="141"/>
        <v>385999</v>
      </c>
      <c r="BB6133" s="138">
        <f t="shared" ca="1" si="142"/>
        <v>1</v>
      </c>
    </row>
    <row r="6134" spans="52:54" ht="15.75" customHeight="1">
      <c r="AZ6134" s="138">
        <f t="shared" ca="1" si="140"/>
        <v>210000</v>
      </c>
      <c r="BA6134" s="138">
        <f t="shared" ca="1" si="141"/>
        <v>209999</v>
      </c>
      <c r="BB6134" s="138">
        <f t="shared" ca="1" si="142"/>
        <v>1</v>
      </c>
    </row>
    <row r="6135" spans="52:54" ht="15.75" customHeight="1">
      <c r="AZ6135" s="138">
        <f t="shared" ca="1" si="140"/>
        <v>252000</v>
      </c>
      <c r="BA6135" s="138">
        <f t="shared" ca="1" si="141"/>
        <v>251999</v>
      </c>
      <c r="BB6135" s="138">
        <f t="shared" ca="1" si="142"/>
        <v>1</v>
      </c>
    </row>
    <row r="6136" spans="52:54" ht="15.75" customHeight="1">
      <c r="AZ6136" s="138">
        <f t="shared" ca="1" si="140"/>
        <v>366000</v>
      </c>
      <c r="BA6136" s="138">
        <f t="shared" ca="1" si="141"/>
        <v>365999</v>
      </c>
      <c r="BB6136" s="138">
        <f t="shared" ca="1" si="142"/>
        <v>1</v>
      </c>
    </row>
    <row r="6137" spans="52:54" ht="15.75" customHeight="1">
      <c r="AZ6137" s="138">
        <f t="shared" ca="1" si="140"/>
        <v>316000</v>
      </c>
      <c r="BA6137" s="138">
        <f t="shared" ca="1" si="141"/>
        <v>315999</v>
      </c>
      <c r="BB6137" s="138">
        <f t="shared" ca="1" si="142"/>
        <v>1</v>
      </c>
    </row>
    <row r="6138" spans="52:54" ht="15.75" customHeight="1">
      <c r="AZ6138" s="138">
        <f t="shared" ca="1" si="140"/>
        <v>368000</v>
      </c>
      <c r="BA6138" s="138">
        <f t="shared" ca="1" si="141"/>
        <v>367999</v>
      </c>
      <c r="BB6138" s="138">
        <f t="shared" ca="1" si="142"/>
        <v>1</v>
      </c>
    </row>
    <row r="6139" spans="52:54" ht="15.75" customHeight="1">
      <c r="AZ6139" s="138">
        <f t="shared" ca="1" si="140"/>
        <v>314000</v>
      </c>
      <c r="BA6139" s="138">
        <f t="shared" ca="1" si="141"/>
        <v>313999</v>
      </c>
      <c r="BB6139" s="138">
        <f t="shared" ca="1" si="142"/>
        <v>1</v>
      </c>
    </row>
    <row r="6140" spans="52:54" ht="15.75" customHeight="1">
      <c r="AZ6140" s="138">
        <f t="shared" ca="1" si="140"/>
        <v>110000</v>
      </c>
      <c r="BA6140" s="138">
        <f t="shared" ca="1" si="141"/>
        <v>109999</v>
      </c>
      <c r="BB6140" s="138">
        <f t="shared" ca="1" si="142"/>
        <v>1</v>
      </c>
    </row>
    <row r="6141" spans="52:54" ht="15.75" customHeight="1">
      <c r="AZ6141" s="138">
        <f t="shared" ca="1" si="140"/>
        <v>296000</v>
      </c>
      <c r="BA6141" s="138">
        <f t="shared" ca="1" si="141"/>
        <v>295999</v>
      </c>
      <c r="BB6141" s="138">
        <f t="shared" ca="1" si="142"/>
        <v>1</v>
      </c>
    </row>
    <row r="6142" spans="52:54" ht="15.75" customHeight="1">
      <c r="AZ6142" s="138">
        <f t="shared" ca="1" si="140"/>
        <v>104000</v>
      </c>
      <c r="BA6142" s="138">
        <f t="shared" ca="1" si="141"/>
        <v>103999</v>
      </c>
      <c r="BB6142" s="138">
        <f t="shared" ca="1" si="142"/>
        <v>1</v>
      </c>
    </row>
    <row r="6143" spans="52:54" ht="15.75" customHeight="1">
      <c r="AZ6143" s="138">
        <f t="shared" ca="1" si="140"/>
        <v>394000</v>
      </c>
      <c r="BA6143" s="138">
        <f t="shared" ca="1" si="141"/>
        <v>393999</v>
      </c>
      <c r="BB6143" s="138">
        <f t="shared" ca="1" si="142"/>
        <v>1</v>
      </c>
    </row>
    <row r="6144" spans="52:54" ht="15.75" customHeight="1">
      <c r="AZ6144" s="138">
        <f t="shared" ca="1" si="140"/>
        <v>332000</v>
      </c>
      <c r="BA6144" s="138">
        <f t="shared" ca="1" si="141"/>
        <v>331999</v>
      </c>
      <c r="BB6144" s="138">
        <f t="shared" ca="1" si="142"/>
        <v>1</v>
      </c>
    </row>
    <row r="6145" spans="52:54" ht="15.75" customHeight="1">
      <c r="AZ6145" s="138">
        <f t="shared" ca="1" si="140"/>
        <v>192000</v>
      </c>
      <c r="BA6145" s="138">
        <f t="shared" ca="1" si="141"/>
        <v>191999</v>
      </c>
      <c r="BB6145" s="138">
        <f t="shared" ca="1" si="142"/>
        <v>1</v>
      </c>
    </row>
    <row r="6146" spans="52:54" ht="15.75" customHeight="1">
      <c r="AZ6146" s="138">
        <f t="shared" ca="1" si="140"/>
        <v>291000</v>
      </c>
      <c r="BA6146" s="138">
        <f t="shared" ca="1" si="141"/>
        <v>290999</v>
      </c>
      <c r="BB6146" s="138">
        <f t="shared" ca="1" si="142"/>
        <v>1</v>
      </c>
    </row>
    <row r="6147" spans="52:54" ht="15.75" customHeight="1">
      <c r="AZ6147" s="138">
        <f t="shared" ca="1" si="140"/>
        <v>225000</v>
      </c>
      <c r="BA6147" s="138">
        <f t="shared" ca="1" si="141"/>
        <v>224999</v>
      </c>
      <c r="BB6147" s="138">
        <f t="shared" ca="1" si="142"/>
        <v>1</v>
      </c>
    </row>
    <row r="6148" spans="52:54" ht="15.75" customHeight="1">
      <c r="AZ6148" s="138">
        <f t="shared" ca="1" si="140"/>
        <v>331000</v>
      </c>
      <c r="BA6148" s="138">
        <f t="shared" ca="1" si="141"/>
        <v>330999</v>
      </c>
      <c r="BB6148" s="138">
        <f t="shared" ca="1" si="142"/>
        <v>1</v>
      </c>
    </row>
    <row r="6149" spans="52:54" ht="15.75" customHeight="1">
      <c r="AZ6149" s="138">
        <f t="shared" ca="1" si="140"/>
        <v>155000</v>
      </c>
      <c r="BA6149" s="138">
        <f t="shared" ca="1" si="141"/>
        <v>154999</v>
      </c>
      <c r="BB6149" s="138">
        <f t="shared" ca="1" si="142"/>
        <v>1</v>
      </c>
    </row>
    <row r="6150" spans="52:54" ht="15.75" customHeight="1">
      <c r="AZ6150" s="138">
        <f t="shared" ca="1" si="140"/>
        <v>112000</v>
      </c>
      <c r="BA6150" s="138">
        <f t="shared" ca="1" si="141"/>
        <v>111999</v>
      </c>
      <c r="BB6150" s="138">
        <f t="shared" ca="1" si="142"/>
        <v>1</v>
      </c>
    </row>
    <row r="6151" spans="52:54" ht="15.75" customHeight="1">
      <c r="AZ6151" s="138">
        <f t="shared" ca="1" si="140"/>
        <v>132000</v>
      </c>
      <c r="BA6151" s="138">
        <f t="shared" ca="1" si="141"/>
        <v>131999</v>
      </c>
      <c r="BB6151" s="138">
        <f t="shared" ca="1" si="142"/>
        <v>1</v>
      </c>
    </row>
    <row r="6152" spans="52:54" ht="15.75" customHeight="1">
      <c r="AZ6152" s="138">
        <f t="shared" ca="1" si="140"/>
        <v>218000</v>
      </c>
      <c r="BA6152" s="138">
        <f t="shared" ca="1" si="141"/>
        <v>217999</v>
      </c>
      <c r="BB6152" s="138">
        <f t="shared" ca="1" si="142"/>
        <v>1</v>
      </c>
    </row>
    <row r="6153" spans="52:54" ht="15.75" customHeight="1">
      <c r="AZ6153" s="138">
        <f t="shared" ca="1" si="140"/>
        <v>258000</v>
      </c>
      <c r="BA6153" s="138">
        <f t="shared" ca="1" si="141"/>
        <v>257999</v>
      </c>
      <c r="BB6153" s="138">
        <f t="shared" ca="1" si="142"/>
        <v>1</v>
      </c>
    </row>
    <row r="6154" spans="52:54" ht="15.75" customHeight="1">
      <c r="AZ6154" s="138">
        <f t="shared" ca="1" si="140"/>
        <v>255000</v>
      </c>
      <c r="BA6154" s="138">
        <f t="shared" ca="1" si="141"/>
        <v>254999</v>
      </c>
      <c r="BB6154" s="138">
        <f t="shared" ca="1" si="142"/>
        <v>1</v>
      </c>
    </row>
    <row r="6155" spans="52:54" ht="15.75" customHeight="1">
      <c r="AZ6155" s="138">
        <f t="shared" ca="1" si="140"/>
        <v>113000</v>
      </c>
      <c r="BA6155" s="138">
        <f t="shared" ca="1" si="141"/>
        <v>112999</v>
      </c>
      <c r="BB6155" s="138">
        <f t="shared" ca="1" si="142"/>
        <v>1</v>
      </c>
    </row>
    <row r="6156" spans="52:54" ht="15.75" customHeight="1">
      <c r="AZ6156" s="138">
        <f t="shared" ca="1" si="140"/>
        <v>333000</v>
      </c>
      <c r="BA6156" s="138">
        <f t="shared" ca="1" si="141"/>
        <v>332999</v>
      </c>
      <c r="BB6156" s="138">
        <f t="shared" ca="1" si="142"/>
        <v>1</v>
      </c>
    </row>
    <row r="6157" spans="52:54" ht="15.75" customHeight="1">
      <c r="AZ6157" s="138">
        <f t="shared" ca="1" si="140"/>
        <v>316000</v>
      </c>
      <c r="BA6157" s="138">
        <f t="shared" ca="1" si="141"/>
        <v>315999</v>
      </c>
      <c r="BB6157" s="138">
        <f t="shared" ca="1" si="142"/>
        <v>1</v>
      </c>
    </row>
    <row r="6158" spans="52:54" ht="15.75" customHeight="1">
      <c r="AZ6158" s="138">
        <f t="shared" ca="1" si="140"/>
        <v>302000</v>
      </c>
      <c r="BA6158" s="138">
        <f t="shared" ca="1" si="141"/>
        <v>301999</v>
      </c>
      <c r="BB6158" s="138">
        <f t="shared" ca="1" si="142"/>
        <v>1</v>
      </c>
    </row>
    <row r="6159" spans="52:54" ht="15.75" customHeight="1">
      <c r="AZ6159" s="138">
        <f t="shared" ca="1" si="140"/>
        <v>247000</v>
      </c>
      <c r="BA6159" s="138">
        <f t="shared" ca="1" si="141"/>
        <v>246999</v>
      </c>
      <c r="BB6159" s="138">
        <f t="shared" ca="1" si="142"/>
        <v>1</v>
      </c>
    </row>
    <row r="6160" spans="52:54" ht="15.75" customHeight="1">
      <c r="AZ6160" s="138">
        <f t="shared" ca="1" si="140"/>
        <v>349000</v>
      </c>
      <c r="BA6160" s="138">
        <f t="shared" ca="1" si="141"/>
        <v>348999</v>
      </c>
      <c r="BB6160" s="138">
        <f t="shared" ca="1" si="142"/>
        <v>1</v>
      </c>
    </row>
    <row r="6161" spans="52:54" ht="15.75" customHeight="1">
      <c r="AZ6161" s="138">
        <f t="shared" ca="1" si="140"/>
        <v>281000</v>
      </c>
      <c r="BA6161" s="138">
        <f t="shared" ca="1" si="141"/>
        <v>280999</v>
      </c>
      <c r="BB6161" s="138">
        <f t="shared" ca="1" si="142"/>
        <v>1</v>
      </c>
    </row>
    <row r="6162" spans="52:54" ht="15.75" customHeight="1">
      <c r="AZ6162" s="138">
        <f t="shared" ca="1" si="140"/>
        <v>111000</v>
      </c>
      <c r="BA6162" s="138">
        <f t="shared" ca="1" si="141"/>
        <v>110999</v>
      </c>
      <c r="BB6162" s="138">
        <f t="shared" ca="1" si="142"/>
        <v>1</v>
      </c>
    </row>
    <row r="6163" spans="52:54" ht="15.75" customHeight="1">
      <c r="AZ6163" s="138">
        <f t="shared" ca="1" si="140"/>
        <v>149000</v>
      </c>
      <c r="BA6163" s="138">
        <f t="shared" ca="1" si="141"/>
        <v>148999</v>
      </c>
      <c r="BB6163" s="138">
        <f t="shared" ca="1" si="142"/>
        <v>1</v>
      </c>
    </row>
    <row r="6164" spans="52:54" ht="15.75" customHeight="1">
      <c r="AZ6164" s="138">
        <f t="shared" ca="1" si="140"/>
        <v>246000</v>
      </c>
      <c r="BA6164" s="138">
        <f t="shared" ca="1" si="141"/>
        <v>245999</v>
      </c>
      <c r="BB6164" s="138">
        <f t="shared" ca="1" si="142"/>
        <v>1</v>
      </c>
    </row>
    <row r="6165" spans="52:54" ht="15.75" customHeight="1">
      <c r="AZ6165" s="138">
        <f t="shared" ca="1" si="140"/>
        <v>129000</v>
      </c>
      <c r="BA6165" s="138">
        <f t="shared" ca="1" si="141"/>
        <v>128999</v>
      </c>
      <c r="BB6165" s="138">
        <f t="shared" ca="1" si="142"/>
        <v>1</v>
      </c>
    </row>
    <row r="6166" spans="52:54" ht="15.75" customHeight="1">
      <c r="AZ6166" s="138">
        <f t="shared" ca="1" si="140"/>
        <v>130000</v>
      </c>
      <c r="BA6166" s="138">
        <f t="shared" ca="1" si="141"/>
        <v>129999</v>
      </c>
      <c r="BB6166" s="138">
        <f t="shared" ca="1" si="142"/>
        <v>1</v>
      </c>
    </row>
    <row r="6167" spans="52:54" ht="15.75" customHeight="1">
      <c r="AZ6167" s="138">
        <f t="shared" ca="1" si="140"/>
        <v>345000</v>
      </c>
      <c r="BA6167" s="138">
        <f t="shared" ca="1" si="141"/>
        <v>344999</v>
      </c>
      <c r="BB6167" s="138">
        <f t="shared" ca="1" si="142"/>
        <v>1</v>
      </c>
    </row>
    <row r="6168" spans="52:54" ht="15.75" customHeight="1">
      <c r="AZ6168" s="138">
        <f t="shared" ca="1" si="140"/>
        <v>268000</v>
      </c>
      <c r="BA6168" s="138">
        <f t="shared" ca="1" si="141"/>
        <v>267999</v>
      </c>
      <c r="BB6168" s="138">
        <f t="shared" ca="1" si="142"/>
        <v>1</v>
      </c>
    </row>
    <row r="6169" spans="52:54" ht="15.75" customHeight="1">
      <c r="AZ6169" s="138">
        <f t="shared" ca="1" si="140"/>
        <v>369000</v>
      </c>
      <c r="BA6169" s="138">
        <f t="shared" ca="1" si="141"/>
        <v>368999</v>
      </c>
      <c r="BB6169" s="138">
        <f t="shared" ca="1" si="142"/>
        <v>1</v>
      </c>
    </row>
    <row r="6170" spans="52:54" ht="15.75" customHeight="1">
      <c r="AZ6170" s="138">
        <f t="shared" ca="1" si="140"/>
        <v>233000</v>
      </c>
      <c r="BA6170" s="138">
        <f t="shared" ca="1" si="141"/>
        <v>232999</v>
      </c>
      <c r="BB6170" s="138">
        <f t="shared" ca="1" si="142"/>
        <v>1</v>
      </c>
    </row>
    <row r="6171" spans="52:54" ht="15.75" customHeight="1">
      <c r="AZ6171" s="138">
        <f t="shared" ca="1" si="140"/>
        <v>299000</v>
      </c>
      <c r="BA6171" s="138">
        <f t="shared" ca="1" si="141"/>
        <v>298999</v>
      </c>
      <c r="BB6171" s="138">
        <f t="shared" ca="1" si="142"/>
        <v>1</v>
      </c>
    </row>
    <row r="6172" spans="52:54" ht="15.75" customHeight="1">
      <c r="AZ6172" s="138">
        <f t="shared" ca="1" si="140"/>
        <v>204000</v>
      </c>
      <c r="BA6172" s="138">
        <f t="shared" ca="1" si="141"/>
        <v>203999</v>
      </c>
      <c r="BB6172" s="138">
        <f t="shared" ca="1" si="142"/>
        <v>1</v>
      </c>
    </row>
    <row r="6173" spans="52:54" ht="15.75" customHeight="1">
      <c r="AZ6173" s="138">
        <f t="shared" ca="1" si="140"/>
        <v>105000</v>
      </c>
      <c r="BA6173" s="138">
        <f t="shared" ca="1" si="141"/>
        <v>104999</v>
      </c>
      <c r="BB6173" s="138">
        <f t="shared" ca="1" si="142"/>
        <v>1</v>
      </c>
    </row>
    <row r="6174" spans="52:54" ht="15.75" customHeight="1">
      <c r="AZ6174" s="138">
        <f t="shared" ca="1" si="140"/>
        <v>394000</v>
      </c>
      <c r="BA6174" s="138">
        <f t="shared" ca="1" si="141"/>
        <v>393999</v>
      </c>
      <c r="BB6174" s="138">
        <f t="shared" ca="1" si="142"/>
        <v>1</v>
      </c>
    </row>
    <row r="6175" spans="52:54" ht="15.75" customHeight="1">
      <c r="AZ6175" s="138">
        <f t="shared" ca="1" si="140"/>
        <v>400000</v>
      </c>
      <c r="BA6175" s="138">
        <f t="shared" ca="1" si="141"/>
        <v>399999</v>
      </c>
      <c r="BB6175" s="138">
        <f t="shared" ca="1" si="142"/>
        <v>1</v>
      </c>
    </row>
    <row r="6176" spans="52:54" ht="15.75" customHeight="1">
      <c r="AZ6176" s="138">
        <f t="shared" ca="1" si="140"/>
        <v>200000</v>
      </c>
      <c r="BA6176" s="138">
        <f t="shared" ca="1" si="141"/>
        <v>199999</v>
      </c>
      <c r="BB6176" s="138">
        <f t="shared" ca="1" si="142"/>
        <v>1</v>
      </c>
    </row>
    <row r="6177" spans="52:54" ht="15.75" customHeight="1">
      <c r="AZ6177" s="138">
        <f t="shared" ca="1" si="140"/>
        <v>242000</v>
      </c>
      <c r="BA6177" s="138">
        <f t="shared" ca="1" si="141"/>
        <v>241999</v>
      </c>
      <c r="BB6177" s="138">
        <f t="shared" ca="1" si="142"/>
        <v>1</v>
      </c>
    </row>
    <row r="6178" spans="52:54" ht="15.75" customHeight="1">
      <c r="AZ6178" s="138">
        <f t="shared" ca="1" si="140"/>
        <v>323000</v>
      </c>
      <c r="BA6178" s="138">
        <f t="shared" ca="1" si="141"/>
        <v>322999</v>
      </c>
      <c r="BB6178" s="138">
        <f t="shared" ca="1" si="142"/>
        <v>1</v>
      </c>
    </row>
    <row r="6179" spans="52:54" ht="15.75" customHeight="1">
      <c r="AZ6179" s="138">
        <f t="shared" ca="1" si="140"/>
        <v>163000</v>
      </c>
      <c r="BA6179" s="138">
        <f t="shared" ca="1" si="141"/>
        <v>162999</v>
      </c>
      <c r="BB6179" s="138">
        <f t="shared" ca="1" si="142"/>
        <v>1</v>
      </c>
    </row>
    <row r="6180" spans="52:54" ht="15.75" customHeight="1">
      <c r="AZ6180" s="138">
        <f t="shared" ca="1" si="140"/>
        <v>226000</v>
      </c>
      <c r="BA6180" s="138">
        <f t="shared" ca="1" si="141"/>
        <v>225999</v>
      </c>
      <c r="BB6180" s="138">
        <f t="shared" ca="1" si="142"/>
        <v>1</v>
      </c>
    </row>
    <row r="6181" spans="52:54" ht="15.75" customHeight="1">
      <c r="AZ6181" s="138">
        <f t="shared" ca="1" si="140"/>
        <v>209000</v>
      </c>
      <c r="BA6181" s="138">
        <f t="shared" ca="1" si="141"/>
        <v>208999</v>
      </c>
      <c r="BB6181" s="138">
        <f t="shared" ca="1" si="142"/>
        <v>1</v>
      </c>
    </row>
    <row r="6182" spans="52:54" ht="15.75" customHeight="1">
      <c r="AZ6182" s="138">
        <f t="shared" ca="1" si="140"/>
        <v>393000</v>
      </c>
      <c r="BA6182" s="138">
        <f t="shared" ca="1" si="141"/>
        <v>392999</v>
      </c>
      <c r="BB6182" s="138">
        <f t="shared" ca="1" si="142"/>
        <v>1</v>
      </c>
    </row>
    <row r="6183" spans="52:54" ht="15.75" customHeight="1">
      <c r="AZ6183" s="138">
        <f t="shared" ca="1" si="140"/>
        <v>135000</v>
      </c>
      <c r="BA6183" s="138">
        <f t="shared" ca="1" si="141"/>
        <v>134999</v>
      </c>
      <c r="BB6183" s="138">
        <f t="shared" ca="1" si="142"/>
        <v>1</v>
      </c>
    </row>
    <row r="6184" spans="52:54" ht="15.75" customHeight="1">
      <c r="AZ6184" s="138">
        <f t="shared" ca="1" si="140"/>
        <v>164000</v>
      </c>
      <c r="BA6184" s="138">
        <f t="shared" ca="1" si="141"/>
        <v>163999</v>
      </c>
      <c r="BB6184" s="138">
        <f t="shared" ca="1" si="142"/>
        <v>1</v>
      </c>
    </row>
    <row r="6185" spans="52:54" ht="15.75" customHeight="1">
      <c r="AZ6185" s="138">
        <f t="shared" ca="1" si="140"/>
        <v>370000</v>
      </c>
      <c r="BA6185" s="138">
        <f t="shared" ca="1" si="141"/>
        <v>369999</v>
      </c>
      <c r="BB6185" s="138">
        <f t="shared" ca="1" si="142"/>
        <v>1</v>
      </c>
    </row>
    <row r="6186" spans="52:54" ht="15.75" customHeight="1">
      <c r="AZ6186" s="138">
        <f t="shared" ca="1" si="140"/>
        <v>315000</v>
      </c>
      <c r="BA6186" s="138">
        <f t="shared" ca="1" si="141"/>
        <v>314999</v>
      </c>
      <c r="BB6186" s="138">
        <f t="shared" ca="1" si="142"/>
        <v>1</v>
      </c>
    </row>
    <row r="6187" spans="52:54" ht="15.75" customHeight="1">
      <c r="AZ6187" s="138">
        <f t="shared" ca="1" si="140"/>
        <v>266000</v>
      </c>
      <c r="BA6187" s="138">
        <f t="shared" ca="1" si="141"/>
        <v>265999</v>
      </c>
      <c r="BB6187" s="138">
        <f t="shared" ca="1" si="142"/>
        <v>1</v>
      </c>
    </row>
    <row r="6188" spans="52:54" ht="15.75" customHeight="1">
      <c r="AZ6188" s="138">
        <f t="shared" ca="1" si="140"/>
        <v>355000</v>
      </c>
      <c r="BA6188" s="138">
        <f t="shared" ca="1" si="141"/>
        <v>354999</v>
      </c>
      <c r="BB6188" s="138">
        <f t="shared" ca="1" si="142"/>
        <v>1</v>
      </c>
    </row>
    <row r="6189" spans="52:54" ht="15.75" customHeight="1">
      <c r="AZ6189" s="138">
        <f t="shared" ca="1" si="140"/>
        <v>279000</v>
      </c>
      <c r="BA6189" s="138">
        <f t="shared" ca="1" si="141"/>
        <v>278999</v>
      </c>
      <c r="BB6189" s="138">
        <f t="shared" ca="1" si="142"/>
        <v>1</v>
      </c>
    </row>
    <row r="6190" spans="52:54" ht="15.75" customHeight="1">
      <c r="AZ6190" s="138">
        <f t="shared" ca="1" si="140"/>
        <v>121000</v>
      </c>
      <c r="BA6190" s="138">
        <f t="shared" ca="1" si="141"/>
        <v>120999</v>
      </c>
      <c r="BB6190" s="138">
        <f t="shared" ca="1" si="142"/>
        <v>1</v>
      </c>
    </row>
    <row r="6191" spans="52:54" ht="15.75" customHeight="1">
      <c r="AZ6191" s="138">
        <f t="shared" ca="1" si="140"/>
        <v>115000</v>
      </c>
      <c r="BA6191" s="138">
        <f t="shared" ca="1" si="141"/>
        <v>114999</v>
      </c>
      <c r="BB6191" s="138">
        <f t="shared" ca="1" si="142"/>
        <v>1</v>
      </c>
    </row>
    <row r="6192" spans="52:54" ht="15.75" customHeight="1">
      <c r="AZ6192" s="138">
        <f t="shared" ca="1" si="140"/>
        <v>329000</v>
      </c>
      <c r="BA6192" s="138">
        <f t="shared" ca="1" si="141"/>
        <v>328999</v>
      </c>
      <c r="BB6192" s="138">
        <f t="shared" ca="1" si="142"/>
        <v>1</v>
      </c>
    </row>
    <row r="6193" spans="52:54" ht="15.75" customHeight="1">
      <c r="AZ6193" s="138">
        <f t="shared" ca="1" si="140"/>
        <v>300000</v>
      </c>
      <c r="BA6193" s="138">
        <f t="shared" ca="1" si="141"/>
        <v>299999</v>
      </c>
      <c r="BB6193" s="138">
        <f t="shared" ca="1" si="142"/>
        <v>1</v>
      </c>
    </row>
    <row r="6194" spans="52:54" ht="15.75" customHeight="1">
      <c r="AZ6194" s="138">
        <f t="shared" ca="1" si="140"/>
        <v>279000</v>
      </c>
      <c r="BA6194" s="138">
        <f t="shared" ca="1" si="141"/>
        <v>278999</v>
      </c>
      <c r="BB6194" s="138">
        <f t="shared" ca="1" si="142"/>
        <v>1</v>
      </c>
    </row>
    <row r="6195" spans="52:54" ht="15.75" customHeight="1">
      <c r="AZ6195" s="138">
        <f t="shared" ca="1" si="140"/>
        <v>104000</v>
      </c>
      <c r="BA6195" s="138">
        <f t="shared" ca="1" si="141"/>
        <v>103999</v>
      </c>
      <c r="BB6195" s="138">
        <f t="shared" ca="1" si="142"/>
        <v>1</v>
      </c>
    </row>
    <row r="6196" spans="52:54" ht="15.75" customHeight="1">
      <c r="AZ6196" s="138">
        <f t="shared" ca="1" si="140"/>
        <v>130000</v>
      </c>
      <c r="BA6196" s="138">
        <f t="shared" ca="1" si="141"/>
        <v>129999</v>
      </c>
      <c r="BB6196" s="138">
        <f t="shared" ca="1" si="142"/>
        <v>1</v>
      </c>
    </row>
    <row r="6197" spans="52:54" ht="15.75" customHeight="1">
      <c r="AZ6197" s="138">
        <f t="shared" ca="1" si="140"/>
        <v>326000</v>
      </c>
      <c r="BA6197" s="138">
        <f t="shared" ca="1" si="141"/>
        <v>325999</v>
      </c>
      <c r="BB6197" s="138">
        <f t="shared" ca="1" si="142"/>
        <v>1</v>
      </c>
    </row>
    <row r="6198" spans="52:54" ht="15.75" customHeight="1">
      <c r="AZ6198" s="138">
        <f t="shared" ca="1" si="140"/>
        <v>364000</v>
      </c>
      <c r="BA6198" s="138">
        <f t="shared" ca="1" si="141"/>
        <v>363999</v>
      </c>
      <c r="BB6198" s="138">
        <f t="shared" ca="1" si="142"/>
        <v>1</v>
      </c>
    </row>
    <row r="6199" spans="52:54" ht="15.75" customHeight="1">
      <c r="AZ6199" s="138">
        <f t="shared" ca="1" si="140"/>
        <v>365000</v>
      </c>
      <c r="BA6199" s="138">
        <f t="shared" ca="1" si="141"/>
        <v>364999</v>
      </c>
      <c r="BB6199" s="138">
        <f t="shared" ca="1" si="142"/>
        <v>1</v>
      </c>
    </row>
    <row r="6200" spans="52:54" ht="15.75" customHeight="1">
      <c r="AZ6200" s="138">
        <f t="shared" ca="1" si="140"/>
        <v>294000</v>
      </c>
      <c r="BA6200" s="138">
        <f t="shared" ca="1" si="141"/>
        <v>293999</v>
      </c>
      <c r="BB6200" s="138">
        <f t="shared" ca="1" si="142"/>
        <v>1</v>
      </c>
    </row>
    <row r="6201" spans="52:54" ht="15.75" customHeight="1">
      <c r="AZ6201" s="138">
        <f t="shared" ca="1" si="140"/>
        <v>348000</v>
      </c>
      <c r="BA6201" s="138">
        <f t="shared" ca="1" si="141"/>
        <v>347999</v>
      </c>
      <c r="BB6201" s="138">
        <f t="shared" ca="1" si="142"/>
        <v>1</v>
      </c>
    </row>
    <row r="6202" spans="52:54" ht="15.75" customHeight="1">
      <c r="AZ6202" s="138">
        <f t="shared" ca="1" si="140"/>
        <v>185000</v>
      </c>
      <c r="BA6202" s="138">
        <f t="shared" ca="1" si="141"/>
        <v>184999</v>
      </c>
      <c r="BB6202" s="138">
        <f t="shared" ca="1" si="142"/>
        <v>1</v>
      </c>
    </row>
    <row r="6203" spans="52:54" ht="15.75" customHeight="1">
      <c r="AZ6203" s="138">
        <f t="shared" ca="1" si="140"/>
        <v>381000</v>
      </c>
      <c r="BA6203" s="138">
        <f t="shared" ca="1" si="141"/>
        <v>380999</v>
      </c>
      <c r="BB6203" s="138">
        <f t="shared" ca="1" si="142"/>
        <v>1</v>
      </c>
    </row>
    <row r="6204" spans="52:54" ht="15.75" customHeight="1">
      <c r="AZ6204" s="138">
        <f t="shared" ca="1" si="140"/>
        <v>131000</v>
      </c>
      <c r="BA6204" s="138">
        <f t="shared" ca="1" si="141"/>
        <v>130999</v>
      </c>
      <c r="BB6204" s="138">
        <f t="shared" ca="1" si="142"/>
        <v>1</v>
      </c>
    </row>
    <row r="6205" spans="52:54" ht="15.75" customHeight="1">
      <c r="AZ6205" s="138">
        <f t="shared" ca="1" si="140"/>
        <v>343000</v>
      </c>
      <c r="BA6205" s="138">
        <f t="shared" ca="1" si="141"/>
        <v>342999</v>
      </c>
      <c r="BB6205" s="138">
        <f t="shared" ca="1" si="142"/>
        <v>1</v>
      </c>
    </row>
    <row r="6206" spans="52:54" ht="15.75" customHeight="1">
      <c r="AZ6206" s="138">
        <f t="shared" ca="1" si="140"/>
        <v>290000</v>
      </c>
      <c r="BA6206" s="138">
        <f t="shared" ca="1" si="141"/>
        <v>289999</v>
      </c>
      <c r="BB6206" s="138">
        <f t="shared" ca="1" si="142"/>
        <v>1</v>
      </c>
    </row>
    <row r="6207" spans="52:54" ht="15.75" customHeight="1">
      <c r="AZ6207" s="138">
        <f t="shared" ca="1" si="140"/>
        <v>143000</v>
      </c>
      <c r="BA6207" s="138">
        <f t="shared" ca="1" si="141"/>
        <v>142999</v>
      </c>
      <c r="BB6207" s="138">
        <f t="shared" ca="1" si="142"/>
        <v>1</v>
      </c>
    </row>
    <row r="6208" spans="52:54" ht="15.75" customHeight="1">
      <c r="AZ6208" s="138">
        <f t="shared" ca="1" si="140"/>
        <v>183000</v>
      </c>
      <c r="BA6208" s="138">
        <f t="shared" ca="1" si="141"/>
        <v>182999</v>
      </c>
      <c r="BB6208" s="138">
        <f t="shared" ca="1" si="142"/>
        <v>1</v>
      </c>
    </row>
    <row r="6209" spans="52:54" ht="15.75" customHeight="1">
      <c r="AZ6209" s="138">
        <f t="shared" ca="1" si="140"/>
        <v>135000</v>
      </c>
      <c r="BA6209" s="138">
        <f t="shared" ca="1" si="141"/>
        <v>134999</v>
      </c>
      <c r="BB6209" s="138">
        <f t="shared" ca="1" si="142"/>
        <v>1</v>
      </c>
    </row>
    <row r="6210" spans="52:54" ht="15.75" customHeight="1">
      <c r="AZ6210" s="138">
        <f t="shared" ca="1" si="140"/>
        <v>274000</v>
      </c>
      <c r="BA6210" s="138">
        <f t="shared" ca="1" si="141"/>
        <v>273999</v>
      </c>
      <c r="BB6210" s="138">
        <f t="shared" ca="1" si="142"/>
        <v>1</v>
      </c>
    </row>
    <row r="6211" spans="52:54" ht="15.75" customHeight="1">
      <c r="AZ6211" s="138">
        <f t="shared" ca="1" si="140"/>
        <v>308000</v>
      </c>
      <c r="BA6211" s="138">
        <f t="shared" ca="1" si="141"/>
        <v>307999</v>
      </c>
      <c r="BB6211" s="138">
        <f t="shared" ca="1" si="142"/>
        <v>1</v>
      </c>
    </row>
    <row r="6212" spans="52:54" ht="15.75" customHeight="1">
      <c r="AZ6212" s="138">
        <f t="shared" ca="1" si="140"/>
        <v>232000</v>
      </c>
      <c r="BA6212" s="138">
        <f t="shared" ca="1" si="141"/>
        <v>231999</v>
      </c>
      <c r="BB6212" s="138">
        <f t="shared" ca="1" si="142"/>
        <v>1</v>
      </c>
    </row>
    <row r="6213" spans="52:54" ht="15.75" customHeight="1">
      <c r="AZ6213" s="138">
        <f t="shared" ca="1" si="140"/>
        <v>272000</v>
      </c>
      <c r="BA6213" s="138">
        <f t="shared" ca="1" si="141"/>
        <v>271999</v>
      </c>
      <c r="BB6213" s="138">
        <f t="shared" ca="1" si="142"/>
        <v>1</v>
      </c>
    </row>
    <row r="6214" spans="52:54" ht="15.75" customHeight="1">
      <c r="AZ6214" s="138">
        <f t="shared" ca="1" si="140"/>
        <v>377000</v>
      </c>
      <c r="BA6214" s="138">
        <f t="shared" ca="1" si="141"/>
        <v>376999</v>
      </c>
      <c r="BB6214" s="138">
        <f t="shared" ca="1" si="142"/>
        <v>1</v>
      </c>
    </row>
    <row r="6215" spans="52:54" ht="15.75" customHeight="1">
      <c r="AZ6215" s="138">
        <f t="shared" ca="1" si="140"/>
        <v>128000</v>
      </c>
      <c r="BA6215" s="138">
        <f t="shared" ca="1" si="141"/>
        <v>127999</v>
      </c>
      <c r="BB6215" s="138">
        <f t="shared" ca="1" si="142"/>
        <v>1</v>
      </c>
    </row>
    <row r="6216" spans="52:54" ht="15.75" customHeight="1">
      <c r="AZ6216" s="138">
        <f t="shared" ca="1" si="140"/>
        <v>268000</v>
      </c>
      <c r="BA6216" s="138">
        <f t="shared" ca="1" si="141"/>
        <v>267999</v>
      </c>
      <c r="BB6216" s="138">
        <f t="shared" ca="1" si="142"/>
        <v>1</v>
      </c>
    </row>
    <row r="6217" spans="52:54" ht="15.75" customHeight="1">
      <c r="AZ6217" s="138">
        <f t="shared" ca="1" si="140"/>
        <v>118000</v>
      </c>
      <c r="BA6217" s="138">
        <f t="shared" ca="1" si="141"/>
        <v>117999</v>
      </c>
      <c r="BB6217" s="138">
        <f t="shared" ca="1" si="142"/>
        <v>1</v>
      </c>
    </row>
    <row r="6218" spans="52:54" ht="15.75" customHeight="1">
      <c r="AZ6218" s="138">
        <f t="shared" ca="1" si="140"/>
        <v>217000</v>
      </c>
      <c r="BA6218" s="138">
        <f t="shared" ca="1" si="141"/>
        <v>216999</v>
      </c>
      <c r="BB6218" s="138">
        <f t="shared" ca="1" si="142"/>
        <v>1</v>
      </c>
    </row>
    <row r="6219" spans="52:54" ht="15.75" customHeight="1">
      <c r="AZ6219" s="138">
        <f t="shared" ca="1" si="140"/>
        <v>332000</v>
      </c>
      <c r="BA6219" s="138">
        <f t="shared" ca="1" si="141"/>
        <v>331999</v>
      </c>
      <c r="BB6219" s="138">
        <f t="shared" ca="1" si="142"/>
        <v>1</v>
      </c>
    </row>
    <row r="6220" spans="52:54" ht="15.75" customHeight="1">
      <c r="AZ6220" s="138">
        <f t="shared" ca="1" si="140"/>
        <v>175000</v>
      </c>
      <c r="BA6220" s="138">
        <f t="shared" ca="1" si="141"/>
        <v>174999</v>
      </c>
      <c r="BB6220" s="138">
        <f t="shared" ca="1" si="142"/>
        <v>1</v>
      </c>
    </row>
    <row r="6221" spans="52:54" ht="15.75" customHeight="1">
      <c r="AZ6221" s="138">
        <f t="shared" ca="1" si="140"/>
        <v>395000</v>
      </c>
      <c r="BA6221" s="138">
        <f t="shared" ca="1" si="141"/>
        <v>394999</v>
      </c>
      <c r="BB6221" s="138">
        <f t="shared" ca="1" si="142"/>
        <v>1</v>
      </c>
    </row>
    <row r="6222" spans="52:54" ht="15.75" customHeight="1">
      <c r="AZ6222" s="138">
        <f t="shared" ca="1" si="140"/>
        <v>353000</v>
      </c>
      <c r="BA6222" s="138">
        <f t="shared" ca="1" si="141"/>
        <v>352999</v>
      </c>
      <c r="BB6222" s="138">
        <f t="shared" ca="1" si="142"/>
        <v>1</v>
      </c>
    </row>
    <row r="6223" spans="52:54" ht="15.75" customHeight="1">
      <c r="AZ6223" s="138">
        <f t="shared" ca="1" si="140"/>
        <v>199000</v>
      </c>
      <c r="BA6223" s="138">
        <f t="shared" ca="1" si="141"/>
        <v>198999</v>
      </c>
      <c r="BB6223" s="138">
        <f t="shared" ca="1" si="142"/>
        <v>1</v>
      </c>
    </row>
    <row r="6224" spans="52:54" ht="15.75" customHeight="1">
      <c r="AZ6224" s="138">
        <f t="shared" ca="1" si="140"/>
        <v>294000</v>
      </c>
      <c r="BA6224" s="138">
        <f t="shared" ca="1" si="141"/>
        <v>293999</v>
      </c>
      <c r="BB6224" s="138">
        <f t="shared" ca="1" si="142"/>
        <v>1</v>
      </c>
    </row>
    <row r="6225" spans="52:54" ht="15.75" customHeight="1">
      <c r="AZ6225" s="138">
        <f t="shared" ca="1" si="140"/>
        <v>188000</v>
      </c>
      <c r="BA6225" s="138">
        <f t="shared" ca="1" si="141"/>
        <v>187999</v>
      </c>
      <c r="BB6225" s="138">
        <f t="shared" ca="1" si="142"/>
        <v>1</v>
      </c>
    </row>
    <row r="6226" spans="52:54" ht="15.75" customHeight="1">
      <c r="AZ6226" s="138">
        <f t="shared" ca="1" si="140"/>
        <v>260000</v>
      </c>
      <c r="BA6226" s="138">
        <f t="shared" ca="1" si="141"/>
        <v>259999</v>
      </c>
      <c r="BB6226" s="138">
        <f t="shared" ca="1" si="142"/>
        <v>1</v>
      </c>
    </row>
    <row r="6227" spans="52:54" ht="15.75" customHeight="1">
      <c r="AZ6227" s="138">
        <f t="shared" ca="1" si="140"/>
        <v>228000</v>
      </c>
      <c r="BA6227" s="138">
        <f t="shared" ca="1" si="141"/>
        <v>227999</v>
      </c>
      <c r="BB6227" s="138">
        <f t="shared" ca="1" si="142"/>
        <v>1</v>
      </c>
    </row>
    <row r="6228" spans="52:54" ht="15.75" customHeight="1">
      <c r="AZ6228" s="138">
        <f t="shared" ca="1" si="140"/>
        <v>109000</v>
      </c>
      <c r="BA6228" s="138">
        <f t="shared" ca="1" si="141"/>
        <v>108999</v>
      </c>
      <c r="BB6228" s="138">
        <f t="shared" ca="1" si="142"/>
        <v>1</v>
      </c>
    </row>
    <row r="6229" spans="52:54" ht="15.75" customHeight="1">
      <c r="AZ6229" s="138">
        <f t="shared" ca="1" si="140"/>
        <v>142000</v>
      </c>
      <c r="BA6229" s="138">
        <f t="shared" ca="1" si="141"/>
        <v>141999</v>
      </c>
      <c r="BB6229" s="138">
        <f t="shared" ca="1" si="142"/>
        <v>1</v>
      </c>
    </row>
    <row r="6230" spans="52:54" ht="15.75" customHeight="1">
      <c r="AZ6230" s="138">
        <f t="shared" ca="1" si="140"/>
        <v>185000</v>
      </c>
      <c r="BA6230" s="138">
        <f t="shared" ca="1" si="141"/>
        <v>184999</v>
      </c>
      <c r="BB6230" s="138">
        <f t="shared" ca="1" si="142"/>
        <v>1</v>
      </c>
    </row>
    <row r="6231" spans="52:54" ht="15.75" customHeight="1">
      <c r="AZ6231" s="138">
        <f t="shared" ca="1" si="140"/>
        <v>178000</v>
      </c>
      <c r="BA6231" s="138">
        <f t="shared" ca="1" si="141"/>
        <v>177999</v>
      </c>
      <c r="BB6231" s="138">
        <f t="shared" ca="1" si="142"/>
        <v>1</v>
      </c>
    </row>
    <row r="6232" spans="52:54" ht="15.75" customHeight="1">
      <c r="AZ6232" s="138">
        <f t="shared" ca="1" si="140"/>
        <v>309000</v>
      </c>
      <c r="BA6232" s="138">
        <f t="shared" ca="1" si="141"/>
        <v>308999</v>
      </c>
      <c r="BB6232" s="138">
        <f t="shared" ca="1" si="142"/>
        <v>1</v>
      </c>
    </row>
    <row r="6233" spans="52:54" ht="15.75" customHeight="1">
      <c r="AZ6233" s="138">
        <f t="shared" ca="1" si="140"/>
        <v>199000</v>
      </c>
      <c r="BA6233" s="138">
        <f t="shared" ca="1" si="141"/>
        <v>198999</v>
      </c>
      <c r="BB6233" s="138">
        <f t="shared" ca="1" si="142"/>
        <v>1</v>
      </c>
    </row>
    <row r="6234" spans="52:54" ht="15.75" customHeight="1">
      <c r="AZ6234" s="138">
        <f t="shared" ca="1" si="140"/>
        <v>105000</v>
      </c>
      <c r="BA6234" s="138">
        <f t="shared" ca="1" si="141"/>
        <v>104999</v>
      </c>
      <c r="BB6234" s="138">
        <f t="shared" ca="1" si="142"/>
        <v>1</v>
      </c>
    </row>
    <row r="6235" spans="52:54" ht="15.75" customHeight="1">
      <c r="AZ6235" s="138">
        <f t="shared" ca="1" si="140"/>
        <v>361000</v>
      </c>
      <c r="BA6235" s="138">
        <f t="shared" ca="1" si="141"/>
        <v>360999</v>
      </c>
      <c r="BB6235" s="138">
        <f t="shared" ca="1" si="142"/>
        <v>1</v>
      </c>
    </row>
    <row r="6236" spans="52:54" ht="15.75" customHeight="1">
      <c r="AZ6236" s="138">
        <f t="shared" ca="1" si="140"/>
        <v>185000</v>
      </c>
      <c r="BA6236" s="138">
        <f t="shared" ca="1" si="141"/>
        <v>184999</v>
      </c>
      <c r="BB6236" s="138">
        <f t="shared" ca="1" si="142"/>
        <v>1</v>
      </c>
    </row>
    <row r="6237" spans="52:54" ht="15.75" customHeight="1">
      <c r="AZ6237" s="138">
        <f t="shared" ca="1" si="140"/>
        <v>267000</v>
      </c>
      <c r="BA6237" s="138">
        <f t="shared" ca="1" si="141"/>
        <v>266999</v>
      </c>
      <c r="BB6237" s="138">
        <f t="shared" ca="1" si="142"/>
        <v>1</v>
      </c>
    </row>
    <row r="6238" spans="52:54" ht="15.75" customHeight="1">
      <c r="AZ6238" s="138">
        <f t="shared" ca="1" si="140"/>
        <v>183000</v>
      </c>
      <c r="BA6238" s="138">
        <f t="shared" ca="1" si="141"/>
        <v>182999</v>
      </c>
      <c r="BB6238" s="138">
        <f t="shared" ca="1" si="142"/>
        <v>1</v>
      </c>
    </row>
    <row r="6239" spans="52:54" ht="15.75" customHeight="1">
      <c r="AZ6239" s="138">
        <f t="shared" ca="1" si="140"/>
        <v>161000</v>
      </c>
      <c r="BA6239" s="138">
        <f t="shared" ca="1" si="141"/>
        <v>160999</v>
      </c>
      <c r="BB6239" s="138">
        <f t="shared" ca="1" si="142"/>
        <v>1</v>
      </c>
    </row>
    <row r="6240" spans="52:54" ht="15.75" customHeight="1">
      <c r="AZ6240" s="138">
        <f t="shared" ca="1" si="140"/>
        <v>386000</v>
      </c>
      <c r="BA6240" s="138">
        <f t="shared" ca="1" si="141"/>
        <v>385999</v>
      </c>
      <c r="BB6240" s="138">
        <f t="shared" ca="1" si="142"/>
        <v>1</v>
      </c>
    </row>
    <row r="6241" spans="52:54" ht="15.75" customHeight="1">
      <c r="AZ6241" s="138">
        <f t="shared" ca="1" si="140"/>
        <v>398000</v>
      </c>
      <c r="BA6241" s="138">
        <f t="shared" ca="1" si="141"/>
        <v>397999</v>
      </c>
      <c r="BB6241" s="138">
        <f t="shared" ca="1" si="142"/>
        <v>1</v>
      </c>
    </row>
    <row r="6242" spans="52:54" ht="15.75" customHeight="1">
      <c r="AZ6242" s="138">
        <f t="shared" ca="1" si="140"/>
        <v>102000</v>
      </c>
      <c r="BA6242" s="138">
        <f t="shared" ca="1" si="141"/>
        <v>101999</v>
      </c>
      <c r="BB6242" s="138">
        <f t="shared" ca="1" si="142"/>
        <v>1</v>
      </c>
    </row>
    <row r="6243" spans="52:54" ht="15.75" customHeight="1">
      <c r="AZ6243" s="138">
        <f t="shared" ca="1" si="140"/>
        <v>368000</v>
      </c>
      <c r="BA6243" s="138">
        <f t="shared" ca="1" si="141"/>
        <v>367999</v>
      </c>
      <c r="BB6243" s="138">
        <f t="shared" ca="1" si="142"/>
        <v>1</v>
      </c>
    </row>
    <row r="6244" spans="52:54" ht="15.75" customHeight="1">
      <c r="AZ6244" s="138">
        <f t="shared" ca="1" si="140"/>
        <v>145000</v>
      </c>
      <c r="BA6244" s="138">
        <f t="shared" ca="1" si="141"/>
        <v>144999</v>
      </c>
      <c r="BB6244" s="138">
        <f t="shared" ca="1" si="142"/>
        <v>1</v>
      </c>
    </row>
    <row r="6245" spans="52:54" ht="15.75" customHeight="1">
      <c r="AZ6245" s="138">
        <f t="shared" ca="1" si="140"/>
        <v>331000</v>
      </c>
      <c r="BA6245" s="138">
        <f t="shared" ca="1" si="141"/>
        <v>330999</v>
      </c>
      <c r="BB6245" s="138">
        <f t="shared" ca="1" si="142"/>
        <v>1</v>
      </c>
    </row>
    <row r="6246" spans="52:54" ht="15.75" customHeight="1">
      <c r="AZ6246" s="138">
        <f t="shared" ca="1" si="140"/>
        <v>142000</v>
      </c>
      <c r="BA6246" s="138">
        <f t="shared" ca="1" si="141"/>
        <v>141999</v>
      </c>
      <c r="BB6246" s="138">
        <f t="shared" ca="1" si="142"/>
        <v>1</v>
      </c>
    </row>
    <row r="6247" spans="52:54" ht="15.75" customHeight="1">
      <c r="AZ6247" s="138">
        <f t="shared" ca="1" si="140"/>
        <v>172000</v>
      </c>
      <c r="BA6247" s="138">
        <f t="shared" ca="1" si="141"/>
        <v>171999</v>
      </c>
      <c r="BB6247" s="138">
        <f t="shared" ca="1" si="142"/>
        <v>1</v>
      </c>
    </row>
    <row r="6248" spans="52:54" ht="15.75" customHeight="1">
      <c r="AZ6248" s="138">
        <f t="shared" ca="1" si="140"/>
        <v>201000</v>
      </c>
      <c r="BA6248" s="138">
        <f t="shared" ca="1" si="141"/>
        <v>200999</v>
      </c>
      <c r="BB6248" s="138">
        <f t="shared" ca="1" si="142"/>
        <v>1</v>
      </c>
    </row>
    <row r="6249" spans="52:54" ht="15.75" customHeight="1">
      <c r="AZ6249" s="138">
        <f t="shared" ca="1" si="140"/>
        <v>156000</v>
      </c>
      <c r="BA6249" s="138">
        <f t="shared" ca="1" si="141"/>
        <v>155999</v>
      </c>
      <c r="BB6249" s="138">
        <f t="shared" ca="1" si="142"/>
        <v>1</v>
      </c>
    </row>
    <row r="6250" spans="52:54" ht="15.75" customHeight="1">
      <c r="AZ6250" s="138">
        <f t="shared" ca="1" si="140"/>
        <v>177000</v>
      </c>
      <c r="BA6250" s="138">
        <f t="shared" ca="1" si="141"/>
        <v>176999</v>
      </c>
      <c r="BB6250" s="138">
        <f t="shared" ca="1" si="142"/>
        <v>1</v>
      </c>
    </row>
    <row r="6251" spans="52:54" ht="15.75" customHeight="1">
      <c r="AZ6251" s="138">
        <f t="shared" ca="1" si="140"/>
        <v>352000</v>
      </c>
      <c r="BA6251" s="138">
        <f t="shared" ca="1" si="141"/>
        <v>351999</v>
      </c>
      <c r="BB6251" s="138">
        <f t="shared" ca="1" si="142"/>
        <v>1</v>
      </c>
    </row>
    <row r="6252" spans="52:54" ht="15.75" customHeight="1">
      <c r="AZ6252" s="138">
        <f t="shared" ca="1" si="140"/>
        <v>372000</v>
      </c>
      <c r="BA6252" s="138">
        <f t="shared" ca="1" si="141"/>
        <v>371999</v>
      </c>
      <c r="BB6252" s="138">
        <f t="shared" ca="1" si="142"/>
        <v>1</v>
      </c>
    </row>
    <row r="6253" spans="52:54" ht="15.75" customHeight="1">
      <c r="AZ6253" s="138">
        <f t="shared" ca="1" si="140"/>
        <v>249000</v>
      </c>
      <c r="BA6253" s="138">
        <f t="shared" ca="1" si="141"/>
        <v>248999</v>
      </c>
      <c r="BB6253" s="138">
        <f t="shared" ca="1" si="142"/>
        <v>1</v>
      </c>
    </row>
    <row r="6254" spans="52:54" ht="15.75" customHeight="1">
      <c r="AZ6254" s="138">
        <f t="shared" ca="1" si="140"/>
        <v>310000</v>
      </c>
      <c r="BA6254" s="138">
        <f t="shared" ca="1" si="141"/>
        <v>309999</v>
      </c>
      <c r="BB6254" s="138">
        <f t="shared" ca="1" si="142"/>
        <v>1</v>
      </c>
    </row>
    <row r="6255" spans="52:54" ht="15.75" customHeight="1">
      <c r="AZ6255" s="138">
        <f t="shared" ca="1" si="140"/>
        <v>251000</v>
      </c>
      <c r="BA6255" s="138">
        <f t="shared" ca="1" si="141"/>
        <v>250999</v>
      </c>
      <c r="BB6255" s="138">
        <f t="shared" ca="1" si="142"/>
        <v>1</v>
      </c>
    </row>
    <row r="6256" spans="52:54" ht="15.75" customHeight="1">
      <c r="AZ6256" s="138">
        <f t="shared" ca="1" si="140"/>
        <v>107000</v>
      </c>
      <c r="BA6256" s="138">
        <f t="shared" ca="1" si="141"/>
        <v>106999</v>
      </c>
      <c r="BB6256" s="138">
        <f t="shared" ca="1" si="142"/>
        <v>1</v>
      </c>
    </row>
    <row r="6257" spans="52:54" ht="15.75" customHeight="1">
      <c r="AZ6257" s="138">
        <f t="shared" ca="1" si="140"/>
        <v>383000</v>
      </c>
      <c r="BA6257" s="138">
        <f t="shared" ca="1" si="141"/>
        <v>382999</v>
      </c>
      <c r="BB6257" s="138">
        <f t="shared" ca="1" si="142"/>
        <v>1</v>
      </c>
    </row>
    <row r="6258" spans="52:54" ht="15.75" customHeight="1">
      <c r="AZ6258" s="138">
        <f t="shared" ca="1" si="140"/>
        <v>218000</v>
      </c>
      <c r="BA6258" s="138">
        <f t="shared" ca="1" si="141"/>
        <v>217999</v>
      </c>
      <c r="BB6258" s="138">
        <f t="shared" ca="1" si="142"/>
        <v>1</v>
      </c>
    </row>
    <row r="6259" spans="52:54" ht="15.75" customHeight="1">
      <c r="AZ6259" s="138">
        <f t="shared" ca="1" si="140"/>
        <v>246000</v>
      </c>
      <c r="BA6259" s="138">
        <f t="shared" ca="1" si="141"/>
        <v>245999</v>
      </c>
      <c r="BB6259" s="138">
        <f t="shared" ca="1" si="142"/>
        <v>1</v>
      </c>
    </row>
    <row r="6260" spans="52:54" ht="15.75" customHeight="1">
      <c r="AZ6260" s="138">
        <f t="shared" ca="1" si="140"/>
        <v>254000</v>
      </c>
      <c r="BA6260" s="138">
        <f t="shared" ca="1" si="141"/>
        <v>253999</v>
      </c>
      <c r="BB6260" s="138">
        <f t="shared" ca="1" si="142"/>
        <v>1</v>
      </c>
    </row>
    <row r="6261" spans="52:54" ht="15.75" customHeight="1">
      <c r="AZ6261" s="138">
        <f t="shared" ca="1" si="140"/>
        <v>301000</v>
      </c>
      <c r="BA6261" s="138">
        <f t="shared" ca="1" si="141"/>
        <v>300999</v>
      </c>
      <c r="BB6261" s="138">
        <f t="shared" ca="1" si="142"/>
        <v>1</v>
      </c>
    </row>
    <row r="6262" spans="52:54" ht="15.75" customHeight="1">
      <c r="AZ6262" s="138">
        <f t="shared" ca="1" si="140"/>
        <v>400000</v>
      </c>
      <c r="BA6262" s="138">
        <f t="shared" ca="1" si="141"/>
        <v>399999</v>
      </c>
      <c r="BB6262" s="138">
        <f t="shared" ca="1" si="142"/>
        <v>1</v>
      </c>
    </row>
    <row r="6263" spans="52:54" ht="15.75" customHeight="1">
      <c r="AZ6263" s="138">
        <f t="shared" ca="1" si="140"/>
        <v>400000</v>
      </c>
      <c r="BA6263" s="138">
        <f t="shared" ca="1" si="141"/>
        <v>399999</v>
      </c>
      <c r="BB6263" s="138">
        <f t="shared" ca="1" si="142"/>
        <v>1</v>
      </c>
    </row>
    <row r="6264" spans="52:54" ht="15.75" customHeight="1">
      <c r="AZ6264" s="138">
        <f t="shared" ca="1" si="140"/>
        <v>343000</v>
      </c>
      <c r="BA6264" s="138">
        <f t="shared" ca="1" si="141"/>
        <v>342999</v>
      </c>
      <c r="BB6264" s="138">
        <f t="shared" ca="1" si="142"/>
        <v>1</v>
      </c>
    </row>
    <row r="6265" spans="52:54" ht="15.75" customHeight="1">
      <c r="AZ6265" s="138">
        <f t="shared" ca="1" si="140"/>
        <v>375000</v>
      </c>
      <c r="BA6265" s="138">
        <f t="shared" ca="1" si="141"/>
        <v>374999</v>
      </c>
      <c r="BB6265" s="138">
        <f t="shared" ca="1" si="142"/>
        <v>1</v>
      </c>
    </row>
    <row r="6266" spans="52:54" ht="15.75" customHeight="1">
      <c r="AZ6266" s="138">
        <f t="shared" ca="1" si="140"/>
        <v>346000</v>
      </c>
      <c r="BA6266" s="138">
        <f t="shared" ca="1" si="141"/>
        <v>345999</v>
      </c>
      <c r="BB6266" s="138">
        <f t="shared" ca="1" si="142"/>
        <v>1</v>
      </c>
    </row>
    <row r="6267" spans="52:54" ht="15.75" customHeight="1">
      <c r="AZ6267" s="138">
        <f t="shared" ca="1" si="140"/>
        <v>340000</v>
      </c>
      <c r="BA6267" s="138">
        <f t="shared" ca="1" si="141"/>
        <v>339999</v>
      </c>
      <c r="BB6267" s="138">
        <f t="shared" ca="1" si="142"/>
        <v>1</v>
      </c>
    </row>
    <row r="6268" spans="52:54" ht="15.75" customHeight="1">
      <c r="AZ6268" s="138">
        <f t="shared" ca="1" si="140"/>
        <v>168000</v>
      </c>
      <c r="BA6268" s="138">
        <f t="shared" ca="1" si="141"/>
        <v>167999</v>
      </c>
      <c r="BB6268" s="138">
        <f t="shared" ca="1" si="142"/>
        <v>1</v>
      </c>
    </row>
    <row r="6269" spans="52:54" ht="15.75" customHeight="1">
      <c r="AZ6269" s="138">
        <f t="shared" ca="1" si="140"/>
        <v>202000</v>
      </c>
      <c r="BA6269" s="138">
        <f t="shared" ca="1" si="141"/>
        <v>201999</v>
      </c>
      <c r="BB6269" s="138">
        <f t="shared" ca="1" si="142"/>
        <v>1</v>
      </c>
    </row>
    <row r="6270" spans="52:54" ht="15.75" customHeight="1">
      <c r="AZ6270" s="138">
        <f t="shared" ca="1" si="140"/>
        <v>315000</v>
      </c>
      <c r="BA6270" s="138">
        <f t="shared" ca="1" si="141"/>
        <v>314999</v>
      </c>
      <c r="BB6270" s="138">
        <f t="shared" ca="1" si="142"/>
        <v>1</v>
      </c>
    </row>
    <row r="6271" spans="52:54" ht="15.75" customHeight="1">
      <c r="AZ6271" s="138">
        <f t="shared" ca="1" si="140"/>
        <v>315000</v>
      </c>
      <c r="BA6271" s="138">
        <f t="shared" ca="1" si="141"/>
        <v>314999</v>
      </c>
      <c r="BB6271" s="138">
        <f t="shared" ca="1" si="142"/>
        <v>1</v>
      </c>
    </row>
    <row r="6272" spans="52:54" ht="15.75" customHeight="1">
      <c r="AZ6272" s="138">
        <f t="shared" ca="1" si="140"/>
        <v>310000</v>
      </c>
      <c r="BA6272" s="138">
        <f t="shared" ca="1" si="141"/>
        <v>309999</v>
      </c>
      <c r="BB6272" s="138">
        <f t="shared" ca="1" si="142"/>
        <v>1</v>
      </c>
    </row>
    <row r="6273" spans="52:54" ht="15.75" customHeight="1">
      <c r="AZ6273" s="138">
        <f t="shared" ca="1" si="140"/>
        <v>112000</v>
      </c>
      <c r="BA6273" s="138">
        <f t="shared" ca="1" si="141"/>
        <v>111999</v>
      </c>
      <c r="BB6273" s="138">
        <f t="shared" ca="1" si="142"/>
        <v>1</v>
      </c>
    </row>
    <row r="6274" spans="52:54" ht="15.75" customHeight="1">
      <c r="AZ6274" s="138">
        <f t="shared" ca="1" si="140"/>
        <v>392000</v>
      </c>
      <c r="BA6274" s="138">
        <f t="shared" ca="1" si="141"/>
        <v>391999</v>
      </c>
      <c r="BB6274" s="138">
        <f t="shared" ca="1" si="142"/>
        <v>1</v>
      </c>
    </row>
    <row r="6275" spans="52:54" ht="15.75" customHeight="1">
      <c r="AZ6275" s="138">
        <f t="shared" ca="1" si="140"/>
        <v>204000</v>
      </c>
      <c r="BA6275" s="138">
        <f t="shared" ca="1" si="141"/>
        <v>203999</v>
      </c>
      <c r="BB6275" s="138">
        <f t="shared" ca="1" si="142"/>
        <v>1</v>
      </c>
    </row>
    <row r="6276" spans="52:54" ht="15.75" customHeight="1">
      <c r="AZ6276" s="138">
        <f t="shared" ca="1" si="140"/>
        <v>232000</v>
      </c>
      <c r="BA6276" s="138">
        <f t="shared" ca="1" si="141"/>
        <v>231999</v>
      </c>
      <c r="BB6276" s="138">
        <f t="shared" ca="1" si="142"/>
        <v>1</v>
      </c>
    </row>
    <row r="6277" spans="52:54" ht="15.75" customHeight="1">
      <c r="AZ6277" s="138">
        <f t="shared" ca="1" si="140"/>
        <v>395000</v>
      </c>
      <c r="BA6277" s="138">
        <f t="shared" ca="1" si="141"/>
        <v>394999</v>
      </c>
      <c r="BB6277" s="138">
        <f t="shared" ca="1" si="142"/>
        <v>1</v>
      </c>
    </row>
    <row r="6278" spans="52:54" ht="15.75" customHeight="1">
      <c r="AZ6278" s="138">
        <f t="shared" ca="1" si="140"/>
        <v>288000</v>
      </c>
      <c r="BA6278" s="138">
        <f t="shared" ca="1" si="141"/>
        <v>287999</v>
      </c>
      <c r="BB6278" s="138">
        <f t="shared" ca="1" si="142"/>
        <v>1</v>
      </c>
    </row>
    <row r="6279" spans="52:54" ht="15.75" customHeight="1">
      <c r="AZ6279" s="138">
        <f t="shared" ca="1" si="140"/>
        <v>327000</v>
      </c>
      <c r="BA6279" s="138">
        <f t="shared" ca="1" si="141"/>
        <v>326999</v>
      </c>
      <c r="BB6279" s="138">
        <f t="shared" ca="1" si="142"/>
        <v>1</v>
      </c>
    </row>
    <row r="6280" spans="52:54" ht="15.75" customHeight="1">
      <c r="AZ6280" s="138">
        <f t="shared" ca="1" si="140"/>
        <v>333000</v>
      </c>
      <c r="BA6280" s="138">
        <f t="shared" ca="1" si="141"/>
        <v>332999</v>
      </c>
      <c r="BB6280" s="138">
        <f t="shared" ca="1" si="142"/>
        <v>1</v>
      </c>
    </row>
    <row r="6281" spans="52:54" ht="15.75" customHeight="1">
      <c r="AZ6281" s="138">
        <f t="shared" ca="1" si="140"/>
        <v>251000</v>
      </c>
      <c r="BA6281" s="138">
        <f t="shared" ca="1" si="141"/>
        <v>250999</v>
      </c>
      <c r="BB6281" s="138">
        <f t="shared" ca="1" si="142"/>
        <v>1</v>
      </c>
    </row>
    <row r="6282" spans="52:54" ht="15.75" customHeight="1">
      <c r="AZ6282" s="138">
        <f t="shared" ca="1" si="140"/>
        <v>281000</v>
      </c>
      <c r="BA6282" s="138">
        <f t="shared" ca="1" si="141"/>
        <v>280999</v>
      </c>
      <c r="BB6282" s="138">
        <f t="shared" ca="1" si="142"/>
        <v>1</v>
      </c>
    </row>
    <row r="6283" spans="52:54" ht="15.75" customHeight="1">
      <c r="AZ6283" s="138">
        <f t="shared" ca="1" si="140"/>
        <v>246000</v>
      </c>
      <c r="BA6283" s="138">
        <f t="shared" ca="1" si="141"/>
        <v>245999</v>
      </c>
      <c r="BB6283" s="138">
        <f t="shared" ca="1" si="142"/>
        <v>1</v>
      </c>
    </row>
    <row r="6284" spans="52:54" ht="15.75" customHeight="1">
      <c r="AZ6284" s="138">
        <f t="shared" ca="1" si="140"/>
        <v>122000</v>
      </c>
      <c r="BA6284" s="138">
        <f t="shared" ca="1" si="141"/>
        <v>121999</v>
      </c>
      <c r="BB6284" s="138">
        <f t="shared" ca="1" si="142"/>
        <v>1</v>
      </c>
    </row>
    <row r="6285" spans="52:54" ht="15.75" customHeight="1">
      <c r="AZ6285" s="138">
        <f t="shared" ca="1" si="140"/>
        <v>386000</v>
      </c>
      <c r="BA6285" s="138">
        <f t="shared" ca="1" si="141"/>
        <v>385999</v>
      </c>
      <c r="BB6285" s="138">
        <f t="shared" ca="1" si="142"/>
        <v>1</v>
      </c>
    </row>
    <row r="6286" spans="52:54" ht="15.75" customHeight="1">
      <c r="AZ6286" s="138">
        <f t="shared" ca="1" si="140"/>
        <v>100000</v>
      </c>
      <c r="BA6286" s="138">
        <f t="shared" ca="1" si="141"/>
        <v>99999</v>
      </c>
      <c r="BB6286" s="138">
        <f t="shared" ca="1" si="142"/>
        <v>1</v>
      </c>
    </row>
    <row r="6287" spans="52:54" ht="15.75" customHeight="1">
      <c r="AZ6287" s="138">
        <f t="shared" ca="1" si="140"/>
        <v>253000</v>
      </c>
      <c r="BA6287" s="138">
        <f t="shared" ca="1" si="141"/>
        <v>252999</v>
      </c>
      <c r="BB6287" s="138">
        <f t="shared" ca="1" si="142"/>
        <v>1</v>
      </c>
    </row>
    <row r="6288" spans="52:54" ht="15.75" customHeight="1">
      <c r="AZ6288" s="138">
        <f t="shared" ca="1" si="140"/>
        <v>200000</v>
      </c>
      <c r="BA6288" s="138">
        <f t="shared" ca="1" si="141"/>
        <v>199999</v>
      </c>
      <c r="BB6288" s="138">
        <f t="shared" ca="1" si="142"/>
        <v>1</v>
      </c>
    </row>
    <row r="6289" spans="52:54" ht="15.75" customHeight="1">
      <c r="AZ6289" s="138">
        <f t="shared" ca="1" si="140"/>
        <v>205000</v>
      </c>
      <c r="BA6289" s="138">
        <f t="shared" ca="1" si="141"/>
        <v>204999</v>
      </c>
      <c r="BB6289" s="138">
        <f t="shared" ca="1" si="142"/>
        <v>1</v>
      </c>
    </row>
    <row r="6290" spans="52:54" ht="15.75" customHeight="1">
      <c r="AZ6290" s="138">
        <f t="shared" ca="1" si="140"/>
        <v>390000</v>
      </c>
      <c r="BA6290" s="138">
        <f t="shared" ca="1" si="141"/>
        <v>389999</v>
      </c>
      <c r="BB6290" s="138">
        <f t="shared" ca="1" si="142"/>
        <v>1</v>
      </c>
    </row>
    <row r="6291" spans="52:54" ht="15.75" customHeight="1">
      <c r="AZ6291" s="138">
        <f t="shared" ca="1" si="140"/>
        <v>165000</v>
      </c>
      <c r="BA6291" s="138">
        <f t="shared" ca="1" si="141"/>
        <v>164999</v>
      </c>
      <c r="BB6291" s="138">
        <f t="shared" ca="1" si="142"/>
        <v>1</v>
      </c>
    </row>
    <row r="6292" spans="52:54" ht="15.75" customHeight="1">
      <c r="AZ6292" s="138">
        <f t="shared" ca="1" si="140"/>
        <v>344000</v>
      </c>
      <c r="BA6292" s="138">
        <f t="shared" ca="1" si="141"/>
        <v>343999</v>
      </c>
      <c r="BB6292" s="138">
        <f t="shared" ca="1" si="142"/>
        <v>1</v>
      </c>
    </row>
    <row r="6293" spans="52:54" ht="15.75" customHeight="1">
      <c r="AZ6293" s="138">
        <f t="shared" ca="1" si="140"/>
        <v>138000</v>
      </c>
      <c r="BA6293" s="138">
        <f t="shared" ca="1" si="141"/>
        <v>137999</v>
      </c>
      <c r="BB6293" s="138">
        <f t="shared" ca="1" si="142"/>
        <v>1</v>
      </c>
    </row>
    <row r="6294" spans="52:54" ht="15.75" customHeight="1">
      <c r="AZ6294" s="138">
        <f t="shared" ca="1" si="140"/>
        <v>313000</v>
      </c>
      <c r="BA6294" s="138">
        <f t="shared" ca="1" si="141"/>
        <v>312999</v>
      </c>
      <c r="BB6294" s="138">
        <f t="shared" ca="1" si="142"/>
        <v>1</v>
      </c>
    </row>
    <row r="6295" spans="52:54" ht="15.75" customHeight="1">
      <c r="AZ6295" s="138">
        <f t="shared" ca="1" si="140"/>
        <v>102000</v>
      </c>
      <c r="BA6295" s="138">
        <f t="shared" ca="1" si="141"/>
        <v>101999</v>
      </c>
      <c r="BB6295" s="138">
        <f t="shared" ca="1" si="142"/>
        <v>1</v>
      </c>
    </row>
    <row r="6296" spans="52:54" ht="15.75" customHeight="1">
      <c r="AZ6296" s="138">
        <f t="shared" ca="1" si="140"/>
        <v>309000</v>
      </c>
      <c r="BA6296" s="138">
        <f t="shared" ca="1" si="141"/>
        <v>308999</v>
      </c>
      <c r="BB6296" s="138">
        <f t="shared" ca="1" si="142"/>
        <v>1</v>
      </c>
    </row>
    <row r="6297" spans="52:54" ht="15.75" customHeight="1">
      <c r="AZ6297" s="138">
        <f t="shared" ca="1" si="140"/>
        <v>378000</v>
      </c>
      <c r="BA6297" s="138">
        <f t="shared" ca="1" si="141"/>
        <v>377999</v>
      </c>
      <c r="BB6297" s="138">
        <f t="shared" ca="1" si="142"/>
        <v>1</v>
      </c>
    </row>
    <row r="6298" spans="52:54" ht="15.75" customHeight="1">
      <c r="AZ6298" s="138">
        <f t="shared" ca="1" si="140"/>
        <v>170000</v>
      </c>
      <c r="BA6298" s="138">
        <f t="shared" ca="1" si="141"/>
        <v>169999</v>
      </c>
      <c r="BB6298" s="138">
        <f t="shared" ca="1" si="142"/>
        <v>1</v>
      </c>
    </row>
    <row r="6299" spans="52:54" ht="15.75" customHeight="1">
      <c r="AZ6299" s="138">
        <f t="shared" ca="1" si="140"/>
        <v>385000</v>
      </c>
      <c r="BA6299" s="138">
        <f t="shared" ca="1" si="141"/>
        <v>384999</v>
      </c>
      <c r="BB6299" s="138">
        <f t="shared" ca="1" si="142"/>
        <v>1</v>
      </c>
    </row>
    <row r="6300" spans="52:54" ht="15.75" customHeight="1">
      <c r="AZ6300" s="138">
        <f t="shared" ca="1" si="140"/>
        <v>345000</v>
      </c>
      <c r="BA6300" s="138">
        <f t="shared" ca="1" si="141"/>
        <v>344999</v>
      </c>
      <c r="BB6300" s="138">
        <f t="shared" ca="1" si="142"/>
        <v>1</v>
      </c>
    </row>
    <row r="6301" spans="52:54" ht="15.75" customHeight="1">
      <c r="AZ6301" s="138">
        <f t="shared" ca="1" si="140"/>
        <v>216000</v>
      </c>
      <c r="BA6301" s="138">
        <f t="shared" ca="1" si="141"/>
        <v>215999</v>
      </c>
      <c r="BB6301" s="138">
        <f t="shared" ca="1" si="142"/>
        <v>1</v>
      </c>
    </row>
    <row r="6302" spans="52:54" ht="15.75" customHeight="1">
      <c r="AZ6302" s="138">
        <f t="shared" ca="1" si="140"/>
        <v>234000</v>
      </c>
      <c r="BA6302" s="138">
        <f t="shared" ca="1" si="141"/>
        <v>233999</v>
      </c>
      <c r="BB6302" s="138">
        <f t="shared" ca="1" si="142"/>
        <v>1</v>
      </c>
    </row>
    <row r="6303" spans="52:54" ht="15.75" customHeight="1">
      <c r="AZ6303" s="138">
        <f t="shared" ca="1" si="140"/>
        <v>147000</v>
      </c>
      <c r="BA6303" s="138">
        <f t="shared" ca="1" si="141"/>
        <v>146999</v>
      </c>
      <c r="BB6303" s="138">
        <f t="shared" ca="1" si="142"/>
        <v>1</v>
      </c>
    </row>
    <row r="6304" spans="52:54" ht="15.75" customHeight="1">
      <c r="AZ6304" s="138">
        <f t="shared" ca="1" si="140"/>
        <v>271000</v>
      </c>
      <c r="BA6304" s="138">
        <f t="shared" ca="1" si="141"/>
        <v>270999</v>
      </c>
      <c r="BB6304" s="138">
        <f t="shared" ca="1" si="142"/>
        <v>1</v>
      </c>
    </row>
    <row r="6305" spans="52:54" ht="15.75" customHeight="1">
      <c r="AZ6305" s="138">
        <f t="shared" ca="1" si="140"/>
        <v>305000</v>
      </c>
      <c r="BA6305" s="138">
        <f t="shared" ca="1" si="141"/>
        <v>304999</v>
      </c>
      <c r="BB6305" s="138">
        <f t="shared" ca="1" si="142"/>
        <v>1</v>
      </c>
    </row>
    <row r="6306" spans="52:54" ht="15.75" customHeight="1">
      <c r="AZ6306" s="138">
        <f t="shared" ca="1" si="140"/>
        <v>132000</v>
      </c>
      <c r="BA6306" s="138">
        <f t="shared" ca="1" si="141"/>
        <v>131999</v>
      </c>
      <c r="BB6306" s="138">
        <f t="shared" ca="1" si="142"/>
        <v>1</v>
      </c>
    </row>
    <row r="6307" spans="52:54" ht="15.75" customHeight="1">
      <c r="AZ6307" s="138">
        <f t="shared" ca="1" si="140"/>
        <v>287000</v>
      </c>
      <c r="BA6307" s="138">
        <f t="shared" ca="1" si="141"/>
        <v>286999</v>
      </c>
      <c r="BB6307" s="138">
        <f t="shared" ca="1" si="142"/>
        <v>1</v>
      </c>
    </row>
    <row r="6308" spans="52:54" ht="15.75" customHeight="1">
      <c r="AZ6308" s="138">
        <f t="shared" ca="1" si="140"/>
        <v>143000</v>
      </c>
      <c r="BA6308" s="138">
        <f t="shared" ca="1" si="141"/>
        <v>142999</v>
      </c>
      <c r="BB6308" s="138">
        <f t="shared" ca="1" si="142"/>
        <v>1</v>
      </c>
    </row>
    <row r="6309" spans="52:54" ht="15.75" customHeight="1">
      <c r="AZ6309" s="138">
        <f t="shared" ca="1" si="140"/>
        <v>234000</v>
      </c>
      <c r="BA6309" s="138">
        <f t="shared" ca="1" si="141"/>
        <v>233999</v>
      </c>
      <c r="BB6309" s="138">
        <f t="shared" ca="1" si="142"/>
        <v>1</v>
      </c>
    </row>
    <row r="6310" spans="52:54" ht="15.75" customHeight="1">
      <c r="AZ6310" s="138">
        <f t="shared" ca="1" si="140"/>
        <v>143000</v>
      </c>
      <c r="BA6310" s="138">
        <f t="shared" ca="1" si="141"/>
        <v>142999</v>
      </c>
      <c r="BB6310" s="138">
        <f t="shared" ca="1" si="142"/>
        <v>1</v>
      </c>
    </row>
    <row r="6311" spans="52:54" ht="15.75" customHeight="1">
      <c r="AZ6311" s="138">
        <f t="shared" ca="1" si="140"/>
        <v>392000</v>
      </c>
      <c r="BA6311" s="138">
        <f t="shared" ca="1" si="141"/>
        <v>391999</v>
      </c>
      <c r="BB6311" s="138">
        <f t="shared" ca="1" si="142"/>
        <v>1</v>
      </c>
    </row>
    <row r="6312" spans="52:54" ht="15.75" customHeight="1">
      <c r="AZ6312" s="138">
        <f t="shared" ca="1" si="140"/>
        <v>360000</v>
      </c>
      <c r="BA6312" s="138">
        <f t="shared" ca="1" si="141"/>
        <v>359999</v>
      </c>
      <c r="BB6312" s="138">
        <f t="shared" ca="1" si="142"/>
        <v>1</v>
      </c>
    </row>
    <row r="6313" spans="52:54" ht="15.75" customHeight="1">
      <c r="AZ6313" s="138">
        <f t="shared" ca="1" si="140"/>
        <v>100000</v>
      </c>
      <c r="BA6313" s="138">
        <f t="shared" ca="1" si="141"/>
        <v>99999</v>
      </c>
      <c r="BB6313" s="138">
        <f t="shared" ca="1" si="142"/>
        <v>1</v>
      </c>
    </row>
    <row r="6314" spans="52:54" ht="15.75" customHeight="1">
      <c r="AZ6314" s="138">
        <f t="shared" ca="1" si="140"/>
        <v>123000</v>
      </c>
      <c r="BA6314" s="138">
        <f t="shared" ca="1" si="141"/>
        <v>122999</v>
      </c>
      <c r="BB6314" s="138">
        <f t="shared" ca="1" si="142"/>
        <v>1</v>
      </c>
    </row>
    <row r="6315" spans="52:54" ht="15.75" customHeight="1">
      <c r="AZ6315" s="138">
        <f t="shared" ca="1" si="140"/>
        <v>100000</v>
      </c>
      <c r="BA6315" s="138">
        <f t="shared" ca="1" si="141"/>
        <v>99999</v>
      </c>
      <c r="BB6315" s="138">
        <f t="shared" ca="1" si="142"/>
        <v>1</v>
      </c>
    </row>
    <row r="6316" spans="52:54" ht="15.75" customHeight="1">
      <c r="AZ6316" s="138">
        <f t="shared" ca="1" si="140"/>
        <v>312000</v>
      </c>
      <c r="BA6316" s="138">
        <f t="shared" ca="1" si="141"/>
        <v>311999</v>
      </c>
      <c r="BB6316" s="138">
        <f t="shared" ca="1" si="142"/>
        <v>1</v>
      </c>
    </row>
    <row r="6317" spans="52:54" ht="15.75" customHeight="1">
      <c r="AZ6317" s="138">
        <f t="shared" ca="1" si="140"/>
        <v>113000</v>
      </c>
      <c r="BA6317" s="138">
        <f t="shared" ca="1" si="141"/>
        <v>112999</v>
      </c>
      <c r="BB6317" s="138">
        <f t="shared" ca="1" si="142"/>
        <v>1</v>
      </c>
    </row>
    <row r="6318" spans="52:54" ht="15.75" customHeight="1">
      <c r="AZ6318" s="138">
        <f t="shared" ca="1" si="140"/>
        <v>121000</v>
      </c>
      <c r="BA6318" s="138">
        <f t="shared" ca="1" si="141"/>
        <v>120999</v>
      </c>
      <c r="BB6318" s="138">
        <f t="shared" ca="1" si="142"/>
        <v>1</v>
      </c>
    </row>
    <row r="6319" spans="52:54" ht="15.75" customHeight="1">
      <c r="AZ6319" s="138">
        <f t="shared" ca="1" si="140"/>
        <v>390000</v>
      </c>
      <c r="BA6319" s="138">
        <f t="shared" ca="1" si="141"/>
        <v>389999</v>
      </c>
      <c r="BB6319" s="138">
        <f t="shared" ca="1" si="142"/>
        <v>1</v>
      </c>
    </row>
    <row r="6320" spans="52:54" ht="15.75" customHeight="1">
      <c r="AZ6320" s="138">
        <f t="shared" ca="1" si="140"/>
        <v>302000</v>
      </c>
      <c r="BA6320" s="138">
        <f t="shared" ca="1" si="141"/>
        <v>301999</v>
      </c>
      <c r="BB6320" s="138">
        <f t="shared" ca="1" si="142"/>
        <v>1</v>
      </c>
    </row>
    <row r="6321" spans="52:54" ht="15.75" customHeight="1">
      <c r="AZ6321" s="138">
        <f t="shared" ca="1" si="140"/>
        <v>318000</v>
      </c>
      <c r="BA6321" s="138">
        <f t="shared" ca="1" si="141"/>
        <v>317999</v>
      </c>
      <c r="BB6321" s="138">
        <f t="shared" ca="1" si="142"/>
        <v>1</v>
      </c>
    </row>
    <row r="6322" spans="52:54" ht="15.75" customHeight="1">
      <c r="AZ6322" s="138">
        <f t="shared" ca="1" si="140"/>
        <v>239000</v>
      </c>
      <c r="BA6322" s="138">
        <f t="shared" ca="1" si="141"/>
        <v>238999</v>
      </c>
      <c r="BB6322" s="138">
        <f t="shared" ca="1" si="142"/>
        <v>1</v>
      </c>
    </row>
    <row r="6323" spans="52:54" ht="15.75" customHeight="1">
      <c r="AZ6323" s="138">
        <f t="shared" ca="1" si="140"/>
        <v>330000</v>
      </c>
      <c r="BA6323" s="138">
        <f t="shared" ca="1" si="141"/>
        <v>329999</v>
      </c>
      <c r="BB6323" s="138">
        <f t="shared" ca="1" si="142"/>
        <v>1</v>
      </c>
    </row>
    <row r="6324" spans="52:54" ht="15.75" customHeight="1">
      <c r="AZ6324" s="138">
        <f t="shared" ca="1" si="140"/>
        <v>323000</v>
      </c>
      <c r="BA6324" s="138">
        <f t="shared" ca="1" si="141"/>
        <v>322999</v>
      </c>
      <c r="BB6324" s="138">
        <f t="shared" ca="1" si="142"/>
        <v>1</v>
      </c>
    </row>
    <row r="6325" spans="52:54" ht="15.75" customHeight="1">
      <c r="AZ6325" s="138">
        <f t="shared" ca="1" si="140"/>
        <v>117000</v>
      </c>
      <c r="BA6325" s="138">
        <f t="shared" ca="1" si="141"/>
        <v>116999</v>
      </c>
      <c r="BB6325" s="138">
        <f t="shared" ca="1" si="142"/>
        <v>1</v>
      </c>
    </row>
    <row r="6326" spans="52:54" ht="15.75" customHeight="1">
      <c r="AZ6326" s="138">
        <f t="shared" ca="1" si="140"/>
        <v>215000</v>
      </c>
      <c r="BA6326" s="138">
        <f t="shared" ca="1" si="141"/>
        <v>214999</v>
      </c>
      <c r="BB6326" s="138">
        <f t="shared" ca="1" si="142"/>
        <v>1</v>
      </c>
    </row>
    <row r="6327" spans="52:54" ht="15.75" customHeight="1">
      <c r="AZ6327" s="138">
        <f t="shared" ca="1" si="140"/>
        <v>351000</v>
      </c>
      <c r="BA6327" s="138">
        <f t="shared" ca="1" si="141"/>
        <v>350999</v>
      </c>
      <c r="BB6327" s="138">
        <f t="shared" ca="1" si="142"/>
        <v>1</v>
      </c>
    </row>
    <row r="6328" spans="52:54" ht="15.75" customHeight="1">
      <c r="AZ6328" s="138">
        <f t="shared" ca="1" si="140"/>
        <v>346000</v>
      </c>
      <c r="BA6328" s="138">
        <f t="shared" ca="1" si="141"/>
        <v>345999</v>
      </c>
      <c r="BB6328" s="138">
        <f t="shared" ca="1" si="142"/>
        <v>1</v>
      </c>
    </row>
    <row r="6329" spans="52:54" ht="15.75" customHeight="1">
      <c r="AZ6329" s="138">
        <f t="shared" ca="1" si="140"/>
        <v>259000</v>
      </c>
      <c r="BA6329" s="138">
        <f t="shared" ca="1" si="141"/>
        <v>258999</v>
      </c>
      <c r="BB6329" s="138">
        <f t="shared" ca="1" si="142"/>
        <v>1</v>
      </c>
    </row>
    <row r="6330" spans="52:54" ht="15.75" customHeight="1">
      <c r="AZ6330" s="138">
        <f t="shared" ca="1" si="140"/>
        <v>357000</v>
      </c>
      <c r="BA6330" s="138">
        <f t="shared" ca="1" si="141"/>
        <v>356999</v>
      </c>
      <c r="BB6330" s="138">
        <f t="shared" ca="1" si="142"/>
        <v>1</v>
      </c>
    </row>
    <row r="6331" spans="52:54" ht="15.75" customHeight="1">
      <c r="AZ6331" s="138">
        <f t="shared" ca="1" si="140"/>
        <v>169000</v>
      </c>
      <c r="BA6331" s="138">
        <f t="shared" ca="1" si="141"/>
        <v>168999</v>
      </c>
      <c r="BB6331" s="138">
        <f t="shared" ca="1" si="142"/>
        <v>1</v>
      </c>
    </row>
    <row r="6332" spans="52:54" ht="15.75" customHeight="1">
      <c r="AZ6332" s="138">
        <f t="shared" ca="1" si="140"/>
        <v>113000</v>
      </c>
      <c r="BA6332" s="138">
        <f t="shared" ca="1" si="141"/>
        <v>112999</v>
      </c>
      <c r="BB6332" s="138">
        <f t="shared" ca="1" si="142"/>
        <v>1</v>
      </c>
    </row>
    <row r="6333" spans="52:54" ht="15.75" customHeight="1">
      <c r="AZ6333" s="138">
        <f t="shared" ca="1" si="140"/>
        <v>309000</v>
      </c>
      <c r="BA6333" s="138">
        <f t="shared" ca="1" si="141"/>
        <v>308999</v>
      </c>
      <c r="BB6333" s="138">
        <f t="shared" ca="1" si="142"/>
        <v>1</v>
      </c>
    </row>
    <row r="6334" spans="52:54" ht="15.75" customHeight="1">
      <c r="AZ6334" s="138">
        <f t="shared" ca="1" si="140"/>
        <v>222000</v>
      </c>
      <c r="BA6334" s="138">
        <f t="shared" ca="1" si="141"/>
        <v>221999</v>
      </c>
      <c r="BB6334" s="138">
        <f t="shared" ca="1" si="142"/>
        <v>1</v>
      </c>
    </row>
    <row r="6335" spans="52:54" ht="15.75" customHeight="1">
      <c r="AZ6335" s="138">
        <f t="shared" ca="1" si="140"/>
        <v>100000</v>
      </c>
      <c r="BA6335" s="138">
        <f t="shared" ca="1" si="141"/>
        <v>99999</v>
      </c>
      <c r="BB6335" s="138">
        <f t="shared" ca="1" si="142"/>
        <v>1</v>
      </c>
    </row>
    <row r="6336" spans="52:54" ht="15.75" customHeight="1">
      <c r="AZ6336" s="138">
        <f t="shared" ca="1" si="140"/>
        <v>262000</v>
      </c>
      <c r="BA6336" s="138">
        <f t="shared" ca="1" si="141"/>
        <v>261999</v>
      </c>
      <c r="BB6336" s="138">
        <f t="shared" ca="1" si="142"/>
        <v>1</v>
      </c>
    </row>
    <row r="6337" spans="52:54" ht="15.75" customHeight="1">
      <c r="AZ6337" s="138">
        <f t="shared" ca="1" si="140"/>
        <v>109000</v>
      </c>
      <c r="BA6337" s="138">
        <f t="shared" ca="1" si="141"/>
        <v>108999</v>
      </c>
      <c r="BB6337" s="138">
        <f t="shared" ca="1" si="142"/>
        <v>1</v>
      </c>
    </row>
    <row r="6338" spans="52:54" ht="15.75" customHeight="1">
      <c r="AZ6338" s="138">
        <f t="shared" ca="1" si="140"/>
        <v>121000</v>
      </c>
      <c r="BA6338" s="138">
        <f t="shared" ca="1" si="141"/>
        <v>120999</v>
      </c>
      <c r="BB6338" s="138">
        <f t="shared" ca="1" si="142"/>
        <v>1</v>
      </c>
    </row>
    <row r="6339" spans="52:54" ht="15.75" customHeight="1">
      <c r="AZ6339" s="138">
        <f t="shared" ca="1" si="140"/>
        <v>310000</v>
      </c>
      <c r="BA6339" s="138">
        <f t="shared" ca="1" si="141"/>
        <v>309999</v>
      </c>
      <c r="BB6339" s="138">
        <f t="shared" ca="1" si="142"/>
        <v>1</v>
      </c>
    </row>
    <row r="6340" spans="52:54" ht="15.75" customHeight="1">
      <c r="AZ6340" s="138">
        <f t="shared" ca="1" si="140"/>
        <v>283000</v>
      </c>
      <c r="BA6340" s="138">
        <f t="shared" ca="1" si="141"/>
        <v>282999</v>
      </c>
      <c r="BB6340" s="138">
        <f t="shared" ca="1" si="142"/>
        <v>1</v>
      </c>
    </row>
    <row r="6341" spans="52:54" ht="15.75" customHeight="1">
      <c r="AZ6341" s="138">
        <f t="shared" ca="1" si="140"/>
        <v>222000</v>
      </c>
      <c r="BA6341" s="138">
        <f t="shared" ca="1" si="141"/>
        <v>221999</v>
      </c>
      <c r="BB6341" s="138">
        <f t="shared" ca="1" si="142"/>
        <v>1</v>
      </c>
    </row>
    <row r="6342" spans="52:54" ht="15.75" customHeight="1">
      <c r="AZ6342" s="138">
        <f t="shared" ca="1" si="140"/>
        <v>151000</v>
      </c>
      <c r="BA6342" s="138">
        <f t="shared" ca="1" si="141"/>
        <v>150999</v>
      </c>
      <c r="BB6342" s="138">
        <f t="shared" ca="1" si="142"/>
        <v>1</v>
      </c>
    </row>
    <row r="6343" spans="52:54" ht="15.75" customHeight="1">
      <c r="AZ6343" s="138">
        <f t="shared" ca="1" si="140"/>
        <v>337000</v>
      </c>
      <c r="BA6343" s="138">
        <f t="shared" ca="1" si="141"/>
        <v>336999</v>
      </c>
      <c r="BB6343" s="138">
        <f t="shared" ca="1" si="142"/>
        <v>1</v>
      </c>
    </row>
    <row r="6344" spans="52:54" ht="15.75" customHeight="1">
      <c r="AZ6344" s="138">
        <f t="shared" ca="1" si="140"/>
        <v>223000</v>
      </c>
      <c r="BA6344" s="138">
        <f t="shared" ca="1" si="141"/>
        <v>222999</v>
      </c>
      <c r="BB6344" s="138">
        <f t="shared" ca="1" si="142"/>
        <v>1</v>
      </c>
    </row>
    <row r="6345" spans="52:54" ht="15.75" customHeight="1">
      <c r="AZ6345" s="138">
        <f t="shared" ca="1" si="140"/>
        <v>141000</v>
      </c>
      <c r="BA6345" s="138">
        <f t="shared" ca="1" si="141"/>
        <v>140999</v>
      </c>
      <c r="BB6345" s="138">
        <f t="shared" ca="1" si="142"/>
        <v>1</v>
      </c>
    </row>
    <row r="6346" spans="52:54" ht="15.75" customHeight="1">
      <c r="AZ6346" s="138">
        <f t="shared" ca="1" si="140"/>
        <v>395000</v>
      </c>
      <c r="BA6346" s="138">
        <f t="shared" ca="1" si="141"/>
        <v>394999</v>
      </c>
      <c r="BB6346" s="138">
        <f t="shared" ca="1" si="142"/>
        <v>1</v>
      </c>
    </row>
    <row r="6347" spans="52:54" ht="15.75" customHeight="1">
      <c r="AZ6347" s="138">
        <f t="shared" ca="1" si="140"/>
        <v>190000</v>
      </c>
      <c r="BA6347" s="138">
        <f t="shared" ca="1" si="141"/>
        <v>189999</v>
      </c>
      <c r="BB6347" s="138">
        <f t="shared" ca="1" si="142"/>
        <v>1</v>
      </c>
    </row>
    <row r="6348" spans="52:54" ht="15.75" customHeight="1">
      <c r="AZ6348" s="138">
        <f t="shared" ca="1" si="140"/>
        <v>155000</v>
      </c>
      <c r="BA6348" s="138">
        <f t="shared" ca="1" si="141"/>
        <v>154999</v>
      </c>
      <c r="BB6348" s="138">
        <f t="shared" ca="1" si="142"/>
        <v>1</v>
      </c>
    </row>
    <row r="6349" spans="52:54" ht="15.75" customHeight="1">
      <c r="AZ6349" s="138">
        <f t="shared" ca="1" si="140"/>
        <v>268000</v>
      </c>
      <c r="BA6349" s="138">
        <f t="shared" ca="1" si="141"/>
        <v>267999</v>
      </c>
      <c r="BB6349" s="138">
        <f t="shared" ca="1" si="142"/>
        <v>1</v>
      </c>
    </row>
    <row r="6350" spans="52:54" ht="15.75" customHeight="1">
      <c r="AZ6350" s="138">
        <f t="shared" ca="1" si="140"/>
        <v>343000</v>
      </c>
      <c r="BA6350" s="138">
        <f t="shared" ca="1" si="141"/>
        <v>342999</v>
      </c>
      <c r="BB6350" s="138">
        <f t="shared" ca="1" si="142"/>
        <v>1</v>
      </c>
    </row>
    <row r="6351" spans="52:54" ht="15.75" customHeight="1">
      <c r="AZ6351" s="138">
        <f t="shared" ca="1" si="140"/>
        <v>275000</v>
      </c>
      <c r="BA6351" s="138">
        <f t="shared" ca="1" si="141"/>
        <v>274999</v>
      </c>
      <c r="BB6351" s="138">
        <f t="shared" ca="1" si="142"/>
        <v>1</v>
      </c>
    </row>
    <row r="6352" spans="52:54" ht="15.75" customHeight="1">
      <c r="AZ6352" s="138">
        <f t="shared" ca="1" si="140"/>
        <v>271000</v>
      </c>
      <c r="BA6352" s="138">
        <f t="shared" ca="1" si="141"/>
        <v>270999</v>
      </c>
      <c r="BB6352" s="138">
        <f t="shared" ca="1" si="142"/>
        <v>1</v>
      </c>
    </row>
    <row r="6353" spans="52:54" ht="15.75" customHeight="1">
      <c r="AZ6353" s="138">
        <f t="shared" ca="1" si="140"/>
        <v>184000</v>
      </c>
      <c r="BA6353" s="138">
        <f t="shared" ca="1" si="141"/>
        <v>183999</v>
      </c>
      <c r="BB6353" s="138">
        <f t="shared" ca="1" si="142"/>
        <v>1</v>
      </c>
    </row>
    <row r="6354" spans="52:54" ht="15.75" customHeight="1">
      <c r="AZ6354" s="138">
        <f t="shared" ca="1" si="140"/>
        <v>282000</v>
      </c>
      <c r="BA6354" s="138">
        <f t="shared" ca="1" si="141"/>
        <v>281999</v>
      </c>
      <c r="BB6354" s="138">
        <f t="shared" ca="1" si="142"/>
        <v>1</v>
      </c>
    </row>
    <row r="6355" spans="52:54" ht="15.75" customHeight="1">
      <c r="AZ6355" s="138">
        <f t="shared" ca="1" si="140"/>
        <v>395000</v>
      </c>
      <c r="BA6355" s="138">
        <f t="shared" ca="1" si="141"/>
        <v>394999</v>
      </c>
      <c r="BB6355" s="138">
        <f t="shared" ca="1" si="142"/>
        <v>1</v>
      </c>
    </row>
    <row r="6356" spans="52:54" ht="15.75" customHeight="1">
      <c r="AZ6356" s="138">
        <f t="shared" ca="1" si="140"/>
        <v>395000</v>
      </c>
      <c r="BA6356" s="138">
        <f t="shared" ca="1" si="141"/>
        <v>394999</v>
      </c>
      <c r="BB6356" s="138">
        <f t="shared" ca="1" si="142"/>
        <v>1</v>
      </c>
    </row>
    <row r="6357" spans="52:54" ht="15.75" customHeight="1">
      <c r="AZ6357" s="138">
        <f t="shared" ca="1" si="140"/>
        <v>173000</v>
      </c>
      <c r="BA6357" s="138">
        <f t="shared" ca="1" si="141"/>
        <v>172999</v>
      </c>
      <c r="BB6357" s="138">
        <f t="shared" ca="1" si="142"/>
        <v>1</v>
      </c>
    </row>
    <row r="6358" spans="52:54" ht="15.75" customHeight="1">
      <c r="AZ6358" s="138">
        <f t="shared" ca="1" si="140"/>
        <v>106000</v>
      </c>
      <c r="BA6358" s="138">
        <f t="shared" ca="1" si="141"/>
        <v>105999</v>
      </c>
      <c r="BB6358" s="138">
        <f t="shared" ca="1" si="142"/>
        <v>1</v>
      </c>
    </row>
    <row r="6359" spans="52:54" ht="15.75" customHeight="1">
      <c r="AZ6359" s="138">
        <f t="shared" ca="1" si="140"/>
        <v>341000</v>
      </c>
      <c r="BA6359" s="138">
        <f t="shared" ca="1" si="141"/>
        <v>340999</v>
      </c>
      <c r="BB6359" s="138">
        <f t="shared" ca="1" si="142"/>
        <v>1</v>
      </c>
    </row>
    <row r="6360" spans="52:54" ht="15.75" customHeight="1">
      <c r="AZ6360" s="138">
        <f t="shared" ca="1" si="140"/>
        <v>347000</v>
      </c>
      <c r="BA6360" s="138">
        <f t="shared" ca="1" si="141"/>
        <v>346999</v>
      </c>
      <c r="BB6360" s="138">
        <f t="shared" ca="1" si="142"/>
        <v>1</v>
      </c>
    </row>
    <row r="6361" spans="52:54" ht="15.75" customHeight="1">
      <c r="AZ6361" s="138">
        <f t="shared" ca="1" si="140"/>
        <v>277000</v>
      </c>
      <c r="BA6361" s="138">
        <f t="shared" ca="1" si="141"/>
        <v>276999</v>
      </c>
      <c r="BB6361" s="138">
        <f t="shared" ca="1" si="142"/>
        <v>1</v>
      </c>
    </row>
    <row r="6362" spans="52:54" ht="15.75" customHeight="1">
      <c r="AZ6362" s="138">
        <f t="shared" ca="1" si="140"/>
        <v>117000</v>
      </c>
      <c r="BA6362" s="138">
        <f t="shared" ca="1" si="141"/>
        <v>116999</v>
      </c>
      <c r="BB6362" s="138">
        <f t="shared" ca="1" si="142"/>
        <v>1</v>
      </c>
    </row>
    <row r="6363" spans="52:54" ht="15.75" customHeight="1">
      <c r="AZ6363" s="138">
        <f t="shared" ca="1" si="140"/>
        <v>226000</v>
      </c>
      <c r="BA6363" s="138">
        <f t="shared" ca="1" si="141"/>
        <v>225999</v>
      </c>
      <c r="BB6363" s="138">
        <f t="shared" ca="1" si="142"/>
        <v>1</v>
      </c>
    </row>
    <row r="6364" spans="52:54" ht="15.75" customHeight="1">
      <c r="AZ6364" s="138">
        <f t="shared" ca="1" si="140"/>
        <v>360000</v>
      </c>
      <c r="BA6364" s="138">
        <f t="shared" ca="1" si="141"/>
        <v>359999</v>
      </c>
      <c r="BB6364" s="138">
        <f t="shared" ca="1" si="142"/>
        <v>1</v>
      </c>
    </row>
    <row r="6365" spans="52:54" ht="15.75" customHeight="1">
      <c r="AZ6365" s="138">
        <f t="shared" ca="1" si="140"/>
        <v>263000</v>
      </c>
      <c r="BA6365" s="138">
        <f t="shared" ca="1" si="141"/>
        <v>262999</v>
      </c>
      <c r="BB6365" s="138">
        <f t="shared" ca="1" si="142"/>
        <v>1</v>
      </c>
    </row>
    <row r="6366" spans="52:54" ht="15.75" customHeight="1">
      <c r="AZ6366" s="138">
        <f t="shared" ca="1" si="140"/>
        <v>224000</v>
      </c>
      <c r="BA6366" s="138">
        <f t="shared" ca="1" si="141"/>
        <v>223999</v>
      </c>
      <c r="BB6366" s="138">
        <f t="shared" ca="1" si="142"/>
        <v>1</v>
      </c>
    </row>
    <row r="6367" spans="52:54" ht="15.75" customHeight="1">
      <c r="AZ6367" s="138">
        <f t="shared" ca="1" si="140"/>
        <v>335000</v>
      </c>
      <c r="BA6367" s="138">
        <f t="shared" ca="1" si="141"/>
        <v>334999</v>
      </c>
      <c r="BB6367" s="138">
        <f t="shared" ca="1" si="142"/>
        <v>1</v>
      </c>
    </row>
    <row r="6368" spans="52:54" ht="15.75" customHeight="1">
      <c r="AZ6368" s="138">
        <f t="shared" ca="1" si="140"/>
        <v>117000</v>
      </c>
      <c r="BA6368" s="138">
        <f t="shared" ca="1" si="141"/>
        <v>116999</v>
      </c>
      <c r="BB6368" s="138">
        <f t="shared" ca="1" si="142"/>
        <v>1</v>
      </c>
    </row>
    <row r="6369" spans="52:54" ht="15.75" customHeight="1">
      <c r="AZ6369" s="138">
        <f t="shared" ca="1" si="140"/>
        <v>195000</v>
      </c>
      <c r="BA6369" s="138">
        <f t="shared" ca="1" si="141"/>
        <v>194999</v>
      </c>
      <c r="BB6369" s="138">
        <f t="shared" ca="1" si="142"/>
        <v>1</v>
      </c>
    </row>
    <row r="6370" spans="52:54" ht="15.75" customHeight="1">
      <c r="AZ6370" s="138">
        <f t="shared" ca="1" si="140"/>
        <v>315000</v>
      </c>
      <c r="BA6370" s="138">
        <f t="shared" ca="1" si="141"/>
        <v>314999</v>
      </c>
      <c r="BB6370" s="138">
        <f t="shared" ca="1" si="142"/>
        <v>1</v>
      </c>
    </row>
    <row r="6371" spans="52:54" ht="15.75" customHeight="1">
      <c r="AZ6371" s="138">
        <f t="shared" ca="1" si="140"/>
        <v>160000</v>
      </c>
      <c r="BA6371" s="138">
        <f t="shared" ca="1" si="141"/>
        <v>159999</v>
      </c>
      <c r="BB6371" s="138">
        <f t="shared" ca="1" si="142"/>
        <v>1</v>
      </c>
    </row>
    <row r="6372" spans="52:54" ht="15.75" customHeight="1">
      <c r="AZ6372" s="138">
        <f t="shared" ca="1" si="140"/>
        <v>343000</v>
      </c>
      <c r="BA6372" s="138">
        <f t="shared" ca="1" si="141"/>
        <v>342999</v>
      </c>
      <c r="BB6372" s="138">
        <f t="shared" ca="1" si="142"/>
        <v>1</v>
      </c>
    </row>
    <row r="6373" spans="52:54" ht="15.75" customHeight="1">
      <c r="AZ6373" s="138">
        <f t="shared" ca="1" si="140"/>
        <v>138000</v>
      </c>
      <c r="BA6373" s="138">
        <f t="shared" ca="1" si="141"/>
        <v>137999</v>
      </c>
      <c r="BB6373" s="138">
        <f t="shared" ca="1" si="142"/>
        <v>1</v>
      </c>
    </row>
    <row r="6374" spans="52:54" ht="15.75" customHeight="1">
      <c r="AZ6374" s="138">
        <f t="shared" ca="1" si="140"/>
        <v>270000</v>
      </c>
      <c r="BA6374" s="138">
        <f t="shared" ca="1" si="141"/>
        <v>269999</v>
      </c>
      <c r="BB6374" s="138">
        <f t="shared" ca="1" si="142"/>
        <v>1</v>
      </c>
    </row>
    <row r="6375" spans="52:54" ht="15.75" customHeight="1">
      <c r="AZ6375" s="138">
        <f t="shared" ca="1" si="140"/>
        <v>211000</v>
      </c>
      <c r="BA6375" s="138">
        <f t="shared" ca="1" si="141"/>
        <v>210999</v>
      </c>
      <c r="BB6375" s="138">
        <f t="shared" ca="1" si="142"/>
        <v>1</v>
      </c>
    </row>
    <row r="6376" spans="52:54" ht="15.75" customHeight="1">
      <c r="AZ6376" s="138">
        <f t="shared" ca="1" si="140"/>
        <v>169000</v>
      </c>
      <c r="BA6376" s="138">
        <f t="shared" ca="1" si="141"/>
        <v>168999</v>
      </c>
      <c r="BB6376" s="138">
        <f t="shared" ca="1" si="142"/>
        <v>1</v>
      </c>
    </row>
    <row r="6377" spans="52:54" ht="15.75" customHeight="1">
      <c r="AZ6377" s="138">
        <f t="shared" ca="1" si="140"/>
        <v>301000</v>
      </c>
      <c r="BA6377" s="138">
        <f t="shared" ca="1" si="141"/>
        <v>300999</v>
      </c>
      <c r="BB6377" s="138">
        <f t="shared" ca="1" si="142"/>
        <v>1</v>
      </c>
    </row>
    <row r="6378" spans="52:54" ht="15.75" customHeight="1">
      <c r="AZ6378" s="138">
        <f t="shared" ca="1" si="140"/>
        <v>376000</v>
      </c>
      <c r="BA6378" s="138">
        <f t="shared" ca="1" si="141"/>
        <v>375999</v>
      </c>
      <c r="BB6378" s="138">
        <f t="shared" ca="1" si="142"/>
        <v>1</v>
      </c>
    </row>
    <row r="6379" spans="52:54" ht="15.75" customHeight="1">
      <c r="AZ6379" s="138">
        <f t="shared" ref="AZ6379:AZ6633" ca="1" si="143">RANDBETWEEN(100,400)*1000</f>
        <v>269000</v>
      </c>
      <c r="BA6379" s="138">
        <f t="shared" ref="BA6379:BA6633" ca="1" si="144">+AZ6379-1</f>
        <v>268999</v>
      </c>
      <c r="BB6379" s="138">
        <f t="shared" ref="BB6379:BB6633" ca="1" si="145">+AZ6379-BA6379</f>
        <v>1</v>
      </c>
    </row>
    <row r="6380" spans="52:54" ht="15.75" customHeight="1">
      <c r="AZ6380" s="138">
        <f t="shared" ca="1" si="143"/>
        <v>228000</v>
      </c>
      <c r="BA6380" s="138">
        <f t="shared" ca="1" si="144"/>
        <v>227999</v>
      </c>
      <c r="BB6380" s="138">
        <f t="shared" ca="1" si="145"/>
        <v>1</v>
      </c>
    </row>
    <row r="6381" spans="52:54" ht="15.75" customHeight="1">
      <c r="AZ6381" s="138">
        <f t="shared" ca="1" si="143"/>
        <v>158000</v>
      </c>
      <c r="BA6381" s="138">
        <f t="shared" ca="1" si="144"/>
        <v>157999</v>
      </c>
      <c r="BB6381" s="138">
        <f t="shared" ca="1" si="145"/>
        <v>1</v>
      </c>
    </row>
    <row r="6382" spans="52:54" ht="15.75" customHeight="1">
      <c r="AZ6382" s="138">
        <f t="shared" ca="1" si="143"/>
        <v>118000</v>
      </c>
      <c r="BA6382" s="138">
        <f t="shared" ca="1" si="144"/>
        <v>117999</v>
      </c>
      <c r="BB6382" s="138">
        <f t="shared" ca="1" si="145"/>
        <v>1</v>
      </c>
    </row>
    <row r="6383" spans="52:54" ht="15.75" customHeight="1">
      <c r="AZ6383" s="138">
        <f t="shared" ca="1" si="143"/>
        <v>134000</v>
      </c>
      <c r="BA6383" s="138">
        <f t="shared" ca="1" si="144"/>
        <v>133999</v>
      </c>
      <c r="BB6383" s="138">
        <f t="shared" ca="1" si="145"/>
        <v>1</v>
      </c>
    </row>
    <row r="6384" spans="52:54" ht="15.75" customHeight="1">
      <c r="AZ6384" s="138">
        <f t="shared" ca="1" si="143"/>
        <v>177000</v>
      </c>
      <c r="BA6384" s="138">
        <f t="shared" ca="1" si="144"/>
        <v>176999</v>
      </c>
      <c r="BB6384" s="138">
        <f t="shared" ca="1" si="145"/>
        <v>1</v>
      </c>
    </row>
    <row r="6385" spans="52:54" ht="15.75" customHeight="1">
      <c r="AZ6385" s="138">
        <f t="shared" ca="1" si="143"/>
        <v>165000</v>
      </c>
      <c r="BA6385" s="138">
        <f t="shared" ca="1" si="144"/>
        <v>164999</v>
      </c>
      <c r="BB6385" s="138">
        <f t="shared" ca="1" si="145"/>
        <v>1</v>
      </c>
    </row>
    <row r="6386" spans="52:54" ht="15.75" customHeight="1">
      <c r="AZ6386" s="138">
        <f t="shared" ca="1" si="143"/>
        <v>264000</v>
      </c>
      <c r="BA6386" s="138">
        <f t="shared" ca="1" si="144"/>
        <v>263999</v>
      </c>
      <c r="BB6386" s="138">
        <f t="shared" ca="1" si="145"/>
        <v>1</v>
      </c>
    </row>
    <row r="6387" spans="52:54" ht="15.75" customHeight="1">
      <c r="AZ6387" s="138">
        <f t="shared" ca="1" si="143"/>
        <v>136000</v>
      </c>
      <c r="BA6387" s="138">
        <f t="shared" ca="1" si="144"/>
        <v>135999</v>
      </c>
      <c r="BB6387" s="138">
        <f t="shared" ca="1" si="145"/>
        <v>1</v>
      </c>
    </row>
    <row r="6388" spans="52:54" ht="15.75" customHeight="1">
      <c r="AZ6388" s="138">
        <f t="shared" ca="1" si="143"/>
        <v>243000</v>
      </c>
      <c r="BA6388" s="138">
        <f t="shared" ca="1" si="144"/>
        <v>242999</v>
      </c>
      <c r="BB6388" s="138">
        <f t="shared" ca="1" si="145"/>
        <v>1</v>
      </c>
    </row>
    <row r="6389" spans="52:54" ht="15.75" customHeight="1">
      <c r="AZ6389" s="138">
        <f t="shared" ca="1" si="143"/>
        <v>374000</v>
      </c>
      <c r="BA6389" s="138">
        <f t="shared" ca="1" si="144"/>
        <v>373999</v>
      </c>
      <c r="BB6389" s="138">
        <f t="shared" ca="1" si="145"/>
        <v>1</v>
      </c>
    </row>
    <row r="6390" spans="52:54" ht="15.75" customHeight="1">
      <c r="AZ6390" s="138">
        <f t="shared" ca="1" si="143"/>
        <v>335000</v>
      </c>
      <c r="BA6390" s="138">
        <f t="shared" ca="1" si="144"/>
        <v>334999</v>
      </c>
      <c r="BB6390" s="138">
        <f t="shared" ca="1" si="145"/>
        <v>1</v>
      </c>
    </row>
    <row r="6391" spans="52:54" ht="15.75" customHeight="1">
      <c r="AZ6391" s="138">
        <f t="shared" ca="1" si="143"/>
        <v>226000</v>
      </c>
      <c r="BA6391" s="138">
        <f t="shared" ca="1" si="144"/>
        <v>225999</v>
      </c>
      <c r="BB6391" s="138">
        <f t="shared" ca="1" si="145"/>
        <v>1</v>
      </c>
    </row>
    <row r="6392" spans="52:54" ht="15.75" customHeight="1">
      <c r="AZ6392" s="138">
        <f t="shared" ca="1" si="143"/>
        <v>200000</v>
      </c>
      <c r="BA6392" s="138">
        <f t="shared" ca="1" si="144"/>
        <v>199999</v>
      </c>
      <c r="BB6392" s="138">
        <f t="shared" ca="1" si="145"/>
        <v>1</v>
      </c>
    </row>
    <row r="6393" spans="52:54" ht="15.75" customHeight="1">
      <c r="AZ6393" s="138">
        <f t="shared" ca="1" si="143"/>
        <v>137000</v>
      </c>
      <c r="BA6393" s="138">
        <f t="shared" ca="1" si="144"/>
        <v>136999</v>
      </c>
      <c r="BB6393" s="138">
        <f t="shared" ca="1" si="145"/>
        <v>1</v>
      </c>
    </row>
    <row r="6394" spans="52:54" ht="15.75" customHeight="1">
      <c r="AZ6394" s="138">
        <f t="shared" ca="1" si="143"/>
        <v>100000</v>
      </c>
      <c r="BA6394" s="138">
        <f t="shared" ca="1" si="144"/>
        <v>99999</v>
      </c>
      <c r="BB6394" s="138">
        <f t="shared" ca="1" si="145"/>
        <v>1</v>
      </c>
    </row>
    <row r="6395" spans="52:54" ht="15.75" customHeight="1">
      <c r="AZ6395" s="138">
        <f t="shared" ca="1" si="143"/>
        <v>170000</v>
      </c>
      <c r="BA6395" s="138">
        <f t="shared" ca="1" si="144"/>
        <v>169999</v>
      </c>
      <c r="BB6395" s="138">
        <f t="shared" ca="1" si="145"/>
        <v>1</v>
      </c>
    </row>
    <row r="6396" spans="52:54" ht="15.75" customHeight="1">
      <c r="AZ6396" s="138">
        <f t="shared" ca="1" si="143"/>
        <v>388000</v>
      </c>
      <c r="BA6396" s="138">
        <f t="shared" ca="1" si="144"/>
        <v>387999</v>
      </c>
      <c r="BB6396" s="138">
        <f t="shared" ca="1" si="145"/>
        <v>1</v>
      </c>
    </row>
    <row r="6397" spans="52:54" ht="15.75" customHeight="1">
      <c r="AZ6397" s="138">
        <f t="shared" ca="1" si="143"/>
        <v>307000</v>
      </c>
      <c r="BA6397" s="138">
        <f t="shared" ca="1" si="144"/>
        <v>306999</v>
      </c>
      <c r="BB6397" s="138">
        <f t="shared" ca="1" si="145"/>
        <v>1</v>
      </c>
    </row>
    <row r="6398" spans="52:54" ht="15.75" customHeight="1">
      <c r="AZ6398" s="138">
        <f t="shared" ca="1" si="143"/>
        <v>373000</v>
      </c>
      <c r="BA6398" s="138">
        <f t="shared" ca="1" si="144"/>
        <v>372999</v>
      </c>
      <c r="BB6398" s="138">
        <f t="shared" ca="1" si="145"/>
        <v>1</v>
      </c>
    </row>
    <row r="6399" spans="52:54" ht="15.75" customHeight="1">
      <c r="AZ6399" s="138">
        <f t="shared" ca="1" si="143"/>
        <v>245000</v>
      </c>
      <c r="BA6399" s="138">
        <f t="shared" ca="1" si="144"/>
        <v>244999</v>
      </c>
      <c r="BB6399" s="138">
        <f t="shared" ca="1" si="145"/>
        <v>1</v>
      </c>
    </row>
    <row r="6400" spans="52:54" ht="15.75" customHeight="1">
      <c r="AZ6400" s="138">
        <f t="shared" ca="1" si="143"/>
        <v>265000</v>
      </c>
      <c r="BA6400" s="138">
        <f t="shared" ca="1" si="144"/>
        <v>264999</v>
      </c>
      <c r="BB6400" s="138">
        <f t="shared" ca="1" si="145"/>
        <v>1</v>
      </c>
    </row>
    <row r="6401" spans="52:54" ht="15.75" customHeight="1">
      <c r="AZ6401" s="138">
        <f t="shared" ca="1" si="143"/>
        <v>244000</v>
      </c>
      <c r="BA6401" s="138">
        <f t="shared" ca="1" si="144"/>
        <v>243999</v>
      </c>
      <c r="BB6401" s="138">
        <f t="shared" ca="1" si="145"/>
        <v>1</v>
      </c>
    </row>
    <row r="6402" spans="52:54" ht="15.75" customHeight="1">
      <c r="AZ6402" s="138">
        <f t="shared" ca="1" si="143"/>
        <v>372000</v>
      </c>
      <c r="BA6402" s="138">
        <f t="shared" ca="1" si="144"/>
        <v>371999</v>
      </c>
      <c r="BB6402" s="138">
        <f t="shared" ca="1" si="145"/>
        <v>1</v>
      </c>
    </row>
    <row r="6403" spans="52:54" ht="15.75" customHeight="1">
      <c r="AZ6403" s="138">
        <f t="shared" ca="1" si="143"/>
        <v>219000</v>
      </c>
      <c r="BA6403" s="138">
        <f t="shared" ca="1" si="144"/>
        <v>218999</v>
      </c>
      <c r="BB6403" s="138">
        <f t="shared" ca="1" si="145"/>
        <v>1</v>
      </c>
    </row>
    <row r="6404" spans="52:54" ht="15.75" customHeight="1">
      <c r="AZ6404" s="138">
        <f t="shared" ca="1" si="143"/>
        <v>322000</v>
      </c>
      <c r="BA6404" s="138">
        <f t="shared" ca="1" si="144"/>
        <v>321999</v>
      </c>
      <c r="BB6404" s="138">
        <f t="shared" ca="1" si="145"/>
        <v>1</v>
      </c>
    </row>
    <row r="6405" spans="52:54" ht="15.75" customHeight="1">
      <c r="AZ6405" s="138">
        <f t="shared" ca="1" si="143"/>
        <v>153000</v>
      </c>
      <c r="BA6405" s="138">
        <f t="shared" ca="1" si="144"/>
        <v>152999</v>
      </c>
      <c r="BB6405" s="138">
        <f t="shared" ca="1" si="145"/>
        <v>1</v>
      </c>
    </row>
    <row r="6406" spans="52:54" ht="15.75" customHeight="1">
      <c r="AZ6406" s="138">
        <f t="shared" ca="1" si="143"/>
        <v>318000</v>
      </c>
      <c r="BA6406" s="138">
        <f t="shared" ca="1" si="144"/>
        <v>317999</v>
      </c>
      <c r="BB6406" s="138">
        <f t="shared" ca="1" si="145"/>
        <v>1</v>
      </c>
    </row>
    <row r="6407" spans="52:54" ht="15.75" customHeight="1">
      <c r="AZ6407" s="138">
        <f t="shared" ca="1" si="143"/>
        <v>375000</v>
      </c>
      <c r="BA6407" s="138">
        <f t="shared" ca="1" si="144"/>
        <v>374999</v>
      </c>
      <c r="BB6407" s="138">
        <f t="shared" ca="1" si="145"/>
        <v>1</v>
      </c>
    </row>
    <row r="6408" spans="52:54" ht="15.75" customHeight="1">
      <c r="AZ6408" s="138">
        <f t="shared" ca="1" si="143"/>
        <v>201000</v>
      </c>
      <c r="BA6408" s="138">
        <f t="shared" ca="1" si="144"/>
        <v>200999</v>
      </c>
      <c r="BB6408" s="138">
        <f t="shared" ca="1" si="145"/>
        <v>1</v>
      </c>
    </row>
    <row r="6409" spans="52:54" ht="15.75" customHeight="1">
      <c r="AZ6409" s="138">
        <f t="shared" ca="1" si="143"/>
        <v>315000</v>
      </c>
      <c r="BA6409" s="138">
        <f t="shared" ca="1" si="144"/>
        <v>314999</v>
      </c>
      <c r="BB6409" s="138">
        <f t="shared" ca="1" si="145"/>
        <v>1</v>
      </c>
    </row>
    <row r="6410" spans="52:54" ht="15.75" customHeight="1">
      <c r="AZ6410" s="138">
        <f t="shared" ca="1" si="143"/>
        <v>382000</v>
      </c>
      <c r="BA6410" s="138">
        <f t="shared" ca="1" si="144"/>
        <v>381999</v>
      </c>
      <c r="BB6410" s="138">
        <f t="shared" ca="1" si="145"/>
        <v>1</v>
      </c>
    </row>
    <row r="6411" spans="52:54" ht="15.75" customHeight="1">
      <c r="AZ6411" s="138">
        <f t="shared" ca="1" si="143"/>
        <v>275000</v>
      </c>
      <c r="BA6411" s="138">
        <f t="shared" ca="1" si="144"/>
        <v>274999</v>
      </c>
      <c r="BB6411" s="138">
        <f t="shared" ca="1" si="145"/>
        <v>1</v>
      </c>
    </row>
    <row r="6412" spans="52:54" ht="15.75" customHeight="1">
      <c r="AZ6412" s="138">
        <f t="shared" ca="1" si="143"/>
        <v>202000</v>
      </c>
      <c r="BA6412" s="138">
        <f t="shared" ca="1" si="144"/>
        <v>201999</v>
      </c>
      <c r="BB6412" s="138">
        <f t="shared" ca="1" si="145"/>
        <v>1</v>
      </c>
    </row>
    <row r="6413" spans="52:54" ht="15.75" customHeight="1">
      <c r="AZ6413" s="138">
        <f t="shared" ca="1" si="143"/>
        <v>354000</v>
      </c>
      <c r="BA6413" s="138">
        <f t="shared" ca="1" si="144"/>
        <v>353999</v>
      </c>
      <c r="BB6413" s="138">
        <f t="shared" ca="1" si="145"/>
        <v>1</v>
      </c>
    </row>
    <row r="6414" spans="52:54" ht="15.75" customHeight="1">
      <c r="AZ6414" s="138">
        <f t="shared" ca="1" si="143"/>
        <v>243000</v>
      </c>
      <c r="BA6414" s="138">
        <f t="shared" ca="1" si="144"/>
        <v>242999</v>
      </c>
      <c r="BB6414" s="138">
        <f t="shared" ca="1" si="145"/>
        <v>1</v>
      </c>
    </row>
    <row r="6415" spans="52:54" ht="15.75" customHeight="1">
      <c r="AZ6415" s="138">
        <f t="shared" ca="1" si="143"/>
        <v>287000</v>
      </c>
      <c r="BA6415" s="138">
        <f t="shared" ca="1" si="144"/>
        <v>286999</v>
      </c>
      <c r="BB6415" s="138">
        <f t="shared" ca="1" si="145"/>
        <v>1</v>
      </c>
    </row>
    <row r="6416" spans="52:54" ht="15.75" customHeight="1">
      <c r="AZ6416" s="138">
        <f t="shared" ca="1" si="143"/>
        <v>357000</v>
      </c>
      <c r="BA6416" s="138">
        <f t="shared" ca="1" si="144"/>
        <v>356999</v>
      </c>
      <c r="BB6416" s="138">
        <f t="shared" ca="1" si="145"/>
        <v>1</v>
      </c>
    </row>
    <row r="6417" spans="52:54" ht="15.75" customHeight="1">
      <c r="AZ6417" s="138">
        <f t="shared" ca="1" si="143"/>
        <v>190000</v>
      </c>
      <c r="BA6417" s="138">
        <f t="shared" ca="1" si="144"/>
        <v>189999</v>
      </c>
      <c r="BB6417" s="138">
        <f t="shared" ca="1" si="145"/>
        <v>1</v>
      </c>
    </row>
    <row r="6418" spans="52:54" ht="15.75" customHeight="1">
      <c r="AZ6418" s="138">
        <f t="shared" ca="1" si="143"/>
        <v>384000</v>
      </c>
      <c r="BA6418" s="138">
        <f t="shared" ca="1" si="144"/>
        <v>383999</v>
      </c>
      <c r="BB6418" s="138">
        <f t="shared" ca="1" si="145"/>
        <v>1</v>
      </c>
    </row>
    <row r="6419" spans="52:54" ht="15.75" customHeight="1">
      <c r="AZ6419" s="138">
        <f t="shared" ca="1" si="143"/>
        <v>384000</v>
      </c>
      <c r="BA6419" s="138">
        <f t="shared" ca="1" si="144"/>
        <v>383999</v>
      </c>
      <c r="BB6419" s="138">
        <f t="shared" ca="1" si="145"/>
        <v>1</v>
      </c>
    </row>
    <row r="6420" spans="52:54" ht="15.75" customHeight="1">
      <c r="AZ6420" s="138">
        <f t="shared" ca="1" si="143"/>
        <v>154000</v>
      </c>
      <c r="BA6420" s="138">
        <f t="shared" ca="1" si="144"/>
        <v>153999</v>
      </c>
      <c r="BB6420" s="138">
        <f t="shared" ca="1" si="145"/>
        <v>1</v>
      </c>
    </row>
    <row r="6421" spans="52:54" ht="15.75" customHeight="1">
      <c r="AZ6421" s="138">
        <f t="shared" ca="1" si="143"/>
        <v>218000</v>
      </c>
      <c r="BA6421" s="138">
        <f t="shared" ca="1" si="144"/>
        <v>217999</v>
      </c>
      <c r="BB6421" s="138">
        <f t="shared" ca="1" si="145"/>
        <v>1</v>
      </c>
    </row>
    <row r="6422" spans="52:54" ht="15.75" customHeight="1">
      <c r="AZ6422" s="138">
        <f t="shared" ca="1" si="143"/>
        <v>341000</v>
      </c>
      <c r="BA6422" s="138">
        <f t="shared" ca="1" si="144"/>
        <v>340999</v>
      </c>
      <c r="BB6422" s="138">
        <f t="shared" ca="1" si="145"/>
        <v>1</v>
      </c>
    </row>
    <row r="6423" spans="52:54" ht="15.75" customHeight="1">
      <c r="AZ6423" s="138">
        <f t="shared" ca="1" si="143"/>
        <v>394000</v>
      </c>
      <c r="BA6423" s="138">
        <f t="shared" ca="1" si="144"/>
        <v>393999</v>
      </c>
      <c r="BB6423" s="138">
        <f t="shared" ca="1" si="145"/>
        <v>1</v>
      </c>
    </row>
    <row r="6424" spans="52:54" ht="15.75" customHeight="1">
      <c r="AZ6424" s="138">
        <f t="shared" ca="1" si="143"/>
        <v>204000</v>
      </c>
      <c r="BA6424" s="138">
        <f t="shared" ca="1" si="144"/>
        <v>203999</v>
      </c>
      <c r="BB6424" s="138">
        <f t="shared" ca="1" si="145"/>
        <v>1</v>
      </c>
    </row>
    <row r="6425" spans="52:54" ht="15.75" customHeight="1">
      <c r="AZ6425" s="138">
        <f t="shared" ca="1" si="143"/>
        <v>211000</v>
      </c>
      <c r="BA6425" s="138">
        <f t="shared" ca="1" si="144"/>
        <v>210999</v>
      </c>
      <c r="BB6425" s="138">
        <f t="shared" ca="1" si="145"/>
        <v>1</v>
      </c>
    </row>
    <row r="6426" spans="52:54" ht="15.75" customHeight="1">
      <c r="AZ6426" s="138">
        <f t="shared" ca="1" si="143"/>
        <v>297000</v>
      </c>
      <c r="BA6426" s="138">
        <f t="shared" ca="1" si="144"/>
        <v>296999</v>
      </c>
      <c r="BB6426" s="138">
        <f t="shared" ca="1" si="145"/>
        <v>1</v>
      </c>
    </row>
    <row r="6427" spans="52:54" ht="15.75" customHeight="1">
      <c r="AZ6427" s="138">
        <f t="shared" ca="1" si="143"/>
        <v>284000</v>
      </c>
      <c r="BA6427" s="138">
        <f t="shared" ca="1" si="144"/>
        <v>283999</v>
      </c>
      <c r="BB6427" s="138">
        <f t="shared" ca="1" si="145"/>
        <v>1</v>
      </c>
    </row>
    <row r="6428" spans="52:54" ht="15.75" customHeight="1">
      <c r="AZ6428" s="138">
        <f t="shared" ca="1" si="143"/>
        <v>340000</v>
      </c>
      <c r="BA6428" s="138">
        <f t="shared" ca="1" si="144"/>
        <v>339999</v>
      </c>
      <c r="BB6428" s="138">
        <f t="shared" ca="1" si="145"/>
        <v>1</v>
      </c>
    </row>
    <row r="6429" spans="52:54" ht="15.75" customHeight="1">
      <c r="AZ6429" s="138">
        <f t="shared" ca="1" si="143"/>
        <v>223000</v>
      </c>
      <c r="BA6429" s="138">
        <f t="shared" ca="1" si="144"/>
        <v>222999</v>
      </c>
      <c r="BB6429" s="138">
        <f t="shared" ca="1" si="145"/>
        <v>1</v>
      </c>
    </row>
    <row r="6430" spans="52:54" ht="15.75" customHeight="1">
      <c r="AZ6430" s="138">
        <f t="shared" ca="1" si="143"/>
        <v>235000</v>
      </c>
      <c r="BA6430" s="138">
        <f t="shared" ca="1" si="144"/>
        <v>234999</v>
      </c>
      <c r="BB6430" s="138">
        <f t="shared" ca="1" si="145"/>
        <v>1</v>
      </c>
    </row>
    <row r="6431" spans="52:54" ht="15.75" customHeight="1">
      <c r="AZ6431" s="138">
        <f t="shared" ca="1" si="143"/>
        <v>231000</v>
      </c>
      <c r="BA6431" s="138">
        <f t="shared" ca="1" si="144"/>
        <v>230999</v>
      </c>
      <c r="BB6431" s="138">
        <f t="shared" ca="1" si="145"/>
        <v>1</v>
      </c>
    </row>
    <row r="6432" spans="52:54" ht="15.75" customHeight="1">
      <c r="AZ6432" s="138">
        <f t="shared" ca="1" si="143"/>
        <v>197000</v>
      </c>
      <c r="BA6432" s="138">
        <f t="shared" ca="1" si="144"/>
        <v>196999</v>
      </c>
      <c r="BB6432" s="138">
        <f t="shared" ca="1" si="145"/>
        <v>1</v>
      </c>
    </row>
    <row r="6433" spans="52:54" ht="15.75" customHeight="1">
      <c r="AZ6433" s="138">
        <f t="shared" ca="1" si="143"/>
        <v>203000</v>
      </c>
      <c r="BA6433" s="138">
        <f t="shared" ca="1" si="144"/>
        <v>202999</v>
      </c>
      <c r="BB6433" s="138">
        <f t="shared" ca="1" si="145"/>
        <v>1</v>
      </c>
    </row>
    <row r="6434" spans="52:54" ht="15.75" customHeight="1">
      <c r="AZ6434" s="138">
        <f t="shared" ca="1" si="143"/>
        <v>300000</v>
      </c>
      <c r="BA6434" s="138">
        <f t="shared" ca="1" si="144"/>
        <v>299999</v>
      </c>
      <c r="BB6434" s="138">
        <f t="shared" ca="1" si="145"/>
        <v>1</v>
      </c>
    </row>
    <row r="6435" spans="52:54" ht="15.75" customHeight="1">
      <c r="AZ6435" s="138">
        <f t="shared" ca="1" si="143"/>
        <v>157000</v>
      </c>
      <c r="BA6435" s="138">
        <f t="shared" ca="1" si="144"/>
        <v>156999</v>
      </c>
      <c r="BB6435" s="138">
        <f t="shared" ca="1" si="145"/>
        <v>1</v>
      </c>
    </row>
    <row r="6436" spans="52:54" ht="15.75" customHeight="1">
      <c r="AZ6436" s="138">
        <f t="shared" ca="1" si="143"/>
        <v>285000</v>
      </c>
      <c r="BA6436" s="138">
        <f t="shared" ca="1" si="144"/>
        <v>284999</v>
      </c>
      <c r="BB6436" s="138">
        <f t="shared" ca="1" si="145"/>
        <v>1</v>
      </c>
    </row>
    <row r="6437" spans="52:54" ht="15.75" customHeight="1">
      <c r="AZ6437" s="138">
        <f t="shared" ca="1" si="143"/>
        <v>305000</v>
      </c>
      <c r="BA6437" s="138">
        <f t="shared" ca="1" si="144"/>
        <v>304999</v>
      </c>
      <c r="BB6437" s="138">
        <f t="shared" ca="1" si="145"/>
        <v>1</v>
      </c>
    </row>
    <row r="6438" spans="52:54" ht="15.75" customHeight="1">
      <c r="AZ6438" s="138">
        <f t="shared" ca="1" si="143"/>
        <v>123000</v>
      </c>
      <c r="BA6438" s="138">
        <f t="shared" ca="1" si="144"/>
        <v>122999</v>
      </c>
      <c r="BB6438" s="138">
        <f t="shared" ca="1" si="145"/>
        <v>1</v>
      </c>
    </row>
    <row r="6439" spans="52:54" ht="15.75" customHeight="1">
      <c r="AZ6439" s="138">
        <f t="shared" ca="1" si="143"/>
        <v>120000</v>
      </c>
      <c r="BA6439" s="138">
        <f t="shared" ca="1" si="144"/>
        <v>119999</v>
      </c>
      <c r="BB6439" s="138">
        <f t="shared" ca="1" si="145"/>
        <v>1</v>
      </c>
    </row>
    <row r="6440" spans="52:54" ht="15.75" customHeight="1">
      <c r="AZ6440" s="138">
        <f t="shared" ca="1" si="143"/>
        <v>114000</v>
      </c>
      <c r="BA6440" s="138">
        <f t="shared" ca="1" si="144"/>
        <v>113999</v>
      </c>
      <c r="BB6440" s="138">
        <f t="shared" ca="1" si="145"/>
        <v>1</v>
      </c>
    </row>
    <row r="6441" spans="52:54" ht="15.75" customHeight="1">
      <c r="AZ6441" s="138">
        <f t="shared" ca="1" si="143"/>
        <v>334000</v>
      </c>
      <c r="BA6441" s="138">
        <f t="shared" ca="1" si="144"/>
        <v>333999</v>
      </c>
      <c r="BB6441" s="138">
        <f t="shared" ca="1" si="145"/>
        <v>1</v>
      </c>
    </row>
    <row r="6442" spans="52:54" ht="15.75" customHeight="1">
      <c r="AZ6442" s="138">
        <f t="shared" ca="1" si="143"/>
        <v>293000</v>
      </c>
      <c r="BA6442" s="138">
        <f t="shared" ca="1" si="144"/>
        <v>292999</v>
      </c>
      <c r="BB6442" s="138">
        <f t="shared" ca="1" si="145"/>
        <v>1</v>
      </c>
    </row>
    <row r="6443" spans="52:54" ht="15.75" customHeight="1">
      <c r="AZ6443" s="138">
        <f t="shared" ca="1" si="143"/>
        <v>299000</v>
      </c>
      <c r="BA6443" s="138">
        <f t="shared" ca="1" si="144"/>
        <v>298999</v>
      </c>
      <c r="BB6443" s="138">
        <f t="shared" ca="1" si="145"/>
        <v>1</v>
      </c>
    </row>
    <row r="6444" spans="52:54" ht="15.75" customHeight="1">
      <c r="AZ6444" s="138">
        <f t="shared" ca="1" si="143"/>
        <v>276000</v>
      </c>
      <c r="BA6444" s="138">
        <f t="shared" ca="1" si="144"/>
        <v>275999</v>
      </c>
      <c r="BB6444" s="138">
        <f t="shared" ca="1" si="145"/>
        <v>1</v>
      </c>
    </row>
    <row r="6445" spans="52:54" ht="15.75" customHeight="1">
      <c r="AZ6445" s="138">
        <f t="shared" ca="1" si="143"/>
        <v>244000</v>
      </c>
      <c r="BA6445" s="138">
        <f t="shared" ca="1" si="144"/>
        <v>243999</v>
      </c>
      <c r="BB6445" s="138">
        <f t="shared" ca="1" si="145"/>
        <v>1</v>
      </c>
    </row>
    <row r="6446" spans="52:54" ht="15.75" customHeight="1">
      <c r="AZ6446" s="138">
        <f t="shared" ca="1" si="143"/>
        <v>187000</v>
      </c>
      <c r="BA6446" s="138">
        <f t="shared" ca="1" si="144"/>
        <v>186999</v>
      </c>
      <c r="BB6446" s="138">
        <f t="shared" ca="1" si="145"/>
        <v>1</v>
      </c>
    </row>
    <row r="6447" spans="52:54" ht="15.75" customHeight="1">
      <c r="AZ6447" s="138">
        <f t="shared" ca="1" si="143"/>
        <v>153000</v>
      </c>
      <c r="BA6447" s="138">
        <f t="shared" ca="1" si="144"/>
        <v>152999</v>
      </c>
      <c r="BB6447" s="138">
        <f t="shared" ca="1" si="145"/>
        <v>1</v>
      </c>
    </row>
    <row r="6448" spans="52:54" ht="15.75" customHeight="1">
      <c r="AZ6448" s="138">
        <f t="shared" ca="1" si="143"/>
        <v>145000</v>
      </c>
      <c r="BA6448" s="138">
        <f t="shared" ca="1" si="144"/>
        <v>144999</v>
      </c>
      <c r="BB6448" s="138">
        <f t="shared" ca="1" si="145"/>
        <v>1</v>
      </c>
    </row>
    <row r="6449" spans="52:54" ht="15.75" customHeight="1">
      <c r="AZ6449" s="138">
        <f t="shared" ca="1" si="143"/>
        <v>185000</v>
      </c>
      <c r="BA6449" s="138">
        <f t="shared" ca="1" si="144"/>
        <v>184999</v>
      </c>
      <c r="BB6449" s="138">
        <f t="shared" ca="1" si="145"/>
        <v>1</v>
      </c>
    </row>
    <row r="6450" spans="52:54" ht="15.75" customHeight="1">
      <c r="AZ6450" s="138">
        <f t="shared" ca="1" si="143"/>
        <v>303000</v>
      </c>
      <c r="BA6450" s="138">
        <f t="shared" ca="1" si="144"/>
        <v>302999</v>
      </c>
      <c r="BB6450" s="138">
        <f t="shared" ca="1" si="145"/>
        <v>1</v>
      </c>
    </row>
    <row r="6451" spans="52:54" ht="15.75" customHeight="1">
      <c r="AZ6451" s="138">
        <f t="shared" ca="1" si="143"/>
        <v>117000</v>
      </c>
      <c r="BA6451" s="138">
        <f t="shared" ca="1" si="144"/>
        <v>116999</v>
      </c>
      <c r="BB6451" s="138">
        <f t="shared" ca="1" si="145"/>
        <v>1</v>
      </c>
    </row>
    <row r="6452" spans="52:54" ht="15.75" customHeight="1">
      <c r="AZ6452" s="138">
        <f t="shared" ca="1" si="143"/>
        <v>210000</v>
      </c>
      <c r="BA6452" s="138">
        <f t="shared" ca="1" si="144"/>
        <v>209999</v>
      </c>
      <c r="BB6452" s="138">
        <f t="shared" ca="1" si="145"/>
        <v>1</v>
      </c>
    </row>
    <row r="6453" spans="52:54" ht="15.75" customHeight="1">
      <c r="AZ6453" s="138">
        <f t="shared" ca="1" si="143"/>
        <v>196000</v>
      </c>
      <c r="BA6453" s="138">
        <f t="shared" ca="1" si="144"/>
        <v>195999</v>
      </c>
      <c r="BB6453" s="138">
        <f t="shared" ca="1" si="145"/>
        <v>1</v>
      </c>
    </row>
    <row r="6454" spans="52:54" ht="15.75" customHeight="1">
      <c r="AZ6454" s="138">
        <f t="shared" ca="1" si="143"/>
        <v>363000</v>
      </c>
      <c r="BA6454" s="138">
        <f t="shared" ca="1" si="144"/>
        <v>362999</v>
      </c>
      <c r="BB6454" s="138">
        <f t="shared" ca="1" si="145"/>
        <v>1</v>
      </c>
    </row>
    <row r="6455" spans="52:54" ht="15.75" customHeight="1">
      <c r="AZ6455" s="138">
        <f t="shared" ca="1" si="143"/>
        <v>269000</v>
      </c>
      <c r="BA6455" s="138">
        <f t="shared" ca="1" si="144"/>
        <v>268999</v>
      </c>
      <c r="BB6455" s="138">
        <f t="shared" ca="1" si="145"/>
        <v>1</v>
      </c>
    </row>
    <row r="6456" spans="52:54" ht="15.75" customHeight="1">
      <c r="AZ6456" s="138">
        <f t="shared" ca="1" si="143"/>
        <v>197000</v>
      </c>
      <c r="BA6456" s="138">
        <f t="shared" ca="1" si="144"/>
        <v>196999</v>
      </c>
      <c r="BB6456" s="138">
        <f t="shared" ca="1" si="145"/>
        <v>1</v>
      </c>
    </row>
    <row r="6457" spans="52:54" ht="15.75" customHeight="1">
      <c r="AZ6457" s="138">
        <f t="shared" ca="1" si="143"/>
        <v>143000</v>
      </c>
      <c r="BA6457" s="138">
        <f t="shared" ca="1" si="144"/>
        <v>142999</v>
      </c>
      <c r="BB6457" s="138">
        <f t="shared" ca="1" si="145"/>
        <v>1</v>
      </c>
    </row>
    <row r="6458" spans="52:54" ht="15.75" customHeight="1">
      <c r="AZ6458" s="138">
        <f t="shared" ca="1" si="143"/>
        <v>293000</v>
      </c>
      <c r="BA6458" s="138">
        <f t="shared" ca="1" si="144"/>
        <v>292999</v>
      </c>
      <c r="BB6458" s="138">
        <f t="shared" ca="1" si="145"/>
        <v>1</v>
      </c>
    </row>
    <row r="6459" spans="52:54" ht="15.75" customHeight="1">
      <c r="AZ6459" s="138">
        <f t="shared" ca="1" si="143"/>
        <v>288000</v>
      </c>
      <c r="BA6459" s="138">
        <f t="shared" ca="1" si="144"/>
        <v>287999</v>
      </c>
      <c r="BB6459" s="138">
        <f t="shared" ca="1" si="145"/>
        <v>1</v>
      </c>
    </row>
    <row r="6460" spans="52:54" ht="15.75" customHeight="1">
      <c r="AZ6460" s="138">
        <f t="shared" ca="1" si="143"/>
        <v>288000</v>
      </c>
      <c r="BA6460" s="138">
        <f t="shared" ca="1" si="144"/>
        <v>287999</v>
      </c>
      <c r="BB6460" s="138">
        <f t="shared" ca="1" si="145"/>
        <v>1</v>
      </c>
    </row>
    <row r="6461" spans="52:54" ht="15.75" customHeight="1">
      <c r="AZ6461" s="138">
        <f t="shared" ca="1" si="143"/>
        <v>194000</v>
      </c>
      <c r="BA6461" s="138">
        <f t="shared" ca="1" si="144"/>
        <v>193999</v>
      </c>
      <c r="BB6461" s="138">
        <f t="shared" ca="1" si="145"/>
        <v>1</v>
      </c>
    </row>
    <row r="6462" spans="52:54" ht="15.75" customHeight="1">
      <c r="AZ6462" s="138">
        <f t="shared" ca="1" si="143"/>
        <v>100000</v>
      </c>
      <c r="BA6462" s="138">
        <f t="shared" ca="1" si="144"/>
        <v>99999</v>
      </c>
      <c r="BB6462" s="138">
        <f t="shared" ca="1" si="145"/>
        <v>1</v>
      </c>
    </row>
    <row r="6463" spans="52:54" ht="15.75" customHeight="1">
      <c r="AZ6463" s="138">
        <f t="shared" ca="1" si="143"/>
        <v>348000</v>
      </c>
      <c r="BA6463" s="138">
        <f t="shared" ca="1" si="144"/>
        <v>347999</v>
      </c>
      <c r="BB6463" s="138">
        <f t="shared" ca="1" si="145"/>
        <v>1</v>
      </c>
    </row>
    <row r="6464" spans="52:54" ht="15.75" customHeight="1">
      <c r="AZ6464" s="138">
        <f t="shared" ca="1" si="143"/>
        <v>181000</v>
      </c>
      <c r="BA6464" s="138">
        <f t="shared" ca="1" si="144"/>
        <v>180999</v>
      </c>
      <c r="BB6464" s="138">
        <f t="shared" ca="1" si="145"/>
        <v>1</v>
      </c>
    </row>
    <row r="6465" spans="52:54" ht="15.75" customHeight="1">
      <c r="AZ6465" s="138">
        <f t="shared" ca="1" si="143"/>
        <v>367000</v>
      </c>
      <c r="BA6465" s="138">
        <f t="shared" ca="1" si="144"/>
        <v>366999</v>
      </c>
      <c r="BB6465" s="138">
        <f t="shared" ca="1" si="145"/>
        <v>1</v>
      </c>
    </row>
    <row r="6466" spans="52:54" ht="15.75" customHeight="1">
      <c r="AZ6466" s="138">
        <f t="shared" ca="1" si="143"/>
        <v>270000</v>
      </c>
      <c r="BA6466" s="138">
        <f t="shared" ca="1" si="144"/>
        <v>269999</v>
      </c>
      <c r="BB6466" s="138">
        <f t="shared" ca="1" si="145"/>
        <v>1</v>
      </c>
    </row>
    <row r="6467" spans="52:54" ht="15.75" customHeight="1">
      <c r="AZ6467" s="138">
        <f t="shared" ca="1" si="143"/>
        <v>310000</v>
      </c>
      <c r="BA6467" s="138">
        <f t="shared" ca="1" si="144"/>
        <v>309999</v>
      </c>
      <c r="BB6467" s="138">
        <f t="shared" ca="1" si="145"/>
        <v>1</v>
      </c>
    </row>
    <row r="6468" spans="52:54" ht="15.75" customHeight="1">
      <c r="AZ6468" s="138">
        <f t="shared" ca="1" si="143"/>
        <v>106000</v>
      </c>
      <c r="BA6468" s="138">
        <f t="shared" ca="1" si="144"/>
        <v>105999</v>
      </c>
      <c r="BB6468" s="138">
        <f t="shared" ca="1" si="145"/>
        <v>1</v>
      </c>
    </row>
    <row r="6469" spans="52:54" ht="15.75" customHeight="1">
      <c r="AZ6469" s="138">
        <f t="shared" ca="1" si="143"/>
        <v>255000</v>
      </c>
      <c r="BA6469" s="138">
        <f t="shared" ca="1" si="144"/>
        <v>254999</v>
      </c>
      <c r="BB6469" s="138">
        <f t="shared" ca="1" si="145"/>
        <v>1</v>
      </c>
    </row>
    <row r="6470" spans="52:54" ht="15.75" customHeight="1">
      <c r="AZ6470" s="138">
        <f t="shared" ca="1" si="143"/>
        <v>215000</v>
      </c>
      <c r="BA6470" s="138">
        <f t="shared" ca="1" si="144"/>
        <v>214999</v>
      </c>
      <c r="BB6470" s="138">
        <f t="shared" ca="1" si="145"/>
        <v>1</v>
      </c>
    </row>
    <row r="6471" spans="52:54" ht="15.75" customHeight="1">
      <c r="AZ6471" s="138">
        <f t="shared" ca="1" si="143"/>
        <v>277000</v>
      </c>
      <c r="BA6471" s="138">
        <f t="shared" ca="1" si="144"/>
        <v>276999</v>
      </c>
      <c r="BB6471" s="138">
        <f t="shared" ca="1" si="145"/>
        <v>1</v>
      </c>
    </row>
    <row r="6472" spans="52:54" ht="15.75" customHeight="1">
      <c r="AZ6472" s="138">
        <f t="shared" ca="1" si="143"/>
        <v>381000</v>
      </c>
      <c r="BA6472" s="138">
        <f t="shared" ca="1" si="144"/>
        <v>380999</v>
      </c>
      <c r="BB6472" s="138">
        <f t="shared" ca="1" si="145"/>
        <v>1</v>
      </c>
    </row>
    <row r="6473" spans="52:54" ht="15.75" customHeight="1">
      <c r="AZ6473" s="138">
        <f t="shared" ca="1" si="143"/>
        <v>358000</v>
      </c>
      <c r="BA6473" s="138">
        <f t="shared" ca="1" si="144"/>
        <v>357999</v>
      </c>
      <c r="BB6473" s="138">
        <f t="shared" ca="1" si="145"/>
        <v>1</v>
      </c>
    </row>
    <row r="6474" spans="52:54" ht="15.75" customHeight="1">
      <c r="AZ6474" s="138">
        <f t="shared" ca="1" si="143"/>
        <v>182000</v>
      </c>
      <c r="BA6474" s="138">
        <f t="shared" ca="1" si="144"/>
        <v>181999</v>
      </c>
      <c r="BB6474" s="138">
        <f t="shared" ca="1" si="145"/>
        <v>1</v>
      </c>
    </row>
    <row r="6475" spans="52:54" ht="15.75" customHeight="1">
      <c r="AZ6475" s="138">
        <f t="shared" ca="1" si="143"/>
        <v>172000</v>
      </c>
      <c r="BA6475" s="138">
        <f t="shared" ca="1" si="144"/>
        <v>171999</v>
      </c>
      <c r="BB6475" s="138">
        <f t="shared" ca="1" si="145"/>
        <v>1</v>
      </c>
    </row>
    <row r="6476" spans="52:54" ht="15.75" customHeight="1">
      <c r="AZ6476" s="138">
        <f t="shared" ca="1" si="143"/>
        <v>243000</v>
      </c>
      <c r="BA6476" s="138">
        <f t="shared" ca="1" si="144"/>
        <v>242999</v>
      </c>
      <c r="BB6476" s="138">
        <f t="shared" ca="1" si="145"/>
        <v>1</v>
      </c>
    </row>
    <row r="6477" spans="52:54" ht="15.75" customHeight="1">
      <c r="AZ6477" s="138">
        <f t="shared" ca="1" si="143"/>
        <v>365000</v>
      </c>
      <c r="BA6477" s="138">
        <f t="shared" ca="1" si="144"/>
        <v>364999</v>
      </c>
      <c r="BB6477" s="138">
        <f t="shared" ca="1" si="145"/>
        <v>1</v>
      </c>
    </row>
    <row r="6478" spans="52:54" ht="15.75" customHeight="1">
      <c r="AZ6478" s="138">
        <f t="shared" ca="1" si="143"/>
        <v>267000</v>
      </c>
      <c r="BA6478" s="138">
        <f t="shared" ca="1" si="144"/>
        <v>266999</v>
      </c>
      <c r="BB6478" s="138">
        <f t="shared" ca="1" si="145"/>
        <v>1</v>
      </c>
    </row>
    <row r="6479" spans="52:54" ht="15.75" customHeight="1">
      <c r="AZ6479" s="138">
        <f t="shared" ca="1" si="143"/>
        <v>189000</v>
      </c>
      <c r="BA6479" s="138">
        <f t="shared" ca="1" si="144"/>
        <v>188999</v>
      </c>
      <c r="BB6479" s="138">
        <f t="shared" ca="1" si="145"/>
        <v>1</v>
      </c>
    </row>
    <row r="6480" spans="52:54" ht="15.75" customHeight="1">
      <c r="AZ6480" s="138">
        <f t="shared" ca="1" si="143"/>
        <v>324000</v>
      </c>
      <c r="BA6480" s="138">
        <f t="shared" ca="1" si="144"/>
        <v>323999</v>
      </c>
      <c r="BB6480" s="138">
        <f t="shared" ca="1" si="145"/>
        <v>1</v>
      </c>
    </row>
    <row r="6481" spans="52:54" ht="15.75" customHeight="1">
      <c r="AZ6481" s="138">
        <f t="shared" ca="1" si="143"/>
        <v>325000</v>
      </c>
      <c r="BA6481" s="138">
        <f t="shared" ca="1" si="144"/>
        <v>324999</v>
      </c>
      <c r="BB6481" s="138">
        <f t="shared" ca="1" si="145"/>
        <v>1</v>
      </c>
    </row>
    <row r="6482" spans="52:54" ht="15.75" customHeight="1">
      <c r="AZ6482" s="138">
        <f t="shared" ca="1" si="143"/>
        <v>276000</v>
      </c>
      <c r="BA6482" s="138">
        <f t="shared" ca="1" si="144"/>
        <v>275999</v>
      </c>
      <c r="BB6482" s="138">
        <f t="shared" ca="1" si="145"/>
        <v>1</v>
      </c>
    </row>
    <row r="6483" spans="52:54" ht="15.75" customHeight="1">
      <c r="AZ6483" s="138">
        <f t="shared" ca="1" si="143"/>
        <v>246000</v>
      </c>
      <c r="BA6483" s="138">
        <f t="shared" ca="1" si="144"/>
        <v>245999</v>
      </c>
      <c r="BB6483" s="138">
        <f t="shared" ca="1" si="145"/>
        <v>1</v>
      </c>
    </row>
    <row r="6484" spans="52:54" ht="15.75" customHeight="1">
      <c r="AZ6484" s="138">
        <f t="shared" ca="1" si="143"/>
        <v>273000</v>
      </c>
      <c r="BA6484" s="138">
        <f t="shared" ca="1" si="144"/>
        <v>272999</v>
      </c>
      <c r="BB6484" s="138">
        <f t="shared" ca="1" si="145"/>
        <v>1</v>
      </c>
    </row>
    <row r="6485" spans="52:54" ht="15.75" customHeight="1">
      <c r="AZ6485" s="138">
        <f t="shared" ca="1" si="143"/>
        <v>274000</v>
      </c>
      <c r="BA6485" s="138">
        <f t="shared" ca="1" si="144"/>
        <v>273999</v>
      </c>
      <c r="BB6485" s="138">
        <f t="shared" ca="1" si="145"/>
        <v>1</v>
      </c>
    </row>
    <row r="6486" spans="52:54" ht="15.75" customHeight="1">
      <c r="AZ6486" s="138">
        <f t="shared" ca="1" si="143"/>
        <v>209000</v>
      </c>
      <c r="BA6486" s="138">
        <f t="shared" ca="1" si="144"/>
        <v>208999</v>
      </c>
      <c r="BB6486" s="138">
        <f t="shared" ca="1" si="145"/>
        <v>1</v>
      </c>
    </row>
    <row r="6487" spans="52:54" ht="15.75" customHeight="1">
      <c r="AZ6487" s="138">
        <f t="shared" ca="1" si="143"/>
        <v>303000</v>
      </c>
      <c r="BA6487" s="138">
        <f t="shared" ca="1" si="144"/>
        <v>302999</v>
      </c>
      <c r="BB6487" s="138">
        <f t="shared" ca="1" si="145"/>
        <v>1</v>
      </c>
    </row>
    <row r="6488" spans="52:54" ht="15.75" customHeight="1">
      <c r="AZ6488" s="138">
        <f t="shared" ca="1" si="143"/>
        <v>395000</v>
      </c>
      <c r="BA6488" s="138">
        <f t="shared" ca="1" si="144"/>
        <v>394999</v>
      </c>
      <c r="BB6488" s="138">
        <f t="shared" ca="1" si="145"/>
        <v>1</v>
      </c>
    </row>
    <row r="6489" spans="52:54" ht="15.75" customHeight="1">
      <c r="AZ6489" s="138">
        <f t="shared" ca="1" si="143"/>
        <v>334000</v>
      </c>
      <c r="BA6489" s="138">
        <f t="shared" ca="1" si="144"/>
        <v>333999</v>
      </c>
      <c r="BB6489" s="138">
        <f t="shared" ca="1" si="145"/>
        <v>1</v>
      </c>
    </row>
    <row r="6490" spans="52:54" ht="15.75" customHeight="1">
      <c r="AZ6490" s="138">
        <f t="shared" ca="1" si="143"/>
        <v>145000</v>
      </c>
      <c r="BA6490" s="138">
        <f t="shared" ca="1" si="144"/>
        <v>144999</v>
      </c>
      <c r="BB6490" s="138">
        <f t="shared" ca="1" si="145"/>
        <v>1</v>
      </c>
    </row>
    <row r="6491" spans="52:54" ht="15.75" customHeight="1">
      <c r="AZ6491" s="138">
        <f t="shared" ca="1" si="143"/>
        <v>179000</v>
      </c>
      <c r="BA6491" s="138">
        <f t="shared" ca="1" si="144"/>
        <v>178999</v>
      </c>
      <c r="BB6491" s="138">
        <f t="shared" ca="1" si="145"/>
        <v>1</v>
      </c>
    </row>
    <row r="6492" spans="52:54" ht="15.75" customHeight="1">
      <c r="AZ6492" s="138">
        <f t="shared" ca="1" si="143"/>
        <v>234000</v>
      </c>
      <c r="BA6492" s="138">
        <f t="shared" ca="1" si="144"/>
        <v>233999</v>
      </c>
      <c r="BB6492" s="138">
        <f t="shared" ca="1" si="145"/>
        <v>1</v>
      </c>
    </row>
    <row r="6493" spans="52:54" ht="15.75" customHeight="1">
      <c r="AZ6493" s="138">
        <f t="shared" ca="1" si="143"/>
        <v>366000</v>
      </c>
      <c r="BA6493" s="138">
        <f t="shared" ca="1" si="144"/>
        <v>365999</v>
      </c>
      <c r="BB6493" s="138">
        <f t="shared" ca="1" si="145"/>
        <v>1</v>
      </c>
    </row>
    <row r="6494" spans="52:54" ht="15.75" customHeight="1">
      <c r="AZ6494" s="138">
        <f t="shared" ca="1" si="143"/>
        <v>238000</v>
      </c>
      <c r="BA6494" s="138">
        <f t="shared" ca="1" si="144"/>
        <v>237999</v>
      </c>
      <c r="BB6494" s="138">
        <f t="shared" ca="1" si="145"/>
        <v>1</v>
      </c>
    </row>
    <row r="6495" spans="52:54" ht="15.75" customHeight="1">
      <c r="AZ6495" s="138">
        <f t="shared" ca="1" si="143"/>
        <v>394000</v>
      </c>
      <c r="BA6495" s="138">
        <f t="shared" ca="1" si="144"/>
        <v>393999</v>
      </c>
      <c r="BB6495" s="138">
        <f t="shared" ca="1" si="145"/>
        <v>1</v>
      </c>
    </row>
    <row r="6496" spans="52:54" ht="15.75" customHeight="1">
      <c r="AZ6496" s="138">
        <f t="shared" ca="1" si="143"/>
        <v>297000</v>
      </c>
      <c r="BA6496" s="138">
        <f t="shared" ca="1" si="144"/>
        <v>296999</v>
      </c>
      <c r="BB6496" s="138">
        <f t="shared" ca="1" si="145"/>
        <v>1</v>
      </c>
    </row>
    <row r="6497" spans="52:54" ht="15.75" customHeight="1">
      <c r="AZ6497" s="138">
        <f t="shared" ca="1" si="143"/>
        <v>307000</v>
      </c>
      <c r="BA6497" s="138">
        <f t="shared" ca="1" si="144"/>
        <v>306999</v>
      </c>
      <c r="BB6497" s="138">
        <f t="shared" ca="1" si="145"/>
        <v>1</v>
      </c>
    </row>
    <row r="6498" spans="52:54" ht="15.75" customHeight="1">
      <c r="AZ6498" s="138">
        <f t="shared" ca="1" si="143"/>
        <v>103000</v>
      </c>
      <c r="BA6498" s="138">
        <f t="shared" ca="1" si="144"/>
        <v>102999</v>
      </c>
      <c r="BB6498" s="138">
        <f t="shared" ca="1" si="145"/>
        <v>1</v>
      </c>
    </row>
    <row r="6499" spans="52:54" ht="15.75" customHeight="1">
      <c r="AZ6499" s="138">
        <f t="shared" ca="1" si="143"/>
        <v>224000</v>
      </c>
      <c r="BA6499" s="138">
        <f t="shared" ca="1" si="144"/>
        <v>223999</v>
      </c>
      <c r="BB6499" s="138">
        <f t="shared" ca="1" si="145"/>
        <v>1</v>
      </c>
    </row>
    <row r="6500" spans="52:54" ht="15.75" customHeight="1">
      <c r="AZ6500" s="138">
        <f t="shared" ca="1" si="143"/>
        <v>170000</v>
      </c>
      <c r="BA6500" s="138">
        <f t="shared" ca="1" si="144"/>
        <v>169999</v>
      </c>
      <c r="BB6500" s="138">
        <f t="shared" ca="1" si="145"/>
        <v>1</v>
      </c>
    </row>
    <row r="6501" spans="52:54" ht="15.75" customHeight="1">
      <c r="AZ6501" s="138">
        <f t="shared" ca="1" si="143"/>
        <v>189000</v>
      </c>
      <c r="BA6501" s="138">
        <f t="shared" ca="1" si="144"/>
        <v>188999</v>
      </c>
      <c r="BB6501" s="138">
        <f t="shared" ca="1" si="145"/>
        <v>1</v>
      </c>
    </row>
    <row r="6502" spans="52:54" ht="15.75" customHeight="1">
      <c r="AZ6502" s="138">
        <f t="shared" ca="1" si="143"/>
        <v>211000</v>
      </c>
      <c r="BA6502" s="138">
        <f t="shared" ca="1" si="144"/>
        <v>210999</v>
      </c>
      <c r="BB6502" s="138">
        <f t="shared" ca="1" si="145"/>
        <v>1</v>
      </c>
    </row>
    <row r="6503" spans="52:54" ht="15.75" customHeight="1">
      <c r="AZ6503" s="138">
        <f t="shared" ca="1" si="143"/>
        <v>174000</v>
      </c>
      <c r="BA6503" s="138">
        <f t="shared" ca="1" si="144"/>
        <v>173999</v>
      </c>
      <c r="BB6503" s="138">
        <f t="shared" ca="1" si="145"/>
        <v>1</v>
      </c>
    </row>
    <row r="6504" spans="52:54" ht="15.75" customHeight="1">
      <c r="AZ6504" s="138">
        <f t="shared" ca="1" si="143"/>
        <v>250000</v>
      </c>
      <c r="BA6504" s="138">
        <f t="shared" ca="1" si="144"/>
        <v>249999</v>
      </c>
      <c r="BB6504" s="138">
        <f t="shared" ca="1" si="145"/>
        <v>1</v>
      </c>
    </row>
    <row r="6505" spans="52:54" ht="15.75" customHeight="1">
      <c r="AZ6505" s="138">
        <f t="shared" ca="1" si="143"/>
        <v>311000</v>
      </c>
      <c r="BA6505" s="138">
        <f t="shared" ca="1" si="144"/>
        <v>310999</v>
      </c>
      <c r="BB6505" s="138">
        <f t="shared" ca="1" si="145"/>
        <v>1</v>
      </c>
    </row>
    <row r="6506" spans="52:54" ht="15.75" customHeight="1">
      <c r="AZ6506" s="138">
        <f t="shared" ca="1" si="143"/>
        <v>302000</v>
      </c>
      <c r="BA6506" s="138">
        <f t="shared" ca="1" si="144"/>
        <v>301999</v>
      </c>
      <c r="BB6506" s="138">
        <f t="shared" ca="1" si="145"/>
        <v>1</v>
      </c>
    </row>
    <row r="6507" spans="52:54" ht="15.75" customHeight="1">
      <c r="AZ6507" s="138">
        <f t="shared" ca="1" si="143"/>
        <v>221000</v>
      </c>
      <c r="BA6507" s="138">
        <f t="shared" ca="1" si="144"/>
        <v>220999</v>
      </c>
      <c r="BB6507" s="138">
        <f t="shared" ca="1" si="145"/>
        <v>1</v>
      </c>
    </row>
    <row r="6508" spans="52:54" ht="15.75" customHeight="1">
      <c r="AZ6508" s="138">
        <f t="shared" ca="1" si="143"/>
        <v>198000</v>
      </c>
      <c r="BA6508" s="138">
        <f t="shared" ca="1" si="144"/>
        <v>197999</v>
      </c>
      <c r="BB6508" s="138">
        <f t="shared" ca="1" si="145"/>
        <v>1</v>
      </c>
    </row>
    <row r="6509" spans="52:54" ht="15.75" customHeight="1">
      <c r="AZ6509" s="138">
        <f t="shared" ca="1" si="143"/>
        <v>326000</v>
      </c>
      <c r="BA6509" s="138">
        <f t="shared" ca="1" si="144"/>
        <v>325999</v>
      </c>
      <c r="BB6509" s="138">
        <f t="shared" ca="1" si="145"/>
        <v>1</v>
      </c>
    </row>
    <row r="6510" spans="52:54" ht="15.75" customHeight="1">
      <c r="AZ6510" s="138">
        <f t="shared" ca="1" si="143"/>
        <v>174000</v>
      </c>
      <c r="BA6510" s="138">
        <f t="shared" ca="1" si="144"/>
        <v>173999</v>
      </c>
      <c r="BB6510" s="138">
        <f t="shared" ca="1" si="145"/>
        <v>1</v>
      </c>
    </row>
    <row r="6511" spans="52:54" ht="15.75" customHeight="1">
      <c r="AZ6511" s="138">
        <f t="shared" ca="1" si="143"/>
        <v>333000</v>
      </c>
      <c r="BA6511" s="138">
        <f t="shared" ca="1" si="144"/>
        <v>332999</v>
      </c>
      <c r="BB6511" s="138">
        <f t="shared" ca="1" si="145"/>
        <v>1</v>
      </c>
    </row>
    <row r="6512" spans="52:54" ht="15.75" customHeight="1">
      <c r="AZ6512" s="138">
        <f t="shared" ca="1" si="143"/>
        <v>296000</v>
      </c>
      <c r="BA6512" s="138">
        <f t="shared" ca="1" si="144"/>
        <v>295999</v>
      </c>
      <c r="BB6512" s="138">
        <f t="shared" ca="1" si="145"/>
        <v>1</v>
      </c>
    </row>
    <row r="6513" spans="52:54" ht="15.75" customHeight="1">
      <c r="AZ6513" s="138">
        <f t="shared" ca="1" si="143"/>
        <v>185000</v>
      </c>
      <c r="BA6513" s="138">
        <f t="shared" ca="1" si="144"/>
        <v>184999</v>
      </c>
      <c r="BB6513" s="138">
        <f t="shared" ca="1" si="145"/>
        <v>1</v>
      </c>
    </row>
    <row r="6514" spans="52:54" ht="15.75" customHeight="1">
      <c r="AZ6514" s="138">
        <f t="shared" ca="1" si="143"/>
        <v>231000</v>
      </c>
      <c r="BA6514" s="138">
        <f t="shared" ca="1" si="144"/>
        <v>230999</v>
      </c>
      <c r="BB6514" s="138">
        <f t="shared" ca="1" si="145"/>
        <v>1</v>
      </c>
    </row>
    <row r="6515" spans="52:54" ht="15.75" customHeight="1">
      <c r="AZ6515" s="138">
        <f t="shared" ca="1" si="143"/>
        <v>258000</v>
      </c>
      <c r="BA6515" s="138">
        <f t="shared" ca="1" si="144"/>
        <v>257999</v>
      </c>
      <c r="BB6515" s="138">
        <f t="shared" ca="1" si="145"/>
        <v>1</v>
      </c>
    </row>
    <row r="6516" spans="52:54" ht="15.75" customHeight="1">
      <c r="AZ6516" s="138">
        <f t="shared" ca="1" si="143"/>
        <v>236000</v>
      </c>
      <c r="BA6516" s="138">
        <f t="shared" ca="1" si="144"/>
        <v>235999</v>
      </c>
      <c r="BB6516" s="138">
        <f t="shared" ca="1" si="145"/>
        <v>1</v>
      </c>
    </row>
    <row r="6517" spans="52:54" ht="15.75" customHeight="1">
      <c r="AZ6517" s="138">
        <f t="shared" ca="1" si="143"/>
        <v>112000</v>
      </c>
      <c r="BA6517" s="138">
        <f t="shared" ca="1" si="144"/>
        <v>111999</v>
      </c>
      <c r="BB6517" s="138">
        <f t="shared" ca="1" si="145"/>
        <v>1</v>
      </c>
    </row>
    <row r="6518" spans="52:54" ht="15.75" customHeight="1">
      <c r="AZ6518" s="138">
        <f t="shared" ca="1" si="143"/>
        <v>160000</v>
      </c>
      <c r="BA6518" s="138">
        <f t="shared" ca="1" si="144"/>
        <v>159999</v>
      </c>
      <c r="BB6518" s="138">
        <f t="shared" ca="1" si="145"/>
        <v>1</v>
      </c>
    </row>
    <row r="6519" spans="52:54" ht="15.75" customHeight="1">
      <c r="AZ6519" s="138">
        <f t="shared" ca="1" si="143"/>
        <v>316000</v>
      </c>
      <c r="BA6519" s="138">
        <f t="shared" ca="1" si="144"/>
        <v>315999</v>
      </c>
      <c r="BB6519" s="138">
        <f t="shared" ca="1" si="145"/>
        <v>1</v>
      </c>
    </row>
    <row r="6520" spans="52:54" ht="15.75" customHeight="1">
      <c r="AZ6520" s="138">
        <f t="shared" ca="1" si="143"/>
        <v>133000</v>
      </c>
      <c r="BA6520" s="138">
        <f t="shared" ca="1" si="144"/>
        <v>132999</v>
      </c>
      <c r="BB6520" s="138">
        <f t="shared" ca="1" si="145"/>
        <v>1</v>
      </c>
    </row>
    <row r="6521" spans="52:54" ht="15.75" customHeight="1">
      <c r="AZ6521" s="138">
        <f t="shared" ca="1" si="143"/>
        <v>349000</v>
      </c>
      <c r="BA6521" s="138">
        <f t="shared" ca="1" si="144"/>
        <v>348999</v>
      </c>
      <c r="BB6521" s="138">
        <f t="shared" ca="1" si="145"/>
        <v>1</v>
      </c>
    </row>
    <row r="6522" spans="52:54" ht="15.75" customHeight="1">
      <c r="AZ6522" s="138">
        <f t="shared" ca="1" si="143"/>
        <v>350000</v>
      </c>
      <c r="BA6522" s="138">
        <f t="shared" ca="1" si="144"/>
        <v>349999</v>
      </c>
      <c r="BB6522" s="138">
        <f t="shared" ca="1" si="145"/>
        <v>1</v>
      </c>
    </row>
    <row r="6523" spans="52:54" ht="15.75" customHeight="1">
      <c r="AZ6523" s="138">
        <f t="shared" ca="1" si="143"/>
        <v>353000</v>
      </c>
      <c r="BA6523" s="138">
        <f t="shared" ca="1" si="144"/>
        <v>352999</v>
      </c>
      <c r="BB6523" s="138">
        <f t="shared" ca="1" si="145"/>
        <v>1</v>
      </c>
    </row>
    <row r="6524" spans="52:54" ht="15.75" customHeight="1">
      <c r="AZ6524" s="138">
        <f t="shared" ca="1" si="143"/>
        <v>105000</v>
      </c>
      <c r="BA6524" s="138">
        <f t="shared" ca="1" si="144"/>
        <v>104999</v>
      </c>
      <c r="BB6524" s="138">
        <f t="shared" ca="1" si="145"/>
        <v>1</v>
      </c>
    </row>
    <row r="6525" spans="52:54" ht="15.75" customHeight="1">
      <c r="AZ6525" s="138">
        <f t="shared" ca="1" si="143"/>
        <v>265000</v>
      </c>
      <c r="BA6525" s="138">
        <f t="shared" ca="1" si="144"/>
        <v>264999</v>
      </c>
      <c r="BB6525" s="138">
        <f t="shared" ca="1" si="145"/>
        <v>1</v>
      </c>
    </row>
    <row r="6526" spans="52:54" ht="15.75" customHeight="1">
      <c r="AZ6526" s="138">
        <f t="shared" ca="1" si="143"/>
        <v>248000</v>
      </c>
      <c r="BA6526" s="138">
        <f t="shared" ca="1" si="144"/>
        <v>247999</v>
      </c>
      <c r="BB6526" s="138">
        <f t="shared" ca="1" si="145"/>
        <v>1</v>
      </c>
    </row>
    <row r="6527" spans="52:54" ht="15.75" customHeight="1">
      <c r="AZ6527" s="138">
        <f t="shared" ca="1" si="143"/>
        <v>110000</v>
      </c>
      <c r="BA6527" s="138">
        <f t="shared" ca="1" si="144"/>
        <v>109999</v>
      </c>
      <c r="BB6527" s="138">
        <f t="shared" ca="1" si="145"/>
        <v>1</v>
      </c>
    </row>
    <row r="6528" spans="52:54" ht="15.75" customHeight="1">
      <c r="AZ6528" s="138">
        <f t="shared" ca="1" si="143"/>
        <v>391000</v>
      </c>
      <c r="BA6528" s="138">
        <f t="shared" ca="1" si="144"/>
        <v>390999</v>
      </c>
      <c r="BB6528" s="138">
        <f t="shared" ca="1" si="145"/>
        <v>1</v>
      </c>
    </row>
    <row r="6529" spans="52:54" ht="15.75" customHeight="1">
      <c r="AZ6529" s="138">
        <f t="shared" ca="1" si="143"/>
        <v>346000</v>
      </c>
      <c r="BA6529" s="138">
        <f t="shared" ca="1" si="144"/>
        <v>345999</v>
      </c>
      <c r="BB6529" s="138">
        <f t="shared" ca="1" si="145"/>
        <v>1</v>
      </c>
    </row>
    <row r="6530" spans="52:54" ht="15.75" customHeight="1">
      <c r="AZ6530" s="138">
        <f t="shared" ca="1" si="143"/>
        <v>276000</v>
      </c>
      <c r="BA6530" s="138">
        <f t="shared" ca="1" si="144"/>
        <v>275999</v>
      </c>
      <c r="BB6530" s="138">
        <f t="shared" ca="1" si="145"/>
        <v>1</v>
      </c>
    </row>
    <row r="6531" spans="52:54" ht="15.75" customHeight="1">
      <c r="AZ6531" s="138">
        <f t="shared" ca="1" si="143"/>
        <v>159000</v>
      </c>
      <c r="BA6531" s="138">
        <f t="shared" ca="1" si="144"/>
        <v>158999</v>
      </c>
      <c r="BB6531" s="138">
        <f t="shared" ca="1" si="145"/>
        <v>1</v>
      </c>
    </row>
    <row r="6532" spans="52:54" ht="15.75" customHeight="1">
      <c r="AZ6532" s="138">
        <f t="shared" ca="1" si="143"/>
        <v>381000</v>
      </c>
      <c r="BA6532" s="138">
        <f t="shared" ca="1" si="144"/>
        <v>380999</v>
      </c>
      <c r="BB6532" s="138">
        <f t="shared" ca="1" si="145"/>
        <v>1</v>
      </c>
    </row>
    <row r="6533" spans="52:54" ht="15.75" customHeight="1">
      <c r="AZ6533" s="138">
        <f t="shared" ca="1" si="143"/>
        <v>160000</v>
      </c>
      <c r="BA6533" s="138">
        <f t="shared" ca="1" si="144"/>
        <v>159999</v>
      </c>
      <c r="BB6533" s="138">
        <f t="shared" ca="1" si="145"/>
        <v>1</v>
      </c>
    </row>
    <row r="6534" spans="52:54" ht="15.75" customHeight="1">
      <c r="AZ6534" s="138">
        <f t="shared" ca="1" si="143"/>
        <v>196000</v>
      </c>
      <c r="BA6534" s="138">
        <f t="shared" ca="1" si="144"/>
        <v>195999</v>
      </c>
      <c r="BB6534" s="138">
        <f t="shared" ca="1" si="145"/>
        <v>1</v>
      </c>
    </row>
    <row r="6535" spans="52:54" ht="15.75" customHeight="1">
      <c r="AZ6535" s="138">
        <f t="shared" ca="1" si="143"/>
        <v>379000</v>
      </c>
      <c r="BA6535" s="138">
        <f t="shared" ca="1" si="144"/>
        <v>378999</v>
      </c>
      <c r="BB6535" s="138">
        <f t="shared" ca="1" si="145"/>
        <v>1</v>
      </c>
    </row>
    <row r="6536" spans="52:54" ht="15.75" customHeight="1">
      <c r="AZ6536" s="138">
        <f t="shared" ca="1" si="143"/>
        <v>168000</v>
      </c>
      <c r="BA6536" s="138">
        <f t="shared" ca="1" si="144"/>
        <v>167999</v>
      </c>
      <c r="BB6536" s="138">
        <f t="shared" ca="1" si="145"/>
        <v>1</v>
      </c>
    </row>
    <row r="6537" spans="52:54" ht="15.75" customHeight="1">
      <c r="AZ6537" s="138">
        <f t="shared" ca="1" si="143"/>
        <v>115000</v>
      </c>
      <c r="BA6537" s="138">
        <f t="shared" ca="1" si="144"/>
        <v>114999</v>
      </c>
      <c r="BB6537" s="138">
        <f t="shared" ca="1" si="145"/>
        <v>1</v>
      </c>
    </row>
    <row r="6538" spans="52:54" ht="15.75" customHeight="1">
      <c r="AZ6538" s="138">
        <f t="shared" ca="1" si="143"/>
        <v>171000</v>
      </c>
      <c r="BA6538" s="138">
        <f t="shared" ca="1" si="144"/>
        <v>170999</v>
      </c>
      <c r="BB6538" s="138">
        <f t="shared" ca="1" si="145"/>
        <v>1</v>
      </c>
    </row>
    <row r="6539" spans="52:54" ht="15.75" customHeight="1">
      <c r="AZ6539" s="138">
        <f t="shared" ca="1" si="143"/>
        <v>257000</v>
      </c>
      <c r="BA6539" s="138">
        <f t="shared" ca="1" si="144"/>
        <v>256999</v>
      </c>
      <c r="BB6539" s="138">
        <f t="shared" ca="1" si="145"/>
        <v>1</v>
      </c>
    </row>
    <row r="6540" spans="52:54" ht="15.75" customHeight="1">
      <c r="AZ6540" s="138">
        <f t="shared" ca="1" si="143"/>
        <v>356000</v>
      </c>
      <c r="BA6540" s="138">
        <f t="shared" ca="1" si="144"/>
        <v>355999</v>
      </c>
      <c r="BB6540" s="138">
        <f t="shared" ca="1" si="145"/>
        <v>1</v>
      </c>
    </row>
    <row r="6541" spans="52:54" ht="15.75" customHeight="1">
      <c r="AZ6541" s="138">
        <f t="shared" ca="1" si="143"/>
        <v>220000</v>
      </c>
      <c r="BA6541" s="138">
        <f t="shared" ca="1" si="144"/>
        <v>219999</v>
      </c>
      <c r="BB6541" s="138">
        <f t="shared" ca="1" si="145"/>
        <v>1</v>
      </c>
    </row>
    <row r="6542" spans="52:54" ht="15.75" customHeight="1">
      <c r="AZ6542" s="138">
        <f t="shared" ca="1" si="143"/>
        <v>177000</v>
      </c>
      <c r="BA6542" s="138">
        <f t="shared" ca="1" si="144"/>
        <v>176999</v>
      </c>
      <c r="BB6542" s="138">
        <f t="shared" ca="1" si="145"/>
        <v>1</v>
      </c>
    </row>
    <row r="6543" spans="52:54" ht="15.75" customHeight="1">
      <c r="AZ6543" s="138">
        <f t="shared" ca="1" si="143"/>
        <v>326000</v>
      </c>
      <c r="BA6543" s="138">
        <f t="shared" ca="1" si="144"/>
        <v>325999</v>
      </c>
      <c r="BB6543" s="138">
        <f t="shared" ca="1" si="145"/>
        <v>1</v>
      </c>
    </row>
    <row r="6544" spans="52:54" ht="15.75" customHeight="1">
      <c r="AZ6544" s="138">
        <f t="shared" ca="1" si="143"/>
        <v>206000</v>
      </c>
      <c r="BA6544" s="138">
        <f t="shared" ca="1" si="144"/>
        <v>205999</v>
      </c>
      <c r="BB6544" s="138">
        <f t="shared" ca="1" si="145"/>
        <v>1</v>
      </c>
    </row>
    <row r="6545" spans="52:54" ht="15.75" customHeight="1">
      <c r="AZ6545" s="138">
        <f t="shared" ca="1" si="143"/>
        <v>323000</v>
      </c>
      <c r="BA6545" s="138">
        <f t="shared" ca="1" si="144"/>
        <v>322999</v>
      </c>
      <c r="BB6545" s="138">
        <f t="shared" ca="1" si="145"/>
        <v>1</v>
      </c>
    </row>
    <row r="6546" spans="52:54" ht="15.75" customHeight="1">
      <c r="AZ6546" s="138">
        <f t="shared" ca="1" si="143"/>
        <v>346000</v>
      </c>
      <c r="BA6546" s="138">
        <f t="shared" ca="1" si="144"/>
        <v>345999</v>
      </c>
      <c r="BB6546" s="138">
        <f t="shared" ca="1" si="145"/>
        <v>1</v>
      </c>
    </row>
    <row r="6547" spans="52:54" ht="15.75" customHeight="1">
      <c r="AZ6547" s="138">
        <f t="shared" ca="1" si="143"/>
        <v>400000</v>
      </c>
      <c r="BA6547" s="138">
        <f t="shared" ca="1" si="144"/>
        <v>399999</v>
      </c>
      <c r="BB6547" s="138">
        <f t="shared" ca="1" si="145"/>
        <v>1</v>
      </c>
    </row>
    <row r="6548" spans="52:54" ht="15.75" customHeight="1">
      <c r="AZ6548" s="138">
        <f t="shared" ca="1" si="143"/>
        <v>177000</v>
      </c>
      <c r="BA6548" s="138">
        <f t="shared" ca="1" si="144"/>
        <v>176999</v>
      </c>
      <c r="BB6548" s="138">
        <f t="shared" ca="1" si="145"/>
        <v>1</v>
      </c>
    </row>
    <row r="6549" spans="52:54" ht="15.75" customHeight="1">
      <c r="AZ6549" s="138">
        <f t="shared" ca="1" si="143"/>
        <v>295000</v>
      </c>
      <c r="BA6549" s="138">
        <f t="shared" ca="1" si="144"/>
        <v>294999</v>
      </c>
      <c r="BB6549" s="138">
        <f t="shared" ca="1" si="145"/>
        <v>1</v>
      </c>
    </row>
    <row r="6550" spans="52:54" ht="15.75" customHeight="1">
      <c r="AZ6550" s="138">
        <f t="shared" ca="1" si="143"/>
        <v>381000</v>
      </c>
      <c r="BA6550" s="138">
        <f t="shared" ca="1" si="144"/>
        <v>380999</v>
      </c>
      <c r="BB6550" s="138">
        <f t="shared" ca="1" si="145"/>
        <v>1</v>
      </c>
    </row>
    <row r="6551" spans="52:54" ht="15.75" customHeight="1">
      <c r="AZ6551" s="138">
        <f t="shared" ca="1" si="143"/>
        <v>183000</v>
      </c>
      <c r="BA6551" s="138">
        <f t="shared" ca="1" si="144"/>
        <v>182999</v>
      </c>
      <c r="BB6551" s="138">
        <f t="shared" ca="1" si="145"/>
        <v>1</v>
      </c>
    </row>
    <row r="6552" spans="52:54" ht="15.75" customHeight="1">
      <c r="AZ6552" s="138">
        <f t="shared" ca="1" si="143"/>
        <v>313000</v>
      </c>
      <c r="BA6552" s="138">
        <f t="shared" ca="1" si="144"/>
        <v>312999</v>
      </c>
      <c r="BB6552" s="138">
        <f t="shared" ca="1" si="145"/>
        <v>1</v>
      </c>
    </row>
    <row r="6553" spans="52:54" ht="15.75" customHeight="1">
      <c r="AZ6553" s="138">
        <f t="shared" ca="1" si="143"/>
        <v>140000</v>
      </c>
      <c r="BA6553" s="138">
        <f t="shared" ca="1" si="144"/>
        <v>139999</v>
      </c>
      <c r="BB6553" s="138">
        <f t="shared" ca="1" si="145"/>
        <v>1</v>
      </c>
    </row>
    <row r="6554" spans="52:54" ht="15.75" customHeight="1">
      <c r="AZ6554" s="138">
        <f t="shared" ca="1" si="143"/>
        <v>280000</v>
      </c>
      <c r="BA6554" s="138">
        <f t="shared" ca="1" si="144"/>
        <v>279999</v>
      </c>
      <c r="BB6554" s="138">
        <f t="shared" ca="1" si="145"/>
        <v>1</v>
      </c>
    </row>
    <row r="6555" spans="52:54" ht="15.75" customHeight="1">
      <c r="AZ6555" s="138">
        <f t="shared" ca="1" si="143"/>
        <v>340000</v>
      </c>
      <c r="BA6555" s="138">
        <f t="shared" ca="1" si="144"/>
        <v>339999</v>
      </c>
      <c r="BB6555" s="138">
        <f t="shared" ca="1" si="145"/>
        <v>1</v>
      </c>
    </row>
    <row r="6556" spans="52:54" ht="15.75" customHeight="1">
      <c r="AZ6556" s="138">
        <f t="shared" ca="1" si="143"/>
        <v>181000</v>
      </c>
      <c r="BA6556" s="138">
        <f t="shared" ca="1" si="144"/>
        <v>180999</v>
      </c>
      <c r="BB6556" s="138">
        <f t="shared" ca="1" si="145"/>
        <v>1</v>
      </c>
    </row>
    <row r="6557" spans="52:54" ht="15.75" customHeight="1">
      <c r="AZ6557" s="138">
        <f t="shared" ca="1" si="143"/>
        <v>237000</v>
      </c>
      <c r="BA6557" s="138">
        <f t="shared" ca="1" si="144"/>
        <v>236999</v>
      </c>
      <c r="BB6557" s="138">
        <f t="shared" ca="1" si="145"/>
        <v>1</v>
      </c>
    </row>
    <row r="6558" spans="52:54" ht="15.75" customHeight="1">
      <c r="AZ6558" s="138">
        <f t="shared" ca="1" si="143"/>
        <v>384000</v>
      </c>
      <c r="BA6558" s="138">
        <f t="shared" ca="1" si="144"/>
        <v>383999</v>
      </c>
      <c r="BB6558" s="138">
        <f t="shared" ca="1" si="145"/>
        <v>1</v>
      </c>
    </row>
    <row r="6559" spans="52:54" ht="15.75" customHeight="1">
      <c r="AZ6559" s="138">
        <f t="shared" ca="1" si="143"/>
        <v>199000</v>
      </c>
      <c r="BA6559" s="138">
        <f t="shared" ca="1" si="144"/>
        <v>198999</v>
      </c>
      <c r="BB6559" s="138">
        <f t="shared" ca="1" si="145"/>
        <v>1</v>
      </c>
    </row>
    <row r="6560" spans="52:54" ht="15.75" customHeight="1">
      <c r="AZ6560" s="138">
        <f t="shared" ca="1" si="143"/>
        <v>251000</v>
      </c>
      <c r="BA6560" s="138">
        <f t="shared" ca="1" si="144"/>
        <v>250999</v>
      </c>
      <c r="BB6560" s="138">
        <f t="shared" ca="1" si="145"/>
        <v>1</v>
      </c>
    </row>
    <row r="6561" spans="52:54" ht="15.75" customHeight="1">
      <c r="AZ6561" s="138">
        <f t="shared" ca="1" si="143"/>
        <v>364000</v>
      </c>
      <c r="BA6561" s="138">
        <f t="shared" ca="1" si="144"/>
        <v>363999</v>
      </c>
      <c r="BB6561" s="138">
        <f t="shared" ca="1" si="145"/>
        <v>1</v>
      </c>
    </row>
    <row r="6562" spans="52:54" ht="15.75" customHeight="1">
      <c r="AZ6562" s="138">
        <f t="shared" ca="1" si="143"/>
        <v>105000</v>
      </c>
      <c r="BA6562" s="138">
        <f t="shared" ca="1" si="144"/>
        <v>104999</v>
      </c>
      <c r="BB6562" s="138">
        <f t="shared" ca="1" si="145"/>
        <v>1</v>
      </c>
    </row>
    <row r="6563" spans="52:54" ht="15.75" customHeight="1">
      <c r="AZ6563" s="138">
        <f t="shared" ca="1" si="143"/>
        <v>362000</v>
      </c>
      <c r="BA6563" s="138">
        <f t="shared" ca="1" si="144"/>
        <v>361999</v>
      </c>
      <c r="BB6563" s="138">
        <f t="shared" ca="1" si="145"/>
        <v>1</v>
      </c>
    </row>
    <row r="6564" spans="52:54" ht="15.75" customHeight="1">
      <c r="AZ6564" s="138">
        <f t="shared" ca="1" si="143"/>
        <v>264000</v>
      </c>
      <c r="BA6564" s="138">
        <f t="shared" ca="1" si="144"/>
        <v>263999</v>
      </c>
      <c r="BB6564" s="138">
        <f t="shared" ca="1" si="145"/>
        <v>1</v>
      </c>
    </row>
    <row r="6565" spans="52:54" ht="15.75" customHeight="1">
      <c r="AZ6565" s="138">
        <f t="shared" ca="1" si="143"/>
        <v>164000</v>
      </c>
      <c r="BA6565" s="138">
        <f t="shared" ca="1" si="144"/>
        <v>163999</v>
      </c>
      <c r="BB6565" s="138">
        <f t="shared" ca="1" si="145"/>
        <v>1</v>
      </c>
    </row>
    <row r="6566" spans="52:54" ht="15.75" customHeight="1">
      <c r="AZ6566" s="138">
        <f t="shared" ca="1" si="143"/>
        <v>150000</v>
      </c>
      <c r="BA6566" s="138">
        <f t="shared" ca="1" si="144"/>
        <v>149999</v>
      </c>
      <c r="BB6566" s="138">
        <f t="shared" ca="1" si="145"/>
        <v>1</v>
      </c>
    </row>
    <row r="6567" spans="52:54" ht="15.75" customHeight="1">
      <c r="AZ6567" s="138">
        <f t="shared" ca="1" si="143"/>
        <v>140000</v>
      </c>
      <c r="BA6567" s="138">
        <f t="shared" ca="1" si="144"/>
        <v>139999</v>
      </c>
      <c r="BB6567" s="138">
        <f t="shared" ca="1" si="145"/>
        <v>1</v>
      </c>
    </row>
    <row r="6568" spans="52:54" ht="15.75" customHeight="1">
      <c r="AZ6568" s="138">
        <f t="shared" ca="1" si="143"/>
        <v>147000</v>
      </c>
      <c r="BA6568" s="138">
        <f t="shared" ca="1" si="144"/>
        <v>146999</v>
      </c>
      <c r="BB6568" s="138">
        <f t="shared" ca="1" si="145"/>
        <v>1</v>
      </c>
    </row>
    <row r="6569" spans="52:54" ht="15.75" customHeight="1">
      <c r="AZ6569" s="138">
        <f t="shared" ca="1" si="143"/>
        <v>301000</v>
      </c>
      <c r="BA6569" s="138">
        <f t="shared" ca="1" si="144"/>
        <v>300999</v>
      </c>
      <c r="BB6569" s="138">
        <f t="shared" ca="1" si="145"/>
        <v>1</v>
      </c>
    </row>
    <row r="6570" spans="52:54" ht="15.75" customHeight="1">
      <c r="AZ6570" s="138">
        <f t="shared" ca="1" si="143"/>
        <v>279000</v>
      </c>
      <c r="BA6570" s="138">
        <f t="shared" ca="1" si="144"/>
        <v>278999</v>
      </c>
      <c r="BB6570" s="138">
        <f t="shared" ca="1" si="145"/>
        <v>1</v>
      </c>
    </row>
    <row r="6571" spans="52:54" ht="15.75" customHeight="1">
      <c r="AZ6571" s="138">
        <f t="shared" ca="1" si="143"/>
        <v>212000</v>
      </c>
      <c r="BA6571" s="138">
        <f t="shared" ca="1" si="144"/>
        <v>211999</v>
      </c>
      <c r="BB6571" s="138">
        <f t="shared" ca="1" si="145"/>
        <v>1</v>
      </c>
    </row>
    <row r="6572" spans="52:54" ht="15.75" customHeight="1">
      <c r="AZ6572" s="138">
        <f t="shared" ca="1" si="143"/>
        <v>111000</v>
      </c>
      <c r="BA6572" s="138">
        <f t="shared" ca="1" si="144"/>
        <v>110999</v>
      </c>
      <c r="BB6572" s="138">
        <f t="shared" ca="1" si="145"/>
        <v>1</v>
      </c>
    </row>
    <row r="6573" spans="52:54" ht="15.75" customHeight="1">
      <c r="AZ6573" s="138">
        <f t="shared" ca="1" si="143"/>
        <v>101000</v>
      </c>
      <c r="BA6573" s="138">
        <f t="shared" ca="1" si="144"/>
        <v>100999</v>
      </c>
      <c r="BB6573" s="138">
        <f t="shared" ca="1" si="145"/>
        <v>1</v>
      </c>
    </row>
    <row r="6574" spans="52:54" ht="15.75" customHeight="1">
      <c r="AZ6574" s="138">
        <f t="shared" ca="1" si="143"/>
        <v>370000</v>
      </c>
      <c r="BA6574" s="138">
        <f t="shared" ca="1" si="144"/>
        <v>369999</v>
      </c>
      <c r="BB6574" s="138">
        <f t="shared" ca="1" si="145"/>
        <v>1</v>
      </c>
    </row>
    <row r="6575" spans="52:54" ht="15.75" customHeight="1">
      <c r="AZ6575" s="138">
        <f t="shared" ca="1" si="143"/>
        <v>197000</v>
      </c>
      <c r="BA6575" s="138">
        <f t="shared" ca="1" si="144"/>
        <v>196999</v>
      </c>
      <c r="BB6575" s="138">
        <f t="shared" ca="1" si="145"/>
        <v>1</v>
      </c>
    </row>
    <row r="6576" spans="52:54" ht="15.75" customHeight="1">
      <c r="AZ6576" s="138">
        <f t="shared" ca="1" si="143"/>
        <v>213000</v>
      </c>
      <c r="BA6576" s="138">
        <f t="shared" ca="1" si="144"/>
        <v>212999</v>
      </c>
      <c r="BB6576" s="138">
        <f t="shared" ca="1" si="145"/>
        <v>1</v>
      </c>
    </row>
    <row r="6577" spans="52:54" ht="15.75" customHeight="1">
      <c r="AZ6577" s="138">
        <f t="shared" ca="1" si="143"/>
        <v>348000</v>
      </c>
      <c r="BA6577" s="138">
        <f t="shared" ca="1" si="144"/>
        <v>347999</v>
      </c>
      <c r="BB6577" s="138">
        <f t="shared" ca="1" si="145"/>
        <v>1</v>
      </c>
    </row>
    <row r="6578" spans="52:54" ht="15.75" customHeight="1">
      <c r="AZ6578" s="138">
        <f t="shared" ca="1" si="143"/>
        <v>211000</v>
      </c>
      <c r="BA6578" s="138">
        <f t="shared" ca="1" si="144"/>
        <v>210999</v>
      </c>
      <c r="BB6578" s="138">
        <f t="shared" ca="1" si="145"/>
        <v>1</v>
      </c>
    </row>
    <row r="6579" spans="52:54" ht="15.75" customHeight="1">
      <c r="AZ6579" s="138">
        <f t="shared" ca="1" si="143"/>
        <v>265000</v>
      </c>
      <c r="BA6579" s="138">
        <f t="shared" ca="1" si="144"/>
        <v>264999</v>
      </c>
      <c r="BB6579" s="138">
        <f t="shared" ca="1" si="145"/>
        <v>1</v>
      </c>
    </row>
    <row r="6580" spans="52:54" ht="15.75" customHeight="1">
      <c r="AZ6580" s="138">
        <f t="shared" ca="1" si="143"/>
        <v>131000</v>
      </c>
      <c r="BA6580" s="138">
        <f t="shared" ca="1" si="144"/>
        <v>130999</v>
      </c>
      <c r="BB6580" s="138">
        <f t="shared" ca="1" si="145"/>
        <v>1</v>
      </c>
    </row>
    <row r="6581" spans="52:54" ht="15.75" customHeight="1">
      <c r="AZ6581" s="138">
        <f t="shared" ca="1" si="143"/>
        <v>359000</v>
      </c>
      <c r="BA6581" s="138">
        <f t="shared" ca="1" si="144"/>
        <v>358999</v>
      </c>
      <c r="BB6581" s="138">
        <f t="shared" ca="1" si="145"/>
        <v>1</v>
      </c>
    </row>
    <row r="6582" spans="52:54" ht="15.75" customHeight="1">
      <c r="AZ6582" s="138">
        <f t="shared" ca="1" si="143"/>
        <v>201000</v>
      </c>
      <c r="BA6582" s="138">
        <f t="shared" ca="1" si="144"/>
        <v>200999</v>
      </c>
      <c r="BB6582" s="138">
        <f t="shared" ca="1" si="145"/>
        <v>1</v>
      </c>
    </row>
    <row r="6583" spans="52:54" ht="15.75" customHeight="1">
      <c r="AZ6583" s="138">
        <f t="shared" ca="1" si="143"/>
        <v>170000</v>
      </c>
      <c r="BA6583" s="138">
        <f t="shared" ca="1" si="144"/>
        <v>169999</v>
      </c>
      <c r="BB6583" s="138">
        <f t="shared" ca="1" si="145"/>
        <v>1</v>
      </c>
    </row>
    <row r="6584" spans="52:54" ht="15.75" customHeight="1">
      <c r="AZ6584" s="138">
        <f t="shared" ca="1" si="143"/>
        <v>228000</v>
      </c>
      <c r="BA6584" s="138">
        <f t="shared" ca="1" si="144"/>
        <v>227999</v>
      </c>
      <c r="BB6584" s="138">
        <f t="shared" ca="1" si="145"/>
        <v>1</v>
      </c>
    </row>
    <row r="6585" spans="52:54" ht="15.75" customHeight="1">
      <c r="AZ6585" s="138">
        <f t="shared" ca="1" si="143"/>
        <v>392000</v>
      </c>
      <c r="BA6585" s="138">
        <f t="shared" ca="1" si="144"/>
        <v>391999</v>
      </c>
      <c r="BB6585" s="138">
        <f t="shared" ca="1" si="145"/>
        <v>1</v>
      </c>
    </row>
    <row r="6586" spans="52:54" ht="15.75" customHeight="1">
      <c r="AZ6586" s="138">
        <f t="shared" ca="1" si="143"/>
        <v>171000</v>
      </c>
      <c r="BA6586" s="138">
        <f t="shared" ca="1" si="144"/>
        <v>170999</v>
      </c>
      <c r="BB6586" s="138">
        <f t="shared" ca="1" si="145"/>
        <v>1</v>
      </c>
    </row>
    <row r="6587" spans="52:54" ht="15.75" customHeight="1">
      <c r="AZ6587" s="138">
        <f t="shared" ca="1" si="143"/>
        <v>142000</v>
      </c>
      <c r="BA6587" s="138">
        <f t="shared" ca="1" si="144"/>
        <v>141999</v>
      </c>
      <c r="BB6587" s="138">
        <f t="shared" ca="1" si="145"/>
        <v>1</v>
      </c>
    </row>
    <row r="6588" spans="52:54" ht="15.75" customHeight="1">
      <c r="AZ6588" s="138">
        <f t="shared" ca="1" si="143"/>
        <v>249000</v>
      </c>
      <c r="BA6588" s="138">
        <f t="shared" ca="1" si="144"/>
        <v>248999</v>
      </c>
      <c r="BB6588" s="138">
        <f t="shared" ca="1" si="145"/>
        <v>1</v>
      </c>
    </row>
    <row r="6589" spans="52:54" ht="15.75" customHeight="1">
      <c r="AZ6589" s="138">
        <f t="shared" ca="1" si="143"/>
        <v>314000</v>
      </c>
      <c r="BA6589" s="138">
        <f t="shared" ca="1" si="144"/>
        <v>313999</v>
      </c>
      <c r="BB6589" s="138">
        <f t="shared" ca="1" si="145"/>
        <v>1</v>
      </c>
    </row>
    <row r="6590" spans="52:54" ht="15.75" customHeight="1">
      <c r="AZ6590" s="138">
        <f t="shared" ca="1" si="143"/>
        <v>177000</v>
      </c>
      <c r="BA6590" s="138">
        <f t="shared" ca="1" si="144"/>
        <v>176999</v>
      </c>
      <c r="BB6590" s="138">
        <f t="shared" ca="1" si="145"/>
        <v>1</v>
      </c>
    </row>
    <row r="6591" spans="52:54" ht="15.75" customHeight="1">
      <c r="AZ6591" s="138">
        <f t="shared" ca="1" si="143"/>
        <v>214000</v>
      </c>
      <c r="BA6591" s="138">
        <f t="shared" ca="1" si="144"/>
        <v>213999</v>
      </c>
      <c r="BB6591" s="138">
        <f t="shared" ca="1" si="145"/>
        <v>1</v>
      </c>
    </row>
    <row r="6592" spans="52:54" ht="15.75" customHeight="1">
      <c r="AZ6592" s="138">
        <f t="shared" ca="1" si="143"/>
        <v>210000</v>
      </c>
      <c r="BA6592" s="138">
        <f t="shared" ca="1" si="144"/>
        <v>209999</v>
      </c>
      <c r="BB6592" s="138">
        <f t="shared" ca="1" si="145"/>
        <v>1</v>
      </c>
    </row>
    <row r="6593" spans="52:54" ht="15.75" customHeight="1">
      <c r="AZ6593" s="138">
        <f t="shared" ca="1" si="143"/>
        <v>280000</v>
      </c>
      <c r="BA6593" s="138">
        <f t="shared" ca="1" si="144"/>
        <v>279999</v>
      </c>
      <c r="BB6593" s="138">
        <f t="shared" ca="1" si="145"/>
        <v>1</v>
      </c>
    </row>
    <row r="6594" spans="52:54" ht="15.75" customHeight="1">
      <c r="AZ6594" s="138">
        <f t="shared" ca="1" si="143"/>
        <v>140000</v>
      </c>
      <c r="BA6594" s="138">
        <f t="shared" ca="1" si="144"/>
        <v>139999</v>
      </c>
      <c r="BB6594" s="138">
        <f t="shared" ca="1" si="145"/>
        <v>1</v>
      </c>
    </row>
    <row r="6595" spans="52:54" ht="15.75" customHeight="1">
      <c r="AZ6595" s="138">
        <f t="shared" ca="1" si="143"/>
        <v>180000</v>
      </c>
      <c r="BA6595" s="138">
        <f t="shared" ca="1" si="144"/>
        <v>179999</v>
      </c>
      <c r="BB6595" s="138">
        <f t="shared" ca="1" si="145"/>
        <v>1</v>
      </c>
    </row>
    <row r="6596" spans="52:54" ht="15.75" customHeight="1">
      <c r="AZ6596" s="138">
        <f t="shared" ca="1" si="143"/>
        <v>120000</v>
      </c>
      <c r="BA6596" s="138">
        <f t="shared" ca="1" si="144"/>
        <v>119999</v>
      </c>
      <c r="BB6596" s="138">
        <f t="shared" ca="1" si="145"/>
        <v>1</v>
      </c>
    </row>
    <row r="6597" spans="52:54" ht="15.75" customHeight="1">
      <c r="AZ6597" s="138">
        <f t="shared" ca="1" si="143"/>
        <v>203000</v>
      </c>
      <c r="BA6597" s="138">
        <f t="shared" ca="1" si="144"/>
        <v>202999</v>
      </c>
      <c r="BB6597" s="138">
        <f t="shared" ca="1" si="145"/>
        <v>1</v>
      </c>
    </row>
    <row r="6598" spans="52:54" ht="15.75" customHeight="1">
      <c r="AZ6598" s="138">
        <f t="shared" ca="1" si="143"/>
        <v>203000</v>
      </c>
      <c r="BA6598" s="138">
        <f t="shared" ca="1" si="144"/>
        <v>202999</v>
      </c>
      <c r="BB6598" s="138">
        <f t="shared" ca="1" si="145"/>
        <v>1</v>
      </c>
    </row>
    <row r="6599" spans="52:54" ht="15.75" customHeight="1">
      <c r="AZ6599" s="138">
        <f t="shared" ca="1" si="143"/>
        <v>310000</v>
      </c>
      <c r="BA6599" s="138">
        <f t="shared" ca="1" si="144"/>
        <v>309999</v>
      </c>
      <c r="BB6599" s="138">
        <f t="shared" ca="1" si="145"/>
        <v>1</v>
      </c>
    </row>
    <row r="6600" spans="52:54" ht="15.75" customHeight="1">
      <c r="AZ6600" s="138">
        <f t="shared" ca="1" si="143"/>
        <v>127000</v>
      </c>
      <c r="BA6600" s="138">
        <f t="shared" ca="1" si="144"/>
        <v>126999</v>
      </c>
      <c r="BB6600" s="138">
        <f t="shared" ca="1" si="145"/>
        <v>1</v>
      </c>
    </row>
    <row r="6601" spans="52:54" ht="15.75" customHeight="1">
      <c r="AZ6601" s="138">
        <f t="shared" ca="1" si="143"/>
        <v>315000</v>
      </c>
      <c r="BA6601" s="138">
        <f t="shared" ca="1" si="144"/>
        <v>314999</v>
      </c>
      <c r="BB6601" s="138">
        <f t="shared" ca="1" si="145"/>
        <v>1</v>
      </c>
    </row>
    <row r="6602" spans="52:54" ht="15.75" customHeight="1">
      <c r="AZ6602" s="138">
        <f t="shared" ca="1" si="143"/>
        <v>103000</v>
      </c>
      <c r="BA6602" s="138">
        <f t="shared" ca="1" si="144"/>
        <v>102999</v>
      </c>
      <c r="BB6602" s="138">
        <f t="shared" ca="1" si="145"/>
        <v>1</v>
      </c>
    </row>
    <row r="6603" spans="52:54" ht="15.75" customHeight="1">
      <c r="AZ6603" s="138">
        <f t="shared" ca="1" si="143"/>
        <v>164000</v>
      </c>
      <c r="BA6603" s="138">
        <f t="shared" ca="1" si="144"/>
        <v>163999</v>
      </c>
      <c r="BB6603" s="138">
        <f t="shared" ca="1" si="145"/>
        <v>1</v>
      </c>
    </row>
    <row r="6604" spans="52:54" ht="15.75" customHeight="1">
      <c r="AZ6604" s="138">
        <f t="shared" ca="1" si="143"/>
        <v>361000</v>
      </c>
      <c r="BA6604" s="138">
        <f t="shared" ca="1" si="144"/>
        <v>360999</v>
      </c>
      <c r="BB6604" s="138">
        <f t="shared" ca="1" si="145"/>
        <v>1</v>
      </c>
    </row>
    <row r="6605" spans="52:54" ht="15.75" customHeight="1">
      <c r="AZ6605" s="138">
        <f t="shared" ca="1" si="143"/>
        <v>280000</v>
      </c>
      <c r="BA6605" s="138">
        <f t="shared" ca="1" si="144"/>
        <v>279999</v>
      </c>
      <c r="BB6605" s="138">
        <f t="shared" ca="1" si="145"/>
        <v>1</v>
      </c>
    </row>
    <row r="6606" spans="52:54" ht="15.75" customHeight="1">
      <c r="AZ6606" s="138">
        <f t="shared" ca="1" si="143"/>
        <v>109000</v>
      </c>
      <c r="BA6606" s="138">
        <f t="shared" ca="1" si="144"/>
        <v>108999</v>
      </c>
      <c r="BB6606" s="138">
        <f t="shared" ca="1" si="145"/>
        <v>1</v>
      </c>
    </row>
    <row r="6607" spans="52:54" ht="15.75" customHeight="1">
      <c r="AZ6607" s="138">
        <f t="shared" ca="1" si="143"/>
        <v>141000</v>
      </c>
      <c r="BA6607" s="138">
        <f t="shared" ca="1" si="144"/>
        <v>140999</v>
      </c>
      <c r="BB6607" s="138">
        <f t="shared" ca="1" si="145"/>
        <v>1</v>
      </c>
    </row>
    <row r="6608" spans="52:54" ht="15.75" customHeight="1">
      <c r="AZ6608" s="138">
        <f t="shared" ca="1" si="143"/>
        <v>306000</v>
      </c>
      <c r="BA6608" s="138">
        <f t="shared" ca="1" si="144"/>
        <v>305999</v>
      </c>
      <c r="BB6608" s="138">
        <f t="shared" ca="1" si="145"/>
        <v>1</v>
      </c>
    </row>
    <row r="6609" spans="52:54" ht="15.75" customHeight="1">
      <c r="AZ6609" s="138">
        <f t="shared" ca="1" si="143"/>
        <v>131000</v>
      </c>
      <c r="BA6609" s="138">
        <f t="shared" ca="1" si="144"/>
        <v>130999</v>
      </c>
      <c r="BB6609" s="138">
        <f t="shared" ca="1" si="145"/>
        <v>1</v>
      </c>
    </row>
    <row r="6610" spans="52:54" ht="15.75" customHeight="1">
      <c r="AZ6610" s="138">
        <f t="shared" ca="1" si="143"/>
        <v>146000</v>
      </c>
      <c r="BA6610" s="138">
        <f t="shared" ca="1" si="144"/>
        <v>145999</v>
      </c>
      <c r="BB6610" s="138">
        <f t="shared" ca="1" si="145"/>
        <v>1</v>
      </c>
    </row>
    <row r="6611" spans="52:54" ht="15.75" customHeight="1">
      <c r="AZ6611" s="138">
        <f t="shared" ca="1" si="143"/>
        <v>115000</v>
      </c>
      <c r="BA6611" s="138">
        <f t="shared" ca="1" si="144"/>
        <v>114999</v>
      </c>
      <c r="BB6611" s="138">
        <f t="shared" ca="1" si="145"/>
        <v>1</v>
      </c>
    </row>
    <row r="6612" spans="52:54" ht="15.75" customHeight="1">
      <c r="AZ6612" s="138">
        <f t="shared" ca="1" si="143"/>
        <v>143000</v>
      </c>
      <c r="BA6612" s="138">
        <f t="shared" ca="1" si="144"/>
        <v>142999</v>
      </c>
      <c r="BB6612" s="138">
        <f t="shared" ca="1" si="145"/>
        <v>1</v>
      </c>
    </row>
    <row r="6613" spans="52:54" ht="15.75" customHeight="1">
      <c r="AZ6613" s="138">
        <f t="shared" ca="1" si="143"/>
        <v>202000</v>
      </c>
      <c r="BA6613" s="138">
        <f t="shared" ca="1" si="144"/>
        <v>201999</v>
      </c>
      <c r="BB6613" s="138">
        <f t="shared" ca="1" si="145"/>
        <v>1</v>
      </c>
    </row>
    <row r="6614" spans="52:54" ht="15.75" customHeight="1">
      <c r="AZ6614" s="138">
        <f t="shared" ca="1" si="143"/>
        <v>276000</v>
      </c>
      <c r="BA6614" s="138">
        <f t="shared" ca="1" si="144"/>
        <v>275999</v>
      </c>
      <c r="BB6614" s="138">
        <f t="shared" ca="1" si="145"/>
        <v>1</v>
      </c>
    </row>
    <row r="6615" spans="52:54" ht="15.75" customHeight="1">
      <c r="AZ6615" s="138">
        <f t="shared" ca="1" si="143"/>
        <v>233000</v>
      </c>
      <c r="BA6615" s="138">
        <f t="shared" ca="1" si="144"/>
        <v>232999</v>
      </c>
      <c r="BB6615" s="138">
        <f t="shared" ca="1" si="145"/>
        <v>1</v>
      </c>
    </row>
    <row r="6616" spans="52:54" ht="15.75" customHeight="1">
      <c r="AZ6616" s="138">
        <f t="shared" ca="1" si="143"/>
        <v>258000</v>
      </c>
      <c r="BA6616" s="138">
        <f t="shared" ca="1" si="144"/>
        <v>257999</v>
      </c>
      <c r="BB6616" s="138">
        <f t="shared" ca="1" si="145"/>
        <v>1</v>
      </c>
    </row>
    <row r="6617" spans="52:54" ht="15.75" customHeight="1">
      <c r="AZ6617" s="138">
        <f t="shared" ca="1" si="143"/>
        <v>294000</v>
      </c>
      <c r="BA6617" s="138">
        <f t="shared" ca="1" si="144"/>
        <v>293999</v>
      </c>
      <c r="BB6617" s="138">
        <f t="shared" ca="1" si="145"/>
        <v>1</v>
      </c>
    </row>
    <row r="6618" spans="52:54" ht="15.75" customHeight="1">
      <c r="AZ6618" s="138">
        <f t="shared" ca="1" si="143"/>
        <v>147000</v>
      </c>
      <c r="BA6618" s="138">
        <f t="shared" ca="1" si="144"/>
        <v>146999</v>
      </c>
      <c r="BB6618" s="138">
        <f t="shared" ca="1" si="145"/>
        <v>1</v>
      </c>
    </row>
    <row r="6619" spans="52:54" ht="15.75" customHeight="1">
      <c r="AZ6619" s="138">
        <f t="shared" ca="1" si="143"/>
        <v>272000</v>
      </c>
      <c r="BA6619" s="138">
        <f t="shared" ca="1" si="144"/>
        <v>271999</v>
      </c>
      <c r="BB6619" s="138">
        <f t="shared" ca="1" si="145"/>
        <v>1</v>
      </c>
    </row>
    <row r="6620" spans="52:54" ht="15.75" customHeight="1">
      <c r="AZ6620" s="138">
        <f t="shared" ca="1" si="143"/>
        <v>318000</v>
      </c>
      <c r="BA6620" s="138">
        <f t="shared" ca="1" si="144"/>
        <v>317999</v>
      </c>
      <c r="BB6620" s="138">
        <f t="shared" ca="1" si="145"/>
        <v>1</v>
      </c>
    </row>
    <row r="6621" spans="52:54" ht="15.75" customHeight="1">
      <c r="AZ6621" s="138">
        <f t="shared" ca="1" si="143"/>
        <v>140000</v>
      </c>
      <c r="BA6621" s="138">
        <f t="shared" ca="1" si="144"/>
        <v>139999</v>
      </c>
      <c r="BB6621" s="138">
        <f t="shared" ca="1" si="145"/>
        <v>1</v>
      </c>
    </row>
    <row r="6622" spans="52:54" ht="15.75" customHeight="1">
      <c r="AZ6622" s="138">
        <f t="shared" ca="1" si="143"/>
        <v>160000</v>
      </c>
      <c r="BA6622" s="138">
        <f t="shared" ca="1" si="144"/>
        <v>159999</v>
      </c>
      <c r="BB6622" s="138">
        <f t="shared" ca="1" si="145"/>
        <v>1</v>
      </c>
    </row>
    <row r="6623" spans="52:54" ht="15.75" customHeight="1">
      <c r="AZ6623" s="138">
        <f t="shared" ca="1" si="143"/>
        <v>111000</v>
      </c>
      <c r="BA6623" s="138">
        <f t="shared" ca="1" si="144"/>
        <v>110999</v>
      </c>
      <c r="BB6623" s="138">
        <f t="shared" ca="1" si="145"/>
        <v>1</v>
      </c>
    </row>
    <row r="6624" spans="52:54" ht="15.75" customHeight="1">
      <c r="AZ6624" s="138">
        <f t="shared" ca="1" si="143"/>
        <v>239000</v>
      </c>
      <c r="BA6624" s="138">
        <f t="shared" ca="1" si="144"/>
        <v>238999</v>
      </c>
      <c r="BB6624" s="138">
        <f t="shared" ca="1" si="145"/>
        <v>1</v>
      </c>
    </row>
    <row r="6625" spans="52:54" ht="15.75" customHeight="1">
      <c r="AZ6625" s="138">
        <f t="shared" ca="1" si="143"/>
        <v>221000</v>
      </c>
      <c r="BA6625" s="138">
        <f t="shared" ca="1" si="144"/>
        <v>220999</v>
      </c>
      <c r="BB6625" s="138">
        <f t="shared" ca="1" si="145"/>
        <v>1</v>
      </c>
    </row>
    <row r="6626" spans="52:54" ht="15.75" customHeight="1">
      <c r="AZ6626" s="138">
        <f t="shared" ca="1" si="143"/>
        <v>167000</v>
      </c>
      <c r="BA6626" s="138">
        <f t="shared" ca="1" si="144"/>
        <v>166999</v>
      </c>
      <c r="BB6626" s="138">
        <f t="shared" ca="1" si="145"/>
        <v>1</v>
      </c>
    </row>
    <row r="6627" spans="52:54" ht="15.75" customHeight="1">
      <c r="AZ6627" s="138">
        <f t="shared" ca="1" si="143"/>
        <v>247000</v>
      </c>
      <c r="BA6627" s="138">
        <f t="shared" ca="1" si="144"/>
        <v>246999</v>
      </c>
      <c r="BB6627" s="138">
        <f t="shared" ca="1" si="145"/>
        <v>1</v>
      </c>
    </row>
    <row r="6628" spans="52:54" ht="15.75" customHeight="1">
      <c r="AZ6628" s="138">
        <f t="shared" ca="1" si="143"/>
        <v>339000</v>
      </c>
      <c r="BA6628" s="138">
        <f t="shared" ca="1" si="144"/>
        <v>338999</v>
      </c>
      <c r="BB6628" s="138">
        <f t="shared" ca="1" si="145"/>
        <v>1</v>
      </c>
    </row>
    <row r="6629" spans="52:54" ht="15.75" customHeight="1">
      <c r="AZ6629" s="138">
        <f t="shared" ca="1" si="143"/>
        <v>175000</v>
      </c>
      <c r="BA6629" s="138">
        <f t="shared" ca="1" si="144"/>
        <v>174999</v>
      </c>
      <c r="BB6629" s="138">
        <f t="shared" ca="1" si="145"/>
        <v>1</v>
      </c>
    </row>
    <row r="6630" spans="52:54" ht="15.75" customHeight="1">
      <c r="AZ6630" s="138">
        <f t="shared" ca="1" si="143"/>
        <v>395000</v>
      </c>
      <c r="BA6630" s="138">
        <f t="shared" ca="1" si="144"/>
        <v>394999</v>
      </c>
      <c r="BB6630" s="138">
        <f t="shared" ca="1" si="145"/>
        <v>1</v>
      </c>
    </row>
    <row r="6631" spans="52:54" ht="15.75" customHeight="1">
      <c r="AZ6631" s="138">
        <f t="shared" ca="1" si="143"/>
        <v>114000</v>
      </c>
      <c r="BA6631" s="138">
        <f t="shared" ca="1" si="144"/>
        <v>113999</v>
      </c>
      <c r="BB6631" s="138">
        <f t="shared" ca="1" si="145"/>
        <v>1</v>
      </c>
    </row>
    <row r="6632" spans="52:54" ht="15.75" customHeight="1">
      <c r="AZ6632" s="138">
        <f t="shared" ca="1" si="143"/>
        <v>128000</v>
      </c>
      <c r="BA6632" s="138">
        <f t="shared" ca="1" si="144"/>
        <v>127999</v>
      </c>
      <c r="BB6632" s="138">
        <f t="shared" ca="1" si="145"/>
        <v>1</v>
      </c>
    </row>
    <row r="6633" spans="52:54" ht="15.75" customHeight="1">
      <c r="AZ6633" s="138">
        <f t="shared" ca="1" si="143"/>
        <v>302000</v>
      </c>
      <c r="BA6633" s="138">
        <f t="shared" ca="1" si="144"/>
        <v>301999</v>
      </c>
      <c r="BB6633" s="138">
        <f t="shared" ca="1" si="145"/>
        <v>1</v>
      </c>
    </row>
    <row r="6634" spans="52:54" ht="15.75" customHeight="1">
      <c r="AZ6634" s="138">
        <f t="shared" ref="AZ6634:AZ6888" ca="1" si="146">RANDBETWEEN(100,400)*1000</f>
        <v>120000</v>
      </c>
      <c r="BA6634" s="138">
        <f t="shared" ref="BA6634:BA6888" ca="1" si="147">+AZ6634-1</f>
        <v>119999</v>
      </c>
      <c r="BB6634" s="138">
        <f t="shared" ref="BB6634:BB6888" ca="1" si="148">+AZ6634-BA6634</f>
        <v>1</v>
      </c>
    </row>
    <row r="6635" spans="52:54" ht="15.75" customHeight="1">
      <c r="AZ6635" s="138">
        <f t="shared" ca="1" si="146"/>
        <v>273000</v>
      </c>
      <c r="BA6635" s="138">
        <f t="shared" ca="1" si="147"/>
        <v>272999</v>
      </c>
      <c r="BB6635" s="138">
        <f t="shared" ca="1" si="148"/>
        <v>1</v>
      </c>
    </row>
    <row r="6636" spans="52:54" ht="15.75" customHeight="1">
      <c r="AZ6636" s="138">
        <f t="shared" ca="1" si="146"/>
        <v>260000</v>
      </c>
      <c r="BA6636" s="138">
        <f t="shared" ca="1" si="147"/>
        <v>259999</v>
      </c>
      <c r="BB6636" s="138">
        <f t="shared" ca="1" si="148"/>
        <v>1</v>
      </c>
    </row>
    <row r="6637" spans="52:54" ht="15.75" customHeight="1">
      <c r="AZ6637" s="138">
        <f t="shared" ca="1" si="146"/>
        <v>103000</v>
      </c>
      <c r="BA6637" s="138">
        <f t="shared" ca="1" si="147"/>
        <v>102999</v>
      </c>
      <c r="BB6637" s="138">
        <f t="shared" ca="1" si="148"/>
        <v>1</v>
      </c>
    </row>
    <row r="6638" spans="52:54" ht="15.75" customHeight="1">
      <c r="AZ6638" s="138">
        <f t="shared" ca="1" si="146"/>
        <v>196000</v>
      </c>
      <c r="BA6638" s="138">
        <f t="shared" ca="1" si="147"/>
        <v>195999</v>
      </c>
      <c r="BB6638" s="138">
        <f t="shared" ca="1" si="148"/>
        <v>1</v>
      </c>
    </row>
    <row r="6639" spans="52:54" ht="15.75" customHeight="1">
      <c r="AZ6639" s="138">
        <f t="shared" ca="1" si="146"/>
        <v>376000</v>
      </c>
      <c r="BA6639" s="138">
        <f t="shared" ca="1" si="147"/>
        <v>375999</v>
      </c>
      <c r="BB6639" s="138">
        <f t="shared" ca="1" si="148"/>
        <v>1</v>
      </c>
    </row>
    <row r="6640" spans="52:54" ht="15.75" customHeight="1">
      <c r="AZ6640" s="138">
        <f t="shared" ca="1" si="146"/>
        <v>255000</v>
      </c>
      <c r="BA6640" s="138">
        <f t="shared" ca="1" si="147"/>
        <v>254999</v>
      </c>
      <c r="BB6640" s="138">
        <f t="shared" ca="1" si="148"/>
        <v>1</v>
      </c>
    </row>
    <row r="6641" spans="52:54" ht="15.75" customHeight="1">
      <c r="AZ6641" s="138">
        <f t="shared" ca="1" si="146"/>
        <v>375000</v>
      </c>
      <c r="BA6641" s="138">
        <f t="shared" ca="1" si="147"/>
        <v>374999</v>
      </c>
      <c r="BB6641" s="138">
        <f t="shared" ca="1" si="148"/>
        <v>1</v>
      </c>
    </row>
    <row r="6642" spans="52:54" ht="15.75" customHeight="1">
      <c r="AZ6642" s="138">
        <f t="shared" ca="1" si="146"/>
        <v>393000</v>
      </c>
      <c r="BA6642" s="138">
        <f t="shared" ca="1" si="147"/>
        <v>392999</v>
      </c>
      <c r="BB6642" s="138">
        <f t="shared" ca="1" si="148"/>
        <v>1</v>
      </c>
    </row>
    <row r="6643" spans="52:54" ht="15.75" customHeight="1">
      <c r="AZ6643" s="138">
        <f t="shared" ca="1" si="146"/>
        <v>377000</v>
      </c>
      <c r="BA6643" s="138">
        <f t="shared" ca="1" si="147"/>
        <v>376999</v>
      </c>
      <c r="BB6643" s="138">
        <f t="shared" ca="1" si="148"/>
        <v>1</v>
      </c>
    </row>
    <row r="6644" spans="52:54" ht="15.75" customHeight="1">
      <c r="AZ6644" s="138">
        <f t="shared" ca="1" si="146"/>
        <v>254000</v>
      </c>
      <c r="BA6644" s="138">
        <f t="shared" ca="1" si="147"/>
        <v>253999</v>
      </c>
      <c r="BB6644" s="138">
        <f t="shared" ca="1" si="148"/>
        <v>1</v>
      </c>
    </row>
    <row r="6645" spans="52:54" ht="15.75" customHeight="1">
      <c r="AZ6645" s="138">
        <f t="shared" ca="1" si="146"/>
        <v>388000</v>
      </c>
      <c r="BA6645" s="138">
        <f t="shared" ca="1" si="147"/>
        <v>387999</v>
      </c>
      <c r="BB6645" s="138">
        <f t="shared" ca="1" si="148"/>
        <v>1</v>
      </c>
    </row>
    <row r="6646" spans="52:54" ht="15.75" customHeight="1">
      <c r="AZ6646" s="138">
        <f t="shared" ca="1" si="146"/>
        <v>245000</v>
      </c>
      <c r="BA6646" s="138">
        <f t="shared" ca="1" si="147"/>
        <v>244999</v>
      </c>
      <c r="BB6646" s="138">
        <f t="shared" ca="1" si="148"/>
        <v>1</v>
      </c>
    </row>
    <row r="6647" spans="52:54" ht="15.75" customHeight="1">
      <c r="AZ6647" s="138">
        <f t="shared" ca="1" si="146"/>
        <v>136000</v>
      </c>
      <c r="BA6647" s="138">
        <f t="shared" ca="1" si="147"/>
        <v>135999</v>
      </c>
      <c r="BB6647" s="138">
        <f t="shared" ca="1" si="148"/>
        <v>1</v>
      </c>
    </row>
    <row r="6648" spans="52:54" ht="15.75" customHeight="1">
      <c r="AZ6648" s="138">
        <f t="shared" ca="1" si="146"/>
        <v>278000</v>
      </c>
      <c r="BA6648" s="138">
        <f t="shared" ca="1" si="147"/>
        <v>277999</v>
      </c>
      <c r="BB6648" s="138">
        <f t="shared" ca="1" si="148"/>
        <v>1</v>
      </c>
    </row>
    <row r="6649" spans="52:54" ht="15.75" customHeight="1">
      <c r="AZ6649" s="138">
        <f t="shared" ca="1" si="146"/>
        <v>144000</v>
      </c>
      <c r="BA6649" s="138">
        <f t="shared" ca="1" si="147"/>
        <v>143999</v>
      </c>
      <c r="BB6649" s="138">
        <f t="shared" ca="1" si="148"/>
        <v>1</v>
      </c>
    </row>
    <row r="6650" spans="52:54" ht="15.75" customHeight="1">
      <c r="AZ6650" s="138">
        <f t="shared" ca="1" si="146"/>
        <v>331000</v>
      </c>
      <c r="BA6650" s="138">
        <f t="shared" ca="1" si="147"/>
        <v>330999</v>
      </c>
      <c r="BB6650" s="138">
        <f t="shared" ca="1" si="148"/>
        <v>1</v>
      </c>
    </row>
    <row r="6651" spans="52:54" ht="15.75" customHeight="1">
      <c r="AZ6651" s="138">
        <f t="shared" ca="1" si="146"/>
        <v>219000</v>
      </c>
      <c r="BA6651" s="138">
        <f t="shared" ca="1" si="147"/>
        <v>218999</v>
      </c>
      <c r="BB6651" s="138">
        <f t="shared" ca="1" si="148"/>
        <v>1</v>
      </c>
    </row>
    <row r="6652" spans="52:54" ht="15.75" customHeight="1">
      <c r="AZ6652" s="138">
        <f t="shared" ca="1" si="146"/>
        <v>389000</v>
      </c>
      <c r="BA6652" s="138">
        <f t="shared" ca="1" si="147"/>
        <v>388999</v>
      </c>
      <c r="BB6652" s="138">
        <f t="shared" ca="1" si="148"/>
        <v>1</v>
      </c>
    </row>
    <row r="6653" spans="52:54" ht="15.75" customHeight="1">
      <c r="AZ6653" s="138">
        <f t="shared" ca="1" si="146"/>
        <v>397000</v>
      </c>
      <c r="BA6653" s="138">
        <f t="shared" ca="1" si="147"/>
        <v>396999</v>
      </c>
      <c r="BB6653" s="138">
        <f t="shared" ca="1" si="148"/>
        <v>1</v>
      </c>
    </row>
    <row r="6654" spans="52:54" ht="15.75" customHeight="1">
      <c r="AZ6654" s="138">
        <f t="shared" ca="1" si="146"/>
        <v>348000</v>
      </c>
      <c r="BA6654" s="138">
        <f t="shared" ca="1" si="147"/>
        <v>347999</v>
      </c>
      <c r="BB6654" s="138">
        <f t="shared" ca="1" si="148"/>
        <v>1</v>
      </c>
    </row>
    <row r="6655" spans="52:54" ht="15.75" customHeight="1">
      <c r="AZ6655" s="138">
        <f t="shared" ca="1" si="146"/>
        <v>144000</v>
      </c>
      <c r="BA6655" s="138">
        <f t="shared" ca="1" si="147"/>
        <v>143999</v>
      </c>
      <c r="BB6655" s="138">
        <f t="shared" ca="1" si="148"/>
        <v>1</v>
      </c>
    </row>
    <row r="6656" spans="52:54" ht="15.75" customHeight="1">
      <c r="AZ6656" s="138">
        <f t="shared" ca="1" si="146"/>
        <v>377000</v>
      </c>
      <c r="BA6656" s="138">
        <f t="shared" ca="1" si="147"/>
        <v>376999</v>
      </c>
      <c r="BB6656" s="138">
        <f t="shared" ca="1" si="148"/>
        <v>1</v>
      </c>
    </row>
    <row r="6657" spans="52:54" ht="15.75" customHeight="1">
      <c r="AZ6657" s="138">
        <f t="shared" ca="1" si="146"/>
        <v>282000</v>
      </c>
      <c r="BA6657" s="138">
        <f t="shared" ca="1" si="147"/>
        <v>281999</v>
      </c>
      <c r="BB6657" s="138">
        <f t="shared" ca="1" si="148"/>
        <v>1</v>
      </c>
    </row>
    <row r="6658" spans="52:54" ht="15.75" customHeight="1">
      <c r="AZ6658" s="138">
        <f t="shared" ca="1" si="146"/>
        <v>163000</v>
      </c>
      <c r="BA6658" s="138">
        <f t="shared" ca="1" si="147"/>
        <v>162999</v>
      </c>
      <c r="BB6658" s="138">
        <f t="shared" ca="1" si="148"/>
        <v>1</v>
      </c>
    </row>
    <row r="6659" spans="52:54" ht="15.75" customHeight="1">
      <c r="AZ6659" s="138">
        <f t="shared" ca="1" si="146"/>
        <v>140000</v>
      </c>
      <c r="BA6659" s="138">
        <f t="shared" ca="1" si="147"/>
        <v>139999</v>
      </c>
      <c r="BB6659" s="138">
        <f t="shared" ca="1" si="148"/>
        <v>1</v>
      </c>
    </row>
    <row r="6660" spans="52:54" ht="15.75" customHeight="1">
      <c r="AZ6660" s="138">
        <f t="shared" ca="1" si="146"/>
        <v>247000</v>
      </c>
      <c r="BA6660" s="138">
        <f t="shared" ca="1" si="147"/>
        <v>246999</v>
      </c>
      <c r="BB6660" s="138">
        <f t="shared" ca="1" si="148"/>
        <v>1</v>
      </c>
    </row>
    <row r="6661" spans="52:54" ht="15.75" customHeight="1">
      <c r="AZ6661" s="138">
        <f t="shared" ca="1" si="146"/>
        <v>123000</v>
      </c>
      <c r="BA6661" s="138">
        <f t="shared" ca="1" si="147"/>
        <v>122999</v>
      </c>
      <c r="BB6661" s="138">
        <f t="shared" ca="1" si="148"/>
        <v>1</v>
      </c>
    </row>
    <row r="6662" spans="52:54" ht="15.75" customHeight="1">
      <c r="AZ6662" s="138">
        <f t="shared" ca="1" si="146"/>
        <v>375000</v>
      </c>
      <c r="BA6662" s="138">
        <f t="shared" ca="1" si="147"/>
        <v>374999</v>
      </c>
      <c r="BB6662" s="138">
        <f t="shared" ca="1" si="148"/>
        <v>1</v>
      </c>
    </row>
    <row r="6663" spans="52:54" ht="15.75" customHeight="1">
      <c r="AZ6663" s="138">
        <f t="shared" ca="1" si="146"/>
        <v>271000</v>
      </c>
      <c r="BA6663" s="138">
        <f t="shared" ca="1" si="147"/>
        <v>270999</v>
      </c>
      <c r="BB6663" s="138">
        <f t="shared" ca="1" si="148"/>
        <v>1</v>
      </c>
    </row>
    <row r="6664" spans="52:54" ht="15.75" customHeight="1">
      <c r="AZ6664" s="138">
        <f t="shared" ca="1" si="146"/>
        <v>232000</v>
      </c>
      <c r="BA6664" s="138">
        <f t="shared" ca="1" si="147"/>
        <v>231999</v>
      </c>
      <c r="BB6664" s="138">
        <f t="shared" ca="1" si="148"/>
        <v>1</v>
      </c>
    </row>
    <row r="6665" spans="52:54" ht="15.75" customHeight="1">
      <c r="AZ6665" s="138">
        <f t="shared" ca="1" si="146"/>
        <v>296000</v>
      </c>
      <c r="BA6665" s="138">
        <f t="shared" ca="1" si="147"/>
        <v>295999</v>
      </c>
      <c r="BB6665" s="138">
        <f t="shared" ca="1" si="148"/>
        <v>1</v>
      </c>
    </row>
    <row r="6666" spans="52:54" ht="15.75" customHeight="1">
      <c r="AZ6666" s="138">
        <f t="shared" ca="1" si="146"/>
        <v>398000</v>
      </c>
      <c r="BA6666" s="138">
        <f t="shared" ca="1" si="147"/>
        <v>397999</v>
      </c>
      <c r="BB6666" s="138">
        <f t="shared" ca="1" si="148"/>
        <v>1</v>
      </c>
    </row>
    <row r="6667" spans="52:54" ht="15.75" customHeight="1">
      <c r="AZ6667" s="138">
        <f t="shared" ca="1" si="146"/>
        <v>216000</v>
      </c>
      <c r="BA6667" s="138">
        <f t="shared" ca="1" si="147"/>
        <v>215999</v>
      </c>
      <c r="BB6667" s="138">
        <f t="shared" ca="1" si="148"/>
        <v>1</v>
      </c>
    </row>
    <row r="6668" spans="52:54" ht="15.75" customHeight="1">
      <c r="AZ6668" s="138">
        <f t="shared" ca="1" si="146"/>
        <v>160000</v>
      </c>
      <c r="BA6668" s="138">
        <f t="shared" ca="1" si="147"/>
        <v>159999</v>
      </c>
      <c r="BB6668" s="138">
        <f t="shared" ca="1" si="148"/>
        <v>1</v>
      </c>
    </row>
    <row r="6669" spans="52:54" ht="15.75" customHeight="1">
      <c r="AZ6669" s="138">
        <f t="shared" ca="1" si="146"/>
        <v>326000</v>
      </c>
      <c r="BA6669" s="138">
        <f t="shared" ca="1" si="147"/>
        <v>325999</v>
      </c>
      <c r="BB6669" s="138">
        <f t="shared" ca="1" si="148"/>
        <v>1</v>
      </c>
    </row>
    <row r="6670" spans="52:54" ht="15.75" customHeight="1">
      <c r="AZ6670" s="138">
        <f t="shared" ca="1" si="146"/>
        <v>230000</v>
      </c>
      <c r="BA6670" s="138">
        <f t="shared" ca="1" si="147"/>
        <v>229999</v>
      </c>
      <c r="BB6670" s="138">
        <f t="shared" ca="1" si="148"/>
        <v>1</v>
      </c>
    </row>
    <row r="6671" spans="52:54" ht="15.75" customHeight="1">
      <c r="AZ6671" s="138">
        <f t="shared" ca="1" si="146"/>
        <v>131000</v>
      </c>
      <c r="BA6671" s="138">
        <f t="shared" ca="1" si="147"/>
        <v>130999</v>
      </c>
      <c r="BB6671" s="138">
        <f t="shared" ca="1" si="148"/>
        <v>1</v>
      </c>
    </row>
    <row r="6672" spans="52:54" ht="15.75" customHeight="1">
      <c r="AZ6672" s="138">
        <f t="shared" ca="1" si="146"/>
        <v>247000</v>
      </c>
      <c r="BA6672" s="138">
        <f t="shared" ca="1" si="147"/>
        <v>246999</v>
      </c>
      <c r="BB6672" s="138">
        <f t="shared" ca="1" si="148"/>
        <v>1</v>
      </c>
    </row>
    <row r="6673" spans="52:54" ht="15.75" customHeight="1">
      <c r="AZ6673" s="138">
        <f t="shared" ca="1" si="146"/>
        <v>118000</v>
      </c>
      <c r="BA6673" s="138">
        <f t="shared" ca="1" si="147"/>
        <v>117999</v>
      </c>
      <c r="BB6673" s="138">
        <f t="shared" ca="1" si="148"/>
        <v>1</v>
      </c>
    </row>
    <row r="6674" spans="52:54" ht="15.75" customHeight="1">
      <c r="AZ6674" s="138">
        <f t="shared" ca="1" si="146"/>
        <v>286000</v>
      </c>
      <c r="BA6674" s="138">
        <f t="shared" ca="1" si="147"/>
        <v>285999</v>
      </c>
      <c r="BB6674" s="138">
        <f t="shared" ca="1" si="148"/>
        <v>1</v>
      </c>
    </row>
    <row r="6675" spans="52:54" ht="15.75" customHeight="1">
      <c r="AZ6675" s="138">
        <f t="shared" ca="1" si="146"/>
        <v>289000</v>
      </c>
      <c r="BA6675" s="138">
        <f t="shared" ca="1" si="147"/>
        <v>288999</v>
      </c>
      <c r="BB6675" s="138">
        <f t="shared" ca="1" si="148"/>
        <v>1</v>
      </c>
    </row>
    <row r="6676" spans="52:54" ht="15.75" customHeight="1">
      <c r="AZ6676" s="138">
        <f t="shared" ca="1" si="146"/>
        <v>168000</v>
      </c>
      <c r="BA6676" s="138">
        <f t="shared" ca="1" si="147"/>
        <v>167999</v>
      </c>
      <c r="BB6676" s="138">
        <f t="shared" ca="1" si="148"/>
        <v>1</v>
      </c>
    </row>
    <row r="6677" spans="52:54" ht="15.75" customHeight="1">
      <c r="AZ6677" s="138">
        <f t="shared" ca="1" si="146"/>
        <v>109000</v>
      </c>
      <c r="BA6677" s="138">
        <f t="shared" ca="1" si="147"/>
        <v>108999</v>
      </c>
      <c r="BB6677" s="138">
        <f t="shared" ca="1" si="148"/>
        <v>1</v>
      </c>
    </row>
    <row r="6678" spans="52:54" ht="15.75" customHeight="1">
      <c r="AZ6678" s="138">
        <f t="shared" ca="1" si="146"/>
        <v>201000</v>
      </c>
      <c r="BA6678" s="138">
        <f t="shared" ca="1" si="147"/>
        <v>200999</v>
      </c>
      <c r="BB6678" s="138">
        <f t="shared" ca="1" si="148"/>
        <v>1</v>
      </c>
    </row>
    <row r="6679" spans="52:54" ht="15.75" customHeight="1">
      <c r="AZ6679" s="138">
        <f t="shared" ca="1" si="146"/>
        <v>347000</v>
      </c>
      <c r="BA6679" s="138">
        <f t="shared" ca="1" si="147"/>
        <v>346999</v>
      </c>
      <c r="BB6679" s="138">
        <f t="shared" ca="1" si="148"/>
        <v>1</v>
      </c>
    </row>
    <row r="6680" spans="52:54" ht="15.75" customHeight="1">
      <c r="AZ6680" s="138">
        <f t="shared" ca="1" si="146"/>
        <v>241000</v>
      </c>
      <c r="BA6680" s="138">
        <f t="shared" ca="1" si="147"/>
        <v>240999</v>
      </c>
      <c r="BB6680" s="138">
        <f t="shared" ca="1" si="148"/>
        <v>1</v>
      </c>
    </row>
    <row r="6681" spans="52:54" ht="15.75" customHeight="1">
      <c r="AZ6681" s="138">
        <f t="shared" ca="1" si="146"/>
        <v>314000</v>
      </c>
      <c r="BA6681" s="138">
        <f t="shared" ca="1" si="147"/>
        <v>313999</v>
      </c>
      <c r="BB6681" s="138">
        <f t="shared" ca="1" si="148"/>
        <v>1</v>
      </c>
    </row>
    <row r="6682" spans="52:54" ht="15.75" customHeight="1">
      <c r="AZ6682" s="138">
        <f t="shared" ca="1" si="146"/>
        <v>270000</v>
      </c>
      <c r="BA6682" s="138">
        <f t="shared" ca="1" si="147"/>
        <v>269999</v>
      </c>
      <c r="BB6682" s="138">
        <f t="shared" ca="1" si="148"/>
        <v>1</v>
      </c>
    </row>
    <row r="6683" spans="52:54" ht="15.75" customHeight="1">
      <c r="AZ6683" s="138">
        <f t="shared" ca="1" si="146"/>
        <v>114000</v>
      </c>
      <c r="BA6683" s="138">
        <f t="shared" ca="1" si="147"/>
        <v>113999</v>
      </c>
      <c r="BB6683" s="138">
        <f t="shared" ca="1" si="148"/>
        <v>1</v>
      </c>
    </row>
    <row r="6684" spans="52:54" ht="15.75" customHeight="1">
      <c r="AZ6684" s="138">
        <f t="shared" ca="1" si="146"/>
        <v>241000</v>
      </c>
      <c r="BA6684" s="138">
        <f t="shared" ca="1" si="147"/>
        <v>240999</v>
      </c>
      <c r="BB6684" s="138">
        <f t="shared" ca="1" si="148"/>
        <v>1</v>
      </c>
    </row>
    <row r="6685" spans="52:54" ht="15.75" customHeight="1">
      <c r="AZ6685" s="138">
        <f t="shared" ca="1" si="146"/>
        <v>334000</v>
      </c>
      <c r="BA6685" s="138">
        <f t="shared" ca="1" si="147"/>
        <v>333999</v>
      </c>
      <c r="BB6685" s="138">
        <f t="shared" ca="1" si="148"/>
        <v>1</v>
      </c>
    </row>
    <row r="6686" spans="52:54" ht="15.75" customHeight="1">
      <c r="AZ6686" s="138">
        <f t="shared" ca="1" si="146"/>
        <v>120000</v>
      </c>
      <c r="BA6686" s="138">
        <f t="shared" ca="1" si="147"/>
        <v>119999</v>
      </c>
      <c r="BB6686" s="138">
        <f t="shared" ca="1" si="148"/>
        <v>1</v>
      </c>
    </row>
    <row r="6687" spans="52:54" ht="15.75" customHeight="1">
      <c r="AZ6687" s="138">
        <f t="shared" ca="1" si="146"/>
        <v>184000</v>
      </c>
      <c r="BA6687" s="138">
        <f t="shared" ca="1" si="147"/>
        <v>183999</v>
      </c>
      <c r="BB6687" s="138">
        <f t="shared" ca="1" si="148"/>
        <v>1</v>
      </c>
    </row>
    <row r="6688" spans="52:54" ht="15.75" customHeight="1">
      <c r="AZ6688" s="138">
        <f t="shared" ca="1" si="146"/>
        <v>191000</v>
      </c>
      <c r="BA6688" s="138">
        <f t="shared" ca="1" si="147"/>
        <v>190999</v>
      </c>
      <c r="BB6688" s="138">
        <f t="shared" ca="1" si="148"/>
        <v>1</v>
      </c>
    </row>
    <row r="6689" spans="52:54" ht="15.75" customHeight="1">
      <c r="AZ6689" s="138">
        <f t="shared" ca="1" si="146"/>
        <v>343000</v>
      </c>
      <c r="BA6689" s="138">
        <f t="shared" ca="1" si="147"/>
        <v>342999</v>
      </c>
      <c r="BB6689" s="138">
        <f t="shared" ca="1" si="148"/>
        <v>1</v>
      </c>
    </row>
    <row r="6690" spans="52:54" ht="15.75" customHeight="1">
      <c r="AZ6690" s="138">
        <f t="shared" ca="1" si="146"/>
        <v>375000</v>
      </c>
      <c r="BA6690" s="138">
        <f t="shared" ca="1" si="147"/>
        <v>374999</v>
      </c>
      <c r="BB6690" s="138">
        <f t="shared" ca="1" si="148"/>
        <v>1</v>
      </c>
    </row>
    <row r="6691" spans="52:54" ht="15.75" customHeight="1">
      <c r="AZ6691" s="138">
        <f t="shared" ca="1" si="146"/>
        <v>214000</v>
      </c>
      <c r="BA6691" s="138">
        <f t="shared" ca="1" si="147"/>
        <v>213999</v>
      </c>
      <c r="BB6691" s="138">
        <f t="shared" ca="1" si="148"/>
        <v>1</v>
      </c>
    </row>
    <row r="6692" spans="52:54" ht="15.75" customHeight="1">
      <c r="AZ6692" s="138">
        <f t="shared" ca="1" si="146"/>
        <v>127000</v>
      </c>
      <c r="BA6692" s="138">
        <f t="shared" ca="1" si="147"/>
        <v>126999</v>
      </c>
      <c r="BB6692" s="138">
        <f t="shared" ca="1" si="148"/>
        <v>1</v>
      </c>
    </row>
    <row r="6693" spans="52:54" ht="15.75" customHeight="1">
      <c r="AZ6693" s="138">
        <f t="shared" ca="1" si="146"/>
        <v>100000</v>
      </c>
      <c r="BA6693" s="138">
        <f t="shared" ca="1" si="147"/>
        <v>99999</v>
      </c>
      <c r="BB6693" s="138">
        <f t="shared" ca="1" si="148"/>
        <v>1</v>
      </c>
    </row>
    <row r="6694" spans="52:54" ht="15.75" customHeight="1">
      <c r="AZ6694" s="138">
        <f t="shared" ca="1" si="146"/>
        <v>260000</v>
      </c>
      <c r="BA6694" s="138">
        <f t="shared" ca="1" si="147"/>
        <v>259999</v>
      </c>
      <c r="BB6694" s="138">
        <f t="shared" ca="1" si="148"/>
        <v>1</v>
      </c>
    </row>
    <row r="6695" spans="52:54" ht="15.75" customHeight="1">
      <c r="AZ6695" s="138">
        <f t="shared" ca="1" si="146"/>
        <v>182000</v>
      </c>
      <c r="BA6695" s="138">
        <f t="shared" ca="1" si="147"/>
        <v>181999</v>
      </c>
      <c r="BB6695" s="138">
        <f t="shared" ca="1" si="148"/>
        <v>1</v>
      </c>
    </row>
    <row r="6696" spans="52:54" ht="15.75" customHeight="1">
      <c r="AZ6696" s="138">
        <f t="shared" ca="1" si="146"/>
        <v>122000</v>
      </c>
      <c r="BA6696" s="138">
        <f t="shared" ca="1" si="147"/>
        <v>121999</v>
      </c>
      <c r="BB6696" s="138">
        <f t="shared" ca="1" si="148"/>
        <v>1</v>
      </c>
    </row>
    <row r="6697" spans="52:54" ht="15.75" customHeight="1">
      <c r="AZ6697" s="138">
        <f t="shared" ca="1" si="146"/>
        <v>164000</v>
      </c>
      <c r="BA6697" s="138">
        <f t="shared" ca="1" si="147"/>
        <v>163999</v>
      </c>
      <c r="BB6697" s="138">
        <f t="shared" ca="1" si="148"/>
        <v>1</v>
      </c>
    </row>
    <row r="6698" spans="52:54" ht="15.75" customHeight="1">
      <c r="AZ6698" s="138">
        <f t="shared" ca="1" si="146"/>
        <v>301000</v>
      </c>
      <c r="BA6698" s="138">
        <f t="shared" ca="1" si="147"/>
        <v>300999</v>
      </c>
      <c r="BB6698" s="138">
        <f t="shared" ca="1" si="148"/>
        <v>1</v>
      </c>
    </row>
    <row r="6699" spans="52:54" ht="15.75" customHeight="1">
      <c r="AZ6699" s="138">
        <f t="shared" ca="1" si="146"/>
        <v>397000</v>
      </c>
      <c r="BA6699" s="138">
        <f t="shared" ca="1" si="147"/>
        <v>396999</v>
      </c>
      <c r="BB6699" s="138">
        <f t="shared" ca="1" si="148"/>
        <v>1</v>
      </c>
    </row>
    <row r="6700" spans="52:54" ht="15.75" customHeight="1">
      <c r="AZ6700" s="138">
        <f t="shared" ca="1" si="146"/>
        <v>332000</v>
      </c>
      <c r="BA6700" s="138">
        <f t="shared" ca="1" si="147"/>
        <v>331999</v>
      </c>
      <c r="BB6700" s="138">
        <f t="shared" ca="1" si="148"/>
        <v>1</v>
      </c>
    </row>
    <row r="6701" spans="52:54" ht="15.75" customHeight="1">
      <c r="AZ6701" s="138">
        <f t="shared" ca="1" si="146"/>
        <v>168000</v>
      </c>
      <c r="BA6701" s="138">
        <f t="shared" ca="1" si="147"/>
        <v>167999</v>
      </c>
      <c r="BB6701" s="138">
        <f t="shared" ca="1" si="148"/>
        <v>1</v>
      </c>
    </row>
    <row r="6702" spans="52:54" ht="15.75" customHeight="1">
      <c r="AZ6702" s="138">
        <f t="shared" ca="1" si="146"/>
        <v>310000</v>
      </c>
      <c r="BA6702" s="138">
        <f t="shared" ca="1" si="147"/>
        <v>309999</v>
      </c>
      <c r="BB6702" s="138">
        <f t="shared" ca="1" si="148"/>
        <v>1</v>
      </c>
    </row>
    <row r="6703" spans="52:54" ht="15.75" customHeight="1">
      <c r="AZ6703" s="138">
        <f t="shared" ca="1" si="146"/>
        <v>261000</v>
      </c>
      <c r="BA6703" s="138">
        <f t="shared" ca="1" si="147"/>
        <v>260999</v>
      </c>
      <c r="BB6703" s="138">
        <f t="shared" ca="1" si="148"/>
        <v>1</v>
      </c>
    </row>
    <row r="6704" spans="52:54" ht="15.75" customHeight="1">
      <c r="AZ6704" s="138">
        <f t="shared" ca="1" si="146"/>
        <v>156000</v>
      </c>
      <c r="BA6704" s="138">
        <f t="shared" ca="1" si="147"/>
        <v>155999</v>
      </c>
      <c r="BB6704" s="138">
        <f t="shared" ca="1" si="148"/>
        <v>1</v>
      </c>
    </row>
    <row r="6705" spans="52:54" ht="15.75" customHeight="1">
      <c r="AZ6705" s="138">
        <f t="shared" ca="1" si="146"/>
        <v>384000</v>
      </c>
      <c r="BA6705" s="138">
        <f t="shared" ca="1" si="147"/>
        <v>383999</v>
      </c>
      <c r="BB6705" s="138">
        <f t="shared" ca="1" si="148"/>
        <v>1</v>
      </c>
    </row>
    <row r="6706" spans="52:54" ht="15.75" customHeight="1">
      <c r="AZ6706" s="138">
        <f t="shared" ca="1" si="146"/>
        <v>391000</v>
      </c>
      <c r="BA6706" s="138">
        <f t="shared" ca="1" si="147"/>
        <v>390999</v>
      </c>
      <c r="BB6706" s="138">
        <f t="shared" ca="1" si="148"/>
        <v>1</v>
      </c>
    </row>
    <row r="6707" spans="52:54" ht="15.75" customHeight="1">
      <c r="AZ6707" s="138">
        <f t="shared" ca="1" si="146"/>
        <v>108000</v>
      </c>
      <c r="BA6707" s="138">
        <f t="shared" ca="1" si="147"/>
        <v>107999</v>
      </c>
      <c r="BB6707" s="138">
        <f t="shared" ca="1" si="148"/>
        <v>1</v>
      </c>
    </row>
    <row r="6708" spans="52:54" ht="15.75" customHeight="1">
      <c r="AZ6708" s="138">
        <f t="shared" ca="1" si="146"/>
        <v>157000</v>
      </c>
      <c r="BA6708" s="138">
        <f t="shared" ca="1" si="147"/>
        <v>156999</v>
      </c>
      <c r="BB6708" s="138">
        <f t="shared" ca="1" si="148"/>
        <v>1</v>
      </c>
    </row>
    <row r="6709" spans="52:54" ht="15.75" customHeight="1">
      <c r="AZ6709" s="138">
        <f t="shared" ca="1" si="146"/>
        <v>235000</v>
      </c>
      <c r="BA6709" s="138">
        <f t="shared" ca="1" si="147"/>
        <v>234999</v>
      </c>
      <c r="BB6709" s="138">
        <f t="shared" ca="1" si="148"/>
        <v>1</v>
      </c>
    </row>
    <row r="6710" spans="52:54" ht="15.75" customHeight="1">
      <c r="AZ6710" s="138">
        <f t="shared" ca="1" si="146"/>
        <v>253000</v>
      </c>
      <c r="BA6710" s="138">
        <f t="shared" ca="1" si="147"/>
        <v>252999</v>
      </c>
      <c r="BB6710" s="138">
        <f t="shared" ca="1" si="148"/>
        <v>1</v>
      </c>
    </row>
    <row r="6711" spans="52:54" ht="15.75" customHeight="1">
      <c r="AZ6711" s="138">
        <f t="shared" ca="1" si="146"/>
        <v>277000</v>
      </c>
      <c r="BA6711" s="138">
        <f t="shared" ca="1" si="147"/>
        <v>276999</v>
      </c>
      <c r="BB6711" s="138">
        <f t="shared" ca="1" si="148"/>
        <v>1</v>
      </c>
    </row>
    <row r="6712" spans="52:54" ht="15.75" customHeight="1">
      <c r="AZ6712" s="138">
        <f t="shared" ca="1" si="146"/>
        <v>329000</v>
      </c>
      <c r="BA6712" s="138">
        <f t="shared" ca="1" si="147"/>
        <v>328999</v>
      </c>
      <c r="BB6712" s="138">
        <f t="shared" ca="1" si="148"/>
        <v>1</v>
      </c>
    </row>
    <row r="6713" spans="52:54" ht="15.75" customHeight="1">
      <c r="AZ6713" s="138">
        <f t="shared" ca="1" si="146"/>
        <v>367000</v>
      </c>
      <c r="BA6713" s="138">
        <f t="shared" ca="1" si="147"/>
        <v>366999</v>
      </c>
      <c r="BB6713" s="138">
        <f t="shared" ca="1" si="148"/>
        <v>1</v>
      </c>
    </row>
    <row r="6714" spans="52:54" ht="15.75" customHeight="1">
      <c r="AZ6714" s="138">
        <f t="shared" ca="1" si="146"/>
        <v>391000</v>
      </c>
      <c r="BA6714" s="138">
        <f t="shared" ca="1" si="147"/>
        <v>390999</v>
      </c>
      <c r="BB6714" s="138">
        <f t="shared" ca="1" si="148"/>
        <v>1</v>
      </c>
    </row>
    <row r="6715" spans="52:54" ht="15.75" customHeight="1">
      <c r="AZ6715" s="138">
        <f t="shared" ca="1" si="146"/>
        <v>187000</v>
      </c>
      <c r="BA6715" s="138">
        <f t="shared" ca="1" si="147"/>
        <v>186999</v>
      </c>
      <c r="BB6715" s="138">
        <f t="shared" ca="1" si="148"/>
        <v>1</v>
      </c>
    </row>
    <row r="6716" spans="52:54" ht="15.75" customHeight="1">
      <c r="AZ6716" s="138">
        <f t="shared" ca="1" si="146"/>
        <v>255000</v>
      </c>
      <c r="BA6716" s="138">
        <f t="shared" ca="1" si="147"/>
        <v>254999</v>
      </c>
      <c r="BB6716" s="138">
        <f t="shared" ca="1" si="148"/>
        <v>1</v>
      </c>
    </row>
    <row r="6717" spans="52:54" ht="15.75" customHeight="1">
      <c r="AZ6717" s="138">
        <f t="shared" ca="1" si="146"/>
        <v>393000</v>
      </c>
      <c r="BA6717" s="138">
        <f t="shared" ca="1" si="147"/>
        <v>392999</v>
      </c>
      <c r="BB6717" s="138">
        <f t="shared" ca="1" si="148"/>
        <v>1</v>
      </c>
    </row>
    <row r="6718" spans="52:54" ht="15.75" customHeight="1">
      <c r="AZ6718" s="138">
        <f t="shared" ca="1" si="146"/>
        <v>176000</v>
      </c>
      <c r="BA6718" s="138">
        <f t="shared" ca="1" si="147"/>
        <v>175999</v>
      </c>
      <c r="BB6718" s="138">
        <f t="shared" ca="1" si="148"/>
        <v>1</v>
      </c>
    </row>
    <row r="6719" spans="52:54" ht="15.75" customHeight="1">
      <c r="AZ6719" s="138">
        <f t="shared" ca="1" si="146"/>
        <v>243000</v>
      </c>
      <c r="BA6719" s="138">
        <f t="shared" ca="1" si="147"/>
        <v>242999</v>
      </c>
      <c r="BB6719" s="138">
        <f t="shared" ca="1" si="148"/>
        <v>1</v>
      </c>
    </row>
    <row r="6720" spans="52:54" ht="15.75" customHeight="1">
      <c r="AZ6720" s="138">
        <f t="shared" ca="1" si="146"/>
        <v>280000</v>
      </c>
      <c r="BA6720" s="138">
        <f t="shared" ca="1" si="147"/>
        <v>279999</v>
      </c>
      <c r="BB6720" s="138">
        <f t="shared" ca="1" si="148"/>
        <v>1</v>
      </c>
    </row>
    <row r="6721" spans="52:54" ht="15.75" customHeight="1">
      <c r="AZ6721" s="138">
        <f t="shared" ca="1" si="146"/>
        <v>366000</v>
      </c>
      <c r="BA6721" s="138">
        <f t="shared" ca="1" si="147"/>
        <v>365999</v>
      </c>
      <c r="BB6721" s="138">
        <f t="shared" ca="1" si="148"/>
        <v>1</v>
      </c>
    </row>
    <row r="6722" spans="52:54" ht="15.75" customHeight="1">
      <c r="AZ6722" s="138">
        <f t="shared" ca="1" si="146"/>
        <v>217000</v>
      </c>
      <c r="BA6722" s="138">
        <f t="shared" ca="1" si="147"/>
        <v>216999</v>
      </c>
      <c r="BB6722" s="138">
        <f t="shared" ca="1" si="148"/>
        <v>1</v>
      </c>
    </row>
    <row r="6723" spans="52:54" ht="15.75" customHeight="1">
      <c r="AZ6723" s="138">
        <f t="shared" ca="1" si="146"/>
        <v>394000</v>
      </c>
      <c r="BA6723" s="138">
        <f t="shared" ca="1" si="147"/>
        <v>393999</v>
      </c>
      <c r="BB6723" s="138">
        <f t="shared" ca="1" si="148"/>
        <v>1</v>
      </c>
    </row>
    <row r="6724" spans="52:54" ht="15.75" customHeight="1">
      <c r="AZ6724" s="138">
        <f t="shared" ca="1" si="146"/>
        <v>364000</v>
      </c>
      <c r="BA6724" s="138">
        <f t="shared" ca="1" si="147"/>
        <v>363999</v>
      </c>
      <c r="BB6724" s="138">
        <f t="shared" ca="1" si="148"/>
        <v>1</v>
      </c>
    </row>
    <row r="6725" spans="52:54" ht="15.75" customHeight="1">
      <c r="AZ6725" s="138">
        <f t="shared" ca="1" si="146"/>
        <v>194000</v>
      </c>
      <c r="BA6725" s="138">
        <f t="shared" ca="1" si="147"/>
        <v>193999</v>
      </c>
      <c r="BB6725" s="138">
        <f t="shared" ca="1" si="148"/>
        <v>1</v>
      </c>
    </row>
    <row r="6726" spans="52:54" ht="15.75" customHeight="1">
      <c r="AZ6726" s="138">
        <f t="shared" ca="1" si="146"/>
        <v>393000</v>
      </c>
      <c r="BA6726" s="138">
        <f t="shared" ca="1" si="147"/>
        <v>392999</v>
      </c>
      <c r="BB6726" s="138">
        <f t="shared" ca="1" si="148"/>
        <v>1</v>
      </c>
    </row>
    <row r="6727" spans="52:54" ht="15.75" customHeight="1">
      <c r="AZ6727" s="138">
        <f t="shared" ca="1" si="146"/>
        <v>350000</v>
      </c>
      <c r="BA6727" s="138">
        <f t="shared" ca="1" si="147"/>
        <v>349999</v>
      </c>
      <c r="BB6727" s="138">
        <f t="shared" ca="1" si="148"/>
        <v>1</v>
      </c>
    </row>
    <row r="6728" spans="52:54" ht="15.75" customHeight="1">
      <c r="AZ6728" s="138">
        <f t="shared" ca="1" si="146"/>
        <v>229000</v>
      </c>
      <c r="BA6728" s="138">
        <f t="shared" ca="1" si="147"/>
        <v>228999</v>
      </c>
      <c r="BB6728" s="138">
        <f t="shared" ca="1" si="148"/>
        <v>1</v>
      </c>
    </row>
    <row r="6729" spans="52:54" ht="15.75" customHeight="1">
      <c r="AZ6729" s="138">
        <f t="shared" ca="1" si="146"/>
        <v>124000</v>
      </c>
      <c r="BA6729" s="138">
        <f t="shared" ca="1" si="147"/>
        <v>123999</v>
      </c>
      <c r="BB6729" s="138">
        <f t="shared" ca="1" si="148"/>
        <v>1</v>
      </c>
    </row>
    <row r="6730" spans="52:54" ht="15.75" customHeight="1">
      <c r="AZ6730" s="138">
        <f t="shared" ca="1" si="146"/>
        <v>277000</v>
      </c>
      <c r="BA6730" s="138">
        <f t="shared" ca="1" si="147"/>
        <v>276999</v>
      </c>
      <c r="BB6730" s="138">
        <f t="shared" ca="1" si="148"/>
        <v>1</v>
      </c>
    </row>
    <row r="6731" spans="52:54" ht="15.75" customHeight="1">
      <c r="AZ6731" s="138">
        <f t="shared" ca="1" si="146"/>
        <v>260000</v>
      </c>
      <c r="BA6731" s="138">
        <f t="shared" ca="1" si="147"/>
        <v>259999</v>
      </c>
      <c r="BB6731" s="138">
        <f t="shared" ca="1" si="148"/>
        <v>1</v>
      </c>
    </row>
    <row r="6732" spans="52:54" ht="15.75" customHeight="1">
      <c r="AZ6732" s="138">
        <f t="shared" ca="1" si="146"/>
        <v>138000</v>
      </c>
      <c r="BA6732" s="138">
        <f t="shared" ca="1" si="147"/>
        <v>137999</v>
      </c>
      <c r="BB6732" s="138">
        <f t="shared" ca="1" si="148"/>
        <v>1</v>
      </c>
    </row>
    <row r="6733" spans="52:54" ht="15.75" customHeight="1">
      <c r="AZ6733" s="138">
        <f t="shared" ca="1" si="146"/>
        <v>385000</v>
      </c>
      <c r="BA6733" s="138">
        <f t="shared" ca="1" si="147"/>
        <v>384999</v>
      </c>
      <c r="BB6733" s="138">
        <f t="shared" ca="1" si="148"/>
        <v>1</v>
      </c>
    </row>
    <row r="6734" spans="52:54" ht="15.75" customHeight="1">
      <c r="AZ6734" s="138">
        <f t="shared" ca="1" si="146"/>
        <v>307000</v>
      </c>
      <c r="BA6734" s="138">
        <f t="shared" ca="1" si="147"/>
        <v>306999</v>
      </c>
      <c r="BB6734" s="138">
        <f t="shared" ca="1" si="148"/>
        <v>1</v>
      </c>
    </row>
    <row r="6735" spans="52:54" ht="15.75" customHeight="1">
      <c r="AZ6735" s="138">
        <f t="shared" ca="1" si="146"/>
        <v>263000</v>
      </c>
      <c r="BA6735" s="138">
        <f t="shared" ca="1" si="147"/>
        <v>262999</v>
      </c>
      <c r="BB6735" s="138">
        <f t="shared" ca="1" si="148"/>
        <v>1</v>
      </c>
    </row>
    <row r="6736" spans="52:54" ht="15.75" customHeight="1">
      <c r="AZ6736" s="138">
        <f t="shared" ca="1" si="146"/>
        <v>294000</v>
      </c>
      <c r="BA6736" s="138">
        <f t="shared" ca="1" si="147"/>
        <v>293999</v>
      </c>
      <c r="BB6736" s="138">
        <f t="shared" ca="1" si="148"/>
        <v>1</v>
      </c>
    </row>
    <row r="6737" spans="52:54" ht="15.75" customHeight="1">
      <c r="AZ6737" s="138">
        <f t="shared" ca="1" si="146"/>
        <v>112000</v>
      </c>
      <c r="BA6737" s="138">
        <f t="shared" ca="1" si="147"/>
        <v>111999</v>
      </c>
      <c r="BB6737" s="138">
        <f t="shared" ca="1" si="148"/>
        <v>1</v>
      </c>
    </row>
    <row r="6738" spans="52:54" ht="15.75" customHeight="1">
      <c r="AZ6738" s="138">
        <f t="shared" ca="1" si="146"/>
        <v>360000</v>
      </c>
      <c r="BA6738" s="138">
        <f t="shared" ca="1" si="147"/>
        <v>359999</v>
      </c>
      <c r="BB6738" s="138">
        <f t="shared" ca="1" si="148"/>
        <v>1</v>
      </c>
    </row>
    <row r="6739" spans="52:54" ht="15.75" customHeight="1">
      <c r="AZ6739" s="138">
        <f t="shared" ca="1" si="146"/>
        <v>137000</v>
      </c>
      <c r="BA6739" s="138">
        <f t="shared" ca="1" si="147"/>
        <v>136999</v>
      </c>
      <c r="BB6739" s="138">
        <f t="shared" ca="1" si="148"/>
        <v>1</v>
      </c>
    </row>
    <row r="6740" spans="52:54" ht="15.75" customHeight="1">
      <c r="AZ6740" s="138">
        <f t="shared" ca="1" si="146"/>
        <v>198000</v>
      </c>
      <c r="BA6740" s="138">
        <f t="shared" ca="1" si="147"/>
        <v>197999</v>
      </c>
      <c r="BB6740" s="138">
        <f t="shared" ca="1" si="148"/>
        <v>1</v>
      </c>
    </row>
    <row r="6741" spans="52:54" ht="15.75" customHeight="1">
      <c r="AZ6741" s="138">
        <f t="shared" ca="1" si="146"/>
        <v>171000</v>
      </c>
      <c r="BA6741" s="138">
        <f t="shared" ca="1" si="147"/>
        <v>170999</v>
      </c>
      <c r="BB6741" s="138">
        <f t="shared" ca="1" si="148"/>
        <v>1</v>
      </c>
    </row>
    <row r="6742" spans="52:54" ht="15.75" customHeight="1">
      <c r="AZ6742" s="138">
        <f t="shared" ca="1" si="146"/>
        <v>354000</v>
      </c>
      <c r="BA6742" s="138">
        <f t="shared" ca="1" si="147"/>
        <v>353999</v>
      </c>
      <c r="BB6742" s="138">
        <f t="shared" ca="1" si="148"/>
        <v>1</v>
      </c>
    </row>
    <row r="6743" spans="52:54" ht="15.75" customHeight="1">
      <c r="AZ6743" s="138">
        <f t="shared" ca="1" si="146"/>
        <v>121000</v>
      </c>
      <c r="BA6743" s="138">
        <f t="shared" ca="1" si="147"/>
        <v>120999</v>
      </c>
      <c r="BB6743" s="138">
        <f t="shared" ca="1" si="148"/>
        <v>1</v>
      </c>
    </row>
    <row r="6744" spans="52:54" ht="15.75" customHeight="1">
      <c r="AZ6744" s="138">
        <f t="shared" ca="1" si="146"/>
        <v>224000</v>
      </c>
      <c r="BA6744" s="138">
        <f t="shared" ca="1" si="147"/>
        <v>223999</v>
      </c>
      <c r="BB6744" s="138">
        <f t="shared" ca="1" si="148"/>
        <v>1</v>
      </c>
    </row>
    <row r="6745" spans="52:54" ht="15.75" customHeight="1">
      <c r="AZ6745" s="138">
        <f t="shared" ca="1" si="146"/>
        <v>338000</v>
      </c>
      <c r="BA6745" s="138">
        <f t="shared" ca="1" si="147"/>
        <v>337999</v>
      </c>
      <c r="BB6745" s="138">
        <f t="shared" ca="1" si="148"/>
        <v>1</v>
      </c>
    </row>
    <row r="6746" spans="52:54" ht="15.75" customHeight="1">
      <c r="AZ6746" s="138">
        <f t="shared" ca="1" si="146"/>
        <v>241000</v>
      </c>
      <c r="BA6746" s="138">
        <f t="shared" ca="1" si="147"/>
        <v>240999</v>
      </c>
      <c r="BB6746" s="138">
        <f t="shared" ca="1" si="148"/>
        <v>1</v>
      </c>
    </row>
    <row r="6747" spans="52:54" ht="15.75" customHeight="1">
      <c r="AZ6747" s="138">
        <f t="shared" ca="1" si="146"/>
        <v>145000</v>
      </c>
      <c r="BA6747" s="138">
        <f t="shared" ca="1" si="147"/>
        <v>144999</v>
      </c>
      <c r="BB6747" s="138">
        <f t="shared" ca="1" si="148"/>
        <v>1</v>
      </c>
    </row>
    <row r="6748" spans="52:54" ht="15.75" customHeight="1">
      <c r="AZ6748" s="138">
        <f t="shared" ca="1" si="146"/>
        <v>277000</v>
      </c>
      <c r="BA6748" s="138">
        <f t="shared" ca="1" si="147"/>
        <v>276999</v>
      </c>
      <c r="BB6748" s="138">
        <f t="shared" ca="1" si="148"/>
        <v>1</v>
      </c>
    </row>
    <row r="6749" spans="52:54" ht="15.75" customHeight="1">
      <c r="AZ6749" s="138">
        <f t="shared" ca="1" si="146"/>
        <v>335000</v>
      </c>
      <c r="BA6749" s="138">
        <f t="shared" ca="1" si="147"/>
        <v>334999</v>
      </c>
      <c r="BB6749" s="138">
        <f t="shared" ca="1" si="148"/>
        <v>1</v>
      </c>
    </row>
    <row r="6750" spans="52:54" ht="15.75" customHeight="1">
      <c r="AZ6750" s="138">
        <f t="shared" ca="1" si="146"/>
        <v>178000</v>
      </c>
      <c r="BA6750" s="138">
        <f t="shared" ca="1" si="147"/>
        <v>177999</v>
      </c>
      <c r="BB6750" s="138">
        <f t="shared" ca="1" si="148"/>
        <v>1</v>
      </c>
    </row>
    <row r="6751" spans="52:54" ht="15.75" customHeight="1">
      <c r="AZ6751" s="138">
        <f t="shared" ca="1" si="146"/>
        <v>191000</v>
      </c>
      <c r="BA6751" s="138">
        <f t="shared" ca="1" si="147"/>
        <v>190999</v>
      </c>
      <c r="BB6751" s="138">
        <f t="shared" ca="1" si="148"/>
        <v>1</v>
      </c>
    </row>
    <row r="6752" spans="52:54" ht="15.75" customHeight="1">
      <c r="AZ6752" s="138">
        <f t="shared" ca="1" si="146"/>
        <v>343000</v>
      </c>
      <c r="BA6752" s="138">
        <f t="shared" ca="1" si="147"/>
        <v>342999</v>
      </c>
      <c r="BB6752" s="138">
        <f t="shared" ca="1" si="148"/>
        <v>1</v>
      </c>
    </row>
    <row r="6753" spans="52:54" ht="15.75" customHeight="1">
      <c r="AZ6753" s="138">
        <f t="shared" ca="1" si="146"/>
        <v>259000</v>
      </c>
      <c r="BA6753" s="138">
        <f t="shared" ca="1" si="147"/>
        <v>258999</v>
      </c>
      <c r="BB6753" s="138">
        <f t="shared" ca="1" si="148"/>
        <v>1</v>
      </c>
    </row>
    <row r="6754" spans="52:54" ht="15.75" customHeight="1">
      <c r="AZ6754" s="138">
        <f t="shared" ca="1" si="146"/>
        <v>235000</v>
      </c>
      <c r="BA6754" s="138">
        <f t="shared" ca="1" si="147"/>
        <v>234999</v>
      </c>
      <c r="BB6754" s="138">
        <f t="shared" ca="1" si="148"/>
        <v>1</v>
      </c>
    </row>
    <row r="6755" spans="52:54" ht="15.75" customHeight="1">
      <c r="AZ6755" s="138">
        <f t="shared" ca="1" si="146"/>
        <v>139000</v>
      </c>
      <c r="BA6755" s="138">
        <f t="shared" ca="1" si="147"/>
        <v>138999</v>
      </c>
      <c r="BB6755" s="138">
        <f t="shared" ca="1" si="148"/>
        <v>1</v>
      </c>
    </row>
    <row r="6756" spans="52:54" ht="15.75" customHeight="1">
      <c r="AZ6756" s="138">
        <f t="shared" ca="1" si="146"/>
        <v>177000</v>
      </c>
      <c r="BA6756" s="138">
        <f t="shared" ca="1" si="147"/>
        <v>176999</v>
      </c>
      <c r="BB6756" s="138">
        <f t="shared" ca="1" si="148"/>
        <v>1</v>
      </c>
    </row>
    <row r="6757" spans="52:54" ht="15.75" customHeight="1">
      <c r="AZ6757" s="138">
        <f t="shared" ca="1" si="146"/>
        <v>116000</v>
      </c>
      <c r="BA6757" s="138">
        <f t="shared" ca="1" si="147"/>
        <v>115999</v>
      </c>
      <c r="BB6757" s="138">
        <f t="shared" ca="1" si="148"/>
        <v>1</v>
      </c>
    </row>
    <row r="6758" spans="52:54" ht="15.75" customHeight="1">
      <c r="AZ6758" s="138">
        <f t="shared" ca="1" si="146"/>
        <v>288000</v>
      </c>
      <c r="BA6758" s="138">
        <f t="shared" ca="1" si="147"/>
        <v>287999</v>
      </c>
      <c r="BB6758" s="138">
        <f t="shared" ca="1" si="148"/>
        <v>1</v>
      </c>
    </row>
    <row r="6759" spans="52:54" ht="15.75" customHeight="1">
      <c r="AZ6759" s="138">
        <f t="shared" ca="1" si="146"/>
        <v>393000</v>
      </c>
      <c r="BA6759" s="138">
        <f t="shared" ca="1" si="147"/>
        <v>392999</v>
      </c>
      <c r="BB6759" s="138">
        <f t="shared" ca="1" si="148"/>
        <v>1</v>
      </c>
    </row>
    <row r="6760" spans="52:54" ht="15.75" customHeight="1">
      <c r="AZ6760" s="138">
        <f t="shared" ca="1" si="146"/>
        <v>230000</v>
      </c>
      <c r="BA6760" s="138">
        <f t="shared" ca="1" si="147"/>
        <v>229999</v>
      </c>
      <c r="BB6760" s="138">
        <f t="shared" ca="1" si="148"/>
        <v>1</v>
      </c>
    </row>
    <row r="6761" spans="52:54" ht="15.75" customHeight="1">
      <c r="AZ6761" s="138">
        <f t="shared" ca="1" si="146"/>
        <v>263000</v>
      </c>
      <c r="BA6761" s="138">
        <f t="shared" ca="1" si="147"/>
        <v>262999</v>
      </c>
      <c r="BB6761" s="138">
        <f t="shared" ca="1" si="148"/>
        <v>1</v>
      </c>
    </row>
    <row r="6762" spans="52:54" ht="15.75" customHeight="1">
      <c r="AZ6762" s="138">
        <f t="shared" ca="1" si="146"/>
        <v>198000</v>
      </c>
      <c r="BA6762" s="138">
        <f t="shared" ca="1" si="147"/>
        <v>197999</v>
      </c>
      <c r="BB6762" s="138">
        <f t="shared" ca="1" si="148"/>
        <v>1</v>
      </c>
    </row>
    <row r="6763" spans="52:54" ht="15.75" customHeight="1">
      <c r="AZ6763" s="138">
        <f t="shared" ca="1" si="146"/>
        <v>168000</v>
      </c>
      <c r="BA6763" s="138">
        <f t="shared" ca="1" si="147"/>
        <v>167999</v>
      </c>
      <c r="BB6763" s="138">
        <f t="shared" ca="1" si="148"/>
        <v>1</v>
      </c>
    </row>
    <row r="6764" spans="52:54" ht="15.75" customHeight="1">
      <c r="AZ6764" s="138">
        <f t="shared" ca="1" si="146"/>
        <v>301000</v>
      </c>
      <c r="BA6764" s="138">
        <f t="shared" ca="1" si="147"/>
        <v>300999</v>
      </c>
      <c r="BB6764" s="138">
        <f t="shared" ca="1" si="148"/>
        <v>1</v>
      </c>
    </row>
    <row r="6765" spans="52:54" ht="15.75" customHeight="1">
      <c r="AZ6765" s="138">
        <f t="shared" ca="1" si="146"/>
        <v>220000</v>
      </c>
      <c r="BA6765" s="138">
        <f t="shared" ca="1" si="147"/>
        <v>219999</v>
      </c>
      <c r="BB6765" s="138">
        <f t="shared" ca="1" si="148"/>
        <v>1</v>
      </c>
    </row>
    <row r="6766" spans="52:54" ht="15.75" customHeight="1">
      <c r="AZ6766" s="138">
        <f t="shared" ca="1" si="146"/>
        <v>219000</v>
      </c>
      <c r="BA6766" s="138">
        <f t="shared" ca="1" si="147"/>
        <v>218999</v>
      </c>
      <c r="BB6766" s="138">
        <f t="shared" ca="1" si="148"/>
        <v>1</v>
      </c>
    </row>
    <row r="6767" spans="52:54" ht="15.75" customHeight="1">
      <c r="AZ6767" s="138">
        <f t="shared" ca="1" si="146"/>
        <v>258000</v>
      </c>
      <c r="BA6767" s="138">
        <f t="shared" ca="1" si="147"/>
        <v>257999</v>
      </c>
      <c r="BB6767" s="138">
        <f t="shared" ca="1" si="148"/>
        <v>1</v>
      </c>
    </row>
    <row r="6768" spans="52:54" ht="15.75" customHeight="1">
      <c r="AZ6768" s="138">
        <f t="shared" ca="1" si="146"/>
        <v>281000</v>
      </c>
      <c r="BA6768" s="138">
        <f t="shared" ca="1" si="147"/>
        <v>280999</v>
      </c>
      <c r="BB6768" s="138">
        <f t="shared" ca="1" si="148"/>
        <v>1</v>
      </c>
    </row>
    <row r="6769" spans="52:54" ht="15.75" customHeight="1">
      <c r="AZ6769" s="138">
        <f t="shared" ca="1" si="146"/>
        <v>336000</v>
      </c>
      <c r="BA6769" s="138">
        <f t="shared" ca="1" si="147"/>
        <v>335999</v>
      </c>
      <c r="BB6769" s="138">
        <f t="shared" ca="1" si="148"/>
        <v>1</v>
      </c>
    </row>
    <row r="6770" spans="52:54" ht="15.75" customHeight="1">
      <c r="AZ6770" s="138">
        <f t="shared" ca="1" si="146"/>
        <v>126000</v>
      </c>
      <c r="BA6770" s="138">
        <f t="shared" ca="1" si="147"/>
        <v>125999</v>
      </c>
      <c r="BB6770" s="138">
        <f t="shared" ca="1" si="148"/>
        <v>1</v>
      </c>
    </row>
    <row r="6771" spans="52:54" ht="15.75" customHeight="1">
      <c r="AZ6771" s="138">
        <f t="shared" ca="1" si="146"/>
        <v>223000</v>
      </c>
      <c r="BA6771" s="138">
        <f t="shared" ca="1" si="147"/>
        <v>222999</v>
      </c>
      <c r="BB6771" s="138">
        <f t="shared" ca="1" si="148"/>
        <v>1</v>
      </c>
    </row>
    <row r="6772" spans="52:54" ht="15.75" customHeight="1">
      <c r="AZ6772" s="138">
        <f t="shared" ca="1" si="146"/>
        <v>399000</v>
      </c>
      <c r="BA6772" s="138">
        <f t="shared" ca="1" si="147"/>
        <v>398999</v>
      </c>
      <c r="BB6772" s="138">
        <f t="shared" ca="1" si="148"/>
        <v>1</v>
      </c>
    </row>
    <row r="6773" spans="52:54" ht="15.75" customHeight="1">
      <c r="AZ6773" s="138">
        <f t="shared" ca="1" si="146"/>
        <v>287000</v>
      </c>
      <c r="BA6773" s="138">
        <f t="shared" ca="1" si="147"/>
        <v>286999</v>
      </c>
      <c r="BB6773" s="138">
        <f t="shared" ca="1" si="148"/>
        <v>1</v>
      </c>
    </row>
    <row r="6774" spans="52:54" ht="15.75" customHeight="1">
      <c r="AZ6774" s="138">
        <f t="shared" ca="1" si="146"/>
        <v>169000</v>
      </c>
      <c r="BA6774" s="138">
        <f t="shared" ca="1" si="147"/>
        <v>168999</v>
      </c>
      <c r="BB6774" s="138">
        <f t="shared" ca="1" si="148"/>
        <v>1</v>
      </c>
    </row>
    <row r="6775" spans="52:54" ht="15.75" customHeight="1">
      <c r="AZ6775" s="138">
        <f t="shared" ca="1" si="146"/>
        <v>296000</v>
      </c>
      <c r="BA6775" s="138">
        <f t="shared" ca="1" si="147"/>
        <v>295999</v>
      </c>
      <c r="BB6775" s="138">
        <f t="shared" ca="1" si="148"/>
        <v>1</v>
      </c>
    </row>
    <row r="6776" spans="52:54" ht="15.75" customHeight="1">
      <c r="AZ6776" s="138">
        <f t="shared" ca="1" si="146"/>
        <v>340000</v>
      </c>
      <c r="BA6776" s="138">
        <f t="shared" ca="1" si="147"/>
        <v>339999</v>
      </c>
      <c r="BB6776" s="138">
        <f t="shared" ca="1" si="148"/>
        <v>1</v>
      </c>
    </row>
    <row r="6777" spans="52:54" ht="15.75" customHeight="1">
      <c r="AZ6777" s="138">
        <f t="shared" ca="1" si="146"/>
        <v>167000</v>
      </c>
      <c r="BA6777" s="138">
        <f t="shared" ca="1" si="147"/>
        <v>166999</v>
      </c>
      <c r="BB6777" s="138">
        <f t="shared" ca="1" si="148"/>
        <v>1</v>
      </c>
    </row>
    <row r="6778" spans="52:54" ht="15.75" customHeight="1">
      <c r="AZ6778" s="138">
        <f t="shared" ca="1" si="146"/>
        <v>279000</v>
      </c>
      <c r="BA6778" s="138">
        <f t="shared" ca="1" si="147"/>
        <v>278999</v>
      </c>
      <c r="BB6778" s="138">
        <f t="shared" ca="1" si="148"/>
        <v>1</v>
      </c>
    </row>
    <row r="6779" spans="52:54" ht="15.75" customHeight="1">
      <c r="AZ6779" s="138">
        <f t="shared" ca="1" si="146"/>
        <v>342000</v>
      </c>
      <c r="BA6779" s="138">
        <f t="shared" ca="1" si="147"/>
        <v>341999</v>
      </c>
      <c r="BB6779" s="138">
        <f t="shared" ca="1" si="148"/>
        <v>1</v>
      </c>
    </row>
    <row r="6780" spans="52:54" ht="15.75" customHeight="1">
      <c r="AZ6780" s="138">
        <f t="shared" ca="1" si="146"/>
        <v>218000</v>
      </c>
      <c r="BA6780" s="138">
        <f t="shared" ca="1" si="147"/>
        <v>217999</v>
      </c>
      <c r="BB6780" s="138">
        <f t="shared" ca="1" si="148"/>
        <v>1</v>
      </c>
    </row>
    <row r="6781" spans="52:54" ht="15.75" customHeight="1">
      <c r="AZ6781" s="138">
        <f t="shared" ca="1" si="146"/>
        <v>311000</v>
      </c>
      <c r="BA6781" s="138">
        <f t="shared" ca="1" si="147"/>
        <v>310999</v>
      </c>
      <c r="BB6781" s="138">
        <f t="shared" ca="1" si="148"/>
        <v>1</v>
      </c>
    </row>
    <row r="6782" spans="52:54" ht="15.75" customHeight="1">
      <c r="AZ6782" s="138">
        <f t="shared" ca="1" si="146"/>
        <v>390000</v>
      </c>
      <c r="BA6782" s="138">
        <f t="shared" ca="1" si="147"/>
        <v>389999</v>
      </c>
      <c r="BB6782" s="138">
        <f t="shared" ca="1" si="148"/>
        <v>1</v>
      </c>
    </row>
    <row r="6783" spans="52:54" ht="15.75" customHeight="1">
      <c r="AZ6783" s="138">
        <f t="shared" ca="1" si="146"/>
        <v>119000</v>
      </c>
      <c r="BA6783" s="138">
        <f t="shared" ca="1" si="147"/>
        <v>118999</v>
      </c>
      <c r="BB6783" s="138">
        <f t="shared" ca="1" si="148"/>
        <v>1</v>
      </c>
    </row>
    <row r="6784" spans="52:54" ht="15.75" customHeight="1">
      <c r="AZ6784" s="138">
        <f t="shared" ca="1" si="146"/>
        <v>154000</v>
      </c>
      <c r="BA6784" s="138">
        <f t="shared" ca="1" si="147"/>
        <v>153999</v>
      </c>
      <c r="BB6784" s="138">
        <f t="shared" ca="1" si="148"/>
        <v>1</v>
      </c>
    </row>
    <row r="6785" spans="52:54" ht="15.75" customHeight="1">
      <c r="AZ6785" s="138">
        <f t="shared" ca="1" si="146"/>
        <v>216000</v>
      </c>
      <c r="BA6785" s="138">
        <f t="shared" ca="1" si="147"/>
        <v>215999</v>
      </c>
      <c r="BB6785" s="138">
        <f t="shared" ca="1" si="148"/>
        <v>1</v>
      </c>
    </row>
    <row r="6786" spans="52:54" ht="15.75" customHeight="1">
      <c r="AZ6786" s="138">
        <f t="shared" ca="1" si="146"/>
        <v>370000</v>
      </c>
      <c r="BA6786" s="138">
        <f t="shared" ca="1" si="147"/>
        <v>369999</v>
      </c>
      <c r="BB6786" s="138">
        <f t="shared" ca="1" si="148"/>
        <v>1</v>
      </c>
    </row>
    <row r="6787" spans="52:54" ht="15.75" customHeight="1">
      <c r="AZ6787" s="138">
        <f t="shared" ca="1" si="146"/>
        <v>134000</v>
      </c>
      <c r="BA6787" s="138">
        <f t="shared" ca="1" si="147"/>
        <v>133999</v>
      </c>
      <c r="BB6787" s="138">
        <f t="shared" ca="1" si="148"/>
        <v>1</v>
      </c>
    </row>
    <row r="6788" spans="52:54" ht="15.75" customHeight="1">
      <c r="AZ6788" s="138">
        <f t="shared" ca="1" si="146"/>
        <v>109000</v>
      </c>
      <c r="BA6788" s="138">
        <f t="shared" ca="1" si="147"/>
        <v>108999</v>
      </c>
      <c r="BB6788" s="138">
        <f t="shared" ca="1" si="148"/>
        <v>1</v>
      </c>
    </row>
    <row r="6789" spans="52:54" ht="15.75" customHeight="1">
      <c r="AZ6789" s="138">
        <f t="shared" ca="1" si="146"/>
        <v>143000</v>
      </c>
      <c r="BA6789" s="138">
        <f t="shared" ca="1" si="147"/>
        <v>142999</v>
      </c>
      <c r="BB6789" s="138">
        <f t="shared" ca="1" si="148"/>
        <v>1</v>
      </c>
    </row>
    <row r="6790" spans="52:54" ht="15.75" customHeight="1">
      <c r="AZ6790" s="138">
        <f t="shared" ca="1" si="146"/>
        <v>114000</v>
      </c>
      <c r="BA6790" s="138">
        <f t="shared" ca="1" si="147"/>
        <v>113999</v>
      </c>
      <c r="BB6790" s="138">
        <f t="shared" ca="1" si="148"/>
        <v>1</v>
      </c>
    </row>
    <row r="6791" spans="52:54" ht="15.75" customHeight="1">
      <c r="AZ6791" s="138">
        <f t="shared" ca="1" si="146"/>
        <v>286000</v>
      </c>
      <c r="BA6791" s="138">
        <f t="shared" ca="1" si="147"/>
        <v>285999</v>
      </c>
      <c r="BB6791" s="138">
        <f t="shared" ca="1" si="148"/>
        <v>1</v>
      </c>
    </row>
    <row r="6792" spans="52:54" ht="15.75" customHeight="1">
      <c r="AZ6792" s="138">
        <f t="shared" ca="1" si="146"/>
        <v>238000</v>
      </c>
      <c r="BA6792" s="138">
        <f t="shared" ca="1" si="147"/>
        <v>237999</v>
      </c>
      <c r="BB6792" s="138">
        <f t="shared" ca="1" si="148"/>
        <v>1</v>
      </c>
    </row>
    <row r="6793" spans="52:54" ht="15.75" customHeight="1">
      <c r="AZ6793" s="138">
        <f t="shared" ca="1" si="146"/>
        <v>177000</v>
      </c>
      <c r="BA6793" s="138">
        <f t="shared" ca="1" si="147"/>
        <v>176999</v>
      </c>
      <c r="BB6793" s="138">
        <f t="shared" ca="1" si="148"/>
        <v>1</v>
      </c>
    </row>
    <row r="6794" spans="52:54" ht="15.75" customHeight="1">
      <c r="AZ6794" s="138">
        <f t="shared" ca="1" si="146"/>
        <v>344000</v>
      </c>
      <c r="BA6794" s="138">
        <f t="shared" ca="1" si="147"/>
        <v>343999</v>
      </c>
      <c r="BB6794" s="138">
        <f t="shared" ca="1" si="148"/>
        <v>1</v>
      </c>
    </row>
    <row r="6795" spans="52:54" ht="15.75" customHeight="1">
      <c r="AZ6795" s="138">
        <f t="shared" ca="1" si="146"/>
        <v>353000</v>
      </c>
      <c r="BA6795" s="138">
        <f t="shared" ca="1" si="147"/>
        <v>352999</v>
      </c>
      <c r="BB6795" s="138">
        <f t="shared" ca="1" si="148"/>
        <v>1</v>
      </c>
    </row>
    <row r="6796" spans="52:54" ht="15.75" customHeight="1">
      <c r="AZ6796" s="138">
        <f t="shared" ca="1" si="146"/>
        <v>320000</v>
      </c>
      <c r="BA6796" s="138">
        <f t="shared" ca="1" si="147"/>
        <v>319999</v>
      </c>
      <c r="BB6796" s="138">
        <f t="shared" ca="1" si="148"/>
        <v>1</v>
      </c>
    </row>
    <row r="6797" spans="52:54" ht="15.75" customHeight="1">
      <c r="AZ6797" s="138">
        <f t="shared" ca="1" si="146"/>
        <v>187000</v>
      </c>
      <c r="BA6797" s="138">
        <f t="shared" ca="1" si="147"/>
        <v>186999</v>
      </c>
      <c r="BB6797" s="138">
        <f t="shared" ca="1" si="148"/>
        <v>1</v>
      </c>
    </row>
    <row r="6798" spans="52:54" ht="15.75" customHeight="1">
      <c r="AZ6798" s="138">
        <f t="shared" ca="1" si="146"/>
        <v>396000</v>
      </c>
      <c r="BA6798" s="138">
        <f t="shared" ca="1" si="147"/>
        <v>395999</v>
      </c>
      <c r="BB6798" s="138">
        <f t="shared" ca="1" si="148"/>
        <v>1</v>
      </c>
    </row>
    <row r="6799" spans="52:54" ht="15.75" customHeight="1">
      <c r="AZ6799" s="138">
        <f t="shared" ca="1" si="146"/>
        <v>346000</v>
      </c>
      <c r="BA6799" s="138">
        <f t="shared" ca="1" si="147"/>
        <v>345999</v>
      </c>
      <c r="BB6799" s="138">
        <f t="shared" ca="1" si="148"/>
        <v>1</v>
      </c>
    </row>
    <row r="6800" spans="52:54" ht="15.75" customHeight="1">
      <c r="AZ6800" s="138">
        <f t="shared" ca="1" si="146"/>
        <v>391000</v>
      </c>
      <c r="BA6800" s="138">
        <f t="shared" ca="1" si="147"/>
        <v>390999</v>
      </c>
      <c r="BB6800" s="138">
        <f t="shared" ca="1" si="148"/>
        <v>1</v>
      </c>
    </row>
    <row r="6801" spans="52:54" ht="15.75" customHeight="1">
      <c r="AZ6801" s="138">
        <f t="shared" ca="1" si="146"/>
        <v>264000</v>
      </c>
      <c r="BA6801" s="138">
        <f t="shared" ca="1" si="147"/>
        <v>263999</v>
      </c>
      <c r="BB6801" s="138">
        <f t="shared" ca="1" si="148"/>
        <v>1</v>
      </c>
    </row>
    <row r="6802" spans="52:54" ht="15.75" customHeight="1">
      <c r="AZ6802" s="138">
        <f t="shared" ca="1" si="146"/>
        <v>363000</v>
      </c>
      <c r="BA6802" s="138">
        <f t="shared" ca="1" si="147"/>
        <v>362999</v>
      </c>
      <c r="BB6802" s="138">
        <f t="shared" ca="1" si="148"/>
        <v>1</v>
      </c>
    </row>
    <row r="6803" spans="52:54" ht="15.75" customHeight="1">
      <c r="AZ6803" s="138">
        <f t="shared" ca="1" si="146"/>
        <v>192000</v>
      </c>
      <c r="BA6803" s="138">
        <f t="shared" ca="1" si="147"/>
        <v>191999</v>
      </c>
      <c r="BB6803" s="138">
        <f t="shared" ca="1" si="148"/>
        <v>1</v>
      </c>
    </row>
    <row r="6804" spans="52:54" ht="15.75" customHeight="1">
      <c r="AZ6804" s="138">
        <f t="shared" ca="1" si="146"/>
        <v>138000</v>
      </c>
      <c r="BA6804" s="138">
        <f t="shared" ca="1" si="147"/>
        <v>137999</v>
      </c>
      <c r="BB6804" s="138">
        <f t="shared" ca="1" si="148"/>
        <v>1</v>
      </c>
    </row>
    <row r="6805" spans="52:54" ht="15.75" customHeight="1">
      <c r="AZ6805" s="138">
        <f t="shared" ca="1" si="146"/>
        <v>195000</v>
      </c>
      <c r="BA6805" s="138">
        <f t="shared" ca="1" si="147"/>
        <v>194999</v>
      </c>
      <c r="BB6805" s="138">
        <f t="shared" ca="1" si="148"/>
        <v>1</v>
      </c>
    </row>
    <row r="6806" spans="52:54" ht="15.75" customHeight="1">
      <c r="AZ6806" s="138">
        <f t="shared" ca="1" si="146"/>
        <v>293000</v>
      </c>
      <c r="BA6806" s="138">
        <f t="shared" ca="1" si="147"/>
        <v>292999</v>
      </c>
      <c r="BB6806" s="138">
        <f t="shared" ca="1" si="148"/>
        <v>1</v>
      </c>
    </row>
    <row r="6807" spans="52:54" ht="15.75" customHeight="1">
      <c r="AZ6807" s="138">
        <f t="shared" ca="1" si="146"/>
        <v>174000</v>
      </c>
      <c r="BA6807" s="138">
        <f t="shared" ca="1" si="147"/>
        <v>173999</v>
      </c>
      <c r="BB6807" s="138">
        <f t="shared" ca="1" si="148"/>
        <v>1</v>
      </c>
    </row>
    <row r="6808" spans="52:54" ht="15.75" customHeight="1">
      <c r="AZ6808" s="138">
        <f t="shared" ca="1" si="146"/>
        <v>204000</v>
      </c>
      <c r="BA6808" s="138">
        <f t="shared" ca="1" si="147"/>
        <v>203999</v>
      </c>
      <c r="BB6808" s="138">
        <f t="shared" ca="1" si="148"/>
        <v>1</v>
      </c>
    </row>
    <row r="6809" spans="52:54" ht="15.75" customHeight="1">
      <c r="AZ6809" s="138">
        <f t="shared" ca="1" si="146"/>
        <v>351000</v>
      </c>
      <c r="BA6809" s="138">
        <f t="shared" ca="1" si="147"/>
        <v>350999</v>
      </c>
      <c r="BB6809" s="138">
        <f t="shared" ca="1" si="148"/>
        <v>1</v>
      </c>
    </row>
    <row r="6810" spans="52:54" ht="15.75" customHeight="1">
      <c r="AZ6810" s="138">
        <f t="shared" ca="1" si="146"/>
        <v>184000</v>
      </c>
      <c r="BA6810" s="138">
        <f t="shared" ca="1" si="147"/>
        <v>183999</v>
      </c>
      <c r="BB6810" s="138">
        <f t="shared" ca="1" si="148"/>
        <v>1</v>
      </c>
    </row>
    <row r="6811" spans="52:54" ht="15.75" customHeight="1">
      <c r="AZ6811" s="138">
        <f t="shared" ca="1" si="146"/>
        <v>391000</v>
      </c>
      <c r="BA6811" s="138">
        <f t="shared" ca="1" si="147"/>
        <v>390999</v>
      </c>
      <c r="BB6811" s="138">
        <f t="shared" ca="1" si="148"/>
        <v>1</v>
      </c>
    </row>
    <row r="6812" spans="52:54" ht="15.75" customHeight="1">
      <c r="AZ6812" s="138">
        <f t="shared" ca="1" si="146"/>
        <v>271000</v>
      </c>
      <c r="BA6812" s="138">
        <f t="shared" ca="1" si="147"/>
        <v>270999</v>
      </c>
      <c r="BB6812" s="138">
        <f t="shared" ca="1" si="148"/>
        <v>1</v>
      </c>
    </row>
    <row r="6813" spans="52:54" ht="15.75" customHeight="1">
      <c r="AZ6813" s="138">
        <f t="shared" ca="1" si="146"/>
        <v>354000</v>
      </c>
      <c r="BA6813" s="138">
        <f t="shared" ca="1" si="147"/>
        <v>353999</v>
      </c>
      <c r="BB6813" s="138">
        <f t="shared" ca="1" si="148"/>
        <v>1</v>
      </c>
    </row>
    <row r="6814" spans="52:54" ht="15.75" customHeight="1">
      <c r="AZ6814" s="138">
        <f t="shared" ca="1" si="146"/>
        <v>192000</v>
      </c>
      <c r="BA6814" s="138">
        <f t="shared" ca="1" si="147"/>
        <v>191999</v>
      </c>
      <c r="BB6814" s="138">
        <f t="shared" ca="1" si="148"/>
        <v>1</v>
      </c>
    </row>
    <row r="6815" spans="52:54" ht="15.75" customHeight="1">
      <c r="AZ6815" s="138">
        <f t="shared" ca="1" si="146"/>
        <v>124000</v>
      </c>
      <c r="BA6815" s="138">
        <f t="shared" ca="1" si="147"/>
        <v>123999</v>
      </c>
      <c r="BB6815" s="138">
        <f t="shared" ca="1" si="148"/>
        <v>1</v>
      </c>
    </row>
    <row r="6816" spans="52:54" ht="15.75" customHeight="1">
      <c r="AZ6816" s="138">
        <f t="shared" ca="1" si="146"/>
        <v>120000</v>
      </c>
      <c r="BA6816" s="138">
        <f t="shared" ca="1" si="147"/>
        <v>119999</v>
      </c>
      <c r="BB6816" s="138">
        <f t="shared" ca="1" si="148"/>
        <v>1</v>
      </c>
    </row>
    <row r="6817" spans="52:54" ht="15.75" customHeight="1">
      <c r="AZ6817" s="138">
        <f t="shared" ca="1" si="146"/>
        <v>107000</v>
      </c>
      <c r="BA6817" s="138">
        <f t="shared" ca="1" si="147"/>
        <v>106999</v>
      </c>
      <c r="BB6817" s="138">
        <f t="shared" ca="1" si="148"/>
        <v>1</v>
      </c>
    </row>
    <row r="6818" spans="52:54" ht="15.75" customHeight="1">
      <c r="AZ6818" s="138">
        <f t="shared" ca="1" si="146"/>
        <v>202000</v>
      </c>
      <c r="BA6818" s="138">
        <f t="shared" ca="1" si="147"/>
        <v>201999</v>
      </c>
      <c r="BB6818" s="138">
        <f t="shared" ca="1" si="148"/>
        <v>1</v>
      </c>
    </row>
    <row r="6819" spans="52:54" ht="15.75" customHeight="1">
      <c r="AZ6819" s="138">
        <f t="shared" ca="1" si="146"/>
        <v>157000</v>
      </c>
      <c r="BA6819" s="138">
        <f t="shared" ca="1" si="147"/>
        <v>156999</v>
      </c>
      <c r="BB6819" s="138">
        <f t="shared" ca="1" si="148"/>
        <v>1</v>
      </c>
    </row>
    <row r="6820" spans="52:54" ht="15.75" customHeight="1">
      <c r="AZ6820" s="138">
        <f t="shared" ca="1" si="146"/>
        <v>346000</v>
      </c>
      <c r="BA6820" s="138">
        <f t="shared" ca="1" si="147"/>
        <v>345999</v>
      </c>
      <c r="BB6820" s="138">
        <f t="shared" ca="1" si="148"/>
        <v>1</v>
      </c>
    </row>
    <row r="6821" spans="52:54" ht="15.75" customHeight="1">
      <c r="AZ6821" s="138">
        <f t="shared" ca="1" si="146"/>
        <v>116000</v>
      </c>
      <c r="BA6821" s="138">
        <f t="shared" ca="1" si="147"/>
        <v>115999</v>
      </c>
      <c r="BB6821" s="138">
        <f t="shared" ca="1" si="148"/>
        <v>1</v>
      </c>
    </row>
    <row r="6822" spans="52:54" ht="15.75" customHeight="1">
      <c r="AZ6822" s="138">
        <f t="shared" ca="1" si="146"/>
        <v>179000</v>
      </c>
      <c r="BA6822" s="138">
        <f t="shared" ca="1" si="147"/>
        <v>178999</v>
      </c>
      <c r="BB6822" s="138">
        <f t="shared" ca="1" si="148"/>
        <v>1</v>
      </c>
    </row>
    <row r="6823" spans="52:54" ht="15.75" customHeight="1">
      <c r="AZ6823" s="138">
        <f t="shared" ca="1" si="146"/>
        <v>354000</v>
      </c>
      <c r="BA6823" s="138">
        <f t="shared" ca="1" si="147"/>
        <v>353999</v>
      </c>
      <c r="BB6823" s="138">
        <f t="shared" ca="1" si="148"/>
        <v>1</v>
      </c>
    </row>
    <row r="6824" spans="52:54" ht="15.75" customHeight="1">
      <c r="AZ6824" s="138">
        <f t="shared" ca="1" si="146"/>
        <v>267000</v>
      </c>
      <c r="BA6824" s="138">
        <f t="shared" ca="1" si="147"/>
        <v>266999</v>
      </c>
      <c r="BB6824" s="138">
        <f t="shared" ca="1" si="148"/>
        <v>1</v>
      </c>
    </row>
    <row r="6825" spans="52:54" ht="15.75" customHeight="1">
      <c r="AZ6825" s="138">
        <f t="shared" ca="1" si="146"/>
        <v>177000</v>
      </c>
      <c r="BA6825" s="138">
        <f t="shared" ca="1" si="147"/>
        <v>176999</v>
      </c>
      <c r="BB6825" s="138">
        <f t="shared" ca="1" si="148"/>
        <v>1</v>
      </c>
    </row>
    <row r="6826" spans="52:54" ht="15.75" customHeight="1">
      <c r="AZ6826" s="138">
        <f t="shared" ca="1" si="146"/>
        <v>185000</v>
      </c>
      <c r="BA6826" s="138">
        <f t="shared" ca="1" si="147"/>
        <v>184999</v>
      </c>
      <c r="BB6826" s="138">
        <f t="shared" ca="1" si="148"/>
        <v>1</v>
      </c>
    </row>
    <row r="6827" spans="52:54" ht="15.75" customHeight="1">
      <c r="AZ6827" s="138">
        <f t="shared" ca="1" si="146"/>
        <v>130000</v>
      </c>
      <c r="BA6827" s="138">
        <f t="shared" ca="1" si="147"/>
        <v>129999</v>
      </c>
      <c r="BB6827" s="138">
        <f t="shared" ca="1" si="148"/>
        <v>1</v>
      </c>
    </row>
    <row r="6828" spans="52:54" ht="15.75" customHeight="1">
      <c r="AZ6828" s="138">
        <f t="shared" ca="1" si="146"/>
        <v>112000</v>
      </c>
      <c r="BA6828" s="138">
        <f t="shared" ca="1" si="147"/>
        <v>111999</v>
      </c>
      <c r="BB6828" s="138">
        <f t="shared" ca="1" si="148"/>
        <v>1</v>
      </c>
    </row>
    <row r="6829" spans="52:54" ht="15.75" customHeight="1">
      <c r="AZ6829" s="138">
        <f t="shared" ca="1" si="146"/>
        <v>249000</v>
      </c>
      <c r="BA6829" s="138">
        <f t="shared" ca="1" si="147"/>
        <v>248999</v>
      </c>
      <c r="BB6829" s="138">
        <f t="shared" ca="1" si="148"/>
        <v>1</v>
      </c>
    </row>
    <row r="6830" spans="52:54" ht="15.75" customHeight="1">
      <c r="AZ6830" s="138">
        <f t="shared" ca="1" si="146"/>
        <v>179000</v>
      </c>
      <c r="BA6830" s="138">
        <f t="shared" ca="1" si="147"/>
        <v>178999</v>
      </c>
      <c r="BB6830" s="138">
        <f t="shared" ca="1" si="148"/>
        <v>1</v>
      </c>
    </row>
    <row r="6831" spans="52:54" ht="15.75" customHeight="1">
      <c r="AZ6831" s="138">
        <f t="shared" ca="1" si="146"/>
        <v>199000</v>
      </c>
      <c r="BA6831" s="138">
        <f t="shared" ca="1" si="147"/>
        <v>198999</v>
      </c>
      <c r="BB6831" s="138">
        <f t="shared" ca="1" si="148"/>
        <v>1</v>
      </c>
    </row>
    <row r="6832" spans="52:54" ht="15.75" customHeight="1">
      <c r="AZ6832" s="138">
        <f t="shared" ca="1" si="146"/>
        <v>201000</v>
      </c>
      <c r="BA6832" s="138">
        <f t="shared" ca="1" si="147"/>
        <v>200999</v>
      </c>
      <c r="BB6832" s="138">
        <f t="shared" ca="1" si="148"/>
        <v>1</v>
      </c>
    </row>
    <row r="6833" spans="52:54" ht="15.75" customHeight="1">
      <c r="AZ6833" s="138">
        <f t="shared" ca="1" si="146"/>
        <v>192000</v>
      </c>
      <c r="BA6833" s="138">
        <f t="shared" ca="1" si="147"/>
        <v>191999</v>
      </c>
      <c r="BB6833" s="138">
        <f t="shared" ca="1" si="148"/>
        <v>1</v>
      </c>
    </row>
    <row r="6834" spans="52:54" ht="15.75" customHeight="1">
      <c r="AZ6834" s="138">
        <f t="shared" ca="1" si="146"/>
        <v>255000</v>
      </c>
      <c r="BA6834" s="138">
        <f t="shared" ca="1" si="147"/>
        <v>254999</v>
      </c>
      <c r="BB6834" s="138">
        <f t="shared" ca="1" si="148"/>
        <v>1</v>
      </c>
    </row>
    <row r="6835" spans="52:54" ht="15.75" customHeight="1">
      <c r="AZ6835" s="138">
        <f t="shared" ca="1" si="146"/>
        <v>247000</v>
      </c>
      <c r="BA6835" s="138">
        <f t="shared" ca="1" si="147"/>
        <v>246999</v>
      </c>
      <c r="BB6835" s="138">
        <f t="shared" ca="1" si="148"/>
        <v>1</v>
      </c>
    </row>
    <row r="6836" spans="52:54" ht="15.75" customHeight="1">
      <c r="AZ6836" s="138">
        <f t="shared" ca="1" si="146"/>
        <v>184000</v>
      </c>
      <c r="BA6836" s="138">
        <f t="shared" ca="1" si="147"/>
        <v>183999</v>
      </c>
      <c r="BB6836" s="138">
        <f t="shared" ca="1" si="148"/>
        <v>1</v>
      </c>
    </row>
    <row r="6837" spans="52:54" ht="15.75" customHeight="1">
      <c r="AZ6837" s="138">
        <f t="shared" ca="1" si="146"/>
        <v>368000</v>
      </c>
      <c r="BA6837" s="138">
        <f t="shared" ca="1" si="147"/>
        <v>367999</v>
      </c>
      <c r="BB6837" s="138">
        <f t="shared" ca="1" si="148"/>
        <v>1</v>
      </c>
    </row>
    <row r="6838" spans="52:54" ht="15.75" customHeight="1">
      <c r="AZ6838" s="138">
        <f t="shared" ca="1" si="146"/>
        <v>113000</v>
      </c>
      <c r="BA6838" s="138">
        <f t="shared" ca="1" si="147"/>
        <v>112999</v>
      </c>
      <c r="BB6838" s="138">
        <f t="shared" ca="1" si="148"/>
        <v>1</v>
      </c>
    </row>
    <row r="6839" spans="52:54" ht="15.75" customHeight="1">
      <c r="AZ6839" s="138">
        <f t="shared" ca="1" si="146"/>
        <v>115000</v>
      </c>
      <c r="BA6839" s="138">
        <f t="shared" ca="1" si="147"/>
        <v>114999</v>
      </c>
      <c r="BB6839" s="138">
        <f t="shared" ca="1" si="148"/>
        <v>1</v>
      </c>
    </row>
    <row r="6840" spans="52:54" ht="15.75" customHeight="1">
      <c r="AZ6840" s="138">
        <f t="shared" ca="1" si="146"/>
        <v>391000</v>
      </c>
      <c r="BA6840" s="138">
        <f t="shared" ca="1" si="147"/>
        <v>390999</v>
      </c>
      <c r="BB6840" s="138">
        <f t="shared" ca="1" si="148"/>
        <v>1</v>
      </c>
    </row>
    <row r="6841" spans="52:54" ht="15.75" customHeight="1">
      <c r="AZ6841" s="138">
        <f t="shared" ca="1" si="146"/>
        <v>215000</v>
      </c>
      <c r="BA6841" s="138">
        <f t="shared" ca="1" si="147"/>
        <v>214999</v>
      </c>
      <c r="BB6841" s="138">
        <f t="shared" ca="1" si="148"/>
        <v>1</v>
      </c>
    </row>
    <row r="6842" spans="52:54" ht="15.75" customHeight="1">
      <c r="AZ6842" s="138">
        <f t="shared" ca="1" si="146"/>
        <v>232000</v>
      </c>
      <c r="BA6842" s="138">
        <f t="shared" ca="1" si="147"/>
        <v>231999</v>
      </c>
      <c r="BB6842" s="138">
        <f t="shared" ca="1" si="148"/>
        <v>1</v>
      </c>
    </row>
    <row r="6843" spans="52:54" ht="15.75" customHeight="1">
      <c r="AZ6843" s="138">
        <f t="shared" ca="1" si="146"/>
        <v>282000</v>
      </c>
      <c r="BA6843" s="138">
        <f t="shared" ca="1" si="147"/>
        <v>281999</v>
      </c>
      <c r="BB6843" s="138">
        <f t="shared" ca="1" si="148"/>
        <v>1</v>
      </c>
    </row>
    <row r="6844" spans="52:54" ht="15.75" customHeight="1">
      <c r="AZ6844" s="138">
        <f t="shared" ca="1" si="146"/>
        <v>226000</v>
      </c>
      <c r="BA6844" s="138">
        <f t="shared" ca="1" si="147"/>
        <v>225999</v>
      </c>
      <c r="BB6844" s="138">
        <f t="shared" ca="1" si="148"/>
        <v>1</v>
      </c>
    </row>
    <row r="6845" spans="52:54" ht="15.75" customHeight="1">
      <c r="AZ6845" s="138">
        <f t="shared" ca="1" si="146"/>
        <v>206000</v>
      </c>
      <c r="BA6845" s="138">
        <f t="shared" ca="1" si="147"/>
        <v>205999</v>
      </c>
      <c r="BB6845" s="138">
        <f t="shared" ca="1" si="148"/>
        <v>1</v>
      </c>
    </row>
    <row r="6846" spans="52:54" ht="15.75" customHeight="1">
      <c r="AZ6846" s="138">
        <f t="shared" ca="1" si="146"/>
        <v>358000</v>
      </c>
      <c r="BA6846" s="138">
        <f t="shared" ca="1" si="147"/>
        <v>357999</v>
      </c>
      <c r="BB6846" s="138">
        <f t="shared" ca="1" si="148"/>
        <v>1</v>
      </c>
    </row>
    <row r="6847" spans="52:54" ht="15.75" customHeight="1">
      <c r="AZ6847" s="138">
        <f t="shared" ca="1" si="146"/>
        <v>395000</v>
      </c>
      <c r="BA6847" s="138">
        <f t="shared" ca="1" si="147"/>
        <v>394999</v>
      </c>
      <c r="BB6847" s="138">
        <f t="shared" ca="1" si="148"/>
        <v>1</v>
      </c>
    </row>
    <row r="6848" spans="52:54" ht="15.75" customHeight="1">
      <c r="AZ6848" s="138">
        <f t="shared" ca="1" si="146"/>
        <v>109000</v>
      </c>
      <c r="BA6848" s="138">
        <f t="shared" ca="1" si="147"/>
        <v>108999</v>
      </c>
      <c r="BB6848" s="138">
        <f t="shared" ca="1" si="148"/>
        <v>1</v>
      </c>
    </row>
    <row r="6849" spans="52:54" ht="15.75" customHeight="1">
      <c r="AZ6849" s="138">
        <f t="shared" ca="1" si="146"/>
        <v>299000</v>
      </c>
      <c r="BA6849" s="138">
        <f t="shared" ca="1" si="147"/>
        <v>298999</v>
      </c>
      <c r="BB6849" s="138">
        <f t="shared" ca="1" si="148"/>
        <v>1</v>
      </c>
    </row>
    <row r="6850" spans="52:54" ht="15.75" customHeight="1">
      <c r="AZ6850" s="138">
        <f t="shared" ca="1" si="146"/>
        <v>139000</v>
      </c>
      <c r="BA6850" s="138">
        <f t="shared" ca="1" si="147"/>
        <v>138999</v>
      </c>
      <c r="BB6850" s="138">
        <f t="shared" ca="1" si="148"/>
        <v>1</v>
      </c>
    </row>
    <row r="6851" spans="52:54" ht="15.75" customHeight="1">
      <c r="AZ6851" s="138">
        <f t="shared" ca="1" si="146"/>
        <v>183000</v>
      </c>
      <c r="BA6851" s="138">
        <f t="shared" ca="1" si="147"/>
        <v>182999</v>
      </c>
      <c r="BB6851" s="138">
        <f t="shared" ca="1" si="148"/>
        <v>1</v>
      </c>
    </row>
    <row r="6852" spans="52:54" ht="15.75" customHeight="1">
      <c r="AZ6852" s="138">
        <f t="shared" ca="1" si="146"/>
        <v>284000</v>
      </c>
      <c r="BA6852" s="138">
        <f t="shared" ca="1" si="147"/>
        <v>283999</v>
      </c>
      <c r="BB6852" s="138">
        <f t="shared" ca="1" si="148"/>
        <v>1</v>
      </c>
    </row>
    <row r="6853" spans="52:54" ht="15.75" customHeight="1">
      <c r="AZ6853" s="138">
        <f t="shared" ca="1" si="146"/>
        <v>286000</v>
      </c>
      <c r="BA6853" s="138">
        <f t="shared" ca="1" si="147"/>
        <v>285999</v>
      </c>
      <c r="BB6853" s="138">
        <f t="shared" ca="1" si="148"/>
        <v>1</v>
      </c>
    </row>
    <row r="6854" spans="52:54" ht="15.75" customHeight="1">
      <c r="AZ6854" s="138">
        <f t="shared" ca="1" si="146"/>
        <v>345000</v>
      </c>
      <c r="BA6854" s="138">
        <f t="shared" ca="1" si="147"/>
        <v>344999</v>
      </c>
      <c r="BB6854" s="138">
        <f t="shared" ca="1" si="148"/>
        <v>1</v>
      </c>
    </row>
    <row r="6855" spans="52:54" ht="15.75" customHeight="1">
      <c r="AZ6855" s="138">
        <f t="shared" ca="1" si="146"/>
        <v>267000</v>
      </c>
      <c r="BA6855" s="138">
        <f t="shared" ca="1" si="147"/>
        <v>266999</v>
      </c>
      <c r="BB6855" s="138">
        <f t="shared" ca="1" si="148"/>
        <v>1</v>
      </c>
    </row>
    <row r="6856" spans="52:54" ht="15.75" customHeight="1">
      <c r="AZ6856" s="138">
        <f t="shared" ca="1" si="146"/>
        <v>303000</v>
      </c>
      <c r="BA6856" s="138">
        <f t="shared" ca="1" si="147"/>
        <v>302999</v>
      </c>
      <c r="BB6856" s="138">
        <f t="shared" ca="1" si="148"/>
        <v>1</v>
      </c>
    </row>
    <row r="6857" spans="52:54" ht="15.75" customHeight="1">
      <c r="AZ6857" s="138">
        <f t="shared" ca="1" si="146"/>
        <v>242000</v>
      </c>
      <c r="BA6857" s="138">
        <f t="shared" ca="1" si="147"/>
        <v>241999</v>
      </c>
      <c r="BB6857" s="138">
        <f t="shared" ca="1" si="148"/>
        <v>1</v>
      </c>
    </row>
    <row r="6858" spans="52:54" ht="15.75" customHeight="1">
      <c r="AZ6858" s="138">
        <f t="shared" ca="1" si="146"/>
        <v>267000</v>
      </c>
      <c r="BA6858" s="138">
        <f t="shared" ca="1" si="147"/>
        <v>266999</v>
      </c>
      <c r="BB6858" s="138">
        <f t="shared" ca="1" si="148"/>
        <v>1</v>
      </c>
    </row>
    <row r="6859" spans="52:54" ht="15.75" customHeight="1">
      <c r="AZ6859" s="138">
        <f t="shared" ca="1" si="146"/>
        <v>144000</v>
      </c>
      <c r="BA6859" s="138">
        <f t="shared" ca="1" si="147"/>
        <v>143999</v>
      </c>
      <c r="BB6859" s="138">
        <f t="shared" ca="1" si="148"/>
        <v>1</v>
      </c>
    </row>
    <row r="6860" spans="52:54" ht="15.75" customHeight="1">
      <c r="AZ6860" s="138">
        <f t="shared" ca="1" si="146"/>
        <v>270000</v>
      </c>
      <c r="BA6860" s="138">
        <f t="shared" ca="1" si="147"/>
        <v>269999</v>
      </c>
      <c r="BB6860" s="138">
        <f t="shared" ca="1" si="148"/>
        <v>1</v>
      </c>
    </row>
    <row r="6861" spans="52:54" ht="15.75" customHeight="1">
      <c r="AZ6861" s="138">
        <f t="shared" ca="1" si="146"/>
        <v>160000</v>
      </c>
      <c r="BA6861" s="138">
        <f t="shared" ca="1" si="147"/>
        <v>159999</v>
      </c>
      <c r="BB6861" s="138">
        <f t="shared" ca="1" si="148"/>
        <v>1</v>
      </c>
    </row>
    <row r="6862" spans="52:54" ht="15.75" customHeight="1">
      <c r="AZ6862" s="138">
        <f t="shared" ca="1" si="146"/>
        <v>105000</v>
      </c>
      <c r="BA6862" s="138">
        <f t="shared" ca="1" si="147"/>
        <v>104999</v>
      </c>
      <c r="BB6862" s="138">
        <f t="shared" ca="1" si="148"/>
        <v>1</v>
      </c>
    </row>
    <row r="6863" spans="52:54" ht="15.75" customHeight="1">
      <c r="AZ6863" s="138">
        <f t="shared" ca="1" si="146"/>
        <v>228000</v>
      </c>
      <c r="BA6863" s="138">
        <f t="shared" ca="1" si="147"/>
        <v>227999</v>
      </c>
      <c r="BB6863" s="138">
        <f t="shared" ca="1" si="148"/>
        <v>1</v>
      </c>
    </row>
    <row r="6864" spans="52:54" ht="15.75" customHeight="1">
      <c r="AZ6864" s="138">
        <f t="shared" ca="1" si="146"/>
        <v>161000</v>
      </c>
      <c r="BA6864" s="138">
        <f t="shared" ca="1" si="147"/>
        <v>160999</v>
      </c>
      <c r="BB6864" s="138">
        <f t="shared" ca="1" si="148"/>
        <v>1</v>
      </c>
    </row>
    <row r="6865" spans="52:54" ht="15.75" customHeight="1">
      <c r="AZ6865" s="138">
        <f t="shared" ca="1" si="146"/>
        <v>220000</v>
      </c>
      <c r="BA6865" s="138">
        <f t="shared" ca="1" si="147"/>
        <v>219999</v>
      </c>
      <c r="BB6865" s="138">
        <f t="shared" ca="1" si="148"/>
        <v>1</v>
      </c>
    </row>
    <row r="6866" spans="52:54" ht="15.75" customHeight="1">
      <c r="AZ6866" s="138">
        <f t="shared" ca="1" si="146"/>
        <v>151000</v>
      </c>
      <c r="BA6866" s="138">
        <f t="shared" ca="1" si="147"/>
        <v>150999</v>
      </c>
      <c r="BB6866" s="138">
        <f t="shared" ca="1" si="148"/>
        <v>1</v>
      </c>
    </row>
    <row r="6867" spans="52:54" ht="15.75" customHeight="1">
      <c r="AZ6867" s="138">
        <f t="shared" ca="1" si="146"/>
        <v>145000</v>
      </c>
      <c r="BA6867" s="138">
        <f t="shared" ca="1" si="147"/>
        <v>144999</v>
      </c>
      <c r="BB6867" s="138">
        <f t="shared" ca="1" si="148"/>
        <v>1</v>
      </c>
    </row>
    <row r="6868" spans="52:54" ht="15.75" customHeight="1">
      <c r="AZ6868" s="138">
        <f t="shared" ca="1" si="146"/>
        <v>317000</v>
      </c>
      <c r="BA6868" s="138">
        <f t="shared" ca="1" si="147"/>
        <v>316999</v>
      </c>
      <c r="BB6868" s="138">
        <f t="shared" ca="1" si="148"/>
        <v>1</v>
      </c>
    </row>
    <row r="6869" spans="52:54" ht="15.75" customHeight="1">
      <c r="AZ6869" s="138">
        <f t="shared" ca="1" si="146"/>
        <v>257000</v>
      </c>
      <c r="BA6869" s="138">
        <f t="shared" ca="1" si="147"/>
        <v>256999</v>
      </c>
      <c r="BB6869" s="138">
        <f t="shared" ca="1" si="148"/>
        <v>1</v>
      </c>
    </row>
    <row r="6870" spans="52:54" ht="15.75" customHeight="1">
      <c r="AZ6870" s="138">
        <f t="shared" ca="1" si="146"/>
        <v>317000</v>
      </c>
      <c r="BA6870" s="138">
        <f t="shared" ca="1" si="147"/>
        <v>316999</v>
      </c>
      <c r="BB6870" s="138">
        <f t="shared" ca="1" si="148"/>
        <v>1</v>
      </c>
    </row>
    <row r="6871" spans="52:54" ht="15.75" customHeight="1">
      <c r="AZ6871" s="138">
        <f t="shared" ca="1" si="146"/>
        <v>108000</v>
      </c>
      <c r="BA6871" s="138">
        <f t="shared" ca="1" si="147"/>
        <v>107999</v>
      </c>
      <c r="BB6871" s="138">
        <f t="shared" ca="1" si="148"/>
        <v>1</v>
      </c>
    </row>
    <row r="6872" spans="52:54" ht="15.75" customHeight="1">
      <c r="AZ6872" s="138">
        <f t="shared" ca="1" si="146"/>
        <v>291000</v>
      </c>
      <c r="BA6872" s="138">
        <f t="shared" ca="1" si="147"/>
        <v>290999</v>
      </c>
      <c r="BB6872" s="138">
        <f t="shared" ca="1" si="148"/>
        <v>1</v>
      </c>
    </row>
    <row r="6873" spans="52:54" ht="15.75" customHeight="1">
      <c r="AZ6873" s="138">
        <f t="shared" ca="1" si="146"/>
        <v>178000</v>
      </c>
      <c r="BA6873" s="138">
        <f t="shared" ca="1" si="147"/>
        <v>177999</v>
      </c>
      <c r="BB6873" s="138">
        <f t="shared" ca="1" si="148"/>
        <v>1</v>
      </c>
    </row>
    <row r="6874" spans="52:54" ht="15.75" customHeight="1">
      <c r="AZ6874" s="138">
        <f t="shared" ca="1" si="146"/>
        <v>228000</v>
      </c>
      <c r="BA6874" s="138">
        <f t="shared" ca="1" si="147"/>
        <v>227999</v>
      </c>
      <c r="BB6874" s="138">
        <f t="shared" ca="1" si="148"/>
        <v>1</v>
      </c>
    </row>
    <row r="6875" spans="52:54" ht="15.75" customHeight="1">
      <c r="AZ6875" s="138">
        <f t="shared" ca="1" si="146"/>
        <v>188000</v>
      </c>
      <c r="BA6875" s="138">
        <f t="shared" ca="1" si="147"/>
        <v>187999</v>
      </c>
      <c r="BB6875" s="138">
        <f t="shared" ca="1" si="148"/>
        <v>1</v>
      </c>
    </row>
    <row r="6876" spans="52:54" ht="15.75" customHeight="1">
      <c r="AZ6876" s="138">
        <f t="shared" ca="1" si="146"/>
        <v>137000</v>
      </c>
      <c r="BA6876" s="138">
        <f t="shared" ca="1" si="147"/>
        <v>136999</v>
      </c>
      <c r="BB6876" s="138">
        <f t="shared" ca="1" si="148"/>
        <v>1</v>
      </c>
    </row>
    <row r="6877" spans="52:54" ht="15.75" customHeight="1">
      <c r="AZ6877" s="138">
        <f t="shared" ca="1" si="146"/>
        <v>376000</v>
      </c>
      <c r="BA6877" s="138">
        <f t="shared" ca="1" si="147"/>
        <v>375999</v>
      </c>
      <c r="BB6877" s="138">
        <f t="shared" ca="1" si="148"/>
        <v>1</v>
      </c>
    </row>
    <row r="6878" spans="52:54" ht="15.75" customHeight="1">
      <c r="AZ6878" s="138">
        <f t="shared" ca="1" si="146"/>
        <v>307000</v>
      </c>
      <c r="BA6878" s="138">
        <f t="shared" ca="1" si="147"/>
        <v>306999</v>
      </c>
      <c r="BB6878" s="138">
        <f t="shared" ca="1" si="148"/>
        <v>1</v>
      </c>
    </row>
    <row r="6879" spans="52:54" ht="15.75" customHeight="1">
      <c r="AZ6879" s="138">
        <f t="shared" ca="1" si="146"/>
        <v>244000</v>
      </c>
      <c r="BA6879" s="138">
        <f t="shared" ca="1" si="147"/>
        <v>243999</v>
      </c>
      <c r="BB6879" s="138">
        <f t="shared" ca="1" si="148"/>
        <v>1</v>
      </c>
    </row>
    <row r="6880" spans="52:54" ht="15.75" customHeight="1">
      <c r="AZ6880" s="138">
        <f t="shared" ca="1" si="146"/>
        <v>200000</v>
      </c>
      <c r="BA6880" s="138">
        <f t="shared" ca="1" si="147"/>
        <v>199999</v>
      </c>
      <c r="BB6880" s="138">
        <f t="shared" ca="1" si="148"/>
        <v>1</v>
      </c>
    </row>
    <row r="6881" spans="52:54" ht="15.75" customHeight="1">
      <c r="AZ6881" s="138">
        <f t="shared" ca="1" si="146"/>
        <v>194000</v>
      </c>
      <c r="BA6881" s="138">
        <f t="shared" ca="1" si="147"/>
        <v>193999</v>
      </c>
      <c r="BB6881" s="138">
        <f t="shared" ca="1" si="148"/>
        <v>1</v>
      </c>
    </row>
    <row r="6882" spans="52:54" ht="15.75" customHeight="1">
      <c r="AZ6882" s="138">
        <f t="shared" ca="1" si="146"/>
        <v>215000</v>
      </c>
      <c r="BA6882" s="138">
        <f t="shared" ca="1" si="147"/>
        <v>214999</v>
      </c>
      <c r="BB6882" s="138">
        <f t="shared" ca="1" si="148"/>
        <v>1</v>
      </c>
    </row>
    <row r="6883" spans="52:54" ht="15.75" customHeight="1">
      <c r="AZ6883" s="138">
        <f t="shared" ca="1" si="146"/>
        <v>295000</v>
      </c>
      <c r="BA6883" s="138">
        <f t="shared" ca="1" si="147"/>
        <v>294999</v>
      </c>
      <c r="BB6883" s="138">
        <f t="shared" ca="1" si="148"/>
        <v>1</v>
      </c>
    </row>
    <row r="6884" spans="52:54" ht="15.75" customHeight="1">
      <c r="AZ6884" s="138">
        <f t="shared" ca="1" si="146"/>
        <v>287000</v>
      </c>
      <c r="BA6884" s="138">
        <f t="shared" ca="1" si="147"/>
        <v>286999</v>
      </c>
      <c r="BB6884" s="138">
        <f t="shared" ca="1" si="148"/>
        <v>1</v>
      </c>
    </row>
    <row r="6885" spans="52:54" ht="15.75" customHeight="1">
      <c r="AZ6885" s="138">
        <f t="shared" ca="1" si="146"/>
        <v>354000</v>
      </c>
      <c r="BA6885" s="138">
        <f t="shared" ca="1" si="147"/>
        <v>353999</v>
      </c>
      <c r="BB6885" s="138">
        <f t="shared" ca="1" si="148"/>
        <v>1</v>
      </c>
    </row>
    <row r="6886" spans="52:54" ht="15.75" customHeight="1">
      <c r="AZ6886" s="138">
        <f t="shared" ca="1" si="146"/>
        <v>317000</v>
      </c>
      <c r="BA6886" s="138">
        <f t="shared" ca="1" si="147"/>
        <v>316999</v>
      </c>
      <c r="BB6886" s="138">
        <f t="shared" ca="1" si="148"/>
        <v>1</v>
      </c>
    </row>
    <row r="6887" spans="52:54" ht="15.75" customHeight="1">
      <c r="AZ6887" s="138">
        <f t="shared" ca="1" si="146"/>
        <v>270000</v>
      </c>
      <c r="BA6887" s="138">
        <f t="shared" ca="1" si="147"/>
        <v>269999</v>
      </c>
      <c r="BB6887" s="138">
        <f t="shared" ca="1" si="148"/>
        <v>1</v>
      </c>
    </row>
    <row r="6888" spans="52:54" ht="15.75" customHeight="1">
      <c r="AZ6888" s="138">
        <f t="shared" ca="1" si="146"/>
        <v>393000</v>
      </c>
      <c r="BA6888" s="138">
        <f t="shared" ca="1" si="147"/>
        <v>392999</v>
      </c>
      <c r="BB6888" s="138">
        <f t="shared" ca="1" si="148"/>
        <v>1</v>
      </c>
    </row>
    <row r="6889" spans="52:54" ht="15.75" customHeight="1">
      <c r="AZ6889" s="138">
        <f t="shared" ref="AZ6889:AZ7143" ca="1" si="149">RANDBETWEEN(100,400)*1000</f>
        <v>358000</v>
      </c>
      <c r="BA6889" s="138">
        <f t="shared" ref="BA6889:BA7143" ca="1" si="150">+AZ6889-1</f>
        <v>357999</v>
      </c>
      <c r="BB6889" s="138">
        <f t="shared" ref="BB6889:BB7143" ca="1" si="151">+AZ6889-BA6889</f>
        <v>1</v>
      </c>
    </row>
    <row r="6890" spans="52:54" ht="15.75" customHeight="1">
      <c r="AZ6890" s="138">
        <f t="shared" ca="1" si="149"/>
        <v>119000</v>
      </c>
      <c r="BA6890" s="138">
        <f t="shared" ca="1" si="150"/>
        <v>118999</v>
      </c>
      <c r="BB6890" s="138">
        <f t="shared" ca="1" si="151"/>
        <v>1</v>
      </c>
    </row>
    <row r="6891" spans="52:54" ht="15.75" customHeight="1">
      <c r="AZ6891" s="138">
        <f t="shared" ca="1" si="149"/>
        <v>101000</v>
      </c>
      <c r="BA6891" s="138">
        <f t="shared" ca="1" si="150"/>
        <v>100999</v>
      </c>
      <c r="BB6891" s="138">
        <f t="shared" ca="1" si="151"/>
        <v>1</v>
      </c>
    </row>
    <row r="6892" spans="52:54" ht="15.75" customHeight="1">
      <c r="AZ6892" s="138">
        <f t="shared" ca="1" si="149"/>
        <v>196000</v>
      </c>
      <c r="BA6892" s="138">
        <f t="shared" ca="1" si="150"/>
        <v>195999</v>
      </c>
      <c r="BB6892" s="138">
        <f t="shared" ca="1" si="151"/>
        <v>1</v>
      </c>
    </row>
    <row r="6893" spans="52:54" ht="15.75" customHeight="1">
      <c r="AZ6893" s="138">
        <f t="shared" ca="1" si="149"/>
        <v>259000</v>
      </c>
      <c r="BA6893" s="138">
        <f t="shared" ca="1" si="150"/>
        <v>258999</v>
      </c>
      <c r="BB6893" s="138">
        <f t="shared" ca="1" si="151"/>
        <v>1</v>
      </c>
    </row>
    <row r="6894" spans="52:54" ht="15.75" customHeight="1">
      <c r="AZ6894" s="138">
        <f t="shared" ca="1" si="149"/>
        <v>226000</v>
      </c>
      <c r="BA6894" s="138">
        <f t="shared" ca="1" si="150"/>
        <v>225999</v>
      </c>
      <c r="BB6894" s="138">
        <f t="shared" ca="1" si="151"/>
        <v>1</v>
      </c>
    </row>
    <row r="6895" spans="52:54" ht="15.75" customHeight="1">
      <c r="AZ6895" s="138">
        <f t="shared" ca="1" si="149"/>
        <v>262000</v>
      </c>
      <c r="BA6895" s="138">
        <f t="shared" ca="1" si="150"/>
        <v>261999</v>
      </c>
      <c r="BB6895" s="138">
        <f t="shared" ca="1" si="151"/>
        <v>1</v>
      </c>
    </row>
    <row r="6896" spans="52:54" ht="15.75" customHeight="1">
      <c r="AZ6896" s="138">
        <f t="shared" ca="1" si="149"/>
        <v>168000</v>
      </c>
      <c r="BA6896" s="138">
        <f t="shared" ca="1" si="150"/>
        <v>167999</v>
      </c>
      <c r="BB6896" s="138">
        <f t="shared" ca="1" si="151"/>
        <v>1</v>
      </c>
    </row>
    <row r="6897" spans="52:54" ht="15.75" customHeight="1">
      <c r="AZ6897" s="138">
        <f t="shared" ca="1" si="149"/>
        <v>357000</v>
      </c>
      <c r="BA6897" s="138">
        <f t="shared" ca="1" si="150"/>
        <v>356999</v>
      </c>
      <c r="BB6897" s="138">
        <f t="shared" ca="1" si="151"/>
        <v>1</v>
      </c>
    </row>
    <row r="6898" spans="52:54" ht="15.75" customHeight="1">
      <c r="AZ6898" s="138">
        <f t="shared" ca="1" si="149"/>
        <v>289000</v>
      </c>
      <c r="BA6898" s="138">
        <f t="shared" ca="1" si="150"/>
        <v>288999</v>
      </c>
      <c r="BB6898" s="138">
        <f t="shared" ca="1" si="151"/>
        <v>1</v>
      </c>
    </row>
    <row r="6899" spans="52:54" ht="15.75" customHeight="1">
      <c r="AZ6899" s="138">
        <f t="shared" ca="1" si="149"/>
        <v>383000</v>
      </c>
      <c r="BA6899" s="138">
        <f t="shared" ca="1" si="150"/>
        <v>382999</v>
      </c>
      <c r="BB6899" s="138">
        <f t="shared" ca="1" si="151"/>
        <v>1</v>
      </c>
    </row>
    <row r="6900" spans="52:54" ht="15.75" customHeight="1">
      <c r="AZ6900" s="138">
        <f t="shared" ca="1" si="149"/>
        <v>297000</v>
      </c>
      <c r="BA6900" s="138">
        <f t="shared" ca="1" si="150"/>
        <v>296999</v>
      </c>
      <c r="BB6900" s="138">
        <f t="shared" ca="1" si="151"/>
        <v>1</v>
      </c>
    </row>
    <row r="6901" spans="52:54" ht="15.75" customHeight="1">
      <c r="AZ6901" s="138">
        <f t="shared" ca="1" si="149"/>
        <v>380000</v>
      </c>
      <c r="BA6901" s="138">
        <f t="shared" ca="1" si="150"/>
        <v>379999</v>
      </c>
      <c r="BB6901" s="138">
        <f t="shared" ca="1" si="151"/>
        <v>1</v>
      </c>
    </row>
    <row r="6902" spans="52:54" ht="15.75" customHeight="1">
      <c r="AZ6902" s="138">
        <f t="shared" ca="1" si="149"/>
        <v>360000</v>
      </c>
      <c r="BA6902" s="138">
        <f t="shared" ca="1" si="150"/>
        <v>359999</v>
      </c>
      <c r="BB6902" s="138">
        <f t="shared" ca="1" si="151"/>
        <v>1</v>
      </c>
    </row>
    <row r="6903" spans="52:54" ht="15.75" customHeight="1">
      <c r="AZ6903" s="138">
        <f t="shared" ca="1" si="149"/>
        <v>119000</v>
      </c>
      <c r="BA6903" s="138">
        <f t="shared" ca="1" si="150"/>
        <v>118999</v>
      </c>
      <c r="BB6903" s="138">
        <f t="shared" ca="1" si="151"/>
        <v>1</v>
      </c>
    </row>
    <row r="6904" spans="52:54" ht="15.75" customHeight="1">
      <c r="AZ6904" s="138">
        <f t="shared" ca="1" si="149"/>
        <v>252000</v>
      </c>
      <c r="BA6904" s="138">
        <f t="shared" ca="1" si="150"/>
        <v>251999</v>
      </c>
      <c r="BB6904" s="138">
        <f t="shared" ca="1" si="151"/>
        <v>1</v>
      </c>
    </row>
    <row r="6905" spans="52:54" ht="15.75" customHeight="1">
      <c r="AZ6905" s="138">
        <f t="shared" ca="1" si="149"/>
        <v>367000</v>
      </c>
      <c r="BA6905" s="138">
        <f t="shared" ca="1" si="150"/>
        <v>366999</v>
      </c>
      <c r="BB6905" s="138">
        <f t="shared" ca="1" si="151"/>
        <v>1</v>
      </c>
    </row>
    <row r="6906" spans="52:54" ht="15.75" customHeight="1">
      <c r="AZ6906" s="138">
        <f t="shared" ca="1" si="149"/>
        <v>155000</v>
      </c>
      <c r="BA6906" s="138">
        <f t="shared" ca="1" si="150"/>
        <v>154999</v>
      </c>
      <c r="BB6906" s="138">
        <f t="shared" ca="1" si="151"/>
        <v>1</v>
      </c>
    </row>
    <row r="6907" spans="52:54" ht="15.75" customHeight="1">
      <c r="AZ6907" s="138">
        <f t="shared" ca="1" si="149"/>
        <v>326000</v>
      </c>
      <c r="BA6907" s="138">
        <f t="shared" ca="1" si="150"/>
        <v>325999</v>
      </c>
      <c r="BB6907" s="138">
        <f t="shared" ca="1" si="151"/>
        <v>1</v>
      </c>
    </row>
    <row r="6908" spans="52:54" ht="15.75" customHeight="1">
      <c r="AZ6908" s="138">
        <f t="shared" ca="1" si="149"/>
        <v>227000</v>
      </c>
      <c r="BA6908" s="138">
        <f t="shared" ca="1" si="150"/>
        <v>226999</v>
      </c>
      <c r="BB6908" s="138">
        <f t="shared" ca="1" si="151"/>
        <v>1</v>
      </c>
    </row>
    <row r="6909" spans="52:54" ht="15.75" customHeight="1">
      <c r="AZ6909" s="138">
        <f t="shared" ca="1" si="149"/>
        <v>205000</v>
      </c>
      <c r="BA6909" s="138">
        <f t="shared" ca="1" si="150"/>
        <v>204999</v>
      </c>
      <c r="BB6909" s="138">
        <f t="shared" ca="1" si="151"/>
        <v>1</v>
      </c>
    </row>
    <row r="6910" spans="52:54" ht="15.75" customHeight="1">
      <c r="AZ6910" s="138">
        <f t="shared" ca="1" si="149"/>
        <v>396000</v>
      </c>
      <c r="BA6910" s="138">
        <f t="shared" ca="1" si="150"/>
        <v>395999</v>
      </c>
      <c r="BB6910" s="138">
        <f t="shared" ca="1" si="151"/>
        <v>1</v>
      </c>
    </row>
    <row r="6911" spans="52:54" ht="15.75" customHeight="1">
      <c r="AZ6911" s="138">
        <f t="shared" ca="1" si="149"/>
        <v>387000</v>
      </c>
      <c r="BA6911" s="138">
        <f t="shared" ca="1" si="150"/>
        <v>386999</v>
      </c>
      <c r="BB6911" s="138">
        <f t="shared" ca="1" si="151"/>
        <v>1</v>
      </c>
    </row>
    <row r="6912" spans="52:54" ht="15.75" customHeight="1">
      <c r="AZ6912" s="138">
        <f t="shared" ca="1" si="149"/>
        <v>284000</v>
      </c>
      <c r="BA6912" s="138">
        <f t="shared" ca="1" si="150"/>
        <v>283999</v>
      </c>
      <c r="BB6912" s="138">
        <f t="shared" ca="1" si="151"/>
        <v>1</v>
      </c>
    </row>
    <row r="6913" spans="52:54" ht="15.75" customHeight="1">
      <c r="AZ6913" s="138">
        <f t="shared" ca="1" si="149"/>
        <v>200000</v>
      </c>
      <c r="BA6913" s="138">
        <f t="shared" ca="1" si="150"/>
        <v>199999</v>
      </c>
      <c r="BB6913" s="138">
        <f t="shared" ca="1" si="151"/>
        <v>1</v>
      </c>
    </row>
    <row r="6914" spans="52:54" ht="15.75" customHeight="1">
      <c r="AZ6914" s="138">
        <f t="shared" ca="1" si="149"/>
        <v>238000</v>
      </c>
      <c r="BA6914" s="138">
        <f t="shared" ca="1" si="150"/>
        <v>237999</v>
      </c>
      <c r="BB6914" s="138">
        <f t="shared" ca="1" si="151"/>
        <v>1</v>
      </c>
    </row>
    <row r="6915" spans="52:54" ht="15.75" customHeight="1">
      <c r="AZ6915" s="138">
        <f t="shared" ca="1" si="149"/>
        <v>356000</v>
      </c>
      <c r="BA6915" s="138">
        <f t="shared" ca="1" si="150"/>
        <v>355999</v>
      </c>
      <c r="BB6915" s="138">
        <f t="shared" ca="1" si="151"/>
        <v>1</v>
      </c>
    </row>
    <row r="6916" spans="52:54" ht="15.75" customHeight="1">
      <c r="AZ6916" s="138">
        <f t="shared" ca="1" si="149"/>
        <v>239000</v>
      </c>
      <c r="BA6916" s="138">
        <f t="shared" ca="1" si="150"/>
        <v>238999</v>
      </c>
      <c r="BB6916" s="138">
        <f t="shared" ca="1" si="151"/>
        <v>1</v>
      </c>
    </row>
    <row r="6917" spans="52:54" ht="15.75" customHeight="1">
      <c r="AZ6917" s="138">
        <f t="shared" ca="1" si="149"/>
        <v>242000</v>
      </c>
      <c r="BA6917" s="138">
        <f t="shared" ca="1" si="150"/>
        <v>241999</v>
      </c>
      <c r="BB6917" s="138">
        <f t="shared" ca="1" si="151"/>
        <v>1</v>
      </c>
    </row>
    <row r="6918" spans="52:54" ht="15.75" customHeight="1">
      <c r="AZ6918" s="138">
        <f t="shared" ca="1" si="149"/>
        <v>317000</v>
      </c>
      <c r="BA6918" s="138">
        <f t="shared" ca="1" si="150"/>
        <v>316999</v>
      </c>
      <c r="BB6918" s="138">
        <f t="shared" ca="1" si="151"/>
        <v>1</v>
      </c>
    </row>
    <row r="6919" spans="52:54" ht="15.75" customHeight="1">
      <c r="AZ6919" s="138">
        <f t="shared" ca="1" si="149"/>
        <v>123000</v>
      </c>
      <c r="BA6919" s="138">
        <f t="shared" ca="1" si="150"/>
        <v>122999</v>
      </c>
      <c r="BB6919" s="138">
        <f t="shared" ca="1" si="151"/>
        <v>1</v>
      </c>
    </row>
    <row r="6920" spans="52:54" ht="15.75" customHeight="1">
      <c r="AZ6920" s="138">
        <f t="shared" ca="1" si="149"/>
        <v>157000</v>
      </c>
      <c r="BA6920" s="138">
        <f t="shared" ca="1" si="150"/>
        <v>156999</v>
      </c>
      <c r="BB6920" s="138">
        <f t="shared" ca="1" si="151"/>
        <v>1</v>
      </c>
    </row>
    <row r="6921" spans="52:54" ht="15.75" customHeight="1">
      <c r="AZ6921" s="138">
        <f t="shared" ca="1" si="149"/>
        <v>347000</v>
      </c>
      <c r="BA6921" s="138">
        <f t="shared" ca="1" si="150"/>
        <v>346999</v>
      </c>
      <c r="BB6921" s="138">
        <f t="shared" ca="1" si="151"/>
        <v>1</v>
      </c>
    </row>
    <row r="6922" spans="52:54" ht="15.75" customHeight="1">
      <c r="AZ6922" s="138">
        <f t="shared" ca="1" si="149"/>
        <v>187000</v>
      </c>
      <c r="BA6922" s="138">
        <f t="shared" ca="1" si="150"/>
        <v>186999</v>
      </c>
      <c r="BB6922" s="138">
        <f t="shared" ca="1" si="151"/>
        <v>1</v>
      </c>
    </row>
    <row r="6923" spans="52:54" ht="15.75" customHeight="1">
      <c r="AZ6923" s="138">
        <f t="shared" ca="1" si="149"/>
        <v>248000</v>
      </c>
      <c r="BA6923" s="138">
        <f t="shared" ca="1" si="150"/>
        <v>247999</v>
      </c>
      <c r="BB6923" s="138">
        <f t="shared" ca="1" si="151"/>
        <v>1</v>
      </c>
    </row>
    <row r="6924" spans="52:54" ht="15.75" customHeight="1">
      <c r="AZ6924" s="138">
        <f t="shared" ca="1" si="149"/>
        <v>135000</v>
      </c>
      <c r="BA6924" s="138">
        <f t="shared" ca="1" si="150"/>
        <v>134999</v>
      </c>
      <c r="BB6924" s="138">
        <f t="shared" ca="1" si="151"/>
        <v>1</v>
      </c>
    </row>
    <row r="6925" spans="52:54" ht="15.75" customHeight="1">
      <c r="AZ6925" s="138">
        <f t="shared" ca="1" si="149"/>
        <v>106000</v>
      </c>
      <c r="BA6925" s="138">
        <f t="shared" ca="1" si="150"/>
        <v>105999</v>
      </c>
      <c r="BB6925" s="138">
        <f t="shared" ca="1" si="151"/>
        <v>1</v>
      </c>
    </row>
    <row r="6926" spans="52:54" ht="15.75" customHeight="1">
      <c r="AZ6926" s="138">
        <f t="shared" ca="1" si="149"/>
        <v>249000</v>
      </c>
      <c r="BA6926" s="138">
        <f t="shared" ca="1" si="150"/>
        <v>248999</v>
      </c>
      <c r="BB6926" s="138">
        <f t="shared" ca="1" si="151"/>
        <v>1</v>
      </c>
    </row>
    <row r="6927" spans="52:54" ht="15.75" customHeight="1">
      <c r="AZ6927" s="138">
        <f t="shared" ca="1" si="149"/>
        <v>134000</v>
      </c>
      <c r="BA6927" s="138">
        <f t="shared" ca="1" si="150"/>
        <v>133999</v>
      </c>
      <c r="BB6927" s="138">
        <f t="shared" ca="1" si="151"/>
        <v>1</v>
      </c>
    </row>
    <row r="6928" spans="52:54" ht="15.75" customHeight="1">
      <c r="AZ6928" s="138">
        <f t="shared" ca="1" si="149"/>
        <v>329000</v>
      </c>
      <c r="BA6928" s="138">
        <f t="shared" ca="1" si="150"/>
        <v>328999</v>
      </c>
      <c r="BB6928" s="138">
        <f t="shared" ca="1" si="151"/>
        <v>1</v>
      </c>
    </row>
    <row r="6929" spans="52:54" ht="15.75" customHeight="1">
      <c r="AZ6929" s="138">
        <f t="shared" ca="1" si="149"/>
        <v>251000</v>
      </c>
      <c r="BA6929" s="138">
        <f t="shared" ca="1" si="150"/>
        <v>250999</v>
      </c>
      <c r="BB6929" s="138">
        <f t="shared" ca="1" si="151"/>
        <v>1</v>
      </c>
    </row>
    <row r="6930" spans="52:54" ht="15.75" customHeight="1">
      <c r="AZ6930" s="138">
        <f t="shared" ca="1" si="149"/>
        <v>117000</v>
      </c>
      <c r="BA6930" s="138">
        <f t="shared" ca="1" si="150"/>
        <v>116999</v>
      </c>
      <c r="BB6930" s="138">
        <f t="shared" ca="1" si="151"/>
        <v>1</v>
      </c>
    </row>
    <row r="6931" spans="52:54" ht="15.75" customHeight="1">
      <c r="AZ6931" s="138">
        <f t="shared" ca="1" si="149"/>
        <v>400000</v>
      </c>
      <c r="BA6931" s="138">
        <f t="shared" ca="1" si="150"/>
        <v>399999</v>
      </c>
      <c r="BB6931" s="138">
        <f t="shared" ca="1" si="151"/>
        <v>1</v>
      </c>
    </row>
    <row r="6932" spans="52:54" ht="15.75" customHeight="1">
      <c r="AZ6932" s="138">
        <f t="shared" ca="1" si="149"/>
        <v>233000</v>
      </c>
      <c r="BA6932" s="138">
        <f t="shared" ca="1" si="150"/>
        <v>232999</v>
      </c>
      <c r="BB6932" s="138">
        <f t="shared" ca="1" si="151"/>
        <v>1</v>
      </c>
    </row>
    <row r="6933" spans="52:54" ht="15.75" customHeight="1">
      <c r="AZ6933" s="138">
        <f t="shared" ca="1" si="149"/>
        <v>129000</v>
      </c>
      <c r="BA6933" s="138">
        <f t="shared" ca="1" si="150"/>
        <v>128999</v>
      </c>
      <c r="BB6933" s="138">
        <f t="shared" ca="1" si="151"/>
        <v>1</v>
      </c>
    </row>
    <row r="6934" spans="52:54" ht="15.75" customHeight="1">
      <c r="AZ6934" s="138">
        <f t="shared" ca="1" si="149"/>
        <v>392000</v>
      </c>
      <c r="BA6934" s="138">
        <f t="shared" ca="1" si="150"/>
        <v>391999</v>
      </c>
      <c r="BB6934" s="138">
        <f t="shared" ca="1" si="151"/>
        <v>1</v>
      </c>
    </row>
    <row r="6935" spans="52:54" ht="15.75" customHeight="1">
      <c r="AZ6935" s="138">
        <f t="shared" ca="1" si="149"/>
        <v>103000</v>
      </c>
      <c r="BA6935" s="138">
        <f t="shared" ca="1" si="150"/>
        <v>102999</v>
      </c>
      <c r="BB6935" s="138">
        <f t="shared" ca="1" si="151"/>
        <v>1</v>
      </c>
    </row>
    <row r="6936" spans="52:54" ht="15.75" customHeight="1">
      <c r="AZ6936" s="138">
        <f t="shared" ca="1" si="149"/>
        <v>233000</v>
      </c>
      <c r="BA6936" s="138">
        <f t="shared" ca="1" si="150"/>
        <v>232999</v>
      </c>
      <c r="BB6936" s="138">
        <f t="shared" ca="1" si="151"/>
        <v>1</v>
      </c>
    </row>
    <row r="6937" spans="52:54" ht="15.75" customHeight="1">
      <c r="AZ6937" s="138">
        <f t="shared" ca="1" si="149"/>
        <v>192000</v>
      </c>
      <c r="BA6937" s="138">
        <f t="shared" ca="1" si="150"/>
        <v>191999</v>
      </c>
      <c r="BB6937" s="138">
        <f t="shared" ca="1" si="151"/>
        <v>1</v>
      </c>
    </row>
    <row r="6938" spans="52:54" ht="15.75" customHeight="1">
      <c r="AZ6938" s="138">
        <f t="shared" ca="1" si="149"/>
        <v>133000</v>
      </c>
      <c r="BA6938" s="138">
        <f t="shared" ca="1" si="150"/>
        <v>132999</v>
      </c>
      <c r="BB6938" s="138">
        <f t="shared" ca="1" si="151"/>
        <v>1</v>
      </c>
    </row>
    <row r="6939" spans="52:54" ht="15.75" customHeight="1">
      <c r="AZ6939" s="138">
        <f t="shared" ca="1" si="149"/>
        <v>152000</v>
      </c>
      <c r="BA6939" s="138">
        <f t="shared" ca="1" si="150"/>
        <v>151999</v>
      </c>
      <c r="BB6939" s="138">
        <f t="shared" ca="1" si="151"/>
        <v>1</v>
      </c>
    </row>
    <row r="6940" spans="52:54" ht="15.75" customHeight="1">
      <c r="AZ6940" s="138">
        <f t="shared" ca="1" si="149"/>
        <v>129000</v>
      </c>
      <c r="BA6940" s="138">
        <f t="shared" ca="1" si="150"/>
        <v>128999</v>
      </c>
      <c r="BB6940" s="138">
        <f t="shared" ca="1" si="151"/>
        <v>1</v>
      </c>
    </row>
    <row r="6941" spans="52:54" ht="15.75" customHeight="1">
      <c r="AZ6941" s="138">
        <f t="shared" ca="1" si="149"/>
        <v>303000</v>
      </c>
      <c r="BA6941" s="138">
        <f t="shared" ca="1" si="150"/>
        <v>302999</v>
      </c>
      <c r="BB6941" s="138">
        <f t="shared" ca="1" si="151"/>
        <v>1</v>
      </c>
    </row>
    <row r="6942" spans="52:54" ht="15.75" customHeight="1">
      <c r="AZ6942" s="138">
        <f t="shared" ca="1" si="149"/>
        <v>271000</v>
      </c>
      <c r="BA6942" s="138">
        <f t="shared" ca="1" si="150"/>
        <v>270999</v>
      </c>
      <c r="BB6942" s="138">
        <f t="shared" ca="1" si="151"/>
        <v>1</v>
      </c>
    </row>
    <row r="6943" spans="52:54" ht="15.75" customHeight="1">
      <c r="AZ6943" s="138">
        <f t="shared" ca="1" si="149"/>
        <v>388000</v>
      </c>
      <c r="BA6943" s="138">
        <f t="shared" ca="1" si="150"/>
        <v>387999</v>
      </c>
      <c r="BB6943" s="138">
        <f t="shared" ca="1" si="151"/>
        <v>1</v>
      </c>
    </row>
    <row r="6944" spans="52:54" ht="15.75" customHeight="1">
      <c r="AZ6944" s="138">
        <f t="shared" ca="1" si="149"/>
        <v>255000</v>
      </c>
      <c r="BA6944" s="138">
        <f t="shared" ca="1" si="150"/>
        <v>254999</v>
      </c>
      <c r="BB6944" s="138">
        <f t="shared" ca="1" si="151"/>
        <v>1</v>
      </c>
    </row>
    <row r="6945" spans="52:54" ht="15.75" customHeight="1">
      <c r="AZ6945" s="138">
        <f t="shared" ca="1" si="149"/>
        <v>297000</v>
      </c>
      <c r="BA6945" s="138">
        <f t="shared" ca="1" si="150"/>
        <v>296999</v>
      </c>
      <c r="BB6945" s="138">
        <f t="shared" ca="1" si="151"/>
        <v>1</v>
      </c>
    </row>
    <row r="6946" spans="52:54" ht="15.75" customHeight="1">
      <c r="AZ6946" s="138">
        <f t="shared" ca="1" si="149"/>
        <v>145000</v>
      </c>
      <c r="BA6946" s="138">
        <f t="shared" ca="1" si="150"/>
        <v>144999</v>
      </c>
      <c r="BB6946" s="138">
        <f t="shared" ca="1" si="151"/>
        <v>1</v>
      </c>
    </row>
    <row r="6947" spans="52:54" ht="15.75" customHeight="1">
      <c r="AZ6947" s="138">
        <f t="shared" ca="1" si="149"/>
        <v>305000</v>
      </c>
      <c r="BA6947" s="138">
        <f t="shared" ca="1" si="150"/>
        <v>304999</v>
      </c>
      <c r="BB6947" s="138">
        <f t="shared" ca="1" si="151"/>
        <v>1</v>
      </c>
    </row>
    <row r="6948" spans="52:54" ht="15.75" customHeight="1">
      <c r="AZ6948" s="138">
        <f t="shared" ca="1" si="149"/>
        <v>310000</v>
      </c>
      <c r="BA6948" s="138">
        <f t="shared" ca="1" si="150"/>
        <v>309999</v>
      </c>
      <c r="BB6948" s="138">
        <f t="shared" ca="1" si="151"/>
        <v>1</v>
      </c>
    </row>
    <row r="6949" spans="52:54" ht="15.75" customHeight="1">
      <c r="AZ6949" s="138">
        <f t="shared" ca="1" si="149"/>
        <v>277000</v>
      </c>
      <c r="BA6949" s="138">
        <f t="shared" ca="1" si="150"/>
        <v>276999</v>
      </c>
      <c r="BB6949" s="138">
        <f t="shared" ca="1" si="151"/>
        <v>1</v>
      </c>
    </row>
    <row r="6950" spans="52:54" ht="15.75" customHeight="1">
      <c r="AZ6950" s="138">
        <f t="shared" ca="1" si="149"/>
        <v>101000</v>
      </c>
      <c r="BA6950" s="138">
        <f t="shared" ca="1" si="150"/>
        <v>100999</v>
      </c>
      <c r="BB6950" s="138">
        <f t="shared" ca="1" si="151"/>
        <v>1</v>
      </c>
    </row>
    <row r="6951" spans="52:54" ht="15.75" customHeight="1">
      <c r="AZ6951" s="138">
        <f t="shared" ca="1" si="149"/>
        <v>257000</v>
      </c>
      <c r="BA6951" s="138">
        <f t="shared" ca="1" si="150"/>
        <v>256999</v>
      </c>
      <c r="BB6951" s="138">
        <f t="shared" ca="1" si="151"/>
        <v>1</v>
      </c>
    </row>
    <row r="6952" spans="52:54" ht="15.75" customHeight="1">
      <c r="AZ6952" s="138">
        <f t="shared" ca="1" si="149"/>
        <v>271000</v>
      </c>
      <c r="BA6952" s="138">
        <f t="shared" ca="1" si="150"/>
        <v>270999</v>
      </c>
      <c r="BB6952" s="138">
        <f t="shared" ca="1" si="151"/>
        <v>1</v>
      </c>
    </row>
    <row r="6953" spans="52:54" ht="15.75" customHeight="1">
      <c r="AZ6953" s="138">
        <f t="shared" ca="1" si="149"/>
        <v>138000</v>
      </c>
      <c r="BA6953" s="138">
        <f t="shared" ca="1" si="150"/>
        <v>137999</v>
      </c>
      <c r="BB6953" s="138">
        <f t="shared" ca="1" si="151"/>
        <v>1</v>
      </c>
    </row>
    <row r="6954" spans="52:54" ht="15.75" customHeight="1">
      <c r="AZ6954" s="138">
        <f t="shared" ca="1" si="149"/>
        <v>342000</v>
      </c>
      <c r="BA6954" s="138">
        <f t="shared" ca="1" si="150"/>
        <v>341999</v>
      </c>
      <c r="BB6954" s="138">
        <f t="shared" ca="1" si="151"/>
        <v>1</v>
      </c>
    </row>
    <row r="6955" spans="52:54" ht="15.75" customHeight="1">
      <c r="AZ6955" s="138">
        <f t="shared" ca="1" si="149"/>
        <v>296000</v>
      </c>
      <c r="BA6955" s="138">
        <f t="shared" ca="1" si="150"/>
        <v>295999</v>
      </c>
      <c r="BB6955" s="138">
        <f t="shared" ca="1" si="151"/>
        <v>1</v>
      </c>
    </row>
    <row r="6956" spans="52:54" ht="15.75" customHeight="1">
      <c r="AZ6956" s="138">
        <f t="shared" ca="1" si="149"/>
        <v>390000</v>
      </c>
      <c r="BA6956" s="138">
        <f t="shared" ca="1" si="150"/>
        <v>389999</v>
      </c>
      <c r="BB6956" s="138">
        <f t="shared" ca="1" si="151"/>
        <v>1</v>
      </c>
    </row>
    <row r="6957" spans="52:54" ht="15.75" customHeight="1">
      <c r="AZ6957" s="138">
        <f t="shared" ca="1" si="149"/>
        <v>233000</v>
      </c>
      <c r="BA6957" s="138">
        <f t="shared" ca="1" si="150"/>
        <v>232999</v>
      </c>
      <c r="BB6957" s="138">
        <f t="shared" ca="1" si="151"/>
        <v>1</v>
      </c>
    </row>
    <row r="6958" spans="52:54" ht="15.75" customHeight="1">
      <c r="AZ6958" s="138">
        <f t="shared" ca="1" si="149"/>
        <v>334000</v>
      </c>
      <c r="BA6958" s="138">
        <f t="shared" ca="1" si="150"/>
        <v>333999</v>
      </c>
      <c r="BB6958" s="138">
        <f t="shared" ca="1" si="151"/>
        <v>1</v>
      </c>
    </row>
    <row r="6959" spans="52:54" ht="15.75" customHeight="1">
      <c r="AZ6959" s="138">
        <f t="shared" ca="1" si="149"/>
        <v>358000</v>
      </c>
      <c r="BA6959" s="138">
        <f t="shared" ca="1" si="150"/>
        <v>357999</v>
      </c>
      <c r="BB6959" s="138">
        <f t="shared" ca="1" si="151"/>
        <v>1</v>
      </c>
    </row>
    <row r="6960" spans="52:54" ht="15.75" customHeight="1">
      <c r="AZ6960" s="138">
        <f t="shared" ca="1" si="149"/>
        <v>241000</v>
      </c>
      <c r="BA6960" s="138">
        <f t="shared" ca="1" si="150"/>
        <v>240999</v>
      </c>
      <c r="BB6960" s="138">
        <f t="shared" ca="1" si="151"/>
        <v>1</v>
      </c>
    </row>
    <row r="6961" spans="52:54" ht="15.75" customHeight="1">
      <c r="AZ6961" s="138">
        <f t="shared" ca="1" si="149"/>
        <v>196000</v>
      </c>
      <c r="BA6961" s="138">
        <f t="shared" ca="1" si="150"/>
        <v>195999</v>
      </c>
      <c r="BB6961" s="138">
        <f t="shared" ca="1" si="151"/>
        <v>1</v>
      </c>
    </row>
    <row r="6962" spans="52:54" ht="15.75" customHeight="1">
      <c r="AZ6962" s="138">
        <f t="shared" ca="1" si="149"/>
        <v>267000</v>
      </c>
      <c r="BA6962" s="138">
        <f t="shared" ca="1" si="150"/>
        <v>266999</v>
      </c>
      <c r="BB6962" s="138">
        <f t="shared" ca="1" si="151"/>
        <v>1</v>
      </c>
    </row>
    <row r="6963" spans="52:54" ht="15.75" customHeight="1">
      <c r="AZ6963" s="138">
        <f t="shared" ca="1" si="149"/>
        <v>330000</v>
      </c>
      <c r="BA6963" s="138">
        <f t="shared" ca="1" si="150"/>
        <v>329999</v>
      </c>
      <c r="BB6963" s="138">
        <f t="shared" ca="1" si="151"/>
        <v>1</v>
      </c>
    </row>
    <row r="6964" spans="52:54" ht="15.75" customHeight="1">
      <c r="AZ6964" s="138">
        <f t="shared" ca="1" si="149"/>
        <v>382000</v>
      </c>
      <c r="BA6964" s="138">
        <f t="shared" ca="1" si="150"/>
        <v>381999</v>
      </c>
      <c r="BB6964" s="138">
        <f t="shared" ca="1" si="151"/>
        <v>1</v>
      </c>
    </row>
    <row r="6965" spans="52:54" ht="15.75" customHeight="1">
      <c r="AZ6965" s="138">
        <f t="shared" ca="1" si="149"/>
        <v>103000</v>
      </c>
      <c r="BA6965" s="138">
        <f t="shared" ca="1" si="150"/>
        <v>102999</v>
      </c>
      <c r="BB6965" s="138">
        <f t="shared" ca="1" si="151"/>
        <v>1</v>
      </c>
    </row>
    <row r="6966" spans="52:54" ht="15.75" customHeight="1">
      <c r="AZ6966" s="138">
        <f t="shared" ca="1" si="149"/>
        <v>193000</v>
      </c>
      <c r="BA6966" s="138">
        <f t="shared" ca="1" si="150"/>
        <v>192999</v>
      </c>
      <c r="BB6966" s="138">
        <f t="shared" ca="1" si="151"/>
        <v>1</v>
      </c>
    </row>
    <row r="6967" spans="52:54" ht="15.75" customHeight="1">
      <c r="AZ6967" s="138">
        <f t="shared" ca="1" si="149"/>
        <v>318000</v>
      </c>
      <c r="BA6967" s="138">
        <f t="shared" ca="1" si="150"/>
        <v>317999</v>
      </c>
      <c r="BB6967" s="138">
        <f t="shared" ca="1" si="151"/>
        <v>1</v>
      </c>
    </row>
    <row r="6968" spans="52:54" ht="15.75" customHeight="1">
      <c r="AZ6968" s="138">
        <f t="shared" ca="1" si="149"/>
        <v>345000</v>
      </c>
      <c r="BA6968" s="138">
        <f t="shared" ca="1" si="150"/>
        <v>344999</v>
      </c>
      <c r="BB6968" s="138">
        <f t="shared" ca="1" si="151"/>
        <v>1</v>
      </c>
    </row>
    <row r="6969" spans="52:54" ht="15.75" customHeight="1">
      <c r="AZ6969" s="138">
        <f t="shared" ca="1" si="149"/>
        <v>149000</v>
      </c>
      <c r="BA6969" s="138">
        <f t="shared" ca="1" si="150"/>
        <v>148999</v>
      </c>
      <c r="BB6969" s="138">
        <f t="shared" ca="1" si="151"/>
        <v>1</v>
      </c>
    </row>
    <row r="6970" spans="52:54" ht="15.75" customHeight="1">
      <c r="AZ6970" s="138">
        <f t="shared" ca="1" si="149"/>
        <v>346000</v>
      </c>
      <c r="BA6970" s="138">
        <f t="shared" ca="1" si="150"/>
        <v>345999</v>
      </c>
      <c r="BB6970" s="138">
        <f t="shared" ca="1" si="151"/>
        <v>1</v>
      </c>
    </row>
    <row r="6971" spans="52:54" ht="15.75" customHeight="1">
      <c r="AZ6971" s="138">
        <f t="shared" ca="1" si="149"/>
        <v>165000</v>
      </c>
      <c r="BA6971" s="138">
        <f t="shared" ca="1" si="150"/>
        <v>164999</v>
      </c>
      <c r="BB6971" s="138">
        <f t="shared" ca="1" si="151"/>
        <v>1</v>
      </c>
    </row>
    <row r="6972" spans="52:54" ht="15.75" customHeight="1">
      <c r="AZ6972" s="138">
        <f t="shared" ca="1" si="149"/>
        <v>308000</v>
      </c>
      <c r="BA6972" s="138">
        <f t="shared" ca="1" si="150"/>
        <v>307999</v>
      </c>
      <c r="BB6972" s="138">
        <f t="shared" ca="1" si="151"/>
        <v>1</v>
      </c>
    </row>
    <row r="6973" spans="52:54" ht="15.75" customHeight="1">
      <c r="AZ6973" s="138">
        <f t="shared" ca="1" si="149"/>
        <v>352000</v>
      </c>
      <c r="BA6973" s="138">
        <f t="shared" ca="1" si="150"/>
        <v>351999</v>
      </c>
      <c r="BB6973" s="138">
        <f t="shared" ca="1" si="151"/>
        <v>1</v>
      </c>
    </row>
    <row r="6974" spans="52:54" ht="15.75" customHeight="1">
      <c r="AZ6974" s="138">
        <f t="shared" ca="1" si="149"/>
        <v>292000</v>
      </c>
      <c r="BA6974" s="138">
        <f t="shared" ca="1" si="150"/>
        <v>291999</v>
      </c>
      <c r="BB6974" s="138">
        <f t="shared" ca="1" si="151"/>
        <v>1</v>
      </c>
    </row>
    <row r="6975" spans="52:54" ht="15.75" customHeight="1">
      <c r="AZ6975" s="138">
        <f t="shared" ca="1" si="149"/>
        <v>332000</v>
      </c>
      <c r="BA6975" s="138">
        <f t="shared" ca="1" si="150"/>
        <v>331999</v>
      </c>
      <c r="BB6975" s="138">
        <f t="shared" ca="1" si="151"/>
        <v>1</v>
      </c>
    </row>
    <row r="6976" spans="52:54" ht="15.75" customHeight="1">
      <c r="AZ6976" s="138">
        <f t="shared" ca="1" si="149"/>
        <v>361000</v>
      </c>
      <c r="BA6976" s="138">
        <f t="shared" ca="1" si="150"/>
        <v>360999</v>
      </c>
      <c r="BB6976" s="138">
        <f t="shared" ca="1" si="151"/>
        <v>1</v>
      </c>
    </row>
    <row r="6977" spans="52:54" ht="15.75" customHeight="1">
      <c r="AZ6977" s="138">
        <f t="shared" ca="1" si="149"/>
        <v>380000</v>
      </c>
      <c r="BA6977" s="138">
        <f t="shared" ca="1" si="150"/>
        <v>379999</v>
      </c>
      <c r="BB6977" s="138">
        <f t="shared" ca="1" si="151"/>
        <v>1</v>
      </c>
    </row>
    <row r="6978" spans="52:54" ht="15.75" customHeight="1">
      <c r="AZ6978" s="138">
        <f t="shared" ca="1" si="149"/>
        <v>204000</v>
      </c>
      <c r="BA6978" s="138">
        <f t="shared" ca="1" si="150"/>
        <v>203999</v>
      </c>
      <c r="BB6978" s="138">
        <f t="shared" ca="1" si="151"/>
        <v>1</v>
      </c>
    </row>
    <row r="6979" spans="52:54" ht="15.75" customHeight="1">
      <c r="AZ6979" s="138">
        <f t="shared" ca="1" si="149"/>
        <v>210000</v>
      </c>
      <c r="BA6979" s="138">
        <f t="shared" ca="1" si="150"/>
        <v>209999</v>
      </c>
      <c r="BB6979" s="138">
        <f t="shared" ca="1" si="151"/>
        <v>1</v>
      </c>
    </row>
    <row r="6980" spans="52:54" ht="15.75" customHeight="1">
      <c r="AZ6980" s="138">
        <f t="shared" ca="1" si="149"/>
        <v>130000</v>
      </c>
      <c r="BA6980" s="138">
        <f t="shared" ca="1" si="150"/>
        <v>129999</v>
      </c>
      <c r="BB6980" s="138">
        <f t="shared" ca="1" si="151"/>
        <v>1</v>
      </c>
    </row>
    <row r="6981" spans="52:54" ht="15.75" customHeight="1">
      <c r="AZ6981" s="138">
        <f t="shared" ca="1" si="149"/>
        <v>104000</v>
      </c>
      <c r="BA6981" s="138">
        <f t="shared" ca="1" si="150"/>
        <v>103999</v>
      </c>
      <c r="BB6981" s="138">
        <f t="shared" ca="1" si="151"/>
        <v>1</v>
      </c>
    </row>
    <row r="6982" spans="52:54" ht="15.75" customHeight="1">
      <c r="AZ6982" s="138">
        <f t="shared" ca="1" si="149"/>
        <v>249000</v>
      </c>
      <c r="BA6982" s="138">
        <f t="shared" ca="1" si="150"/>
        <v>248999</v>
      </c>
      <c r="BB6982" s="138">
        <f t="shared" ca="1" si="151"/>
        <v>1</v>
      </c>
    </row>
    <row r="6983" spans="52:54" ht="15.75" customHeight="1">
      <c r="AZ6983" s="138">
        <f t="shared" ca="1" si="149"/>
        <v>273000</v>
      </c>
      <c r="BA6983" s="138">
        <f t="shared" ca="1" si="150"/>
        <v>272999</v>
      </c>
      <c r="BB6983" s="138">
        <f t="shared" ca="1" si="151"/>
        <v>1</v>
      </c>
    </row>
    <row r="6984" spans="52:54" ht="15.75" customHeight="1">
      <c r="AZ6984" s="138">
        <f t="shared" ca="1" si="149"/>
        <v>145000</v>
      </c>
      <c r="BA6984" s="138">
        <f t="shared" ca="1" si="150"/>
        <v>144999</v>
      </c>
      <c r="BB6984" s="138">
        <f t="shared" ca="1" si="151"/>
        <v>1</v>
      </c>
    </row>
    <row r="6985" spans="52:54" ht="15.75" customHeight="1">
      <c r="AZ6985" s="138">
        <f t="shared" ca="1" si="149"/>
        <v>157000</v>
      </c>
      <c r="BA6985" s="138">
        <f t="shared" ca="1" si="150"/>
        <v>156999</v>
      </c>
      <c r="BB6985" s="138">
        <f t="shared" ca="1" si="151"/>
        <v>1</v>
      </c>
    </row>
    <row r="6986" spans="52:54" ht="15.75" customHeight="1">
      <c r="AZ6986" s="138">
        <f t="shared" ca="1" si="149"/>
        <v>140000</v>
      </c>
      <c r="BA6986" s="138">
        <f t="shared" ca="1" si="150"/>
        <v>139999</v>
      </c>
      <c r="BB6986" s="138">
        <f t="shared" ca="1" si="151"/>
        <v>1</v>
      </c>
    </row>
    <row r="6987" spans="52:54" ht="15.75" customHeight="1">
      <c r="AZ6987" s="138">
        <f t="shared" ca="1" si="149"/>
        <v>242000</v>
      </c>
      <c r="BA6987" s="138">
        <f t="shared" ca="1" si="150"/>
        <v>241999</v>
      </c>
      <c r="BB6987" s="138">
        <f t="shared" ca="1" si="151"/>
        <v>1</v>
      </c>
    </row>
    <row r="6988" spans="52:54" ht="15.75" customHeight="1">
      <c r="AZ6988" s="138">
        <f t="shared" ca="1" si="149"/>
        <v>270000</v>
      </c>
      <c r="BA6988" s="138">
        <f t="shared" ca="1" si="150"/>
        <v>269999</v>
      </c>
      <c r="BB6988" s="138">
        <f t="shared" ca="1" si="151"/>
        <v>1</v>
      </c>
    </row>
    <row r="6989" spans="52:54" ht="15.75" customHeight="1">
      <c r="AZ6989" s="138">
        <f t="shared" ca="1" si="149"/>
        <v>132000</v>
      </c>
      <c r="BA6989" s="138">
        <f t="shared" ca="1" si="150"/>
        <v>131999</v>
      </c>
      <c r="BB6989" s="138">
        <f t="shared" ca="1" si="151"/>
        <v>1</v>
      </c>
    </row>
    <row r="6990" spans="52:54" ht="15.75" customHeight="1">
      <c r="AZ6990" s="138">
        <f t="shared" ca="1" si="149"/>
        <v>128000</v>
      </c>
      <c r="BA6990" s="138">
        <f t="shared" ca="1" si="150"/>
        <v>127999</v>
      </c>
      <c r="BB6990" s="138">
        <f t="shared" ca="1" si="151"/>
        <v>1</v>
      </c>
    </row>
    <row r="6991" spans="52:54" ht="15.75" customHeight="1">
      <c r="AZ6991" s="138">
        <f t="shared" ca="1" si="149"/>
        <v>254000</v>
      </c>
      <c r="BA6991" s="138">
        <f t="shared" ca="1" si="150"/>
        <v>253999</v>
      </c>
      <c r="BB6991" s="138">
        <f t="shared" ca="1" si="151"/>
        <v>1</v>
      </c>
    </row>
    <row r="6992" spans="52:54" ht="15.75" customHeight="1">
      <c r="AZ6992" s="138">
        <f t="shared" ca="1" si="149"/>
        <v>373000</v>
      </c>
      <c r="BA6992" s="138">
        <f t="shared" ca="1" si="150"/>
        <v>372999</v>
      </c>
      <c r="BB6992" s="138">
        <f t="shared" ca="1" si="151"/>
        <v>1</v>
      </c>
    </row>
    <row r="6993" spans="52:54" ht="15.75" customHeight="1">
      <c r="AZ6993" s="138">
        <f t="shared" ca="1" si="149"/>
        <v>364000</v>
      </c>
      <c r="BA6993" s="138">
        <f t="shared" ca="1" si="150"/>
        <v>363999</v>
      </c>
      <c r="BB6993" s="138">
        <f t="shared" ca="1" si="151"/>
        <v>1</v>
      </c>
    </row>
    <row r="6994" spans="52:54" ht="15.75" customHeight="1">
      <c r="AZ6994" s="138">
        <f t="shared" ca="1" si="149"/>
        <v>249000</v>
      </c>
      <c r="BA6994" s="138">
        <f t="shared" ca="1" si="150"/>
        <v>248999</v>
      </c>
      <c r="BB6994" s="138">
        <f t="shared" ca="1" si="151"/>
        <v>1</v>
      </c>
    </row>
    <row r="6995" spans="52:54" ht="15.75" customHeight="1">
      <c r="AZ6995" s="138">
        <f t="shared" ca="1" si="149"/>
        <v>260000</v>
      </c>
      <c r="BA6995" s="138">
        <f t="shared" ca="1" si="150"/>
        <v>259999</v>
      </c>
      <c r="BB6995" s="138">
        <f t="shared" ca="1" si="151"/>
        <v>1</v>
      </c>
    </row>
    <row r="6996" spans="52:54" ht="15.75" customHeight="1">
      <c r="AZ6996" s="138">
        <f t="shared" ca="1" si="149"/>
        <v>289000</v>
      </c>
      <c r="BA6996" s="138">
        <f t="shared" ca="1" si="150"/>
        <v>288999</v>
      </c>
      <c r="BB6996" s="138">
        <f t="shared" ca="1" si="151"/>
        <v>1</v>
      </c>
    </row>
    <row r="6997" spans="52:54" ht="15.75" customHeight="1">
      <c r="AZ6997" s="138">
        <f t="shared" ca="1" si="149"/>
        <v>104000</v>
      </c>
      <c r="BA6997" s="138">
        <f t="shared" ca="1" si="150"/>
        <v>103999</v>
      </c>
      <c r="BB6997" s="138">
        <f t="shared" ca="1" si="151"/>
        <v>1</v>
      </c>
    </row>
    <row r="6998" spans="52:54" ht="15.75" customHeight="1">
      <c r="AZ6998" s="138">
        <f t="shared" ca="1" si="149"/>
        <v>149000</v>
      </c>
      <c r="BA6998" s="138">
        <f t="shared" ca="1" si="150"/>
        <v>148999</v>
      </c>
      <c r="BB6998" s="138">
        <f t="shared" ca="1" si="151"/>
        <v>1</v>
      </c>
    </row>
    <row r="6999" spans="52:54" ht="15.75" customHeight="1">
      <c r="AZ6999" s="138">
        <f t="shared" ca="1" si="149"/>
        <v>240000</v>
      </c>
      <c r="BA6999" s="138">
        <f t="shared" ca="1" si="150"/>
        <v>239999</v>
      </c>
      <c r="BB6999" s="138">
        <f t="shared" ca="1" si="151"/>
        <v>1</v>
      </c>
    </row>
    <row r="7000" spans="52:54" ht="15.75" customHeight="1">
      <c r="AZ7000" s="138">
        <f t="shared" ca="1" si="149"/>
        <v>244000</v>
      </c>
      <c r="BA7000" s="138">
        <f t="shared" ca="1" si="150"/>
        <v>243999</v>
      </c>
      <c r="BB7000" s="138">
        <f t="shared" ca="1" si="151"/>
        <v>1</v>
      </c>
    </row>
    <row r="7001" spans="52:54" ht="15.75" customHeight="1">
      <c r="AZ7001" s="138">
        <f t="shared" ca="1" si="149"/>
        <v>262000</v>
      </c>
      <c r="BA7001" s="138">
        <f t="shared" ca="1" si="150"/>
        <v>261999</v>
      </c>
      <c r="BB7001" s="138">
        <f t="shared" ca="1" si="151"/>
        <v>1</v>
      </c>
    </row>
    <row r="7002" spans="52:54" ht="15.75" customHeight="1">
      <c r="AZ7002" s="138">
        <f t="shared" ca="1" si="149"/>
        <v>154000</v>
      </c>
      <c r="BA7002" s="138">
        <f t="shared" ca="1" si="150"/>
        <v>153999</v>
      </c>
      <c r="BB7002" s="138">
        <f t="shared" ca="1" si="151"/>
        <v>1</v>
      </c>
    </row>
    <row r="7003" spans="52:54" ht="15.75" customHeight="1">
      <c r="AZ7003" s="138">
        <f t="shared" ca="1" si="149"/>
        <v>381000</v>
      </c>
      <c r="BA7003" s="138">
        <f t="shared" ca="1" si="150"/>
        <v>380999</v>
      </c>
      <c r="BB7003" s="138">
        <f t="shared" ca="1" si="151"/>
        <v>1</v>
      </c>
    </row>
    <row r="7004" spans="52:54" ht="15.75" customHeight="1">
      <c r="AZ7004" s="138">
        <f t="shared" ca="1" si="149"/>
        <v>322000</v>
      </c>
      <c r="BA7004" s="138">
        <f t="shared" ca="1" si="150"/>
        <v>321999</v>
      </c>
      <c r="BB7004" s="138">
        <f t="shared" ca="1" si="151"/>
        <v>1</v>
      </c>
    </row>
    <row r="7005" spans="52:54" ht="15.75" customHeight="1">
      <c r="AZ7005" s="138">
        <f t="shared" ca="1" si="149"/>
        <v>178000</v>
      </c>
      <c r="BA7005" s="138">
        <f t="shared" ca="1" si="150"/>
        <v>177999</v>
      </c>
      <c r="BB7005" s="138">
        <f t="shared" ca="1" si="151"/>
        <v>1</v>
      </c>
    </row>
    <row r="7006" spans="52:54" ht="15.75" customHeight="1">
      <c r="AZ7006" s="138">
        <f t="shared" ca="1" si="149"/>
        <v>119000</v>
      </c>
      <c r="BA7006" s="138">
        <f t="shared" ca="1" si="150"/>
        <v>118999</v>
      </c>
      <c r="BB7006" s="138">
        <f t="shared" ca="1" si="151"/>
        <v>1</v>
      </c>
    </row>
    <row r="7007" spans="52:54" ht="15.75" customHeight="1">
      <c r="AZ7007" s="138">
        <f t="shared" ca="1" si="149"/>
        <v>187000</v>
      </c>
      <c r="BA7007" s="138">
        <f t="shared" ca="1" si="150"/>
        <v>186999</v>
      </c>
      <c r="BB7007" s="138">
        <f t="shared" ca="1" si="151"/>
        <v>1</v>
      </c>
    </row>
    <row r="7008" spans="52:54" ht="15.75" customHeight="1">
      <c r="AZ7008" s="138">
        <f t="shared" ca="1" si="149"/>
        <v>382000</v>
      </c>
      <c r="BA7008" s="138">
        <f t="shared" ca="1" si="150"/>
        <v>381999</v>
      </c>
      <c r="BB7008" s="138">
        <f t="shared" ca="1" si="151"/>
        <v>1</v>
      </c>
    </row>
    <row r="7009" spans="52:54" ht="15.75" customHeight="1">
      <c r="AZ7009" s="138">
        <f t="shared" ca="1" si="149"/>
        <v>154000</v>
      </c>
      <c r="BA7009" s="138">
        <f t="shared" ca="1" si="150"/>
        <v>153999</v>
      </c>
      <c r="BB7009" s="138">
        <f t="shared" ca="1" si="151"/>
        <v>1</v>
      </c>
    </row>
    <row r="7010" spans="52:54" ht="15.75" customHeight="1">
      <c r="AZ7010" s="138">
        <f t="shared" ca="1" si="149"/>
        <v>224000</v>
      </c>
      <c r="BA7010" s="138">
        <f t="shared" ca="1" si="150"/>
        <v>223999</v>
      </c>
      <c r="BB7010" s="138">
        <f t="shared" ca="1" si="151"/>
        <v>1</v>
      </c>
    </row>
    <row r="7011" spans="52:54" ht="15.75" customHeight="1">
      <c r="AZ7011" s="138">
        <f t="shared" ca="1" si="149"/>
        <v>102000</v>
      </c>
      <c r="BA7011" s="138">
        <f t="shared" ca="1" si="150"/>
        <v>101999</v>
      </c>
      <c r="BB7011" s="138">
        <f t="shared" ca="1" si="151"/>
        <v>1</v>
      </c>
    </row>
    <row r="7012" spans="52:54" ht="15.75" customHeight="1">
      <c r="AZ7012" s="138">
        <f t="shared" ca="1" si="149"/>
        <v>140000</v>
      </c>
      <c r="BA7012" s="138">
        <f t="shared" ca="1" si="150"/>
        <v>139999</v>
      </c>
      <c r="BB7012" s="138">
        <f t="shared" ca="1" si="151"/>
        <v>1</v>
      </c>
    </row>
    <row r="7013" spans="52:54" ht="15.75" customHeight="1">
      <c r="AZ7013" s="138">
        <f t="shared" ca="1" si="149"/>
        <v>225000</v>
      </c>
      <c r="BA7013" s="138">
        <f t="shared" ca="1" si="150"/>
        <v>224999</v>
      </c>
      <c r="BB7013" s="138">
        <f t="shared" ca="1" si="151"/>
        <v>1</v>
      </c>
    </row>
    <row r="7014" spans="52:54" ht="15.75" customHeight="1">
      <c r="AZ7014" s="138">
        <f t="shared" ca="1" si="149"/>
        <v>361000</v>
      </c>
      <c r="BA7014" s="138">
        <f t="shared" ca="1" si="150"/>
        <v>360999</v>
      </c>
      <c r="BB7014" s="138">
        <f t="shared" ca="1" si="151"/>
        <v>1</v>
      </c>
    </row>
    <row r="7015" spans="52:54" ht="15.75" customHeight="1">
      <c r="AZ7015" s="138">
        <f t="shared" ca="1" si="149"/>
        <v>152000</v>
      </c>
      <c r="BA7015" s="138">
        <f t="shared" ca="1" si="150"/>
        <v>151999</v>
      </c>
      <c r="BB7015" s="138">
        <f t="shared" ca="1" si="151"/>
        <v>1</v>
      </c>
    </row>
    <row r="7016" spans="52:54" ht="15.75" customHeight="1">
      <c r="AZ7016" s="138">
        <f t="shared" ca="1" si="149"/>
        <v>309000</v>
      </c>
      <c r="BA7016" s="138">
        <f t="shared" ca="1" si="150"/>
        <v>308999</v>
      </c>
      <c r="BB7016" s="138">
        <f t="shared" ca="1" si="151"/>
        <v>1</v>
      </c>
    </row>
    <row r="7017" spans="52:54" ht="15.75" customHeight="1">
      <c r="AZ7017" s="138">
        <f t="shared" ca="1" si="149"/>
        <v>305000</v>
      </c>
      <c r="BA7017" s="138">
        <f t="shared" ca="1" si="150"/>
        <v>304999</v>
      </c>
      <c r="BB7017" s="138">
        <f t="shared" ca="1" si="151"/>
        <v>1</v>
      </c>
    </row>
    <row r="7018" spans="52:54" ht="15.75" customHeight="1">
      <c r="AZ7018" s="138">
        <f t="shared" ca="1" si="149"/>
        <v>169000</v>
      </c>
      <c r="BA7018" s="138">
        <f t="shared" ca="1" si="150"/>
        <v>168999</v>
      </c>
      <c r="BB7018" s="138">
        <f t="shared" ca="1" si="151"/>
        <v>1</v>
      </c>
    </row>
    <row r="7019" spans="52:54" ht="15.75" customHeight="1">
      <c r="AZ7019" s="138">
        <f t="shared" ca="1" si="149"/>
        <v>108000</v>
      </c>
      <c r="BA7019" s="138">
        <f t="shared" ca="1" si="150"/>
        <v>107999</v>
      </c>
      <c r="BB7019" s="138">
        <f t="shared" ca="1" si="151"/>
        <v>1</v>
      </c>
    </row>
    <row r="7020" spans="52:54" ht="15.75" customHeight="1">
      <c r="AZ7020" s="138">
        <f t="shared" ca="1" si="149"/>
        <v>362000</v>
      </c>
      <c r="BA7020" s="138">
        <f t="shared" ca="1" si="150"/>
        <v>361999</v>
      </c>
      <c r="BB7020" s="138">
        <f t="shared" ca="1" si="151"/>
        <v>1</v>
      </c>
    </row>
    <row r="7021" spans="52:54" ht="15.75" customHeight="1">
      <c r="AZ7021" s="138">
        <f t="shared" ca="1" si="149"/>
        <v>324000</v>
      </c>
      <c r="BA7021" s="138">
        <f t="shared" ca="1" si="150"/>
        <v>323999</v>
      </c>
      <c r="BB7021" s="138">
        <f t="shared" ca="1" si="151"/>
        <v>1</v>
      </c>
    </row>
    <row r="7022" spans="52:54" ht="15.75" customHeight="1">
      <c r="AZ7022" s="138">
        <f t="shared" ca="1" si="149"/>
        <v>313000</v>
      </c>
      <c r="BA7022" s="138">
        <f t="shared" ca="1" si="150"/>
        <v>312999</v>
      </c>
      <c r="BB7022" s="138">
        <f t="shared" ca="1" si="151"/>
        <v>1</v>
      </c>
    </row>
    <row r="7023" spans="52:54" ht="15.75" customHeight="1">
      <c r="AZ7023" s="138">
        <f t="shared" ca="1" si="149"/>
        <v>188000</v>
      </c>
      <c r="BA7023" s="138">
        <f t="shared" ca="1" si="150"/>
        <v>187999</v>
      </c>
      <c r="BB7023" s="138">
        <f t="shared" ca="1" si="151"/>
        <v>1</v>
      </c>
    </row>
    <row r="7024" spans="52:54" ht="15.75" customHeight="1">
      <c r="AZ7024" s="138">
        <f t="shared" ca="1" si="149"/>
        <v>390000</v>
      </c>
      <c r="BA7024" s="138">
        <f t="shared" ca="1" si="150"/>
        <v>389999</v>
      </c>
      <c r="BB7024" s="138">
        <f t="shared" ca="1" si="151"/>
        <v>1</v>
      </c>
    </row>
    <row r="7025" spans="52:54" ht="15.75" customHeight="1">
      <c r="AZ7025" s="138">
        <f t="shared" ca="1" si="149"/>
        <v>361000</v>
      </c>
      <c r="BA7025" s="138">
        <f t="shared" ca="1" si="150"/>
        <v>360999</v>
      </c>
      <c r="BB7025" s="138">
        <f t="shared" ca="1" si="151"/>
        <v>1</v>
      </c>
    </row>
    <row r="7026" spans="52:54" ht="15.75" customHeight="1">
      <c r="AZ7026" s="138">
        <f t="shared" ca="1" si="149"/>
        <v>253000</v>
      </c>
      <c r="BA7026" s="138">
        <f t="shared" ca="1" si="150"/>
        <v>252999</v>
      </c>
      <c r="BB7026" s="138">
        <f t="shared" ca="1" si="151"/>
        <v>1</v>
      </c>
    </row>
    <row r="7027" spans="52:54" ht="15.75" customHeight="1">
      <c r="AZ7027" s="138">
        <f t="shared" ca="1" si="149"/>
        <v>170000</v>
      </c>
      <c r="BA7027" s="138">
        <f t="shared" ca="1" si="150"/>
        <v>169999</v>
      </c>
      <c r="BB7027" s="138">
        <f t="shared" ca="1" si="151"/>
        <v>1</v>
      </c>
    </row>
    <row r="7028" spans="52:54" ht="15.75" customHeight="1">
      <c r="AZ7028" s="138">
        <f t="shared" ca="1" si="149"/>
        <v>108000</v>
      </c>
      <c r="BA7028" s="138">
        <f t="shared" ca="1" si="150"/>
        <v>107999</v>
      </c>
      <c r="BB7028" s="138">
        <f t="shared" ca="1" si="151"/>
        <v>1</v>
      </c>
    </row>
    <row r="7029" spans="52:54" ht="15.75" customHeight="1">
      <c r="AZ7029" s="138">
        <f t="shared" ca="1" si="149"/>
        <v>289000</v>
      </c>
      <c r="BA7029" s="138">
        <f t="shared" ca="1" si="150"/>
        <v>288999</v>
      </c>
      <c r="BB7029" s="138">
        <f t="shared" ca="1" si="151"/>
        <v>1</v>
      </c>
    </row>
    <row r="7030" spans="52:54" ht="15.75" customHeight="1">
      <c r="AZ7030" s="138">
        <f t="shared" ca="1" si="149"/>
        <v>145000</v>
      </c>
      <c r="BA7030" s="138">
        <f t="shared" ca="1" si="150"/>
        <v>144999</v>
      </c>
      <c r="BB7030" s="138">
        <f t="shared" ca="1" si="151"/>
        <v>1</v>
      </c>
    </row>
    <row r="7031" spans="52:54" ht="15.75" customHeight="1">
      <c r="AZ7031" s="138">
        <f t="shared" ca="1" si="149"/>
        <v>362000</v>
      </c>
      <c r="BA7031" s="138">
        <f t="shared" ca="1" si="150"/>
        <v>361999</v>
      </c>
      <c r="BB7031" s="138">
        <f t="shared" ca="1" si="151"/>
        <v>1</v>
      </c>
    </row>
    <row r="7032" spans="52:54" ht="15.75" customHeight="1">
      <c r="AZ7032" s="138">
        <f t="shared" ca="1" si="149"/>
        <v>199000</v>
      </c>
      <c r="BA7032" s="138">
        <f t="shared" ca="1" si="150"/>
        <v>198999</v>
      </c>
      <c r="BB7032" s="138">
        <f t="shared" ca="1" si="151"/>
        <v>1</v>
      </c>
    </row>
    <row r="7033" spans="52:54" ht="15.75" customHeight="1">
      <c r="AZ7033" s="138">
        <f t="shared" ca="1" si="149"/>
        <v>101000</v>
      </c>
      <c r="BA7033" s="138">
        <f t="shared" ca="1" si="150"/>
        <v>100999</v>
      </c>
      <c r="BB7033" s="138">
        <f t="shared" ca="1" si="151"/>
        <v>1</v>
      </c>
    </row>
    <row r="7034" spans="52:54" ht="15.75" customHeight="1">
      <c r="AZ7034" s="138">
        <f t="shared" ca="1" si="149"/>
        <v>120000</v>
      </c>
      <c r="BA7034" s="138">
        <f t="shared" ca="1" si="150"/>
        <v>119999</v>
      </c>
      <c r="BB7034" s="138">
        <f t="shared" ca="1" si="151"/>
        <v>1</v>
      </c>
    </row>
    <row r="7035" spans="52:54" ht="15.75" customHeight="1">
      <c r="AZ7035" s="138">
        <f t="shared" ca="1" si="149"/>
        <v>386000</v>
      </c>
      <c r="BA7035" s="138">
        <f t="shared" ca="1" si="150"/>
        <v>385999</v>
      </c>
      <c r="BB7035" s="138">
        <f t="shared" ca="1" si="151"/>
        <v>1</v>
      </c>
    </row>
    <row r="7036" spans="52:54" ht="15.75" customHeight="1">
      <c r="AZ7036" s="138">
        <f t="shared" ca="1" si="149"/>
        <v>258000</v>
      </c>
      <c r="BA7036" s="138">
        <f t="shared" ca="1" si="150"/>
        <v>257999</v>
      </c>
      <c r="BB7036" s="138">
        <f t="shared" ca="1" si="151"/>
        <v>1</v>
      </c>
    </row>
    <row r="7037" spans="52:54" ht="15.75" customHeight="1">
      <c r="AZ7037" s="138">
        <f t="shared" ca="1" si="149"/>
        <v>254000</v>
      </c>
      <c r="BA7037" s="138">
        <f t="shared" ca="1" si="150"/>
        <v>253999</v>
      </c>
      <c r="BB7037" s="138">
        <f t="shared" ca="1" si="151"/>
        <v>1</v>
      </c>
    </row>
    <row r="7038" spans="52:54" ht="15.75" customHeight="1">
      <c r="AZ7038" s="138">
        <f t="shared" ca="1" si="149"/>
        <v>297000</v>
      </c>
      <c r="BA7038" s="138">
        <f t="shared" ca="1" si="150"/>
        <v>296999</v>
      </c>
      <c r="BB7038" s="138">
        <f t="shared" ca="1" si="151"/>
        <v>1</v>
      </c>
    </row>
    <row r="7039" spans="52:54" ht="15.75" customHeight="1">
      <c r="AZ7039" s="138">
        <f t="shared" ca="1" si="149"/>
        <v>208000</v>
      </c>
      <c r="BA7039" s="138">
        <f t="shared" ca="1" si="150"/>
        <v>207999</v>
      </c>
      <c r="BB7039" s="138">
        <f t="shared" ca="1" si="151"/>
        <v>1</v>
      </c>
    </row>
    <row r="7040" spans="52:54" ht="15.75" customHeight="1">
      <c r="AZ7040" s="138">
        <f t="shared" ca="1" si="149"/>
        <v>336000</v>
      </c>
      <c r="BA7040" s="138">
        <f t="shared" ca="1" si="150"/>
        <v>335999</v>
      </c>
      <c r="BB7040" s="138">
        <f t="shared" ca="1" si="151"/>
        <v>1</v>
      </c>
    </row>
    <row r="7041" spans="52:54" ht="15.75" customHeight="1">
      <c r="AZ7041" s="138">
        <f t="shared" ca="1" si="149"/>
        <v>326000</v>
      </c>
      <c r="BA7041" s="138">
        <f t="shared" ca="1" si="150"/>
        <v>325999</v>
      </c>
      <c r="BB7041" s="138">
        <f t="shared" ca="1" si="151"/>
        <v>1</v>
      </c>
    </row>
    <row r="7042" spans="52:54" ht="15.75" customHeight="1">
      <c r="AZ7042" s="138">
        <f t="shared" ca="1" si="149"/>
        <v>260000</v>
      </c>
      <c r="BA7042" s="138">
        <f t="shared" ca="1" si="150"/>
        <v>259999</v>
      </c>
      <c r="BB7042" s="138">
        <f t="shared" ca="1" si="151"/>
        <v>1</v>
      </c>
    </row>
    <row r="7043" spans="52:54" ht="15.75" customHeight="1">
      <c r="AZ7043" s="138">
        <f t="shared" ca="1" si="149"/>
        <v>374000</v>
      </c>
      <c r="BA7043" s="138">
        <f t="shared" ca="1" si="150"/>
        <v>373999</v>
      </c>
      <c r="BB7043" s="138">
        <f t="shared" ca="1" si="151"/>
        <v>1</v>
      </c>
    </row>
    <row r="7044" spans="52:54" ht="15.75" customHeight="1">
      <c r="AZ7044" s="138">
        <f t="shared" ca="1" si="149"/>
        <v>347000</v>
      </c>
      <c r="BA7044" s="138">
        <f t="shared" ca="1" si="150"/>
        <v>346999</v>
      </c>
      <c r="BB7044" s="138">
        <f t="shared" ca="1" si="151"/>
        <v>1</v>
      </c>
    </row>
    <row r="7045" spans="52:54" ht="15.75" customHeight="1">
      <c r="AZ7045" s="138">
        <f t="shared" ca="1" si="149"/>
        <v>142000</v>
      </c>
      <c r="BA7045" s="138">
        <f t="shared" ca="1" si="150"/>
        <v>141999</v>
      </c>
      <c r="BB7045" s="138">
        <f t="shared" ca="1" si="151"/>
        <v>1</v>
      </c>
    </row>
    <row r="7046" spans="52:54" ht="15.75" customHeight="1">
      <c r="AZ7046" s="138">
        <f t="shared" ca="1" si="149"/>
        <v>185000</v>
      </c>
      <c r="BA7046" s="138">
        <f t="shared" ca="1" si="150"/>
        <v>184999</v>
      </c>
      <c r="BB7046" s="138">
        <f t="shared" ca="1" si="151"/>
        <v>1</v>
      </c>
    </row>
    <row r="7047" spans="52:54" ht="15.75" customHeight="1">
      <c r="AZ7047" s="138">
        <f t="shared" ca="1" si="149"/>
        <v>210000</v>
      </c>
      <c r="BA7047" s="138">
        <f t="shared" ca="1" si="150"/>
        <v>209999</v>
      </c>
      <c r="BB7047" s="138">
        <f t="shared" ca="1" si="151"/>
        <v>1</v>
      </c>
    </row>
    <row r="7048" spans="52:54" ht="15.75" customHeight="1">
      <c r="AZ7048" s="138">
        <f t="shared" ca="1" si="149"/>
        <v>240000</v>
      </c>
      <c r="BA7048" s="138">
        <f t="shared" ca="1" si="150"/>
        <v>239999</v>
      </c>
      <c r="BB7048" s="138">
        <f t="shared" ca="1" si="151"/>
        <v>1</v>
      </c>
    </row>
    <row r="7049" spans="52:54" ht="15.75" customHeight="1">
      <c r="AZ7049" s="138">
        <f t="shared" ca="1" si="149"/>
        <v>125000</v>
      </c>
      <c r="BA7049" s="138">
        <f t="shared" ca="1" si="150"/>
        <v>124999</v>
      </c>
      <c r="BB7049" s="138">
        <f t="shared" ca="1" si="151"/>
        <v>1</v>
      </c>
    </row>
    <row r="7050" spans="52:54" ht="15.75" customHeight="1">
      <c r="AZ7050" s="138">
        <f t="shared" ca="1" si="149"/>
        <v>216000</v>
      </c>
      <c r="BA7050" s="138">
        <f t="shared" ca="1" si="150"/>
        <v>215999</v>
      </c>
      <c r="BB7050" s="138">
        <f t="shared" ca="1" si="151"/>
        <v>1</v>
      </c>
    </row>
    <row r="7051" spans="52:54" ht="15.75" customHeight="1">
      <c r="AZ7051" s="138">
        <f t="shared" ca="1" si="149"/>
        <v>239000</v>
      </c>
      <c r="BA7051" s="138">
        <f t="shared" ca="1" si="150"/>
        <v>238999</v>
      </c>
      <c r="BB7051" s="138">
        <f t="shared" ca="1" si="151"/>
        <v>1</v>
      </c>
    </row>
    <row r="7052" spans="52:54" ht="15.75" customHeight="1">
      <c r="AZ7052" s="138">
        <f t="shared" ca="1" si="149"/>
        <v>353000</v>
      </c>
      <c r="BA7052" s="138">
        <f t="shared" ca="1" si="150"/>
        <v>352999</v>
      </c>
      <c r="BB7052" s="138">
        <f t="shared" ca="1" si="151"/>
        <v>1</v>
      </c>
    </row>
    <row r="7053" spans="52:54" ht="15.75" customHeight="1">
      <c r="AZ7053" s="138">
        <f t="shared" ca="1" si="149"/>
        <v>393000</v>
      </c>
      <c r="BA7053" s="138">
        <f t="shared" ca="1" si="150"/>
        <v>392999</v>
      </c>
      <c r="BB7053" s="138">
        <f t="shared" ca="1" si="151"/>
        <v>1</v>
      </c>
    </row>
    <row r="7054" spans="52:54" ht="15.75" customHeight="1">
      <c r="AZ7054" s="138">
        <f t="shared" ca="1" si="149"/>
        <v>340000</v>
      </c>
      <c r="BA7054" s="138">
        <f t="shared" ca="1" si="150"/>
        <v>339999</v>
      </c>
      <c r="BB7054" s="138">
        <f t="shared" ca="1" si="151"/>
        <v>1</v>
      </c>
    </row>
    <row r="7055" spans="52:54" ht="15.75" customHeight="1">
      <c r="AZ7055" s="138">
        <f t="shared" ca="1" si="149"/>
        <v>138000</v>
      </c>
      <c r="BA7055" s="138">
        <f t="shared" ca="1" si="150"/>
        <v>137999</v>
      </c>
      <c r="BB7055" s="138">
        <f t="shared" ca="1" si="151"/>
        <v>1</v>
      </c>
    </row>
    <row r="7056" spans="52:54" ht="15.75" customHeight="1">
      <c r="AZ7056" s="138">
        <f t="shared" ca="1" si="149"/>
        <v>109000</v>
      </c>
      <c r="BA7056" s="138">
        <f t="shared" ca="1" si="150"/>
        <v>108999</v>
      </c>
      <c r="BB7056" s="138">
        <f t="shared" ca="1" si="151"/>
        <v>1</v>
      </c>
    </row>
    <row r="7057" spans="52:54" ht="15.75" customHeight="1">
      <c r="AZ7057" s="138">
        <f t="shared" ca="1" si="149"/>
        <v>325000</v>
      </c>
      <c r="BA7057" s="138">
        <f t="shared" ca="1" si="150"/>
        <v>324999</v>
      </c>
      <c r="BB7057" s="138">
        <f t="shared" ca="1" si="151"/>
        <v>1</v>
      </c>
    </row>
    <row r="7058" spans="52:54" ht="15.75" customHeight="1">
      <c r="AZ7058" s="138">
        <f t="shared" ca="1" si="149"/>
        <v>319000</v>
      </c>
      <c r="BA7058" s="138">
        <f t="shared" ca="1" si="150"/>
        <v>318999</v>
      </c>
      <c r="BB7058" s="138">
        <f t="shared" ca="1" si="151"/>
        <v>1</v>
      </c>
    </row>
    <row r="7059" spans="52:54" ht="15.75" customHeight="1">
      <c r="AZ7059" s="138">
        <f t="shared" ca="1" si="149"/>
        <v>284000</v>
      </c>
      <c r="BA7059" s="138">
        <f t="shared" ca="1" si="150"/>
        <v>283999</v>
      </c>
      <c r="BB7059" s="138">
        <f t="shared" ca="1" si="151"/>
        <v>1</v>
      </c>
    </row>
    <row r="7060" spans="52:54" ht="15.75" customHeight="1">
      <c r="AZ7060" s="138">
        <f t="shared" ca="1" si="149"/>
        <v>316000</v>
      </c>
      <c r="BA7060" s="138">
        <f t="shared" ca="1" si="150"/>
        <v>315999</v>
      </c>
      <c r="BB7060" s="138">
        <f t="shared" ca="1" si="151"/>
        <v>1</v>
      </c>
    </row>
    <row r="7061" spans="52:54" ht="15.75" customHeight="1">
      <c r="AZ7061" s="138">
        <f t="shared" ca="1" si="149"/>
        <v>250000</v>
      </c>
      <c r="BA7061" s="138">
        <f t="shared" ca="1" si="150"/>
        <v>249999</v>
      </c>
      <c r="BB7061" s="138">
        <f t="shared" ca="1" si="151"/>
        <v>1</v>
      </c>
    </row>
    <row r="7062" spans="52:54" ht="15.75" customHeight="1">
      <c r="AZ7062" s="138">
        <f t="shared" ca="1" si="149"/>
        <v>212000</v>
      </c>
      <c r="BA7062" s="138">
        <f t="shared" ca="1" si="150"/>
        <v>211999</v>
      </c>
      <c r="BB7062" s="138">
        <f t="shared" ca="1" si="151"/>
        <v>1</v>
      </c>
    </row>
    <row r="7063" spans="52:54" ht="15.75" customHeight="1">
      <c r="AZ7063" s="138">
        <f t="shared" ca="1" si="149"/>
        <v>199000</v>
      </c>
      <c r="BA7063" s="138">
        <f t="shared" ca="1" si="150"/>
        <v>198999</v>
      </c>
      <c r="BB7063" s="138">
        <f t="shared" ca="1" si="151"/>
        <v>1</v>
      </c>
    </row>
    <row r="7064" spans="52:54" ht="15.75" customHeight="1">
      <c r="AZ7064" s="138">
        <f t="shared" ca="1" si="149"/>
        <v>194000</v>
      </c>
      <c r="BA7064" s="138">
        <f t="shared" ca="1" si="150"/>
        <v>193999</v>
      </c>
      <c r="BB7064" s="138">
        <f t="shared" ca="1" si="151"/>
        <v>1</v>
      </c>
    </row>
    <row r="7065" spans="52:54" ht="15.75" customHeight="1">
      <c r="AZ7065" s="138">
        <f t="shared" ca="1" si="149"/>
        <v>361000</v>
      </c>
      <c r="BA7065" s="138">
        <f t="shared" ca="1" si="150"/>
        <v>360999</v>
      </c>
      <c r="BB7065" s="138">
        <f t="shared" ca="1" si="151"/>
        <v>1</v>
      </c>
    </row>
    <row r="7066" spans="52:54" ht="15.75" customHeight="1">
      <c r="AZ7066" s="138">
        <f t="shared" ca="1" si="149"/>
        <v>171000</v>
      </c>
      <c r="BA7066" s="138">
        <f t="shared" ca="1" si="150"/>
        <v>170999</v>
      </c>
      <c r="BB7066" s="138">
        <f t="shared" ca="1" si="151"/>
        <v>1</v>
      </c>
    </row>
    <row r="7067" spans="52:54" ht="15.75" customHeight="1">
      <c r="AZ7067" s="138">
        <f t="shared" ca="1" si="149"/>
        <v>143000</v>
      </c>
      <c r="BA7067" s="138">
        <f t="shared" ca="1" si="150"/>
        <v>142999</v>
      </c>
      <c r="BB7067" s="138">
        <f t="shared" ca="1" si="151"/>
        <v>1</v>
      </c>
    </row>
    <row r="7068" spans="52:54" ht="15.75" customHeight="1">
      <c r="AZ7068" s="138">
        <f t="shared" ca="1" si="149"/>
        <v>308000</v>
      </c>
      <c r="BA7068" s="138">
        <f t="shared" ca="1" si="150"/>
        <v>307999</v>
      </c>
      <c r="BB7068" s="138">
        <f t="shared" ca="1" si="151"/>
        <v>1</v>
      </c>
    </row>
    <row r="7069" spans="52:54" ht="15.75" customHeight="1">
      <c r="AZ7069" s="138">
        <f t="shared" ca="1" si="149"/>
        <v>187000</v>
      </c>
      <c r="BA7069" s="138">
        <f t="shared" ca="1" si="150"/>
        <v>186999</v>
      </c>
      <c r="BB7069" s="138">
        <f t="shared" ca="1" si="151"/>
        <v>1</v>
      </c>
    </row>
    <row r="7070" spans="52:54" ht="15.75" customHeight="1">
      <c r="AZ7070" s="138">
        <f t="shared" ca="1" si="149"/>
        <v>311000</v>
      </c>
      <c r="BA7070" s="138">
        <f t="shared" ca="1" si="150"/>
        <v>310999</v>
      </c>
      <c r="BB7070" s="138">
        <f t="shared" ca="1" si="151"/>
        <v>1</v>
      </c>
    </row>
    <row r="7071" spans="52:54" ht="15.75" customHeight="1">
      <c r="AZ7071" s="138">
        <f t="shared" ca="1" si="149"/>
        <v>202000</v>
      </c>
      <c r="BA7071" s="138">
        <f t="shared" ca="1" si="150"/>
        <v>201999</v>
      </c>
      <c r="BB7071" s="138">
        <f t="shared" ca="1" si="151"/>
        <v>1</v>
      </c>
    </row>
    <row r="7072" spans="52:54" ht="15.75" customHeight="1">
      <c r="AZ7072" s="138">
        <f t="shared" ca="1" si="149"/>
        <v>399000</v>
      </c>
      <c r="BA7072" s="138">
        <f t="shared" ca="1" si="150"/>
        <v>398999</v>
      </c>
      <c r="BB7072" s="138">
        <f t="shared" ca="1" si="151"/>
        <v>1</v>
      </c>
    </row>
    <row r="7073" spans="52:54" ht="15.75" customHeight="1">
      <c r="AZ7073" s="138">
        <f t="shared" ca="1" si="149"/>
        <v>267000</v>
      </c>
      <c r="BA7073" s="138">
        <f t="shared" ca="1" si="150"/>
        <v>266999</v>
      </c>
      <c r="BB7073" s="138">
        <f t="shared" ca="1" si="151"/>
        <v>1</v>
      </c>
    </row>
    <row r="7074" spans="52:54" ht="15.75" customHeight="1">
      <c r="AZ7074" s="138">
        <f t="shared" ca="1" si="149"/>
        <v>295000</v>
      </c>
      <c r="BA7074" s="138">
        <f t="shared" ca="1" si="150"/>
        <v>294999</v>
      </c>
      <c r="BB7074" s="138">
        <f t="shared" ca="1" si="151"/>
        <v>1</v>
      </c>
    </row>
    <row r="7075" spans="52:54" ht="15.75" customHeight="1">
      <c r="AZ7075" s="138">
        <f t="shared" ca="1" si="149"/>
        <v>201000</v>
      </c>
      <c r="BA7075" s="138">
        <f t="shared" ca="1" si="150"/>
        <v>200999</v>
      </c>
      <c r="BB7075" s="138">
        <f t="shared" ca="1" si="151"/>
        <v>1</v>
      </c>
    </row>
    <row r="7076" spans="52:54" ht="15.75" customHeight="1">
      <c r="AZ7076" s="138">
        <f t="shared" ca="1" si="149"/>
        <v>397000</v>
      </c>
      <c r="BA7076" s="138">
        <f t="shared" ca="1" si="150"/>
        <v>396999</v>
      </c>
      <c r="BB7076" s="138">
        <f t="shared" ca="1" si="151"/>
        <v>1</v>
      </c>
    </row>
    <row r="7077" spans="52:54" ht="15.75" customHeight="1">
      <c r="AZ7077" s="138">
        <f t="shared" ca="1" si="149"/>
        <v>319000</v>
      </c>
      <c r="BA7077" s="138">
        <f t="shared" ca="1" si="150"/>
        <v>318999</v>
      </c>
      <c r="BB7077" s="138">
        <f t="shared" ca="1" si="151"/>
        <v>1</v>
      </c>
    </row>
    <row r="7078" spans="52:54" ht="15.75" customHeight="1">
      <c r="AZ7078" s="138">
        <f t="shared" ca="1" si="149"/>
        <v>365000</v>
      </c>
      <c r="BA7078" s="138">
        <f t="shared" ca="1" si="150"/>
        <v>364999</v>
      </c>
      <c r="BB7078" s="138">
        <f t="shared" ca="1" si="151"/>
        <v>1</v>
      </c>
    </row>
    <row r="7079" spans="52:54" ht="15.75" customHeight="1">
      <c r="AZ7079" s="138">
        <f t="shared" ca="1" si="149"/>
        <v>279000</v>
      </c>
      <c r="BA7079" s="138">
        <f t="shared" ca="1" si="150"/>
        <v>278999</v>
      </c>
      <c r="BB7079" s="138">
        <f t="shared" ca="1" si="151"/>
        <v>1</v>
      </c>
    </row>
    <row r="7080" spans="52:54" ht="15.75" customHeight="1">
      <c r="AZ7080" s="138">
        <f t="shared" ca="1" si="149"/>
        <v>240000</v>
      </c>
      <c r="BA7080" s="138">
        <f t="shared" ca="1" si="150"/>
        <v>239999</v>
      </c>
      <c r="BB7080" s="138">
        <f t="shared" ca="1" si="151"/>
        <v>1</v>
      </c>
    </row>
    <row r="7081" spans="52:54" ht="15.75" customHeight="1">
      <c r="AZ7081" s="138">
        <f t="shared" ca="1" si="149"/>
        <v>146000</v>
      </c>
      <c r="BA7081" s="138">
        <f t="shared" ca="1" si="150"/>
        <v>145999</v>
      </c>
      <c r="BB7081" s="138">
        <f t="shared" ca="1" si="151"/>
        <v>1</v>
      </c>
    </row>
    <row r="7082" spans="52:54" ht="15.75" customHeight="1">
      <c r="AZ7082" s="138">
        <f t="shared" ca="1" si="149"/>
        <v>231000</v>
      </c>
      <c r="BA7082" s="138">
        <f t="shared" ca="1" si="150"/>
        <v>230999</v>
      </c>
      <c r="BB7082" s="138">
        <f t="shared" ca="1" si="151"/>
        <v>1</v>
      </c>
    </row>
    <row r="7083" spans="52:54" ht="15.75" customHeight="1">
      <c r="AZ7083" s="138">
        <f t="shared" ca="1" si="149"/>
        <v>384000</v>
      </c>
      <c r="BA7083" s="138">
        <f t="shared" ca="1" si="150"/>
        <v>383999</v>
      </c>
      <c r="BB7083" s="138">
        <f t="shared" ca="1" si="151"/>
        <v>1</v>
      </c>
    </row>
    <row r="7084" spans="52:54" ht="15.75" customHeight="1">
      <c r="AZ7084" s="138">
        <f t="shared" ca="1" si="149"/>
        <v>281000</v>
      </c>
      <c r="BA7084" s="138">
        <f t="shared" ca="1" si="150"/>
        <v>280999</v>
      </c>
      <c r="BB7084" s="138">
        <f t="shared" ca="1" si="151"/>
        <v>1</v>
      </c>
    </row>
    <row r="7085" spans="52:54" ht="15.75" customHeight="1">
      <c r="AZ7085" s="138">
        <f t="shared" ca="1" si="149"/>
        <v>157000</v>
      </c>
      <c r="BA7085" s="138">
        <f t="shared" ca="1" si="150"/>
        <v>156999</v>
      </c>
      <c r="BB7085" s="138">
        <f t="shared" ca="1" si="151"/>
        <v>1</v>
      </c>
    </row>
    <row r="7086" spans="52:54" ht="15.75" customHeight="1">
      <c r="AZ7086" s="138">
        <f t="shared" ca="1" si="149"/>
        <v>251000</v>
      </c>
      <c r="BA7086" s="138">
        <f t="shared" ca="1" si="150"/>
        <v>250999</v>
      </c>
      <c r="BB7086" s="138">
        <f t="shared" ca="1" si="151"/>
        <v>1</v>
      </c>
    </row>
    <row r="7087" spans="52:54" ht="15.75" customHeight="1">
      <c r="AZ7087" s="138">
        <f t="shared" ca="1" si="149"/>
        <v>207000</v>
      </c>
      <c r="BA7087" s="138">
        <f t="shared" ca="1" si="150"/>
        <v>206999</v>
      </c>
      <c r="BB7087" s="138">
        <f t="shared" ca="1" si="151"/>
        <v>1</v>
      </c>
    </row>
    <row r="7088" spans="52:54" ht="15.75" customHeight="1">
      <c r="AZ7088" s="138">
        <f t="shared" ca="1" si="149"/>
        <v>284000</v>
      </c>
      <c r="BA7088" s="138">
        <f t="shared" ca="1" si="150"/>
        <v>283999</v>
      </c>
      <c r="BB7088" s="138">
        <f t="shared" ca="1" si="151"/>
        <v>1</v>
      </c>
    </row>
    <row r="7089" spans="52:54" ht="15.75" customHeight="1">
      <c r="AZ7089" s="138">
        <f t="shared" ca="1" si="149"/>
        <v>112000</v>
      </c>
      <c r="BA7089" s="138">
        <f t="shared" ca="1" si="150"/>
        <v>111999</v>
      </c>
      <c r="BB7089" s="138">
        <f t="shared" ca="1" si="151"/>
        <v>1</v>
      </c>
    </row>
    <row r="7090" spans="52:54" ht="15.75" customHeight="1">
      <c r="AZ7090" s="138">
        <f t="shared" ca="1" si="149"/>
        <v>173000</v>
      </c>
      <c r="BA7090" s="138">
        <f t="shared" ca="1" si="150"/>
        <v>172999</v>
      </c>
      <c r="BB7090" s="138">
        <f t="shared" ca="1" si="151"/>
        <v>1</v>
      </c>
    </row>
    <row r="7091" spans="52:54" ht="15.75" customHeight="1">
      <c r="AZ7091" s="138">
        <f t="shared" ca="1" si="149"/>
        <v>128000</v>
      </c>
      <c r="BA7091" s="138">
        <f t="shared" ca="1" si="150"/>
        <v>127999</v>
      </c>
      <c r="BB7091" s="138">
        <f t="shared" ca="1" si="151"/>
        <v>1</v>
      </c>
    </row>
    <row r="7092" spans="52:54" ht="15.75" customHeight="1">
      <c r="AZ7092" s="138">
        <f t="shared" ca="1" si="149"/>
        <v>372000</v>
      </c>
      <c r="BA7092" s="138">
        <f t="shared" ca="1" si="150"/>
        <v>371999</v>
      </c>
      <c r="BB7092" s="138">
        <f t="shared" ca="1" si="151"/>
        <v>1</v>
      </c>
    </row>
    <row r="7093" spans="52:54" ht="15.75" customHeight="1">
      <c r="AZ7093" s="138">
        <f t="shared" ca="1" si="149"/>
        <v>368000</v>
      </c>
      <c r="BA7093" s="138">
        <f t="shared" ca="1" si="150"/>
        <v>367999</v>
      </c>
      <c r="BB7093" s="138">
        <f t="shared" ca="1" si="151"/>
        <v>1</v>
      </c>
    </row>
    <row r="7094" spans="52:54" ht="15.75" customHeight="1">
      <c r="AZ7094" s="138">
        <f t="shared" ca="1" si="149"/>
        <v>221000</v>
      </c>
      <c r="BA7094" s="138">
        <f t="shared" ca="1" si="150"/>
        <v>220999</v>
      </c>
      <c r="BB7094" s="138">
        <f t="shared" ca="1" si="151"/>
        <v>1</v>
      </c>
    </row>
    <row r="7095" spans="52:54" ht="15.75" customHeight="1">
      <c r="AZ7095" s="138">
        <f t="shared" ca="1" si="149"/>
        <v>133000</v>
      </c>
      <c r="BA7095" s="138">
        <f t="shared" ca="1" si="150"/>
        <v>132999</v>
      </c>
      <c r="BB7095" s="138">
        <f t="shared" ca="1" si="151"/>
        <v>1</v>
      </c>
    </row>
    <row r="7096" spans="52:54" ht="15.75" customHeight="1">
      <c r="AZ7096" s="138">
        <f t="shared" ca="1" si="149"/>
        <v>369000</v>
      </c>
      <c r="BA7096" s="138">
        <f t="shared" ca="1" si="150"/>
        <v>368999</v>
      </c>
      <c r="BB7096" s="138">
        <f t="shared" ca="1" si="151"/>
        <v>1</v>
      </c>
    </row>
    <row r="7097" spans="52:54" ht="15.75" customHeight="1">
      <c r="AZ7097" s="138">
        <f t="shared" ca="1" si="149"/>
        <v>240000</v>
      </c>
      <c r="BA7097" s="138">
        <f t="shared" ca="1" si="150"/>
        <v>239999</v>
      </c>
      <c r="BB7097" s="138">
        <f t="shared" ca="1" si="151"/>
        <v>1</v>
      </c>
    </row>
    <row r="7098" spans="52:54" ht="15.75" customHeight="1">
      <c r="AZ7098" s="138">
        <f t="shared" ca="1" si="149"/>
        <v>278000</v>
      </c>
      <c r="BA7098" s="138">
        <f t="shared" ca="1" si="150"/>
        <v>277999</v>
      </c>
      <c r="BB7098" s="138">
        <f t="shared" ca="1" si="151"/>
        <v>1</v>
      </c>
    </row>
    <row r="7099" spans="52:54" ht="15.75" customHeight="1">
      <c r="AZ7099" s="138">
        <f t="shared" ca="1" si="149"/>
        <v>200000</v>
      </c>
      <c r="BA7099" s="138">
        <f t="shared" ca="1" si="150"/>
        <v>199999</v>
      </c>
      <c r="BB7099" s="138">
        <f t="shared" ca="1" si="151"/>
        <v>1</v>
      </c>
    </row>
    <row r="7100" spans="52:54" ht="15.75" customHeight="1">
      <c r="AZ7100" s="138">
        <f t="shared" ca="1" si="149"/>
        <v>393000</v>
      </c>
      <c r="BA7100" s="138">
        <f t="shared" ca="1" si="150"/>
        <v>392999</v>
      </c>
      <c r="BB7100" s="138">
        <f t="shared" ca="1" si="151"/>
        <v>1</v>
      </c>
    </row>
    <row r="7101" spans="52:54" ht="15.75" customHeight="1">
      <c r="AZ7101" s="138">
        <f t="shared" ca="1" si="149"/>
        <v>269000</v>
      </c>
      <c r="BA7101" s="138">
        <f t="shared" ca="1" si="150"/>
        <v>268999</v>
      </c>
      <c r="BB7101" s="138">
        <f t="shared" ca="1" si="151"/>
        <v>1</v>
      </c>
    </row>
    <row r="7102" spans="52:54" ht="15.75" customHeight="1">
      <c r="AZ7102" s="138">
        <f t="shared" ca="1" si="149"/>
        <v>321000</v>
      </c>
      <c r="BA7102" s="138">
        <f t="shared" ca="1" si="150"/>
        <v>320999</v>
      </c>
      <c r="BB7102" s="138">
        <f t="shared" ca="1" si="151"/>
        <v>1</v>
      </c>
    </row>
    <row r="7103" spans="52:54" ht="15.75" customHeight="1">
      <c r="AZ7103" s="138">
        <f t="shared" ca="1" si="149"/>
        <v>110000</v>
      </c>
      <c r="BA7103" s="138">
        <f t="shared" ca="1" si="150"/>
        <v>109999</v>
      </c>
      <c r="BB7103" s="138">
        <f t="shared" ca="1" si="151"/>
        <v>1</v>
      </c>
    </row>
    <row r="7104" spans="52:54" ht="15.75" customHeight="1">
      <c r="AZ7104" s="138">
        <f t="shared" ca="1" si="149"/>
        <v>340000</v>
      </c>
      <c r="BA7104" s="138">
        <f t="shared" ca="1" si="150"/>
        <v>339999</v>
      </c>
      <c r="BB7104" s="138">
        <f t="shared" ca="1" si="151"/>
        <v>1</v>
      </c>
    </row>
    <row r="7105" spans="52:54" ht="15.75" customHeight="1">
      <c r="AZ7105" s="138">
        <f t="shared" ca="1" si="149"/>
        <v>275000</v>
      </c>
      <c r="BA7105" s="138">
        <f t="shared" ca="1" si="150"/>
        <v>274999</v>
      </c>
      <c r="BB7105" s="138">
        <f t="shared" ca="1" si="151"/>
        <v>1</v>
      </c>
    </row>
    <row r="7106" spans="52:54" ht="15.75" customHeight="1">
      <c r="AZ7106" s="138">
        <f t="shared" ca="1" si="149"/>
        <v>142000</v>
      </c>
      <c r="BA7106" s="138">
        <f t="shared" ca="1" si="150"/>
        <v>141999</v>
      </c>
      <c r="BB7106" s="138">
        <f t="shared" ca="1" si="151"/>
        <v>1</v>
      </c>
    </row>
    <row r="7107" spans="52:54" ht="15.75" customHeight="1">
      <c r="AZ7107" s="138">
        <f t="shared" ca="1" si="149"/>
        <v>100000</v>
      </c>
      <c r="BA7107" s="138">
        <f t="shared" ca="1" si="150"/>
        <v>99999</v>
      </c>
      <c r="BB7107" s="138">
        <f t="shared" ca="1" si="151"/>
        <v>1</v>
      </c>
    </row>
    <row r="7108" spans="52:54" ht="15.75" customHeight="1">
      <c r="AZ7108" s="138">
        <f t="shared" ca="1" si="149"/>
        <v>274000</v>
      </c>
      <c r="BA7108" s="138">
        <f t="shared" ca="1" si="150"/>
        <v>273999</v>
      </c>
      <c r="BB7108" s="138">
        <f t="shared" ca="1" si="151"/>
        <v>1</v>
      </c>
    </row>
    <row r="7109" spans="52:54" ht="15.75" customHeight="1">
      <c r="AZ7109" s="138">
        <f t="shared" ca="1" si="149"/>
        <v>180000</v>
      </c>
      <c r="BA7109" s="138">
        <f t="shared" ca="1" si="150"/>
        <v>179999</v>
      </c>
      <c r="BB7109" s="138">
        <f t="shared" ca="1" si="151"/>
        <v>1</v>
      </c>
    </row>
    <row r="7110" spans="52:54" ht="15.75" customHeight="1">
      <c r="AZ7110" s="138">
        <f t="shared" ca="1" si="149"/>
        <v>343000</v>
      </c>
      <c r="BA7110" s="138">
        <f t="shared" ca="1" si="150"/>
        <v>342999</v>
      </c>
      <c r="BB7110" s="138">
        <f t="shared" ca="1" si="151"/>
        <v>1</v>
      </c>
    </row>
    <row r="7111" spans="52:54" ht="15.75" customHeight="1">
      <c r="AZ7111" s="138">
        <f t="shared" ca="1" si="149"/>
        <v>300000</v>
      </c>
      <c r="BA7111" s="138">
        <f t="shared" ca="1" si="150"/>
        <v>299999</v>
      </c>
      <c r="BB7111" s="138">
        <f t="shared" ca="1" si="151"/>
        <v>1</v>
      </c>
    </row>
    <row r="7112" spans="52:54" ht="15.75" customHeight="1">
      <c r="AZ7112" s="138">
        <f t="shared" ca="1" si="149"/>
        <v>284000</v>
      </c>
      <c r="BA7112" s="138">
        <f t="shared" ca="1" si="150"/>
        <v>283999</v>
      </c>
      <c r="BB7112" s="138">
        <f t="shared" ca="1" si="151"/>
        <v>1</v>
      </c>
    </row>
    <row r="7113" spans="52:54" ht="15.75" customHeight="1">
      <c r="AZ7113" s="138">
        <f t="shared" ca="1" si="149"/>
        <v>246000</v>
      </c>
      <c r="BA7113" s="138">
        <f t="shared" ca="1" si="150"/>
        <v>245999</v>
      </c>
      <c r="BB7113" s="138">
        <f t="shared" ca="1" si="151"/>
        <v>1</v>
      </c>
    </row>
    <row r="7114" spans="52:54" ht="15.75" customHeight="1">
      <c r="AZ7114" s="138">
        <f t="shared" ca="1" si="149"/>
        <v>276000</v>
      </c>
      <c r="BA7114" s="138">
        <f t="shared" ca="1" si="150"/>
        <v>275999</v>
      </c>
      <c r="BB7114" s="138">
        <f t="shared" ca="1" si="151"/>
        <v>1</v>
      </c>
    </row>
    <row r="7115" spans="52:54" ht="15.75" customHeight="1">
      <c r="AZ7115" s="138">
        <f t="shared" ca="1" si="149"/>
        <v>396000</v>
      </c>
      <c r="BA7115" s="138">
        <f t="shared" ca="1" si="150"/>
        <v>395999</v>
      </c>
      <c r="BB7115" s="138">
        <f t="shared" ca="1" si="151"/>
        <v>1</v>
      </c>
    </row>
    <row r="7116" spans="52:54" ht="15.75" customHeight="1">
      <c r="AZ7116" s="138">
        <f t="shared" ca="1" si="149"/>
        <v>247000</v>
      </c>
      <c r="BA7116" s="138">
        <f t="shared" ca="1" si="150"/>
        <v>246999</v>
      </c>
      <c r="BB7116" s="138">
        <f t="shared" ca="1" si="151"/>
        <v>1</v>
      </c>
    </row>
    <row r="7117" spans="52:54" ht="15.75" customHeight="1">
      <c r="AZ7117" s="138">
        <f t="shared" ca="1" si="149"/>
        <v>140000</v>
      </c>
      <c r="BA7117" s="138">
        <f t="shared" ca="1" si="150"/>
        <v>139999</v>
      </c>
      <c r="BB7117" s="138">
        <f t="shared" ca="1" si="151"/>
        <v>1</v>
      </c>
    </row>
    <row r="7118" spans="52:54" ht="15.75" customHeight="1">
      <c r="AZ7118" s="138">
        <f t="shared" ca="1" si="149"/>
        <v>211000</v>
      </c>
      <c r="BA7118" s="138">
        <f t="shared" ca="1" si="150"/>
        <v>210999</v>
      </c>
      <c r="BB7118" s="138">
        <f t="shared" ca="1" si="151"/>
        <v>1</v>
      </c>
    </row>
    <row r="7119" spans="52:54" ht="15.75" customHeight="1">
      <c r="AZ7119" s="138">
        <f t="shared" ca="1" si="149"/>
        <v>160000</v>
      </c>
      <c r="BA7119" s="138">
        <f t="shared" ca="1" si="150"/>
        <v>159999</v>
      </c>
      <c r="BB7119" s="138">
        <f t="shared" ca="1" si="151"/>
        <v>1</v>
      </c>
    </row>
    <row r="7120" spans="52:54" ht="15.75" customHeight="1">
      <c r="AZ7120" s="138">
        <f t="shared" ca="1" si="149"/>
        <v>140000</v>
      </c>
      <c r="BA7120" s="138">
        <f t="shared" ca="1" si="150"/>
        <v>139999</v>
      </c>
      <c r="BB7120" s="138">
        <f t="shared" ca="1" si="151"/>
        <v>1</v>
      </c>
    </row>
    <row r="7121" spans="52:54" ht="15.75" customHeight="1">
      <c r="AZ7121" s="138">
        <f t="shared" ca="1" si="149"/>
        <v>249000</v>
      </c>
      <c r="BA7121" s="138">
        <f t="shared" ca="1" si="150"/>
        <v>248999</v>
      </c>
      <c r="BB7121" s="138">
        <f t="shared" ca="1" si="151"/>
        <v>1</v>
      </c>
    </row>
    <row r="7122" spans="52:54" ht="15.75" customHeight="1">
      <c r="AZ7122" s="138">
        <f t="shared" ca="1" si="149"/>
        <v>185000</v>
      </c>
      <c r="BA7122" s="138">
        <f t="shared" ca="1" si="150"/>
        <v>184999</v>
      </c>
      <c r="BB7122" s="138">
        <f t="shared" ca="1" si="151"/>
        <v>1</v>
      </c>
    </row>
    <row r="7123" spans="52:54" ht="15.75" customHeight="1">
      <c r="AZ7123" s="138">
        <f t="shared" ca="1" si="149"/>
        <v>186000</v>
      </c>
      <c r="BA7123" s="138">
        <f t="shared" ca="1" si="150"/>
        <v>185999</v>
      </c>
      <c r="BB7123" s="138">
        <f t="shared" ca="1" si="151"/>
        <v>1</v>
      </c>
    </row>
    <row r="7124" spans="52:54" ht="15.75" customHeight="1">
      <c r="AZ7124" s="138">
        <f t="shared" ca="1" si="149"/>
        <v>323000</v>
      </c>
      <c r="BA7124" s="138">
        <f t="shared" ca="1" si="150"/>
        <v>322999</v>
      </c>
      <c r="BB7124" s="138">
        <f t="shared" ca="1" si="151"/>
        <v>1</v>
      </c>
    </row>
    <row r="7125" spans="52:54" ht="15.75" customHeight="1">
      <c r="AZ7125" s="138">
        <f t="shared" ca="1" si="149"/>
        <v>211000</v>
      </c>
      <c r="BA7125" s="138">
        <f t="shared" ca="1" si="150"/>
        <v>210999</v>
      </c>
      <c r="BB7125" s="138">
        <f t="shared" ca="1" si="151"/>
        <v>1</v>
      </c>
    </row>
    <row r="7126" spans="52:54" ht="15.75" customHeight="1">
      <c r="AZ7126" s="138">
        <f t="shared" ca="1" si="149"/>
        <v>285000</v>
      </c>
      <c r="BA7126" s="138">
        <f t="shared" ca="1" si="150"/>
        <v>284999</v>
      </c>
      <c r="BB7126" s="138">
        <f t="shared" ca="1" si="151"/>
        <v>1</v>
      </c>
    </row>
    <row r="7127" spans="52:54" ht="15.75" customHeight="1">
      <c r="AZ7127" s="138">
        <f t="shared" ca="1" si="149"/>
        <v>309000</v>
      </c>
      <c r="BA7127" s="138">
        <f t="shared" ca="1" si="150"/>
        <v>308999</v>
      </c>
      <c r="BB7127" s="138">
        <f t="shared" ca="1" si="151"/>
        <v>1</v>
      </c>
    </row>
    <row r="7128" spans="52:54" ht="15.75" customHeight="1">
      <c r="AZ7128" s="138">
        <f t="shared" ca="1" si="149"/>
        <v>236000</v>
      </c>
      <c r="BA7128" s="138">
        <f t="shared" ca="1" si="150"/>
        <v>235999</v>
      </c>
      <c r="BB7128" s="138">
        <f t="shared" ca="1" si="151"/>
        <v>1</v>
      </c>
    </row>
    <row r="7129" spans="52:54" ht="15.75" customHeight="1">
      <c r="AZ7129" s="138">
        <f t="shared" ca="1" si="149"/>
        <v>346000</v>
      </c>
      <c r="BA7129" s="138">
        <f t="shared" ca="1" si="150"/>
        <v>345999</v>
      </c>
      <c r="BB7129" s="138">
        <f t="shared" ca="1" si="151"/>
        <v>1</v>
      </c>
    </row>
    <row r="7130" spans="52:54" ht="15.75" customHeight="1">
      <c r="AZ7130" s="138">
        <f t="shared" ca="1" si="149"/>
        <v>213000</v>
      </c>
      <c r="BA7130" s="138">
        <f t="shared" ca="1" si="150"/>
        <v>212999</v>
      </c>
      <c r="BB7130" s="138">
        <f t="shared" ca="1" si="151"/>
        <v>1</v>
      </c>
    </row>
    <row r="7131" spans="52:54" ht="15.75" customHeight="1">
      <c r="AZ7131" s="138">
        <f t="shared" ca="1" si="149"/>
        <v>139000</v>
      </c>
      <c r="BA7131" s="138">
        <f t="shared" ca="1" si="150"/>
        <v>138999</v>
      </c>
      <c r="BB7131" s="138">
        <f t="shared" ca="1" si="151"/>
        <v>1</v>
      </c>
    </row>
    <row r="7132" spans="52:54" ht="15.75" customHeight="1">
      <c r="AZ7132" s="138">
        <f t="shared" ca="1" si="149"/>
        <v>135000</v>
      </c>
      <c r="BA7132" s="138">
        <f t="shared" ca="1" si="150"/>
        <v>134999</v>
      </c>
      <c r="BB7132" s="138">
        <f t="shared" ca="1" si="151"/>
        <v>1</v>
      </c>
    </row>
    <row r="7133" spans="52:54" ht="15.75" customHeight="1">
      <c r="AZ7133" s="138">
        <f t="shared" ca="1" si="149"/>
        <v>367000</v>
      </c>
      <c r="BA7133" s="138">
        <f t="shared" ca="1" si="150"/>
        <v>366999</v>
      </c>
      <c r="BB7133" s="138">
        <f t="shared" ca="1" si="151"/>
        <v>1</v>
      </c>
    </row>
    <row r="7134" spans="52:54" ht="15.75" customHeight="1">
      <c r="AZ7134" s="138">
        <f t="shared" ca="1" si="149"/>
        <v>390000</v>
      </c>
      <c r="BA7134" s="138">
        <f t="shared" ca="1" si="150"/>
        <v>389999</v>
      </c>
      <c r="BB7134" s="138">
        <f t="shared" ca="1" si="151"/>
        <v>1</v>
      </c>
    </row>
    <row r="7135" spans="52:54" ht="15.75" customHeight="1">
      <c r="AZ7135" s="138">
        <f t="shared" ca="1" si="149"/>
        <v>342000</v>
      </c>
      <c r="BA7135" s="138">
        <f t="shared" ca="1" si="150"/>
        <v>341999</v>
      </c>
      <c r="BB7135" s="138">
        <f t="shared" ca="1" si="151"/>
        <v>1</v>
      </c>
    </row>
    <row r="7136" spans="52:54" ht="15.75" customHeight="1">
      <c r="AZ7136" s="138">
        <f t="shared" ca="1" si="149"/>
        <v>169000</v>
      </c>
      <c r="BA7136" s="138">
        <f t="shared" ca="1" si="150"/>
        <v>168999</v>
      </c>
      <c r="BB7136" s="138">
        <f t="shared" ca="1" si="151"/>
        <v>1</v>
      </c>
    </row>
    <row r="7137" spans="52:54" ht="15.75" customHeight="1">
      <c r="AZ7137" s="138">
        <f t="shared" ca="1" si="149"/>
        <v>138000</v>
      </c>
      <c r="BA7137" s="138">
        <f t="shared" ca="1" si="150"/>
        <v>137999</v>
      </c>
      <c r="BB7137" s="138">
        <f t="shared" ca="1" si="151"/>
        <v>1</v>
      </c>
    </row>
    <row r="7138" spans="52:54" ht="15.75" customHeight="1">
      <c r="AZ7138" s="138">
        <f t="shared" ca="1" si="149"/>
        <v>238000</v>
      </c>
      <c r="BA7138" s="138">
        <f t="shared" ca="1" si="150"/>
        <v>237999</v>
      </c>
      <c r="BB7138" s="138">
        <f t="shared" ca="1" si="151"/>
        <v>1</v>
      </c>
    </row>
    <row r="7139" spans="52:54" ht="15.75" customHeight="1">
      <c r="AZ7139" s="138">
        <f t="shared" ca="1" si="149"/>
        <v>123000</v>
      </c>
      <c r="BA7139" s="138">
        <f t="shared" ca="1" si="150"/>
        <v>122999</v>
      </c>
      <c r="BB7139" s="138">
        <f t="shared" ca="1" si="151"/>
        <v>1</v>
      </c>
    </row>
    <row r="7140" spans="52:54" ht="15.75" customHeight="1">
      <c r="AZ7140" s="138">
        <f t="shared" ca="1" si="149"/>
        <v>118000</v>
      </c>
      <c r="BA7140" s="138">
        <f t="shared" ca="1" si="150"/>
        <v>117999</v>
      </c>
      <c r="BB7140" s="138">
        <f t="shared" ca="1" si="151"/>
        <v>1</v>
      </c>
    </row>
    <row r="7141" spans="52:54" ht="15.75" customHeight="1">
      <c r="AZ7141" s="138">
        <f t="shared" ca="1" si="149"/>
        <v>376000</v>
      </c>
      <c r="BA7141" s="138">
        <f t="shared" ca="1" si="150"/>
        <v>375999</v>
      </c>
      <c r="BB7141" s="138">
        <f t="shared" ca="1" si="151"/>
        <v>1</v>
      </c>
    </row>
    <row r="7142" spans="52:54" ht="15.75" customHeight="1">
      <c r="AZ7142" s="138">
        <f t="shared" ca="1" si="149"/>
        <v>211000</v>
      </c>
      <c r="BA7142" s="138">
        <f t="shared" ca="1" si="150"/>
        <v>210999</v>
      </c>
      <c r="BB7142" s="138">
        <f t="shared" ca="1" si="151"/>
        <v>1</v>
      </c>
    </row>
    <row r="7143" spans="52:54" ht="15.75" customHeight="1">
      <c r="AZ7143" s="138">
        <f t="shared" ca="1" si="149"/>
        <v>238000</v>
      </c>
      <c r="BA7143" s="138">
        <f t="shared" ca="1" si="150"/>
        <v>237999</v>
      </c>
      <c r="BB7143" s="138">
        <f t="shared" ca="1" si="151"/>
        <v>1</v>
      </c>
    </row>
    <row r="7144" spans="52:54" ht="15.75" customHeight="1">
      <c r="AZ7144" s="138">
        <f t="shared" ref="AZ7144:AZ7398" ca="1" si="152">RANDBETWEEN(100,400)*1000</f>
        <v>351000</v>
      </c>
      <c r="BA7144" s="138">
        <f t="shared" ref="BA7144:BA7398" ca="1" si="153">+AZ7144-1</f>
        <v>350999</v>
      </c>
      <c r="BB7144" s="138">
        <f t="shared" ref="BB7144:BB7398" ca="1" si="154">+AZ7144-BA7144</f>
        <v>1</v>
      </c>
    </row>
    <row r="7145" spans="52:54" ht="15.75" customHeight="1">
      <c r="AZ7145" s="138">
        <f t="shared" ca="1" si="152"/>
        <v>205000</v>
      </c>
      <c r="BA7145" s="138">
        <f t="shared" ca="1" si="153"/>
        <v>204999</v>
      </c>
      <c r="BB7145" s="138">
        <f t="shared" ca="1" si="154"/>
        <v>1</v>
      </c>
    </row>
    <row r="7146" spans="52:54" ht="15.75" customHeight="1">
      <c r="AZ7146" s="138">
        <f t="shared" ca="1" si="152"/>
        <v>211000</v>
      </c>
      <c r="BA7146" s="138">
        <f t="shared" ca="1" si="153"/>
        <v>210999</v>
      </c>
      <c r="BB7146" s="138">
        <f t="shared" ca="1" si="154"/>
        <v>1</v>
      </c>
    </row>
    <row r="7147" spans="52:54" ht="15.75" customHeight="1">
      <c r="AZ7147" s="138">
        <f t="shared" ca="1" si="152"/>
        <v>197000</v>
      </c>
      <c r="BA7147" s="138">
        <f t="shared" ca="1" si="153"/>
        <v>196999</v>
      </c>
      <c r="BB7147" s="138">
        <f t="shared" ca="1" si="154"/>
        <v>1</v>
      </c>
    </row>
    <row r="7148" spans="52:54" ht="15.75" customHeight="1">
      <c r="AZ7148" s="138">
        <f t="shared" ca="1" si="152"/>
        <v>220000</v>
      </c>
      <c r="BA7148" s="138">
        <f t="shared" ca="1" si="153"/>
        <v>219999</v>
      </c>
      <c r="BB7148" s="138">
        <f t="shared" ca="1" si="154"/>
        <v>1</v>
      </c>
    </row>
    <row r="7149" spans="52:54" ht="15.75" customHeight="1">
      <c r="AZ7149" s="138">
        <f t="shared" ca="1" si="152"/>
        <v>321000</v>
      </c>
      <c r="BA7149" s="138">
        <f t="shared" ca="1" si="153"/>
        <v>320999</v>
      </c>
      <c r="BB7149" s="138">
        <f t="shared" ca="1" si="154"/>
        <v>1</v>
      </c>
    </row>
    <row r="7150" spans="52:54" ht="15.75" customHeight="1">
      <c r="AZ7150" s="138">
        <f t="shared" ca="1" si="152"/>
        <v>136000</v>
      </c>
      <c r="BA7150" s="138">
        <f t="shared" ca="1" si="153"/>
        <v>135999</v>
      </c>
      <c r="BB7150" s="138">
        <f t="shared" ca="1" si="154"/>
        <v>1</v>
      </c>
    </row>
    <row r="7151" spans="52:54" ht="15.75" customHeight="1">
      <c r="AZ7151" s="138">
        <f t="shared" ca="1" si="152"/>
        <v>224000</v>
      </c>
      <c r="BA7151" s="138">
        <f t="shared" ca="1" si="153"/>
        <v>223999</v>
      </c>
      <c r="BB7151" s="138">
        <f t="shared" ca="1" si="154"/>
        <v>1</v>
      </c>
    </row>
    <row r="7152" spans="52:54" ht="15.75" customHeight="1">
      <c r="AZ7152" s="138">
        <f t="shared" ca="1" si="152"/>
        <v>148000</v>
      </c>
      <c r="BA7152" s="138">
        <f t="shared" ca="1" si="153"/>
        <v>147999</v>
      </c>
      <c r="BB7152" s="138">
        <f t="shared" ca="1" si="154"/>
        <v>1</v>
      </c>
    </row>
    <row r="7153" spans="52:54" ht="15.75" customHeight="1">
      <c r="AZ7153" s="138">
        <f t="shared" ca="1" si="152"/>
        <v>367000</v>
      </c>
      <c r="BA7153" s="138">
        <f t="shared" ca="1" si="153"/>
        <v>366999</v>
      </c>
      <c r="BB7153" s="138">
        <f t="shared" ca="1" si="154"/>
        <v>1</v>
      </c>
    </row>
    <row r="7154" spans="52:54" ht="15.75" customHeight="1">
      <c r="AZ7154" s="138">
        <f t="shared" ca="1" si="152"/>
        <v>217000</v>
      </c>
      <c r="BA7154" s="138">
        <f t="shared" ca="1" si="153"/>
        <v>216999</v>
      </c>
      <c r="BB7154" s="138">
        <f t="shared" ca="1" si="154"/>
        <v>1</v>
      </c>
    </row>
    <row r="7155" spans="52:54" ht="15.75" customHeight="1">
      <c r="AZ7155" s="138">
        <f t="shared" ca="1" si="152"/>
        <v>168000</v>
      </c>
      <c r="BA7155" s="138">
        <f t="shared" ca="1" si="153"/>
        <v>167999</v>
      </c>
      <c r="BB7155" s="138">
        <f t="shared" ca="1" si="154"/>
        <v>1</v>
      </c>
    </row>
    <row r="7156" spans="52:54" ht="15.75" customHeight="1">
      <c r="AZ7156" s="138">
        <f t="shared" ca="1" si="152"/>
        <v>117000</v>
      </c>
      <c r="BA7156" s="138">
        <f t="shared" ca="1" si="153"/>
        <v>116999</v>
      </c>
      <c r="BB7156" s="138">
        <f t="shared" ca="1" si="154"/>
        <v>1</v>
      </c>
    </row>
    <row r="7157" spans="52:54" ht="15.75" customHeight="1">
      <c r="AZ7157" s="138">
        <f t="shared" ca="1" si="152"/>
        <v>274000</v>
      </c>
      <c r="BA7157" s="138">
        <f t="shared" ca="1" si="153"/>
        <v>273999</v>
      </c>
      <c r="BB7157" s="138">
        <f t="shared" ca="1" si="154"/>
        <v>1</v>
      </c>
    </row>
    <row r="7158" spans="52:54" ht="15.75" customHeight="1">
      <c r="AZ7158" s="138">
        <f t="shared" ca="1" si="152"/>
        <v>143000</v>
      </c>
      <c r="BA7158" s="138">
        <f t="shared" ca="1" si="153"/>
        <v>142999</v>
      </c>
      <c r="BB7158" s="138">
        <f t="shared" ca="1" si="154"/>
        <v>1</v>
      </c>
    </row>
    <row r="7159" spans="52:54" ht="15.75" customHeight="1">
      <c r="AZ7159" s="138">
        <f t="shared" ca="1" si="152"/>
        <v>270000</v>
      </c>
      <c r="BA7159" s="138">
        <f t="shared" ca="1" si="153"/>
        <v>269999</v>
      </c>
      <c r="BB7159" s="138">
        <f t="shared" ca="1" si="154"/>
        <v>1</v>
      </c>
    </row>
    <row r="7160" spans="52:54" ht="15.75" customHeight="1">
      <c r="AZ7160" s="138">
        <f t="shared" ca="1" si="152"/>
        <v>280000</v>
      </c>
      <c r="BA7160" s="138">
        <f t="shared" ca="1" si="153"/>
        <v>279999</v>
      </c>
      <c r="BB7160" s="138">
        <f t="shared" ca="1" si="154"/>
        <v>1</v>
      </c>
    </row>
    <row r="7161" spans="52:54" ht="15.75" customHeight="1">
      <c r="AZ7161" s="138">
        <f t="shared" ca="1" si="152"/>
        <v>268000</v>
      </c>
      <c r="BA7161" s="138">
        <f t="shared" ca="1" si="153"/>
        <v>267999</v>
      </c>
      <c r="BB7161" s="138">
        <f t="shared" ca="1" si="154"/>
        <v>1</v>
      </c>
    </row>
    <row r="7162" spans="52:54" ht="15.75" customHeight="1">
      <c r="AZ7162" s="138">
        <f t="shared" ca="1" si="152"/>
        <v>354000</v>
      </c>
      <c r="BA7162" s="138">
        <f t="shared" ca="1" si="153"/>
        <v>353999</v>
      </c>
      <c r="BB7162" s="138">
        <f t="shared" ca="1" si="154"/>
        <v>1</v>
      </c>
    </row>
    <row r="7163" spans="52:54" ht="15.75" customHeight="1">
      <c r="AZ7163" s="138">
        <f t="shared" ca="1" si="152"/>
        <v>140000</v>
      </c>
      <c r="BA7163" s="138">
        <f t="shared" ca="1" si="153"/>
        <v>139999</v>
      </c>
      <c r="BB7163" s="138">
        <f t="shared" ca="1" si="154"/>
        <v>1</v>
      </c>
    </row>
    <row r="7164" spans="52:54" ht="15.75" customHeight="1">
      <c r="AZ7164" s="138">
        <f t="shared" ca="1" si="152"/>
        <v>146000</v>
      </c>
      <c r="BA7164" s="138">
        <f t="shared" ca="1" si="153"/>
        <v>145999</v>
      </c>
      <c r="BB7164" s="138">
        <f t="shared" ca="1" si="154"/>
        <v>1</v>
      </c>
    </row>
    <row r="7165" spans="52:54" ht="15.75" customHeight="1">
      <c r="AZ7165" s="138">
        <f t="shared" ca="1" si="152"/>
        <v>336000</v>
      </c>
      <c r="BA7165" s="138">
        <f t="shared" ca="1" si="153"/>
        <v>335999</v>
      </c>
      <c r="BB7165" s="138">
        <f t="shared" ca="1" si="154"/>
        <v>1</v>
      </c>
    </row>
    <row r="7166" spans="52:54" ht="15.75" customHeight="1">
      <c r="AZ7166" s="138">
        <f t="shared" ca="1" si="152"/>
        <v>323000</v>
      </c>
      <c r="BA7166" s="138">
        <f t="shared" ca="1" si="153"/>
        <v>322999</v>
      </c>
      <c r="BB7166" s="138">
        <f t="shared" ca="1" si="154"/>
        <v>1</v>
      </c>
    </row>
    <row r="7167" spans="52:54" ht="15.75" customHeight="1">
      <c r="AZ7167" s="138">
        <f t="shared" ca="1" si="152"/>
        <v>234000</v>
      </c>
      <c r="BA7167" s="138">
        <f t="shared" ca="1" si="153"/>
        <v>233999</v>
      </c>
      <c r="BB7167" s="138">
        <f t="shared" ca="1" si="154"/>
        <v>1</v>
      </c>
    </row>
    <row r="7168" spans="52:54" ht="15.75" customHeight="1">
      <c r="AZ7168" s="138">
        <f t="shared" ca="1" si="152"/>
        <v>189000</v>
      </c>
      <c r="BA7168" s="138">
        <f t="shared" ca="1" si="153"/>
        <v>188999</v>
      </c>
      <c r="BB7168" s="138">
        <f t="shared" ca="1" si="154"/>
        <v>1</v>
      </c>
    </row>
    <row r="7169" spans="52:54" ht="15.75" customHeight="1">
      <c r="AZ7169" s="138">
        <f t="shared" ca="1" si="152"/>
        <v>381000</v>
      </c>
      <c r="BA7169" s="138">
        <f t="shared" ca="1" si="153"/>
        <v>380999</v>
      </c>
      <c r="BB7169" s="138">
        <f t="shared" ca="1" si="154"/>
        <v>1</v>
      </c>
    </row>
    <row r="7170" spans="52:54" ht="15.75" customHeight="1">
      <c r="AZ7170" s="138">
        <f t="shared" ca="1" si="152"/>
        <v>201000</v>
      </c>
      <c r="BA7170" s="138">
        <f t="shared" ca="1" si="153"/>
        <v>200999</v>
      </c>
      <c r="BB7170" s="138">
        <f t="shared" ca="1" si="154"/>
        <v>1</v>
      </c>
    </row>
    <row r="7171" spans="52:54" ht="15.75" customHeight="1">
      <c r="AZ7171" s="138">
        <f t="shared" ca="1" si="152"/>
        <v>133000</v>
      </c>
      <c r="BA7171" s="138">
        <f t="shared" ca="1" si="153"/>
        <v>132999</v>
      </c>
      <c r="BB7171" s="138">
        <f t="shared" ca="1" si="154"/>
        <v>1</v>
      </c>
    </row>
    <row r="7172" spans="52:54" ht="15.75" customHeight="1">
      <c r="AZ7172" s="138">
        <f t="shared" ca="1" si="152"/>
        <v>161000</v>
      </c>
      <c r="BA7172" s="138">
        <f t="shared" ca="1" si="153"/>
        <v>160999</v>
      </c>
      <c r="BB7172" s="138">
        <f t="shared" ca="1" si="154"/>
        <v>1</v>
      </c>
    </row>
    <row r="7173" spans="52:54" ht="15.75" customHeight="1">
      <c r="AZ7173" s="138">
        <f t="shared" ca="1" si="152"/>
        <v>299000</v>
      </c>
      <c r="BA7173" s="138">
        <f t="shared" ca="1" si="153"/>
        <v>298999</v>
      </c>
      <c r="BB7173" s="138">
        <f t="shared" ca="1" si="154"/>
        <v>1</v>
      </c>
    </row>
    <row r="7174" spans="52:54" ht="15.75" customHeight="1">
      <c r="AZ7174" s="138">
        <f t="shared" ca="1" si="152"/>
        <v>127000</v>
      </c>
      <c r="BA7174" s="138">
        <f t="shared" ca="1" si="153"/>
        <v>126999</v>
      </c>
      <c r="BB7174" s="138">
        <f t="shared" ca="1" si="154"/>
        <v>1</v>
      </c>
    </row>
    <row r="7175" spans="52:54" ht="15.75" customHeight="1">
      <c r="AZ7175" s="138">
        <f t="shared" ca="1" si="152"/>
        <v>244000</v>
      </c>
      <c r="BA7175" s="138">
        <f t="shared" ca="1" si="153"/>
        <v>243999</v>
      </c>
      <c r="BB7175" s="138">
        <f t="shared" ca="1" si="154"/>
        <v>1</v>
      </c>
    </row>
    <row r="7176" spans="52:54" ht="15.75" customHeight="1">
      <c r="AZ7176" s="138">
        <f t="shared" ca="1" si="152"/>
        <v>359000</v>
      </c>
      <c r="BA7176" s="138">
        <f t="shared" ca="1" si="153"/>
        <v>358999</v>
      </c>
      <c r="BB7176" s="138">
        <f t="shared" ca="1" si="154"/>
        <v>1</v>
      </c>
    </row>
    <row r="7177" spans="52:54" ht="15.75" customHeight="1">
      <c r="AZ7177" s="138">
        <f t="shared" ca="1" si="152"/>
        <v>378000</v>
      </c>
      <c r="BA7177" s="138">
        <f t="shared" ca="1" si="153"/>
        <v>377999</v>
      </c>
      <c r="BB7177" s="138">
        <f t="shared" ca="1" si="154"/>
        <v>1</v>
      </c>
    </row>
    <row r="7178" spans="52:54" ht="15.75" customHeight="1">
      <c r="AZ7178" s="138">
        <f t="shared" ca="1" si="152"/>
        <v>118000</v>
      </c>
      <c r="BA7178" s="138">
        <f t="shared" ca="1" si="153"/>
        <v>117999</v>
      </c>
      <c r="BB7178" s="138">
        <f t="shared" ca="1" si="154"/>
        <v>1</v>
      </c>
    </row>
    <row r="7179" spans="52:54" ht="15.75" customHeight="1">
      <c r="AZ7179" s="138">
        <f t="shared" ca="1" si="152"/>
        <v>223000</v>
      </c>
      <c r="BA7179" s="138">
        <f t="shared" ca="1" si="153"/>
        <v>222999</v>
      </c>
      <c r="BB7179" s="138">
        <f t="shared" ca="1" si="154"/>
        <v>1</v>
      </c>
    </row>
    <row r="7180" spans="52:54" ht="15.75" customHeight="1">
      <c r="AZ7180" s="138">
        <f t="shared" ca="1" si="152"/>
        <v>261000</v>
      </c>
      <c r="BA7180" s="138">
        <f t="shared" ca="1" si="153"/>
        <v>260999</v>
      </c>
      <c r="BB7180" s="138">
        <f t="shared" ca="1" si="154"/>
        <v>1</v>
      </c>
    </row>
    <row r="7181" spans="52:54" ht="15.75" customHeight="1">
      <c r="AZ7181" s="138">
        <f t="shared" ca="1" si="152"/>
        <v>141000</v>
      </c>
      <c r="BA7181" s="138">
        <f t="shared" ca="1" si="153"/>
        <v>140999</v>
      </c>
      <c r="BB7181" s="138">
        <f t="shared" ca="1" si="154"/>
        <v>1</v>
      </c>
    </row>
    <row r="7182" spans="52:54" ht="15.75" customHeight="1">
      <c r="AZ7182" s="138">
        <f t="shared" ca="1" si="152"/>
        <v>254000</v>
      </c>
      <c r="BA7182" s="138">
        <f t="shared" ca="1" si="153"/>
        <v>253999</v>
      </c>
      <c r="BB7182" s="138">
        <f t="shared" ca="1" si="154"/>
        <v>1</v>
      </c>
    </row>
    <row r="7183" spans="52:54" ht="15.75" customHeight="1">
      <c r="AZ7183" s="138">
        <f t="shared" ca="1" si="152"/>
        <v>266000</v>
      </c>
      <c r="BA7183" s="138">
        <f t="shared" ca="1" si="153"/>
        <v>265999</v>
      </c>
      <c r="BB7183" s="138">
        <f t="shared" ca="1" si="154"/>
        <v>1</v>
      </c>
    </row>
    <row r="7184" spans="52:54" ht="15.75" customHeight="1">
      <c r="AZ7184" s="138">
        <f t="shared" ca="1" si="152"/>
        <v>389000</v>
      </c>
      <c r="BA7184" s="138">
        <f t="shared" ca="1" si="153"/>
        <v>388999</v>
      </c>
      <c r="BB7184" s="138">
        <f t="shared" ca="1" si="154"/>
        <v>1</v>
      </c>
    </row>
    <row r="7185" spans="52:54" ht="15.75" customHeight="1">
      <c r="AZ7185" s="138">
        <f t="shared" ca="1" si="152"/>
        <v>111000</v>
      </c>
      <c r="BA7185" s="138">
        <f t="shared" ca="1" si="153"/>
        <v>110999</v>
      </c>
      <c r="BB7185" s="138">
        <f t="shared" ca="1" si="154"/>
        <v>1</v>
      </c>
    </row>
    <row r="7186" spans="52:54" ht="15.75" customHeight="1">
      <c r="AZ7186" s="138">
        <f t="shared" ca="1" si="152"/>
        <v>138000</v>
      </c>
      <c r="BA7186" s="138">
        <f t="shared" ca="1" si="153"/>
        <v>137999</v>
      </c>
      <c r="BB7186" s="138">
        <f t="shared" ca="1" si="154"/>
        <v>1</v>
      </c>
    </row>
    <row r="7187" spans="52:54" ht="15.75" customHeight="1">
      <c r="AZ7187" s="138">
        <f t="shared" ca="1" si="152"/>
        <v>380000</v>
      </c>
      <c r="BA7187" s="138">
        <f t="shared" ca="1" si="153"/>
        <v>379999</v>
      </c>
      <c r="BB7187" s="138">
        <f t="shared" ca="1" si="154"/>
        <v>1</v>
      </c>
    </row>
    <row r="7188" spans="52:54" ht="15.75" customHeight="1">
      <c r="AZ7188" s="138">
        <f t="shared" ca="1" si="152"/>
        <v>399000</v>
      </c>
      <c r="BA7188" s="138">
        <f t="shared" ca="1" si="153"/>
        <v>398999</v>
      </c>
      <c r="BB7188" s="138">
        <f t="shared" ca="1" si="154"/>
        <v>1</v>
      </c>
    </row>
    <row r="7189" spans="52:54" ht="15.75" customHeight="1">
      <c r="AZ7189" s="138">
        <f t="shared" ca="1" si="152"/>
        <v>230000</v>
      </c>
      <c r="BA7189" s="138">
        <f t="shared" ca="1" si="153"/>
        <v>229999</v>
      </c>
      <c r="BB7189" s="138">
        <f t="shared" ca="1" si="154"/>
        <v>1</v>
      </c>
    </row>
    <row r="7190" spans="52:54" ht="15.75" customHeight="1">
      <c r="AZ7190" s="138">
        <f t="shared" ca="1" si="152"/>
        <v>237000</v>
      </c>
      <c r="BA7190" s="138">
        <f t="shared" ca="1" si="153"/>
        <v>236999</v>
      </c>
      <c r="BB7190" s="138">
        <f t="shared" ca="1" si="154"/>
        <v>1</v>
      </c>
    </row>
    <row r="7191" spans="52:54" ht="15.75" customHeight="1">
      <c r="AZ7191" s="138">
        <f t="shared" ca="1" si="152"/>
        <v>365000</v>
      </c>
      <c r="BA7191" s="138">
        <f t="shared" ca="1" si="153"/>
        <v>364999</v>
      </c>
      <c r="BB7191" s="138">
        <f t="shared" ca="1" si="154"/>
        <v>1</v>
      </c>
    </row>
    <row r="7192" spans="52:54" ht="15.75" customHeight="1">
      <c r="AZ7192" s="138">
        <f t="shared" ca="1" si="152"/>
        <v>106000</v>
      </c>
      <c r="BA7192" s="138">
        <f t="shared" ca="1" si="153"/>
        <v>105999</v>
      </c>
      <c r="BB7192" s="138">
        <f t="shared" ca="1" si="154"/>
        <v>1</v>
      </c>
    </row>
    <row r="7193" spans="52:54" ht="15.75" customHeight="1">
      <c r="AZ7193" s="138">
        <f t="shared" ca="1" si="152"/>
        <v>130000</v>
      </c>
      <c r="BA7193" s="138">
        <f t="shared" ca="1" si="153"/>
        <v>129999</v>
      </c>
      <c r="BB7193" s="138">
        <f t="shared" ca="1" si="154"/>
        <v>1</v>
      </c>
    </row>
    <row r="7194" spans="52:54" ht="15.75" customHeight="1">
      <c r="AZ7194" s="138">
        <f t="shared" ca="1" si="152"/>
        <v>297000</v>
      </c>
      <c r="BA7194" s="138">
        <f t="shared" ca="1" si="153"/>
        <v>296999</v>
      </c>
      <c r="BB7194" s="138">
        <f t="shared" ca="1" si="154"/>
        <v>1</v>
      </c>
    </row>
    <row r="7195" spans="52:54" ht="15.75" customHeight="1">
      <c r="AZ7195" s="138">
        <f t="shared" ca="1" si="152"/>
        <v>303000</v>
      </c>
      <c r="BA7195" s="138">
        <f t="shared" ca="1" si="153"/>
        <v>302999</v>
      </c>
      <c r="BB7195" s="138">
        <f t="shared" ca="1" si="154"/>
        <v>1</v>
      </c>
    </row>
    <row r="7196" spans="52:54" ht="15.75" customHeight="1">
      <c r="AZ7196" s="138">
        <f t="shared" ca="1" si="152"/>
        <v>149000</v>
      </c>
      <c r="BA7196" s="138">
        <f t="shared" ca="1" si="153"/>
        <v>148999</v>
      </c>
      <c r="BB7196" s="138">
        <f t="shared" ca="1" si="154"/>
        <v>1</v>
      </c>
    </row>
    <row r="7197" spans="52:54" ht="15.75" customHeight="1">
      <c r="AZ7197" s="138">
        <f t="shared" ca="1" si="152"/>
        <v>189000</v>
      </c>
      <c r="BA7197" s="138">
        <f t="shared" ca="1" si="153"/>
        <v>188999</v>
      </c>
      <c r="BB7197" s="138">
        <f t="shared" ca="1" si="154"/>
        <v>1</v>
      </c>
    </row>
    <row r="7198" spans="52:54" ht="15.75" customHeight="1">
      <c r="AZ7198" s="138">
        <f t="shared" ca="1" si="152"/>
        <v>283000</v>
      </c>
      <c r="BA7198" s="138">
        <f t="shared" ca="1" si="153"/>
        <v>282999</v>
      </c>
      <c r="BB7198" s="138">
        <f t="shared" ca="1" si="154"/>
        <v>1</v>
      </c>
    </row>
    <row r="7199" spans="52:54" ht="15.75" customHeight="1">
      <c r="AZ7199" s="138">
        <f t="shared" ca="1" si="152"/>
        <v>189000</v>
      </c>
      <c r="BA7199" s="138">
        <f t="shared" ca="1" si="153"/>
        <v>188999</v>
      </c>
      <c r="BB7199" s="138">
        <f t="shared" ca="1" si="154"/>
        <v>1</v>
      </c>
    </row>
    <row r="7200" spans="52:54" ht="15.75" customHeight="1">
      <c r="AZ7200" s="138">
        <f t="shared" ca="1" si="152"/>
        <v>132000</v>
      </c>
      <c r="BA7200" s="138">
        <f t="shared" ca="1" si="153"/>
        <v>131999</v>
      </c>
      <c r="BB7200" s="138">
        <f t="shared" ca="1" si="154"/>
        <v>1</v>
      </c>
    </row>
    <row r="7201" spans="52:54" ht="15.75" customHeight="1">
      <c r="AZ7201" s="138">
        <f t="shared" ca="1" si="152"/>
        <v>126000</v>
      </c>
      <c r="BA7201" s="138">
        <f t="shared" ca="1" si="153"/>
        <v>125999</v>
      </c>
      <c r="BB7201" s="138">
        <f t="shared" ca="1" si="154"/>
        <v>1</v>
      </c>
    </row>
    <row r="7202" spans="52:54" ht="15.75" customHeight="1">
      <c r="AZ7202" s="138">
        <f t="shared" ca="1" si="152"/>
        <v>350000</v>
      </c>
      <c r="BA7202" s="138">
        <f t="shared" ca="1" si="153"/>
        <v>349999</v>
      </c>
      <c r="BB7202" s="138">
        <f t="shared" ca="1" si="154"/>
        <v>1</v>
      </c>
    </row>
    <row r="7203" spans="52:54" ht="15.75" customHeight="1">
      <c r="AZ7203" s="138">
        <f t="shared" ca="1" si="152"/>
        <v>122000</v>
      </c>
      <c r="BA7203" s="138">
        <f t="shared" ca="1" si="153"/>
        <v>121999</v>
      </c>
      <c r="BB7203" s="138">
        <f t="shared" ca="1" si="154"/>
        <v>1</v>
      </c>
    </row>
    <row r="7204" spans="52:54" ht="15.75" customHeight="1">
      <c r="AZ7204" s="138">
        <f t="shared" ca="1" si="152"/>
        <v>232000</v>
      </c>
      <c r="BA7204" s="138">
        <f t="shared" ca="1" si="153"/>
        <v>231999</v>
      </c>
      <c r="BB7204" s="138">
        <f t="shared" ca="1" si="154"/>
        <v>1</v>
      </c>
    </row>
    <row r="7205" spans="52:54" ht="15.75" customHeight="1">
      <c r="AZ7205" s="138">
        <f t="shared" ca="1" si="152"/>
        <v>148000</v>
      </c>
      <c r="BA7205" s="138">
        <f t="shared" ca="1" si="153"/>
        <v>147999</v>
      </c>
      <c r="BB7205" s="138">
        <f t="shared" ca="1" si="154"/>
        <v>1</v>
      </c>
    </row>
    <row r="7206" spans="52:54" ht="15.75" customHeight="1">
      <c r="AZ7206" s="138">
        <f t="shared" ca="1" si="152"/>
        <v>167000</v>
      </c>
      <c r="BA7206" s="138">
        <f t="shared" ca="1" si="153"/>
        <v>166999</v>
      </c>
      <c r="BB7206" s="138">
        <f t="shared" ca="1" si="154"/>
        <v>1</v>
      </c>
    </row>
    <row r="7207" spans="52:54" ht="15.75" customHeight="1">
      <c r="AZ7207" s="138">
        <f t="shared" ca="1" si="152"/>
        <v>100000</v>
      </c>
      <c r="BA7207" s="138">
        <f t="shared" ca="1" si="153"/>
        <v>99999</v>
      </c>
      <c r="BB7207" s="138">
        <f t="shared" ca="1" si="154"/>
        <v>1</v>
      </c>
    </row>
    <row r="7208" spans="52:54" ht="15.75" customHeight="1">
      <c r="AZ7208" s="138">
        <f t="shared" ca="1" si="152"/>
        <v>389000</v>
      </c>
      <c r="BA7208" s="138">
        <f t="shared" ca="1" si="153"/>
        <v>388999</v>
      </c>
      <c r="BB7208" s="138">
        <f t="shared" ca="1" si="154"/>
        <v>1</v>
      </c>
    </row>
    <row r="7209" spans="52:54" ht="15.75" customHeight="1">
      <c r="AZ7209" s="138">
        <f t="shared" ca="1" si="152"/>
        <v>316000</v>
      </c>
      <c r="BA7209" s="138">
        <f t="shared" ca="1" si="153"/>
        <v>315999</v>
      </c>
      <c r="BB7209" s="138">
        <f t="shared" ca="1" si="154"/>
        <v>1</v>
      </c>
    </row>
    <row r="7210" spans="52:54" ht="15.75" customHeight="1">
      <c r="AZ7210" s="138">
        <f t="shared" ca="1" si="152"/>
        <v>279000</v>
      </c>
      <c r="BA7210" s="138">
        <f t="shared" ca="1" si="153"/>
        <v>278999</v>
      </c>
      <c r="BB7210" s="138">
        <f t="shared" ca="1" si="154"/>
        <v>1</v>
      </c>
    </row>
    <row r="7211" spans="52:54" ht="15.75" customHeight="1">
      <c r="AZ7211" s="138">
        <f t="shared" ca="1" si="152"/>
        <v>157000</v>
      </c>
      <c r="BA7211" s="138">
        <f t="shared" ca="1" si="153"/>
        <v>156999</v>
      </c>
      <c r="BB7211" s="138">
        <f t="shared" ca="1" si="154"/>
        <v>1</v>
      </c>
    </row>
    <row r="7212" spans="52:54" ht="15.75" customHeight="1">
      <c r="AZ7212" s="138">
        <f t="shared" ca="1" si="152"/>
        <v>201000</v>
      </c>
      <c r="BA7212" s="138">
        <f t="shared" ca="1" si="153"/>
        <v>200999</v>
      </c>
      <c r="BB7212" s="138">
        <f t="shared" ca="1" si="154"/>
        <v>1</v>
      </c>
    </row>
    <row r="7213" spans="52:54" ht="15.75" customHeight="1">
      <c r="AZ7213" s="138">
        <f t="shared" ca="1" si="152"/>
        <v>355000</v>
      </c>
      <c r="BA7213" s="138">
        <f t="shared" ca="1" si="153"/>
        <v>354999</v>
      </c>
      <c r="BB7213" s="138">
        <f t="shared" ca="1" si="154"/>
        <v>1</v>
      </c>
    </row>
    <row r="7214" spans="52:54" ht="15.75" customHeight="1">
      <c r="AZ7214" s="138">
        <f t="shared" ca="1" si="152"/>
        <v>312000</v>
      </c>
      <c r="BA7214" s="138">
        <f t="shared" ca="1" si="153"/>
        <v>311999</v>
      </c>
      <c r="BB7214" s="138">
        <f t="shared" ca="1" si="154"/>
        <v>1</v>
      </c>
    </row>
    <row r="7215" spans="52:54" ht="15.75" customHeight="1">
      <c r="AZ7215" s="138">
        <f t="shared" ca="1" si="152"/>
        <v>338000</v>
      </c>
      <c r="BA7215" s="138">
        <f t="shared" ca="1" si="153"/>
        <v>337999</v>
      </c>
      <c r="BB7215" s="138">
        <f t="shared" ca="1" si="154"/>
        <v>1</v>
      </c>
    </row>
    <row r="7216" spans="52:54" ht="15.75" customHeight="1">
      <c r="AZ7216" s="138">
        <f t="shared" ca="1" si="152"/>
        <v>330000</v>
      </c>
      <c r="BA7216" s="138">
        <f t="shared" ca="1" si="153"/>
        <v>329999</v>
      </c>
      <c r="BB7216" s="138">
        <f t="shared" ca="1" si="154"/>
        <v>1</v>
      </c>
    </row>
    <row r="7217" spans="52:54" ht="15.75" customHeight="1">
      <c r="AZ7217" s="138">
        <f t="shared" ca="1" si="152"/>
        <v>336000</v>
      </c>
      <c r="BA7217" s="138">
        <f t="shared" ca="1" si="153"/>
        <v>335999</v>
      </c>
      <c r="BB7217" s="138">
        <f t="shared" ca="1" si="154"/>
        <v>1</v>
      </c>
    </row>
    <row r="7218" spans="52:54" ht="15.75" customHeight="1">
      <c r="AZ7218" s="138">
        <f t="shared" ca="1" si="152"/>
        <v>142000</v>
      </c>
      <c r="BA7218" s="138">
        <f t="shared" ca="1" si="153"/>
        <v>141999</v>
      </c>
      <c r="BB7218" s="138">
        <f t="shared" ca="1" si="154"/>
        <v>1</v>
      </c>
    </row>
    <row r="7219" spans="52:54" ht="15.75" customHeight="1">
      <c r="AZ7219" s="138">
        <f t="shared" ca="1" si="152"/>
        <v>130000</v>
      </c>
      <c r="BA7219" s="138">
        <f t="shared" ca="1" si="153"/>
        <v>129999</v>
      </c>
      <c r="BB7219" s="138">
        <f t="shared" ca="1" si="154"/>
        <v>1</v>
      </c>
    </row>
    <row r="7220" spans="52:54" ht="15.75" customHeight="1">
      <c r="AZ7220" s="138">
        <f t="shared" ca="1" si="152"/>
        <v>181000</v>
      </c>
      <c r="BA7220" s="138">
        <f t="shared" ca="1" si="153"/>
        <v>180999</v>
      </c>
      <c r="BB7220" s="138">
        <f t="shared" ca="1" si="154"/>
        <v>1</v>
      </c>
    </row>
    <row r="7221" spans="52:54" ht="15.75" customHeight="1">
      <c r="AZ7221" s="138">
        <f t="shared" ca="1" si="152"/>
        <v>108000</v>
      </c>
      <c r="BA7221" s="138">
        <f t="shared" ca="1" si="153"/>
        <v>107999</v>
      </c>
      <c r="BB7221" s="138">
        <f t="shared" ca="1" si="154"/>
        <v>1</v>
      </c>
    </row>
    <row r="7222" spans="52:54" ht="15.75" customHeight="1">
      <c r="AZ7222" s="138">
        <f t="shared" ca="1" si="152"/>
        <v>237000</v>
      </c>
      <c r="BA7222" s="138">
        <f t="shared" ca="1" si="153"/>
        <v>236999</v>
      </c>
      <c r="BB7222" s="138">
        <f t="shared" ca="1" si="154"/>
        <v>1</v>
      </c>
    </row>
    <row r="7223" spans="52:54" ht="15.75" customHeight="1">
      <c r="AZ7223" s="138">
        <f t="shared" ca="1" si="152"/>
        <v>102000</v>
      </c>
      <c r="BA7223" s="138">
        <f t="shared" ca="1" si="153"/>
        <v>101999</v>
      </c>
      <c r="BB7223" s="138">
        <f t="shared" ca="1" si="154"/>
        <v>1</v>
      </c>
    </row>
    <row r="7224" spans="52:54" ht="15.75" customHeight="1">
      <c r="AZ7224" s="138">
        <f t="shared" ca="1" si="152"/>
        <v>113000</v>
      </c>
      <c r="BA7224" s="138">
        <f t="shared" ca="1" si="153"/>
        <v>112999</v>
      </c>
      <c r="BB7224" s="138">
        <f t="shared" ca="1" si="154"/>
        <v>1</v>
      </c>
    </row>
    <row r="7225" spans="52:54" ht="15.75" customHeight="1">
      <c r="AZ7225" s="138">
        <f t="shared" ca="1" si="152"/>
        <v>175000</v>
      </c>
      <c r="BA7225" s="138">
        <f t="shared" ca="1" si="153"/>
        <v>174999</v>
      </c>
      <c r="BB7225" s="138">
        <f t="shared" ca="1" si="154"/>
        <v>1</v>
      </c>
    </row>
    <row r="7226" spans="52:54" ht="15.75" customHeight="1">
      <c r="AZ7226" s="138">
        <f t="shared" ca="1" si="152"/>
        <v>309000</v>
      </c>
      <c r="BA7226" s="138">
        <f t="shared" ca="1" si="153"/>
        <v>308999</v>
      </c>
      <c r="BB7226" s="138">
        <f t="shared" ca="1" si="154"/>
        <v>1</v>
      </c>
    </row>
    <row r="7227" spans="52:54" ht="15.75" customHeight="1">
      <c r="AZ7227" s="138">
        <f t="shared" ca="1" si="152"/>
        <v>251000</v>
      </c>
      <c r="BA7227" s="138">
        <f t="shared" ca="1" si="153"/>
        <v>250999</v>
      </c>
      <c r="BB7227" s="138">
        <f t="shared" ca="1" si="154"/>
        <v>1</v>
      </c>
    </row>
    <row r="7228" spans="52:54" ht="15.75" customHeight="1">
      <c r="AZ7228" s="138">
        <f t="shared" ca="1" si="152"/>
        <v>285000</v>
      </c>
      <c r="BA7228" s="138">
        <f t="shared" ca="1" si="153"/>
        <v>284999</v>
      </c>
      <c r="BB7228" s="138">
        <f t="shared" ca="1" si="154"/>
        <v>1</v>
      </c>
    </row>
    <row r="7229" spans="52:54" ht="15.75" customHeight="1">
      <c r="AZ7229" s="138">
        <f t="shared" ca="1" si="152"/>
        <v>269000</v>
      </c>
      <c r="BA7229" s="138">
        <f t="shared" ca="1" si="153"/>
        <v>268999</v>
      </c>
      <c r="BB7229" s="138">
        <f t="shared" ca="1" si="154"/>
        <v>1</v>
      </c>
    </row>
    <row r="7230" spans="52:54" ht="15.75" customHeight="1">
      <c r="AZ7230" s="138">
        <f t="shared" ca="1" si="152"/>
        <v>175000</v>
      </c>
      <c r="BA7230" s="138">
        <f t="shared" ca="1" si="153"/>
        <v>174999</v>
      </c>
      <c r="BB7230" s="138">
        <f t="shared" ca="1" si="154"/>
        <v>1</v>
      </c>
    </row>
    <row r="7231" spans="52:54" ht="15.75" customHeight="1">
      <c r="AZ7231" s="138">
        <f t="shared" ca="1" si="152"/>
        <v>379000</v>
      </c>
      <c r="BA7231" s="138">
        <f t="shared" ca="1" si="153"/>
        <v>378999</v>
      </c>
      <c r="BB7231" s="138">
        <f t="shared" ca="1" si="154"/>
        <v>1</v>
      </c>
    </row>
    <row r="7232" spans="52:54" ht="15.75" customHeight="1">
      <c r="AZ7232" s="138">
        <f t="shared" ca="1" si="152"/>
        <v>328000</v>
      </c>
      <c r="BA7232" s="138">
        <f t="shared" ca="1" si="153"/>
        <v>327999</v>
      </c>
      <c r="BB7232" s="138">
        <f t="shared" ca="1" si="154"/>
        <v>1</v>
      </c>
    </row>
    <row r="7233" spans="52:54" ht="15.75" customHeight="1">
      <c r="AZ7233" s="138">
        <f t="shared" ca="1" si="152"/>
        <v>267000</v>
      </c>
      <c r="BA7233" s="138">
        <f t="shared" ca="1" si="153"/>
        <v>266999</v>
      </c>
      <c r="BB7233" s="138">
        <f t="shared" ca="1" si="154"/>
        <v>1</v>
      </c>
    </row>
    <row r="7234" spans="52:54" ht="15.75" customHeight="1">
      <c r="AZ7234" s="138">
        <f t="shared" ca="1" si="152"/>
        <v>278000</v>
      </c>
      <c r="BA7234" s="138">
        <f t="shared" ca="1" si="153"/>
        <v>277999</v>
      </c>
      <c r="BB7234" s="138">
        <f t="shared" ca="1" si="154"/>
        <v>1</v>
      </c>
    </row>
    <row r="7235" spans="52:54" ht="15.75" customHeight="1">
      <c r="AZ7235" s="138">
        <f t="shared" ca="1" si="152"/>
        <v>131000</v>
      </c>
      <c r="BA7235" s="138">
        <f t="shared" ca="1" si="153"/>
        <v>130999</v>
      </c>
      <c r="BB7235" s="138">
        <f t="shared" ca="1" si="154"/>
        <v>1</v>
      </c>
    </row>
    <row r="7236" spans="52:54" ht="15.75" customHeight="1">
      <c r="AZ7236" s="138">
        <f t="shared" ca="1" si="152"/>
        <v>396000</v>
      </c>
      <c r="BA7236" s="138">
        <f t="shared" ca="1" si="153"/>
        <v>395999</v>
      </c>
      <c r="BB7236" s="138">
        <f t="shared" ca="1" si="154"/>
        <v>1</v>
      </c>
    </row>
    <row r="7237" spans="52:54" ht="15.75" customHeight="1">
      <c r="AZ7237" s="138">
        <f t="shared" ca="1" si="152"/>
        <v>101000</v>
      </c>
      <c r="BA7237" s="138">
        <f t="shared" ca="1" si="153"/>
        <v>100999</v>
      </c>
      <c r="BB7237" s="138">
        <f t="shared" ca="1" si="154"/>
        <v>1</v>
      </c>
    </row>
    <row r="7238" spans="52:54" ht="15.75" customHeight="1">
      <c r="AZ7238" s="138">
        <f t="shared" ca="1" si="152"/>
        <v>298000</v>
      </c>
      <c r="BA7238" s="138">
        <f t="shared" ca="1" si="153"/>
        <v>297999</v>
      </c>
      <c r="BB7238" s="138">
        <f t="shared" ca="1" si="154"/>
        <v>1</v>
      </c>
    </row>
    <row r="7239" spans="52:54" ht="15.75" customHeight="1">
      <c r="AZ7239" s="138">
        <f t="shared" ca="1" si="152"/>
        <v>155000</v>
      </c>
      <c r="BA7239" s="138">
        <f t="shared" ca="1" si="153"/>
        <v>154999</v>
      </c>
      <c r="BB7239" s="138">
        <f t="shared" ca="1" si="154"/>
        <v>1</v>
      </c>
    </row>
    <row r="7240" spans="52:54" ht="15.75" customHeight="1">
      <c r="AZ7240" s="138">
        <f t="shared" ca="1" si="152"/>
        <v>275000</v>
      </c>
      <c r="BA7240" s="138">
        <f t="shared" ca="1" si="153"/>
        <v>274999</v>
      </c>
      <c r="BB7240" s="138">
        <f t="shared" ca="1" si="154"/>
        <v>1</v>
      </c>
    </row>
    <row r="7241" spans="52:54" ht="15.75" customHeight="1">
      <c r="AZ7241" s="138">
        <f t="shared" ca="1" si="152"/>
        <v>390000</v>
      </c>
      <c r="BA7241" s="138">
        <f t="shared" ca="1" si="153"/>
        <v>389999</v>
      </c>
      <c r="BB7241" s="138">
        <f t="shared" ca="1" si="154"/>
        <v>1</v>
      </c>
    </row>
    <row r="7242" spans="52:54" ht="15.75" customHeight="1">
      <c r="AZ7242" s="138">
        <f t="shared" ca="1" si="152"/>
        <v>379000</v>
      </c>
      <c r="BA7242" s="138">
        <f t="shared" ca="1" si="153"/>
        <v>378999</v>
      </c>
      <c r="BB7242" s="138">
        <f t="shared" ca="1" si="154"/>
        <v>1</v>
      </c>
    </row>
    <row r="7243" spans="52:54" ht="15.75" customHeight="1">
      <c r="AZ7243" s="138">
        <f t="shared" ca="1" si="152"/>
        <v>121000</v>
      </c>
      <c r="BA7243" s="138">
        <f t="shared" ca="1" si="153"/>
        <v>120999</v>
      </c>
      <c r="BB7243" s="138">
        <f t="shared" ca="1" si="154"/>
        <v>1</v>
      </c>
    </row>
    <row r="7244" spans="52:54" ht="15.75" customHeight="1">
      <c r="AZ7244" s="138">
        <f t="shared" ca="1" si="152"/>
        <v>265000</v>
      </c>
      <c r="BA7244" s="138">
        <f t="shared" ca="1" si="153"/>
        <v>264999</v>
      </c>
      <c r="BB7244" s="138">
        <f t="shared" ca="1" si="154"/>
        <v>1</v>
      </c>
    </row>
    <row r="7245" spans="52:54" ht="15.75" customHeight="1">
      <c r="AZ7245" s="138">
        <f t="shared" ca="1" si="152"/>
        <v>283000</v>
      </c>
      <c r="BA7245" s="138">
        <f t="shared" ca="1" si="153"/>
        <v>282999</v>
      </c>
      <c r="BB7245" s="138">
        <f t="shared" ca="1" si="154"/>
        <v>1</v>
      </c>
    </row>
    <row r="7246" spans="52:54" ht="15.75" customHeight="1">
      <c r="AZ7246" s="138">
        <f t="shared" ca="1" si="152"/>
        <v>330000</v>
      </c>
      <c r="BA7246" s="138">
        <f t="shared" ca="1" si="153"/>
        <v>329999</v>
      </c>
      <c r="BB7246" s="138">
        <f t="shared" ca="1" si="154"/>
        <v>1</v>
      </c>
    </row>
    <row r="7247" spans="52:54" ht="15.75" customHeight="1">
      <c r="AZ7247" s="138">
        <f t="shared" ca="1" si="152"/>
        <v>395000</v>
      </c>
      <c r="BA7247" s="138">
        <f t="shared" ca="1" si="153"/>
        <v>394999</v>
      </c>
      <c r="BB7247" s="138">
        <f t="shared" ca="1" si="154"/>
        <v>1</v>
      </c>
    </row>
    <row r="7248" spans="52:54" ht="15.75" customHeight="1">
      <c r="AZ7248" s="138">
        <f t="shared" ca="1" si="152"/>
        <v>135000</v>
      </c>
      <c r="BA7248" s="138">
        <f t="shared" ca="1" si="153"/>
        <v>134999</v>
      </c>
      <c r="BB7248" s="138">
        <f t="shared" ca="1" si="154"/>
        <v>1</v>
      </c>
    </row>
    <row r="7249" spans="52:54" ht="15.75" customHeight="1">
      <c r="AZ7249" s="138">
        <f t="shared" ca="1" si="152"/>
        <v>138000</v>
      </c>
      <c r="BA7249" s="138">
        <f t="shared" ca="1" si="153"/>
        <v>137999</v>
      </c>
      <c r="BB7249" s="138">
        <f t="shared" ca="1" si="154"/>
        <v>1</v>
      </c>
    </row>
    <row r="7250" spans="52:54" ht="15.75" customHeight="1">
      <c r="AZ7250" s="138">
        <f t="shared" ca="1" si="152"/>
        <v>166000</v>
      </c>
      <c r="BA7250" s="138">
        <f t="shared" ca="1" si="153"/>
        <v>165999</v>
      </c>
      <c r="BB7250" s="138">
        <f t="shared" ca="1" si="154"/>
        <v>1</v>
      </c>
    </row>
    <row r="7251" spans="52:54" ht="15.75" customHeight="1">
      <c r="AZ7251" s="138">
        <f t="shared" ca="1" si="152"/>
        <v>353000</v>
      </c>
      <c r="BA7251" s="138">
        <f t="shared" ca="1" si="153"/>
        <v>352999</v>
      </c>
      <c r="BB7251" s="138">
        <f t="shared" ca="1" si="154"/>
        <v>1</v>
      </c>
    </row>
    <row r="7252" spans="52:54" ht="15.75" customHeight="1">
      <c r="AZ7252" s="138">
        <f t="shared" ca="1" si="152"/>
        <v>316000</v>
      </c>
      <c r="BA7252" s="138">
        <f t="shared" ca="1" si="153"/>
        <v>315999</v>
      </c>
      <c r="BB7252" s="138">
        <f t="shared" ca="1" si="154"/>
        <v>1</v>
      </c>
    </row>
    <row r="7253" spans="52:54" ht="15.75" customHeight="1">
      <c r="AZ7253" s="138">
        <f t="shared" ca="1" si="152"/>
        <v>309000</v>
      </c>
      <c r="BA7253" s="138">
        <f t="shared" ca="1" si="153"/>
        <v>308999</v>
      </c>
      <c r="BB7253" s="138">
        <f t="shared" ca="1" si="154"/>
        <v>1</v>
      </c>
    </row>
    <row r="7254" spans="52:54" ht="15.75" customHeight="1">
      <c r="AZ7254" s="138">
        <f t="shared" ca="1" si="152"/>
        <v>141000</v>
      </c>
      <c r="BA7254" s="138">
        <f t="shared" ca="1" si="153"/>
        <v>140999</v>
      </c>
      <c r="BB7254" s="138">
        <f t="shared" ca="1" si="154"/>
        <v>1</v>
      </c>
    </row>
    <row r="7255" spans="52:54" ht="15.75" customHeight="1">
      <c r="AZ7255" s="138">
        <f t="shared" ca="1" si="152"/>
        <v>153000</v>
      </c>
      <c r="BA7255" s="138">
        <f t="shared" ca="1" si="153"/>
        <v>152999</v>
      </c>
      <c r="BB7255" s="138">
        <f t="shared" ca="1" si="154"/>
        <v>1</v>
      </c>
    </row>
    <row r="7256" spans="52:54" ht="15.75" customHeight="1">
      <c r="AZ7256" s="138">
        <f t="shared" ca="1" si="152"/>
        <v>228000</v>
      </c>
      <c r="BA7256" s="138">
        <f t="shared" ca="1" si="153"/>
        <v>227999</v>
      </c>
      <c r="BB7256" s="138">
        <f t="shared" ca="1" si="154"/>
        <v>1</v>
      </c>
    </row>
    <row r="7257" spans="52:54" ht="15.75" customHeight="1">
      <c r="AZ7257" s="138">
        <f t="shared" ca="1" si="152"/>
        <v>330000</v>
      </c>
      <c r="BA7257" s="138">
        <f t="shared" ca="1" si="153"/>
        <v>329999</v>
      </c>
      <c r="BB7257" s="138">
        <f t="shared" ca="1" si="154"/>
        <v>1</v>
      </c>
    </row>
    <row r="7258" spans="52:54" ht="15.75" customHeight="1">
      <c r="AZ7258" s="138">
        <f t="shared" ca="1" si="152"/>
        <v>113000</v>
      </c>
      <c r="BA7258" s="138">
        <f t="shared" ca="1" si="153"/>
        <v>112999</v>
      </c>
      <c r="BB7258" s="138">
        <f t="shared" ca="1" si="154"/>
        <v>1</v>
      </c>
    </row>
    <row r="7259" spans="52:54" ht="15.75" customHeight="1">
      <c r="AZ7259" s="138">
        <f t="shared" ca="1" si="152"/>
        <v>348000</v>
      </c>
      <c r="BA7259" s="138">
        <f t="shared" ca="1" si="153"/>
        <v>347999</v>
      </c>
      <c r="BB7259" s="138">
        <f t="shared" ca="1" si="154"/>
        <v>1</v>
      </c>
    </row>
    <row r="7260" spans="52:54" ht="15.75" customHeight="1">
      <c r="AZ7260" s="138">
        <f t="shared" ca="1" si="152"/>
        <v>186000</v>
      </c>
      <c r="BA7260" s="138">
        <f t="shared" ca="1" si="153"/>
        <v>185999</v>
      </c>
      <c r="BB7260" s="138">
        <f t="shared" ca="1" si="154"/>
        <v>1</v>
      </c>
    </row>
    <row r="7261" spans="52:54" ht="15.75" customHeight="1">
      <c r="AZ7261" s="138">
        <f t="shared" ca="1" si="152"/>
        <v>171000</v>
      </c>
      <c r="BA7261" s="138">
        <f t="shared" ca="1" si="153"/>
        <v>170999</v>
      </c>
      <c r="BB7261" s="138">
        <f t="shared" ca="1" si="154"/>
        <v>1</v>
      </c>
    </row>
    <row r="7262" spans="52:54" ht="15.75" customHeight="1">
      <c r="AZ7262" s="138">
        <f t="shared" ca="1" si="152"/>
        <v>129000</v>
      </c>
      <c r="BA7262" s="138">
        <f t="shared" ca="1" si="153"/>
        <v>128999</v>
      </c>
      <c r="BB7262" s="138">
        <f t="shared" ca="1" si="154"/>
        <v>1</v>
      </c>
    </row>
    <row r="7263" spans="52:54" ht="15.75" customHeight="1">
      <c r="AZ7263" s="138">
        <f t="shared" ca="1" si="152"/>
        <v>200000</v>
      </c>
      <c r="BA7263" s="138">
        <f t="shared" ca="1" si="153"/>
        <v>199999</v>
      </c>
      <c r="BB7263" s="138">
        <f t="shared" ca="1" si="154"/>
        <v>1</v>
      </c>
    </row>
    <row r="7264" spans="52:54" ht="15.75" customHeight="1">
      <c r="AZ7264" s="138">
        <f t="shared" ca="1" si="152"/>
        <v>170000</v>
      </c>
      <c r="BA7264" s="138">
        <f t="shared" ca="1" si="153"/>
        <v>169999</v>
      </c>
      <c r="BB7264" s="138">
        <f t="shared" ca="1" si="154"/>
        <v>1</v>
      </c>
    </row>
    <row r="7265" spans="52:54" ht="15.75" customHeight="1">
      <c r="AZ7265" s="138">
        <f t="shared" ca="1" si="152"/>
        <v>389000</v>
      </c>
      <c r="BA7265" s="138">
        <f t="shared" ca="1" si="153"/>
        <v>388999</v>
      </c>
      <c r="BB7265" s="138">
        <f t="shared" ca="1" si="154"/>
        <v>1</v>
      </c>
    </row>
    <row r="7266" spans="52:54" ht="15.75" customHeight="1">
      <c r="AZ7266" s="138">
        <f t="shared" ca="1" si="152"/>
        <v>293000</v>
      </c>
      <c r="BA7266" s="138">
        <f t="shared" ca="1" si="153"/>
        <v>292999</v>
      </c>
      <c r="BB7266" s="138">
        <f t="shared" ca="1" si="154"/>
        <v>1</v>
      </c>
    </row>
    <row r="7267" spans="52:54" ht="15.75" customHeight="1">
      <c r="AZ7267" s="138">
        <f t="shared" ca="1" si="152"/>
        <v>253000</v>
      </c>
      <c r="BA7267" s="138">
        <f t="shared" ca="1" si="153"/>
        <v>252999</v>
      </c>
      <c r="BB7267" s="138">
        <f t="shared" ca="1" si="154"/>
        <v>1</v>
      </c>
    </row>
    <row r="7268" spans="52:54" ht="15.75" customHeight="1">
      <c r="AZ7268" s="138">
        <f t="shared" ca="1" si="152"/>
        <v>145000</v>
      </c>
      <c r="BA7268" s="138">
        <f t="shared" ca="1" si="153"/>
        <v>144999</v>
      </c>
      <c r="BB7268" s="138">
        <f t="shared" ca="1" si="154"/>
        <v>1</v>
      </c>
    </row>
    <row r="7269" spans="52:54" ht="15.75" customHeight="1">
      <c r="AZ7269" s="138">
        <f t="shared" ca="1" si="152"/>
        <v>299000</v>
      </c>
      <c r="BA7269" s="138">
        <f t="shared" ca="1" si="153"/>
        <v>298999</v>
      </c>
      <c r="BB7269" s="138">
        <f t="shared" ca="1" si="154"/>
        <v>1</v>
      </c>
    </row>
    <row r="7270" spans="52:54" ht="15.75" customHeight="1">
      <c r="AZ7270" s="138">
        <f t="shared" ca="1" si="152"/>
        <v>281000</v>
      </c>
      <c r="BA7270" s="138">
        <f t="shared" ca="1" si="153"/>
        <v>280999</v>
      </c>
      <c r="BB7270" s="138">
        <f t="shared" ca="1" si="154"/>
        <v>1</v>
      </c>
    </row>
    <row r="7271" spans="52:54" ht="15.75" customHeight="1">
      <c r="AZ7271" s="138">
        <f t="shared" ca="1" si="152"/>
        <v>380000</v>
      </c>
      <c r="BA7271" s="138">
        <f t="shared" ca="1" si="153"/>
        <v>379999</v>
      </c>
      <c r="BB7271" s="138">
        <f t="shared" ca="1" si="154"/>
        <v>1</v>
      </c>
    </row>
    <row r="7272" spans="52:54" ht="15.75" customHeight="1">
      <c r="AZ7272" s="138">
        <f t="shared" ca="1" si="152"/>
        <v>218000</v>
      </c>
      <c r="BA7272" s="138">
        <f t="shared" ca="1" si="153"/>
        <v>217999</v>
      </c>
      <c r="BB7272" s="138">
        <f t="shared" ca="1" si="154"/>
        <v>1</v>
      </c>
    </row>
    <row r="7273" spans="52:54" ht="15.75" customHeight="1">
      <c r="AZ7273" s="138">
        <f t="shared" ca="1" si="152"/>
        <v>323000</v>
      </c>
      <c r="BA7273" s="138">
        <f t="shared" ca="1" si="153"/>
        <v>322999</v>
      </c>
      <c r="BB7273" s="138">
        <f t="shared" ca="1" si="154"/>
        <v>1</v>
      </c>
    </row>
    <row r="7274" spans="52:54" ht="15.75" customHeight="1">
      <c r="AZ7274" s="138">
        <f t="shared" ca="1" si="152"/>
        <v>257000</v>
      </c>
      <c r="BA7274" s="138">
        <f t="shared" ca="1" si="153"/>
        <v>256999</v>
      </c>
      <c r="BB7274" s="138">
        <f t="shared" ca="1" si="154"/>
        <v>1</v>
      </c>
    </row>
    <row r="7275" spans="52:54" ht="15.75" customHeight="1">
      <c r="AZ7275" s="138">
        <f t="shared" ca="1" si="152"/>
        <v>103000</v>
      </c>
      <c r="BA7275" s="138">
        <f t="shared" ca="1" si="153"/>
        <v>102999</v>
      </c>
      <c r="BB7275" s="138">
        <f t="shared" ca="1" si="154"/>
        <v>1</v>
      </c>
    </row>
    <row r="7276" spans="52:54" ht="15.75" customHeight="1">
      <c r="AZ7276" s="138">
        <f t="shared" ca="1" si="152"/>
        <v>183000</v>
      </c>
      <c r="BA7276" s="138">
        <f t="shared" ca="1" si="153"/>
        <v>182999</v>
      </c>
      <c r="BB7276" s="138">
        <f t="shared" ca="1" si="154"/>
        <v>1</v>
      </c>
    </row>
    <row r="7277" spans="52:54" ht="15.75" customHeight="1">
      <c r="AZ7277" s="138">
        <f t="shared" ca="1" si="152"/>
        <v>282000</v>
      </c>
      <c r="BA7277" s="138">
        <f t="shared" ca="1" si="153"/>
        <v>281999</v>
      </c>
      <c r="BB7277" s="138">
        <f t="shared" ca="1" si="154"/>
        <v>1</v>
      </c>
    </row>
    <row r="7278" spans="52:54" ht="15.75" customHeight="1">
      <c r="AZ7278" s="138">
        <f t="shared" ca="1" si="152"/>
        <v>134000</v>
      </c>
      <c r="BA7278" s="138">
        <f t="shared" ca="1" si="153"/>
        <v>133999</v>
      </c>
      <c r="BB7278" s="138">
        <f t="shared" ca="1" si="154"/>
        <v>1</v>
      </c>
    </row>
    <row r="7279" spans="52:54" ht="15.75" customHeight="1">
      <c r="AZ7279" s="138">
        <f t="shared" ca="1" si="152"/>
        <v>218000</v>
      </c>
      <c r="BA7279" s="138">
        <f t="shared" ca="1" si="153"/>
        <v>217999</v>
      </c>
      <c r="BB7279" s="138">
        <f t="shared" ca="1" si="154"/>
        <v>1</v>
      </c>
    </row>
    <row r="7280" spans="52:54" ht="15.75" customHeight="1">
      <c r="AZ7280" s="138">
        <f t="shared" ca="1" si="152"/>
        <v>150000</v>
      </c>
      <c r="BA7280" s="138">
        <f t="shared" ca="1" si="153"/>
        <v>149999</v>
      </c>
      <c r="BB7280" s="138">
        <f t="shared" ca="1" si="154"/>
        <v>1</v>
      </c>
    </row>
    <row r="7281" spans="52:54" ht="15.75" customHeight="1">
      <c r="AZ7281" s="138">
        <f t="shared" ca="1" si="152"/>
        <v>117000</v>
      </c>
      <c r="BA7281" s="138">
        <f t="shared" ca="1" si="153"/>
        <v>116999</v>
      </c>
      <c r="BB7281" s="138">
        <f t="shared" ca="1" si="154"/>
        <v>1</v>
      </c>
    </row>
    <row r="7282" spans="52:54" ht="15.75" customHeight="1">
      <c r="AZ7282" s="138">
        <f t="shared" ca="1" si="152"/>
        <v>337000</v>
      </c>
      <c r="BA7282" s="138">
        <f t="shared" ca="1" si="153"/>
        <v>336999</v>
      </c>
      <c r="BB7282" s="138">
        <f t="shared" ca="1" si="154"/>
        <v>1</v>
      </c>
    </row>
    <row r="7283" spans="52:54" ht="15.75" customHeight="1">
      <c r="AZ7283" s="138">
        <f t="shared" ca="1" si="152"/>
        <v>102000</v>
      </c>
      <c r="BA7283" s="138">
        <f t="shared" ca="1" si="153"/>
        <v>101999</v>
      </c>
      <c r="BB7283" s="138">
        <f t="shared" ca="1" si="154"/>
        <v>1</v>
      </c>
    </row>
    <row r="7284" spans="52:54" ht="15.75" customHeight="1">
      <c r="AZ7284" s="138">
        <f t="shared" ca="1" si="152"/>
        <v>391000</v>
      </c>
      <c r="BA7284" s="138">
        <f t="shared" ca="1" si="153"/>
        <v>390999</v>
      </c>
      <c r="BB7284" s="138">
        <f t="shared" ca="1" si="154"/>
        <v>1</v>
      </c>
    </row>
    <row r="7285" spans="52:54" ht="15.75" customHeight="1">
      <c r="AZ7285" s="138">
        <f t="shared" ca="1" si="152"/>
        <v>348000</v>
      </c>
      <c r="BA7285" s="138">
        <f t="shared" ca="1" si="153"/>
        <v>347999</v>
      </c>
      <c r="BB7285" s="138">
        <f t="shared" ca="1" si="154"/>
        <v>1</v>
      </c>
    </row>
    <row r="7286" spans="52:54" ht="15.75" customHeight="1">
      <c r="AZ7286" s="138">
        <f t="shared" ca="1" si="152"/>
        <v>193000</v>
      </c>
      <c r="BA7286" s="138">
        <f t="shared" ca="1" si="153"/>
        <v>192999</v>
      </c>
      <c r="BB7286" s="138">
        <f t="shared" ca="1" si="154"/>
        <v>1</v>
      </c>
    </row>
    <row r="7287" spans="52:54" ht="15.75" customHeight="1">
      <c r="AZ7287" s="138">
        <f t="shared" ca="1" si="152"/>
        <v>276000</v>
      </c>
      <c r="BA7287" s="138">
        <f t="shared" ca="1" si="153"/>
        <v>275999</v>
      </c>
      <c r="BB7287" s="138">
        <f t="shared" ca="1" si="154"/>
        <v>1</v>
      </c>
    </row>
    <row r="7288" spans="52:54" ht="15.75" customHeight="1">
      <c r="AZ7288" s="138">
        <f t="shared" ca="1" si="152"/>
        <v>211000</v>
      </c>
      <c r="BA7288" s="138">
        <f t="shared" ca="1" si="153"/>
        <v>210999</v>
      </c>
      <c r="BB7288" s="138">
        <f t="shared" ca="1" si="154"/>
        <v>1</v>
      </c>
    </row>
    <row r="7289" spans="52:54" ht="15.75" customHeight="1">
      <c r="AZ7289" s="138">
        <f t="shared" ca="1" si="152"/>
        <v>201000</v>
      </c>
      <c r="BA7289" s="138">
        <f t="shared" ca="1" si="153"/>
        <v>200999</v>
      </c>
      <c r="BB7289" s="138">
        <f t="shared" ca="1" si="154"/>
        <v>1</v>
      </c>
    </row>
    <row r="7290" spans="52:54" ht="15.75" customHeight="1">
      <c r="AZ7290" s="138">
        <f t="shared" ca="1" si="152"/>
        <v>101000</v>
      </c>
      <c r="BA7290" s="138">
        <f t="shared" ca="1" si="153"/>
        <v>100999</v>
      </c>
      <c r="BB7290" s="138">
        <f t="shared" ca="1" si="154"/>
        <v>1</v>
      </c>
    </row>
    <row r="7291" spans="52:54" ht="15.75" customHeight="1">
      <c r="AZ7291" s="138">
        <f t="shared" ca="1" si="152"/>
        <v>122000</v>
      </c>
      <c r="BA7291" s="138">
        <f t="shared" ca="1" si="153"/>
        <v>121999</v>
      </c>
      <c r="BB7291" s="138">
        <f t="shared" ca="1" si="154"/>
        <v>1</v>
      </c>
    </row>
    <row r="7292" spans="52:54" ht="15.75" customHeight="1">
      <c r="AZ7292" s="138">
        <f t="shared" ca="1" si="152"/>
        <v>244000</v>
      </c>
      <c r="BA7292" s="138">
        <f t="shared" ca="1" si="153"/>
        <v>243999</v>
      </c>
      <c r="BB7292" s="138">
        <f t="shared" ca="1" si="154"/>
        <v>1</v>
      </c>
    </row>
    <row r="7293" spans="52:54" ht="15.75" customHeight="1">
      <c r="AZ7293" s="138">
        <f t="shared" ca="1" si="152"/>
        <v>155000</v>
      </c>
      <c r="BA7293" s="138">
        <f t="shared" ca="1" si="153"/>
        <v>154999</v>
      </c>
      <c r="BB7293" s="138">
        <f t="shared" ca="1" si="154"/>
        <v>1</v>
      </c>
    </row>
    <row r="7294" spans="52:54" ht="15.75" customHeight="1">
      <c r="AZ7294" s="138">
        <f t="shared" ca="1" si="152"/>
        <v>194000</v>
      </c>
      <c r="BA7294" s="138">
        <f t="shared" ca="1" si="153"/>
        <v>193999</v>
      </c>
      <c r="BB7294" s="138">
        <f t="shared" ca="1" si="154"/>
        <v>1</v>
      </c>
    </row>
    <row r="7295" spans="52:54" ht="15.75" customHeight="1">
      <c r="AZ7295" s="138">
        <f t="shared" ca="1" si="152"/>
        <v>363000</v>
      </c>
      <c r="BA7295" s="138">
        <f t="shared" ca="1" si="153"/>
        <v>362999</v>
      </c>
      <c r="BB7295" s="138">
        <f t="shared" ca="1" si="154"/>
        <v>1</v>
      </c>
    </row>
    <row r="7296" spans="52:54" ht="15.75" customHeight="1">
      <c r="AZ7296" s="138">
        <f t="shared" ca="1" si="152"/>
        <v>375000</v>
      </c>
      <c r="BA7296" s="138">
        <f t="shared" ca="1" si="153"/>
        <v>374999</v>
      </c>
      <c r="BB7296" s="138">
        <f t="shared" ca="1" si="154"/>
        <v>1</v>
      </c>
    </row>
    <row r="7297" spans="52:54" ht="15.75" customHeight="1">
      <c r="AZ7297" s="138">
        <f t="shared" ca="1" si="152"/>
        <v>295000</v>
      </c>
      <c r="BA7297" s="138">
        <f t="shared" ca="1" si="153"/>
        <v>294999</v>
      </c>
      <c r="BB7297" s="138">
        <f t="shared" ca="1" si="154"/>
        <v>1</v>
      </c>
    </row>
    <row r="7298" spans="52:54" ht="15.75" customHeight="1">
      <c r="AZ7298" s="138">
        <f t="shared" ca="1" si="152"/>
        <v>316000</v>
      </c>
      <c r="BA7298" s="138">
        <f t="shared" ca="1" si="153"/>
        <v>315999</v>
      </c>
      <c r="BB7298" s="138">
        <f t="shared" ca="1" si="154"/>
        <v>1</v>
      </c>
    </row>
    <row r="7299" spans="52:54" ht="15.75" customHeight="1">
      <c r="AZ7299" s="138">
        <f t="shared" ca="1" si="152"/>
        <v>380000</v>
      </c>
      <c r="BA7299" s="138">
        <f t="shared" ca="1" si="153"/>
        <v>379999</v>
      </c>
      <c r="BB7299" s="138">
        <f t="shared" ca="1" si="154"/>
        <v>1</v>
      </c>
    </row>
    <row r="7300" spans="52:54" ht="15.75" customHeight="1">
      <c r="AZ7300" s="138">
        <f t="shared" ca="1" si="152"/>
        <v>340000</v>
      </c>
      <c r="BA7300" s="138">
        <f t="shared" ca="1" si="153"/>
        <v>339999</v>
      </c>
      <c r="BB7300" s="138">
        <f t="shared" ca="1" si="154"/>
        <v>1</v>
      </c>
    </row>
    <row r="7301" spans="52:54" ht="15.75" customHeight="1">
      <c r="AZ7301" s="138">
        <f t="shared" ca="1" si="152"/>
        <v>207000</v>
      </c>
      <c r="BA7301" s="138">
        <f t="shared" ca="1" si="153"/>
        <v>206999</v>
      </c>
      <c r="BB7301" s="138">
        <f t="shared" ca="1" si="154"/>
        <v>1</v>
      </c>
    </row>
    <row r="7302" spans="52:54" ht="15.75" customHeight="1">
      <c r="AZ7302" s="138">
        <f t="shared" ca="1" si="152"/>
        <v>134000</v>
      </c>
      <c r="BA7302" s="138">
        <f t="shared" ca="1" si="153"/>
        <v>133999</v>
      </c>
      <c r="BB7302" s="138">
        <f t="shared" ca="1" si="154"/>
        <v>1</v>
      </c>
    </row>
    <row r="7303" spans="52:54" ht="15.75" customHeight="1">
      <c r="AZ7303" s="138">
        <f t="shared" ca="1" si="152"/>
        <v>363000</v>
      </c>
      <c r="BA7303" s="138">
        <f t="shared" ca="1" si="153"/>
        <v>362999</v>
      </c>
      <c r="BB7303" s="138">
        <f t="shared" ca="1" si="154"/>
        <v>1</v>
      </c>
    </row>
    <row r="7304" spans="52:54" ht="15.75" customHeight="1">
      <c r="AZ7304" s="138">
        <f t="shared" ca="1" si="152"/>
        <v>374000</v>
      </c>
      <c r="BA7304" s="138">
        <f t="shared" ca="1" si="153"/>
        <v>373999</v>
      </c>
      <c r="BB7304" s="138">
        <f t="shared" ca="1" si="154"/>
        <v>1</v>
      </c>
    </row>
    <row r="7305" spans="52:54" ht="15.75" customHeight="1">
      <c r="AZ7305" s="138">
        <f t="shared" ca="1" si="152"/>
        <v>257000</v>
      </c>
      <c r="BA7305" s="138">
        <f t="shared" ca="1" si="153"/>
        <v>256999</v>
      </c>
      <c r="BB7305" s="138">
        <f t="shared" ca="1" si="154"/>
        <v>1</v>
      </c>
    </row>
    <row r="7306" spans="52:54" ht="15.75" customHeight="1">
      <c r="AZ7306" s="138">
        <f t="shared" ca="1" si="152"/>
        <v>349000</v>
      </c>
      <c r="BA7306" s="138">
        <f t="shared" ca="1" si="153"/>
        <v>348999</v>
      </c>
      <c r="BB7306" s="138">
        <f t="shared" ca="1" si="154"/>
        <v>1</v>
      </c>
    </row>
    <row r="7307" spans="52:54" ht="15.75" customHeight="1">
      <c r="AZ7307" s="138">
        <f t="shared" ca="1" si="152"/>
        <v>125000</v>
      </c>
      <c r="BA7307" s="138">
        <f t="shared" ca="1" si="153"/>
        <v>124999</v>
      </c>
      <c r="BB7307" s="138">
        <f t="shared" ca="1" si="154"/>
        <v>1</v>
      </c>
    </row>
    <row r="7308" spans="52:54" ht="15.75" customHeight="1">
      <c r="AZ7308" s="138">
        <f t="shared" ca="1" si="152"/>
        <v>257000</v>
      </c>
      <c r="BA7308" s="138">
        <f t="shared" ca="1" si="153"/>
        <v>256999</v>
      </c>
      <c r="BB7308" s="138">
        <f t="shared" ca="1" si="154"/>
        <v>1</v>
      </c>
    </row>
    <row r="7309" spans="52:54" ht="15.75" customHeight="1">
      <c r="AZ7309" s="138">
        <f t="shared" ca="1" si="152"/>
        <v>384000</v>
      </c>
      <c r="BA7309" s="138">
        <f t="shared" ca="1" si="153"/>
        <v>383999</v>
      </c>
      <c r="BB7309" s="138">
        <f t="shared" ca="1" si="154"/>
        <v>1</v>
      </c>
    </row>
    <row r="7310" spans="52:54" ht="15.75" customHeight="1">
      <c r="AZ7310" s="138">
        <f t="shared" ca="1" si="152"/>
        <v>387000</v>
      </c>
      <c r="BA7310" s="138">
        <f t="shared" ca="1" si="153"/>
        <v>386999</v>
      </c>
      <c r="BB7310" s="138">
        <f t="shared" ca="1" si="154"/>
        <v>1</v>
      </c>
    </row>
    <row r="7311" spans="52:54" ht="15.75" customHeight="1">
      <c r="AZ7311" s="138">
        <f t="shared" ca="1" si="152"/>
        <v>217000</v>
      </c>
      <c r="BA7311" s="138">
        <f t="shared" ca="1" si="153"/>
        <v>216999</v>
      </c>
      <c r="BB7311" s="138">
        <f t="shared" ca="1" si="154"/>
        <v>1</v>
      </c>
    </row>
    <row r="7312" spans="52:54" ht="15.75" customHeight="1">
      <c r="AZ7312" s="138">
        <f t="shared" ca="1" si="152"/>
        <v>283000</v>
      </c>
      <c r="BA7312" s="138">
        <f t="shared" ca="1" si="153"/>
        <v>282999</v>
      </c>
      <c r="BB7312" s="138">
        <f t="shared" ca="1" si="154"/>
        <v>1</v>
      </c>
    </row>
    <row r="7313" spans="52:54" ht="15.75" customHeight="1">
      <c r="AZ7313" s="138">
        <f t="shared" ca="1" si="152"/>
        <v>316000</v>
      </c>
      <c r="BA7313" s="138">
        <f t="shared" ca="1" si="153"/>
        <v>315999</v>
      </c>
      <c r="BB7313" s="138">
        <f t="shared" ca="1" si="154"/>
        <v>1</v>
      </c>
    </row>
    <row r="7314" spans="52:54" ht="15.75" customHeight="1">
      <c r="AZ7314" s="138">
        <f t="shared" ca="1" si="152"/>
        <v>293000</v>
      </c>
      <c r="BA7314" s="138">
        <f t="shared" ca="1" si="153"/>
        <v>292999</v>
      </c>
      <c r="BB7314" s="138">
        <f t="shared" ca="1" si="154"/>
        <v>1</v>
      </c>
    </row>
    <row r="7315" spans="52:54" ht="15.75" customHeight="1">
      <c r="AZ7315" s="138">
        <f t="shared" ca="1" si="152"/>
        <v>346000</v>
      </c>
      <c r="BA7315" s="138">
        <f t="shared" ca="1" si="153"/>
        <v>345999</v>
      </c>
      <c r="BB7315" s="138">
        <f t="shared" ca="1" si="154"/>
        <v>1</v>
      </c>
    </row>
    <row r="7316" spans="52:54" ht="15.75" customHeight="1">
      <c r="AZ7316" s="138">
        <f t="shared" ca="1" si="152"/>
        <v>180000</v>
      </c>
      <c r="BA7316" s="138">
        <f t="shared" ca="1" si="153"/>
        <v>179999</v>
      </c>
      <c r="BB7316" s="138">
        <f t="shared" ca="1" si="154"/>
        <v>1</v>
      </c>
    </row>
    <row r="7317" spans="52:54" ht="15.75" customHeight="1">
      <c r="AZ7317" s="138">
        <f t="shared" ca="1" si="152"/>
        <v>332000</v>
      </c>
      <c r="BA7317" s="138">
        <f t="shared" ca="1" si="153"/>
        <v>331999</v>
      </c>
      <c r="BB7317" s="138">
        <f t="shared" ca="1" si="154"/>
        <v>1</v>
      </c>
    </row>
    <row r="7318" spans="52:54" ht="15.75" customHeight="1">
      <c r="AZ7318" s="138">
        <f t="shared" ca="1" si="152"/>
        <v>358000</v>
      </c>
      <c r="BA7318" s="138">
        <f t="shared" ca="1" si="153"/>
        <v>357999</v>
      </c>
      <c r="BB7318" s="138">
        <f t="shared" ca="1" si="154"/>
        <v>1</v>
      </c>
    </row>
    <row r="7319" spans="52:54" ht="15.75" customHeight="1">
      <c r="AZ7319" s="138">
        <f t="shared" ca="1" si="152"/>
        <v>396000</v>
      </c>
      <c r="BA7319" s="138">
        <f t="shared" ca="1" si="153"/>
        <v>395999</v>
      </c>
      <c r="BB7319" s="138">
        <f t="shared" ca="1" si="154"/>
        <v>1</v>
      </c>
    </row>
    <row r="7320" spans="52:54" ht="15.75" customHeight="1">
      <c r="AZ7320" s="138">
        <f t="shared" ca="1" si="152"/>
        <v>315000</v>
      </c>
      <c r="BA7320" s="138">
        <f t="shared" ca="1" si="153"/>
        <v>314999</v>
      </c>
      <c r="BB7320" s="138">
        <f t="shared" ca="1" si="154"/>
        <v>1</v>
      </c>
    </row>
    <row r="7321" spans="52:54" ht="15.75" customHeight="1">
      <c r="AZ7321" s="138">
        <f t="shared" ca="1" si="152"/>
        <v>109000</v>
      </c>
      <c r="BA7321" s="138">
        <f t="shared" ca="1" si="153"/>
        <v>108999</v>
      </c>
      <c r="BB7321" s="138">
        <f t="shared" ca="1" si="154"/>
        <v>1</v>
      </c>
    </row>
    <row r="7322" spans="52:54" ht="15.75" customHeight="1">
      <c r="AZ7322" s="138">
        <f t="shared" ca="1" si="152"/>
        <v>388000</v>
      </c>
      <c r="BA7322" s="138">
        <f t="shared" ca="1" si="153"/>
        <v>387999</v>
      </c>
      <c r="BB7322" s="138">
        <f t="shared" ca="1" si="154"/>
        <v>1</v>
      </c>
    </row>
    <row r="7323" spans="52:54" ht="15.75" customHeight="1">
      <c r="AZ7323" s="138">
        <f t="shared" ca="1" si="152"/>
        <v>288000</v>
      </c>
      <c r="BA7323" s="138">
        <f t="shared" ca="1" si="153"/>
        <v>287999</v>
      </c>
      <c r="BB7323" s="138">
        <f t="shared" ca="1" si="154"/>
        <v>1</v>
      </c>
    </row>
    <row r="7324" spans="52:54" ht="15.75" customHeight="1">
      <c r="AZ7324" s="138">
        <f t="shared" ca="1" si="152"/>
        <v>119000</v>
      </c>
      <c r="BA7324" s="138">
        <f t="shared" ca="1" si="153"/>
        <v>118999</v>
      </c>
      <c r="BB7324" s="138">
        <f t="shared" ca="1" si="154"/>
        <v>1</v>
      </c>
    </row>
    <row r="7325" spans="52:54" ht="15.75" customHeight="1">
      <c r="AZ7325" s="138">
        <f t="shared" ca="1" si="152"/>
        <v>335000</v>
      </c>
      <c r="BA7325" s="138">
        <f t="shared" ca="1" si="153"/>
        <v>334999</v>
      </c>
      <c r="BB7325" s="138">
        <f t="shared" ca="1" si="154"/>
        <v>1</v>
      </c>
    </row>
    <row r="7326" spans="52:54" ht="15.75" customHeight="1">
      <c r="AZ7326" s="138">
        <f t="shared" ca="1" si="152"/>
        <v>314000</v>
      </c>
      <c r="BA7326" s="138">
        <f t="shared" ca="1" si="153"/>
        <v>313999</v>
      </c>
      <c r="BB7326" s="138">
        <f t="shared" ca="1" si="154"/>
        <v>1</v>
      </c>
    </row>
    <row r="7327" spans="52:54" ht="15.75" customHeight="1">
      <c r="AZ7327" s="138">
        <f t="shared" ca="1" si="152"/>
        <v>104000</v>
      </c>
      <c r="BA7327" s="138">
        <f t="shared" ca="1" si="153"/>
        <v>103999</v>
      </c>
      <c r="BB7327" s="138">
        <f t="shared" ca="1" si="154"/>
        <v>1</v>
      </c>
    </row>
    <row r="7328" spans="52:54" ht="15.75" customHeight="1">
      <c r="AZ7328" s="138">
        <f t="shared" ca="1" si="152"/>
        <v>357000</v>
      </c>
      <c r="BA7328" s="138">
        <f t="shared" ca="1" si="153"/>
        <v>356999</v>
      </c>
      <c r="BB7328" s="138">
        <f t="shared" ca="1" si="154"/>
        <v>1</v>
      </c>
    </row>
    <row r="7329" spans="52:54" ht="15.75" customHeight="1">
      <c r="AZ7329" s="138">
        <f t="shared" ca="1" si="152"/>
        <v>228000</v>
      </c>
      <c r="BA7329" s="138">
        <f t="shared" ca="1" si="153"/>
        <v>227999</v>
      </c>
      <c r="BB7329" s="138">
        <f t="shared" ca="1" si="154"/>
        <v>1</v>
      </c>
    </row>
    <row r="7330" spans="52:54" ht="15.75" customHeight="1">
      <c r="AZ7330" s="138">
        <f t="shared" ca="1" si="152"/>
        <v>307000</v>
      </c>
      <c r="BA7330" s="138">
        <f t="shared" ca="1" si="153"/>
        <v>306999</v>
      </c>
      <c r="BB7330" s="138">
        <f t="shared" ca="1" si="154"/>
        <v>1</v>
      </c>
    </row>
    <row r="7331" spans="52:54" ht="15.75" customHeight="1">
      <c r="AZ7331" s="138">
        <f t="shared" ca="1" si="152"/>
        <v>335000</v>
      </c>
      <c r="BA7331" s="138">
        <f t="shared" ca="1" si="153"/>
        <v>334999</v>
      </c>
      <c r="BB7331" s="138">
        <f t="shared" ca="1" si="154"/>
        <v>1</v>
      </c>
    </row>
    <row r="7332" spans="52:54" ht="15.75" customHeight="1">
      <c r="AZ7332" s="138">
        <f t="shared" ca="1" si="152"/>
        <v>232000</v>
      </c>
      <c r="BA7332" s="138">
        <f t="shared" ca="1" si="153"/>
        <v>231999</v>
      </c>
      <c r="BB7332" s="138">
        <f t="shared" ca="1" si="154"/>
        <v>1</v>
      </c>
    </row>
    <row r="7333" spans="52:54" ht="15.75" customHeight="1">
      <c r="AZ7333" s="138">
        <f t="shared" ca="1" si="152"/>
        <v>303000</v>
      </c>
      <c r="BA7333" s="138">
        <f t="shared" ca="1" si="153"/>
        <v>302999</v>
      </c>
      <c r="BB7333" s="138">
        <f t="shared" ca="1" si="154"/>
        <v>1</v>
      </c>
    </row>
    <row r="7334" spans="52:54" ht="15.75" customHeight="1">
      <c r="AZ7334" s="138">
        <f t="shared" ca="1" si="152"/>
        <v>330000</v>
      </c>
      <c r="BA7334" s="138">
        <f t="shared" ca="1" si="153"/>
        <v>329999</v>
      </c>
      <c r="BB7334" s="138">
        <f t="shared" ca="1" si="154"/>
        <v>1</v>
      </c>
    </row>
    <row r="7335" spans="52:54" ht="15.75" customHeight="1">
      <c r="AZ7335" s="138">
        <f t="shared" ca="1" si="152"/>
        <v>214000</v>
      </c>
      <c r="BA7335" s="138">
        <f t="shared" ca="1" si="153"/>
        <v>213999</v>
      </c>
      <c r="BB7335" s="138">
        <f t="shared" ca="1" si="154"/>
        <v>1</v>
      </c>
    </row>
    <row r="7336" spans="52:54" ht="15.75" customHeight="1">
      <c r="AZ7336" s="138">
        <f t="shared" ca="1" si="152"/>
        <v>141000</v>
      </c>
      <c r="BA7336" s="138">
        <f t="shared" ca="1" si="153"/>
        <v>140999</v>
      </c>
      <c r="BB7336" s="138">
        <f t="shared" ca="1" si="154"/>
        <v>1</v>
      </c>
    </row>
    <row r="7337" spans="52:54" ht="15.75" customHeight="1">
      <c r="AZ7337" s="138">
        <f t="shared" ca="1" si="152"/>
        <v>311000</v>
      </c>
      <c r="BA7337" s="138">
        <f t="shared" ca="1" si="153"/>
        <v>310999</v>
      </c>
      <c r="BB7337" s="138">
        <f t="shared" ca="1" si="154"/>
        <v>1</v>
      </c>
    </row>
    <row r="7338" spans="52:54" ht="15.75" customHeight="1">
      <c r="AZ7338" s="138">
        <f t="shared" ca="1" si="152"/>
        <v>221000</v>
      </c>
      <c r="BA7338" s="138">
        <f t="shared" ca="1" si="153"/>
        <v>220999</v>
      </c>
      <c r="BB7338" s="138">
        <f t="shared" ca="1" si="154"/>
        <v>1</v>
      </c>
    </row>
    <row r="7339" spans="52:54" ht="15.75" customHeight="1">
      <c r="AZ7339" s="138">
        <f t="shared" ca="1" si="152"/>
        <v>219000</v>
      </c>
      <c r="BA7339" s="138">
        <f t="shared" ca="1" si="153"/>
        <v>218999</v>
      </c>
      <c r="BB7339" s="138">
        <f t="shared" ca="1" si="154"/>
        <v>1</v>
      </c>
    </row>
    <row r="7340" spans="52:54" ht="15.75" customHeight="1">
      <c r="AZ7340" s="138">
        <f t="shared" ca="1" si="152"/>
        <v>126000</v>
      </c>
      <c r="BA7340" s="138">
        <f t="shared" ca="1" si="153"/>
        <v>125999</v>
      </c>
      <c r="BB7340" s="138">
        <f t="shared" ca="1" si="154"/>
        <v>1</v>
      </c>
    </row>
    <row r="7341" spans="52:54" ht="15.75" customHeight="1">
      <c r="AZ7341" s="138">
        <f t="shared" ca="1" si="152"/>
        <v>145000</v>
      </c>
      <c r="BA7341" s="138">
        <f t="shared" ca="1" si="153"/>
        <v>144999</v>
      </c>
      <c r="BB7341" s="138">
        <f t="shared" ca="1" si="154"/>
        <v>1</v>
      </c>
    </row>
    <row r="7342" spans="52:54" ht="15.75" customHeight="1">
      <c r="AZ7342" s="138">
        <f t="shared" ca="1" si="152"/>
        <v>154000</v>
      </c>
      <c r="BA7342" s="138">
        <f t="shared" ca="1" si="153"/>
        <v>153999</v>
      </c>
      <c r="BB7342" s="138">
        <f t="shared" ca="1" si="154"/>
        <v>1</v>
      </c>
    </row>
    <row r="7343" spans="52:54" ht="15.75" customHeight="1">
      <c r="AZ7343" s="138">
        <f t="shared" ca="1" si="152"/>
        <v>259000</v>
      </c>
      <c r="BA7343" s="138">
        <f t="shared" ca="1" si="153"/>
        <v>258999</v>
      </c>
      <c r="BB7343" s="138">
        <f t="shared" ca="1" si="154"/>
        <v>1</v>
      </c>
    </row>
    <row r="7344" spans="52:54" ht="15.75" customHeight="1">
      <c r="AZ7344" s="138">
        <f t="shared" ca="1" si="152"/>
        <v>360000</v>
      </c>
      <c r="BA7344" s="138">
        <f t="shared" ca="1" si="153"/>
        <v>359999</v>
      </c>
      <c r="BB7344" s="138">
        <f t="shared" ca="1" si="154"/>
        <v>1</v>
      </c>
    </row>
    <row r="7345" spans="52:54" ht="15.75" customHeight="1">
      <c r="AZ7345" s="138">
        <f t="shared" ca="1" si="152"/>
        <v>308000</v>
      </c>
      <c r="BA7345" s="138">
        <f t="shared" ca="1" si="153"/>
        <v>307999</v>
      </c>
      <c r="BB7345" s="138">
        <f t="shared" ca="1" si="154"/>
        <v>1</v>
      </c>
    </row>
    <row r="7346" spans="52:54" ht="15.75" customHeight="1">
      <c r="AZ7346" s="138">
        <f t="shared" ca="1" si="152"/>
        <v>349000</v>
      </c>
      <c r="BA7346" s="138">
        <f t="shared" ca="1" si="153"/>
        <v>348999</v>
      </c>
      <c r="BB7346" s="138">
        <f t="shared" ca="1" si="154"/>
        <v>1</v>
      </c>
    </row>
    <row r="7347" spans="52:54" ht="15.75" customHeight="1">
      <c r="AZ7347" s="138">
        <f t="shared" ca="1" si="152"/>
        <v>103000</v>
      </c>
      <c r="BA7347" s="138">
        <f t="shared" ca="1" si="153"/>
        <v>102999</v>
      </c>
      <c r="BB7347" s="138">
        <f t="shared" ca="1" si="154"/>
        <v>1</v>
      </c>
    </row>
    <row r="7348" spans="52:54" ht="15.75" customHeight="1">
      <c r="AZ7348" s="138">
        <f t="shared" ca="1" si="152"/>
        <v>263000</v>
      </c>
      <c r="BA7348" s="138">
        <f t="shared" ca="1" si="153"/>
        <v>262999</v>
      </c>
      <c r="BB7348" s="138">
        <f t="shared" ca="1" si="154"/>
        <v>1</v>
      </c>
    </row>
    <row r="7349" spans="52:54" ht="15.75" customHeight="1">
      <c r="AZ7349" s="138">
        <f t="shared" ca="1" si="152"/>
        <v>380000</v>
      </c>
      <c r="BA7349" s="138">
        <f t="shared" ca="1" si="153"/>
        <v>379999</v>
      </c>
      <c r="BB7349" s="138">
        <f t="shared" ca="1" si="154"/>
        <v>1</v>
      </c>
    </row>
    <row r="7350" spans="52:54" ht="15.75" customHeight="1">
      <c r="AZ7350" s="138">
        <f t="shared" ca="1" si="152"/>
        <v>159000</v>
      </c>
      <c r="BA7350" s="138">
        <f t="shared" ca="1" si="153"/>
        <v>158999</v>
      </c>
      <c r="BB7350" s="138">
        <f t="shared" ca="1" si="154"/>
        <v>1</v>
      </c>
    </row>
    <row r="7351" spans="52:54" ht="15.75" customHeight="1">
      <c r="AZ7351" s="138">
        <f t="shared" ca="1" si="152"/>
        <v>140000</v>
      </c>
      <c r="BA7351" s="138">
        <f t="shared" ca="1" si="153"/>
        <v>139999</v>
      </c>
      <c r="BB7351" s="138">
        <f t="shared" ca="1" si="154"/>
        <v>1</v>
      </c>
    </row>
    <row r="7352" spans="52:54" ht="15.75" customHeight="1">
      <c r="AZ7352" s="138">
        <f t="shared" ca="1" si="152"/>
        <v>334000</v>
      </c>
      <c r="BA7352" s="138">
        <f t="shared" ca="1" si="153"/>
        <v>333999</v>
      </c>
      <c r="BB7352" s="138">
        <f t="shared" ca="1" si="154"/>
        <v>1</v>
      </c>
    </row>
    <row r="7353" spans="52:54" ht="15.75" customHeight="1">
      <c r="AZ7353" s="138">
        <f t="shared" ca="1" si="152"/>
        <v>344000</v>
      </c>
      <c r="BA7353" s="138">
        <f t="shared" ca="1" si="153"/>
        <v>343999</v>
      </c>
      <c r="BB7353" s="138">
        <f t="shared" ca="1" si="154"/>
        <v>1</v>
      </c>
    </row>
    <row r="7354" spans="52:54" ht="15.75" customHeight="1">
      <c r="AZ7354" s="138">
        <f t="shared" ca="1" si="152"/>
        <v>324000</v>
      </c>
      <c r="BA7354" s="138">
        <f t="shared" ca="1" si="153"/>
        <v>323999</v>
      </c>
      <c r="BB7354" s="138">
        <f t="shared" ca="1" si="154"/>
        <v>1</v>
      </c>
    </row>
    <row r="7355" spans="52:54" ht="15.75" customHeight="1">
      <c r="AZ7355" s="138">
        <f t="shared" ca="1" si="152"/>
        <v>203000</v>
      </c>
      <c r="BA7355" s="138">
        <f t="shared" ca="1" si="153"/>
        <v>202999</v>
      </c>
      <c r="BB7355" s="138">
        <f t="shared" ca="1" si="154"/>
        <v>1</v>
      </c>
    </row>
    <row r="7356" spans="52:54" ht="15.75" customHeight="1">
      <c r="AZ7356" s="138">
        <f t="shared" ca="1" si="152"/>
        <v>356000</v>
      </c>
      <c r="BA7356" s="138">
        <f t="shared" ca="1" si="153"/>
        <v>355999</v>
      </c>
      <c r="BB7356" s="138">
        <f t="shared" ca="1" si="154"/>
        <v>1</v>
      </c>
    </row>
    <row r="7357" spans="52:54" ht="15.75" customHeight="1">
      <c r="AZ7357" s="138">
        <f t="shared" ca="1" si="152"/>
        <v>374000</v>
      </c>
      <c r="BA7357" s="138">
        <f t="shared" ca="1" si="153"/>
        <v>373999</v>
      </c>
      <c r="BB7357" s="138">
        <f t="shared" ca="1" si="154"/>
        <v>1</v>
      </c>
    </row>
    <row r="7358" spans="52:54" ht="15.75" customHeight="1">
      <c r="AZ7358" s="138">
        <f t="shared" ca="1" si="152"/>
        <v>374000</v>
      </c>
      <c r="BA7358" s="138">
        <f t="shared" ca="1" si="153"/>
        <v>373999</v>
      </c>
      <c r="BB7358" s="138">
        <f t="shared" ca="1" si="154"/>
        <v>1</v>
      </c>
    </row>
    <row r="7359" spans="52:54" ht="15.75" customHeight="1">
      <c r="AZ7359" s="138">
        <f t="shared" ca="1" si="152"/>
        <v>289000</v>
      </c>
      <c r="BA7359" s="138">
        <f t="shared" ca="1" si="153"/>
        <v>288999</v>
      </c>
      <c r="BB7359" s="138">
        <f t="shared" ca="1" si="154"/>
        <v>1</v>
      </c>
    </row>
    <row r="7360" spans="52:54" ht="15.75" customHeight="1">
      <c r="AZ7360" s="138">
        <f t="shared" ca="1" si="152"/>
        <v>392000</v>
      </c>
      <c r="BA7360" s="138">
        <f t="shared" ca="1" si="153"/>
        <v>391999</v>
      </c>
      <c r="BB7360" s="138">
        <f t="shared" ca="1" si="154"/>
        <v>1</v>
      </c>
    </row>
    <row r="7361" spans="52:54" ht="15.75" customHeight="1">
      <c r="AZ7361" s="138">
        <f t="shared" ca="1" si="152"/>
        <v>147000</v>
      </c>
      <c r="BA7361" s="138">
        <f t="shared" ca="1" si="153"/>
        <v>146999</v>
      </c>
      <c r="BB7361" s="138">
        <f t="shared" ca="1" si="154"/>
        <v>1</v>
      </c>
    </row>
    <row r="7362" spans="52:54" ht="15.75" customHeight="1">
      <c r="AZ7362" s="138">
        <f t="shared" ca="1" si="152"/>
        <v>133000</v>
      </c>
      <c r="BA7362" s="138">
        <f t="shared" ca="1" si="153"/>
        <v>132999</v>
      </c>
      <c r="BB7362" s="138">
        <f t="shared" ca="1" si="154"/>
        <v>1</v>
      </c>
    </row>
    <row r="7363" spans="52:54" ht="15.75" customHeight="1">
      <c r="AZ7363" s="138">
        <f t="shared" ca="1" si="152"/>
        <v>150000</v>
      </c>
      <c r="BA7363" s="138">
        <f t="shared" ca="1" si="153"/>
        <v>149999</v>
      </c>
      <c r="BB7363" s="138">
        <f t="shared" ca="1" si="154"/>
        <v>1</v>
      </c>
    </row>
    <row r="7364" spans="52:54" ht="15.75" customHeight="1">
      <c r="AZ7364" s="138">
        <f t="shared" ca="1" si="152"/>
        <v>217000</v>
      </c>
      <c r="BA7364" s="138">
        <f t="shared" ca="1" si="153"/>
        <v>216999</v>
      </c>
      <c r="BB7364" s="138">
        <f t="shared" ca="1" si="154"/>
        <v>1</v>
      </c>
    </row>
    <row r="7365" spans="52:54" ht="15.75" customHeight="1">
      <c r="AZ7365" s="138">
        <f t="shared" ca="1" si="152"/>
        <v>238000</v>
      </c>
      <c r="BA7365" s="138">
        <f t="shared" ca="1" si="153"/>
        <v>237999</v>
      </c>
      <c r="BB7365" s="138">
        <f t="shared" ca="1" si="154"/>
        <v>1</v>
      </c>
    </row>
    <row r="7366" spans="52:54" ht="15.75" customHeight="1">
      <c r="AZ7366" s="138">
        <f t="shared" ca="1" si="152"/>
        <v>336000</v>
      </c>
      <c r="BA7366" s="138">
        <f t="shared" ca="1" si="153"/>
        <v>335999</v>
      </c>
      <c r="BB7366" s="138">
        <f t="shared" ca="1" si="154"/>
        <v>1</v>
      </c>
    </row>
    <row r="7367" spans="52:54" ht="15.75" customHeight="1">
      <c r="AZ7367" s="138">
        <f t="shared" ca="1" si="152"/>
        <v>374000</v>
      </c>
      <c r="BA7367" s="138">
        <f t="shared" ca="1" si="153"/>
        <v>373999</v>
      </c>
      <c r="BB7367" s="138">
        <f t="shared" ca="1" si="154"/>
        <v>1</v>
      </c>
    </row>
    <row r="7368" spans="52:54" ht="15.75" customHeight="1">
      <c r="AZ7368" s="138">
        <f t="shared" ca="1" si="152"/>
        <v>277000</v>
      </c>
      <c r="BA7368" s="138">
        <f t="shared" ca="1" si="153"/>
        <v>276999</v>
      </c>
      <c r="BB7368" s="138">
        <f t="shared" ca="1" si="154"/>
        <v>1</v>
      </c>
    </row>
    <row r="7369" spans="52:54" ht="15.75" customHeight="1">
      <c r="AZ7369" s="138">
        <f t="shared" ca="1" si="152"/>
        <v>106000</v>
      </c>
      <c r="BA7369" s="138">
        <f t="shared" ca="1" si="153"/>
        <v>105999</v>
      </c>
      <c r="BB7369" s="138">
        <f t="shared" ca="1" si="154"/>
        <v>1</v>
      </c>
    </row>
    <row r="7370" spans="52:54" ht="15.75" customHeight="1">
      <c r="AZ7370" s="138">
        <f t="shared" ca="1" si="152"/>
        <v>289000</v>
      </c>
      <c r="BA7370" s="138">
        <f t="shared" ca="1" si="153"/>
        <v>288999</v>
      </c>
      <c r="BB7370" s="138">
        <f t="shared" ca="1" si="154"/>
        <v>1</v>
      </c>
    </row>
    <row r="7371" spans="52:54" ht="15.75" customHeight="1">
      <c r="AZ7371" s="138">
        <f t="shared" ca="1" si="152"/>
        <v>265000</v>
      </c>
      <c r="BA7371" s="138">
        <f t="shared" ca="1" si="153"/>
        <v>264999</v>
      </c>
      <c r="BB7371" s="138">
        <f t="shared" ca="1" si="154"/>
        <v>1</v>
      </c>
    </row>
    <row r="7372" spans="52:54" ht="15.75" customHeight="1">
      <c r="AZ7372" s="138">
        <f t="shared" ca="1" si="152"/>
        <v>232000</v>
      </c>
      <c r="BA7372" s="138">
        <f t="shared" ca="1" si="153"/>
        <v>231999</v>
      </c>
      <c r="BB7372" s="138">
        <f t="shared" ca="1" si="154"/>
        <v>1</v>
      </c>
    </row>
    <row r="7373" spans="52:54" ht="15.75" customHeight="1">
      <c r="AZ7373" s="138">
        <f t="shared" ca="1" si="152"/>
        <v>366000</v>
      </c>
      <c r="BA7373" s="138">
        <f t="shared" ca="1" si="153"/>
        <v>365999</v>
      </c>
      <c r="BB7373" s="138">
        <f t="shared" ca="1" si="154"/>
        <v>1</v>
      </c>
    </row>
    <row r="7374" spans="52:54" ht="15.75" customHeight="1">
      <c r="AZ7374" s="138">
        <f t="shared" ca="1" si="152"/>
        <v>386000</v>
      </c>
      <c r="BA7374" s="138">
        <f t="shared" ca="1" si="153"/>
        <v>385999</v>
      </c>
      <c r="BB7374" s="138">
        <f t="shared" ca="1" si="154"/>
        <v>1</v>
      </c>
    </row>
    <row r="7375" spans="52:54" ht="15.75" customHeight="1">
      <c r="AZ7375" s="138">
        <f t="shared" ca="1" si="152"/>
        <v>245000</v>
      </c>
      <c r="BA7375" s="138">
        <f t="shared" ca="1" si="153"/>
        <v>244999</v>
      </c>
      <c r="BB7375" s="138">
        <f t="shared" ca="1" si="154"/>
        <v>1</v>
      </c>
    </row>
    <row r="7376" spans="52:54" ht="15.75" customHeight="1">
      <c r="AZ7376" s="138">
        <f t="shared" ca="1" si="152"/>
        <v>385000</v>
      </c>
      <c r="BA7376" s="138">
        <f t="shared" ca="1" si="153"/>
        <v>384999</v>
      </c>
      <c r="BB7376" s="138">
        <f t="shared" ca="1" si="154"/>
        <v>1</v>
      </c>
    </row>
    <row r="7377" spans="52:54" ht="15.75" customHeight="1">
      <c r="AZ7377" s="138">
        <f t="shared" ca="1" si="152"/>
        <v>331000</v>
      </c>
      <c r="BA7377" s="138">
        <f t="shared" ca="1" si="153"/>
        <v>330999</v>
      </c>
      <c r="BB7377" s="138">
        <f t="shared" ca="1" si="154"/>
        <v>1</v>
      </c>
    </row>
    <row r="7378" spans="52:54" ht="15.75" customHeight="1">
      <c r="AZ7378" s="138">
        <f t="shared" ca="1" si="152"/>
        <v>288000</v>
      </c>
      <c r="BA7378" s="138">
        <f t="shared" ca="1" si="153"/>
        <v>287999</v>
      </c>
      <c r="BB7378" s="138">
        <f t="shared" ca="1" si="154"/>
        <v>1</v>
      </c>
    </row>
    <row r="7379" spans="52:54" ht="15.75" customHeight="1">
      <c r="AZ7379" s="138">
        <f t="shared" ca="1" si="152"/>
        <v>165000</v>
      </c>
      <c r="BA7379" s="138">
        <f t="shared" ca="1" si="153"/>
        <v>164999</v>
      </c>
      <c r="BB7379" s="138">
        <f t="shared" ca="1" si="154"/>
        <v>1</v>
      </c>
    </row>
    <row r="7380" spans="52:54" ht="15.75" customHeight="1">
      <c r="AZ7380" s="138">
        <f t="shared" ca="1" si="152"/>
        <v>345000</v>
      </c>
      <c r="BA7380" s="138">
        <f t="shared" ca="1" si="153"/>
        <v>344999</v>
      </c>
      <c r="BB7380" s="138">
        <f t="shared" ca="1" si="154"/>
        <v>1</v>
      </c>
    </row>
    <row r="7381" spans="52:54" ht="15.75" customHeight="1">
      <c r="AZ7381" s="138">
        <f t="shared" ca="1" si="152"/>
        <v>356000</v>
      </c>
      <c r="BA7381" s="138">
        <f t="shared" ca="1" si="153"/>
        <v>355999</v>
      </c>
      <c r="BB7381" s="138">
        <f t="shared" ca="1" si="154"/>
        <v>1</v>
      </c>
    </row>
    <row r="7382" spans="52:54" ht="15.75" customHeight="1">
      <c r="AZ7382" s="138">
        <f t="shared" ca="1" si="152"/>
        <v>326000</v>
      </c>
      <c r="BA7382" s="138">
        <f t="shared" ca="1" si="153"/>
        <v>325999</v>
      </c>
      <c r="BB7382" s="138">
        <f t="shared" ca="1" si="154"/>
        <v>1</v>
      </c>
    </row>
    <row r="7383" spans="52:54" ht="15.75" customHeight="1">
      <c r="AZ7383" s="138">
        <f t="shared" ca="1" si="152"/>
        <v>246000</v>
      </c>
      <c r="BA7383" s="138">
        <f t="shared" ca="1" si="153"/>
        <v>245999</v>
      </c>
      <c r="BB7383" s="138">
        <f t="shared" ca="1" si="154"/>
        <v>1</v>
      </c>
    </row>
    <row r="7384" spans="52:54" ht="15.75" customHeight="1">
      <c r="AZ7384" s="138">
        <f t="shared" ca="1" si="152"/>
        <v>159000</v>
      </c>
      <c r="BA7384" s="138">
        <f t="shared" ca="1" si="153"/>
        <v>158999</v>
      </c>
      <c r="BB7384" s="138">
        <f t="shared" ca="1" si="154"/>
        <v>1</v>
      </c>
    </row>
    <row r="7385" spans="52:54" ht="15.75" customHeight="1">
      <c r="AZ7385" s="138">
        <f t="shared" ca="1" si="152"/>
        <v>185000</v>
      </c>
      <c r="BA7385" s="138">
        <f t="shared" ca="1" si="153"/>
        <v>184999</v>
      </c>
      <c r="BB7385" s="138">
        <f t="shared" ca="1" si="154"/>
        <v>1</v>
      </c>
    </row>
    <row r="7386" spans="52:54" ht="15.75" customHeight="1">
      <c r="AZ7386" s="138">
        <f t="shared" ca="1" si="152"/>
        <v>381000</v>
      </c>
      <c r="BA7386" s="138">
        <f t="shared" ca="1" si="153"/>
        <v>380999</v>
      </c>
      <c r="BB7386" s="138">
        <f t="shared" ca="1" si="154"/>
        <v>1</v>
      </c>
    </row>
    <row r="7387" spans="52:54" ht="15.75" customHeight="1">
      <c r="AZ7387" s="138">
        <f t="shared" ca="1" si="152"/>
        <v>263000</v>
      </c>
      <c r="BA7387" s="138">
        <f t="shared" ca="1" si="153"/>
        <v>262999</v>
      </c>
      <c r="BB7387" s="138">
        <f t="shared" ca="1" si="154"/>
        <v>1</v>
      </c>
    </row>
    <row r="7388" spans="52:54" ht="15.75" customHeight="1">
      <c r="AZ7388" s="138">
        <f t="shared" ca="1" si="152"/>
        <v>210000</v>
      </c>
      <c r="BA7388" s="138">
        <f t="shared" ca="1" si="153"/>
        <v>209999</v>
      </c>
      <c r="BB7388" s="138">
        <f t="shared" ca="1" si="154"/>
        <v>1</v>
      </c>
    </row>
    <row r="7389" spans="52:54" ht="15.75" customHeight="1">
      <c r="AZ7389" s="138">
        <f t="shared" ca="1" si="152"/>
        <v>273000</v>
      </c>
      <c r="BA7389" s="138">
        <f t="shared" ca="1" si="153"/>
        <v>272999</v>
      </c>
      <c r="BB7389" s="138">
        <f t="shared" ca="1" si="154"/>
        <v>1</v>
      </c>
    </row>
    <row r="7390" spans="52:54" ht="15.75" customHeight="1">
      <c r="AZ7390" s="138">
        <f t="shared" ca="1" si="152"/>
        <v>246000</v>
      </c>
      <c r="BA7390" s="138">
        <f t="shared" ca="1" si="153"/>
        <v>245999</v>
      </c>
      <c r="BB7390" s="138">
        <f t="shared" ca="1" si="154"/>
        <v>1</v>
      </c>
    </row>
    <row r="7391" spans="52:54" ht="15.75" customHeight="1">
      <c r="AZ7391" s="138">
        <f t="shared" ca="1" si="152"/>
        <v>394000</v>
      </c>
      <c r="BA7391" s="138">
        <f t="shared" ca="1" si="153"/>
        <v>393999</v>
      </c>
      <c r="BB7391" s="138">
        <f t="shared" ca="1" si="154"/>
        <v>1</v>
      </c>
    </row>
    <row r="7392" spans="52:54" ht="15.75" customHeight="1">
      <c r="AZ7392" s="138">
        <f t="shared" ca="1" si="152"/>
        <v>306000</v>
      </c>
      <c r="BA7392" s="138">
        <f t="shared" ca="1" si="153"/>
        <v>305999</v>
      </c>
      <c r="BB7392" s="138">
        <f t="shared" ca="1" si="154"/>
        <v>1</v>
      </c>
    </row>
    <row r="7393" spans="52:54" ht="15.75" customHeight="1">
      <c r="AZ7393" s="138">
        <f t="shared" ca="1" si="152"/>
        <v>370000</v>
      </c>
      <c r="BA7393" s="138">
        <f t="shared" ca="1" si="153"/>
        <v>369999</v>
      </c>
      <c r="BB7393" s="138">
        <f t="shared" ca="1" si="154"/>
        <v>1</v>
      </c>
    </row>
    <row r="7394" spans="52:54" ht="15.75" customHeight="1">
      <c r="AZ7394" s="138">
        <f t="shared" ca="1" si="152"/>
        <v>320000</v>
      </c>
      <c r="BA7394" s="138">
        <f t="shared" ca="1" si="153"/>
        <v>319999</v>
      </c>
      <c r="BB7394" s="138">
        <f t="shared" ca="1" si="154"/>
        <v>1</v>
      </c>
    </row>
    <row r="7395" spans="52:54" ht="15.75" customHeight="1">
      <c r="AZ7395" s="138">
        <f t="shared" ca="1" si="152"/>
        <v>228000</v>
      </c>
      <c r="BA7395" s="138">
        <f t="shared" ca="1" si="153"/>
        <v>227999</v>
      </c>
      <c r="BB7395" s="138">
        <f t="shared" ca="1" si="154"/>
        <v>1</v>
      </c>
    </row>
    <row r="7396" spans="52:54" ht="15.75" customHeight="1">
      <c r="AZ7396" s="138">
        <f t="shared" ca="1" si="152"/>
        <v>170000</v>
      </c>
      <c r="BA7396" s="138">
        <f t="shared" ca="1" si="153"/>
        <v>169999</v>
      </c>
      <c r="BB7396" s="138">
        <f t="shared" ca="1" si="154"/>
        <v>1</v>
      </c>
    </row>
    <row r="7397" spans="52:54" ht="15.75" customHeight="1">
      <c r="AZ7397" s="138">
        <f t="shared" ca="1" si="152"/>
        <v>106000</v>
      </c>
      <c r="BA7397" s="138">
        <f t="shared" ca="1" si="153"/>
        <v>105999</v>
      </c>
      <c r="BB7397" s="138">
        <f t="shared" ca="1" si="154"/>
        <v>1</v>
      </c>
    </row>
    <row r="7398" spans="52:54" ht="15.75" customHeight="1">
      <c r="AZ7398" s="138">
        <f t="shared" ca="1" si="152"/>
        <v>392000</v>
      </c>
      <c r="BA7398" s="138">
        <f t="shared" ca="1" si="153"/>
        <v>391999</v>
      </c>
      <c r="BB7398" s="138">
        <f t="shared" ca="1" si="154"/>
        <v>1</v>
      </c>
    </row>
    <row r="7399" spans="52:54" ht="15.75" customHeight="1">
      <c r="AZ7399" s="138">
        <f t="shared" ref="AZ7399:AZ7653" ca="1" si="155">RANDBETWEEN(100,400)*1000</f>
        <v>371000</v>
      </c>
      <c r="BA7399" s="138">
        <f t="shared" ref="BA7399:BA7653" ca="1" si="156">+AZ7399-1</f>
        <v>370999</v>
      </c>
      <c r="BB7399" s="138">
        <f t="shared" ref="BB7399:BB7653" ca="1" si="157">+AZ7399-BA7399</f>
        <v>1</v>
      </c>
    </row>
    <row r="7400" spans="52:54" ht="15.75" customHeight="1">
      <c r="AZ7400" s="138">
        <f t="shared" ca="1" si="155"/>
        <v>111000</v>
      </c>
      <c r="BA7400" s="138">
        <f t="shared" ca="1" si="156"/>
        <v>110999</v>
      </c>
      <c r="BB7400" s="138">
        <f t="shared" ca="1" si="157"/>
        <v>1</v>
      </c>
    </row>
    <row r="7401" spans="52:54" ht="15.75" customHeight="1">
      <c r="AZ7401" s="138">
        <f t="shared" ca="1" si="155"/>
        <v>204000</v>
      </c>
      <c r="BA7401" s="138">
        <f t="shared" ca="1" si="156"/>
        <v>203999</v>
      </c>
      <c r="BB7401" s="138">
        <f t="shared" ca="1" si="157"/>
        <v>1</v>
      </c>
    </row>
    <row r="7402" spans="52:54" ht="15.75" customHeight="1">
      <c r="AZ7402" s="138">
        <f t="shared" ca="1" si="155"/>
        <v>224000</v>
      </c>
      <c r="BA7402" s="138">
        <f t="shared" ca="1" si="156"/>
        <v>223999</v>
      </c>
      <c r="BB7402" s="138">
        <f t="shared" ca="1" si="157"/>
        <v>1</v>
      </c>
    </row>
    <row r="7403" spans="52:54" ht="15.75" customHeight="1">
      <c r="AZ7403" s="138">
        <f t="shared" ca="1" si="155"/>
        <v>241000</v>
      </c>
      <c r="BA7403" s="138">
        <f t="shared" ca="1" si="156"/>
        <v>240999</v>
      </c>
      <c r="BB7403" s="138">
        <f t="shared" ca="1" si="157"/>
        <v>1</v>
      </c>
    </row>
    <row r="7404" spans="52:54" ht="15.75" customHeight="1">
      <c r="AZ7404" s="138">
        <f t="shared" ca="1" si="155"/>
        <v>293000</v>
      </c>
      <c r="BA7404" s="138">
        <f t="shared" ca="1" si="156"/>
        <v>292999</v>
      </c>
      <c r="BB7404" s="138">
        <f t="shared" ca="1" si="157"/>
        <v>1</v>
      </c>
    </row>
    <row r="7405" spans="52:54" ht="15.75" customHeight="1">
      <c r="AZ7405" s="138">
        <f t="shared" ca="1" si="155"/>
        <v>302000</v>
      </c>
      <c r="BA7405" s="138">
        <f t="shared" ca="1" si="156"/>
        <v>301999</v>
      </c>
      <c r="BB7405" s="138">
        <f t="shared" ca="1" si="157"/>
        <v>1</v>
      </c>
    </row>
    <row r="7406" spans="52:54" ht="15.75" customHeight="1">
      <c r="AZ7406" s="138">
        <f t="shared" ca="1" si="155"/>
        <v>241000</v>
      </c>
      <c r="BA7406" s="138">
        <f t="shared" ca="1" si="156"/>
        <v>240999</v>
      </c>
      <c r="BB7406" s="138">
        <f t="shared" ca="1" si="157"/>
        <v>1</v>
      </c>
    </row>
    <row r="7407" spans="52:54" ht="15.75" customHeight="1">
      <c r="AZ7407" s="138">
        <f t="shared" ca="1" si="155"/>
        <v>120000</v>
      </c>
      <c r="BA7407" s="138">
        <f t="shared" ca="1" si="156"/>
        <v>119999</v>
      </c>
      <c r="BB7407" s="138">
        <f t="shared" ca="1" si="157"/>
        <v>1</v>
      </c>
    </row>
    <row r="7408" spans="52:54" ht="15.75" customHeight="1">
      <c r="AZ7408" s="138">
        <f t="shared" ca="1" si="155"/>
        <v>146000</v>
      </c>
      <c r="BA7408" s="138">
        <f t="shared" ca="1" si="156"/>
        <v>145999</v>
      </c>
      <c r="BB7408" s="138">
        <f t="shared" ca="1" si="157"/>
        <v>1</v>
      </c>
    </row>
    <row r="7409" spans="52:54" ht="15.75" customHeight="1">
      <c r="AZ7409" s="138">
        <f t="shared" ca="1" si="155"/>
        <v>332000</v>
      </c>
      <c r="BA7409" s="138">
        <f t="shared" ca="1" si="156"/>
        <v>331999</v>
      </c>
      <c r="BB7409" s="138">
        <f t="shared" ca="1" si="157"/>
        <v>1</v>
      </c>
    </row>
    <row r="7410" spans="52:54" ht="15.75" customHeight="1">
      <c r="AZ7410" s="138">
        <f t="shared" ca="1" si="155"/>
        <v>297000</v>
      </c>
      <c r="BA7410" s="138">
        <f t="shared" ca="1" si="156"/>
        <v>296999</v>
      </c>
      <c r="BB7410" s="138">
        <f t="shared" ca="1" si="157"/>
        <v>1</v>
      </c>
    </row>
    <row r="7411" spans="52:54" ht="15.75" customHeight="1">
      <c r="AZ7411" s="138">
        <f t="shared" ca="1" si="155"/>
        <v>280000</v>
      </c>
      <c r="BA7411" s="138">
        <f t="shared" ca="1" si="156"/>
        <v>279999</v>
      </c>
      <c r="BB7411" s="138">
        <f t="shared" ca="1" si="157"/>
        <v>1</v>
      </c>
    </row>
    <row r="7412" spans="52:54" ht="15.75" customHeight="1">
      <c r="AZ7412" s="138">
        <f t="shared" ca="1" si="155"/>
        <v>254000</v>
      </c>
      <c r="BA7412" s="138">
        <f t="shared" ca="1" si="156"/>
        <v>253999</v>
      </c>
      <c r="BB7412" s="138">
        <f t="shared" ca="1" si="157"/>
        <v>1</v>
      </c>
    </row>
    <row r="7413" spans="52:54" ht="15.75" customHeight="1">
      <c r="AZ7413" s="138">
        <f t="shared" ca="1" si="155"/>
        <v>249000</v>
      </c>
      <c r="BA7413" s="138">
        <f t="shared" ca="1" si="156"/>
        <v>248999</v>
      </c>
      <c r="BB7413" s="138">
        <f t="shared" ca="1" si="157"/>
        <v>1</v>
      </c>
    </row>
    <row r="7414" spans="52:54" ht="15.75" customHeight="1">
      <c r="AZ7414" s="138">
        <f t="shared" ca="1" si="155"/>
        <v>224000</v>
      </c>
      <c r="BA7414" s="138">
        <f t="shared" ca="1" si="156"/>
        <v>223999</v>
      </c>
      <c r="BB7414" s="138">
        <f t="shared" ca="1" si="157"/>
        <v>1</v>
      </c>
    </row>
    <row r="7415" spans="52:54" ht="15.75" customHeight="1">
      <c r="AZ7415" s="138">
        <f t="shared" ca="1" si="155"/>
        <v>379000</v>
      </c>
      <c r="BA7415" s="138">
        <f t="shared" ca="1" si="156"/>
        <v>378999</v>
      </c>
      <c r="BB7415" s="138">
        <f t="shared" ca="1" si="157"/>
        <v>1</v>
      </c>
    </row>
    <row r="7416" spans="52:54" ht="15.75" customHeight="1">
      <c r="AZ7416" s="138">
        <f t="shared" ca="1" si="155"/>
        <v>375000</v>
      </c>
      <c r="BA7416" s="138">
        <f t="shared" ca="1" si="156"/>
        <v>374999</v>
      </c>
      <c r="BB7416" s="138">
        <f t="shared" ca="1" si="157"/>
        <v>1</v>
      </c>
    </row>
    <row r="7417" spans="52:54" ht="15.75" customHeight="1">
      <c r="AZ7417" s="138">
        <f t="shared" ca="1" si="155"/>
        <v>346000</v>
      </c>
      <c r="BA7417" s="138">
        <f t="shared" ca="1" si="156"/>
        <v>345999</v>
      </c>
      <c r="BB7417" s="138">
        <f t="shared" ca="1" si="157"/>
        <v>1</v>
      </c>
    </row>
    <row r="7418" spans="52:54" ht="15.75" customHeight="1">
      <c r="AZ7418" s="138">
        <f t="shared" ca="1" si="155"/>
        <v>194000</v>
      </c>
      <c r="BA7418" s="138">
        <f t="shared" ca="1" si="156"/>
        <v>193999</v>
      </c>
      <c r="BB7418" s="138">
        <f t="shared" ca="1" si="157"/>
        <v>1</v>
      </c>
    </row>
    <row r="7419" spans="52:54" ht="15.75" customHeight="1">
      <c r="AZ7419" s="138">
        <f t="shared" ca="1" si="155"/>
        <v>168000</v>
      </c>
      <c r="BA7419" s="138">
        <f t="shared" ca="1" si="156"/>
        <v>167999</v>
      </c>
      <c r="BB7419" s="138">
        <f t="shared" ca="1" si="157"/>
        <v>1</v>
      </c>
    </row>
    <row r="7420" spans="52:54" ht="15.75" customHeight="1">
      <c r="AZ7420" s="138">
        <f t="shared" ca="1" si="155"/>
        <v>230000</v>
      </c>
      <c r="BA7420" s="138">
        <f t="shared" ca="1" si="156"/>
        <v>229999</v>
      </c>
      <c r="BB7420" s="138">
        <f t="shared" ca="1" si="157"/>
        <v>1</v>
      </c>
    </row>
    <row r="7421" spans="52:54" ht="15.75" customHeight="1">
      <c r="AZ7421" s="138">
        <f t="shared" ca="1" si="155"/>
        <v>307000</v>
      </c>
      <c r="BA7421" s="138">
        <f t="shared" ca="1" si="156"/>
        <v>306999</v>
      </c>
      <c r="BB7421" s="138">
        <f t="shared" ca="1" si="157"/>
        <v>1</v>
      </c>
    </row>
    <row r="7422" spans="52:54" ht="15.75" customHeight="1">
      <c r="AZ7422" s="138">
        <f t="shared" ca="1" si="155"/>
        <v>232000</v>
      </c>
      <c r="BA7422" s="138">
        <f t="shared" ca="1" si="156"/>
        <v>231999</v>
      </c>
      <c r="BB7422" s="138">
        <f t="shared" ca="1" si="157"/>
        <v>1</v>
      </c>
    </row>
    <row r="7423" spans="52:54" ht="15.75" customHeight="1">
      <c r="AZ7423" s="138">
        <f t="shared" ca="1" si="155"/>
        <v>361000</v>
      </c>
      <c r="BA7423" s="138">
        <f t="shared" ca="1" si="156"/>
        <v>360999</v>
      </c>
      <c r="BB7423" s="138">
        <f t="shared" ca="1" si="157"/>
        <v>1</v>
      </c>
    </row>
    <row r="7424" spans="52:54" ht="15.75" customHeight="1">
      <c r="AZ7424" s="138">
        <f t="shared" ca="1" si="155"/>
        <v>150000</v>
      </c>
      <c r="BA7424" s="138">
        <f t="shared" ca="1" si="156"/>
        <v>149999</v>
      </c>
      <c r="BB7424" s="138">
        <f t="shared" ca="1" si="157"/>
        <v>1</v>
      </c>
    </row>
    <row r="7425" spans="52:54" ht="15.75" customHeight="1">
      <c r="AZ7425" s="138">
        <f t="shared" ca="1" si="155"/>
        <v>264000</v>
      </c>
      <c r="BA7425" s="138">
        <f t="shared" ca="1" si="156"/>
        <v>263999</v>
      </c>
      <c r="BB7425" s="138">
        <f t="shared" ca="1" si="157"/>
        <v>1</v>
      </c>
    </row>
    <row r="7426" spans="52:54" ht="15.75" customHeight="1">
      <c r="AZ7426" s="138">
        <f t="shared" ca="1" si="155"/>
        <v>226000</v>
      </c>
      <c r="BA7426" s="138">
        <f t="shared" ca="1" si="156"/>
        <v>225999</v>
      </c>
      <c r="BB7426" s="138">
        <f t="shared" ca="1" si="157"/>
        <v>1</v>
      </c>
    </row>
    <row r="7427" spans="52:54" ht="15.75" customHeight="1">
      <c r="AZ7427" s="138">
        <f t="shared" ca="1" si="155"/>
        <v>332000</v>
      </c>
      <c r="BA7427" s="138">
        <f t="shared" ca="1" si="156"/>
        <v>331999</v>
      </c>
      <c r="BB7427" s="138">
        <f t="shared" ca="1" si="157"/>
        <v>1</v>
      </c>
    </row>
    <row r="7428" spans="52:54" ht="15.75" customHeight="1">
      <c r="AZ7428" s="138">
        <f t="shared" ca="1" si="155"/>
        <v>352000</v>
      </c>
      <c r="BA7428" s="138">
        <f t="shared" ca="1" si="156"/>
        <v>351999</v>
      </c>
      <c r="BB7428" s="138">
        <f t="shared" ca="1" si="157"/>
        <v>1</v>
      </c>
    </row>
    <row r="7429" spans="52:54" ht="15.75" customHeight="1">
      <c r="AZ7429" s="138">
        <f t="shared" ca="1" si="155"/>
        <v>190000</v>
      </c>
      <c r="BA7429" s="138">
        <f t="shared" ca="1" si="156"/>
        <v>189999</v>
      </c>
      <c r="BB7429" s="138">
        <f t="shared" ca="1" si="157"/>
        <v>1</v>
      </c>
    </row>
    <row r="7430" spans="52:54" ht="15.75" customHeight="1">
      <c r="AZ7430" s="138">
        <f t="shared" ca="1" si="155"/>
        <v>211000</v>
      </c>
      <c r="BA7430" s="138">
        <f t="shared" ca="1" si="156"/>
        <v>210999</v>
      </c>
      <c r="BB7430" s="138">
        <f t="shared" ca="1" si="157"/>
        <v>1</v>
      </c>
    </row>
    <row r="7431" spans="52:54" ht="15.75" customHeight="1">
      <c r="AZ7431" s="138">
        <f t="shared" ca="1" si="155"/>
        <v>364000</v>
      </c>
      <c r="BA7431" s="138">
        <f t="shared" ca="1" si="156"/>
        <v>363999</v>
      </c>
      <c r="BB7431" s="138">
        <f t="shared" ca="1" si="157"/>
        <v>1</v>
      </c>
    </row>
    <row r="7432" spans="52:54" ht="15.75" customHeight="1">
      <c r="AZ7432" s="138">
        <f t="shared" ca="1" si="155"/>
        <v>251000</v>
      </c>
      <c r="BA7432" s="138">
        <f t="shared" ca="1" si="156"/>
        <v>250999</v>
      </c>
      <c r="BB7432" s="138">
        <f t="shared" ca="1" si="157"/>
        <v>1</v>
      </c>
    </row>
    <row r="7433" spans="52:54" ht="15.75" customHeight="1">
      <c r="AZ7433" s="138">
        <f t="shared" ca="1" si="155"/>
        <v>251000</v>
      </c>
      <c r="BA7433" s="138">
        <f t="shared" ca="1" si="156"/>
        <v>250999</v>
      </c>
      <c r="BB7433" s="138">
        <f t="shared" ca="1" si="157"/>
        <v>1</v>
      </c>
    </row>
    <row r="7434" spans="52:54" ht="15.75" customHeight="1">
      <c r="AZ7434" s="138">
        <f t="shared" ca="1" si="155"/>
        <v>217000</v>
      </c>
      <c r="BA7434" s="138">
        <f t="shared" ca="1" si="156"/>
        <v>216999</v>
      </c>
      <c r="BB7434" s="138">
        <f t="shared" ca="1" si="157"/>
        <v>1</v>
      </c>
    </row>
    <row r="7435" spans="52:54" ht="15.75" customHeight="1">
      <c r="AZ7435" s="138">
        <f t="shared" ca="1" si="155"/>
        <v>386000</v>
      </c>
      <c r="BA7435" s="138">
        <f t="shared" ca="1" si="156"/>
        <v>385999</v>
      </c>
      <c r="BB7435" s="138">
        <f t="shared" ca="1" si="157"/>
        <v>1</v>
      </c>
    </row>
    <row r="7436" spans="52:54" ht="15.75" customHeight="1">
      <c r="AZ7436" s="138">
        <f t="shared" ca="1" si="155"/>
        <v>368000</v>
      </c>
      <c r="BA7436" s="138">
        <f t="shared" ca="1" si="156"/>
        <v>367999</v>
      </c>
      <c r="BB7436" s="138">
        <f t="shared" ca="1" si="157"/>
        <v>1</v>
      </c>
    </row>
    <row r="7437" spans="52:54" ht="15.75" customHeight="1">
      <c r="AZ7437" s="138">
        <f t="shared" ca="1" si="155"/>
        <v>379000</v>
      </c>
      <c r="BA7437" s="138">
        <f t="shared" ca="1" si="156"/>
        <v>378999</v>
      </c>
      <c r="BB7437" s="138">
        <f t="shared" ca="1" si="157"/>
        <v>1</v>
      </c>
    </row>
    <row r="7438" spans="52:54" ht="15.75" customHeight="1">
      <c r="AZ7438" s="138">
        <f t="shared" ca="1" si="155"/>
        <v>344000</v>
      </c>
      <c r="BA7438" s="138">
        <f t="shared" ca="1" si="156"/>
        <v>343999</v>
      </c>
      <c r="BB7438" s="138">
        <f t="shared" ca="1" si="157"/>
        <v>1</v>
      </c>
    </row>
    <row r="7439" spans="52:54" ht="15.75" customHeight="1">
      <c r="AZ7439" s="138">
        <f t="shared" ca="1" si="155"/>
        <v>323000</v>
      </c>
      <c r="BA7439" s="138">
        <f t="shared" ca="1" si="156"/>
        <v>322999</v>
      </c>
      <c r="BB7439" s="138">
        <f t="shared" ca="1" si="157"/>
        <v>1</v>
      </c>
    </row>
    <row r="7440" spans="52:54" ht="15.75" customHeight="1">
      <c r="AZ7440" s="138">
        <f t="shared" ca="1" si="155"/>
        <v>281000</v>
      </c>
      <c r="BA7440" s="138">
        <f t="shared" ca="1" si="156"/>
        <v>280999</v>
      </c>
      <c r="BB7440" s="138">
        <f t="shared" ca="1" si="157"/>
        <v>1</v>
      </c>
    </row>
    <row r="7441" spans="52:54" ht="15.75" customHeight="1">
      <c r="AZ7441" s="138">
        <f t="shared" ca="1" si="155"/>
        <v>296000</v>
      </c>
      <c r="BA7441" s="138">
        <f t="shared" ca="1" si="156"/>
        <v>295999</v>
      </c>
      <c r="BB7441" s="138">
        <f t="shared" ca="1" si="157"/>
        <v>1</v>
      </c>
    </row>
    <row r="7442" spans="52:54" ht="15.75" customHeight="1">
      <c r="AZ7442" s="138">
        <f t="shared" ca="1" si="155"/>
        <v>114000</v>
      </c>
      <c r="BA7442" s="138">
        <f t="shared" ca="1" si="156"/>
        <v>113999</v>
      </c>
      <c r="BB7442" s="138">
        <f t="shared" ca="1" si="157"/>
        <v>1</v>
      </c>
    </row>
    <row r="7443" spans="52:54" ht="15.75" customHeight="1">
      <c r="AZ7443" s="138">
        <f t="shared" ca="1" si="155"/>
        <v>172000</v>
      </c>
      <c r="BA7443" s="138">
        <f t="shared" ca="1" si="156"/>
        <v>171999</v>
      </c>
      <c r="BB7443" s="138">
        <f t="shared" ca="1" si="157"/>
        <v>1</v>
      </c>
    </row>
    <row r="7444" spans="52:54" ht="15.75" customHeight="1">
      <c r="AZ7444" s="138">
        <f t="shared" ca="1" si="155"/>
        <v>358000</v>
      </c>
      <c r="BA7444" s="138">
        <f t="shared" ca="1" si="156"/>
        <v>357999</v>
      </c>
      <c r="BB7444" s="138">
        <f t="shared" ca="1" si="157"/>
        <v>1</v>
      </c>
    </row>
    <row r="7445" spans="52:54" ht="15.75" customHeight="1">
      <c r="AZ7445" s="138">
        <f t="shared" ca="1" si="155"/>
        <v>167000</v>
      </c>
      <c r="BA7445" s="138">
        <f t="shared" ca="1" si="156"/>
        <v>166999</v>
      </c>
      <c r="BB7445" s="138">
        <f t="shared" ca="1" si="157"/>
        <v>1</v>
      </c>
    </row>
    <row r="7446" spans="52:54" ht="15.75" customHeight="1">
      <c r="AZ7446" s="138">
        <f t="shared" ca="1" si="155"/>
        <v>256000</v>
      </c>
      <c r="BA7446" s="138">
        <f t="shared" ca="1" si="156"/>
        <v>255999</v>
      </c>
      <c r="BB7446" s="138">
        <f t="shared" ca="1" si="157"/>
        <v>1</v>
      </c>
    </row>
    <row r="7447" spans="52:54" ht="15.75" customHeight="1">
      <c r="AZ7447" s="138">
        <f t="shared" ca="1" si="155"/>
        <v>116000</v>
      </c>
      <c r="BA7447" s="138">
        <f t="shared" ca="1" si="156"/>
        <v>115999</v>
      </c>
      <c r="BB7447" s="138">
        <f t="shared" ca="1" si="157"/>
        <v>1</v>
      </c>
    </row>
    <row r="7448" spans="52:54" ht="15.75" customHeight="1">
      <c r="AZ7448" s="138">
        <f t="shared" ca="1" si="155"/>
        <v>313000</v>
      </c>
      <c r="BA7448" s="138">
        <f t="shared" ca="1" si="156"/>
        <v>312999</v>
      </c>
      <c r="BB7448" s="138">
        <f t="shared" ca="1" si="157"/>
        <v>1</v>
      </c>
    </row>
    <row r="7449" spans="52:54" ht="15.75" customHeight="1">
      <c r="AZ7449" s="138">
        <f t="shared" ca="1" si="155"/>
        <v>173000</v>
      </c>
      <c r="BA7449" s="138">
        <f t="shared" ca="1" si="156"/>
        <v>172999</v>
      </c>
      <c r="BB7449" s="138">
        <f t="shared" ca="1" si="157"/>
        <v>1</v>
      </c>
    </row>
    <row r="7450" spans="52:54" ht="15.75" customHeight="1">
      <c r="AZ7450" s="138">
        <f t="shared" ca="1" si="155"/>
        <v>186000</v>
      </c>
      <c r="BA7450" s="138">
        <f t="shared" ca="1" si="156"/>
        <v>185999</v>
      </c>
      <c r="BB7450" s="138">
        <f t="shared" ca="1" si="157"/>
        <v>1</v>
      </c>
    </row>
    <row r="7451" spans="52:54" ht="15.75" customHeight="1">
      <c r="AZ7451" s="138">
        <f t="shared" ca="1" si="155"/>
        <v>273000</v>
      </c>
      <c r="BA7451" s="138">
        <f t="shared" ca="1" si="156"/>
        <v>272999</v>
      </c>
      <c r="BB7451" s="138">
        <f t="shared" ca="1" si="157"/>
        <v>1</v>
      </c>
    </row>
    <row r="7452" spans="52:54" ht="15.75" customHeight="1">
      <c r="AZ7452" s="138">
        <f t="shared" ca="1" si="155"/>
        <v>384000</v>
      </c>
      <c r="BA7452" s="138">
        <f t="shared" ca="1" si="156"/>
        <v>383999</v>
      </c>
      <c r="BB7452" s="138">
        <f t="shared" ca="1" si="157"/>
        <v>1</v>
      </c>
    </row>
    <row r="7453" spans="52:54" ht="15.75" customHeight="1">
      <c r="AZ7453" s="138">
        <f t="shared" ca="1" si="155"/>
        <v>228000</v>
      </c>
      <c r="BA7453" s="138">
        <f t="shared" ca="1" si="156"/>
        <v>227999</v>
      </c>
      <c r="BB7453" s="138">
        <f t="shared" ca="1" si="157"/>
        <v>1</v>
      </c>
    </row>
    <row r="7454" spans="52:54" ht="15.75" customHeight="1">
      <c r="AZ7454" s="138">
        <f t="shared" ca="1" si="155"/>
        <v>269000</v>
      </c>
      <c r="BA7454" s="138">
        <f t="shared" ca="1" si="156"/>
        <v>268999</v>
      </c>
      <c r="BB7454" s="138">
        <f t="shared" ca="1" si="157"/>
        <v>1</v>
      </c>
    </row>
    <row r="7455" spans="52:54" ht="15.75" customHeight="1">
      <c r="AZ7455" s="138">
        <f t="shared" ca="1" si="155"/>
        <v>120000</v>
      </c>
      <c r="BA7455" s="138">
        <f t="shared" ca="1" si="156"/>
        <v>119999</v>
      </c>
      <c r="BB7455" s="138">
        <f t="shared" ca="1" si="157"/>
        <v>1</v>
      </c>
    </row>
    <row r="7456" spans="52:54" ht="15.75" customHeight="1">
      <c r="AZ7456" s="138">
        <f t="shared" ca="1" si="155"/>
        <v>321000</v>
      </c>
      <c r="BA7456" s="138">
        <f t="shared" ca="1" si="156"/>
        <v>320999</v>
      </c>
      <c r="BB7456" s="138">
        <f t="shared" ca="1" si="157"/>
        <v>1</v>
      </c>
    </row>
    <row r="7457" spans="52:54" ht="15.75" customHeight="1">
      <c r="AZ7457" s="138">
        <f t="shared" ca="1" si="155"/>
        <v>183000</v>
      </c>
      <c r="BA7457" s="138">
        <f t="shared" ca="1" si="156"/>
        <v>182999</v>
      </c>
      <c r="BB7457" s="138">
        <f t="shared" ca="1" si="157"/>
        <v>1</v>
      </c>
    </row>
    <row r="7458" spans="52:54" ht="15.75" customHeight="1">
      <c r="AZ7458" s="138">
        <f t="shared" ca="1" si="155"/>
        <v>201000</v>
      </c>
      <c r="BA7458" s="138">
        <f t="shared" ca="1" si="156"/>
        <v>200999</v>
      </c>
      <c r="BB7458" s="138">
        <f t="shared" ca="1" si="157"/>
        <v>1</v>
      </c>
    </row>
    <row r="7459" spans="52:54" ht="15.75" customHeight="1">
      <c r="AZ7459" s="138">
        <f t="shared" ca="1" si="155"/>
        <v>362000</v>
      </c>
      <c r="BA7459" s="138">
        <f t="shared" ca="1" si="156"/>
        <v>361999</v>
      </c>
      <c r="BB7459" s="138">
        <f t="shared" ca="1" si="157"/>
        <v>1</v>
      </c>
    </row>
    <row r="7460" spans="52:54" ht="15.75" customHeight="1">
      <c r="AZ7460" s="138">
        <f t="shared" ca="1" si="155"/>
        <v>342000</v>
      </c>
      <c r="BA7460" s="138">
        <f t="shared" ca="1" si="156"/>
        <v>341999</v>
      </c>
      <c r="BB7460" s="138">
        <f t="shared" ca="1" si="157"/>
        <v>1</v>
      </c>
    </row>
    <row r="7461" spans="52:54" ht="15.75" customHeight="1">
      <c r="AZ7461" s="138">
        <f t="shared" ca="1" si="155"/>
        <v>263000</v>
      </c>
      <c r="BA7461" s="138">
        <f t="shared" ca="1" si="156"/>
        <v>262999</v>
      </c>
      <c r="BB7461" s="138">
        <f t="shared" ca="1" si="157"/>
        <v>1</v>
      </c>
    </row>
    <row r="7462" spans="52:54" ht="15.75" customHeight="1">
      <c r="AZ7462" s="138">
        <f t="shared" ca="1" si="155"/>
        <v>233000</v>
      </c>
      <c r="BA7462" s="138">
        <f t="shared" ca="1" si="156"/>
        <v>232999</v>
      </c>
      <c r="BB7462" s="138">
        <f t="shared" ca="1" si="157"/>
        <v>1</v>
      </c>
    </row>
    <row r="7463" spans="52:54" ht="15.75" customHeight="1">
      <c r="AZ7463" s="138">
        <f t="shared" ca="1" si="155"/>
        <v>169000</v>
      </c>
      <c r="BA7463" s="138">
        <f t="shared" ca="1" si="156"/>
        <v>168999</v>
      </c>
      <c r="BB7463" s="138">
        <f t="shared" ca="1" si="157"/>
        <v>1</v>
      </c>
    </row>
    <row r="7464" spans="52:54" ht="15.75" customHeight="1">
      <c r="AZ7464" s="138">
        <f t="shared" ca="1" si="155"/>
        <v>325000</v>
      </c>
      <c r="BA7464" s="138">
        <f t="shared" ca="1" si="156"/>
        <v>324999</v>
      </c>
      <c r="BB7464" s="138">
        <f t="shared" ca="1" si="157"/>
        <v>1</v>
      </c>
    </row>
    <row r="7465" spans="52:54" ht="15.75" customHeight="1">
      <c r="AZ7465" s="138">
        <f t="shared" ca="1" si="155"/>
        <v>249000</v>
      </c>
      <c r="BA7465" s="138">
        <f t="shared" ca="1" si="156"/>
        <v>248999</v>
      </c>
      <c r="BB7465" s="138">
        <f t="shared" ca="1" si="157"/>
        <v>1</v>
      </c>
    </row>
    <row r="7466" spans="52:54" ht="15.75" customHeight="1">
      <c r="AZ7466" s="138">
        <f t="shared" ca="1" si="155"/>
        <v>133000</v>
      </c>
      <c r="BA7466" s="138">
        <f t="shared" ca="1" si="156"/>
        <v>132999</v>
      </c>
      <c r="BB7466" s="138">
        <f t="shared" ca="1" si="157"/>
        <v>1</v>
      </c>
    </row>
    <row r="7467" spans="52:54" ht="15.75" customHeight="1">
      <c r="AZ7467" s="138">
        <f t="shared" ca="1" si="155"/>
        <v>312000</v>
      </c>
      <c r="BA7467" s="138">
        <f t="shared" ca="1" si="156"/>
        <v>311999</v>
      </c>
      <c r="BB7467" s="138">
        <f t="shared" ca="1" si="157"/>
        <v>1</v>
      </c>
    </row>
    <row r="7468" spans="52:54" ht="15.75" customHeight="1">
      <c r="AZ7468" s="138">
        <f t="shared" ca="1" si="155"/>
        <v>160000</v>
      </c>
      <c r="BA7468" s="138">
        <f t="shared" ca="1" si="156"/>
        <v>159999</v>
      </c>
      <c r="BB7468" s="138">
        <f t="shared" ca="1" si="157"/>
        <v>1</v>
      </c>
    </row>
    <row r="7469" spans="52:54" ht="15.75" customHeight="1">
      <c r="AZ7469" s="138">
        <f t="shared" ca="1" si="155"/>
        <v>122000</v>
      </c>
      <c r="BA7469" s="138">
        <f t="shared" ca="1" si="156"/>
        <v>121999</v>
      </c>
      <c r="BB7469" s="138">
        <f t="shared" ca="1" si="157"/>
        <v>1</v>
      </c>
    </row>
    <row r="7470" spans="52:54" ht="15.75" customHeight="1">
      <c r="AZ7470" s="138">
        <f t="shared" ca="1" si="155"/>
        <v>133000</v>
      </c>
      <c r="BA7470" s="138">
        <f t="shared" ca="1" si="156"/>
        <v>132999</v>
      </c>
      <c r="BB7470" s="138">
        <f t="shared" ca="1" si="157"/>
        <v>1</v>
      </c>
    </row>
    <row r="7471" spans="52:54" ht="15.75" customHeight="1">
      <c r="AZ7471" s="138">
        <f t="shared" ca="1" si="155"/>
        <v>119000</v>
      </c>
      <c r="BA7471" s="138">
        <f t="shared" ca="1" si="156"/>
        <v>118999</v>
      </c>
      <c r="BB7471" s="138">
        <f t="shared" ca="1" si="157"/>
        <v>1</v>
      </c>
    </row>
    <row r="7472" spans="52:54" ht="15.75" customHeight="1">
      <c r="AZ7472" s="138">
        <f t="shared" ca="1" si="155"/>
        <v>334000</v>
      </c>
      <c r="BA7472" s="138">
        <f t="shared" ca="1" si="156"/>
        <v>333999</v>
      </c>
      <c r="BB7472" s="138">
        <f t="shared" ca="1" si="157"/>
        <v>1</v>
      </c>
    </row>
    <row r="7473" spans="52:54" ht="15.75" customHeight="1">
      <c r="AZ7473" s="138">
        <f t="shared" ca="1" si="155"/>
        <v>319000</v>
      </c>
      <c r="BA7473" s="138">
        <f t="shared" ca="1" si="156"/>
        <v>318999</v>
      </c>
      <c r="BB7473" s="138">
        <f t="shared" ca="1" si="157"/>
        <v>1</v>
      </c>
    </row>
    <row r="7474" spans="52:54" ht="15.75" customHeight="1">
      <c r="AZ7474" s="138">
        <f t="shared" ca="1" si="155"/>
        <v>239000</v>
      </c>
      <c r="BA7474" s="138">
        <f t="shared" ca="1" si="156"/>
        <v>238999</v>
      </c>
      <c r="BB7474" s="138">
        <f t="shared" ca="1" si="157"/>
        <v>1</v>
      </c>
    </row>
    <row r="7475" spans="52:54" ht="15.75" customHeight="1">
      <c r="AZ7475" s="138">
        <f t="shared" ca="1" si="155"/>
        <v>254000</v>
      </c>
      <c r="BA7475" s="138">
        <f t="shared" ca="1" si="156"/>
        <v>253999</v>
      </c>
      <c r="BB7475" s="138">
        <f t="shared" ca="1" si="157"/>
        <v>1</v>
      </c>
    </row>
    <row r="7476" spans="52:54" ht="15.75" customHeight="1">
      <c r="AZ7476" s="138">
        <f t="shared" ca="1" si="155"/>
        <v>271000</v>
      </c>
      <c r="BA7476" s="138">
        <f t="shared" ca="1" si="156"/>
        <v>270999</v>
      </c>
      <c r="BB7476" s="138">
        <f t="shared" ca="1" si="157"/>
        <v>1</v>
      </c>
    </row>
    <row r="7477" spans="52:54" ht="15.75" customHeight="1">
      <c r="AZ7477" s="138">
        <f t="shared" ca="1" si="155"/>
        <v>297000</v>
      </c>
      <c r="BA7477" s="138">
        <f t="shared" ca="1" si="156"/>
        <v>296999</v>
      </c>
      <c r="BB7477" s="138">
        <f t="shared" ca="1" si="157"/>
        <v>1</v>
      </c>
    </row>
    <row r="7478" spans="52:54" ht="15.75" customHeight="1">
      <c r="AZ7478" s="138">
        <f t="shared" ca="1" si="155"/>
        <v>398000</v>
      </c>
      <c r="BA7478" s="138">
        <f t="shared" ca="1" si="156"/>
        <v>397999</v>
      </c>
      <c r="BB7478" s="138">
        <f t="shared" ca="1" si="157"/>
        <v>1</v>
      </c>
    </row>
    <row r="7479" spans="52:54" ht="15.75" customHeight="1">
      <c r="AZ7479" s="138">
        <f t="shared" ca="1" si="155"/>
        <v>121000</v>
      </c>
      <c r="BA7479" s="138">
        <f t="shared" ca="1" si="156"/>
        <v>120999</v>
      </c>
      <c r="BB7479" s="138">
        <f t="shared" ca="1" si="157"/>
        <v>1</v>
      </c>
    </row>
    <row r="7480" spans="52:54" ht="15.75" customHeight="1">
      <c r="AZ7480" s="138">
        <f t="shared" ca="1" si="155"/>
        <v>358000</v>
      </c>
      <c r="BA7480" s="138">
        <f t="shared" ca="1" si="156"/>
        <v>357999</v>
      </c>
      <c r="BB7480" s="138">
        <f t="shared" ca="1" si="157"/>
        <v>1</v>
      </c>
    </row>
    <row r="7481" spans="52:54" ht="15.75" customHeight="1">
      <c r="AZ7481" s="138">
        <f t="shared" ca="1" si="155"/>
        <v>164000</v>
      </c>
      <c r="BA7481" s="138">
        <f t="shared" ca="1" si="156"/>
        <v>163999</v>
      </c>
      <c r="BB7481" s="138">
        <f t="shared" ca="1" si="157"/>
        <v>1</v>
      </c>
    </row>
    <row r="7482" spans="52:54" ht="15.75" customHeight="1">
      <c r="AZ7482" s="138">
        <f t="shared" ca="1" si="155"/>
        <v>382000</v>
      </c>
      <c r="BA7482" s="138">
        <f t="shared" ca="1" si="156"/>
        <v>381999</v>
      </c>
      <c r="BB7482" s="138">
        <f t="shared" ca="1" si="157"/>
        <v>1</v>
      </c>
    </row>
    <row r="7483" spans="52:54" ht="15.75" customHeight="1">
      <c r="AZ7483" s="138">
        <f t="shared" ca="1" si="155"/>
        <v>289000</v>
      </c>
      <c r="BA7483" s="138">
        <f t="shared" ca="1" si="156"/>
        <v>288999</v>
      </c>
      <c r="BB7483" s="138">
        <f t="shared" ca="1" si="157"/>
        <v>1</v>
      </c>
    </row>
    <row r="7484" spans="52:54" ht="15.75" customHeight="1">
      <c r="AZ7484" s="138">
        <f t="shared" ca="1" si="155"/>
        <v>244000</v>
      </c>
      <c r="BA7484" s="138">
        <f t="shared" ca="1" si="156"/>
        <v>243999</v>
      </c>
      <c r="BB7484" s="138">
        <f t="shared" ca="1" si="157"/>
        <v>1</v>
      </c>
    </row>
    <row r="7485" spans="52:54" ht="15.75" customHeight="1">
      <c r="AZ7485" s="138">
        <f t="shared" ca="1" si="155"/>
        <v>218000</v>
      </c>
      <c r="BA7485" s="138">
        <f t="shared" ca="1" si="156"/>
        <v>217999</v>
      </c>
      <c r="BB7485" s="138">
        <f t="shared" ca="1" si="157"/>
        <v>1</v>
      </c>
    </row>
    <row r="7486" spans="52:54" ht="15.75" customHeight="1">
      <c r="AZ7486" s="138">
        <f t="shared" ca="1" si="155"/>
        <v>266000</v>
      </c>
      <c r="BA7486" s="138">
        <f t="shared" ca="1" si="156"/>
        <v>265999</v>
      </c>
      <c r="BB7486" s="138">
        <f t="shared" ca="1" si="157"/>
        <v>1</v>
      </c>
    </row>
    <row r="7487" spans="52:54" ht="15.75" customHeight="1">
      <c r="AZ7487" s="138">
        <f t="shared" ca="1" si="155"/>
        <v>142000</v>
      </c>
      <c r="BA7487" s="138">
        <f t="shared" ca="1" si="156"/>
        <v>141999</v>
      </c>
      <c r="BB7487" s="138">
        <f t="shared" ca="1" si="157"/>
        <v>1</v>
      </c>
    </row>
    <row r="7488" spans="52:54" ht="15.75" customHeight="1">
      <c r="AZ7488" s="138">
        <f t="shared" ca="1" si="155"/>
        <v>128000</v>
      </c>
      <c r="BA7488" s="138">
        <f t="shared" ca="1" si="156"/>
        <v>127999</v>
      </c>
      <c r="BB7488" s="138">
        <f t="shared" ca="1" si="157"/>
        <v>1</v>
      </c>
    </row>
    <row r="7489" spans="52:54" ht="15.75" customHeight="1">
      <c r="AZ7489" s="138">
        <f t="shared" ca="1" si="155"/>
        <v>278000</v>
      </c>
      <c r="BA7489" s="138">
        <f t="shared" ca="1" si="156"/>
        <v>277999</v>
      </c>
      <c r="BB7489" s="138">
        <f t="shared" ca="1" si="157"/>
        <v>1</v>
      </c>
    </row>
    <row r="7490" spans="52:54" ht="15.75" customHeight="1">
      <c r="AZ7490" s="138">
        <f t="shared" ca="1" si="155"/>
        <v>279000</v>
      </c>
      <c r="BA7490" s="138">
        <f t="shared" ca="1" si="156"/>
        <v>278999</v>
      </c>
      <c r="BB7490" s="138">
        <f t="shared" ca="1" si="157"/>
        <v>1</v>
      </c>
    </row>
    <row r="7491" spans="52:54" ht="15.75" customHeight="1">
      <c r="AZ7491" s="138">
        <f t="shared" ca="1" si="155"/>
        <v>121000</v>
      </c>
      <c r="BA7491" s="138">
        <f t="shared" ca="1" si="156"/>
        <v>120999</v>
      </c>
      <c r="BB7491" s="138">
        <f t="shared" ca="1" si="157"/>
        <v>1</v>
      </c>
    </row>
    <row r="7492" spans="52:54" ht="15.75" customHeight="1">
      <c r="AZ7492" s="138">
        <f t="shared" ca="1" si="155"/>
        <v>356000</v>
      </c>
      <c r="BA7492" s="138">
        <f t="shared" ca="1" si="156"/>
        <v>355999</v>
      </c>
      <c r="BB7492" s="138">
        <f t="shared" ca="1" si="157"/>
        <v>1</v>
      </c>
    </row>
    <row r="7493" spans="52:54" ht="15.75" customHeight="1">
      <c r="AZ7493" s="138">
        <f t="shared" ca="1" si="155"/>
        <v>169000</v>
      </c>
      <c r="BA7493" s="138">
        <f t="shared" ca="1" si="156"/>
        <v>168999</v>
      </c>
      <c r="BB7493" s="138">
        <f t="shared" ca="1" si="157"/>
        <v>1</v>
      </c>
    </row>
    <row r="7494" spans="52:54" ht="15.75" customHeight="1">
      <c r="AZ7494" s="138">
        <f t="shared" ca="1" si="155"/>
        <v>278000</v>
      </c>
      <c r="BA7494" s="138">
        <f t="shared" ca="1" si="156"/>
        <v>277999</v>
      </c>
      <c r="BB7494" s="138">
        <f t="shared" ca="1" si="157"/>
        <v>1</v>
      </c>
    </row>
    <row r="7495" spans="52:54" ht="15.75" customHeight="1">
      <c r="AZ7495" s="138">
        <f t="shared" ca="1" si="155"/>
        <v>220000</v>
      </c>
      <c r="BA7495" s="138">
        <f t="shared" ca="1" si="156"/>
        <v>219999</v>
      </c>
      <c r="BB7495" s="138">
        <f t="shared" ca="1" si="157"/>
        <v>1</v>
      </c>
    </row>
    <row r="7496" spans="52:54" ht="15.75" customHeight="1">
      <c r="AZ7496" s="138">
        <f t="shared" ca="1" si="155"/>
        <v>286000</v>
      </c>
      <c r="BA7496" s="138">
        <f t="shared" ca="1" si="156"/>
        <v>285999</v>
      </c>
      <c r="BB7496" s="138">
        <f t="shared" ca="1" si="157"/>
        <v>1</v>
      </c>
    </row>
    <row r="7497" spans="52:54" ht="15.75" customHeight="1">
      <c r="AZ7497" s="138">
        <f t="shared" ca="1" si="155"/>
        <v>294000</v>
      </c>
      <c r="BA7497" s="138">
        <f t="shared" ca="1" si="156"/>
        <v>293999</v>
      </c>
      <c r="BB7497" s="138">
        <f t="shared" ca="1" si="157"/>
        <v>1</v>
      </c>
    </row>
    <row r="7498" spans="52:54" ht="15.75" customHeight="1">
      <c r="AZ7498" s="138">
        <f t="shared" ca="1" si="155"/>
        <v>390000</v>
      </c>
      <c r="BA7498" s="138">
        <f t="shared" ca="1" si="156"/>
        <v>389999</v>
      </c>
      <c r="BB7498" s="138">
        <f t="shared" ca="1" si="157"/>
        <v>1</v>
      </c>
    </row>
    <row r="7499" spans="52:54" ht="15.75" customHeight="1">
      <c r="AZ7499" s="138">
        <f t="shared" ca="1" si="155"/>
        <v>145000</v>
      </c>
      <c r="BA7499" s="138">
        <f t="shared" ca="1" si="156"/>
        <v>144999</v>
      </c>
      <c r="BB7499" s="138">
        <f t="shared" ca="1" si="157"/>
        <v>1</v>
      </c>
    </row>
    <row r="7500" spans="52:54" ht="15.75" customHeight="1">
      <c r="AZ7500" s="138">
        <f t="shared" ca="1" si="155"/>
        <v>224000</v>
      </c>
      <c r="BA7500" s="138">
        <f t="shared" ca="1" si="156"/>
        <v>223999</v>
      </c>
      <c r="BB7500" s="138">
        <f t="shared" ca="1" si="157"/>
        <v>1</v>
      </c>
    </row>
    <row r="7501" spans="52:54" ht="15.75" customHeight="1">
      <c r="AZ7501" s="138">
        <f t="shared" ca="1" si="155"/>
        <v>326000</v>
      </c>
      <c r="BA7501" s="138">
        <f t="shared" ca="1" si="156"/>
        <v>325999</v>
      </c>
      <c r="BB7501" s="138">
        <f t="shared" ca="1" si="157"/>
        <v>1</v>
      </c>
    </row>
    <row r="7502" spans="52:54" ht="15.75" customHeight="1">
      <c r="AZ7502" s="138">
        <f t="shared" ca="1" si="155"/>
        <v>183000</v>
      </c>
      <c r="BA7502" s="138">
        <f t="shared" ca="1" si="156"/>
        <v>182999</v>
      </c>
      <c r="BB7502" s="138">
        <f t="shared" ca="1" si="157"/>
        <v>1</v>
      </c>
    </row>
    <row r="7503" spans="52:54" ht="15.75" customHeight="1">
      <c r="AZ7503" s="138">
        <f t="shared" ca="1" si="155"/>
        <v>104000</v>
      </c>
      <c r="BA7503" s="138">
        <f t="shared" ca="1" si="156"/>
        <v>103999</v>
      </c>
      <c r="BB7503" s="138">
        <f t="shared" ca="1" si="157"/>
        <v>1</v>
      </c>
    </row>
    <row r="7504" spans="52:54" ht="15.75" customHeight="1">
      <c r="AZ7504" s="138">
        <f t="shared" ca="1" si="155"/>
        <v>202000</v>
      </c>
      <c r="BA7504" s="138">
        <f t="shared" ca="1" si="156"/>
        <v>201999</v>
      </c>
      <c r="BB7504" s="138">
        <f t="shared" ca="1" si="157"/>
        <v>1</v>
      </c>
    </row>
    <row r="7505" spans="52:54" ht="15.75" customHeight="1">
      <c r="AZ7505" s="138">
        <f t="shared" ca="1" si="155"/>
        <v>159000</v>
      </c>
      <c r="BA7505" s="138">
        <f t="shared" ca="1" si="156"/>
        <v>158999</v>
      </c>
      <c r="BB7505" s="138">
        <f t="shared" ca="1" si="157"/>
        <v>1</v>
      </c>
    </row>
    <row r="7506" spans="52:54" ht="15.75" customHeight="1">
      <c r="AZ7506" s="138">
        <f t="shared" ca="1" si="155"/>
        <v>222000</v>
      </c>
      <c r="BA7506" s="138">
        <f t="shared" ca="1" si="156"/>
        <v>221999</v>
      </c>
      <c r="BB7506" s="138">
        <f t="shared" ca="1" si="157"/>
        <v>1</v>
      </c>
    </row>
    <row r="7507" spans="52:54" ht="15.75" customHeight="1">
      <c r="AZ7507" s="138">
        <f t="shared" ca="1" si="155"/>
        <v>136000</v>
      </c>
      <c r="BA7507" s="138">
        <f t="shared" ca="1" si="156"/>
        <v>135999</v>
      </c>
      <c r="BB7507" s="138">
        <f t="shared" ca="1" si="157"/>
        <v>1</v>
      </c>
    </row>
    <row r="7508" spans="52:54" ht="15.75" customHeight="1">
      <c r="AZ7508" s="138">
        <f t="shared" ca="1" si="155"/>
        <v>345000</v>
      </c>
      <c r="BA7508" s="138">
        <f t="shared" ca="1" si="156"/>
        <v>344999</v>
      </c>
      <c r="BB7508" s="138">
        <f t="shared" ca="1" si="157"/>
        <v>1</v>
      </c>
    </row>
    <row r="7509" spans="52:54" ht="15.75" customHeight="1">
      <c r="AZ7509" s="138">
        <f t="shared" ca="1" si="155"/>
        <v>301000</v>
      </c>
      <c r="BA7509" s="138">
        <f t="shared" ca="1" si="156"/>
        <v>300999</v>
      </c>
      <c r="BB7509" s="138">
        <f t="shared" ca="1" si="157"/>
        <v>1</v>
      </c>
    </row>
    <row r="7510" spans="52:54" ht="15.75" customHeight="1">
      <c r="AZ7510" s="138">
        <f t="shared" ca="1" si="155"/>
        <v>262000</v>
      </c>
      <c r="BA7510" s="138">
        <f t="shared" ca="1" si="156"/>
        <v>261999</v>
      </c>
      <c r="BB7510" s="138">
        <f t="shared" ca="1" si="157"/>
        <v>1</v>
      </c>
    </row>
    <row r="7511" spans="52:54" ht="15.75" customHeight="1">
      <c r="AZ7511" s="138">
        <f t="shared" ca="1" si="155"/>
        <v>311000</v>
      </c>
      <c r="BA7511" s="138">
        <f t="shared" ca="1" si="156"/>
        <v>310999</v>
      </c>
      <c r="BB7511" s="138">
        <f t="shared" ca="1" si="157"/>
        <v>1</v>
      </c>
    </row>
    <row r="7512" spans="52:54" ht="15.75" customHeight="1">
      <c r="AZ7512" s="138">
        <f t="shared" ca="1" si="155"/>
        <v>238000</v>
      </c>
      <c r="BA7512" s="138">
        <f t="shared" ca="1" si="156"/>
        <v>237999</v>
      </c>
      <c r="BB7512" s="138">
        <f t="shared" ca="1" si="157"/>
        <v>1</v>
      </c>
    </row>
    <row r="7513" spans="52:54" ht="15.75" customHeight="1">
      <c r="AZ7513" s="138">
        <f t="shared" ca="1" si="155"/>
        <v>135000</v>
      </c>
      <c r="BA7513" s="138">
        <f t="shared" ca="1" si="156"/>
        <v>134999</v>
      </c>
      <c r="BB7513" s="138">
        <f t="shared" ca="1" si="157"/>
        <v>1</v>
      </c>
    </row>
    <row r="7514" spans="52:54" ht="15.75" customHeight="1">
      <c r="AZ7514" s="138">
        <f t="shared" ca="1" si="155"/>
        <v>121000</v>
      </c>
      <c r="BA7514" s="138">
        <f t="shared" ca="1" si="156"/>
        <v>120999</v>
      </c>
      <c r="BB7514" s="138">
        <f t="shared" ca="1" si="157"/>
        <v>1</v>
      </c>
    </row>
    <row r="7515" spans="52:54" ht="15.75" customHeight="1">
      <c r="AZ7515" s="138">
        <f t="shared" ca="1" si="155"/>
        <v>123000</v>
      </c>
      <c r="BA7515" s="138">
        <f t="shared" ca="1" si="156"/>
        <v>122999</v>
      </c>
      <c r="BB7515" s="138">
        <f t="shared" ca="1" si="157"/>
        <v>1</v>
      </c>
    </row>
    <row r="7516" spans="52:54" ht="15.75" customHeight="1">
      <c r="AZ7516" s="138">
        <f t="shared" ca="1" si="155"/>
        <v>268000</v>
      </c>
      <c r="BA7516" s="138">
        <f t="shared" ca="1" si="156"/>
        <v>267999</v>
      </c>
      <c r="BB7516" s="138">
        <f t="shared" ca="1" si="157"/>
        <v>1</v>
      </c>
    </row>
    <row r="7517" spans="52:54" ht="15.75" customHeight="1">
      <c r="AZ7517" s="138">
        <f t="shared" ca="1" si="155"/>
        <v>244000</v>
      </c>
      <c r="BA7517" s="138">
        <f t="shared" ca="1" si="156"/>
        <v>243999</v>
      </c>
      <c r="BB7517" s="138">
        <f t="shared" ca="1" si="157"/>
        <v>1</v>
      </c>
    </row>
    <row r="7518" spans="52:54" ht="15.75" customHeight="1">
      <c r="AZ7518" s="138">
        <f t="shared" ca="1" si="155"/>
        <v>253000</v>
      </c>
      <c r="BA7518" s="138">
        <f t="shared" ca="1" si="156"/>
        <v>252999</v>
      </c>
      <c r="BB7518" s="138">
        <f t="shared" ca="1" si="157"/>
        <v>1</v>
      </c>
    </row>
    <row r="7519" spans="52:54" ht="15.75" customHeight="1">
      <c r="AZ7519" s="138">
        <f t="shared" ca="1" si="155"/>
        <v>168000</v>
      </c>
      <c r="BA7519" s="138">
        <f t="shared" ca="1" si="156"/>
        <v>167999</v>
      </c>
      <c r="BB7519" s="138">
        <f t="shared" ca="1" si="157"/>
        <v>1</v>
      </c>
    </row>
    <row r="7520" spans="52:54" ht="15.75" customHeight="1">
      <c r="AZ7520" s="138">
        <f t="shared" ca="1" si="155"/>
        <v>131000</v>
      </c>
      <c r="BA7520" s="138">
        <f t="shared" ca="1" si="156"/>
        <v>130999</v>
      </c>
      <c r="BB7520" s="138">
        <f t="shared" ca="1" si="157"/>
        <v>1</v>
      </c>
    </row>
    <row r="7521" spans="52:54" ht="15.75" customHeight="1">
      <c r="AZ7521" s="138">
        <f t="shared" ca="1" si="155"/>
        <v>234000</v>
      </c>
      <c r="BA7521" s="138">
        <f t="shared" ca="1" si="156"/>
        <v>233999</v>
      </c>
      <c r="BB7521" s="138">
        <f t="shared" ca="1" si="157"/>
        <v>1</v>
      </c>
    </row>
    <row r="7522" spans="52:54" ht="15.75" customHeight="1">
      <c r="AZ7522" s="138">
        <f t="shared" ca="1" si="155"/>
        <v>138000</v>
      </c>
      <c r="BA7522" s="138">
        <f t="shared" ca="1" si="156"/>
        <v>137999</v>
      </c>
      <c r="BB7522" s="138">
        <f t="shared" ca="1" si="157"/>
        <v>1</v>
      </c>
    </row>
    <row r="7523" spans="52:54" ht="15.75" customHeight="1">
      <c r="AZ7523" s="138">
        <f t="shared" ca="1" si="155"/>
        <v>226000</v>
      </c>
      <c r="BA7523" s="138">
        <f t="shared" ca="1" si="156"/>
        <v>225999</v>
      </c>
      <c r="BB7523" s="138">
        <f t="shared" ca="1" si="157"/>
        <v>1</v>
      </c>
    </row>
    <row r="7524" spans="52:54" ht="15.75" customHeight="1">
      <c r="AZ7524" s="138">
        <f t="shared" ca="1" si="155"/>
        <v>295000</v>
      </c>
      <c r="BA7524" s="138">
        <f t="shared" ca="1" si="156"/>
        <v>294999</v>
      </c>
      <c r="BB7524" s="138">
        <f t="shared" ca="1" si="157"/>
        <v>1</v>
      </c>
    </row>
    <row r="7525" spans="52:54" ht="15.75" customHeight="1">
      <c r="AZ7525" s="138">
        <f t="shared" ca="1" si="155"/>
        <v>320000</v>
      </c>
      <c r="BA7525" s="138">
        <f t="shared" ca="1" si="156"/>
        <v>319999</v>
      </c>
      <c r="BB7525" s="138">
        <f t="shared" ca="1" si="157"/>
        <v>1</v>
      </c>
    </row>
    <row r="7526" spans="52:54" ht="15.75" customHeight="1">
      <c r="AZ7526" s="138">
        <f t="shared" ca="1" si="155"/>
        <v>350000</v>
      </c>
      <c r="BA7526" s="138">
        <f t="shared" ca="1" si="156"/>
        <v>349999</v>
      </c>
      <c r="BB7526" s="138">
        <f t="shared" ca="1" si="157"/>
        <v>1</v>
      </c>
    </row>
    <row r="7527" spans="52:54" ht="15.75" customHeight="1">
      <c r="AZ7527" s="138">
        <f t="shared" ca="1" si="155"/>
        <v>141000</v>
      </c>
      <c r="BA7527" s="138">
        <f t="shared" ca="1" si="156"/>
        <v>140999</v>
      </c>
      <c r="BB7527" s="138">
        <f t="shared" ca="1" si="157"/>
        <v>1</v>
      </c>
    </row>
    <row r="7528" spans="52:54" ht="15.75" customHeight="1">
      <c r="AZ7528" s="138">
        <f t="shared" ca="1" si="155"/>
        <v>155000</v>
      </c>
      <c r="BA7528" s="138">
        <f t="shared" ca="1" si="156"/>
        <v>154999</v>
      </c>
      <c r="BB7528" s="138">
        <f t="shared" ca="1" si="157"/>
        <v>1</v>
      </c>
    </row>
    <row r="7529" spans="52:54" ht="15.75" customHeight="1">
      <c r="AZ7529" s="138">
        <f t="shared" ca="1" si="155"/>
        <v>386000</v>
      </c>
      <c r="BA7529" s="138">
        <f t="shared" ca="1" si="156"/>
        <v>385999</v>
      </c>
      <c r="BB7529" s="138">
        <f t="shared" ca="1" si="157"/>
        <v>1</v>
      </c>
    </row>
    <row r="7530" spans="52:54" ht="15.75" customHeight="1">
      <c r="AZ7530" s="138">
        <f t="shared" ca="1" si="155"/>
        <v>278000</v>
      </c>
      <c r="BA7530" s="138">
        <f t="shared" ca="1" si="156"/>
        <v>277999</v>
      </c>
      <c r="BB7530" s="138">
        <f t="shared" ca="1" si="157"/>
        <v>1</v>
      </c>
    </row>
    <row r="7531" spans="52:54" ht="15.75" customHeight="1">
      <c r="AZ7531" s="138">
        <f t="shared" ca="1" si="155"/>
        <v>339000</v>
      </c>
      <c r="BA7531" s="138">
        <f t="shared" ca="1" si="156"/>
        <v>338999</v>
      </c>
      <c r="BB7531" s="138">
        <f t="shared" ca="1" si="157"/>
        <v>1</v>
      </c>
    </row>
    <row r="7532" spans="52:54" ht="15.75" customHeight="1">
      <c r="AZ7532" s="138">
        <f t="shared" ca="1" si="155"/>
        <v>349000</v>
      </c>
      <c r="BA7532" s="138">
        <f t="shared" ca="1" si="156"/>
        <v>348999</v>
      </c>
      <c r="BB7532" s="138">
        <f t="shared" ca="1" si="157"/>
        <v>1</v>
      </c>
    </row>
    <row r="7533" spans="52:54" ht="15.75" customHeight="1">
      <c r="AZ7533" s="138">
        <f t="shared" ca="1" si="155"/>
        <v>298000</v>
      </c>
      <c r="BA7533" s="138">
        <f t="shared" ca="1" si="156"/>
        <v>297999</v>
      </c>
      <c r="BB7533" s="138">
        <f t="shared" ca="1" si="157"/>
        <v>1</v>
      </c>
    </row>
    <row r="7534" spans="52:54" ht="15.75" customHeight="1">
      <c r="AZ7534" s="138">
        <f t="shared" ca="1" si="155"/>
        <v>140000</v>
      </c>
      <c r="BA7534" s="138">
        <f t="shared" ca="1" si="156"/>
        <v>139999</v>
      </c>
      <c r="BB7534" s="138">
        <f t="shared" ca="1" si="157"/>
        <v>1</v>
      </c>
    </row>
    <row r="7535" spans="52:54" ht="15.75" customHeight="1">
      <c r="AZ7535" s="138">
        <f t="shared" ca="1" si="155"/>
        <v>213000</v>
      </c>
      <c r="BA7535" s="138">
        <f t="shared" ca="1" si="156"/>
        <v>212999</v>
      </c>
      <c r="BB7535" s="138">
        <f t="shared" ca="1" si="157"/>
        <v>1</v>
      </c>
    </row>
    <row r="7536" spans="52:54" ht="15.75" customHeight="1">
      <c r="AZ7536" s="138">
        <f t="shared" ca="1" si="155"/>
        <v>395000</v>
      </c>
      <c r="BA7536" s="138">
        <f t="shared" ca="1" si="156"/>
        <v>394999</v>
      </c>
      <c r="BB7536" s="138">
        <f t="shared" ca="1" si="157"/>
        <v>1</v>
      </c>
    </row>
    <row r="7537" spans="52:54" ht="15.75" customHeight="1">
      <c r="AZ7537" s="138">
        <f t="shared" ca="1" si="155"/>
        <v>216000</v>
      </c>
      <c r="BA7537" s="138">
        <f t="shared" ca="1" si="156"/>
        <v>215999</v>
      </c>
      <c r="BB7537" s="138">
        <f t="shared" ca="1" si="157"/>
        <v>1</v>
      </c>
    </row>
    <row r="7538" spans="52:54" ht="15.75" customHeight="1">
      <c r="AZ7538" s="138">
        <f t="shared" ca="1" si="155"/>
        <v>358000</v>
      </c>
      <c r="BA7538" s="138">
        <f t="shared" ca="1" si="156"/>
        <v>357999</v>
      </c>
      <c r="BB7538" s="138">
        <f t="shared" ca="1" si="157"/>
        <v>1</v>
      </c>
    </row>
    <row r="7539" spans="52:54" ht="15.75" customHeight="1">
      <c r="AZ7539" s="138">
        <f t="shared" ca="1" si="155"/>
        <v>328000</v>
      </c>
      <c r="BA7539" s="138">
        <f t="shared" ca="1" si="156"/>
        <v>327999</v>
      </c>
      <c r="BB7539" s="138">
        <f t="shared" ca="1" si="157"/>
        <v>1</v>
      </c>
    </row>
    <row r="7540" spans="52:54" ht="15.75" customHeight="1">
      <c r="AZ7540" s="138">
        <f t="shared" ca="1" si="155"/>
        <v>235000</v>
      </c>
      <c r="BA7540" s="138">
        <f t="shared" ca="1" si="156"/>
        <v>234999</v>
      </c>
      <c r="BB7540" s="138">
        <f t="shared" ca="1" si="157"/>
        <v>1</v>
      </c>
    </row>
    <row r="7541" spans="52:54" ht="15.75" customHeight="1">
      <c r="AZ7541" s="138">
        <f t="shared" ca="1" si="155"/>
        <v>316000</v>
      </c>
      <c r="BA7541" s="138">
        <f t="shared" ca="1" si="156"/>
        <v>315999</v>
      </c>
      <c r="BB7541" s="138">
        <f t="shared" ca="1" si="157"/>
        <v>1</v>
      </c>
    </row>
    <row r="7542" spans="52:54" ht="15.75" customHeight="1">
      <c r="AZ7542" s="138">
        <f t="shared" ca="1" si="155"/>
        <v>216000</v>
      </c>
      <c r="BA7542" s="138">
        <f t="shared" ca="1" si="156"/>
        <v>215999</v>
      </c>
      <c r="BB7542" s="138">
        <f t="shared" ca="1" si="157"/>
        <v>1</v>
      </c>
    </row>
    <row r="7543" spans="52:54" ht="15.75" customHeight="1">
      <c r="AZ7543" s="138">
        <f t="shared" ca="1" si="155"/>
        <v>101000</v>
      </c>
      <c r="BA7543" s="138">
        <f t="shared" ca="1" si="156"/>
        <v>100999</v>
      </c>
      <c r="BB7543" s="138">
        <f t="shared" ca="1" si="157"/>
        <v>1</v>
      </c>
    </row>
    <row r="7544" spans="52:54" ht="15.75" customHeight="1">
      <c r="AZ7544" s="138">
        <f t="shared" ca="1" si="155"/>
        <v>151000</v>
      </c>
      <c r="BA7544" s="138">
        <f t="shared" ca="1" si="156"/>
        <v>150999</v>
      </c>
      <c r="BB7544" s="138">
        <f t="shared" ca="1" si="157"/>
        <v>1</v>
      </c>
    </row>
    <row r="7545" spans="52:54" ht="15.75" customHeight="1">
      <c r="AZ7545" s="138">
        <f t="shared" ca="1" si="155"/>
        <v>306000</v>
      </c>
      <c r="BA7545" s="138">
        <f t="shared" ca="1" si="156"/>
        <v>305999</v>
      </c>
      <c r="BB7545" s="138">
        <f t="shared" ca="1" si="157"/>
        <v>1</v>
      </c>
    </row>
    <row r="7546" spans="52:54" ht="15.75" customHeight="1">
      <c r="AZ7546" s="138">
        <f t="shared" ca="1" si="155"/>
        <v>134000</v>
      </c>
      <c r="BA7546" s="138">
        <f t="shared" ca="1" si="156"/>
        <v>133999</v>
      </c>
      <c r="BB7546" s="138">
        <f t="shared" ca="1" si="157"/>
        <v>1</v>
      </c>
    </row>
    <row r="7547" spans="52:54" ht="15.75" customHeight="1">
      <c r="AZ7547" s="138">
        <f t="shared" ca="1" si="155"/>
        <v>273000</v>
      </c>
      <c r="BA7547" s="138">
        <f t="shared" ca="1" si="156"/>
        <v>272999</v>
      </c>
      <c r="BB7547" s="138">
        <f t="shared" ca="1" si="157"/>
        <v>1</v>
      </c>
    </row>
    <row r="7548" spans="52:54" ht="15.75" customHeight="1">
      <c r="AZ7548" s="138">
        <f t="shared" ca="1" si="155"/>
        <v>113000</v>
      </c>
      <c r="BA7548" s="138">
        <f t="shared" ca="1" si="156"/>
        <v>112999</v>
      </c>
      <c r="BB7548" s="138">
        <f t="shared" ca="1" si="157"/>
        <v>1</v>
      </c>
    </row>
    <row r="7549" spans="52:54" ht="15.75" customHeight="1">
      <c r="AZ7549" s="138">
        <f t="shared" ca="1" si="155"/>
        <v>246000</v>
      </c>
      <c r="BA7549" s="138">
        <f t="shared" ca="1" si="156"/>
        <v>245999</v>
      </c>
      <c r="BB7549" s="138">
        <f t="shared" ca="1" si="157"/>
        <v>1</v>
      </c>
    </row>
    <row r="7550" spans="52:54" ht="15.75" customHeight="1">
      <c r="AZ7550" s="138">
        <f t="shared" ca="1" si="155"/>
        <v>279000</v>
      </c>
      <c r="BA7550" s="138">
        <f t="shared" ca="1" si="156"/>
        <v>278999</v>
      </c>
      <c r="BB7550" s="138">
        <f t="shared" ca="1" si="157"/>
        <v>1</v>
      </c>
    </row>
    <row r="7551" spans="52:54" ht="15.75" customHeight="1">
      <c r="AZ7551" s="138">
        <f t="shared" ca="1" si="155"/>
        <v>320000</v>
      </c>
      <c r="BA7551" s="138">
        <f t="shared" ca="1" si="156"/>
        <v>319999</v>
      </c>
      <c r="BB7551" s="138">
        <f t="shared" ca="1" si="157"/>
        <v>1</v>
      </c>
    </row>
    <row r="7552" spans="52:54" ht="15.75" customHeight="1">
      <c r="AZ7552" s="138">
        <f t="shared" ca="1" si="155"/>
        <v>309000</v>
      </c>
      <c r="BA7552" s="138">
        <f t="shared" ca="1" si="156"/>
        <v>308999</v>
      </c>
      <c r="BB7552" s="138">
        <f t="shared" ca="1" si="157"/>
        <v>1</v>
      </c>
    </row>
    <row r="7553" spans="52:54" ht="15.75" customHeight="1">
      <c r="AZ7553" s="138">
        <f t="shared" ca="1" si="155"/>
        <v>269000</v>
      </c>
      <c r="BA7553" s="138">
        <f t="shared" ca="1" si="156"/>
        <v>268999</v>
      </c>
      <c r="BB7553" s="138">
        <f t="shared" ca="1" si="157"/>
        <v>1</v>
      </c>
    </row>
    <row r="7554" spans="52:54" ht="15.75" customHeight="1">
      <c r="AZ7554" s="138">
        <f t="shared" ca="1" si="155"/>
        <v>171000</v>
      </c>
      <c r="BA7554" s="138">
        <f t="shared" ca="1" si="156"/>
        <v>170999</v>
      </c>
      <c r="BB7554" s="138">
        <f t="shared" ca="1" si="157"/>
        <v>1</v>
      </c>
    </row>
    <row r="7555" spans="52:54" ht="15.75" customHeight="1">
      <c r="AZ7555" s="138">
        <f t="shared" ca="1" si="155"/>
        <v>199000</v>
      </c>
      <c r="BA7555" s="138">
        <f t="shared" ca="1" si="156"/>
        <v>198999</v>
      </c>
      <c r="BB7555" s="138">
        <f t="shared" ca="1" si="157"/>
        <v>1</v>
      </c>
    </row>
    <row r="7556" spans="52:54" ht="15.75" customHeight="1">
      <c r="AZ7556" s="138">
        <f t="shared" ca="1" si="155"/>
        <v>180000</v>
      </c>
      <c r="BA7556" s="138">
        <f t="shared" ca="1" si="156"/>
        <v>179999</v>
      </c>
      <c r="BB7556" s="138">
        <f t="shared" ca="1" si="157"/>
        <v>1</v>
      </c>
    </row>
    <row r="7557" spans="52:54" ht="15.75" customHeight="1">
      <c r="AZ7557" s="138">
        <f t="shared" ca="1" si="155"/>
        <v>242000</v>
      </c>
      <c r="BA7557" s="138">
        <f t="shared" ca="1" si="156"/>
        <v>241999</v>
      </c>
      <c r="BB7557" s="138">
        <f t="shared" ca="1" si="157"/>
        <v>1</v>
      </c>
    </row>
    <row r="7558" spans="52:54" ht="15.75" customHeight="1">
      <c r="AZ7558" s="138">
        <f t="shared" ca="1" si="155"/>
        <v>190000</v>
      </c>
      <c r="BA7558" s="138">
        <f t="shared" ca="1" si="156"/>
        <v>189999</v>
      </c>
      <c r="BB7558" s="138">
        <f t="shared" ca="1" si="157"/>
        <v>1</v>
      </c>
    </row>
    <row r="7559" spans="52:54" ht="15.75" customHeight="1">
      <c r="AZ7559" s="138">
        <f t="shared" ca="1" si="155"/>
        <v>303000</v>
      </c>
      <c r="BA7559" s="138">
        <f t="shared" ca="1" si="156"/>
        <v>302999</v>
      </c>
      <c r="BB7559" s="138">
        <f t="shared" ca="1" si="157"/>
        <v>1</v>
      </c>
    </row>
    <row r="7560" spans="52:54" ht="15.75" customHeight="1">
      <c r="AZ7560" s="138">
        <f t="shared" ca="1" si="155"/>
        <v>321000</v>
      </c>
      <c r="BA7560" s="138">
        <f t="shared" ca="1" si="156"/>
        <v>320999</v>
      </c>
      <c r="BB7560" s="138">
        <f t="shared" ca="1" si="157"/>
        <v>1</v>
      </c>
    </row>
    <row r="7561" spans="52:54" ht="15.75" customHeight="1">
      <c r="AZ7561" s="138">
        <f t="shared" ca="1" si="155"/>
        <v>313000</v>
      </c>
      <c r="BA7561" s="138">
        <f t="shared" ca="1" si="156"/>
        <v>312999</v>
      </c>
      <c r="BB7561" s="138">
        <f t="shared" ca="1" si="157"/>
        <v>1</v>
      </c>
    </row>
    <row r="7562" spans="52:54" ht="15.75" customHeight="1">
      <c r="AZ7562" s="138">
        <f t="shared" ca="1" si="155"/>
        <v>377000</v>
      </c>
      <c r="BA7562" s="138">
        <f t="shared" ca="1" si="156"/>
        <v>376999</v>
      </c>
      <c r="BB7562" s="138">
        <f t="shared" ca="1" si="157"/>
        <v>1</v>
      </c>
    </row>
    <row r="7563" spans="52:54" ht="15.75" customHeight="1">
      <c r="AZ7563" s="138">
        <f t="shared" ca="1" si="155"/>
        <v>239000</v>
      </c>
      <c r="BA7563" s="138">
        <f t="shared" ca="1" si="156"/>
        <v>238999</v>
      </c>
      <c r="BB7563" s="138">
        <f t="shared" ca="1" si="157"/>
        <v>1</v>
      </c>
    </row>
    <row r="7564" spans="52:54" ht="15.75" customHeight="1">
      <c r="AZ7564" s="138">
        <f t="shared" ca="1" si="155"/>
        <v>350000</v>
      </c>
      <c r="BA7564" s="138">
        <f t="shared" ca="1" si="156"/>
        <v>349999</v>
      </c>
      <c r="BB7564" s="138">
        <f t="shared" ca="1" si="157"/>
        <v>1</v>
      </c>
    </row>
    <row r="7565" spans="52:54" ht="15.75" customHeight="1">
      <c r="AZ7565" s="138">
        <f t="shared" ca="1" si="155"/>
        <v>203000</v>
      </c>
      <c r="BA7565" s="138">
        <f t="shared" ca="1" si="156"/>
        <v>202999</v>
      </c>
      <c r="BB7565" s="138">
        <f t="shared" ca="1" si="157"/>
        <v>1</v>
      </c>
    </row>
    <row r="7566" spans="52:54" ht="15.75" customHeight="1">
      <c r="AZ7566" s="138">
        <f t="shared" ca="1" si="155"/>
        <v>190000</v>
      </c>
      <c r="BA7566" s="138">
        <f t="shared" ca="1" si="156"/>
        <v>189999</v>
      </c>
      <c r="BB7566" s="138">
        <f t="shared" ca="1" si="157"/>
        <v>1</v>
      </c>
    </row>
    <row r="7567" spans="52:54" ht="15.75" customHeight="1">
      <c r="AZ7567" s="138">
        <f t="shared" ca="1" si="155"/>
        <v>338000</v>
      </c>
      <c r="BA7567" s="138">
        <f t="shared" ca="1" si="156"/>
        <v>337999</v>
      </c>
      <c r="BB7567" s="138">
        <f t="shared" ca="1" si="157"/>
        <v>1</v>
      </c>
    </row>
    <row r="7568" spans="52:54" ht="15.75" customHeight="1">
      <c r="AZ7568" s="138">
        <f t="shared" ca="1" si="155"/>
        <v>280000</v>
      </c>
      <c r="BA7568" s="138">
        <f t="shared" ca="1" si="156"/>
        <v>279999</v>
      </c>
      <c r="BB7568" s="138">
        <f t="shared" ca="1" si="157"/>
        <v>1</v>
      </c>
    </row>
    <row r="7569" spans="52:54" ht="15.75" customHeight="1">
      <c r="AZ7569" s="138">
        <f t="shared" ca="1" si="155"/>
        <v>312000</v>
      </c>
      <c r="BA7569" s="138">
        <f t="shared" ca="1" si="156"/>
        <v>311999</v>
      </c>
      <c r="BB7569" s="138">
        <f t="shared" ca="1" si="157"/>
        <v>1</v>
      </c>
    </row>
    <row r="7570" spans="52:54" ht="15.75" customHeight="1">
      <c r="AZ7570" s="138">
        <f t="shared" ca="1" si="155"/>
        <v>118000</v>
      </c>
      <c r="BA7570" s="138">
        <f t="shared" ca="1" si="156"/>
        <v>117999</v>
      </c>
      <c r="BB7570" s="138">
        <f t="shared" ca="1" si="157"/>
        <v>1</v>
      </c>
    </row>
    <row r="7571" spans="52:54" ht="15.75" customHeight="1">
      <c r="AZ7571" s="138">
        <f t="shared" ca="1" si="155"/>
        <v>174000</v>
      </c>
      <c r="BA7571" s="138">
        <f t="shared" ca="1" si="156"/>
        <v>173999</v>
      </c>
      <c r="BB7571" s="138">
        <f t="shared" ca="1" si="157"/>
        <v>1</v>
      </c>
    </row>
    <row r="7572" spans="52:54" ht="15.75" customHeight="1">
      <c r="AZ7572" s="138">
        <f t="shared" ca="1" si="155"/>
        <v>129000</v>
      </c>
      <c r="BA7572" s="138">
        <f t="shared" ca="1" si="156"/>
        <v>128999</v>
      </c>
      <c r="BB7572" s="138">
        <f t="shared" ca="1" si="157"/>
        <v>1</v>
      </c>
    </row>
    <row r="7573" spans="52:54" ht="15.75" customHeight="1">
      <c r="AZ7573" s="138">
        <f t="shared" ca="1" si="155"/>
        <v>376000</v>
      </c>
      <c r="BA7573" s="138">
        <f t="shared" ca="1" si="156"/>
        <v>375999</v>
      </c>
      <c r="BB7573" s="138">
        <f t="shared" ca="1" si="157"/>
        <v>1</v>
      </c>
    </row>
    <row r="7574" spans="52:54" ht="15.75" customHeight="1">
      <c r="AZ7574" s="138">
        <f t="shared" ca="1" si="155"/>
        <v>278000</v>
      </c>
      <c r="BA7574" s="138">
        <f t="shared" ca="1" si="156"/>
        <v>277999</v>
      </c>
      <c r="BB7574" s="138">
        <f t="shared" ca="1" si="157"/>
        <v>1</v>
      </c>
    </row>
    <row r="7575" spans="52:54" ht="15.75" customHeight="1">
      <c r="AZ7575" s="138">
        <f t="shared" ca="1" si="155"/>
        <v>153000</v>
      </c>
      <c r="BA7575" s="138">
        <f t="shared" ca="1" si="156"/>
        <v>152999</v>
      </c>
      <c r="BB7575" s="138">
        <f t="shared" ca="1" si="157"/>
        <v>1</v>
      </c>
    </row>
    <row r="7576" spans="52:54" ht="15.75" customHeight="1">
      <c r="AZ7576" s="138">
        <f t="shared" ca="1" si="155"/>
        <v>184000</v>
      </c>
      <c r="BA7576" s="138">
        <f t="shared" ca="1" si="156"/>
        <v>183999</v>
      </c>
      <c r="BB7576" s="138">
        <f t="shared" ca="1" si="157"/>
        <v>1</v>
      </c>
    </row>
    <row r="7577" spans="52:54" ht="15.75" customHeight="1">
      <c r="AZ7577" s="138">
        <f t="shared" ca="1" si="155"/>
        <v>311000</v>
      </c>
      <c r="BA7577" s="138">
        <f t="shared" ca="1" si="156"/>
        <v>310999</v>
      </c>
      <c r="BB7577" s="138">
        <f t="shared" ca="1" si="157"/>
        <v>1</v>
      </c>
    </row>
    <row r="7578" spans="52:54" ht="15.75" customHeight="1">
      <c r="AZ7578" s="138">
        <f t="shared" ca="1" si="155"/>
        <v>386000</v>
      </c>
      <c r="BA7578" s="138">
        <f t="shared" ca="1" si="156"/>
        <v>385999</v>
      </c>
      <c r="BB7578" s="138">
        <f t="shared" ca="1" si="157"/>
        <v>1</v>
      </c>
    </row>
    <row r="7579" spans="52:54" ht="15.75" customHeight="1">
      <c r="AZ7579" s="138">
        <f t="shared" ca="1" si="155"/>
        <v>249000</v>
      </c>
      <c r="BA7579" s="138">
        <f t="shared" ca="1" si="156"/>
        <v>248999</v>
      </c>
      <c r="BB7579" s="138">
        <f t="shared" ca="1" si="157"/>
        <v>1</v>
      </c>
    </row>
    <row r="7580" spans="52:54" ht="15.75" customHeight="1">
      <c r="AZ7580" s="138">
        <f t="shared" ca="1" si="155"/>
        <v>371000</v>
      </c>
      <c r="BA7580" s="138">
        <f t="shared" ca="1" si="156"/>
        <v>370999</v>
      </c>
      <c r="BB7580" s="138">
        <f t="shared" ca="1" si="157"/>
        <v>1</v>
      </c>
    </row>
    <row r="7581" spans="52:54" ht="15.75" customHeight="1">
      <c r="AZ7581" s="138">
        <f t="shared" ca="1" si="155"/>
        <v>277000</v>
      </c>
      <c r="BA7581" s="138">
        <f t="shared" ca="1" si="156"/>
        <v>276999</v>
      </c>
      <c r="BB7581" s="138">
        <f t="shared" ca="1" si="157"/>
        <v>1</v>
      </c>
    </row>
    <row r="7582" spans="52:54" ht="15.75" customHeight="1">
      <c r="AZ7582" s="138">
        <f t="shared" ca="1" si="155"/>
        <v>267000</v>
      </c>
      <c r="BA7582" s="138">
        <f t="shared" ca="1" si="156"/>
        <v>266999</v>
      </c>
      <c r="BB7582" s="138">
        <f t="shared" ca="1" si="157"/>
        <v>1</v>
      </c>
    </row>
    <row r="7583" spans="52:54" ht="15.75" customHeight="1">
      <c r="AZ7583" s="138">
        <f t="shared" ca="1" si="155"/>
        <v>100000</v>
      </c>
      <c r="BA7583" s="138">
        <f t="shared" ca="1" si="156"/>
        <v>99999</v>
      </c>
      <c r="BB7583" s="138">
        <f t="shared" ca="1" si="157"/>
        <v>1</v>
      </c>
    </row>
    <row r="7584" spans="52:54" ht="15.75" customHeight="1">
      <c r="AZ7584" s="138">
        <f t="shared" ca="1" si="155"/>
        <v>307000</v>
      </c>
      <c r="BA7584" s="138">
        <f t="shared" ca="1" si="156"/>
        <v>306999</v>
      </c>
      <c r="BB7584" s="138">
        <f t="shared" ca="1" si="157"/>
        <v>1</v>
      </c>
    </row>
    <row r="7585" spans="52:54" ht="15.75" customHeight="1">
      <c r="AZ7585" s="138">
        <f t="shared" ca="1" si="155"/>
        <v>257000</v>
      </c>
      <c r="BA7585" s="138">
        <f t="shared" ca="1" si="156"/>
        <v>256999</v>
      </c>
      <c r="BB7585" s="138">
        <f t="shared" ca="1" si="157"/>
        <v>1</v>
      </c>
    </row>
    <row r="7586" spans="52:54" ht="15.75" customHeight="1">
      <c r="AZ7586" s="138">
        <f t="shared" ca="1" si="155"/>
        <v>296000</v>
      </c>
      <c r="BA7586" s="138">
        <f t="shared" ca="1" si="156"/>
        <v>295999</v>
      </c>
      <c r="BB7586" s="138">
        <f t="shared" ca="1" si="157"/>
        <v>1</v>
      </c>
    </row>
    <row r="7587" spans="52:54" ht="15.75" customHeight="1">
      <c r="AZ7587" s="138">
        <f t="shared" ca="1" si="155"/>
        <v>139000</v>
      </c>
      <c r="BA7587" s="138">
        <f t="shared" ca="1" si="156"/>
        <v>138999</v>
      </c>
      <c r="BB7587" s="138">
        <f t="shared" ca="1" si="157"/>
        <v>1</v>
      </c>
    </row>
    <row r="7588" spans="52:54" ht="15.75" customHeight="1">
      <c r="AZ7588" s="138">
        <f t="shared" ca="1" si="155"/>
        <v>243000</v>
      </c>
      <c r="BA7588" s="138">
        <f t="shared" ca="1" si="156"/>
        <v>242999</v>
      </c>
      <c r="BB7588" s="138">
        <f t="shared" ca="1" si="157"/>
        <v>1</v>
      </c>
    </row>
    <row r="7589" spans="52:54" ht="15.75" customHeight="1">
      <c r="AZ7589" s="138">
        <f t="shared" ca="1" si="155"/>
        <v>388000</v>
      </c>
      <c r="BA7589" s="138">
        <f t="shared" ca="1" si="156"/>
        <v>387999</v>
      </c>
      <c r="BB7589" s="138">
        <f t="shared" ca="1" si="157"/>
        <v>1</v>
      </c>
    </row>
    <row r="7590" spans="52:54" ht="15.75" customHeight="1">
      <c r="AZ7590" s="138">
        <f t="shared" ca="1" si="155"/>
        <v>197000</v>
      </c>
      <c r="BA7590" s="138">
        <f t="shared" ca="1" si="156"/>
        <v>196999</v>
      </c>
      <c r="BB7590" s="138">
        <f t="shared" ca="1" si="157"/>
        <v>1</v>
      </c>
    </row>
    <row r="7591" spans="52:54" ht="15.75" customHeight="1">
      <c r="AZ7591" s="138">
        <f t="shared" ca="1" si="155"/>
        <v>184000</v>
      </c>
      <c r="BA7591" s="138">
        <f t="shared" ca="1" si="156"/>
        <v>183999</v>
      </c>
      <c r="BB7591" s="138">
        <f t="shared" ca="1" si="157"/>
        <v>1</v>
      </c>
    </row>
    <row r="7592" spans="52:54" ht="15.75" customHeight="1">
      <c r="AZ7592" s="138">
        <f t="shared" ca="1" si="155"/>
        <v>115000</v>
      </c>
      <c r="BA7592" s="138">
        <f t="shared" ca="1" si="156"/>
        <v>114999</v>
      </c>
      <c r="BB7592" s="138">
        <f t="shared" ca="1" si="157"/>
        <v>1</v>
      </c>
    </row>
    <row r="7593" spans="52:54" ht="15.75" customHeight="1">
      <c r="AZ7593" s="138">
        <f t="shared" ca="1" si="155"/>
        <v>348000</v>
      </c>
      <c r="BA7593" s="138">
        <f t="shared" ca="1" si="156"/>
        <v>347999</v>
      </c>
      <c r="BB7593" s="138">
        <f t="shared" ca="1" si="157"/>
        <v>1</v>
      </c>
    </row>
    <row r="7594" spans="52:54" ht="15.75" customHeight="1">
      <c r="AZ7594" s="138">
        <f t="shared" ca="1" si="155"/>
        <v>288000</v>
      </c>
      <c r="BA7594" s="138">
        <f t="shared" ca="1" si="156"/>
        <v>287999</v>
      </c>
      <c r="BB7594" s="138">
        <f t="shared" ca="1" si="157"/>
        <v>1</v>
      </c>
    </row>
    <row r="7595" spans="52:54" ht="15.75" customHeight="1">
      <c r="AZ7595" s="138">
        <f t="shared" ca="1" si="155"/>
        <v>195000</v>
      </c>
      <c r="BA7595" s="138">
        <f t="shared" ca="1" si="156"/>
        <v>194999</v>
      </c>
      <c r="BB7595" s="138">
        <f t="shared" ca="1" si="157"/>
        <v>1</v>
      </c>
    </row>
    <row r="7596" spans="52:54" ht="15.75" customHeight="1">
      <c r="AZ7596" s="138">
        <f t="shared" ca="1" si="155"/>
        <v>239000</v>
      </c>
      <c r="BA7596" s="138">
        <f t="shared" ca="1" si="156"/>
        <v>238999</v>
      </c>
      <c r="BB7596" s="138">
        <f t="shared" ca="1" si="157"/>
        <v>1</v>
      </c>
    </row>
    <row r="7597" spans="52:54" ht="15.75" customHeight="1">
      <c r="AZ7597" s="138">
        <f t="shared" ca="1" si="155"/>
        <v>366000</v>
      </c>
      <c r="BA7597" s="138">
        <f t="shared" ca="1" si="156"/>
        <v>365999</v>
      </c>
      <c r="BB7597" s="138">
        <f t="shared" ca="1" si="157"/>
        <v>1</v>
      </c>
    </row>
    <row r="7598" spans="52:54" ht="15.75" customHeight="1">
      <c r="AZ7598" s="138">
        <f t="shared" ca="1" si="155"/>
        <v>399000</v>
      </c>
      <c r="BA7598" s="138">
        <f t="shared" ca="1" si="156"/>
        <v>398999</v>
      </c>
      <c r="BB7598" s="138">
        <f t="shared" ca="1" si="157"/>
        <v>1</v>
      </c>
    </row>
    <row r="7599" spans="52:54" ht="15.75" customHeight="1">
      <c r="AZ7599" s="138">
        <f t="shared" ca="1" si="155"/>
        <v>308000</v>
      </c>
      <c r="BA7599" s="138">
        <f t="shared" ca="1" si="156"/>
        <v>307999</v>
      </c>
      <c r="BB7599" s="138">
        <f t="shared" ca="1" si="157"/>
        <v>1</v>
      </c>
    </row>
    <row r="7600" spans="52:54" ht="15.75" customHeight="1">
      <c r="AZ7600" s="138">
        <f t="shared" ca="1" si="155"/>
        <v>399000</v>
      </c>
      <c r="BA7600" s="138">
        <f t="shared" ca="1" si="156"/>
        <v>398999</v>
      </c>
      <c r="BB7600" s="138">
        <f t="shared" ca="1" si="157"/>
        <v>1</v>
      </c>
    </row>
    <row r="7601" spans="52:54" ht="15.75" customHeight="1">
      <c r="AZ7601" s="138">
        <f t="shared" ca="1" si="155"/>
        <v>215000</v>
      </c>
      <c r="BA7601" s="138">
        <f t="shared" ca="1" si="156"/>
        <v>214999</v>
      </c>
      <c r="BB7601" s="138">
        <f t="shared" ca="1" si="157"/>
        <v>1</v>
      </c>
    </row>
    <row r="7602" spans="52:54" ht="15.75" customHeight="1">
      <c r="AZ7602" s="138">
        <f t="shared" ca="1" si="155"/>
        <v>262000</v>
      </c>
      <c r="BA7602" s="138">
        <f t="shared" ca="1" si="156"/>
        <v>261999</v>
      </c>
      <c r="BB7602" s="138">
        <f t="shared" ca="1" si="157"/>
        <v>1</v>
      </c>
    </row>
    <row r="7603" spans="52:54" ht="15.75" customHeight="1">
      <c r="AZ7603" s="138">
        <f t="shared" ca="1" si="155"/>
        <v>337000</v>
      </c>
      <c r="BA7603" s="138">
        <f t="shared" ca="1" si="156"/>
        <v>336999</v>
      </c>
      <c r="BB7603" s="138">
        <f t="shared" ca="1" si="157"/>
        <v>1</v>
      </c>
    </row>
    <row r="7604" spans="52:54" ht="15.75" customHeight="1">
      <c r="AZ7604" s="138">
        <f t="shared" ca="1" si="155"/>
        <v>264000</v>
      </c>
      <c r="BA7604" s="138">
        <f t="shared" ca="1" si="156"/>
        <v>263999</v>
      </c>
      <c r="BB7604" s="138">
        <f t="shared" ca="1" si="157"/>
        <v>1</v>
      </c>
    </row>
    <row r="7605" spans="52:54" ht="15.75" customHeight="1">
      <c r="AZ7605" s="138">
        <f t="shared" ca="1" si="155"/>
        <v>177000</v>
      </c>
      <c r="BA7605" s="138">
        <f t="shared" ca="1" si="156"/>
        <v>176999</v>
      </c>
      <c r="BB7605" s="138">
        <f t="shared" ca="1" si="157"/>
        <v>1</v>
      </c>
    </row>
    <row r="7606" spans="52:54" ht="15.75" customHeight="1">
      <c r="AZ7606" s="138">
        <f t="shared" ca="1" si="155"/>
        <v>180000</v>
      </c>
      <c r="BA7606" s="138">
        <f t="shared" ca="1" si="156"/>
        <v>179999</v>
      </c>
      <c r="BB7606" s="138">
        <f t="shared" ca="1" si="157"/>
        <v>1</v>
      </c>
    </row>
    <row r="7607" spans="52:54" ht="15.75" customHeight="1">
      <c r="AZ7607" s="138">
        <f t="shared" ca="1" si="155"/>
        <v>350000</v>
      </c>
      <c r="BA7607" s="138">
        <f t="shared" ca="1" si="156"/>
        <v>349999</v>
      </c>
      <c r="BB7607" s="138">
        <f t="shared" ca="1" si="157"/>
        <v>1</v>
      </c>
    </row>
    <row r="7608" spans="52:54" ht="15.75" customHeight="1">
      <c r="AZ7608" s="138">
        <f t="shared" ca="1" si="155"/>
        <v>256000</v>
      </c>
      <c r="BA7608" s="138">
        <f t="shared" ca="1" si="156"/>
        <v>255999</v>
      </c>
      <c r="BB7608" s="138">
        <f t="shared" ca="1" si="157"/>
        <v>1</v>
      </c>
    </row>
    <row r="7609" spans="52:54" ht="15.75" customHeight="1">
      <c r="AZ7609" s="138">
        <f t="shared" ca="1" si="155"/>
        <v>253000</v>
      </c>
      <c r="BA7609" s="138">
        <f t="shared" ca="1" si="156"/>
        <v>252999</v>
      </c>
      <c r="BB7609" s="138">
        <f t="shared" ca="1" si="157"/>
        <v>1</v>
      </c>
    </row>
    <row r="7610" spans="52:54" ht="15.75" customHeight="1">
      <c r="AZ7610" s="138">
        <f t="shared" ca="1" si="155"/>
        <v>377000</v>
      </c>
      <c r="BA7610" s="138">
        <f t="shared" ca="1" si="156"/>
        <v>376999</v>
      </c>
      <c r="BB7610" s="138">
        <f t="shared" ca="1" si="157"/>
        <v>1</v>
      </c>
    </row>
    <row r="7611" spans="52:54" ht="15.75" customHeight="1">
      <c r="AZ7611" s="138">
        <f t="shared" ca="1" si="155"/>
        <v>340000</v>
      </c>
      <c r="BA7611" s="138">
        <f t="shared" ca="1" si="156"/>
        <v>339999</v>
      </c>
      <c r="BB7611" s="138">
        <f t="shared" ca="1" si="157"/>
        <v>1</v>
      </c>
    </row>
    <row r="7612" spans="52:54" ht="15.75" customHeight="1">
      <c r="AZ7612" s="138">
        <f t="shared" ca="1" si="155"/>
        <v>391000</v>
      </c>
      <c r="BA7612" s="138">
        <f t="shared" ca="1" si="156"/>
        <v>390999</v>
      </c>
      <c r="BB7612" s="138">
        <f t="shared" ca="1" si="157"/>
        <v>1</v>
      </c>
    </row>
    <row r="7613" spans="52:54" ht="15.75" customHeight="1">
      <c r="AZ7613" s="138">
        <f t="shared" ca="1" si="155"/>
        <v>100000</v>
      </c>
      <c r="BA7613" s="138">
        <f t="shared" ca="1" si="156"/>
        <v>99999</v>
      </c>
      <c r="BB7613" s="138">
        <f t="shared" ca="1" si="157"/>
        <v>1</v>
      </c>
    </row>
    <row r="7614" spans="52:54" ht="15.75" customHeight="1">
      <c r="AZ7614" s="138">
        <f t="shared" ca="1" si="155"/>
        <v>346000</v>
      </c>
      <c r="BA7614" s="138">
        <f t="shared" ca="1" si="156"/>
        <v>345999</v>
      </c>
      <c r="BB7614" s="138">
        <f t="shared" ca="1" si="157"/>
        <v>1</v>
      </c>
    </row>
    <row r="7615" spans="52:54" ht="15.75" customHeight="1">
      <c r="AZ7615" s="138">
        <f t="shared" ca="1" si="155"/>
        <v>166000</v>
      </c>
      <c r="BA7615" s="138">
        <f t="shared" ca="1" si="156"/>
        <v>165999</v>
      </c>
      <c r="BB7615" s="138">
        <f t="shared" ca="1" si="157"/>
        <v>1</v>
      </c>
    </row>
    <row r="7616" spans="52:54" ht="15.75" customHeight="1">
      <c r="AZ7616" s="138">
        <f t="shared" ca="1" si="155"/>
        <v>136000</v>
      </c>
      <c r="BA7616" s="138">
        <f t="shared" ca="1" si="156"/>
        <v>135999</v>
      </c>
      <c r="BB7616" s="138">
        <f t="shared" ca="1" si="157"/>
        <v>1</v>
      </c>
    </row>
    <row r="7617" spans="52:54" ht="15.75" customHeight="1">
      <c r="AZ7617" s="138">
        <f t="shared" ca="1" si="155"/>
        <v>240000</v>
      </c>
      <c r="BA7617" s="138">
        <f t="shared" ca="1" si="156"/>
        <v>239999</v>
      </c>
      <c r="BB7617" s="138">
        <f t="shared" ca="1" si="157"/>
        <v>1</v>
      </c>
    </row>
    <row r="7618" spans="52:54" ht="15.75" customHeight="1">
      <c r="AZ7618" s="138">
        <f t="shared" ca="1" si="155"/>
        <v>116000</v>
      </c>
      <c r="BA7618" s="138">
        <f t="shared" ca="1" si="156"/>
        <v>115999</v>
      </c>
      <c r="BB7618" s="138">
        <f t="shared" ca="1" si="157"/>
        <v>1</v>
      </c>
    </row>
    <row r="7619" spans="52:54" ht="15.75" customHeight="1">
      <c r="AZ7619" s="138">
        <f t="shared" ca="1" si="155"/>
        <v>313000</v>
      </c>
      <c r="BA7619" s="138">
        <f t="shared" ca="1" si="156"/>
        <v>312999</v>
      </c>
      <c r="BB7619" s="138">
        <f t="shared" ca="1" si="157"/>
        <v>1</v>
      </c>
    </row>
    <row r="7620" spans="52:54" ht="15.75" customHeight="1">
      <c r="AZ7620" s="138">
        <f t="shared" ca="1" si="155"/>
        <v>145000</v>
      </c>
      <c r="BA7620" s="138">
        <f t="shared" ca="1" si="156"/>
        <v>144999</v>
      </c>
      <c r="BB7620" s="138">
        <f t="shared" ca="1" si="157"/>
        <v>1</v>
      </c>
    </row>
    <row r="7621" spans="52:54" ht="15.75" customHeight="1">
      <c r="AZ7621" s="138">
        <f t="shared" ca="1" si="155"/>
        <v>268000</v>
      </c>
      <c r="BA7621" s="138">
        <f t="shared" ca="1" si="156"/>
        <v>267999</v>
      </c>
      <c r="BB7621" s="138">
        <f t="shared" ca="1" si="157"/>
        <v>1</v>
      </c>
    </row>
    <row r="7622" spans="52:54" ht="15.75" customHeight="1">
      <c r="AZ7622" s="138">
        <f t="shared" ca="1" si="155"/>
        <v>391000</v>
      </c>
      <c r="BA7622" s="138">
        <f t="shared" ca="1" si="156"/>
        <v>390999</v>
      </c>
      <c r="BB7622" s="138">
        <f t="shared" ca="1" si="157"/>
        <v>1</v>
      </c>
    </row>
    <row r="7623" spans="52:54" ht="15.75" customHeight="1">
      <c r="AZ7623" s="138">
        <f t="shared" ca="1" si="155"/>
        <v>362000</v>
      </c>
      <c r="BA7623" s="138">
        <f t="shared" ca="1" si="156"/>
        <v>361999</v>
      </c>
      <c r="BB7623" s="138">
        <f t="shared" ca="1" si="157"/>
        <v>1</v>
      </c>
    </row>
    <row r="7624" spans="52:54" ht="15.75" customHeight="1">
      <c r="AZ7624" s="138">
        <f t="shared" ca="1" si="155"/>
        <v>263000</v>
      </c>
      <c r="BA7624" s="138">
        <f t="shared" ca="1" si="156"/>
        <v>262999</v>
      </c>
      <c r="BB7624" s="138">
        <f t="shared" ca="1" si="157"/>
        <v>1</v>
      </c>
    </row>
    <row r="7625" spans="52:54" ht="15.75" customHeight="1">
      <c r="AZ7625" s="138">
        <f t="shared" ca="1" si="155"/>
        <v>288000</v>
      </c>
      <c r="BA7625" s="138">
        <f t="shared" ca="1" si="156"/>
        <v>287999</v>
      </c>
      <c r="BB7625" s="138">
        <f t="shared" ca="1" si="157"/>
        <v>1</v>
      </c>
    </row>
    <row r="7626" spans="52:54" ht="15.75" customHeight="1">
      <c r="AZ7626" s="138">
        <f t="shared" ca="1" si="155"/>
        <v>213000</v>
      </c>
      <c r="BA7626" s="138">
        <f t="shared" ca="1" si="156"/>
        <v>212999</v>
      </c>
      <c r="BB7626" s="138">
        <f t="shared" ca="1" si="157"/>
        <v>1</v>
      </c>
    </row>
    <row r="7627" spans="52:54" ht="15.75" customHeight="1">
      <c r="AZ7627" s="138">
        <f t="shared" ca="1" si="155"/>
        <v>181000</v>
      </c>
      <c r="BA7627" s="138">
        <f t="shared" ca="1" si="156"/>
        <v>180999</v>
      </c>
      <c r="BB7627" s="138">
        <f t="shared" ca="1" si="157"/>
        <v>1</v>
      </c>
    </row>
    <row r="7628" spans="52:54" ht="15.75" customHeight="1">
      <c r="AZ7628" s="138">
        <f t="shared" ca="1" si="155"/>
        <v>399000</v>
      </c>
      <c r="BA7628" s="138">
        <f t="shared" ca="1" si="156"/>
        <v>398999</v>
      </c>
      <c r="BB7628" s="138">
        <f t="shared" ca="1" si="157"/>
        <v>1</v>
      </c>
    </row>
    <row r="7629" spans="52:54" ht="15.75" customHeight="1">
      <c r="AZ7629" s="138">
        <f t="shared" ca="1" si="155"/>
        <v>106000</v>
      </c>
      <c r="BA7629" s="138">
        <f t="shared" ca="1" si="156"/>
        <v>105999</v>
      </c>
      <c r="BB7629" s="138">
        <f t="shared" ca="1" si="157"/>
        <v>1</v>
      </c>
    </row>
    <row r="7630" spans="52:54" ht="15.75" customHeight="1">
      <c r="AZ7630" s="138">
        <f t="shared" ca="1" si="155"/>
        <v>122000</v>
      </c>
      <c r="BA7630" s="138">
        <f t="shared" ca="1" si="156"/>
        <v>121999</v>
      </c>
      <c r="BB7630" s="138">
        <f t="shared" ca="1" si="157"/>
        <v>1</v>
      </c>
    </row>
    <row r="7631" spans="52:54" ht="15.75" customHeight="1">
      <c r="AZ7631" s="138">
        <f t="shared" ca="1" si="155"/>
        <v>307000</v>
      </c>
      <c r="BA7631" s="138">
        <f t="shared" ca="1" si="156"/>
        <v>306999</v>
      </c>
      <c r="BB7631" s="138">
        <f t="shared" ca="1" si="157"/>
        <v>1</v>
      </c>
    </row>
    <row r="7632" spans="52:54" ht="15.75" customHeight="1">
      <c r="AZ7632" s="138">
        <f t="shared" ca="1" si="155"/>
        <v>388000</v>
      </c>
      <c r="BA7632" s="138">
        <f t="shared" ca="1" si="156"/>
        <v>387999</v>
      </c>
      <c r="BB7632" s="138">
        <f t="shared" ca="1" si="157"/>
        <v>1</v>
      </c>
    </row>
    <row r="7633" spans="52:54" ht="15.75" customHeight="1">
      <c r="AZ7633" s="138">
        <f t="shared" ca="1" si="155"/>
        <v>284000</v>
      </c>
      <c r="BA7633" s="138">
        <f t="shared" ca="1" si="156"/>
        <v>283999</v>
      </c>
      <c r="BB7633" s="138">
        <f t="shared" ca="1" si="157"/>
        <v>1</v>
      </c>
    </row>
    <row r="7634" spans="52:54" ht="15.75" customHeight="1">
      <c r="AZ7634" s="138">
        <f t="shared" ca="1" si="155"/>
        <v>117000</v>
      </c>
      <c r="BA7634" s="138">
        <f t="shared" ca="1" si="156"/>
        <v>116999</v>
      </c>
      <c r="BB7634" s="138">
        <f t="shared" ca="1" si="157"/>
        <v>1</v>
      </c>
    </row>
    <row r="7635" spans="52:54" ht="15.75" customHeight="1">
      <c r="AZ7635" s="138">
        <f t="shared" ca="1" si="155"/>
        <v>308000</v>
      </c>
      <c r="BA7635" s="138">
        <f t="shared" ca="1" si="156"/>
        <v>307999</v>
      </c>
      <c r="BB7635" s="138">
        <f t="shared" ca="1" si="157"/>
        <v>1</v>
      </c>
    </row>
    <row r="7636" spans="52:54" ht="15.75" customHeight="1">
      <c r="AZ7636" s="138">
        <f t="shared" ca="1" si="155"/>
        <v>292000</v>
      </c>
      <c r="BA7636" s="138">
        <f t="shared" ca="1" si="156"/>
        <v>291999</v>
      </c>
      <c r="BB7636" s="138">
        <f t="shared" ca="1" si="157"/>
        <v>1</v>
      </c>
    </row>
    <row r="7637" spans="52:54" ht="15.75" customHeight="1">
      <c r="AZ7637" s="138">
        <f t="shared" ca="1" si="155"/>
        <v>227000</v>
      </c>
      <c r="BA7637" s="138">
        <f t="shared" ca="1" si="156"/>
        <v>226999</v>
      </c>
      <c r="BB7637" s="138">
        <f t="shared" ca="1" si="157"/>
        <v>1</v>
      </c>
    </row>
    <row r="7638" spans="52:54" ht="15.75" customHeight="1">
      <c r="AZ7638" s="138">
        <f t="shared" ca="1" si="155"/>
        <v>360000</v>
      </c>
      <c r="BA7638" s="138">
        <f t="shared" ca="1" si="156"/>
        <v>359999</v>
      </c>
      <c r="BB7638" s="138">
        <f t="shared" ca="1" si="157"/>
        <v>1</v>
      </c>
    </row>
    <row r="7639" spans="52:54" ht="15.75" customHeight="1">
      <c r="AZ7639" s="138">
        <f t="shared" ca="1" si="155"/>
        <v>157000</v>
      </c>
      <c r="BA7639" s="138">
        <f t="shared" ca="1" si="156"/>
        <v>156999</v>
      </c>
      <c r="BB7639" s="138">
        <f t="shared" ca="1" si="157"/>
        <v>1</v>
      </c>
    </row>
    <row r="7640" spans="52:54" ht="15.75" customHeight="1">
      <c r="AZ7640" s="138">
        <f t="shared" ca="1" si="155"/>
        <v>332000</v>
      </c>
      <c r="BA7640" s="138">
        <f t="shared" ca="1" si="156"/>
        <v>331999</v>
      </c>
      <c r="BB7640" s="138">
        <f t="shared" ca="1" si="157"/>
        <v>1</v>
      </c>
    </row>
    <row r="7641" spans="52:54" ht="15.75" customHeight="1">
      <c r="AZ7641" s="138">
        <f t="shared" ca="1" si="155"/>
        <v>239000</v>
      </c>
      <c r="BA7641" s="138">
        <f t="shared" ca="1" si="156"/>
        <v>238999</v>
      </c>
      <c r="BB7641" s="138">
        <f t="shared" ca="1" si="157"/>
        <v>1</v>
      </c>
    </row>
    <row r="7642" spans="52:54" ht="15.75" customHeight="1">
      <c r="AZ7642" s="138">
        <f t="shared" ca="1" si="155"/>
        <v>194000</v>
      </c>
      <c r="BA7642" s="138">
        <f t="shared" ca="1" si="156"/>
        <v>193999</v>
      </c>
      <c r="BB7642" s="138">
        <f t="shared" ca="1" si="157"/>
        <v>1</v>
      </c>
    </row>
    <row r="7643" spans="52:54" ht="15.75" customHeight="1">
      <c r="AZ7643" s="138">
        <f t="shared" ca="1" si="155"/>
        <v>122000</v>
      </c>
      <c r="BA7643" s="138">
        <f t="shared" ca="1" si="156"/>
        <v>121999</v>
      </c>
      <c r="BB7643" s="138">
        <f t="shared" ca="1" si="157"/>
        <v>1</v>
      </c>
    </row>
    <row r="7644" spans="52:54" ht="15.75" customHeight="1">
      <c r="AZ7644" s="138">
        <f t="shared" ca="1" si="155"/>
        <v>252000</v>
      </c>
      <c r="BA7644" s="138">
        <f t="shared" ca="1" si="156"/>
        <v>251999</v>
      </c>
      <c r="BB7644" s="138">
        <f t="shared" ca="1" si="157"/>
        <v>1</v>
      </c>
    </row>
    <row r="7645" spans="52:54" ht="15.75" customHeight="1">
      <c r="AZ7645" s="138">
        <f t="shared" ca="1" si="155"/>
        <v>237000</v>
      </c>
      <c r="BA7645" s="138">
        <f t="shared" ca="1" si="156"/>
        <v>236999</v>
      </c>
      <c r="BB7645" s="138">
        <f t="shared" ca="1" si="157"/>
        <v>1</v>
      </c>
    </row>
    <row r="7646" spans="52:54" ht="15.75" customHeight="1">
      <c r="AZ7646" s="138">
        <f t="shared" ca="1" si="155"/>
        <v>106000</v>
      </c>
      <c r="BA7646" s="138">
        <f t="shared" ca="1" si="156"/>
        <v>105999</v>
      </c>
      <c r="BB7646" s="138">
        <f t="shared" ca="1" si="157"/>
        <v>1</v>
      </c>
    </row>
    <row r="7647" spans="52:54" ht="15.75" customHeight="1">
      <c r="AZ7647" s="138">
        <f t="shared" ca="1" si="155"/>
        <v>373000</v>
      </c>
      <c r="BA7647" s="138">
        <f t="shared" ca="1" si="156"/>
        <v>372999</v>
      </c>
      <c r="BB7647" s="138">
        <f t="shared" ca="1" si="157"/>
        <v>1</v>
      </c>
    </row>
    <row r="7648" spans="52:54" ht="15.75" customHeight="1">
      <c r="AZ7648" s="138">
        <f t="shared" ca="1" si="155"/>
        <v>207000</v>
      </c>
      <c r="BA7648" s="138">
        <f t="shared" ca="1" si="156"/>
        <v>206999</v>
      </c>
      <c r="BB7648" s="138">
        <f t="shared" ca="1" si="157"/>
        <v>1</v>
      </c>
    </row>
    <row r="7649" spans="52:54" ht="15.75" customHeight="1">
      <c r="AZ7649" s="138">
        <f t="shared" ca="1" si="155"/>
        <v>221000</v>
      </c>
      <c r="BA7649" s="138">
        <f t="shared" ca="1" si="156"/>
        <v>220999</v>
      </c>
      <c r="BB7649" s="138">
        <f t="shared" ca="1" si="157"/>
        <v>1</v>
      </c>
    </row>
    <row r="7650" spans="52:54" ht="15.75" customHeight="1">
      <c r="AZ7650" s="138">
        <f t="shared" ca="1" si="155"/>
        <v>302000</v>
      </c>
      <c r="BA7650" s="138">
        <f t="shared" ca="1" si="156"/>
        <v>301999</v>
      </c>
      <c r="BB7650" s="138">
        <f t="shared" ca="1" si="157"/>
        <v>1</v>
      </c>
    </row>
    <row r="7651" spans="52:54" ht="15.75" customHeight="1">
      <c r="AZ7651" s="138">
        <f t="shared" ca="1" si="155"/>
        <v>294000</v>
      </c>
      <c r="BA7651" s="138">
        <f t="shared" ca="1" si="156"/>
        <v>293999</v>
      </c>
      <c r="BB7651" s="138">
        <f t="shared" ca="1" si="157"/>
        <v>1</v>
      </c>
    </row>
    <row r="7652" spans="52:54" ht="15.75" customHeight="1">
      <c r="AZ7652" s="138">
        <f t="shared" ca="1" si="155"/>
        <v>209000</v>
      </c>
      <c r="BA7652" s="138">
        <f t="shared" ca="1" si="156"/>
        <v>208999</v>
      </c>
      <c r="BB7652" s="138">
        <f t="shared" ca="1" si="157"/>
        <v>1</v>
      </c>
    </row>
    <row r="7653" spans="52:54" ht="15.75" customHeight="1">
      <c r="AZ7653" s="138">
        <f t="shared" ca="1" si="155"/>
        <v>371000</v>
      </c>
      <c r="BA7653" s="138">
        <f t="shared" ca="1" si="156"/>
        <v>370999</v>
      </c>
      <c r="BB7653" s="138">
        <f t="shared" ca="1" si="157"/>
        <v>1</v>
      </c>
    </row>
    <row r="7654" spans="52:54" ht="15.75" customHeight="1">
      <c r="AZ7654" s="138">
        <f t="shared" ref="AZ7654:AZ7908" ca="1" si="158">RANDBETWEEN(100,400)*1000</f>
        <v>318000</v>
      </c>
      <c r="BA7654" s="138">
        <f t="shared" ref="BA7654:BA7908" ca="1" si="159">+AZ7654-1</f>
        <v>317999</v>
      </c>
      <c r="BB7654" s="138">
        <f t="shared" ref="BB7654:BB7908" ca="1" si="160">+AZ7654-BA7654</f>
        <v>1</v>
      </c>
    </row>
    <row r="7655" spans="52:54" ht="15.75" customHeight="1">
      <c r="AZ7655" s="138">
        <f t="shared" ca="1" si="158"/>
        <v>266000</v>
      </c>
      <c r="BA7655" s="138">
        <f t="shared" ca="1" si="159"/>
        <v>265999</v>
      </c>
      <c r="BB7655" s="138">
        <f t="shared" ca="1" si="160"/>
        <v>1</v>
      </c>
    </row>
    <row r="7656" spans="52:54" ht="15.75" customHeight="1">
      <c r="AZ7656" s="138">
        <f t="shared" ca="1" si="158"/>
        <v>177000</v>
      </c>
      <c r="BA7656" s="138">
        <f t="shared" ca="1" si="159"/>
        <v>176999</v>
      </c>
      <c r="BB7656" s="138">
        <f t="shared" ca="1" si="160"/>
        <v>1</v>
      </c>
    </row>
    <row r="7657" spans="52:54" ht="15.75" customHeight="1">
      <c r="AZ7657" s="138">
        <f t="shared" ca="1" si="158"/>
        <v>121000</v>
      </c>
      <c r="BA7657" s="138">
        <f t="shared" ca="1" si="159"/>
        <v>120999</v>
      </c>
      <c r="BB7657" s="138">
        <f t="shared" ca="1" si="160"/>
        <v>1</v>
      </c>
    </row>
    <row r="7658" spans="52:54" ht="15.75" customHeight="1">
      <c r="AZ7658" s="138">
        <f t="shared" ca="1" si="158"/>
        <v>275000</v>
      </c>
      <c r="BA7658" s="138">
        <f t="shared" ca="1" si="159"/>
        <v>274999</v>
      </c>
      <c r="BB7658" s="138">
        <f t="shared" ca="1" si="160"/>
        <v>1</v>
      </c>
    </row>
    <row r="7659" spans="52:54" ht="15.75" customHeight="1">
      <c r="AZ7659" s="138">
        <f t="shared" ca="1" si="158"/>
        <v>231000</v>
      </c>
      <c r="BA7659" s="138">
        <f t="shared" ca="1" si="159"/>
        <v>230999</v>
      </c>
      <c r="BB7659" s="138">
        <f t="shared" ca="1" si="160"/>
        <v>1</v>
      </c>
    </row>
    <row r="7660" spans="52:54" ht="15.75" customHeight="1">
      <c r="AZ7660" s="138">
        <f t="shared" ca="1" si="158"/>
        <v>132000</v>
      </c>
      <c r="BA7660" s="138">
        <f t="shared" ca="1" si="159"/>
        <v>131999</v>
      </c>
      <c r="BB7660" s="138">
        <f t="shared" ca="1" si="160"/>
        <v>1</v>
      </c>
    </row>
    <row r="7661" spans="52:54" ht="15.75" customHeight="1">
      <c r="AZ7661" s="138">
        <f t="shared" ca="1" si="158"/>
        <v>148000</v>
      </c>
      <c r="BA7661" s="138">
        <f t="shared" ca="1" si="159"/>
        <v>147999</v>
      </c>
      <c r="BB7661" s="138">
        <f t="shared" ca="1" si="160"/>
        <v>1</v>
      </c>
    </row>
    <row r="7662" spans="52:54" ht="15.75" customHeight="1">
      <c r="AZ7662" s="138">
        <f t="shared" ca="1" si="158"/>
        <v>376000</v>
      </c>
      <c r="BA7662" s="138">
        <f t="shared" ca="1" si="159"/>
        <v>375999</v>
      </c>
      <c r="BB7662" s="138">
        <f t="shared" ca="1" si="160"/>
        <v>1</v>
      </c>
    </row>
    <row r="7663" spans="52:54" ht="15.75" customHeight="1">
      <c r="AZ7663" s="138">
        <f t="shared" ca="1" si="158"/>
        <v>210000</v>
      </c>
      <c r="BA7663" s="138">
        <f t="shared" ca="1" si="159"/>
        <v>209999</v>
      </c>
      <c r="BB7663" s="138">
        <f t="shared" ca="1" si="160"/>
        <v>1</v>
      </c>
    </row>
    <row r="7664" spans="52:54" ht="15.75" customHeight="1">
      <c r="AZ7664" s="138">
        <f t="shared" ca="1" si="158"/>
        <v>298000</v>
      </c>
      <c r="BA7664" s="138">
        <f t="shared" ca="1" si="159"/>
        <v>297999</v>
      </c>
      <c r="BB7664" s="138">
        <f t="shared" ca="1" si="160"/>
        <v>1</v>
      </c>
    </row>
    <row r="7665" spans="52:54" ht="15.75" customHeight="1">
      <c r="AZ7665" s="138">
        <f t="shared" ca="1" si="158"/>
        <v>277000</v>
      </c>
      <c r="BA7665" s="138">
        <f t="shared" ca="1" si="159"/>
        <v>276999</v>
      </c>
      <c r="BB7665" s="138">
        <f t="shared" ca="1" si="160"/>
        <v>1</v>
      </c>
    </row>
    <row r="7666" spans="52:54" ht="15.75" customHeight="1">
      <c r="AZ7666" s="138">
        <f t="shared" ca="1" si="158"/>
        <v>379000</v>
      </c>
      <c r="BA7666" s="138">
        <f t="shared" ca="1" si="159"/>
        <v>378999</v>
      </c>
      <c r="BB7666" s="138">
        <f t="shared" ca="1" si="160"/>
        <v>1</v>
      </c>
    </row>
    <row r="7667" spans="52:54" ht="15.75" customHeight="1">
      <c r="AZ7667" s="138">
        <f t="shared" ca="1" si="158"/>
        <v>242000</v>
      </c>
      <c r="BA7667" s="138">
        <f t="shared" ca="1" si="159"/>
        <v>241999</v>
      </c>
      <c r="BB7667" s="138">
        <f t="shared" ca="1" si="160"/>
        <v>1</v>
      </c>
    </row>
    <row r="7668" spans="52:54" ht="15.75" customHeight="1">
      <c r="AZ7668" s="138">
        <f t="shared" ca="1" si="158"/>
        <v>356000</v>
      </c>
      <c r="BA7668" s="138">
        <f t="shared" ca="1" si="159"/>
        <v>355999</v>
      </c>
      <c r="BB7668" s="138">
        <f t="shared" ca="1" si="160"/>
        <v>1</v>
      </c>
    </row>
    <row r="7669" spans="52:54" ht="15.75" customHeight="1">
      <c r="AZ7669" s="138">
        <f t="shared" ca="1" si="158"/>
        <v>111000</v>
      </c>
      <c r="BA7669" s="138">
        <f t="shared" ca="1" si="159"/>
        <v>110999</v>
      </c>
      <c r="BB7669" s="138">
        <f t="shared" ca="1" si="160"/>
        <v>1</v>
      </c>
    </row>
    <row r="7670" spans="52:54" ht="15.75" customHeight="1">
      <c r="AZ7670" s="138">
        <f t="shared" ca="1" si="158"/>
        <v>280000</v>
      </c>
      <c r="BA7670" s="138">
        <f t="shared" ca="1" si="159"/>
        <v>279999</v>
      </c>
      <c r="BB7670" s="138">
        <f t="shared" ca="1" si="160"/>
        <v>1</v>
      </c>
    </row>
    <row r="7671" spans="52:54" ht="15.75" customHeight="1">
      <c r="AZ7671" s="138">
        <f t="shared" ca="1" si="158"/>
        <v>327000</v>
      </c>
      <c r="BA7671" s="138">
        <f t="shared" ca="1" si="159"/>
        <v>326999</v>
      </c>
      <c r="BB7671" s="138">
        <f t="shared" ca="1" si="160"/>
        <v>1</v>
      </c>
    </row>
    <row r="7672" spans="52:54" ht="15.75" customHeight="1">
      <c r="AZ7672" s="138">
        <f t="shared" ca="1" si="158"/>
        <v>100000</v>
      </c>
      <c r="BA7672" s="138">
        <f t="shared" ca="1" si="159"/>
        <v>99999</v>
      </c>
      <c r="BB7672" s="138">
        <f t="shared" ca="1" si="160"/>
        <v>1</v>
      </c>
    </row>
    <row r="7673" spans="52:54" ht="15.75" customHeight="1">
      <c r="AZ7673" s="138">
        <f t="shared" ca="1" si="158"/>
        <v>144000</v>
      </c>
      <c r="BA7673" s="138">
        <f t="shared" ca="1" si="159"/>
        <v>143999</v>
      </c>
      <c r="BB7673" s="138">
        <f t="shared" ca="1" si="160"/>
        <v>1</v>
      </c>
    </row>
    <row r="7674" spans="52:54" ht="15.75" customHeight="1">
      <c r="AZ7674" s="138">
        <f t="shared" ca="1" si="158"/>
        <v>250000</v>
      </c>
      <c r="BA7674" s="138">
        <f t="shared" ca="1" si="159"/>
        <v>249999</v>
      </c>
      <c r="BB7674" s="138">
        <f t="shared" ca="1" si="160"/>
        <v>1</v>
      </c>
    </row>
    <row r="7675" spans="52:54" ht="15.75" customHeight="1">
      <c r="AZ7675" s="138">
        <f t="shared" ca="1" si="158"/>
        <v>240000</v>
      </c>
      <c r="BA7675" s="138">
        <f t="shared" ca="1" si="159"/>
        <v>239999</v>
      </c>
      <c r="BB7675" s="138">
        <f t="shared" ca="1" si="160"/>
        <v>1</v>
      </c>
    </row>
    <row r="7676" spans="52:54" ht="15.75" customHeight="1">
      <c r="AZ7676" s="138">
        <f t="shared" ca="1" si="158"/>
        <v>102000</v>
      </c>
      <c r="BA7676" s="138">
        <f t="shared" ca="1" si="159"/>
        <v>101999</v>
      </c>
      <c r="BB7676" s="138">
        <f t="shared" ca="1" si="160"/>
        <v>1</v>
      </c>
    </row>
    <row r="7677" spans="52:54" ht="15.75" customHeight="1">
      <c r="AZ7677" s="138">
        <f t="shared" ca="1" si="158"/>
        <v>372000</v>
      </c>
      <c r="BA7677" s="138">
        <f t="shared" ca="1" si="159"/>
        <v>371999</v>
      </c>
      <c r="BB7677" s="138">
        <f t="shared" ca="1" si="160"/>
        <v>1</v>
      </c>
    </row>
    <row r="7678" spans="52:54" ht="15.75" customHeight="1">
      <c r="AZ7678" s="138">
        <f t="shared" ca="1" si="158"/>
        <v>270000</v>
      </c>
      <c r="BA7678" s="138">
        <f t="shared" ca="1" si="159"/>
        <v>269999</v>
      </c>
      <c r="BB7678" s="138">
        <f t="shared" ca="1" si="160"/>
        <v>1</v>
      </c>
    </row>
    <row r="7679" spans="52:54" ht="15.75" customHeight="1">
      <c r="AZ7679" s="138">
        <f t="shared" ca="1" si="158"/>
        <v>343000</v>
      </c>
      <c r="BA7679" s="138">
        <f t="shared" ca="1" si="159"/>
        <v>342999</v>
      </c>
      <c r="BB7679" s="138">
        <f t="shared" ca="1" si="160"/>
        <v>1</v>
      </c>
    </row>
    <row r="7680" spans="52:54" ht="15.75" customHeight="1">
      <c r="AZ7680" s="138">
        <f t="shared" ca="1" si="158"/>
        <v>266000</v>
      </c>
      <c r="BA7680" s="138">
        <f t="shared" ca="1" si="159"/>
        <v>265999</v>
      </c>
      <c r="BB7680" s="138">
        <f t="shared" ca="1" si="160"/>
        <v>1</v>
      </c>
    </row>
    <row r="7681" spans="52:54" ht="15.75" customHeight="1">
      <c r="AZ7681" s="138">
        <f t="shared" ca="1" si="158"/>
        <v>149000</v>
      </c>
      <c r="BA7681" s="138">
        <f t="shared" ca="1" si="159"/>
        <v>148999</v>
      </c>
      <c r="BB7681" s="138">
        <f t="shared" ca="1" si="160"/>
        <v>1</v>
      </c>
    </row>
    <row r="7682" spans="52:54" ht="15.75" customHeight="1">
      <c r="AZ7682" s="138">
        <f t="shared" ca="1" si="158"/>
        <v>253000</v>
      </c>
      <c r="BA7682" s="138">
        <f t="shared" ca="1" si="159"/>
        <v>252999</v>
      </c>
      <c r="BB7682" s="138">
        <f t="shared" ca="1" si="160"/>
        <v>1</v>
      </c>
    </row>
    <row r="7683" spans="52:54" ht="15.75" customHeight="1">
      <c r="AZ7683" s="138">
        <f t="shared" ca="1" si="158"/>
        <v>208000</v>
      </c>
      <c r="BA7683" s="138">
        <f t="shared" ca="1" si="159"/>
        <v>207999</v>
      </c>
      <c r="BB7683" s="138">
        <f t="shared" ca="1" si="160"/>
        <v>1</v>
      </c>
    </row>
    <row r="7684" spans="52:54" ht="15.75" customHeight="1">
      <c r="AZ7684" s="138">
        <f t="shared" ca="1" si="158"/>
        <v>237000</v>
      </c>
      <c r="BA7684" s="138">
        <f t="shared" ca="1" si="159"/>
        <v>236999</v>
      </c>
      <c r="BB7684" s="138">
        <f t="shared" ca="1" si="160"/>
        <v>1</v>
      </c>
    </row>
    <row r="7685" spans="52:54" ht="15.75" customHeight="1">
      <c r="AZ7685" s="138">
        <f t="shared" ca="1" si="158"/>
        <v>159000</v>
      </c>
      <c r="BA7685" s="138">
        <f t="shared" ca="1" si="159"/>
        <v>158999</v>
      </c>
      <c r="BB7685" s="138">
        <f t="shared" ca="1" si="160"/>
        <v>1</v>
      </c>
    </row>
    <row r="7686" spans="52:54" ht="15.75" customHeight="1">
      <c r="AZ7686" s="138">
        <f t="shared" ca="1" si="158"/>
        <v>327000</v>
      </c>
      <c r="BA7686" s="138">
        <f t="shared" ca="1" si="159"/>
        <v>326999</v>
      </c>
      <c r="BB7686" s="138">
        <f t="shared" ca="1" si="160"/>
        <v>1</v>
      </c>
    </row>
    <row r="7687" spans="52:54" ht="15.75" customHeight="1">
      <c r="AZ7687" s="138">
        <f t="shared" ca="1" si="158"/>
        <v>187000</v>
      </c>
      <c r="BA7687" s="138">
        <f t="shared" ca="1" si="159"/>
        <v>186999</v>
      </c>
      <c r="BB7687" s="138">
        <f t="shared" ca="1" si="160"/>
        <v>1</v>
      </c>
    </row>
    <row r="7688" spans="52:54" ht="15.75" customHeight="1">
      <c r="AZ7688" s="138">
        <f t="shared" ca="1" si="158"/>
        <v>293000</v>
      </c>
      <c r="BA7688" s="138">
        <f t="shared" ca="1" si="159"/>
        <v>292999</v>
      </c>
      <c r="BB7688" s="138">
        <f t="shared" ca="1" si="160"/>
        <v>1</v>
      </c>
    </row>
    <row r="7689" spans="52:54" ht="15.75" customHeight="1">
      <c r="AZ7689" s="138">
        <f t="shared" ca="1" si="158"/>
        <v>400000</v>
      </c>
      <c r="BA7689" s="138">
        <f t="shared" ca="1" si="159"/>
        <v>399999</v>
      </c>
      <c r="BB7689" s="138">
        <f t="shared" ca="1" si="160"/>
        <v>1</v>
      </c>
    </row>
    <row r="7690" spans="52:54" ht="15.75" customHeight="1">
      <c r="AZ7690" s="138">
        <f t="shared" ca="1" si="158"/>
        <v>326000</v>
      </c>
      <c r="BA7690" s="138">
        <f t="shared" ca="1" si="159"/>
        <v>325999</v>
      </c>
      <c r="BB7690" s="138">
        <f t="shared" ca="1" si="160"/>
        <v>1</v>
      </c>
    </row>
    <row r="7691" spans="52:54" ht="15.75" customHeight="1">
      <c r="AZ7691" s="138">
        <f t="shared" ca="1" si="158"/>
        <v>375000</v>
      </c>
      <c r="BA7691" s="138">
        <f t="shared" ca="1" si="159"/>
        <v>374999</v>
      </c>
      <c r="BB7691" s="138">
        <f t="shared" ca="1" si="160"/>
        <v>1</v>
      </c>
    </row>
    <row r="7692" spans="52:54" ht="15.75" customHeight="1">
      <c r="AZ7692" s="138">
        <f t="shared" ca="1" si="158"/>
        <v>254000</v>
      </c>
      <c r="BA7692" s="138">
        <f t="shared" ca="1" si="159"/>
        <v>253999</v>
      </c>
      <c r="BB7692" s="138">
        <f t="shared" ca="1" si="160"/>
        <v>1</v>
      </c>
    </row>
    <row r="7693" spans="52:54" ht="15.75" customHeight="1">
      <c r="AZ7693" s="138">
        <f t="shared" ca="1" si="158"/>
        <v>173000</v>
      </c>
      <c r="BA7693" s="138">
        <f t="shared" ca="1" si="159"/>
        <v>172999</v>
      </c>
      <c r="BB7693" s="138">
        <f t="shared" ca="1" si="160"/>
        <v>1</v>
      </c>
    </row>
    <row r="7694" spans="52:54" ht="15.75" customHeight="1">
      <c r="AZ7694" s="138">
        <f t="shared" ca="1" si="158"/>
        <v>169000</v>
      </c>
      <c r="BA7694" s="138">
        <f t="shared" ca="1" si="159"/>
        <v>168999</v>
      </c>
      <c r="BB7694" s="138">
        <f t="shared" ca="1" si="160"/>
        <v>1</v>
      </c>
    </row>
    <row r="7695" spans="52:54" ht="15.75" customHeight="1">
      <c r="AZ7695" s="138">
        <f t="shared" ca="1" si="158"/>
        <v>346000</v>
      </c>
      <c r="BA7695" s="138">
        <f t="shared" ca="1" si="159"/>
        <v>345999</v>
      </c>
      <c r="BB7695" s="138">
        <f t="shared" ca="1" si="160"/>
        <v>1</v>
      </c>
    </row>
    <row r="7696" spans="52:54" ht="15.75" customHeight="1">
      <c r="AZ7696" s="138">
        <f t="shared" ca="1" si="158"/>
        <v>176000</v>
      </c>
      <c r="BA7696" s="138">
        <f t="shared" ca="1" si="159"/>
        <v>175999</v>
      </c>
      <c r="BB7696" s="138">
        <f t="shared" ca="1" si="160"/>
        <v>1</v>
      </c>
    </row>
    <row r="7697" spans="52:54" ht="15.75" customHeight="1">
      <c r="AZ7697" s="138">
        <f t="shared" ca="1" si="158"/>
        <v>329000</v>
      </c>
      <c r="BA7697" s="138">
        <f t="shared" ca="1" si="159"/>
        <v>328999</v>
      </c>
      <c r="BB7697" s="138">
        <f t="shared" ca="1" si="160"/>
        <v>1</v>
      </c>
    </row>
    <row r="7698" spans="52:54" ht="15.75" customHeight="1">
      <c r="AZ7698" s="138">
        <f t="shared" ca="1" si="158"/>
        <v>124000</v>
      </c>
      <c r="BA7698" s="138">
        <f t="shared" ca="1" si="159"/>
        <v>123999</v>
      </c>
      <c r="BB7698" s="138">
        <f t="shared" ca="1" si="160"/>
        <v>1</v>
      </c>
    </row>
    <row r="7699" spans="52:54" ht="15.75" customHeight="1">
      <c r="AZ7699" s="138">
        <f t="shared" ca="1" si="158"/>
        <v>397000</v>
      </c>
      <c r="BA7699" s="138">
        <f t="shared" ca="1" si="159"/>
        <v>396999</v>
      </c>
      <c r="BB7699" s="138">
        <f t="shared" ca="1" si="160"/>
        <v>1</v>
      </c>
    </row>
    <row r="7700" spans="52:54" ht="15.75" customHeight="1">
      <c r="AZ7700" s="138">
        <f t="shared" ca="1" si="158"/>
        <v>392000</v>
      </c>
      <c r="BA7700" s="138">
        <f t="shared" ca="1" si="159"/>
        <v>391999</v>
      </c>
      <c r="BB7700" s="138">
        <f t="shared" ca="1" si="160"/>
        <v>1</v>
      </c>
    </row>
    <row r="7701" spans="52:54" ht="15.75" customHeight="1">
      <c r="AZ7701" s="138">
        <f t="shared" ca="1" si="158"/>
        <v>319000</v>
      </c>
      <c r="BA7701" s="138">
        <f t="shared" ca="1" si="159"/>
        <v>318999</v>
      </c>
      <c r="BB7701" s="138">
        <f t="shared" ca="1" si="160"/>
        <v>1</v>
      </c>
    </row>
    <row r="7702" spans="52:54" ht="15.75" customHeight="1">
      <c r="AZ7702" s="138">
        <f t="shared" ca="1" si="158"/>
        <v>392000</v>
      </c>
      <c r="BA7702" s="138">
        <f t="shared" ca="1" si="159"/>
        <v>391999</v>
      </c>
      <c r="BB7702" s="138">
        <f t="shared" ca="1" si="160"/>
        <v>1</v>
      </c>
    </row>
    <row r="7703" spans="52:54" ht="15.75" customHeight="1">
      <c r="AZ7703" s="138">
        <f t="shared" ca="1" si="158"/>
        <v>337000</v>
      </c>
      <c r="BA7703" s="138">
        <f t="shared" ca="1" si="159"/>
        <v>336999</v>
      </c>
      <c r="BB7703" s="138">
        <f t="shared" ca="1" si="160"/>
        <v>1</v>
      </c>
    </row>
    <row r="7704" spans="52:54" ht="15.75" customHeight="1">
      <c r="AZ7704" s="138">
        <f t="shared" ca="1" si="158"/>
        <v>359000</v>
      </c>
      <c r="BA7704" s="138">
        <f t="shared" ca="1" si="159"/>
        <v>358999</v>
      </c>
      <c r="BB7704" s="138">
        <f t="shared" ca="1" si="160"/>
        <v>1</v>
      </c>
    </row>
    <row r="7705" spans="52:54" ht="15.75" customHeight="1">
      <c r="AZ7705" s="138">
        <f t="shared" ca="1" si="158"/>
        <v>389000</v>
      </c>
      <c r="BA7705" s="138">
        <f t="shared" ca="1" si="159"/>
        <v>388999</v>
      </c>
      <c r="BB7705" s="138">
        <f t="shared" ca="1" si="160"/>
        <v>1</v>
      </c>
    </row>
    <row r="7706" spans="52:54" ht="15.75" customHeight="1">
      <c r="AZ7706" s="138">
        <f t="shared" ca="1" si="158"/>
        <v>333000</v>
      </c>
      <c r="BA7706" s="138">
        <f t="shared" ca="1" si="159"/>
        <v>332999</v>
      </c>
      <c r="BB7706" s="138">
        <f t="shared" ca="1" si="160"/>
        <v>1</v>
      </c>
    </row>
    <row r="7707" spans="52:54" ht="15.75" customHeight="1">
      <c r="AZ7707" s="138">
        <f t="shared" ca="1" si="158"/>
        <v>245000</v>
      </c>
      <c r="BA7707" s="138">
        <f t="shared" ca="1" si="159"/>
        <v>244999</v>
      </c>
      <c r="BB7707" s="138">
        <f t="shared" ca="1" si="160"/>
        <v>1</v>
      </c>
    </row>
    <row r="7708" spans="52:54" ht="15.75" customHeight="1">
      <c r="AZ7708" s="138">
        <f t="shared" ca="1" si="158"/>
        <v>164000</v>
      </c>
      <c r="BA7708" s="138">
        <f t="shared" ca="1" si="159"/>
        <v>163999</v>
      </c>
      <c r="BB7708" s="138">
        <f t="shared" ca="1" si="160"/>
        <v>1</v>
      </c>
    </row>
    <row r="7709" spans="52:54" ht="15.75" customHeight="1">
      <c r="AZ7709" s="138">
        <f t="shared" ca="1" si="158"/>
        <v>376000</v>
      </c>
      <c r="BA7709" s="138">
        <f t="shared" ca="1" si="159"/>
        <v>375999</v>
      </c>
      <c r="BB7709" s="138">
        <f t="shared" ca="1" si="160"/>
        <v>1</v>
      </c>
    </row>
    <row r="7710" spans="52:54" ht="15.75" customHeight="1">
      <c r="AZ7710" s="138">
        <f t="shared" ca="1" si="158"/>
        <v>141000</v>
      </c>
      <c r="BA7710" s="138">
        <f t="shared" ca="1" si="159"/>
        <v>140999</v>
      </c>
      <c r="BB7710" s="138">
        <f t="shared" ca="1" si="160"/>
        <v>1</v>
      </c>
    </row>
    <row r="7711" spans="52:54" ht="15.75" customHeight="1">
      <c r="AZ7711" s="138">
        <f t="shared" ca="1" si="158"/>
        <v>109000</v>
      </c>
      <c r="BA7711" s="138">
        <f t="shared" ca="1" si="159"/>
        <v>108999</v>
      </c>
      <c r="BB7711" s="138">
        <f t="shared" ca="1" si="160"/>
        <v>1</v>
      </c>
    </row>
    <row r="7712" spans="52:54" ht="15.75" customHeight="1">
      <c r="AZ7712" s="138">
        <f t="shared" ca="1" si="158"/>
        <v>278000</v>
      </c>
      <c r="BA7712" s="138">
        <f t="shared" ca="1" si="159"/>
        <v>277999</v>
      </c>
      <c r="BB7712" s="138">
        <f t="shared" ca="1" si="160"/>
        <v>1</v>
      </c>
    </row>
    <row r="7713" spans="52:54" ht="15.75" customHeight="1">
      <c r="AZ7713" s="138">
        <f t="shared" ca="1" si="158"/>
        <v>162000</v>
      </c>
      <c r="BA7713" s="138">
        <f t="shared" ca="1" si="159"/>
        <v>161999</v>
      </c>
      <c r="BB7713" s="138">
        <f t="shared" ca="1" si="160"/>
        <v>1</v>
      </c>
    </row>
    <row r="7714" spans="52:54" ht="15.75" customHeight="1">
      <c r="AZ7714" s="138">
        <f t="shared" ca="1" si="158"/>
        <v>242000</v>
      </c>
      <c r="BA7714" s="138">
        <f t="shared" ca="1" si="159"/>
        <v>241999</v>
      </c>
      <c r="BB7714" s="138">
        <f t="shared" ca="1" si="160"/>
        <v>1</v>
      </c>
    </row>
    <row r="7715" spans="52:54" ht="15.75" customHeight="1">
      <c r="AZ7715" s="138">
        <f t="shared" ca="1" si="158"/>
        <v>397000</v>
      </c>
      <c r="BA7715" s="138">
        <f t="shared" ca="1" si="159"/>
        <v>396999</v>
      </c>
      <c r="BB7715" s="138">
        <f t="shared" ca="1" si="160"/>
        <v>1</v>
      </c>
    </row>
    <row r="7716" spans="52:54" ht="15.75" customHeight="1">
      <c r="AZ7716" s="138">
        <f t="shared" ca="1" si="158"/>
        <v>110000</v>
      </c>
      <c r="BA7716" s="138">
        <f t="shared" ca="1" si="159"/>
        <v>109999</v>
      </c>
      <c r="BB7716" s="138">
        <f t="shared" ca="1" si="160"/>
        <v>1</v>
      </c>
    </row>
    <row r="7717" spans="52:54" ht="15.75" customHeight="1">
      <c r="AZ7717" s="138">
        <f t="shared" ca="1" si="158"/>
        <v>126000</v>
      </c>
      <c r="BA7717" s="138">
        <f t="shared" ca="1" si="159"/>
        <v>125999</v>
      </c>
      <c r="BB7717" s="138">
        <f t="shared" ca="1" si="160"/>
        <v>1</v>
      </c>
    </row>
    <row r="7718" spans="52:54" ht="15.75" customHeight="1">
      <c r="AZ7718" s="138">
        <f t="shared" ca="1" si="158"/>
        <v>202000</v>
      </c>
      <c r="BA7718" s="138">
        <f t="shared" ca="1" si="159"/>
        <v>201999</v>
      </c>
      <c r="BB7718" s="138">
        <f t="shared" ca="1" si="160"/>
        <v>1</v>
      </c>
    </row>
    <row r="7719" spans="52:54" ht="15.75" customHeight="1">
      <c r="AZ7719" s="138">
        <f t="shared" ca="1" si="158"/>
        <v>241000</v>
      </c>
      <c r="BA7719" s="138">
        <f t="shared" ca="1" si="159"/>
        <v>240999</v>
      </c>
      <c r="BB7719" s="138">
        <f t="shared" ca="1" si="160"/>
        <v>1</v>
      </c>
    </row>
    <row r="7720" spans="52:54" ht="15.75" customHeight="1">
      <c r="AZ7720" s="138">
        <f t="shared" ca="1" si="158"/>
        <v>384000</v>
      </c>
      <c r="BA7720" s="138">
        <f t="shared" ca="1" si="159"/>
        <v>383999</v>
      </c>
      <c r="BB7720" s="138">
        <f t="shared" ca="1" si="160"/>
        <v>1</v>
      </c>
    </row>
    <row r="7721" spans="52:54" ht="15.75" customHeight="1">
      <c r="AZ7721" s="138">
        <f t="shared" ca="1" si="158"/>
        <v>136000</v>
      </c>
      <c r="BA7721" s="138">
        <f t="shared" ca="1" si="159"/>
        <v>135999</v>
      </c>
      <c r="BB7721" s="138">
        <f t="shared" ca="1" si="160"/>
        <v>1</v>
      </c>
    </row>
    <row r="7722" spans="52:54" ht="15.75" customHeight="1">
      <c r="AZ7722" s="138">
        <f t="shared" ca="1" si="158"/>
        <v>182000</v>
      </c>
      <c r="BA7722" s="138">
        <f t="shared" ca="1" si="159"/>
        <v>181999</v>
      </c>
      <c r="BB7722" s="138">
        <f t="shared" ca="1" si="160"/>
        <v>1</v>
      </c>
    </row>
    <row r="7723" spans="52:54" ht="15.75" customHeight="1">
      <c r="AZ7723" s="138">
        <f t="shared" ca="1" si="158"/>
        <v>205000</v>
      </c>
      <c r="BA7723" s="138">
        <f t="shared" ca="1" si="159"/>
        <v>204999</v>
      </c>
      <c r="BB7723" s="138">
        <f t="shared" ca="1" si="160"/>
        <v>1</v>
      </c>
    </row>
    <row r="7724" spans="52:54" ht="15.75" customHeight="1">
      <c r="AZ7724" s="138">
        <f t="shared" ca="1" si="158"/>
        <v>268000</v>
      </c>
      <c r="BA7724" s="138">
        <f t="shared" ca="1" si="159"/>
        <v>267999</v>
      </c>
      <c r="BB7724" s="138">
        <f t="shared" ca="1" si="160"/>
        <v>1</v>
      </c>
    </row>
    <row r="7725" spans="52:54" ht="15.75" customHeight="1">
      <c r="AZ7725" s="138">
        <f t="shared" ca="1" si="158"/>
        <v>257000</v>
      </c>
      <c r="BA7725" s="138">
        <f t="shared" ca="1" si="159"/>
        <v>256999</v>
      </c>
      <c r="BB7725" s="138">
        <f t="shared" ca="1" si="160"/>
        <v>1</v>
      </c>
    </row>
    <row r="7726" spans="52:54" ht="15.75" customHeight="1">
      <c r="AZ7726" s="138">
        <f t="shared" ca="1" si="158"/>
        <v>308000</v>
      </c>
      <c r="BA7726" s="138">
        <f t="shared" ca="1" si="159"/>
        <v>307999</v>
      </c>
      <c r="BB7726" s="138">
        <f t="shared" ca="1" si="160"/>
        <v>1</v>
      </c>
    </row>
    <row r="7727" spans="52:54" ht="15.75" customHeight="1">
      <c r="AZ7727" s="138">
        <f t="shared" ca="1" si="158"/>
        <v>232000</v>
      </c>
      <c r="BA7727" s="138">
        <f t="shared" ca="1" si="159"/>
        <v>231999</v>
      </c>
      <c r="BB7727" s="138">
        <f t="shared" ca="1" si="160"/>
        <v>1</v>
      </c>
    </row>
    <row r="7728" spans="52:54" ht="15.75" customHeight="1">
      <c r="AZ7728" s="138">
        <f t="shared" ca="1" si="158"/>
        <v>236000</v>
      </c>
      <c r="BA7728" s="138">
        <f t="shared" ca="1" si="159"/>
        <v>235999</v>
      </c>
      <c r="BB7728" s="138">
        <f t="shared" ca="1" si="160"/>
        <v>1</v>
      </c>
    </row>
    <row r="7729" spans="52:54" ht="15.75" customHeight="1">
      <c r="AZ7729" s="138">
        <f t="shared" ca="1" si="158"/>
        <v>179000</v>
      </c>
      <c r="BA7729" s="138">
        <f t="shared" ca="1" si="159"/>
        <v>178999</v>
      </c>
      <c r="BB7729" s="138">
        <f t="shared" ca="1" si="160"/>
        <v>1</v>
      </c>
    </row>
    <row r="7730" spans="52:54" ht="15.75" customHeight="1">
      <c r="AZ7730" s="138">
        <f t="shared" ca="1" si="158"/>
        <v>330000</v>
      </c>
      <c r="BA7730" s="138">
        <f t="shared" ca="1" si="159"/>
        <v>329999</v>
      </c>
      <c r="BB7730" s="138">
        <f t="shared" ca="1" si="160"/>
        <v>1</v>
      </c>
    </row>
    <row r="7731" spans="52:54" ht="15.75" customHeight="1">
      <c r="AZ7731" s="138">
        <f t="shared" ca="1" si="158"/>
        <v>207000</v>
      </c>
      <c r="BA7731" s="138">
        <f t="shared" ca="1" si="159"/>
        <v>206999</v>
      </c>
      <c r="BB7731" s="138">
        <f t="shared" ca="1" si="160"/>
        <v>1</v>
      </c>
    </row>
    <row r="7732" spans="52:54" ht="15.75" customHeight="1">
      <c r="AZ7732" s="138">
        <f t="shared" ca="1" si="158"/>
        <v>336000</v>
      </c>
      <c r="BA7732" s="138">
        <f t="shared" ca="1" si="159"/>
        <v>335999</v>
      </c>
      <c r="BB7732" s="138">
        <f t="shared" ca="1" si="160"/>
        <v>1</v>
      </c>
    </row>
    <row r="7733" spans="52:54" ht="15.75" customHeight="1">
      <c r="AZ7733" s="138">
        <f t="shared" ca="1" si="158"/>
        <v>174000</v>
      </c>
      <c r="BA7733" s="138">
        <f t="shared" ca="1" si="159"/>
        <v>173999</v>
      </c>
      <c r="BB7733" s="138">
        <f t="shared" ca="1" si="160"/>
        <v>1</v>
      </c>
    </row>
    <row r="7734" spans="52:54" ht="15.75" customHeight="1">
      <c r="AZ7734" s="138">
        <f t="shared" ca="1" si="158"/>
        <v>395000</v>
      </c>
      <c r="BA7734" s="138">
        <f t="shared" ca="1" si="159"/>
        <v>394999</v>
      </c>
      <c r="BB7734" s="138">
        <f t="shared" ca="1" si="160"/>
        <v>1</v>
      </c>
    </row>
    <row r="7735" spans="52:54" ht="15.75" customHeight="1">
      <c r="AZ7735" s="138">
        <f t="shared" ca="1" si="158"/>
        <v>332000</v>
      </c>
      <c r="BA7735" s="138">
        <f t="shared" ca="1" si="159"/>
        <v>331999</v>
      </c>
      <c r="BB7735" s="138">
        <f t="shared" ca="1" si="160"/>
        <v>1</v>
      </c>
    </row>
    <row r="7736" spans="52:54" ht="15.75" customHeight="1">
      <c r="AZ7736" s="138">
        <f t="shared" ca="1" si="158"/>
        <v>337000</v>
      </c>
      <c r="BA7736" s="138">
        <f t="shared" ca="1" si="159"/>
        <v>336999</v>
      </c>
      <c r="BB7736" s="138">
        <f t="shared" ca="1" si="160"/>
        <v>1</v>
      </c>
    </row>
    <row r="7737" spans="52:54" ht="15.75" customHeight="1">
      <c r="AZ7737" s="138">
        <f t="shared" ca="1" si="158"/>
        <v>203000</v>
      </c>
      <c r="BA7737" s="138">
        <f t="shared" ca="1" si="159"/>
        <v>202999</v>
      </c>
      <c r="BB7737" s="138">
        <f t="shared" ca="1" si="160"/>
        <v>1</v>
      </c>
    </row>
    <row r="7738" spans="52:54" ht="15.75" customHeight="1">
      <c r="AZ7738" s="138">
        <f t="shared" ca="1" si="158"/>
        <v>251000</v>
      </c>
      <c r="BA7738" s="138">
        <f t="shared" ca="1" si="159"/>
        <v>250999</v>
      </c>
      <c r="BB7738" s="138">
        <f t="shared" ca="1" si="160"/>
        <v>1</v>
      </c>
    </row>
    <row r="7739" spans="52:54" ht="15.75" customHeight="1">
      <c r="AZ7739" s="138">
        <f t="shared" ca="1" si="158"/>
        <v>370000</v>
      </c>
      <c r="BA7739" s="138">
        <f t="shared" ca="1" si="159"/>
        <v>369999</v>
      </c>
      <c r="BB7739" s="138">
        <f t="shared" ca="1" si="160"/>
        <v>1</v>
      </c>
    </row>
    <row r="7740" spans="52:54" ht="15.75" customHeight="1">
      <c r="AZ7740" s="138">
        <f t="shared" ca="1" si="158"/>
        <v>380000</v>
      </c>
      <c r="BA7740" s="138">
        <f t="shared" ca="1" si="159"/>
        <v>379999</v>
      </c>
      <c r="BB7740" s="138">
        <f t="shared" ca="1" si="160"/>
        <v>1</v>
      </c>
    </row>
    <row r="7741" spans="52:54" ht="15.75" customHeight="1">
      <c r="AZ7741" s="138">
        <f t="shared" ca="1" si="158"/>
        <v>187000</v>
      </c>
      <c r="BA7741" s="138">
        <f t="shared" ca="1" si="159"/>
        <v>186999</v>
      </c>
      <c r="BB7741" s="138">
        <f t="shared" ca="1" si="160"/>
        <v>1</v>
      </c>
    </row>
    <row r="7742" spans="52:54" ht="15.75" customHeight="1">
      <c r="AZ7742" s="138">
        <f t="shared" ca="1" si="158"/>
        <v>265000</v>
      </c>
      <c r="BA7742" s="138">
        <f t="shared" ca="1" si="159"/>
        <v>264999</v>
      </c>
      <c r="BB7742" s="138">
        <f t="shared" ca="1" si="160"/>
        <v>1</v>
      </c>
    </row>
    <row r="7743" spans="52:54" ht="15.75" customHeight="1">
      <c r="AZ7743" s="138">
        <f t="shared" ca="1" si="158"/>
        <v>391000</v>
      </c>
      <c r="BA7743" s="138">
        <f t="shared" ca="1" si="159"/>
        <v>390999</v>
      </c>
      <c r="BB7743" s="138">
        <f t="shared" ca="1" si="160"/>
        <v>1</v>
      </c>
    </row>
    <row r="7744" spans="52:54" ht="15.75" customHeight="1">
      <c r="AZ7744" s="138">
        <f t="shared" ca="1" si="158"/>
        <v>252000</v>
      </c>
      <c r="BA7744" s="138">
        <f t="shared" ca="1" si="159"/>
        <v>251999</v>
      </c>
      <c r="BB7744" s="138">
        <f t="shared" ca="1" si="160"/>
        <v>1</v>
      </c>
    </row>
    <row r="7745" spans="52:54" ht="15.75" customHeight="1">
      <c r="AZ7745" s="138">
        <f t="shared" ca="1" si="158"/>
        <v>219000</v>
      </c>
      <c r="BA7745" s="138">
        <f t="shared" ca="1" si="159"/>
        <v>218999</v>
      </c>
      <c r="BB7745" s="138">
        <f t="shared" ca="1" si="160"/>
        <v>1</v>
      </c>
    </row>
    <row r="7746" spans="52:54" ht="15.75" customHeight="1">
      <c r="AZ7746" s="138">
        <f t="shared" ca="1" si="158"/>
        <v>232000</v>
      </c>
      <c r="BA7746" s="138">
        <f t="shared" ca="1" si="159"/>
        <v>231999</v>
      </c>
      <c r="BB7746" s="138">
        <f t="shared" ca="1" si="160"/>
        <v>1</v>
      </c>
    </row>
    <row r="7747" spans="52:54" ht="15.75" customHeight="1">
      <c r="AZ7747" s="138">
        <f t="shared" ca="1" si="158"/>
        <v>383000</v>
      </c>
      <c r="BA7747" s="138">
        <f t="shared" ca="1" si="159"/>
        <v>382999</v>
      </c>
      <c r="BB7747" s="138">
        <f t="shared" ca="1" si="160"/>
        <v>1</v>
      </c>
    </row>
    <row r="7748" spans="52:54" ht="15.75" customHeight="1">
      <c r="AZ7748" s="138">
        <f t="shared" ca="1" si="158"/>
        <v>188000</v>
      </c>
      <c r="BA7748" s="138">
        <f t="shared" ca="1" si="159"/>
        <v>187999</v>
      </c>
      <c r="BB7748" s="138">
        <f t="shared" ca="1" si="160"/>
        <v>1</v>
      </c>
    </row>
    <row r="7749" spans="52:54" ht="15.75" customHeight="1">
      <c r="AZ7749" s="138">
        <f t="shared" ca="1" si="158"/>
        <v>175000</v>
      </c>
      <c r="BA7749" s="138">
        <f t="shared" ca="1" si="159"/>
        <v>174999</v>
      </c>
      <c r="BB7749" s="138">
        <f t="shared" ca="1" si="160"/>
        <v>1</v>
      </c>
    </row>
    <row r="7750" spans="52:54" ht="15.75" customHeight="1">
      <c r="AZ7750" s="138">
        <f t="shared" ca="1" si="158"/>
        <v>353000</v>
      </c>
      <c r="BA7750" s="138">
        <f t="shared" ca="1" si="159"/>
        <v>352999</v>
      </c>
      <c r="BB7750" s="138">
        <f t="shared" ca="1" si="160"/>
        <v>1</v>
      </c>
    </row>
    <row r="7751" spans="52:54" ht="15.75" customHeight="1">
      <c r="AZ7751" s="138">
        <f t="shared" ca="1" si="158"/>
        <v>118000</v>
      </c>
      <c r="BA7751" s="138">
        <f t="shared" ca="1" si="159"/>
        <v>117999</v>
      </c>
      <c r="BB7751" s="138">
        <f t="shared" ca="1" si="160"/>
        <v>1</v>
      </c>
    </row>
    <row r="7752" spans="52:54" ht="15.75" customHeight="1">
      <c r="AZ7752" s="138">
        <f t="shared" ca="1" si="158"/>
        <v>193000</v>
      </c>
      <c r="BA7752" s="138">
        <f t="shared" ca="1" si="159"/>
        <v>192999</v>
      </c>
      <c r="BB7752" s="138">
        <f t="shared" ca="1" si="160"/>
        <v>1</v>
      </c>
    </row>
    <row r="7753" spans="52:54" ht="15.75" customHeight="1">
      <c r="AZ7753" s="138">
        <f t="shared" ca="1" si="158"/>
        <v>196000</v>
      </c>
      <c r="BA7753" s="138">
        <f t="shared" ca="1" si="159"/>
        <v>195999</v>
      </c>
      <c r="BB7753" s="138">
        <f t="shared" ca="1" si="160"/>
        <v>1</v>
      </c>
    </row>
    <row r="7754" spans="52:54" ht="15.75" customHeight="1">
      <c r="AZ7754" s="138">
        <f t="shared" ca="1" si="158"/>
        <v>345000</v>
      </c>
      <c r="BA7754" s="138">
        <f t="shared" ca="1" si="159"/>
        <v>344999</v>
      </c>
      <c r="BB7754" s="138">
        <f t="shared" ca="1" si="160"/>
        <v>1</v>
      </c>
    </row>
    <row r="7755" spans="52:54" ht="15.75" customHeight="1">
      <c r="AZ7755" s="138">
        <f t="shared" ca="1" si="158"/>
        <v>333000</v>
      </c>
      <c r="BA7755" s="138">
        <f t="shared" ca="1" si="159"/>
        <v>332999</v>
      </c>
      <c r="BB7755" s="138">
        <f t="shared" ca="1" si="160"/>
        <v>1</v>
      </c>
    </row>
    <row r="7756" spans="52:54" ht="15.75" customHeight="1">
      <c r="AZ7756" s="138">
        <f t="shared" ca="1" si="158"/>
        <v>240000</v>
      </c>
      <c r="BA7756" s="138">
        <f t="shared" ca="1" si="159"/>
        <v>239999</v>
      </c>
      <c r="BB7756" s="138">
        <f t="shared" ca="1" si="160"/>
        <v>1</v>
      </c>
    </row>
    <row r="7757" spans="52:54" ht="15.75" customHeight="1">
      <c r="AZ7757" s="138">
        <f t="shared" ca="1" si="158"/>
        <v>393000</v>
      </c>
      <c r="BA7757" s="138">
        <f t="shared" ca="1" si="159"/>
        <v>392999</v>
      </c>
      <c r="BB7757" s="138">
        <f t="shared" ca="1" si="160"/>
        <v>1</v>
      </c>
    </row>
    <row r="7758" spans="52:54" ht="15.75" customHeight="1">
      <c r="AZ7758" s="138">
        <f t="shared" ca="1" si="158"/>
        <v>137000</v>
      </c>
      <c r="BA7758" s="138">
        <f t="shared" ca="1" si="159"/>
        <v>136999</v>
      </c>
      <c r="BB7758" s="138">
        <f t="shared" ca="1" si="160"/>
        <v>1</v>
      </c>
    </row>
    <row r="7759" spans="52:54" ht="15.75" customHeight="1">
      <c r="AZ7759" s="138">
        <f t="shared" ca="1" si="158"/>
        <v>240000</v>
      </c>
      <c r="BA7759" s="138">
        <f t="shared" ca="1" si="159"/>
        <v>239999</v>
      </c>
      <c r="BB7759" s="138">
        <f t="shared" ca="1" si="160"/>
        <v>1</v>
      </c>
    </row>
    <row r="7760" spans="52:54" ht="15.75" customHeight="1">
      <c r="AZ7760" s="138">
        <f t="shared" ca="1" si="158"/>
        <v>236000</v>
      </c>
      <c r="BA7760" s="138">
        <f t="shared" ca="1" si="159"/>
        <v>235999</v>
      </c>
      <c r="BB7760" s="138">
        <f t="shared" ca="1" si="160"/>
        <v>1</v>
      </c>
    </row>
    <row r="7761" spans="52:54" ht="15.75" customHeight="1">
      <c r="AZ7761" s="138">
        <f t="shared" ca="1" si="158"/>
        <v>378000</v>
      </c>
      <c r="BA7761" s="138">
        <f t="shared" ca="1" si="159"/>
        <v>377999</v>
      </c>
      <c r="BB7761" s="138">
        <f t="shared" ca="1" si="160"/>
        <v>1</v>
      </c>
    </row>
    <row r="7762" spans="52:54" ht="15.75" customHeight="1">
      <c r="AZ7762" s="138">
        <f t="shared" ca="1" si="158"/>
        <v>317000</v>
      </c>
      <c r="BA7762" s="138">
        <f t="shared" ca="1" si="159"/>
        <v>316999</v>
      </c>
      <c r="BB7762" s="138">
        <f t="shared" ca="1" si="160"/>
        <v>1</v>
      </c>
    </row>
    <row r="7763" spans="52:54" ht="15.75" customHeight="1">
      <c r="AZ7763" s="138">
        <f t="shared" ca="1" si="158"/>
        <v>130000</v>
      </c>
      <c r="BA7763" s="138">
        <f t="shared" ca="1" si="159"/>
        <v>129999</v>
      </c>
      <c r="BB7763" s="138">
        <f t="shared" ca="1" si="160"/>
        <v>1</v>
      </c>
    </row>
    <row r="7764" spans="52:54" ht="15.75" customHeight="1">
      <c r="AZ7764" s="138">
        <f t="shared" ca="1" si="158"/>
        <v>166000</v>
      </c>
      <c r="BA7764" s="138">
        <f t="shared" ca="1" si="159"/>
        <v>165999</v>
      </c>
      <c r="BB7764" s="138">
        <f t="shared" ca="1" si="160"/>
        <v>1</v>
      </c>
    </row>
    <row r="7765" spans="52:54" ht="15.75" customHeight="1">
      <c r="AZ7765" s="138">
        <f t="shared" ca="1" si="158"/>
        <v>388000</v>
      </c>
      <c r="BA7765" s="138">
        <f t="shared" ca="1" si="159"/>
        <v>387999</v>
      </c>
      <c r="BB7765" s="138">
        <f t="shared" ca="1" si="160"/>
        <v>1</v>
      </c>
    </row>
    <row r="7766" spans="52:54" ht="15.75" customHeight="1">
      <c r="AZ7766" s="138">
        <f t="shared" ca="1" si="158"/>
        <v>122000</v>
      </c>
      <c r="BA7766" s="138">
        <f t="shared" ca="1" si="159"/>
        <v>121999</v>
      </c>
      <c r="BB7766" s="138">
        <f t="shared" ca="1" si="160"/>
        <v>1</v>
      </c>
    </row>
    <row r="7767" spans="52:54" ht="15.75" customHeight="1">
      <c r="AZ7767" s="138">
        <f t="shared" ca="1" si="158"/>
        <v>344000</v>
      </c>
      <c r="BA7767" s="138">
        <f t="shared" ca="1" si="159"/>
        <v>343999</v>
      </c>
      <c r="BB7767" s="138">
        <f t="shared" ca="1" si="160"/>
        <v>1</v>
      </c>
    </row>
    <row r="7768" spans="52:54" ht="15.75" customHeight="1">
      <c r="AZ7768" s="138">
        <f t="shared" ca="1" si="158"/>
        <v>173000</v>
      </c>
      <c r="BA7768" s="138">
        <f t="shared" ca="1" si="159"/>
        <v>172999</v>
      </c>
      <c r="BB7768" s="138">
        <f t="shared" ca="1" si="160"/>
        <v>1</v>
      </c>
    </row>
    <row r="7769" spans="52:54" ht="15.75" customHeight="1">
      <c r="AZ7769" s="138">
        <f t="shared" ca="1" si="158"/>
        <v>188000</v>
      </c>
      <c r="BA7769" s="138">
        <f t="shared" ca="1" si="159"/>
        <v>187999</v>
      </c>
      <c r="BB7769" s="138">
        <f t="shared" ca="1" si="160"/>
        <v>1</v>
      </c>
    </row>
    <row r="7770" spans="52:54" ht="15.75" customHeight="1">
      <c r="AZ7770" s="138">
        <f t="shared" ca="1" si="158"/>
        <v>387000</v>
      </c>
      <c r="BA7770" s="138">
        <f t="shared" ca="1" si="159"/>
        <v>386999</v>
      </c>
      <c r="BB7770" s="138">
        <f t="shared" ca="1" si="160"/>
        <v>1</v>
      </c>
    </row>
    <row r="7771" spans="52:54" ht="15.75" customHeight="1">
      <c r="AZ7771" s="138">
        <f t="shared" ca="1" si="158"/>
        <v>308000</v>
      </c>
      <c r="BA7771" s="138">
        <f t="shared" ca="1" si="159"/>
        <v>307999</v>
      </c>
      <c r="BB7771" s="138">
        <f t="shared" ca="1" si="160"/>
        <v>1</v>
      </c>
    </row>
    <row r="7772" spans="52:54" ht="15.75" customHeight="1">
      <c r="AZ7772" s="138">
        <f t="shared" ca="1" si="158"/>
        <v>221000</v>
      </c>
      <c r="BA7772" s="138">
        <f t="shared" ca="1" si="159"/>
        <v>220999</v>
      </c>
      <c r="BB7772" s="138">
        <f t="shared" ca="1" si="160"/>
        <v>1</v>
      </c>
    </row>
    <row r="7773" spans="52:54" ht="15.75" customHeight="1">
      <c r="AZ7773" s="138">
        <f t="shared" ca="1" si="158"/>
        <v>172000</v>
      </c>
      <c r="BA7773" s="138">
        <f t="shared" ca="1" si="159"/>
        <v>171999</v>
      </c>
      <c r="BB7773" s="138">
        <f t="shared" ca="1" si="160"/>
        <v>1</v>
      </c>
    </row>
    <row r="7774" spans="52:54" ht="15.75" customHeight="1">
      <c r="AZ7774" s="138">
        <f t="shared" ca="1" si="158"/>
        <v>382000</v>
      </c>
      <c r="BA7774" s="138">
        <f t="shared" ca="1" si="159"/>
        <v>381999</v>
      </c>
      <c r="BB7774" s="138">
        <f t="shared" ca="1" si="160"/>
        <v>1</v>
      </c>
    </row>
    <row r="7775" spans="52:54" ht="15.75" customHeight="1">
      <c r="AZ7775" s="138">
        <f t="shared" ca="1" si="158"/>
        <v>330000</v>
      </c>
      <c r="BA7775" s="138">
        <f t="shared" ca="1" si="159"/>
        <v>329999</v>
      </c>
      <c r="BB7775" s="138">
        <f t="shared" ca="1" si="160"/>
        <v>1</v>
      </c>
    </row>
    <row r="7776" spans="52:54" ht="15.75" customHeight="1">
      <c r="AZ7776" s="138">
        <f t="shared" ca="1" si="158"/>
        <v>259000</v>
      </c>
      <c r="BA7776" s="138">
        <f t="shared" ca="1" si="159"/>
        <v>258999</v>
      </c>
      <c r="BB7776" s="138">
        <f t="shared" ca="1" si="160"/>
        <v>1</v>
      </c>
    </row>
    <row r="7777" spans="52:54" ht="15.75" customHeight="1">
      <c r="AZ7777" s="138">
        <f t="shared" ca="1" si="158"/>
        <v>285000</v>
      </c>
      <c r="BA7777" s="138">
        <f t="shared" ca="1" si="159"/>
        <v>284999</v>
      </c>
      <c r="BB7777" s="138">
        <f t="shared" ca="1" si="160"/>
        <v>1</v>
      </c>
    </row>
    <row r="7778" spans="52:54" ht="15.75" customHeight="1">
      <c r="AZ7778" s="138">
        <f t="shared" ca="1" si="158"/>
        <v>128000</v>
      </c>
      <c r="BA7778" s="138">
        <f t="shared" ca="1" si="159"/>
        <v>127999</v>
      </c>
      <c r="BB7778" s="138">
        <f t="shared" ca="1" si="160"/>
        <v>1</v>
      </c>
    </row>
    <row r="7779" spans="52:54" ht="15.75" customHeight="1">
      <c r="AZ7779" s="138">
        <f t="shared" ca="1" si="158"/>
        <v>207000</v>
      </c>
      <c r="BA7779" s="138">
        <f t="shared" ca="1" si="159"/>
        <v>206999</v>
      </c>
      <c r="BB7779" s="138">
        <f t="shared" ca="1" si="160"/>
        <v>1</v>
      </c>
    </row>
    <row r="7780" spans="52:54" ht="15.75" customHeight="1">
      <c r="AZ7780" s="138">
        <f t="shared" ca="1" si="158"/>
        <v>164000</v>
      </c>
      <c r="BA7780" s="138">
        <f t="shared" ca="1" si="159"/>
        <v>163999</v>
      </c>
      <c r="BB7780" s="138">
        <f t="shared" ca="1" si="160"/>
        <v>1</v>
      </c>
    </row>
    <row r="7781" spans="52:54" ht="15.75" customHeight="1">
      <c r="AZ7781" s="138">
        <f t="shared" ca="1" si="158"/>
        <v>174000</v>
      </c>
      <c r="BA7781" s="138">
        <f t="shared" ca="1" si="159"/>
        <v>173999</v>
      </c>
      <c r="BB7781" s="138">
        <f t="shared" ca="1" si="160"/>
        <v>1</v>
      </c>
    </row>
    <row r="7782" spans="52:54" ht="15.75" customHeight="1">
      <c r="AZ7782" s="138">
        <f t="shared" ca="1" si="158"/>
        <v>193000</v>
      </c>
      <c r="BA7782" s="138">
        <f t="shared" ca="1" si="159"/>
        <v>192999</v>
      </c>
      <c r="BB7782" s="138">
        <f t="shared" ca="1" si="160"/>
        <v>1</v>
      </c>
    </row>
    <row r="7783" spans="52:54" ht="15.75" customHeight="1">
      <c r="AZ7783" s="138">
        <f t="shared" ca="1" si="158"/>
        <v>239000</v>
      </c>
      <c r="BA7783" s="138">
        <f t="shared" ca="1" si="159"/>
        <v>238999</v>
      </c>
      <c r="BB7783" s="138">
        <f t="shared" ca="1" si="160"/>
        <v>1</v>
      </c>
    </row>
    <row r="7784" spans="52:54" ht="15.75" customHeight="1">
      <c r="AZ7784" s="138">
        <f t="shared" ca="1" si="158"/>
        <v>178000</v>
      </c>
      <c r="BA7784" s="138">
        <f t="shared" ca="1" si="159"/>
        <v>177999</v>
      </c>
      <c r="BB7784" s="138">
        <f t="shared" ca="1" si="160"/>
        <v>1</v>
      </c>
    </row>
    <row r="7785" spans="52:54" ht="15.75" customHeight="1">
      <c r="AZ7785" s="138">
        <f t="shared" ca="1" si="158"/>
        <v>105000</v>
      </c>
      <c r="BA7785" s="138">
        <f t="shared" ca="1" si="159"/>
        <v>104999</v>
      </c>
      <c r="BB7785" s="138">
        <f t="shared" ca="1" si="160"/>
        <v>1</v>
      </c>
    </row>
    <row r="7786" spans="52:54" ht="15.75" customHeight="1">
      <c r="AZ7786" s="138">
        <f t="shared" ca="1" si="158"/>
        <v>237000</v>
      </c>
      <c r="BA7786" s="138">
        <f t="shared" ca="1" si="159"/>
        <v>236999</v>
      </c>
      <c r="BB7786" s="138">
        <f t="shared" ca="1" si="160"/>
        <v>1</v>
      </c>
    </row>
    <row r="7787" spans="52:54" ht="15.75" customHeight="1">
      <c r="AZ7787" s="138">
        <f t="shared" ca="1" si="158"/>
        <v>228000</v>
      </c>
      <c r="BA7787" s="138">
        <f t="shared" ca="1" si="159"/>
        <v>227999</v>
      </c>
      <c r="BB7787" s="138">
        <f t="shared" ca="1" si="160"/>
        <v>1</v>
      </c>
    </row>
    <row r="7788" spans="52:54" ht="15.75" customHeight="1">
      <c r="AZ7788" s="138">
        <f t="shared" ca="1" si="158"/>
        <v>123000</v>
      </c>
      <c r="BA7788" s="138">
        <f t="shared" ca="1" si="159"/>
        <v>122999</v>
      </c>
      <c r="BB7788" s="138">
        <f t="shared" ca="1" si="160"/>
        <v>1</v>
      </c>
    </row>
    <row r="7789" spans="52:54" ht="15.75" customHeight="1">
      <c r="AZ7789" s="138">
        <f t="shared" ca="1" si="158"/>
        <v>312000</v>
      </c>
      <c r="BA7789" s="138">
        <f t="shared" ca="1" si="159"/>
        <v>311999</v>
      </c>
      <c r="BB7789" s="138">
        <f t="shared" ca="1" si="160"/>
        <v>1</v>
      </c>
    </row>
    <row r="7790" spans="52:54" ht="15.75" customHeight="1">
      <c r="AZ7790" s="138">
        <f t="shared" ca="1" si="158"/>
        <v>204000</v>
      </c>
      <c r="BA7790" s="138">
        <f t="shared" ca="1" si="159"/>
        <v>203999</v>
      </c>
      <c r="BB7790" s="138">
        <f t="shared" ca="1" si="160"/>
        <v>1</v>
      </c>
    </row>
    <row r="7791" spans="52:54" ht="15.75" customHeight="1">
      <c r="AZ7791" s="138">
        <f t="shared" ca="1" si="158"/>
        <v>149000</v>
      </c>
      <c r="BA7791" s="138">
        <f t="shared" ca="1" si="159"/>
        <v>148999</v>
      </c>
      <c r="BB7791" s="138">
        <f t="shared" ca="1" si="160"/>
        <v>1</v>
      </c>
    </row>
    <row r="7792" spans="52:54" ht="15.75" customHeight="1">
      <c r="AZ7792" s="138">
        <f t="shared" ca="1" si="158"/>
        <v>255000</v>
      </c>
      <c r="BA7792" s="138">
        <f t="shared" ca="1" si="159"/>
        <v>254999</v>
      </c>
      <c r="BB7792" s="138">
        <f t="shared" ca="1" si="160"/>
        <v>1</v>
      </c>
    </row>
    <row r="7793" spans="52:54" ht="15.75" customHeight="1">
      <c r="AZ7793" s="138">
        <f t="shared" ca="1" si="158"/>
        <v>178000</v>
      </c>
      <c r="BA7793" s="138">
        <f t="shared" ca="1" si="159"/>
        <v>177999</v>
      </c>
      <c r="BB7793" s="138">
        <f t="shared" ca="1" si="160"/>
        <v>1</v>
      </c>
    </row>
    <row r="7794" spans="52:54" ht="15.75" customHeight="1">
      <c r="AZ7794" s="138">
        <f t="shared" ca="1" si="158"/>
        <v>201000</v>
      </c>
      <c r="BA7794" s="138">
        <f t="shared" ca="1" si="159"/>
        <v>200999</v>
      </c>
      <c r="BB7794" s="138">
        <f t="shared" ca="1" si="160"/>
        <v>1</v>
      </c>
    </row>
    <row r="7795" spans="52:54" ht="15.75" customHeight="1">
      <c r="AZ7795" s="138">
        <f t="shared" ca="1" si="158"/>
        <v>220000</v>
      </c>
      <c r="BA7795" s="138">
        <f t="shared" ca="1" si="159"/>
        <v>219999</v>
      </c>
      <c r="BB7795" s="138">
        <f t="shared" ca="1" si="160"/>
        <v>1</v>
      </c>
    </row>
    <row r="7796" spans="52:54" ht="15.75" customHeight="1">
      <c r="AZ7796" s="138">
        <f t="shared" ca="1" si="158"/>
        <v>333000</v>
      </c>
      <c r="BA7796" s="138">
        <f t="shared" ca="1" si="159"/>
        <v>332999</v>
      </c>
      <c r="BB7796" s="138">
        <f t="shared" ca="1" si="160"/>
        <v>1</v>
      </c>
    </row>
    <row r="7797" spans="52:54" ht="15.75" customHeight="1">
      <c r="AZ7797" s="138">
        <f t="shared" ca="1" si="158"/>
        <v>275000</v>
      </c>
      <c r="BA7797" s="138">
        <f t="shared" ca="1" si="159"/>
        <v>274999</v>
      </c>
      <c r="BB7797" s="138">
        <f t="shared" ca="1" si="160"/>
        <v>1</v>
      </c>
    </row>
    <row r="7798" spans="52:54" ht="15.75" customHeight="1">
      <c r="AZ7798" s="138">
        <f t="shared" ca="1" si="158"/>
        <v>371000</v>
      </c>
      <c r="BA7798" s="138">
        <f t="shared" ca="1" si="159"/>
        <v>370999</v>
      </c>
      <c r="BB7798" s="138">
        <f t="shared" ca="1" si="160"/>
        <v>1</v>
      </c>
    </row>
    <row r="7799" spans="52:54" ht="15.75" customHeight="1">
      <c r="AZ7799" s="138">
        <f t="shared" ca="1" si="158"/>
        <v>379000</v>
      </c>
      <c r="BA7799" s="138">
        <f t="shared" ca="1" si="159"/>
        <v>378999</v>
      </c>
      <c r="BB7799" s="138">
        <f t="shared" ca="1" si="160"/>
        <v>1</v>
      </c>
    </row>
    <row r="7800" spans="52:54" ht="15.75" customHeight="1">
      <c r="AZ7800" s="138">
        <f t="shared" ca="1" si="158"/>
        <v>373000</v>
      </c>
      <c r="BA7800" s="138">
        <f t="shared" ca="1" si="159"/>
        <v>372999</v>
      </c>
      <c r="BB7800" s="138">
        <f t="shared" ca="1" si="160"/>
        <v>1</v>
      </c>
    </row>
    <row r="7801" spans="52:54" ht="15.75" customHeight="1">
      <c r="AZ7801" s="138">
        <f t="shared" ca="1" si="158"/>
        <v>171000</v>
      </c>
      <c r="BA7801" s="138">
        <f t="shared" ca="1" si="159"/>
        <v>170999</v>
      </c>
      <c r="BB7801" s="138">
        <f t="shared" ca="1" si="160"/>
        <v>1</v>
      </c>
    </row>
    <row r="7802" spans="52:54" ht="15.75" customHeight="1">
      <c r="AZ7802" s="138">
        <f t="shared" ca="1" si="158"/>
        <v>171000</v>
      </c>
      <c r="BA7802" s="138">
        <f t="shared" ca="1" si="159"/>
        <v>170999</v>
      </c>
      <c r="BB7802" s="138">
        <f t="shared" ca="1" si="160"/>
        <v>1</v>
      </c>
    </row>
    <row r="7803" spans="52:54" ht="15.75" customHeight="1">
      <c r="AZ7803" s="138">
        <f t="shared" ca="1" si="158"/>
        <v>257000</v>
      </c>
      <c r="BA7803" s="138">
        <f t="shared" ca="1" si="159"/>
        <v>256999</v>
      </c>
      <c r="BB7803" s="138">
        <f t="shared" ca="1" si="160"/>
        <v>1</v>
      </c>
    </row>
    <row r="7804" spans="52:54" ht="15.75" customHeight="1">
      <c r="AZ7804" s="138">
        <f t="shared" ca="1" si="158"/>
        <v>311000</v>
      </c>
      <c r="BA7804" s="138">
        <f t="shared" ca="1" si="159"/>
        <v>310999</v>
      </c>
      <c r="BB7804" s="138">
        <f t="shared" ca="1" si="160"/>
        <v>1</v>
      </c>
    </row>
    <row r="7805" spans="52:54" ht="15.75" customHeight="1">
      <c r="AZ7805" s="138">
        <f t="shared" ca="1" si="158"/>
        <v>157000</v>
      </c>
      <c r="BA7805" s="138">
        <f t="shared" ca="1" si="159"/>
        <v>156999</v>
      </c>
      <c r="BB7805" s="138">
        <f t="shared" ca="1" si="160"/>
        <v>1</v>
      </c>
    </row>
    <row r="7806" spans="52:54" ht="15.75" customHeight="1">
      <c r="AZ7806" s="138">
        <f t="shared" ca="1" si="158"/>
        <v>241000</v>
      </c>
      <c r="BA7806" s="138">
        <f t="shared" ca="1" si="159"/>
        <v>240999</v>
      </c>
      <c r="BB7806" s="138">
        <f t="shared" ca="1" si="160"/>
        <v>1</v>
      </c>
    </row>
    <row r="7807" spans="52:54" ht="15.75" customHeight="1">
      <c r="AZ7807" s="138">
        <f t="shared" ca="1" si="158"/>
        <v>127000</v>
      </c>
      <c r="BA7807" s="138">
        <f t="shared" ca="1" si="159"/>
        <v>126999</v>
      </c>
      <c r="BB7807" s="138">
        <f t="shared" ca="1" si="160"/>
        <v>1</v>
      </c>
    </row>
    <row r="7808" spans="52:54" ht="15.75" customHeight="1">
      <c r="AZ7808" s="138">
        <f t="shared" ca="1" si="158"/>
        <v>102000</v>
      </c>
      <c r="BA7808" s="138">
        <f t="shared" ca="1" si="159"/>
        <v>101999</v>
      </c>
      <c r="BB7808" s="138">
        <f t="shared" ca="1" si="160"/>
        <v>1</v>
      </c>
    </row>
    <row r="7809" spans="52:54" ht="15.75" customHeight="1">
      <c r="AZ7809" s="138">
        <f t="shared" ca="1" si="158"/>
        <v>236000</v>
      </c>
      <c r="BA7809" s="138">
        <f t="shared" ca="1" si="159"/>
        <v>235999</v>
      </c>
      <c r="BB7809" s="138">
        <f t="shared" ca="1" si="160"/>
        <v>1</v>
      </c>
    </row>
    <row r="7810" spans="52:54" ht="15.75" customHeight="1">
      <c r="AZ7810" s="138">
        <f t="shared" ca="1" si="158"/>
        <v>328000</v>
      </c>
      <c r="BA7810" s="138">
        <f t="shared" ca="1" si="159"/>
        <v>327999</v>
      </c>
      <c r="BB7810" s="138">
        <f t="shared" ca="1" si="160"/>
        <v>1</v>
      </c>
    </row>
    <row r="7811" spans="52:54" ht="15.75" customHeight="1">
      <c r="AZ7811" s="138">
        <f t="shared" ca="1" si="158"/>
        <v>180000</v>
      </c>
      <c r="BA7811" s="138">
        <f t="shared" ca="1" si="159"/>
        <v>179999</v>
      </c>
      <c r="BB7811" s="138">
        <f t="shared" ca="1" si="160"/>
        <v>1</v>
      </c>
    </row>
    <row r="7812" spans="52:54" ht="15.75" customHeight="1">
      <c r="AZ7812" s="138">
        <f t="shared" ca="1" si="158"/>
        <v>114000</v>
      </c>
      <c r="BA7812" s="138">
        <f t="shared" ca="1" si="159"/>
        <v>113999</v>
      </c>
      <c r="BB7812" s="138">
        <f t="shared" ca="1" si="160"/>
        <v>1</v>
      </c>
    </row>
    <row r="7813" spans="52:54" ht="15.75" customHeight="1">
      <c r="AZ7813" s="138">
        <f t="shared" ca="1" si="158"/>
        <v>386000</v>
      </c>
      <c r="BA7813" s="138">
        <f t="shared" ca="1" si="159"/>
        <v>385999</v>
      </c>
      <c r="BB7813" s="138">
        <f t="shared" ca="1" si="160"/>
        <v>1</v>
      </c>
    </row>
    <row r="7814" spans="52:54" ht="15.75" customHeight="1">
      <c r="AZ7814" s="138">
        <f t="shared" ca="1" si="158"/>
        <v>247000</v>
      </c>
      <c r="BA7814" s="138">
        <f t="shared" ca="1" si="159"/>
        <v>246999</v>
      </c>
      <c r="BB7814" s="138">
        <f t="shared" ca="1" si="160"/>
        <v>1</v>
      </c>
    </row>
    <row r="7815" spans="52:54" ht="15.75" customHeight="1">
      <c r="AZ7815" s="138">
        <f t="shared" ca="1" si="158"/>
        <v>220000</v>
      </c>
      <c r="BA7815" s="138">
        <f t="shared" ca="1" si="159"/>
        <v>219999</v>
      </c>
      <c r="BB7815" s="138">
        <f t="shared" ca="1" si="160"/>
        <v>1</v>
      </c>
    </row>
    <row r="7816" spans="52:54" ht="15.75" customHeight="1">
      <c r="AZ7816" s="138">
        <f t="shared" ca="1" si="158"/>
        <v>340000</v>
      </c>
      <c r="BA7816" s="138">
        <f t="shared" ca="1" si="159"/>
        <v>339999</v>
      </c>
      <c r="BB7816" s="138">
        <f t="shared" ca="1" si="160"/>
        <v>1</v>
      </c>
    </row>
    <row r="7817" spans="52:54" ht="15.75" customHeight="1">
      <c r="AZ7817" s="138">
        <f t="shared" ca="1" si="158"/>
        <v>248000</v>
      </c>
      <c r="BA7817" s="138">
        <f t="shared" ca="1" si="159"/>
        <v>247999</v>
      </c>
      <c r="BB7817" s="138">
        <f t="shared" ca="1" si="160"/>
        <v>1</v>
      </c>
    </row>
    <row r="7818" spans="52:54" ht="15.75" customHeight="1">
      <c r="AZ7818" s="138">
        <f t="shared" ca="1" si="158"/>
        <v>126000</v>
      </c>
      <c r="BA7818" s="138">
        <f t="shared" ca="1" si="159"/>
        <v>125999</v>
      </c>
      <c r="BB7818" s="138">
        <f t="shared" ca="1" si="160"/>
        <v>1</v>
      </c>
    </row>
    <row r="7819" spans="52:54" ht="15.75" customHeight="1">
      <c r="AZ7819" s="138">
        <f t="shared" ca="1" si="158"/>
        <v>375000</v>
      </c>
      <c r="BA7819" s="138">
        <f t="shared" ca="1" si="159"/>
        <v>374999</v>
      </c>
      <c r="BB7819" s="138">
        <f t="shared" ca="1" si="160"/>
        <v>1</v>
      </c>
    </row>
    <row r="7820" spans="52:54" ht="15.75" customHeight="1">
      <c r="AZ7820" s="138">
        <f t="shared" ca="1" si="158"/>
        <v>355000</v>
      </c>
      <c r="BA7820" s="138">
        <f t="shared" ca="1" si="159"/>
        <v>354999</v>
      </c>
      <c r="BB7820" s="138">
        <f t="shared" ca="1" si="160"/>
        <v>1</v>
      </c>
    </row>
    <row r="7821" spans="52:54" ht="15.75" customHeight="1">
      <c r="AZ7821" s="138">
        <f t="shared" ca="1" si="158"/>
        <v>347000</v>
      </c>
      <c r="BA7821" s="138">
        <f t="shared" ca="1" si="159"/>
        <v>346999</v>
      </c>
      <c r="BB7821" s="138">
        <f t="shared" ca="1" si="160"/>
        <v>1</v>
      </c>
    </row>
    <row r="7822" spans="52:54" ht="15.75" customHeight="1">
      <c r="AZ7822" s="138">
        <f t="shared" ca="1" si="158"/>
        <v>178000</v>
      </c>
      <c r="BA7822" s="138">
        <f t="shared" ca="1" si="159"/>
        <v>177999</v>
      </c>
      <c r="BB7822" s="138">
        <f t="shared" ca="1" si="160"/>
        <v>1</v>
      </c>
    </row>
    <row r="7823" spans="52:54" ht="15.75" customHeight="1">
      <c r="AZ7823" s="138">
        <f t="shared" ca="1" si="158"/>
        <v>384000</v>
      </c>
      <c r="BA7823" s="138">
        <f t="shared" ca="1" si="159"/>
        <v>383999</v>
      </c>
      <c r="BB7823" s="138">
        <f t="shared" ca="1" si="160"/>
        <v>1</v>
      </c>
    </row>
    <row r="7824" spans="52:54" ht="15.75" customHeight="1">
      <c r="AZ7824" s="138">
        <f t="shared" ca="1" si="158"/>
        <v>248000</v>
      </c>
      <c r="BA7824" s="138">
        <f t="shared" ca="1" si="159"/>
        <v>247999</v>
      </c>
      <c r="BB7824" s="138">
        <f t="shared" ca="1" si="160"/>
        <v>1</v>
      </c>
    </row>
    <row r="7825" spans="52:54" ht="15.75" customHeight="1">
      <c r="AZ7825" s="138">
        <f t="shared" ca="1" si="158"/>
        <v>381000</v>
      </c>
      <c r="BA7825" s="138">
        <f t="shared" ca="1" si="159"/>
        <v>380999</v>
      </c>
      <c r="BB7825" s="138">
        <f t="shared" ca="1" si="160"/>
        <v>1</v>
      </c>
    </row>
    <row r="7826" spans="52:54" ht="15.75" customHeight="1">
      <c r="AZ7826" s="138">
        <f t="shared" ca="1" si="158"/>
        <v>292000</v>
      </c>
      <c r="BA7826" s="138">
        <f t="shared" ca="1" si="159"/>
        <v>291999</v>
      </c>
      <c r="BB7826" s="138">
        <f t="shared" ca="1" si="160"/>
        <v>1</v>
      </c>
    </row>
    <row r="7827" spans="52:54" ht="15.75" customHeight="1">
      <c r="AZ7827" s="138">
        <f t="shared" ca="1" si="158"/>
        <v>276000</v>
      </c>
      <c r="BA7827" s="138">
        <f t="shared" ca="1" si="159"/>
        <v>275999</v>
      </c>
      <c r="BB7827" s="138">
        <f t="shared" ca="1" si="160"/>
        <v>1</v>
      </c>
    </row>
    <row r="7828" spans="52:54" ht="15.75" customHeight="1">
      <c r="AZ7828" s="138">
        <f t="shared" ca="1" si="158"/>
        <v>384000</v>
      </c>
      <c r="BA7828" s="138">
        <f t="shared" ca="1" si="159"/>
        <v>383999</v>
      </c>
      <c r="BB7828" s="138">
        <f t="shared" ca="1" si="160"/>
        <v>1</v>
      </c>
    </row>
    <row r="7829" spans="52:54" ht="15.75" customHeight="1">
      <c r="AZ7829" s="138">
        <f t="shared" ca="1" si="158"/>
        <v>205000</v>
      </c>
      <c r="BA7829" s="138">
        <f t="shared" ca="1" si="159"/>
        <v>204999</v>
      </c>
      <c r="BB7829" s="138">
        <f t="shared" ca="1" si="160"/>
        <v>1</v>
      </c>
    </row>
    <row r="7830" spans="52:54" ht="15.75" customHeight="1">
      <c r="AZ7830" s="138">
        <f t="shared" ca="1" si="158"/>
        <v>289000</v>
      </c>
      <c r="BA7830" s="138">
        <f t="shared" ca="1" si="159"/>
        <v>288999</v>
      </c>
      <c r="BB7830" s="138">
        <f t="shared" ca="1" si="160"/>
        <v>1</v>
      </c>
    </row>
    <row r="7831" spans="52:54" ht="15.75" customHeight="1">
      <c r="AZ7831" s="138">
        <f t="shared" ca="1" si="158"/>
        <v>278000</v>
      </c>
      <c r="BA7831" s="138">
        <f t="shared" ca="1" si="159"/>
        <v>277999</v>
      </c>
      <c r="BB7831" s="138">
        <f t="shared" ca="1" si="160"/>
        <v>1</v>
      </c>
    </row>
    <row r="7832" spans="52:54" ht="15.75" customHeight="1">
      <c r="AZ7832" s="138">
        <f t="shared" ca="1" si="158"/>
        <v>310000</v>
      </c>
      <c r="BA7832" s="138">
        <f t="shared" ca="1" si="159"/>
        <v>309999</v>
      </c>
      <c r="BB7832" s="138">
        <f t="shared" ca="1" si="160"/>
        <v>1</v>
      </c>
    </row>
    <row r="7833" spans="52:54" ht="15.75" customHeight="1">
      <c r="AZ7833" s="138">
        <f t="shared" ca="1" si="158"/>
        <v>352000</v>
      </c>
      <c r="BA7833" s="138">
        <f t="shared" ca="1" si="159"/>
        <v>351999</v>
      </c>
      <c r="BB7833" s="138">
        <f t="shared" ca="1" si="160"/>
        <v>1</v>
      </c>
    </row>
    <row r="7834" spans="52:54" ht="15.75" customHeight="1">
      <c r="AZ7834" s="138">
        <f t="shared" ca="1" si="158"/>
        <v>208000</v>
      </c>
      <c r="BA7834" s="138">
        <f t="shared" ca="1" si="159"/>
        <v>207999</v>
      </c>
      <c r="BB7834" s="138">
        <f t="shared" ca="1" si="160"/>
        <v>1</v>
      </c>
    </row>
    <row r="7835" spans="52:54" ht="15.75" customHeight="1">
      <c r="AZ7835" s="138">
        <f t="shared" ca="1" si="158"/>
        <v>300000</v>
      </c>
      <c r="BA7835" s="138">
        <f t="shared" ca="1" si="159"/>
        <v>299999</v>
      </c>
      <c r="BB7835" s="138">
        <f t="shared" ca="1" si="160"/>
        <v>1</v>
      </c>
    </row>
    <row r="7836" spans="52:54" ht="15.75" customHeight="1">
      <c r="AZ7836" s="138">
        <f t="shared" ca="1" si="158"/>
        <v>210000</v>
      </c>
      <c r="BA7836" s="138">
        <f t="shared" ca="1" si="159"/>
        <v>209999</v>
      </c>
      <c r="BB7836" s="138">
        <f t="shared" ca="1" si="160"/>
        <v>1</v>
      </c>
    </row>
    <row r="7837" spans="52:54" ht="15.75" customHeight="1">
      <c r="AZ7837" s="138">
        <f t="shared" ca="1" si="158"/>
        <v>323000</v>
      </c>
      <c r="BA7837" s="138">
        <f t="shared" ca="1" si="159"/>
        <v>322999</v>
      </c>
      <c r="BB7837" s="138">
        <f t="shared" ca="1" si="160"/>
        <v>1</v>
      </c>
    </row>
    <row r="7838" spans="52:54" ht="15.75" customHeight="1">
      <c r="AZ7838" s="138">
        <f t="shared" ca="1" si="158"/>
        <v>183000</v>
      </c>
      <c r="BA7838" s="138">
        <f t="shared" ca="1" si="159"/>
        <v>182999</v>
      </c>
      <c r="BB7838" s="138">
        <f t="shared" ca="1" si="160"/>
        <v>1</v>
      </c>
    </row>
    <row r="7839" spans="52:54" ht="15.75" customHeight="1">
      <c r="AZ7839" s="138">
        <f t="shared" ca="1" si="158"/>
        <v>272000</v>
      </c>
      <c r="BA7839" s="138">
        <f t="shared" ca="1" si="159"/>
        <v>271999</v>
      </c>
      <c r="BB7839" s="138">
        <f t="shared" ca="1" si="160"/>
        <v>1</v>
      </c>
    </row>
    <row r="7840" spans="52:54" ht="15.75" customHeight="1">
      <c r="AZ7840" s="138">
        <f t="shared" ca="1" si="158"/>
        <v>344000</v>
      </c>
      <c r="BA7840" s="138">
        <f t="shared" ca="1" si="159"/>
        <v>343999</v>
      </c>
      <c r="BB7840" s="138">
        <f t="shared" ca="1" si="160"/>
        <v>1</v>
      </c>
    </row>
    <row r="7841" spans="52:54" ht="15.75" customHeight="1">
      <c r="AZ7841" s="138">
        <f t="shared" ca="1" si="158"/>
        <v>328000</v>
      </c>
      <c r="BA7841" s="138">
        <f t="shared" ca="1" si="159"/>
        <v>327999</v>
      </c>
      <c r="BB7841" s="138">
        <f t="shared" ca="1" si="160"/>
        <v>1</v>
      </c>
    </row>
    <row r="7842" spans="52:54" ht="15.75" customHeight="1">
      <c r="AZ7842" s="138">
        <f t="shared" ca="1" si="158"/>
        <v>181000</v>
      </c>
      <c r="BA7842" s="138">
        <f t="shared" ca="1" si="159"/>
        <v>180999</v>
      </c>
      <c r="BB7842" s="138">
        <f t="shared" ca="1" si="160"/>
        <v>1</v>
      </c>
    </row>
    <row r="7843" spans="52:54" ht="15.75" customHeight="1">
      <c r="AZ7843" s="138">
        <f t="shared" ca="1" si="158"/>
        <v>204000</v>
      </c>
      <c r="BA7843" s="138">
        <f t="shared" ca="1" si="159"/>
        <v>203999</v>
      </c>
      <c r="BB7843" s="138">
        <f t="shared" ca="1" si="160"/>
        <v>1</v>
      </c>
    </row>
    <row r="7844" spans="52:54" ht="15.75" customHeight="1">
      <c r="AZ7844" s="138">
        <f t="shared" ca="1" si="158"/>
        <v>375000</v>
      </c>
      <c r="BA7844" s="138">
        <f t="shared" ca="1" si="159"/>
        <v>374999</v>
      </c>
      <c r="BB7844" s="138">
        <f t="shared" ca="1" si="160"/>
        <v>1</v>
      </c>
    </row>
    <row r="7845" spans="52:54" ht="15.75" customHeight="1">
      <c r="AZ7845" s="138">
        <f t="shared" ca="1" si="158"/>
        <v>258000</v>
      </c>
      <c r="BA7845" s="138">
        <f t="shared" ca="1" si="159"/>
        <v>257999</v>
      </c>
      <c r="BB7845" s="138">
        <f t="shared" ca="1" si="160"/>
        <v>1</v>
      </c>
    </row>
    <row r="7846" spans="52:54" ht="15.75" customHeight="1">
      <c r="AZ7846" s="138">
        <f t="shared" ca="1" si="158"/>
        <v>232000</v>
      </c>
      <c r="BA7846" s="138">
        <f t="shared" ca="1" si="159"/>
        <v>231999</v>
      </c>
      <c r="BB7846" s="138">
        <f t="shared" ca="1" si="160"/>
        <v>1</v>
      </c>
    </row>
    <row r="7847" spans="52:54" ht="15.75" customHeight="1">
      <c r="AZ7847" s="138">
        <f t="shared" ca="1" si="158"/>
        <v>151000</v>
      </c>
      <c r="BA7847" s="138">
        <f t="shared" ca="1" si="159"/>
        <v>150999</v>
      </c>
      <c r="BB7847" s="138">
        <f t="shared" ca="1" si="160"/>
        <v>1</v>
      </c>
    </row>
    <row r="7848" spans="52:54" ht="15.75" customHeight="1">
      <c r="AZ7848" s="138">
        <f t="shared" ca="1" si="158"/>
        <v>281000</v>
      </c>
      <c r="BA7848" s="138">
        <f t="shared" ca="1" si="159"/>
        <v>280999</v>
      </c>
      <c r="BB7848" s="138">
        <f t="shared" ca="1" si="160"/>
        <v>1</v>
      </c>
    </row>
    <row r="7849" spans="52:54" ht="15.75" customHeight="1">
      <c r="AZ7849" s="138">
        <f t="shared" ca="1" si="158"/>
        <v>228000</v>
      </c>
      <c r="BA7849" s="138">
        <f t="shared" ca="1" si="159"/>
        <v>227999</v>
      </c>
      <c r="BB7849" s="138">
        <f t="shared" ca="1" si="160"/>
        <v>1</v>
      </c>
    </row>
    <row r="7850" spans="52:54" ht="15.75" customHeight="1">
      <c r="AZ7850" s="138">
        <f t="shared" ca="1" si="158"/>
        <v>333000</v>
      </c>
      <c r="BA7850" s="138">
        <f t="shared" ca="1" si="159"/>
        <v>332999</v>
      </c>
      <c r="BB7850" s="138">
        <f t="shared" ca="1" si="160"/>
        <v>1</v>
      </c>
    </row>
    <row r="7851" spans="52:54" ht="15.75" customHeight="1">
      <c r="AZ7851" s="138">
        <f t="shared" ca="1" si="158"/>
        <v>165000</v>
      </c>
      <c r="BA7851" s="138">
        <f t="shared" ca="1" si="159"/>
        <v>164999</v>
      </c>
      <c r="BB7851" s="138">
        <f t="shared" ca="1" si="160"/>
        <v>1</v>
      </c>
    </row>
    <row r="7852" spans="52:54" ht="15.75" customHeight="1">
      <c r="AZ7852" s="138">
        <f t="shared" ca="1" si="158"/>
        <v>329000</v>
      </c>
      <c r="BA7852" s="138">
        <f t="shared" ca="1" si="159"/>
        <v>328999</v>
      </c>
      <c r="BB7852" s="138">
        <f t="shared" ca="1" si="160"/>
        <v>1</v>
      </c>
    </row>
    <row r="7853" spans="52:54" ht="15.75" customHeight="1">
      <c r="AZ7853" s="138">
        <f t="shared" ca="1" si="158"/>
        <v>262000</v>
      </c>
      <c r="BA7853" s="138">
        <f t="shared" ca="1" si="159"/>
        <v>261999</v>
      </c>
      <c r="BB7853" s="138">
        <f t="shared" ca="1" si="160"/>
        <v>1</v>
      </c>
    </row>
    <row r="7854" spans="52:54" ht="15.75" customHeight="1">
      <c r="AZ7854" s="138">
        <f t="shared" ca="1" si="158"/>
        <v>107000</v>
      </c>
      <c r="BA7854" s="138">
        <f t="shared" ca="1" si="159"/>
        <v>106999</v>
      </c>
      <c r="BB7854" s="138">
        <f t="shared" ca="1" si="160"/>
        <v>1</v>
      </c>
    </row>
    <row r="7855" spans="52:54" ht="15.75" customHeight="1">
      <c r="AZ7855" s="138">
        <f t="shared" ca="1" si="158"/>
        <v>174000</v>
      </c>
      <c r="BA7855" s="138">
        <f t="shared" ca="1" si="159"/>
        <v>173999</v>
      </c>
      <c r="BB7855" s="138">
        <f t="shared" ca="1" si="160"/>
        <v>1</v>
      </c>
    </row>
    <row r="7856" spans="52:54" ht="15.75" customHeight="1">
      <c r="AZ7856" s="138">
        <f t="shared" ca="1" si="158"/>
        <v>325000</v>
      </c>
      <c r="BA7856" s="138">
        <f t="shared" ca="1" si="159"/>
        <v>324999</v>
      </c>
      <c r="BB7856" s="138">
        <f t="shared" ca="1" si="160"/>
        <v>1</v>
      </c>
    </row>
    <row r="7857" spans="52:54" ht="15.75" customHeight="1">
      <c r="AZ7857" s="138">
        <f t="shared" ca="1" si="158"/>
        <v>265000</v>
      </c>
      <c r="BA7857" s="138">
        <f t="shared" ca="1" si="159"/>
        <v>264999</v>
      </c>
      <c r="BB7857" s="138">
        <f t="shared" ca="1" si="160"/>
        <v>1</v>
      </c>
    </row>
    <row r="7858" spans="52:54" ht="15.75" customHeight="1">
      <c r="AZ7858" s="138">
        <f t="shared" ca="1" si="158"/>
        <v>384000</v>
      </c>
      <c r="BA7858" s="138">
        <f t="shared" ca="1" si="159"/>
        <v>383999</v>
      </c>
      <c r="BB7858" s="138">
        <f t="shared" ca="1" si="160"/>
        <v>1</v>
      </c>
    </row>
    <row r="7859" spans="52:54" ht="15.75" customHeight="1">
      <c r="AZ7859" s="138">
        <f t="shared" ca="1" si="158"/>
        <v>123000</v>
      </c>
      <c r="BA7859" s="138">
        <f t="shared" ca="1" si="159"/>
        <v>122999</v>
      </c>
      <c r="BB7859" s="138">
        <f t="shared" ca="1" si="160"/>
        <v>1</v>
      </c>
    </row>
    <row r="7860" spans="52:54" ht="15.75" customHeight="1">
      <c r="AZ7860" s="138">
        <f t="shared" ca="1" si="158"/>
        <v>290000</v>
      </c>
      <c r="BA7860" s="138">
        <f t="shared" ca="1" si="159"/>
        <v>289999</v>
      </c>
      <c r="BB7860" s="138">
        <f t="shared" ca="1" si="160"/>
        <v>1</v>
      </c>
    </row>
    <row r="7861" spans="52:54" ht="15.75" customHeight="1">
      <c r="AZ7861" s="138">
        <f t="shared" ca="1" si="158"/>
        <v>107000</v>
      </c>
      <c r="BA7861" s="138">
        <f t="shared" ca="1" si="159"/>
        <v>106999</v>
      </c>
      <c r="BB7861" s="138">
        <f t="shared" ca="1" si="160"/>
        <v>1</v>
      </c>
    </row>
    <row r="7862" spans="52:54" ht="15.75" customHeight="1">
      <c r="AZ7862" s="138">
        <f t="shared" ca="1" si="158"/>
        <v>240000</v>
      </c>
      <c r="BA7862" s="138">
        <f t="shared" ca="1" si="159"/>
        <v>239999</v>
      </c>
      <c r="BB7862" s="138">
        <f t="shared" ca="1" si="160"/>
        <v>1</v>
      </c>
    </row>
    <row r="7863" spans="52:54" ht="15.75" customHeight="1">
      <c r="AZ7863" s="138">
        <f t="shared" ca="1" si="158"/>
        <v>198000</v>
      </c>
      <c r="BA7863" s="138">
        <f t="shared" ca="1" si="159"/>
        <v>197999</v>
      </c>
      <c r="BB7863" s="138">
        <f t="shared" ca="1" si="160"/>
        <v>1</v>
      </c>
    </row>
    <row r="7864" spans="52:54" ht="15.75" customHeight="1">
      <c r="AZ7864" s="138">
        <f t="shared" ca="1" si="158"/>
        <v>208000</v>
      </c>
      <c r="BA7864" s="138">
        <f t="shared" ca="1" si="159"/>
        <v>207999</v>
      </c>
      <c r="BB7864" s="138">
        <f t="shared" ca="1" si="160"/>
        <v>1</v>
      </c>
    </row>
    <row r="7865" spans="52:54" ht="15.75" customHeight="1">
      <c r="AZ7865" s="138">
        <f t="shared" ca="1" si="158"/>
        <v>183000</v>
      </c>
      <c r="BA7865" s="138">
        <f t="shared" ca="1" si="159"/>
        <v>182999</v>
      </c>
      <c r="BB7865" s="138">
        <f t="shared" ca="1" si="160"/>
        <v>1</v>
      </c>
    </row>
    <row r="7866" spans="52:54" ht="15.75" customHeight="1">
      <c r="AZ7866" s="138">
        <f t="shared" ca="1" si="158"/>
        <v>240000</v>
      </c>
      <c r="BA7866" s="138">
        <f t="shared" ca="1" si="159"/>
        <v>239999</v>
      </c>
      <c r="BB7866" s="138">
        <f t="shared" ca="1" si="160"/>
        <v>1</v>
      </c>
    </row>
    <row r="7867" spans="52:54" ht="15.75" customHeight="1">
      <c r="AZ7867" s="138">
        <f t="shared" ca="1" si="158"/>
        <v>241000</v>
      </c>
      <c r="BA7867" s="138">
        <f t="shared" ca="1" si="159"/>
        <v>240999</v>
      </c>
      <c r="BB7867" s="138">
        <f t="shared" ca="1" si="160"/>
        <v>1</v>
      </c>
    </row>
    <row r="7868" spans="52:54" ht="15.75" customHeight="1">
      <c r="AZ7868" s="138">
        <f t="shared" ca="1" si="158"/>
        <v>164000</v>
      </c>
      <c r="BA7868" s="138">
        <f t="shared" ca="1" si="159"/>
        <v>163999</v>
      </c>
      <c r="BB7868" s="138">
        <f t="shared" ca="1" si="160"/>
        <v>1</v>
      </c>
    </row>
    <row r="7869" spans="52:54" ht="15.75" customHeight="1">
      <c r="AZ7869" s="138">
        <f t="shared" ca="1" si="158"/>
        <v>375000</v>
      </c>
      <c r="BA7869" s="138">
        <f t="shared" ca="1" si="159"/>
        <v>374999</v>
      </c>
      <c r="BB7869" s="138">
        <f t="shared" ca="1" si="160"/>
        <v>1</v>
      </c>
    </row>
    <row r="7870" spans="52:54" ht="15.75" customHeight="1">
      <c r="AZ7870" s="138">
        <f t="shared" ca="1" si="158"/>
        <v>339000</v>
      </c>
      <c r="BA7870" s="138">
        <f t="shared" ca="1" si="159"/>
        <v>338999</v>
      </c>
      <c r="BB7870" s="138">
        <f t="shared" ca="1" si="160"/>
        <v>1</v>
      </c>
    </row>
    <row r="7871" spans="52:54" ht="15.75" customHeight="1">
      <c r="AZ7871" s="138">
        <f t="shared" ca="1" si="158"/>
        <v>247000</v>
      </c>
      <c r="BA7871" s="138">
        <f t="shared" ca="1" si="159"/>
        <v>246999</v>
      </c>
      <c r="BB7871" s="138">
        <f t="shared" ca="1" si="160"/>
        <v>1</v>
      </c>
    </row>
    <row r="7872" spans="52:54" ht="15.75" customHeight="1">
      <c r="AZ7872" s="138">
        <f t="shared" ca="1" si="158"/>
        <v>305000</v>
      </c>
      <c r="BA7872" s="138">
        <f t="shared" ca="1" si="159"/>
        <v>304999</v>
      </c>
      <c r="BB7872" s="138">
        <f t="shared" ca="1" si="160"/>
        <v>1</v>
      </c>
    </row>
    <row r="7873" spans="52:54" ht="15.75" customHeight="1">
      <c r="AZ7873" s="138">
        <f t="shared" ca="1" si="158"/>
        <v>135000</v>
      </c>
      <c r="BA7873" s="138">
        <f t="shared" ca="1" si="159"/>
        <v>134999</v>
      </c>
      <c r="BB7873" s="138">
        <f t="shared" ca="1" si="160"/>
        <v>1</v>
      </c>
    </row>
    <row r="7874" spans="52:54" ht="15.75" customHeight="1">
      <c r="AZ7874" s="138">
        <f t="shared" ca="1" si="158"/>
        <v>345000</v>
      </c>
      <c r="BA7874" s="138">
        <f t="shared" ca="1" si="159"/>
        <v>344999</v>
      </c>
      <c r="BB7874" s="138">
        <f t="shared" ca="1" si="160"/>
        <v>1</v>
      </c>
    </row>
    <row r="7875" spans="52:54" ht="15.75" customHeight="1">
      <c r="AZ7875" s="138">
        <f t="shared" ca="1" si="158"/>
        <v>192000</v>
      </c>
      <c r="BA7875" s="138">
        <f t="shared" ca="1" si="159"/>
        <v>191999</v>
      </c>
      <c r="BB7875" s="138">
        <f t="shared" ca="1" si="160"/>
        <v>1</v>
      </c>
    </row>
    <row r="7876" spans="52:54" ht="15.75" customHeight="1">
      <c r="AZ7876" s="138">
        <f t="shared" ca="1" si="158"/>
        <v>350000</v>
      </c>
      <c r="BA7876" s="138">
        <f t="shared" ca="1" si="159"/>
        <v>349999</v>
      </c>
      <c r="BB7876" s="138">
        <f t="shared" ca="1" si="160"/>
        <v>1</v>
      </c>
    </row>
    <row r="7877" spans="52:54" ht="15.75" customHeight="1">
      <c r="AZ7877" s="138">
        <f t="shared" ca="1" si="158"/>
        <v>128000</v>
      </c>
      <c r="BA7877" s="138">
        <f t="shared" ca="1" si="159"/>
        <v>127999</v>
      </c>
      <c r="BB7877" s="138">
        <f t="shared" ca="1" si="160"/>
        <v>1</v>
      </c>
    </row>
    <row r="7878" spans="52:54" ht="15.75" customHeight="1">
      <c r="AZ7878" s="138">
        <f t="shared" ca="1" si="158"/>
        <v>310000</v>
      </c>
      <c r="BA7878" s="138">
        <f t="shared" ca="1" si="159"/>
        <v>309999</v>
      </c>
      <c r="BB7878" s="138">
        <f t="shared" ca="1" si="160"/>
        <v>1</v>
      </c>
    </row>
    <row r="7879" spans="52:54" ht="15.75" customHeight="1">
      <c r="AZ7879" s="138">
        <f t="shared" ca="1" si="158"/>
        <v>167000</v>
      </c>
      <c r="BA7879" s="138">
        <f t="shared" ca="1" si="159"/>
        <v>166999</v>
      </c>
      <c r="BB7879" s="138">
        <f t="shared" ca="1" si="160"/>
        <v>1</v>
      </c>
    </row>
    <row r="7880" spans="52:54" ht="15.75" customHeight="1">
      <c r="AZ7880" s="138">
        <f t="shared" ca="1" si="158"/>
        <v>199000</v>
      </c>
      <c r="BA7880" s="138">
        <f t="shared" ca="1" si="159"/>
        <v>198999</v>
      </c>
      <c r="BB7880" s="138">
        <f t="shared" ca="1" si="160"/>
        <v>1</v>
      </c>
    </row>
    <row r="7881" spans="52:54" ht="15.75" customHeight="1">
      <c r="AZ7881" s="138">
        <f t="shared" ca="1" si="158"/>
        <v>387000</v>
      </c>
      <c r="BA7881" s="138">
        <f t="shared" ca="1" si="159"/>
        <v>386999</v>
      </c>
      <c r="BB7881" s="138">
        <f t="shared" ca="1" si="160"/>
        <v>1</v>
      </c>
    </row>
    <row r="7882" spans="52:54" ht="15.75" customHeight="1">
      <c r="AZ7882" s="138">
        <f t="shared" ca="1" si="158"/>
        <v>345000</v>
      </c>
      <c r="BA7882" s="138">
        <f t="shared" ca="1" si="159"/>
        <v>344999</v>
      </c>
      <c r="BB7882" s="138">
        <f t="shared" ca="1" si="160"/>
        <v>1</v>
      </c>
    </row>
    <row r="7883" spans="52:54" ht="15.75" customHeight="1">
      <c r="AZ7883" s="138">
        <f t="shared" ca="1" si="158"/>
        <v>256000</v>
      </c>
      <c r="BA7883" s="138">
        <f t="shared" ca="1" si="159"/>
        <v>255999</v>
      </c>
      <c r="BB7883" s="138">
        <f t="shared" ca="1" si="160"/>
        <v>1</v>
      </c>
    </row>
    <row r="7884" spans="52:54" ht="15.75" customHeight="1">
      <c r="AZ7884" s="138">
        <f t="shared" ca="1" si="158"/>
        <v>231000</v>
      </c>
      <c r="BA7884" s="138">
        <f t="shared" ca="1" si="159"/>
        <v>230999</v>
      </c>
      <c r="BB7884" s="138">
        <f t="shared" ca="1" si="160"/>
        <v>1</v>
      </c>
    </row>
    <row r="7885" spans="52:54" ht="15.75" customHeight="1">
      <c r="AZ7885" s="138">
        <f t="shared" ca="1" si="158"/>
        <v>358000</v>
      </c>
      <c r="BA7885" s="138">
        <f t="shared" ca="1" si="159"/>
        <v>357999</v>
      </c>
      <c r="BB7885" s="138">
        <f t="shared" ca="1" si="160"/>
        <v>1</v>
      </c>
    </row>
    <row r="7886" spans="52:54" ht="15.75" customHeight="1">
      <c r="AZ7886" s="138">
        <f t="shared" ca="1" si="158"/>
        <v>145000</v>
      </c>
      <c r="BA7886" s="138">
        <f t="shared" ca="1" si="159"/>
        <v>144999</v>
      </c>
      <c r="BB7886" s="138">
        <f t="shared" ca="1" si="160"/>
        <v>1</v>
      </c>
    </row>
    <row r="7887" spans="52:54" ht="15.75" customHeight="1">
      <c r="AZ7887" s="138">
        <f t="shared" ca="1" si="158"/>
        <v>277000</v>
      </c>
      <c r="BA7887" s="138">
        <f t="shared" ca="1" si="159"/>
        <v>276999</v>
      </c>
      <c r="BB7887" s="138">
        <f t="shared" ca="1" si="160"/>
        <v>1</v>
      </c>
    </row>
    <row r="7888" spans="52:54" ht="15.75" customHeight="1">
      <c r="AZ7888" s="138">
        <f t="shared" ca="1" si="158"/>
        <v>187000</v>
      </c>
      <c r="BA7888" s="138">
        <f t="shared" ca="1" si="159"/>
        <v>186999</v>
      </c>
      <c r="BB7888" s="138">
        <f t="shared" ca="1" si="160"/>
        <v>1</v>
      </c>
    </row>
    <row r="7889" spans="52:54" ht="15.75" customHeight="1">
      <c r="AZ7889" s="138">
        <f t="shared" ca="1" si="158"/>
        <v>246000</v>
      </c>
      <c r="BA7889" s="138">
        <f t="shared" ca="1" si="159"/>
        <v>245999</v>
      </c>
      <c r="BB7889" s="138">
        <f t="shared" ca="1" si="160"/>
        <v>1</v>
      </c>
    </row>
    <row r="7890" spans="52:54" ht="15.75" customHeight="1">
      <c r="AZ7890" s="138">
        <f t="shared" ca="1" si="158"/>
        <v>198000</v>
      </c>
      <c r="BA7890" s="138">
        <f t="shared" ca="1" si="159"/>
        <v>197999</v>
      </c>
      <c r="BB7890" s="138">
        <f t="shared" ca="1" si="160"/>
        <v>1</v>
      </c>
    </row>
    <row r="7891" spans="52:54" ht="15.75" customHeight="1">
      <c r="AZ7891" s="138">
        <f t="shared" ca="1" si="158"/>
        <v>216000</v>
      </c>
      <c r="BA7891" s="138">
        <f t="shared" ca="1" si="159"/>
        <v>215999</v>
      </c>
      <c r="BB7891" s="138">
        <f t="shared" ca="1" si="160"/>
        <v>1</v>
      </c>
    </row>
    <row r="7892" spans="52:54" ht="15.75" customHeight="1">
      <c r="AZ7892" s="138">
        <f t="shared" ca="1" si="158"/>
        <v>155000</v>
      </c>
      <c r="BA7892" s="138">
        <f t="shared" ca="1" si="159"/>
        <v>154999</v>
      </c>
      <c r="BB7892" s="138">
        <f t="shared" ca="1" si="160"/>
        <v>1</v>
      </c>
    </row>
    <row r="7893" spans="52:54" ht="15.75" customHeight="1">
      <c r="AZ7893" s="138">
        <f t="shared" ca="1" si="158"/>
        <v>169000</v>
      </c>
      <c r="BA7893" s="138">
        <f t="shared" ca="1" si="159"/>
        <v>168999</v>
      </c>
      <c r="BB7893" s="138">
        <f t="shared" ca="1" si="160"/>
        <v>1</v>
      </c>
    </row>
    <row r="7894" spans="52:54" ht="15.75" customHeight="1">
      <c r="AZ7894" s="138">
        <f t="shared" ca="1" si="158"/>
        <v>261000</v>
      </c>
      <c r="BA7894" s="138">
        <f t="shared" ca="1" si="159"/>
        <v>260999</v>
      </c>
      <c r="BB7894" s="138">
        <f t="shared" ca="1" si="160"/>
        <v>1</v>
      </c>
    </row>
    <row r="7895" spans="52:54" ht="15.75" customHeight="1">
      <c r="AZ7895" s="138">
        <f t="shared" ca="1" si="158"/>
        <v>266000</v>
      </c>
      <c r="BA7895" s="138">
        <f t="shared" ca="1" si="159"/>
        <v>265999</v>
      </c>
      <c r="BB7895" s="138">
        <f t="shared" ca="1" si="160"/>
        <v>1</v>
      </c>
    </row>
    <row r="7896" spans="52:54" ht="15.75" customHeight="1">
      <c r="AZ7896" s="138">
        <f t="shared" ca="1" si="158"/>
        <v>249000</v>
      </c>
      <c r="BA7896" s="138">
        <f t="shared" ca="1" si="159"/>
        <v>248999</v>
      </c>
      <c r="BB7896" s="138">
        <f t="shared" ca="1" si="160"/>
        <v>1</v>
      </c>
    </row>
    <row r="7897" spans="52:54" ht="15.75" customHeight="1">
      <c r="AZ7897" s="138">
        <f t="shared" ca="1" si="158"/>
        <v>149000</v>
      </c>
      <c r="BA7897" s="138">
        <f t="shared" ca="1" si="159"/>
        <v>148999</v>
      </c>
      <c r="BB7897" s="138">
        <f t="shared" ca="1" si="160"/>
        <v>1</v>
      </c>
    </row>
    <row r="7898" spans="52:54" ht="15.75" customHeight="1">
      <c r="AZ7898" s="138">
        <f t="shared" ca="1" si="158"/>
        <v>346000</v>
      </c>
      <c r="BA7898" s="138">
        <f t="shared" ca="1" si="159"/>
        <v>345999</v>
      </c>
      <c r="BB7898" s="138">
        <f t="shared" ca="1" si="160"/>
        <v>1</v>
      </c>
    </row>
    <row r="7899" spans="52:54" ht="15.75" customHeight="1">
      <c r="AZ7899" s="138">
        <f t="shared" ca="1" si="158"/>
        <v>215000</v>
      </c>
      <c r="BA7899" s="138">
        <f t="shared" ca="1" si="159"/>
        <v>214999</v>
      </c>
      <c r="BB7899" s="138">
        <f t="shared" ca="1" si="160"/>
        <v>1</v>
      </c>
    </row>
    <row r="7900" spans="52:54" ht="15.75" customHeight="1">
      <c r="AZ7900" s="138">
        <f t="shared" ca="1" si="158"/>
        <v>172000</v>
      </c>
      <c r="BA7900" s="138">
        <f t="shared" ca="1" si="159"/>
        <v>171999</v>
      </c>
      <c r="BB7900" s="138">
        <f t="shared" ca="1" si="160"/>
        <v>1</v>
      </c>
    </row>
    <row r="7901" spans="52:54" ht="15.75" customHeight="1">
      <c r="AZ7901" s="138">
        <f t="shared" ca="1" si="158"/>
        <v>196000</v>
      </c>
      <c r="BA7901" s="138">
        <f t="shared" ca="1" si="159"/>
        <v>195999</v>
      </c>
      <c r="BB7901" s="138">
        <f t="shared" ca="1" si="160"/>
        <v>1</v>
      </c>
    </row>
    <row r="7902" spans="52:54" ht="15.75" customHeight="1">
      <c r="AZ7902" s="138">
        <f t="shared" ca="1" si="158"/>
        <v>363000</v>
      </c>
      <c r="BA7902" s="138">
        <f t="shared" ca="1" si="159"/>
        <v>362999</v>
      </c>
      <c r="BB7902" s="138">
        <f t="shared" ca="1" si="160"/>
        <v>1</v>
      </c>
    </row>
    <row r="7903" spans="52:54" ht="15.75" customHeight="1">
      <c r="AZ7903" s="138">
        <f t="shared" ca="1" si="158"/>
        <v>199000</v>
      </c>
      <c r="BA7903" s="138">
        <f t="shared" ca="1" si="159"/>
        <v>198999</v>
      </c>
      <c r="BB7903" s="138">
        <f t="shared" ca="1" si="160"/>
        <v>1</v>
      </c>
    </row>
    <row r="7904" spans="52:54" ht="15.75" customHeight="1">
      <c r="AZ7904" s="138">
        <f t="shared" ca="1" si="158"/>
        <v>349000</v>
      </c>
      <c r="BA7904" s="138">
        <f t="shared" ca="1" si="159"/>
        <v>348999</v>
      </c>
      <c r="BB7904" s="138">
        <f t="shared" ca="1" si="160"/>
        <v>1</v>
      </c>
    </row>
    <row r="7905" spans="52:54" ht="15.75" customHeight="1">
      <c r="AZ7905" s="138">
        <f t="shared" ca="1" si="158"/>
        <v>207000</v>
      </c>
      <c r="BA7905" s="138">
        <f t="shared" ca="1" si="159"/>
        <v>206999</v>
      </c>
      <c r="BB7905" s="138">
        <f t="shared" ca="1" si="160"/>
        <v>1</v>
      </c>
    </row>
    <row r="7906" spans="52:54" ht="15.75" customHeight="1">
      <c r="AZ7906" s="138">
        <f t="shared" ca="1" si="158"/>
        <v>231000</v>
      </c>
      <c r="BA7906" s="138">
        <f t="shared" ca="1" si="159"/>
        <v>230999</v>
      </c>
      <c r="BB7906" s="138">
        <f t="shared" ca="1" si="160"/>
        <v>1</v>
      </c>
    </row>
    <row r="7907" spans="52:54" ht="15.75" customHeight="1">
      <c r="AZ7907" s="138">
        <f t="shared" ca="1" si="158"/>
        <v>120000</v>
      </c>
      <c r="BA7907" s="138">
        <f t="shared" ca="1" si="159"/>
        <v>119999</v>
      </c>
      <c r="BB7907" s="138">
        <f t="shared" ca="1" si="160"/>
        <v>1</v>
      </c>
    </row>
    <row r="7908" spans="52:54" ht="15.75" customHeight="1">
      <c r="AZ7908" s="138">
        <f t="shared" ca="1" si="158"/>
        <v>234000</v>
      </c>
      <c r="BA7908" s="138">
        <f t="shared" ca="1" si="159"/>
        <v>233999</v>
      </c>
      <c r="BB7908" s="138">
        <f t="shared" ca="1" si="160"/>
        <v>1</v>
      </c>
    </row>
    <row r="7909" spans="52:54" ht="15.75" customHeight="1">
      <c r="AZ7909" s="138">
        <f t="shared" ref="AZ7909:AZ8163" ca="1" si="161">RANDBETWEEN(100,400)*1000</f>
        <v>241000</v>
      </c>
      <c r="BA7909" s="138">
        <f t="shared" ref="BA7909:BA8163" ca="1" si="162">+AZ7909-1</f>
        <v>240999</v>
      </c>
      <c r="BB7909" s="138">
        <f t="shared" ref="BB7909:BB8163" ca="1" si="163">+AZ7909-BA7909</f>
        <v>1</v>
      </c>
    </row>
    <row r="7910" spans="52:54" ht="15.75" customHeight="1">
      <c r="AZ7910" s="138">
        <f t="shared" ca="1" si="161"/>
        <v>132000</v>
      </c>
      <c r="BA7910" s="138">
        <f t="shared" ca="1" si="162"/>
        <v>131999</v>
      </c>
      <c r="BB7910" s="138">
        <f t="shared" ca="1" si="163"/>
        <v>1</v>
      </c>
    </row>
    <row r="7911" spans="52:54" ht="15.75" customHeight="1">
      <c r="AZ7911" s="138">
        <f t="shared" ca="1" si="161"/>
        <v>324000</v>
      </c>
      <c r="BA7911" s="138">
        <f t="shared" ca="1" si="162"/>
        <v>323999</v>
      </c>
      <c r="BB7911" s="138">
        <f t="shared" ca="1" si="163"/>
        <v>1</v>
      </c>
    </row>
    <row r="7912" spans="52:54" ht="15.75" customHeight="1">
      <c r="AZ7912" s="138">
        <f t="shared" ca="1" si="161"/>
        <v>336000</v>
      </c>
      <c r="BA7912" s="138">
        <f t="shared" ca="1" si="162"/>
        <v>335999</v>
      </c>
      <c r="BB7912" s="138">
        <f t="shared" ca="1" si="163"/>
        <v>1</v>
      </c>
    </row>
    <row r="7913" spans="52:54" ht="15.75" customHeight="1">
      <c r="AZ7913" s="138">
        <f t="shared" ca="1" si="161"/>
        <v>279000</v>
      </c>
      <c r="BA7913" s="138">
        <f t="shared" ca="1" si="162"/>
        <v>278999</v>
      </c>
      <c r="BB7913" s="138">
        <f t="shared" ca="1" si="163"/>
        <v>1</v>
      </c>
    </row>
    <row r="7914" spans="52:54" ht="15.75" customHeight="1">
      <c r="AZ7914" s="138">
        <f t="shared" ca="1" si="161"/>
        <v>321000</v>
      </c>
      <c r="BA7914" s="138">
        <f t="shared" ca="1" si="162"/>
        <v>320999</v>
      </c>
      <c r="BB7914" s="138">
        <f t="shared" ca="1" si="163"/>
        <v>1</v>
      </c>
    </row>
    <row r="7915" spans="52:54" ht="15.75" customHeight="1">
      <c r="AZ7915" s="138">
        <f t="shared" ca="1" si="161"/>
        <v>171000</v>
      </c>
      <c r="BA7915" s="138">
        <f t="shared" ca="1" si="162"/>
        <v>170999</v>
      </c>
      <c r="BB7915" s="138">
        <f t="shared" ca="1" si="163"/>
        <v>1</v>
      </c>
    </row>
    <row r="7916" spans="52:54" ht="15.75" customHeight="1">
      <c r="AZ7916" s="138">
        <f t="shared" ca="1" si="161"/>
        <v>352000</v>
      </c>
      <c r="BA7916" s="138">
        <f t="shared" ca="1" si="162"/>
        <v>351999</v>
      </c>
      <c r="BB7916" s="138">
        <f t="shared" ca="1" si="163"/>
        <v>1</v>
      </c>
    </row>
    <row r="7917" spans="52:54" ht="15.75" customHeight="1">
      <c r="AZ7917" s="138">
        <f t="shared" ca="1" si="161"/>
        <v>354000</v>
      </c>
      <c r="BA7917" s="138">
        <f t="shared" ca="1" si="162"/>
        <v>353999</v>
      </c>
      <c r="BB7917" s="138">
        <f t="shared" ca="1" si="163"/>
        <v>1</v>
      </c>
    </row>
    <row r="7918" spans="52:54" ht="15.75" customHeight="1">
      <c r="AZ7918" s="138">
        <f t="shared" ca="1" si="161"/>
        <v>176000</v>
      </c>
      <c r="BA7918" s="138">
        <f t="shared" ca="1" si="162"/>
        <v>175999</v>
      </c>
      <c r="BB7918" s="138">
        <f t="shared" ca="1" si="163"/>
        <v>1</v>
      </c>
    </row>
    <row r="7919" spans="52:54" ht="15.75" customHeight="1">
      <c r="AZ7919" s="138">
        <f t="shared" ca="1" si="161"/>
        <v>206000</v>
      </c>
      <c r="BA7919" s="138">
        <f t="shared" ca="1" si="162"/>
        <v>205999</v>
      </c>
      <c r="BB7919" s="138">
        <f t="shared" ca="1" si="163"/>
        <v>1</v>
      </c>
    </row>
    <row r="7920" spans="52:54" ht="15.75" customHeight="1">
      <c r="AZ7920" s="138">
        <f t="shared" ca="1" si="161"/>
        <v>278000</v>
      </c>
      <c r="BA7920" s="138">
        <f t="shared" ca="1" si="162"/>
        <v>277999</v>
      </c>
      <c r="BB7920" s="138">
        <f t="shared" ca="1" si="163"/>
        <v>1</v>
      </c>
    </row>
    <row r="7921" spans="52:54" ht="15.75" customHeight="1">
      <c r="AZ7921" s="138">
        <f t="shared" ca="1" si="161"/>
        <v>232000</v>
      </c>
      <c r="BA7921" s="138">
        <f t="shared" ca="1" si="162"/>
        <v>231999</v>
      </c>
      <c r="BB7921" s="138">
        <f t="shared" ca="1" si="163"/>
        <v>1</v>
      </c>
    </row>
    <row r="7922" spans="52:54" ht="15.75" customHeight="1">
      <c r="AZ7922" s="138">
        <f t="shared" ca="1" si="161"/>
        <v>383000</v>
      </c>
      <c r="BA7922" s="138">
        <f t="shared" ca="1" si="162"/>
        <v>382999</v>
      </c>
      <c r="BB7922" s="138">
        <f t="shared" ca="1" si="163"/>
        <v>1</v>
      </c>
    </row>
    <row r="7923" spans="52:54" ht="15.75" customHeight="1">
      <c r="AZ7923" s="138">
        <f t="shared" ca="1" si="161"/>
        <v>304000</v>
      </c>
      <c r="BA7923" s="138">
        <f t="shared" ca="1" si="162"/>
        <v>303999</v>
      </c>
      <c r="BB7923" s="138">
        <f t="shared" ca="1" si="163"/>
        <v>1</v>
      </c>
    </row>
    <row r="7924" spans="52:54" ht="15.75" customHeight="1">
      <c r="AZ7924" s="138">
        <f t="shared" ca="1" si="161"/>
        <v>132000</v>
      </c>
      <c r="BA7924" s="138">
        <f t="shared" ca="1" si="162"/>
        <v>131999</v>
      </c>
      <c r="BB7924" s="138">
        <f t="shared" ca="1" si="163"/>
        <v>1</v>
      </c>
    </row>
    <row r="7925" spans="52:54" ht="15.75" customHeight="1">
      <c r="AZ7925" s="138">
        <f t="shared" ca="1" si="161"/>
        <v>257000</v>
      </c>
      <c r="BA7925" s="138">
        <f t="shared" ca="1" si="162"/>
        <v>256999</v>
      </c>
      <c r="BB7925" s="138">
        <f t="shared" ca="1" si="163"/>
        <v>1</v>
      </c>
    </row>
    <row r="7926" spans="52:54" ht="15.75" customHeight="1">
      <c r="AZ7926" s="138">
        <f t="shared" ca="1" si="161"/>
        <v>385000</v>
      </c>
      <c r="BA7926" s="138">
        <f t="shared" ca="1" si="162"/>
        <v>384999</v>
      </c>
      <c r="BB7926" s="138">
        <f t="shared" ca="1" si="163"/>
        <v>1</v>
      </c>
    </row>
    <row r="7927" spans="52:54" ht="15.75" customHeight="1">
      <c r="AZ7927" s="138">
        <f t="shared" ca="1" si="161"/>
        <v>367000</v>
      </c>
      <c r="BA7927" s="138">
        <f t="shared" ca="1" si="162"/>
        <v>366999</v>
      </c>
      <c r="BB7927" s="138">
        <f t="shared" ca="1" si="163"/>
        <v>1</v>
      </c>
    </row>
    <row r="7928" spans="52:54" ht="15.75" customHeight="1">
      <c r="AZ7928" s="138">
        <f t="shared" ca="1" si="161"/>
        <v>273000</v>
      </c>
      <c r="BA7928" s="138">
        <f t="shared" ca="1" si="162"/>
        <v>272999</v>
      </c>
      <c r="BB7928" s="138">
        <f t="shared" ca="1" si="163"/>
        <v>1</v>
      </c>
    </row>
    <row r="7929" spans="52:54" ht="15.75" customHeight="1">
      <c r="AZ7929" s="138">
        <f t="shared" ca="1" si="161"/>
        <v>196000</v>
      </c>
      <c r="BA7929" s="138">
        <f t="shared" ca="1" si="162"/>
        <v>195999</v>
      </c>
      <c r="BB7929" s="138">
        <f t="shared" ca="1" si="163"/>
        <v>1</v>
      </c>
    </row>
    <row r="7930" spans="52:54" ht="15.75" customHeight="1">
      <c r="AZ7930" s="138">
        <f t="shared" ca="1" si="161"/>
        <v>168000</v>
      </c>
      <c r="BA7930" s="138">
        <f t="shared" ca="1" si="162"/>
        <v>167999</v>
      </c>
      <c r="BB7930" s="138">
        <f t="shared" ca="1" si="163"/>
        <v>1</v>
      </c>
    </row>
    <row r="7931" spans="52:54" ht="15.75" customHeight="1">
      <c r="AZ7931" s="138">
        <f t="shared" ca="1" si="161"/>
        <v>205000</v>
      </c>
      <c r="BA7931" s="138">
        <f t="shared" ca="1" si="162"/>
        <v>204999</v>
      </c>
      <c r="BB7931" s="138">
        <f t="shared" ca="1" si="163"/>
        <v>1</v>
      </c>
    </row>
    <row r="7932" spans="52:54" ht="15.75" customHeight="1">
      <c r="AZ7932" s="138">
        <f t="shared" ca="1" si="161"/>
        <v>115000</v>
      </c>
      <c r="BA7932" s="138">
        <f t="shared" ca="1" si="162"/>
        <v>114999</v>
      </c>
      <c r="BB7932" s="138">
        <f t="shared" ca="1" si="163"/>
        <v>1</v>
      </c>
    </row>
    <row r="7933" spans="52:54" ht="15.75" customHeight="1">
      <c r="AZ7933" s="138">
        <f t="shared" ca="1" si="161"/>
        <v>393000</v>
      </c>
      <c r="BA7933" s="138">
        <f t="shared" ca="1" si="162"/>
        <v>392999</v>
      </c>
      <c r="BB7933" s="138">
        <f t="shared" ca="1" si="163"/>
        <v>1</v>
      </c>
    </row>
    <row r="7934" spans="52:54" ht="15.75" customHeight="1">
      <c r="AZ7934" s="138">
        <f t="shared" ca="1" si="161"/>
        <v>354000</v>
      </c>
      <c r="BA7934" s="138">
        <f t="shared" ca="1" si="162"/>
        <v>353999</v>
      </c>
      <c r="BB7934" s="138">
        <f t="shared" ca="1" si="163"/>
        <v>1</v>
      </c>
    </row>
    <row r="7935" spans="52:54" ht="15.75" customHeight="1">
      <c r="AZ7935" s="138">
        <f t="shared" ca="1" si="161"/>
        <v>112000</v>
      </c>
      <c r="BA7935" s="138">
        <f t="shared" ca="1" si="162"/>
        <v>111999</v>
      </c>
      <c r="BB7935" s="138">
        <f t="shared" ca="1" si="163"/>
        <v>1</v>
      </c>
    </row>
    <row r="7936" spans="52:54" ht="15.75" customHeight="1">
      <c r="AZ7936" s="138">
        <f t="shared" ca="1" si="161"/>
        <v>291000</v>
      </c>
      <c r="BA7936" s="138">
        <f t="shared" ca="1" si="162"/>
        <v>290999</v>
      </c>
      <c r="BB7936" s="138">
        <f t="shared" ca="1" si="163"/>
        <v>1</v>
      </c>
    </row>
    <row r="7937" spans="52:54" ht="15.75" customHeight="1">
      <c r="AZ7937" s="138">
        <f t="shared" ca="1" si="161"/>
        <v>367000</v>
      </c>
      <c r="BA7937" s="138">
        <f t="shared" ca="1" si="162"/>
        <v>366999</v>
      </c>
      <c r="BB7937" s="138">
        <f t="shared" ca="1" si="163"/>
        <v>1</v>
      </c>
    </row>
    <row r="7938" spans="52:54" ht="15.75" customHeight="1">
      <c r="AZ7938" s="138">
        <f t="shared" ca="1" si="161"/>
        <v>322000</v>
      </c>
      <c r="BA7938" s="138">
        <f t="shared" ca="1" si="162"/>
        <v>321999</v>
      </c>
      <c r="BB7938" s="138">
        <f t="shared" ca="1" si="163"/>
        <v>1</v>
      </c>
    </row>
    <row r="7939" spans="52:54" ht="15.75" customHeight="1">
      <c r="AZ7939" s="138">
        <f t="shared" ca="1" si="161"/>
        <v>169000</v>
      </c>
      <c r="BA7939" s="138">
        <f t="shared" ca="1" si="162"/>
        <v>168999</v>
      </c>
      <c r="BB7939" s="138">
        <f t="shared" ca="1" si="163"/>
        <v>1</v>
      </c>
    </row>
    <row r="7940" spans="52:54" ht="15.75" customHeight="1">
      <c r="AZ7940" s="138">
        <f t="shared" ca="1" si="161"/>
        <v>236000</v>
      </c>
      <c r="BA7940" s="138">
        <f t="shared" ca="1" si="162"/>
        <v>235999</v>
      </c>
      <c r="BB7940" s="138">
        <f t="shared" ca="1" si="163"/>
        <v>1</v>
      </c>
    </row>
    <row r="7941" spans="52:54" ht="15.75" customHeight="1">
      <c r="AZ7941" s="138">
        <f t="shared" ca="1" si="161"/>
        <v>112000</v>
      </c>
      <c r="BA7941" s="138">
        <f t="shared" ca="1" si="162"/>
        <v>111999</v>
      </c>
      <c r="BB7941" s="138">
        <f t="shared" ca="1" si="163"/>
        <v>1</v>
      </c>
    </row>
    <row r="7942" spans="52:54" ht="15.75" customHeight="1">
      <c r="AZ7942" s="138">
        <f t="shared" ca="1" si="161"/>
        <v>341000</v>
      </c>
      <c r="BA7942" s="138">
        <f t="shared" ca="1" si="162"/>
        <v>340999</v>
      </c>
      <c r="BB7942" s="138">
        <f t="shared" ca="1" si="163"/>
        <v>1</v>
      </c>
    </row>
    <row r="7943" spans="52:54" ht="15.75" customHeight="1">
      <c r="AZ7943" s="138">
        <f t="shared" ca="1" si="161"/>
        <v>295000</v>
      </c>
      <c r="BA7943" s="138">
        <f t="shared" ca="1" si="162"/>
        <v>294999</v>
      </c>
      <c r="BB7943" s="138">
        <f t="shared" ca="1" si="163"/>
        <v>1</v>
      </c>
    </row>
    <row r="7944" spans="52:54" ht="15.75" customHeight="1">
      <c r="AZ7944" s="138">
        <f t="shared" ca="1" si="161"/>
        <v>188000</v>
      </c>
      <c r="BA7944" s="138">
        <f t="shared" ca="1" si="162"/>
        <v>187999</v>
      </c>
      <c r="BB7944" s="138">
        <f t="shared" ca="1" si="163"/>
        <v>1</v>
      </c>
    </row>
    <row r="7945" spans="52:54" ht="15.75" customHeight="1">
      <c r="AZ7945" s="138">
        <f t="shared" ca="1" si="161"/>
        <v>169000</v>
      </c>
      <c r="BA7945" s="138">
        <f t="shared" ca="1" si="162"/>
        <v>168999</v>
      </c>
      <c r="BB7945" s="138">
        <f t="shared" ca="1" si="163"/>
        <v>1</v>
      </c>
    </row>
    <row r="7946" spans="52:54" ht="15.75" customHeight="1">
      <c r="AZ7946" s="138">
        <f t="shared" ca="1" si="161"/>
        <v>395000</v>
      </c>
      <c r="BA7946" s="138">
        <f t="shared" ca="1" si="162"/>
        <v>394999</v>
      </c>
      <c r="BB7946" s="138">
        <f t="shared" ca="1" si="163"/>
        <v>1</v>
      </c>
    </row>
    <row r="7947" spans="52:54" ht="15.75" customHeight="1">
      <c r="AZ7947" s="138">
        <f t="shared" ca="1" si="161"/>
        <v>219000</v>
      </c>
      <c r="BA7947" s="138">
        <f t="shared" ca="1" si="162"/>
        <v>218999</v>
      </c>
      <c r="BB7947" s="138">
        <f t="shared" ca="1" si="163"/>
        <v>1</v>
      </c>
    </row>
    <row r="7948" spans="52:54" ht="15.75" customHeight="1">
      <c r="AZ7948" s="138">
        <f t="shared" ca="1" si="161"/>
        <v>232000</v>
      </c>
      <c r="BA7948" s="138">
        <f t="shared" ca="1" si="162"/>
        <v>231999</v>
      </c>
      <c r="BB7948" s="138">
        <f t="shared" ca="1" si="163"/>
        <v>1</v>
      </c>
    </row>
    <row r="7949" spans="52:54" ht="15.75" customHeight="1">
      <c r="AZ7949" s="138">
        <f t="shared" ca="1" si="161"/>
        <v>283000</v>
      </c>
      <c r="BA7949" s="138">
        <f t="shared" ca="1" si="162"/>
        <v>282999</v>
      </c>
      <c r="BB7949" s="138">
        <f t="shared" ca="1" si="163"/>
        <v>1</v>
      </c>
    </row>
    <row r="7950" spans="52:54" ht="15.75" customHeight="1">
      <c r="AZ7950" s="138">
        <f t="shared" ca="1" si="161"/>
        <v>265000</v>
      </c>
      <c r="BA7950" s="138">
        <f t="shared" ca="1" si="162"/>
        <v>264999</v>
      </c>
      <c r="BB7950" s="138">
        <f t="shared" ca="1" si="163"/>
        <v>1</v>
      </c>
    </row>
    <row r="7951" spans="52:54" ht="15.75" customHeight="1">
      <c r="AZ7951" s="138">
        <f t="shared" ca="1" si="161"/>
        <v>132000</v>
      </c>
      <c r="BA7951" s="138">
        <f t="shared" ca="1" si="162"/>
        <v>131999</v>
      </c>
      <c r="BB7951" s="138">
        <f t="shared" ca="1" si="163"/>
        <v>1</v>
      </c>
    </row>
    <row r="7952" spans="52:54" ht="15.75" customHeight="1">
      <c r="AZ7952" s="138">
        <f t="shared" ca="1" si="161"/>
        <v>387000</v>
      </c>
      <c r="BA7952" s="138">
        <f t="shared" ca="1" si="162"/>
        <v>386999</v>
      </c>
      <c r="BB7952" s="138">
        <f t="shared" ca="1" si="163"/>
        <v>1</v>
      </c>
    </row>
    <row r="7953" spans="52:54" ht="15.75" customHeight="1">
      <c r="AZ7953" s="138">
        <f t="shared" ca="1" si="161"/>
        <v>327000</v>
      </c>
      <c r="BA7953" s="138">
        <f t="shared" ca="1" si="162"/>
        <v>326999</v>
      </c>
      <c r="BB7953" s="138">
        <f t="shared" ca="1" si="163"/>
        <v>1</v>
      </c>
    </row>
    <row r="7954" spans="52:54" ht="15.75" customHeight="1">
      <c r="AZ7954" s="138">
        <f t="shared" ca="1" si="161"/>
        <v>164000</v>
      </c>
      <c r="BA7954" s="138">
        <f t="shared" ca="1" si="162"/>
        <v>163999</v>
      </c>
      <c r="BB7954" s="138">
        <f t="shared" ca="1" si="163"/>
        <v>1</v>
      </c>
    </row>
    <row r="7955" spans="52:54" ht="15.75" customHeight="1">
      <c r="AZ7955" s="138">
        <f t="shared" ca="1" si="161"/>
        <v>352000</v>
      </c>
      <c r="BA7955" s="138">
        <f t="shared" ca="1" si="162"/>
        <v>351999</v>
      </c>
      <c r="BB7955" s="138">
        <f t="shared" ca="1" si="163"/>
        <v>1</v>
      </c>
    </row>
    <row r="7956" spans="52:54" ht="15.75" customHeight="1">
      <c r="AZ7956" s="138">
        <f t="shared" ca="1" si="161"/>
        <v>370000</v>
      </c>
      <c r="BA7956" s="138">
        <f t="shared" ca="1" si="162"/>
        <v>369999</v>
      </c>
      <c r="BB7956" s="138">
        <f t="shared" ca="1" si="163"/>
        <v>1</v>
      </c>
    </row>
    <row r="7957" spans="52:54" ht="15.75" customHeight="1">
      <c r="AZ7957" s="138">
        <f t="shared" ca="1" si="161"/>
        <v>276000</v>
      </c>
      <c r="BA7957" s="138">
        <f t="shared" ca="1" si="162"/>
        <v>275999</v>
      </c>
      <c r="BB7957" s="138">
        <f t="shared" ca="1" si="163"/>
        <v>1</v>
      </c>
    </row>
    <row r="7958" spans="52:54" ht="15.75" customHeight="1">
      <c r="AZ7958" s="138">
        <f t="shared" ca="1" si="161"/>
        <v>150000</v>
      </c>
      <c r="BA7958" s="138">
        <f t="shared" ca="1" si="162"/>
        <v>149999</v>
      </c>
      <c r="BB7958" s="138">
        <f t="shared" ca="1" si="163"/>
        <v>1</v>
      </c>
    </row>
    <row r="7959" spans="52:54" ht="15.75" customHeight="1">
      <c r="AZ7959" s="138">
        <f t="shared" ca="1" si="161"/>
        <v>261000</v>
      </c>
      <c r="BA7959" s="138">
        <f t="shared" ca="1" si="162"/>
        <v>260999</v>
      </c>
      <c r="BB7959" s="138">
        <f t="shared" ca="1" si="163"/>
        <v>1</v>
      </c>
    </row>
    <row r="7960" spans="52:54" ht="15.75" customHeight="1">
      <c r="AZ7960" s="138">
        <f t="shared" ca="1" si="161"/>
        <v>388000</v>
      </c>
      <c r="BA7960" s="138">
        <f t="shared" ca="1" si="162"/>
        <v>387999</v>
      </c>
      <c r="BB7960" s="138">
        <f t="shared" ca="1" si="163"/>
        <v>1</v>
      </c>
    </row>
    <row r="7961" spans="52:54" ht="15.75" customHeight="1">
      <c r="AZ7961" s="138">
        <f t="shared" ca="1" si="161"/>
        <v>352000</v>
      </c>
      <c r="BA7961" s="138">
        <f t="shared" ca="1" si="162"/>
        <v>351999</v>
      </c>
      <c r="BB7961" s="138">
        <f t="shared" ca="1" si="163"/>
        <v>1</v>
      </c>
    </row>
    <row r="7962" spans="52:54" ht="15.75" customHeight="1">
      <c r="AZ7962" s="138">
        <f t="shared" ca="1" si="161"/>
        <v>340000</v>
      </c>
      <c r="BA7962" s="138">
        <f t="shared" ca="1" si="162"/>
        <v>339999</v>
      </c>
      <c r="BB7962" s="138">
        <f t="shared" ca="1" si="163"/>
        <v>1</v>
      </c>
    </row>
    <row r="7963" spans="52:54" ht="15.75" customHeight="1">
      <c r="AZ7963" s="138">
        <f t="shared" ca="1" si="161"/>
        <v>254000</v>
      </c>
      <c r="BA7963" s="138">
        <f t="shared" ca="1" si="162"/>
        <v>253999</v>
      </c>
      <c r="BB7963" s="138">
        <f t="shared" ca="1" si="163"/>
        <v>1</v>
      </c>
    </row>
    <row r="7964" spans="52:54" ht="15.75" customHeight="1">
      <c r="AZ7964" s="138">
        <f t="shared" ca="1" si="161"/>
        <v>111000</v>
      </c>
      <c r="BA7964" s="138">
        <f t="shared" ca="1" si="162"/>
        <v>110999</v>
      </c>
      <c r="BB7964" s="138">
        <f t="shared" ca="1" si="163"/>
        <v>1</v>
      </c>
    </row>
    <row r="7965" spans="52:54" ht="15.75" customHeight="1">
      <c r="AZ7965" s="138">
        <f t="shared" ca="1" si="161"/>
        <v>181000</v>
      </c>
      <c r="BA7965" s="138">
        <f t="shared" ca="1" si="162"/>
        <v>180999</v>
      </c>
      <c r="BB7965" s="138">
        <f t="shared" ca="1" si="163"/>
        <v>1</v>
      </c>
    </row>
    <row r="7966" spans="52:54" ht="15.75" customHeight="1">
      <c r="AZ7966" s="138">
        <f t="shared" ca="1" si="161"/>
        <v>128000</v>
      </c>
      <c r="BA7966" s="138">
        <f t="shared" ca="1" si="162"/>
        <v>127999</v>
      </c>
      <c r="BB7966" s="138">
        <f t="shared" ca="1" si="163"/>
        <v>1</v>
      </c>
    </row>
    <row r="7967" spans="52:54" ht="15.75" customHeight="1">
      <c r="AZ7967" s="138">
        <f t="shared" ca="1" si="161"/>
        <v>219000</v>
      </c>
      <c r="BA7967" s="138">
        <f t="shared" ca="1" si="162"/>
        <v>218999</v>
      </c>
      <c r="BB7967" s="138">
        <f t="shared" ca="1" si="163"/>
        <v>1</v>
      </c>
    </row>
    <row r="7968" spans="52:54" ht="15.75" customHeight="1">
      <c r="AZ7968" s="138">
        <f t="shared" ca="1" si="161"/>
        <v>352000</v>
      </c>
      <c r="BA7968" s="138">
        <f t="shared" ca="1" si="162"/>
        <v>351999</v>
      </c>
      <c r="BB7968" s="138">
        <f t="shared" ca="1" si="163"/>
        <v>1</v>
      </c>
    </row>
    <row r="7969" spans="52:54" ht="15.75" customHeight="1">
      <c r="AZ7969" s="138">
        <f t="shared" ca="1" si="161"/>
        <v>196000</v>
      </c>
      <c r="BA7969" s="138">
        <f t="shared" ca="1" si="162"/>
        <v>195999</v>
      </c>
      <c r="BB7969" s="138">
        <f t="shared" ca="1" si="163"/>
        <v>1</v>
      </c>
    </row>
    <row r="7970" spans="52:54" ht="15.75" customHeight="1">
      <c r="AZ7970" s="138">
        <f t="shared" ca="1" si="161"/>
        <v>259000</v>
      </c>
      <c r="BA7970" s="138">
        <f t="shared" ca="1" si="162"/>
        <v>258999</v>
      </c>
      <c r="BB7970" s="138">
        <f t="shared" ca="1" si="163"/>
        <v>1</v>
      </c>
    </row>
    <row r="7971" spans="52:54" ht="15.75" customHeight="1">
      <c r="AZ7971" s="138">
        <f t="shared" ca="1" si="161"/>
        <v>129000</v>
      </c>
      <c r="BA7971" s="138">
        <f t="shared" ca="1" si="162"/>
        <v>128999</v>
      </c>
      <c r="BB7971" s="138">
        <f t="shared" ca="1" si="163"/>
        <v>1</v>
      </c>
    </row>
    <row r="7972" spans="52:54" ht="15.75" customHeight="1">
      <c r="AZ7972" s="138">
        <f t="shared" ca="1" si="161"/>
        <v>377000</v>
      </c>
      <c r="BA7972" s="138">
        <f t="shared" ca="1" si="162"/>
        <v>376999</v>
      </c>
      <c r="BB7972" s="138">
        <f t="shared" ca="1" si="163"/>
        <v>1</v>
      </c>
    </row>
    <row r="7973" spans="52:54" ht="15.75" customHeight="1">
      <c r="AZ7973" s="138">
        <f t="shared" ca="1" si="161"/>
        <v>329000</v>
      </c>
      <c r="BA7973" s="138">
        <f t="shared" ca="1" si="162"/>
        <v>328999</v>
      </c>
      <c r="BB7973" s="138">
        <f t="shared" ca="1" si="163"/>
        <v>1</v>
      </c>
    </row>
    <row r="7974" spans="52:54" ht="15.75" customHeight="1">
      <c r="AZ7974" s="138">
        <f t="shared" ca="1" si="161"/>
        <v>373000</v>
      </c>
      <c r="BA7974" s="138">
        <f t="shared" ca="1" si="162"/>
        <v>372999</v>
      </c>
      <c r="BB7974" s="138">
        <f t="shared" ca="1" si="163"/>
        <v>1</v>
      </c>
    </row>
    <row r="7975" spans="52:54" ht="15.75" customHeight="1">
      <c r="AZ7975" s="138">
        <f t="shared" ca="1" si="161"/>
        <v>298000</v>
      </c>
      <c r="BA7975" s="138">
        <f t="shared" ca="1" si="162"/>
        <v>297999</v>
      </c>
      <c r="BB7975" s="138">
        <f t="shared" ca="1" si="163"/>
        <v>1</v>
      </c>
    </row>
    <row r="7976" spans="52:54" ht="15.75" customHeight="1">
      <c r="AZ7976" s="138">
        <f t="shared" ca="1" si="161"/>
        <v>335000</v>
      </c>
      <c r="BA7976" s="138">
        <f t="shared" ca="1" si="162"/>
        <v>334999</v>
      </c>
      <c r="BB7976" s="138">
        <f t="shared" ca="1" si="163"/>
        <v>1</v>
      </c>
    </row>
    <row r="7977" spans="52:54" ht="15.75" customHeight="1">
      <c r="AZ7977" s="138">
        <f t="shared" ca="1" si="161"/>
        <v>365000</v>
      </c>
      <c r="BA7977" s="138">
        <f t="shared" ca="1" si="162"/>
        <v>364999</v>
      </c>
      <c r="BB7977" s="138">
        <f t="shared" ca="1" si="163"/>
        <v>1</v>
      </c>
    </row>
    <row r="7978" spans="52:54" ht="15.75" customHeight="1">
      <c r="AZ7978" s="138">
        <f t="shared" ca="1" si="161"/>
        <v>395000</v>
      </c>
      <c r="BA7978" s="138">
        <f t="shared" ca="1" si="162"/>
        <v>394999</v>
      </c>
      <c r="BB7978" s="138">
        <f t="shared" ca="1" si="163"/>
        <v>1</v>
      </c>
    </row>
    <row r="7979" spans="52:54" ht="15.75" customHeight="1">
      <c r="AZ7979" s="138">
        <f t="shared" ca="1" si="161"/>
        <v>287000</v>
      </c>
      <c r="BA7979" s="138">
        <f t="shared" ca="1" si="162"/>
        <v>286999</v>
      </c>
      <c r="BB7979" s="138">
        <f t="shared" ca="1" si="163"/>
        <v>1</v>
      </c>
    </row>
    <row r="7980" spans="52:54" ht="15.75" customHeight="1">
      <c r="AZ7980" s="138">
        <f t="shared" ca="1" si="161"/>
        <v>138000</v>
      </c>
      <c r="BA7980" s="138">
        <f t="shared" ca="1" si="162"/>
        <v>137999</v>
      </c>
      <c r="BB7980" s="138">
        <f t="shared" ca="1" si="163"/>
        <v>1</v>
      </c>
    </row>
    <row r="7981" spans="52:54" ht="15.75" customHeight="1">
      <c r="AZ7981" s="138">
        <f t="shared" ca="1" si="161"/>
        <v>209000</v>
      </c>
      <c r="BA7981" s="138">
        <f t="shared" ca="1" si="162"/>
        <v>208999</v>
      </c>
      <c r="BB7981" s="138">
        <f t="shared" ca="1" si="163"/>
        <v>1</v>
      </c>
    </row>
    <row r="7982" spans="52:54" ht="15.75" customHeight="1">
      <c r="AZ7982" s="138">
        <f t="shared" ca="1" si="161"/>
        <v>376000</v>
      </c>
      <c r="BA7982" s="138">
        <f t="shared" ca="1" si="162"/>
        <v>375999</v>
      </c>
      <c r="BB7982" s="138">
        <f t="shared" ca="1" si="163"/>
        <v>1</v>
      </c>
    </row>
    <row r="7983" spans="52:54" ht="15.75" customHeight="1">
      <c r="AZ7983" s="138">
        <f t="shared" ca="1" si="161"/>
        <v>336000</v>
      </c>
      <c r="BA7983" s="138">
        <f t="shared" ca="1" si="162"/>
        <v>335999</v>
      </c>
      <c r="BB7983" s="138">
        <f t="shared" ca="1" si="163"/>
        <v>1</v>
      </c>
    </row>
    <row r="7984" spans="52:54" ht="15.75" customHeight="1">
      <c r="AZ7984" s="138">
        <f t="shared" ca="1" si="161"/>
        <v>397000</v>
      </c>
      <c r="BA7984" s="138">
        <f t="shared" ca="1" si="162"/>
        <v>396999</v>
      </c>
      <c r="BB7984" s="138">
        <f t="shared" ca="1" si="163"/>
        <v>1</v>
      </c>
    </row>
    <row r="7985" spans="52:54" ht="15.75" customHeight="1">
      <c r="AZ7985" s="138">
        <f t="shared" ca="1" si="161"/>
        <v>134000</v>
      </c>
      <c r="BA7985" s="138">
        <f t="shared" ca="1" si="162"/>
        <v>133999</v>
      </c>
      <c r="BB7985" s="138">
        <f t="shared" ca="1" si="163"/>
        <v>1</v>
      </c>
    </row>
    <row r="7986" spans="52:54" ht="15.75" customHeight="1">
      <c r="AZ7986" s="138">
        <f t="shared" ca="1" si="161"/>
        <v>193000</v>
      </c>
      <c r="BA7986" s="138">
        <f t="shared" ca="1" si="162"/>
        <v>192999</v>
      </c>
      <c r="BB7986" s="138">
        <f t="shared" ca="1" si="163"/>
        <v>1</v>
      </c>
    </row>
    <row r="7987" spans="52:54" ht="15.75" customHeight="1">
      <c r="AZ7987" s="138">
        <f t="shared" ca="1" si="161"/>
        <v>291000</v>
      </c>
      <c r="BA7987" s="138">
        <f t="shared" ca="1" si="162"/>
        <v>290999</v>
      </c>
      <c r="BB7987" s="138">
        <f t="shared" ca="1" si="163"/>
        <v>1</v>
      </c>
    </row>
    <row r="7988" spans="52:54" ht="15.75" customHeight="1">
      <c r="AZ7988" s="138">
        <f t="shared" ca="1" si="161"/>
        <v>181000</v>
      </c>
      <c r="BA7988" s="138">
        <f t="shared" ca="1" si="162"/>
        <v>180999</v>
      </c>
      <c r="BB7988" s="138">
        <f t="shared" ca="1" si="163"/>
        <v>1</v>
      </c>
    </row>
    <row r="7989" spans="52:54" ht="15.75" customHeight="1">
      <c r="AZ7989" s="138">
        <f t="shared" ca="1" si="161"/>
        <v>357000</v>
      </c>
      <c r="BA7989" s="138">
        <f t="shared" ca="1" si="162"/>
        <v>356999</v>
      </c>
      <c r="BB7989" s="138">
        <f t="shared" ca="1" si="163"/>
        <v>1</v>
      </c>
    </row>
    <row r="7990" spans="52:54" ht="15.75" customHeight="1">
      <c r="AZ7990" s="138">
        <f t="shared" ca="1" si="161"/>
        <v>143000</v>
      </c>
      <c r="BA7990" s="138">
        <f t="shared" ca="1" si="162"/>
        <v>142999</v>
      </c>
      <c r="BB7990" s="138">
        <f t="shared" ca="1" si="163"/>
        <v>1</v>
      </c>
    </row>
    <row r="7991" spans="52:54" ht="15.75" customHeight="1">
      <c r="AZ7991" s="138">
        <f t="shared" ca="1" si="161"/>
        <v>127000</v>
      </c>
      <c r="BA7991" s="138">
        <f t="shared" ca="1" si="162"/>
        <v>126999</v>
      </c>
      <c r="BB7991" s="138">
        <f t="shared" ca="1" si="163"/>
        <v>1</v>
      </c>
    </row>
    <row r="7992" spans="52:54" ht="15.75" customHeight="1">
      <c r="AZ7992" s="138">
        <f t="shared" ca="1" si="161"/>
        <v>212000</v>
      </c>
      <c r="BA7992" s="138">
        <f t="shared" ca="1" si="162"/>
        <v>211999</v>
      </c>
      <c r="BB7992" s="138">
        <f t="shared" ca="1" si="163"/>
        <v>1</v>
      </c>
    </row>
    <row r="7993" spans="52:54" ht="15.75" customHeight="1">
      <c r="AZ7993" s="138">
        <f t="shared" ca="1" si="161"/>
        <v>371000</v>
      </c>
      <c r="BA7993" s="138">
        <f t="shared" ca="1" si="162"/>
        <v>370999</v>
      </c>
      <c r="BB7993" s="138">
        <f t="shared" ca="1" si="163"/>
        <v>1</v>
      </c>
    </row>
    <row r="7994" spans="52:54" ht="15.75" customHeight="1">
      <c r="AZ7994" s="138">
        <f t="shared" ca="1" si="161"/>
        <v>380000</v>
      </c>
      <c r="BA7994" s="138">
        <f t="shared" ca="1" si="162"/>
        <v>379999</v>
      </c>
      <c r="BB7994" s="138">
        <f t="shared" ca="1" si="163"/>
        <v>1</v>
      </c>
    </row>
    <row r="7995" spans="52:54" ht="15.75" customHeight="1">
      <c r="AZ7995" s="138">
        <f t="shared" ca="1" si="161"/>
        <v>333000</v>
      </c>
      <c r="BA7995" s="138">
        <f t="shared" ca="1" si="162"/>
        <v>332999</v>
      </c>
      <c r="BB7995" s="138">
        <f t="shared" ca="1" si="163"/>
        <v>1</v>
      </c>
    </row>
    <row r="7996" spans="52:54" ht="15.75" customHeight="1">
      <c r="AZ7996" s="138">
        <f t="shared" ca="1" si="161"/>
        <v>137000</v>
      </c>
      <c r="BA7996" s="138">
        <f t="shared" ca="1" si="162"/>
        <v>136999</v>
      </c>
      <c r="BB7996" s="138">
        <f t="shared" ca="1" si="163"/>
        <v>1</v>
      </c>
    </row>
    <row r="7997" spans="52:54" ht="15.75" customHeight="1">
      <c r="AZ7997" s="138">
        <f t="shared" ca="1" si="161"/>
        <v>259000</v>
      </c>
      <c r="BA7997" s="138">
        <f t="shared" ca="1" si="162"/>
        <v>258999</v>
      </c>
      <c r="BB7997" s="138">
        <f t="shared" ca="1" si="163"/>
        <v>1</v>
      </c>
    </row>
    <row r="7998" spans="52:54" ht="15.75" customHeight="1">
      <c r="AZ7998" s="138">
        <f t="shared" ca="1" si="161"/>
        <v>131000</v>
      </c>
      <c r="BA7998" s="138">
        <f t="shared" ca="1" si="162"/>
        <v>130999</v>
      </c>
      <c r="BB7998" s="138">
        <f t="shared" ca="1" si="163"/>
        <v>1</v>
      </c>
    </row>
    <row r="7999" spans="52:54" ht="15.75" customHeight="1">
      <c r="AZ7999" s="138">
        <f t="shared" ca="1" si="161"/>
        <v>292000</v>
      </c>
      <c r="BA7999" s="138">
        <f t="shared" ca="1" si="162"/>
        <v>291999</v>
      </c>
      <c r="BB7999" s="138">
        <f t="shared" ca="1" si="163"/>
        <v>1</v>
      </c>
    </row>
    <row r="8000" spans="52:54" ht="15.75" customHeight="1">
      <c r="AZ8000" s="138">
        <f t="shared" ca="1" si="161"/>
        <v>320000</v>
      </c>
      <c r="BA8000" s="138">
        <f t="shared" ca="1" si="162"/>
        <v>319999</v>
      </c>
      <c r="BB8000" s="138">
        <f t="shared" ca="1" si="163"/>
        <v>1</v>
      </c>
    </row>
    <row r="8001" spans="52:54" ht="15.75" customHeight="1">
      <c r="AZ8001" s="138">
        <f t="shared" ca="1" si="161"/>
        <v>322000</v>
      </c>
      <c r="BA8001" s="138">
        <f t="shared" ca="1" si="162"/>
        <v>321999</v>
      </c>
      <c r="BB8001" s="138">
        <f t="shared" ca="1" si="163"/>
        <v>1</v>
      </c>
    </row>
    <row r="8002" spans="52:54" ht="15.75" customHeight="1">
      <c r="AZ8002" s="138">
        <f t="shared" ca="1" si="161"/>
        <v>388000</v>
      </c>
      <c r="BA8002" s="138">
        <f t="shared" ca="1" si="162"/>
        <v>387999</v>
      </c>
      <c r="BB8002" s="138">
        <f t="shared" ca="1" si="163"/>
        <v>1</v>
      </c>
    </row>
    <row r="8003" spans="52:54" ht="15.75" customHeight="1">
      <c r="AZ8003" s="138">
        <f t="shared" ca="1" si="161"/>
        <v>204000</v>
      </c>
      <c r="BA8003" s="138">
        <f t="shared" ca="1" si="162"/>
        <v>203999</v>
      </c>
      <c r="BB8003" s="138">
        <f t="shared" ca="1" si="163"/>
        <v>1</v>
      </c>
    </row>
    <row r="8004" spans="52:54" ht="15.75" customHeight="1">
      <c r="AZ8004" s="138">
        <f t="shared" ca="1" si="161"/>
        <v>287000</v>
      </c>
      <c r="BA8004" s="138">
        <f t="shared" ca="1" si="162"/>
        <v>286999</v>
      </c>
      <c r="BB8004" s="138">
        <f t="shared" ca="1" si="163"/>
        <v>1</v>
      </c>
    </row>
    <row r="8005" spans="52:54" ht="15.75" customHeight="1">
      <c r="AZ8005" s="138">
        <f t="shared" ca="1" si="161"/>
        <v>141000</v>
      </c>
      <c r="BA8005" s="138">
        <f t="shared" ca="1" si="162"/>
        <v>140999</v>
      </c>
      <c r="BB8005" s="138">
        <f t="shared" ca="1" si="163"/>
        <v>1</v>
      </c>
    </row>
    <row r="8006" spans="52:54" ht="15.75" customHeight="1">
      <c r="AZ8006" s="138">
        <f t="shared" ca="1" si="161"/>
        <v>218000</v>
      </c>
      <c r="BA8006" s="138">
        <f t="shared" ca="1" si="162"/>
        <v>217999</v>
      </c>
      <c r="BB8006" s="138">
        <f t="shared" ca="1" si="163"/>
        <v>1</v>
      </c>
    </row>
    <row r="8007" spans="52:54" ht="15.75" customHeight="1">
      <c r="AZ8007" s="138">
        <f t="shared" ca="1" si="161"/>
        <v>294000</v>
      </c>
      <c r="BA8007" s="138">
        <f t="shared" ca="1" si="162"/>
        <v>293999</v>
      </c>
      <c r="BB8007" s="138">
        <f t="shared" ca="1" si="163"/>
        <v>1</v>
      </c>
    </row>
    <row r="8008" spans="52:54" ht="15.75" customHeight="1">
      <c r="AZ8008" s="138">
        <f t="shared" ca="1" si="161"/>
        <v>382000</v>
      </c>
      <c r="BA8008" s="138">
        <f t="shared" ca="1" si="162"/>
        <v>381999</v>
      </c>
      <c r="BB8008" s="138">
        <f t="shared" ca="1" si="163"/>
        <v>1</v>
      </c>
    </row>
    <row r="8009" spans="52:54" ht="15.75" customHeight="1">
      <c r="AZ8009" s="138">
        <f t="shared" ca="1" si="161"/>
        <v>301000</v>
      </c>
      <c r="BA8009" s="138">
        <f t="shared" ca="1" si="162"/>
        <v>300999</v>
      </c>
      <c r="BB8009" s="138">
        <f t="shared" ca="1" si="163"/>
        <v>1</v>
      </c>
    </row>
    <row r="8010" spans="52:54" ht="15.75" customHeight="1">
      <c r="AZ8010" s="138">
        <f t="shared" ca="1" si="161"/>
        <v>247000</v>
      </c>
      <c r="BA8010" s="138">
        <f t="shared" ca="1" si="162"/>
        <v>246999</v>
      </c>
      <c r="BB8010" s="138">
        <f t="shared" ca="1" si="163"/>
        <v>1</v>
      </c>
    </row>
    <row r="8011" spans="52:54" ht="15.75" customHeight="1">
      <c r="AZ8011" s="138">
        <f t="shared" ca="1" si="161"/>
        <v>325000</v>
      </c>
      <c r="BA8011" s="138">
        <f t="shared" ca="1" si="162"/>
        <v>324999</v>
      </c>
      <c r="BB8011" s="138">
        <f t="shared" ca="1" si="163"/>
        <v>1</v>
      </c>
    </row>
    <row r="8012" spans="52:54" ht="15.75" customHeight="1">
      <c r="AZ8012" s="138">
        <f t="shared" ca="1" si="161"/>
        <v>324000</v>
      </c>
      <c r="BA8012" s="138">
        <f t="shared" ca="1" si="162"/>
        <v>323999</v>
      </c>
      <c r="BB8012" s="138">
        <f t="shared" ca="1" si="163"/>
        <v>1</v>
      </c>
    </row>
    <row r="8013" spans="52:54" ht="15.75" customHeight="1">
      <c r="AZ8013" s="138">
        <f t="shared" ca="1" si="161"/>
        <v>147000</v>
      </c>
      <c r="BA8013" s="138">
        <f t="shared" ca="1" si="162"/>
        <v>146999</v>
      </c>
      <c r="BB8013" s="138">
        <f t="shared" ca="1" si="163"/>
        <v>1</v>
      </c>
    </row>
    <row r="8014" spans="52:54" ht="15.75" customHeight="1">
      <c r="AZ8014" s="138">
        <f t="shared" ca="1" si="161"/>
        <v>374000</v>
      </c>
      <c r="BA8014" s="138">
        <f t="shared" ca="1" si="162"/>
        <v>373999</v>
      </c>
      <c r="BB8014" s="138">
        <f t="shared" ca="1" si="163"/>
        <v>1</v>
      </c>
    </row>
    <row r="8015" spans="52:54" ht="15.75" customHeight="1">
      <c r="AZ8015" s="138">
        <f t="shared" ca="1" si="161"/>
        <v>368000</v>
      </c>
      <c r="BA8015" s="138">
        <f t="shared" ca="1" si="162"/>
        <v>367999</v>
      </c>
      <c r="BB8015" s="138">
        <f t="shared" ca="1" si="163"/>
        <v>1</v>
      </c>
    </row>
    <row r="8016" spans="52:54" ht="15.75" customHeight="1">
      <c r="AZ8016" s="138">
        <f t="shared" ca="1" si="161"/>
        <v>238000</v>
      </c>
      <c r="BA8016" s="138">
        <f t="shared" ca="1" si="162"/>
        <v>237999</v>
      </c>
      <c r="BB8016" s="138">
        <f t="shared" ca="1" si="163"/>
        <v>1</v>
      </c>
    </row>
    <row r="8017" spans="52:54" ht="15.75" customHeight="1">
      <c r="AZ8017" s="138">
        <f t="shared" ca="1" si="161"/>
        <v>391000</v>
      </c>
      <c r="BA8017" s="138">
        <f t="shared" ca="1" si="162"/>
        <v>390999</v>
      </c>
      <c r="BB8017" s="138">
        <f t="shared" ca="1" si="163"/>
        <v>1</v>
      </c>
    </row>
    <row r="8018" spans="52:54" ht="15.75" customHeight="1">
      <c r="AZ8018" s="138">
        <f t="shared" ca="1" si="161"/>
        <v>246000</v>
      </c>
      <c r="BA8018" s="138">
        <f t="shared" ca="1" si="162"/>
        <v>245999</v>
      </c>
      <c r="BB8018" s="138">
        <f t="shared" ca="1" si="163"/>
        <v>1</v>
      </c>
    </row>
    <row r="8019" spans="52:54" ht="15.75" customHeight="1">
      <c r="AZ8019" s="138">
        <f t="shared" ca="1" si="161"/>
        <v>298000</v>
      </c>
      <c r="BA8019" s="138">
        <f t="shared" ca="1" si="162"/>
        <v>297999</v>
      </c>
      <c r="BB8019" s="138">
        <f t="shared" ca="1" si="163"/>
        <v>1</v>
      </c>
    </row>
    <row r="8020" spans="52:54" ht="15.75" customHeight="1">
      <c r="AZ8020" s="138">
        <f t="shared" ca="1" si="161"/>
        <v>185000</v>
      </c>
      <c r="BA8020" s="138">
        <f t="shared" ca="1" si="162"/>
        <v>184999</v>
      </c>
      <c r="BB8020" s="138">
        <f t="shared" ca="1" si="163"/>
        <v>1</v>
      </c>
    </row>
    <row r="8021" spans="52:54" ht="15.75" customHeight="1">
      <c r="AZ8021" s="138">
        <f t="shared" ca="1" si="161"/>
        <v>289000</v>
      </c>
      <c r="BA8021" s="138">
        <f t="shared" ca="1" si="162"/>
        <v>288999</v>
      </c>
      <c r="BB8021" s="138">
        <f t="shared" ca="1" si="163"/>
        <v>1</v>
      </c>
    </row>
    <row r="8022" spans="52:54" ht="15.75" customHeight="1">
      <c r="AZ8022" s="138">
        <f t="shared" ca="1" si="161"/>
        <v>225000</v>
      </c>
      <c r="BA8022" s="138">
        <f t="shared" ca="1" si="162"/>
        <v>224999</v>
      </c>
      <c r="BB8022" s="138">
        <f t="shared" ca="1" si="163"/>
        <v>1</v>
      </c>
    </row>
    <row r="8023" spans="52:54" ht="15.75" customHeight="1">
      <c r="AZ8023" s="138">
        <f t="shared" ca="1" si="161"/>
        <v>133000</v>
      </c>
      <c r="BA8023" s="138">
        <f t="shared" ca="1" si="162"/>
        <v>132999</v>
      </c>
      <c r="BB8023" s="138">
        <f t="shared" ca="1" si="163"/>
        <v>1</v>
      </c>
    </row>
    <row r="8024" spans="52:54" ht="15.75" customHeight="1">
      <c r="AZ8024" s="138">
        <f t="shared" ca="1" si="161"/>
        <v>391000</v>
      </c>
      <c r="BA8024" s="138">
        <f t="shared" ca="1" si="162"/>
        <v>390999</v>
      </c>
      <c r="BB8024" s="138">
        <f t="shared" ca="1" si="163"/>
        <v>1</v>
      </c>
    </row>
    <row r="8025" spans="52:54" ht="15.75" customHeight="1">
      <c r="AZ8025" s="138">
        <f t="shared" ca="1" si="161"/>
        <v>350000</v>
      </c>
      <c r="BA8025" s="138">
        <f t="shared" ca="1" si="162"/>
        <v>349999</v>
      </c>
      <c r="BB8025" s="138">
        <f t="shared" ca="1" si="163"/>
        <v>1</v>
      </c>
    </row>
    <row r="8026" spans="52:54" ht="15.75" customHeight="1">
      <c r="AZ8026" s="138">
        <f t="shared" ca="1" si="161"/>
        <v>349000</v>
      </c>
      <c r="BA8026" s="138">
        <f t="shared" ca="1" si="162"/>
        <v>348999</v>
      </c>
      <c r="BB8026" s="138">
        <f t="shared" ca="1" si="163"/>
        <v>1</v>
      </c>
    </row>
    <row r="8027" spans="52:54" ht="15.75" customHeight="1">
      <c r="AZ8027" s="138">
        <f t="shared" ca="1" si="161"/>
        <v>236000</v>
      </c>
      <c r="BA8027" s="138">
        <f t="shared" ca="1" si="162"/>
        <v>235999</v>
      </c>
      <c r="BB8027" s="138">
        <f t="shared" ca="1" si="163"/>
        <v>1</v>
      </c>
    </row>
    <row r="8028" spans="52:54" ht="15.75" customHeight="1">
      <c r="AZ8028" s="138">
        <f t="shared" ca="1" si="161"/>
        <v>128000</v>
      </c>
      <c r="BA8028" s="138">
        <f t="shared" ca="1" si="162"/>
        <v>127999</v>
      </c>
      <c r="BB8028" s="138">
        <f t="shared" ca="1" si="163"/>
        <v>1</v>
      </c>
    </row>
    <row r="8029" spans="52:54" ht="15.75" customHeight="1">
      <c r="AZ8029" s="138">
        <f t="shared" ca="1" si="161"/>
        <v>272000</v>
      </c>
      <c r="BA8029" s="138">
        <f t="shared" ca="1" si="162"/>
        <v>271999</v>
      </c>
      <c r="BB8029" s="138">
        <f t="shared" ca="1" si="163"/>
        <v>1</v>
      </c>
    </row>
    <row r="8030" spans="52:54" ht="15.75" customHeight="1">
      <c r="AZ8030" s="138">
        <f t="shared" ca="1" si="161"/>
        <v>347000</v>
      </c>
      <c r="BA8030" s="138">
        <f t="shared" ca="1" si="162"/>
        <v>346999</v>
      </c>
      <c r="BB8030" s="138">
        <f t="shared" ca="1" si="163"/>
        <v>1</v>
      </c>
    </row>
    <row r="8031" spans="52:54" ht="15.75" customHeight="1">
      <c r="AZ8031" s="138">
        <f t="shared" ca="1" si="161"/>
        <v>312000</v>
      </c>
      <c r="BA8031" s="138">
        <f t="shared" ca="1" si="162"/>
        <v>311999</v>
      </c>
      <c r="BB8031" s="138">
        <f t="shared" ca="1" si="163"/>
        <v>1</v>
      </c>
    </row>
    <row r="8032" spans="52:54" ht="15.75" customHeight="1">
      <c r="AZ8032" s="138">
        <f t="shared" ca="1" si="161"/>
        <v>240000</v>
      </c>
      <c r="BA8032" s="138">
        <f t="shared" ca="1" si="162"/>
        <v>239999</v>
      </c>
      <c r="BB8032" s="138">
        <f t="shared" ca="1" si="163"/>
        <v>1</v>
      </c>
    </row>
    <row r="8033" spans="52:54" ht="15.75" customHeight="1">
      <c r="AZ8033" s="138">
        <f t="shared" ca="1" si="161"/>
        <v>151000</v>
      </c>
      <c r="BA8033" s="138">
        <f t="shared" ca="1" si="162"/>
        <v>150999</v>
      </c>
      <c r="BB8033" s="138">
        <f t="shared" ca="1" si="163"/>
        <v>1</v>
      </c>
    </row>
    <row r="8034" spans="52:54" ht="15.75" customHeight="1">
      <c r="AZ8034" s="138">
        <f t="shared" ca="1" si="161"/>
        <v>234000</v>
      </c>
      <c r="BA8034" s="138">
        <f t="shared" ca="1" si="162"/>
        <v>233999</v>
      </c>
      <c r="BB8034" s="138">
        <f t="shared" ca="1" si="163"/>
        <v>1</v>
      </c>
    </row>
    <row r="8035" spans="52:54" ht="15.75" customHeight="1">
      <c r="AZ8035" s="138">
        <f t="shared" ca="1" si="161"/>
        <v>253000</v>
      </c>
      <c r="BA8035" s="138">
        <f t="shared" ca="1" si="162"/>
        <v>252999</v>
      </c>
      <c r="BB8035" s="138">
        <f t="shared" ca="1" si="163"/>
        <v>1</v>
      </c>
    </row>
    <row r="8036" spans="52:54" ht="15.75" customHeight="1">
      <c r="AZ8036" s="138">
        <f t="shared" ca="1" si="161"/>
        <v>102000</v>
      </c>
      <c r="BA8036" s="138">
        <f t="shared" ca="1" si="162"/>
        <v>101999</v>
      </c>
      <c r="BB8036" s="138">
        <f t="shared" ca="1" si="163"/>
        <v>1</v>
      </c>
    </row>
    <row r="8037" spans="52:54" ht="15.75" customHeight="1">
      <c r="AZ8037" s="138">
        <f t="shared" ca="1" si="161"/>
        <v>373000</v>
      </c>
      <c r="BA8037" s="138">
        <f t="shared" ca="1" si="162"/>
        <v>372999</v>
      </c>
      <c r="BB8037" s="138">
        <f t="shared" ca="1" si="163"/>
        <v>1</v>
      </c>
    </row>
    <row r="8038" spans="52:54" ht="15.75" customHeight="1">
      <c r="AZ8038" s="138">
        <f t="shared" ca="1" si="161"/>
        <v>220000</v>
      </c>
      <c r="BA8038" s="138">
        <f t="shared" ca="1" si="162"/>
        <v>219999</v>
      </c>
      <c r="BB8038" s="138">
        <f t="shared" ca="1" si="163"/>
        <v>1</v>
      </c>
    </row>
    <row r="8039" spans="52:54" ht="15.75" customHeight="1">
      <c r="AZ8039" s="138">
        <f t="shared" ca="1" si="161"/>
        <v>370000</v>
      </c>
      <c r="BA8039" s="138">
        <f t="shared" ca="1" si="162"/>
        <v>369999</v>
      </c>
      <c r="BB8039" s="138">
        <f t="shared" ca="1" si="163"/>
        <v>1</v>
      </c>
    </row>
    <row r="8040" spans="52:54" ht="15.75" customHeight="1">
      <c r="AZ8040" s="138">
        <f t="shared" ca="1" si="161"/>
        <v>224000</v>
      </c>
      <c r="BA8040" s="138">
        <f t="shared" ca="1" si="162"/>
        <v>223999</v>
      </c>
      <c r="BB8040" s="138">
        <f t="shared" ca="1" si="163"/>
        <v>1</v>
      </c>
    </row>
    <row r="8041" spans="52:54" ht="15.75" customHeight="1">
      <c r="AZ8041" s="138">
        <f t="shared" ca="1" si="161"/>
        <v>115000</v>
      </c>
      <c r="BA8041" s="138">
        <f t="shared" ca="1" si="162"/>
        <v>114999</v>
      </c>
      <c r="BB8041" s="138">
        <f t="shared" ca="1" si="163"/>
        <v>1</v>
      </c>
    </row>
    <row r="8042" spans="52:54" ht="15.75" customHeight="1">
      <c r="AZ8042" s="138">
        <f t="shared" ca="1" si="161"/>
        <v>400000</v>
      </c>
      <c r="BA8042" s="138">
        <f t="shared" ca="1" si="162"/>
        <v>399999</v>
      </c>
      <c r="BB8042" s="138">
        <f t="shared" ca="1" si="163"/>
        <v>1</v>
      </c>
    </row>
    <row r="8043" spans="52:54" ht="15.75" customHeight="1">
      <c r="AZ8043" s="138">
        <f t="shared" ca="1" si="161"/>
        <v>219000</v>
      </c>
      <c r="BA8043" s="138">
        <f t="shared" ca="1" si="162"/>
        <v>218999</v>
      </c>
      <c r="BB8043" s="138">
        <f t="shared" ca="1" si="163"/>
        <v>1</v>
      </c>
    </row>
    <row r="8044" spans="52:54" ht="15.75" customHeight="1">
      <c r="AZ8044" s="138">
        <f t="shared" ca="1" si="161"/>
        <v>179000</v>
      </c>
      <c r="BA8044" s="138">
        <f t="shared" ca="1" si="162"/>
        <v>178999</v>
      </c>
      <c r="BB8044" s="138">
        <f t="shared" ca="1" si="163"/>
        <v>1</v>
      </c>
    </row>
    <row r="8045" spans="52:54" ht="15.75" customHeight="1">
      <c r="AZ8045" s="138">
        <f t="shared" ca="1" si="161"/>
        <v>390000</v>
      </c>
      <c r="BA8045" s="138">
        <f t="shared" ca="1" si="162"/>
        <v>389999</v>
      </c>
      <c r="BB8045" s="138">
        <f t="shared" ca="1" si="163"/>
        <v>1</v>
      </c>
    </row>
    <row r="8046" spans="52:54" ht="15.75" customHeight="1">
      <c r="AZ8046" s="138">
        <f t="shared" ca="1" si="161"/>
        <v>235000</v>
      </c>
      <c r="BA8046" s="138">
        <f t="shared" ca="1" si="162"/>
        <v>234999</v>
      </c>
      <c r="BB8046" s="138">
        <f t="shared" ca="1" si="163"/>
        <v>1</v>
      </c>
    </row>
    <row r="8047" spans="52:54" ht="15.75" customHeight="1">
      <c r="AZ8047" s="138">
        <f t="shared" ca="1" si="161"/>
        <v>167000</v>
      </c>
      <c r="BA8047" s="138">
        <f t="shared" ca="1" si="162"/>
        <v>166999</v>
      </c>
      <c r="BB8047" s="138">
        <f t="shared" ca="1" si="163"/>
        <v>1</v>
      </c>
    </row>
    <row r="8048" spans="52:54" ht="15.75" customHeight="1">
      <c r="AZ8048" s="138">
        <f t="shared" ca="1" si="161"/>
        <v>324000</v>
      </c>
      <c r="BA8048" s="138">
        <f t="shared" ca="1" si="162"/>
        <v>323999</v>
      </c>
      <c r="BB8048" s="138">
        <f t="shared" ca="1" si="163"/>
        <v>1</v>
      </c>
    </row>
    <row r="8049" spans="52:54" ht="15.75" customHeight="1">
      <c r="AZ8049" s="138">
        <f t="shared" ca="1" si="161"/>
        <v>329000</v>
      </c>
      <c r="BA8049" s="138">
        <f t="shared" ca="1" si="162"/>
        <v>328999</v>
      </c>
      <c r="BB8049" s="138">
        <f t="shared" ca="1" si="163"/>
        <v>1</v>
      </c>
    </row>
    <row r="8050" spans="52:54" ht="15.75" customHeight="1">
      <c r="AZ8050" s="138">
        <f t="shared" ca="1" si="161"/>
        <v>217000</v>
      </c>
      <c r="BA8050" s="138">
        <f t="shared" ca="1" si="162"/>
        <v>216999</v>
      </c>
      <c r="BB8050" s="138">
        <f t="shared" ca="1" si="163"/>
        <v>1</v>
      </c>
    </row>
    <row r="8051" spans="52:54" ht="15.75" customHeight="1">
      <c r="AZ8051" s="138">
        <f t="shared" ca="1" si="161"/>
        <v>167000</v>
      </c>
      <c r="BA8051" s="138">
        <f t="shared" ca="1" si="162"/>
        <v>166999</v>
      </c>
      <c r="BB8051" s="138">
        <f t="shared" ca="1" si="163"/>
        <v>1</v>
      </c>
    </row>
    <row r="8052" spans="52:54" ht="15.75" customHeight="1">
      <c r="AZ8052" s="138">
        <f t="shared" ca="1" si="161"/>
        <v>161000</v>
      </c>
      <c r="BA8052" s="138">
        <f t="shared" ca="1" si="162"/>
        <v>160999</v>
      </c>
      <c r="BB8052" s="138">
        <f t="shared" ca="1" si="163"/>
        <v>1</v>
      </c>
    </row>
    <row r="8053" spans="52:54" ht="15.75" customHeight="1">
      <c r="AZ8053" s="138">
        <f t="shared" ca="1" si="161"/>
        <v>372000</v>
      </c>
      <c r="BA8053" s="138">
        <f t="shared" ca="1" si="162"/>
        <v>371999</v>
      </c>
      <c r="BB8053" s="138">
        <f t="shared" ca="1" si="163"/>
        <v>1</v>
      </c>
    </row>
    <row r="8054" spans="52:54" ht="15.75" customHeight="1">
      <c r="AZ8054" s="138">
        <f t="shared" ca="1" si="161"/>
        <v>139000</v>
      </c>
      <c r="BA8054" s="138">
        <f t="shared" ca="1" si="162"/>
        <v>138999</v>
      </c>
      <c r="BB8054" s="138">
        <f t="shared" ca="1" si="163"/>
        <v>1</v>
      </c>
    </row>
    <row r="8055" spans="52:54" ht="15.75" customHeight="1">
      <c r="AZ8055" s="138">
        <f t="shared" ca="1" si="161"/>
        <v>261000</v>
      </c>
      <c r="BA8055" s="138">
        <f t="shared" ca="1" si="162"/>
        <v>260999</v>
      </c>
      <c r="BB8055" s="138">
        <f t="shared" ca="1" si="163"/>
        <v>1</v>
      </c>
    </row>
    <row r="8056" spans="52:54" ht="15.75" customHeight="1">
      <c r="AZ8056" s="138">
        <f t="shared" ca="1" si="161"/>
        <v>321000</v>
      </c>
      <c r="BA8056" s="138">
        <f t="shared" ca="1" si="162"/>
        <v>320999</v>
      </c>
      <c r="BB8056" s="138">
        <f t="shared" ca="1" si="163"/>
        <v>1</v>
      </c>
    </row>
    <row r="8057" spans="52:54" ht="15.75" customHeight="1">
      <c r="AZ8057" s="138">
        <f t="shared" ca="1" si="161"/>
        <v>153000</v>
      </c>
      <c r="BA8057" s="138">
        <f t="shared" ca="1" si="162"/>
        <v>152999</v>
      </c>
      <c r="BB8057" s="138">
        <f t="shared" ca="1" si="163"/>
        <v>1</v>
      </c>
    </row>
    <row r="8058" spans="52:54" ht="15.75" customHeight="1">
      <c r="AZ8058" s="138">
        <f t="shared" ca="1" si="161"/>
        <v>310000</v>
      </c>
      <c r="BA8058" s="138">
        <f t="shared" ca="1" si="162"/>
        <v>309999</v>
      </c>
      <c r="BB8058" s="138">
        <f t="shared" ca="1" si="163"/>
        <v>1</v>
      </c>
    </row>
    <row r="8059" spans="52:54" ht="15.75" customHeight="1">
      <c r="AZ8059" s="138">
        <f t="shared" ca="1" si="161"/>
        <v>111000</v>
      </c>
      <c r="BA8059" s="138">
        <f t="shared" ca="1" si="162"/>
        <v>110999</v>
      </c>
      <c r="BB8059" s="138">
        <f t="shared" ca="1" si="163"/>
        <v>1</v>
      </c>
    </row>
    <row r="8060" spans="52:54" ht="15.75" customHeight="1">
      <c r="AZ8060" s="138">
        <f t="shared" ca="1" si="161"/>
        <v>288000</v>
      </c>
      <c r="BA8060" s="138">
        <f t="shared" ca="1" si="162"/>
        <v>287999</v>
      </c>
      <c r="BB8060" s="138">
        <f t="shared" ca="1" si="163"/>
        <v>1</v>
      </c>
    </row>
    <row r="8061" spans="52:54" ht="15.75" customHeight="1">
      <c r="AZ8061" s="138">
        <f t="shared" ca="1" si="161"/>
        <v>128000</v>
      </c>
      <c r="BA8061" s="138">
        <f t="shared" ca="1" si="162"/>
        <v>127999</v>
      </c>
      <c r="BB8061" s="138">
        <f t="shared" ca="1" si="163"/>
        <v>1</v>
      </c>
    </row>
    <row r="8062" spans="52:54" ht="15.75" customHeight="1">
      <c r="AZ8062" s="138">
        <f t="shared" ca="1" si="161"/>
        <v>270000</v>
      </c>
      <c r="BA8062" s="138">
        <f t="shared" ca="1" si="162"/>
        <v>269999</v>
      </c>
      <c r="BB8062" s="138">
        <f t="shared" ca="1" si="163"/>
        <v>1</v>
      </c>
    </row>
    <row r="8063" spans="52:54" ht="15.75" customHeight="1">
      <c r="AZ8063" s="138">
        <f t="shared" ca="1" si="161"/>
        <v>351000</v>
      </c>
      <c r="BA8063" s="138">
        <f t="shared" ca="1" si="162"/>
        <v>350999</v>
      </c>
      <c r="BB8063" s="138">
        <f t="shared" ca="1" si="163"/>
        <v>1</v>
      </c>
    </row>
    <row r="8064" spans="52:54" ht="15.75" customHeight="1">
      <c r="AZ8064" s="138">
        <f t="shared" ca="1" si="161"/>
        <v>313000</v>
      </c>
      <c r="BA8064" s="138">
        <f t="shared" ca="1" si="162"/>
        <v>312999</v>
      </c>
      <c r="BB8064" s="138">
        <f t="shared" ca="1" si="163"/>
        <v>1</v>
      </c>
    </row>
    <row r="8065" spans="52:54" ht="15.75" customHeight="1">
      <c r="AZ8065" s="138">
        <f t="shared" ca="1" si="161"/>
        <v>330000</v>
      </c>
      <c r="BA8065" s="138">
        <f t="shared" ca="1" si="162"/>
        <v>329999</v>
      </c>
      <c r="BB8065" s="138">
        <f t="shared" ca="1" si="163"/>
        <v>1</v>
      </c>
    </row>
    <row r="8066" spans="52:54" ht="15.75" customHeight="1">
      <c r="AZ8066" s="138">
        <f t="shared" ca="1" si="161"/>
        <v>208000</v>
      </c>
      <c r="BA8066" s="138">
        <f t="shared" ca="1" si="162"/>
        <v>207999</v>
      </c>
      <c r="BB8066" s="138">
        <f t="shared" ca="1" si="163"/>
        <v>1</v>
      </c>
    </row>
    <row r="8067" spans="52:54" ht="15.75" customHeight="1">
      <c r="AZ8067" s="138">
        <f t="shared" ca="1" si="161"/>
        <v>202000</v>
      </c>
      <c r="BA8067" s="138">
        <f t="shared" ca="1" si="162"/>
        <v>201999</v>
      </c>
      <c r="BB8067" s="138">
        <f t="shared" ca="1" si="163"/>
        <v>1</v>
      </c>
    </row>
    <row r="8068" spans="52:54" ht="15.75" customHeight="1">
      <c r="AZ8068" s="138">
        <f t="shared" ca="1" si="161"/>
        <v>238000</v>
      </c>
      <c r="BA8068" s="138">
        <f t="shared" ca="1" si="162"/>
        <v>237999</v>
      </c>
      <c r="BB8068" s="138">
        <f t="shared" ca="1" si="163"/>
        <v>1</v>
      </c>
    </row>
    <row r="8069" spans="52:54" ht="15.75" customHeight="1">
      <c r="AZ8069" s="138">
        <f t="shared" ca="1" si="161"/>
        <v>103000</v>
      </c>
      <c r="BA8069" s="138">
        <f t="shared" ca="1" si="162"/>
        <v>102999</v>
      </c>
      <c r="BB8069" s="138">
        <f t="shared" ca="1" si="163"/>
        <v>1</v>
      </c>
    </row>
    <row r="8070" spans="52:54" ht="15.75" customHeight="1">
      <c r="AZ8070" s="138">
        <f t="shared" ca="1" si="161"/>
        <v>366000</v>
      </c>
      <c r="BA8070" s="138">
        <f t="shared" ca="1" si="162"/>
        <v>365999</v>
      </c>
      <c r="BB8070" s="138">
        <f t="shared" ca="1" si="163"/>
        <v>1</v>
      </c>
    </row>
    <row r="8071" spans="52:54" ht="15.75" customHeight="1">
      <c r="AZ8071" s="138">
        <f t="shared" ca="1" si="161"/>
        <v>147000</v>
      </c>
      <c r="BA8071" s="138">
        <f t="shared" ca="1" si="162"/>
        <v>146999</v>
      </c>
      <c r="BB8071" s="138">
        <f t="shared" ca="1" si="163"/>
        <v>1</v>
      </c>
    </row>
    <row r="8072" spans="52:54" ht="15.75" customHeight="1">
      <c r="AZ8072" s="138">
        <f t="shared" ca="1" si="161"/>
        <v>371000</v>
      </c>
      <c r="BA8072" s="138">
        <f t="shared" ca="1" si="162"/>
        <v>370999</v>
      </c>
      <c r="BB8072" s="138">
        <f t="shared" ca="1" si="163"/>
        <v>1</v>
      </c>
    </row>
    <row r="8073" spans="52:54" ht="15.75" customHeight="1">
      <c r="AZ8073" s="138">
        <f t="shared" ca="1" si="161"/>
        <v>361000</v>
      </c>
      <c r="BA8073" s="138">
        <f t="shared" ca="1" si="162"/>
        <v>360999</v>
      </c>
      <c r="BB8073" s="138">
        <f t="shared" ca="1" si="163"/>
        <v>1</v>
      </c>
    </row>
    <row r="8074" spans="52:54" ht="15.75" customHeight="1">
      <c r="AZ8074" s="138">
        <f t="shared" ca="1" si="161"/>
        <v>182000</v>
      </c>
      <c r="BA8074" s="138">
        <f t="shared" ca="1" si="162"/>
        <v>181999</v>
      </c>
      <c r="BB8074" s="138">
        <f t="shared" ca="1" si="163"/>
        <v>1</v>
      </c>
    </row>
    <row r="8075" spans="52:54" ht="15.75" customHeight="1">
      <c r="AZ8075" s="138">
        <f t="shared" ca="1" si="161"/>
        <v>399000</v>
      </c>
      <c r="BA8075" s="138">
        <f t="shared" ca="1" si="162"/>
        <v>398999</v>
      </c>
      <c r="BB8075" s="138">
        <f t="shared" ca="1" si="163"/>
        <v>1</v>
      </c>
    </row>
    <row r="8076" spans="52:54" ht="15.75" customHeight="1">
      <c r="AZ8076" s="138">
        <f t="shared" ca="1" si="161"/>
        <v>279000</v>
      </c>
      <c r="BA8076" s="138">
        <f t="shared" ca="1" si="162"/>
        <v>278999</v>
      </c>
      <c r="BB8076" s="138">
        <f t="shared" ca="1" si="163"/>
        <v>1</v>
      </c>
    </row>
    <row r="8077" spans="52:54" ht="15.75" customHeight="1">
      <c r="AZ8077" s="138">
        <f t="shared" ca="1" si="161"/>
        <v>400000</v>
      </c>
      <c r="BA8077" s="138">
        <f t="shared" ca="1" si="162"/>
        <v>399999</v>
      </c>
      <c r="BB8077" s="138">
        <f t="shared" ca="1" si="163"/>
        <v>1</v>
      </c>
    </row>
    <row r="8078" spans="52:54" ht="15.75" customHeight="1">
      <c r="AZ8078" s="138">
        <f t="shared" ca="1" si="161"/>
        <v>315000</v>
      </c>
      <c r="BA8078" s="138">
        <f t="shared" ca="1" si="162"/>
        <v>314999</v>
      </c>
      <c r="BB8078" s="138">
        <f t="shared" ca="1" si="163"/>
        <v>1</v>
      </c>
    </row>
    <row r="8079" spans="52:54" ht="15.75" customHeight="1">
      <c r="AZ8079" s="138">
        <f t="shared" ca="1" si="161"/>
        <v>217000</v>
      </c>
      <c r="BA8079" s="138">
        <f t="shared" ca="1" si="162"/>
        <v>216999</v>
      </c>
      <c r="BB8079" s="138">
        <f t="shared" ca="1" si="163"/>
        <v>1</v>
      </c>
    </row>
    <row r="8080" spans="52:54" ht="15.75" customHeight="1">
      <c r="AZ8080" s="138">
        <f t="shared" ca="1" si="161"/>
        <v>240000</v>
      </c>
      <c r="BA8080" s="138">
        <f t="shared" ca="1" si="162"/>
        <v>239999</v>
      </c>
      <c r="BB8080" s="138">
        <f t="shared" ca="1" si="163"/>
        <v>1</v>
      </c>
    </row>
    <row r="8081" spans="52:54" ht="15.75" customHeight="1">
      <c r="AZ8081" s="138">
        <f t="shared" ca="1" si="161"/>
        <v>188000</v>
      </c>
      <c r="BA8081" s="138">
        <f t="shared" ca="1" si="162"/>
        <v>187999</v>
      </c>
      <c r="BB8081" s="138">
        <f t="shared" ca="1" si="163"/>
        <v>1</v>
      </c>
    </row>
    <row r="8082" spans="52:54" ht="15.75" customHeight="1">
      <c r="AZ8082" s="138">
        <f t="shared" ca="1" si="161"/>
        <v>283000</v>
      </c>
      <c r="BA8082" s="138">
        <f t="shared" ca="1" si="162"/>
        <v>282999</v>
      </c>
      <c r="BB8082" s="138">
        <f t="shared" ca="1" si="163"/>
        <v>1</v>
      </c>
    </row>
    <row r="8083" spans="52:54" ht="15.75" customHeight="1">
      <c r="AZ8083" s="138">
        <f t="shared" ca="1" si="161"/>
        <v>374000</v>
      </c>
      <c r="BA8083" s="138">
        <f t="shared" ca="1" si="162"/>
        <v>373999</v>
      </c>
      <c r="BB8083" s="138">
        <f t="shared" ca="1" si="163"/>
        <v>1</v>
      </c>
    </row>
    <row r="8084" spans="52:54" ht="15.75" customHeight="1">
      <c r="AZ8084" s="138">
        <f t="shared" ca="1" si="161"/>
        <v>138000</v>
      </c>
      <c r="BA8084" s="138">
        <f t="shared" ca="1" si="162"/>
        <v>137999</v>
      </c>
      <c r="BB8084" s="138">
        <f t="shared" ca="1" si="163"/>
        <v>1</v>
      </c>
    </row>
    <row r="8085" spans="52:54" ht="15.75" customHeight="1">
      <c r="AZ8085" s="138">
        <f t="shared" ca="1" si="161"/>
        <v>129000</v>
      </c>
      <c r="BA8085" s="138">
        <f t="shared" ca="1" si="162"/>
        <v>128999</v>
      </c>
      <c r="BB8085" s="138">
        <f t="shared" ca="1" si="163"/>
        <v>1</v>
      </c>
    </row>
    <row r="8086" spans="52:54" ht="15.75" customHeight="1">
      <c r="AZ8086" s="138">
        <f t="shared" ca="1" si="161"/>
        <v>231000</v>
      </c>
      <c r="BA8086" s="138">
        <f t="shared" ca="1" si="162"/>
        <v>230999</v>
      </c>
      <c r="BB8086" s="138">
        <f t="shared" ca="1" si="163"/>
        <v>1</v>
      </c>
    </row>
    <row r="8087" spans="52:54" ht="15.75" customHeight="1">
      <c r="AZ8087" s="138">
        <f t="shared" ca="1" si="161"/>
        <v>321000</v>
      </c>
      <c r="BA8087" s="138">
        <f t="shared" ca="1" si="162"/>
        <v>320999</v>
      </c>
      <c r="BB8087" s="138">
        <f t="shared" ca="1" si="163"/>
        <v>1</v>
      </c>
    </row>
    <row r="8088" spans="52:54" ht="15.75" customHeight="1">
      <c r="AZ8088" s="138">
        <f t="shared" ca="1" si="161"/>
        <v>318000</v>
      </c>
      <c r="BA8088" s="138">
        <f t="shared" ca="1" si="162"/>
        <v>317999</v>
      </c>
      <c r="BB8088" s="138">
        <f t="shared" ca="1" si="163"/>
        <v>1</v>
      </c>
    </row>
    <row r="8089" spans="52:54" ht="15.75" customHeight="1">
      <c r="AZ8089" s="138">
        <f t="shared" ca="1" si="161"/>
        <v>115000</v>
      </c>
      <c r="BA8089" s="138">
        <f t="shared" ca="1" si="162"/>
        <v>114999</v>
      </c>
      <c r="BB8089" s="138">
        <f t="shared" ca="1" si="163"/>
        <v>1</v>
      </c>
    </row>
    <row r="8090" spans="52:54" ht="15.75" customHeight="1">
      <c r="AZ8090" s="138">
        <f t="shared" ca="1" si="161"/>
        <v>351000</v>
      </c>
      <c r="BA8090" s="138">
        <f t="shared" ca="1" si="162"/>
        <v>350999</v>
      </c>
      <c r="BB8090" s="138">
        <f t="shared" ca="1" si="163"/>
        <v>1</v>
      </c>
    </row>
    <row r="8091" spans="52:54" ht="15.75" customHeight="1">
      <c r="AZ8091" s="138">
        <f t="shared" ca="1" si="161"/>
        <v>374000</v>
      </c>
      <c r="BA8091" s="138">
        <f t="shared" ca="1" si="162"/>
        <v>373999</v>
      </c>
      <c r="BB8091" s="138">
        <f t="shared" ca="1" si="163"/>
        <v>1</v>
      </c>
    </row>
    <row r="8092" spans="52:54" ht="15.75" customHeight="1">
      <c r="AZ8092" s="138">
        <f t="shared" ca="1" si="161"/>
        <v>359000</v>
      </c>
      <c r="BA8092" s="138">
        <f t="shared" ca="1" si="162"/>
        <v>358999</v>
      </c>
      <c r="BB8092" s="138">
        <f t="shared" ca="1" si="163"/>
        <v>1</v>
      </c>
    </row>
    <row r="8093" spans="52:54" ht="15.75" customHeight="1">
      <c r="AZ8093" s="138">
        <f t="shared" ca="1" si="161"/>
        <v>265000</v>
      </c>
      <c r="BA8093" s="138">
        <f t="shared" ca="1" si="162"/>
        <v>264999</v>
      </c>
      <c r="BB8093" s="138">
        <f t="shared" ca="1" si="163"/>
        <v>1</v>
      </c>
    </row>
    <row r="8094" spans="52:54" ht="15.75" customHeight="1">
      <c r="AZ8094" s="138">
        <f t="shared" ca="1" si="161"/>
        <v>378000</v>
      </c>
      <c r="BA8094" s="138">
        <f t="shared" ca="1" si="162"/>
        <v>377999</v>
      </c>
      <c r="BB8094" s="138">
        <f t="shared" ca="1" si="163"/>
        <v>1</v>
      </c>
    </row>
    <row r="8095" spans="52:54" ht="15.75" customHeight="1">
      <c r="AZ8095" s="138">
        <f t="shared" ca="1" si="161"/>
        <v>387000</v>
      </c>
      <c r="BA8095" s="138">
        <f t="shared" ca="1" si="162"/>
        <v>386999</v>
      </c>
      <c r="BB8095" s="138">
        <f t="shared" ca="1" si="163"/>
        <v>1</v>
      </c>
    </row>
    <row r="8096" spans="52:54" ht="15.75" customHeight="1">
      <c r="AZ8096" s="138">
        <f t="shared" ca="1" si="161"/>
        <v>126000</v>
      </c>
      <c r="BA8096" s="138">
        <f t="shared" ca="1" si="162"/>
        <v>125999</v>
      </c>
      <c r="BB8096" s="138">
        <f t="shared" ca="1" si="163"/>
        <v>1</v>
      </c>
    </row>
    <row r="8097" spans="52:54" ht="15.75" customHeight="1">
      <c r="AZ8097" s="138">
        <f t="shared" ca="1" si="161"/>
        <v>278000</v>
      </c>
      <c r="BA8097" s="138">
        <f t="shared" ca="1" si="162"/>
        <v>277999</v>
      </c>
      <c r="BB8097" s="138">
        <f t="shared" ca="1" si="163"/>
        <v>1</v>
      </c>
    </row>
    <row r="8098" spans="52:54" ht="15.75" customHeight="1">
      <c r="AZ8098" s="138">
        <f t="shared" ca="1" si="161"/>
        <v>290000</v>
      </c>
      <c r="BA8098" s="138">
        <f t="shared" ca="1" si="162"/>
        <v>289999</v>
      </c>
      <c r="BB8098" s="138">
        <f t="shared" ca="1" si="163"/>
        <v>1</v>
      </c>
    </row>
    <row r="8099" spans="52:54" ht="15.75" customHeight="1">
      <c r="AZ8099" s="138">
        <f t="shared" ca="1" si="161"/>
        <v>245000</v>
      </c>
      <c r="BA8099" s="138">
        <f t="shared" ca="1" si="162"/>
        <v>244999</v>
      </c>
      <c r="BB8099" s="138">
        <f t="shared" ca="1" si="163"/>
        <v>1</v>
      </c>
    </row>
    <row r="8100" spans="52:54" ht="15.75" customHeight="1">
      <c r="AZ8100" s="138">
        <f t="shared" ca="1" si="161"/>
        <v>393000</v>
      </c>
      <c r="BA8100" s="138">
        <f t="shared" ca="1" si="162"/>
        <v>392999</v>
      </c>
      <c r="BB8100" s="138">
        <f t="shared" ca="1" si="163"/>
        <v>1</v>
      </c>
    </row>
    <row r="8101" spans="52:54" ht="15.75" customHeight="1">
      <c r="AZ8101" s="138">
        <f t="shared" ca="1" si="161"/>
        <v>320000</v>
      </c>
      <c r="BA8101" s="138">
        <f t="shared" ca="1" si="162"/>
        <v>319999</v>
      </c>
      <c r="BB8101" s="138">
        <f t="shared" ca="1" si="163"/>
        <v>1</v>
      </c>
    </row>
    <row r="8102" spans="52:54" ht="15.75" customHeight="1">
      <c r="AZ8102" s="138">
        <f t="shared" ca="1" si="161"/>
        <v>147000</v>
      </c>
      <c r="BA8102" s="138">
        <f t="shared" ca="1" si="162"/>
        <v>146999</v>
      </c>
      <c r="BB8102" s="138">
        <f t="shared" ca="1" si="163"/>
        <v>1</v>
      </c>
    </row>
    <row r="8103" spans="52:54" ht="15.75" customHeight="1">
      <c r="AZ8103" s="138">
        <f t="shared" ca="1" si="161"/>
        <v>282000</v>
      </c>
      <c r="BA8103" s="138">
        <f t="shared" ca="1" si="162"/>
        <v>281999</v>
      </c>
      <c r="BB8103" s="138">
        <f t="shared" ca="1" si="163"/>
        <v>1</v>
      </c>
    </row>
    <row r="8104" spans="52:54" ht="15.75" customHeight="1">
      <c r="AZ8104" s="138">
        <f t="shared" ca="1" si="161"/>
        <v>116000</v>
      </c>
      <c r="BA8104" s="138">
        <f t="shared" ca="1" si="162"/>
        <v>115999</v>
      </c>
      <c r="BB8104" s="138">
        <f t="shared" ca="1" si="163"/>
        <v>1</v>
      </c>
    </row>
    <row r="8105" spans="52:54" ht="15.75" customHeight="1">
      <c r="AZ8105" s="138">
        <f t="shared" ca="1" si="161"/>
        <v>393000</v>
      </c>
      <c r="BA8105" s="138">
        <f t="shared" ca="1" si="162"/>
        <v>392999</v>
      </c>
      <c r="BB8105" s="138">
        <f t="shared" ca="1" si="163"/>
        <v>1</v>
      </c>
    </row>
    <row r="8106" spans="52:54" ht="15.75" customHeight="1">
      <c r="AZ8106" s="138">
        <f t="shared" ca="1" si="161"/>
        <v>270000</v>
      </c>
      <c r="BA8106" s="138">
        <f t="shared" ca="1" si="162"/>
        <v>269999</v>
      </c>
      <c r="BB8106" s="138">
        <f t="shared" ca="1" si="163"/>
        <v>1</v>
      </c>
    </row>
    <row r="8107" spans="52:54" ht="15.75" customHeight="1">
      <c r="AZ8107" s="138">
        <f t="shared" ca="1" si="161"/>
        <v>398000</v>
      </c>
      <c r="BA8107" s="138">
        <f t="shared" ca="1" si="162"/>
        <v>397999</v>
      </c>
      <c r="BB8107" s="138">
        <f t="shared" ca="1" si="163"/>
        <v>1</v>
      </c>
    </row>
    <row r="8108" spans="52:54" ht="15.75" customHeight="1">
      <c r="AZ8108" s="138">
        <f t="shared" ca="1" si="161"/>
        <v>393000</v>
      </c>
      <c r="BA8108" s="138">
        <f t="shared" ca="1" si="162"/>
        <v>392999</v>
      </c>
      <c r="BB8108" s="138">
        <f t="shared" ca="1" si="163"/>
        <v>1</v>
      </c>
    </row>
    <row r="8109" spans="52:54" ht="15.75" customHeight="1">
      <c r="AZ8109" s="138">
        <f t="shared" ca="1" si="161"/>
        <v>222000</v>
      </c>
      <c r="BA8109" s="138">
        <f t="shared" ca="1" si="162"/>
        <v>221999</v>
      </c>
      <c r="BB8109" s="138">
        <f t="shared" ca="1" si="163"/>
        <v>1</v>
      </c>
    </row>
    <row r="8110" spans="52:54" ht="15.75" customHeight="1">
      <c r="AZ8110" s="138">
        <f t="shared" ca="1" si="161"/>
        <v>268000</v>
      </c>
      <c r="BA8110" s="138">
        <f t="shared" ca="1" si="162"/>
        <v>267999</v>
      </c>
      <c r="BB8110" s="138">
        <f t="shared" ca="1" si="163"/>
        <v>1</v>
      </c>
    </row>
    <row r="8111" spans="52:54" ht="15.75" customHeight="1">
      <c r="AZ8111" s="138">
        <f t="shared" ca="1" si="161"/>
        <v>192000</v>
      </c>
      <c r="BA8111" s="138">
        <f t="shared" ca="1" si="162"/>
        <v>191999</v>
      </c>
      <c r="BB8111" s="138">
        <f t="shared" ca="1" si="163"/>
        <v>1</v>
      </c>
    </row>
    <row r="8112" spans="52:54" ht="15.75" customHeight="1">
      <c r="AZ8112" s="138">
        <f t="shared" ca="1" si="161"/>
        <v>216000</v>
      </c>
      <c r="BA8112" s="138">
        <f t="shared" ca="1" si="162"/>
        <v>215999</v>
      </c>
      <c r="BB8112" s="138">
        <f t="shared" ca="1" si="163"/>
        <v>1</v>
      </c>
    </row>
    <row r="8113" spans="52:54" ht="15.75" customHeight="1">
      <c r="AZ8113" s="138">
        <f t="shared" ca="1" si="161"/>
        <v>360000</v>
      </c>
      <c r="BA8113" s="138">
        <f t="shared" ca="1" si="162"/>
        <v>359999</v>
      </c>
      <c r="BB8113" s="138">
        <f t="shared" ca="1" si="163"/>
        <v>1</v>
      </c>
    </row>
    <row r="8114" spans="52:54" ht="15.75" customHeight="1">
      <c r="AZ8114" s="138">
        <f t="shared" ca="1" si="161"/>
        <v>124000</v>
      </c>
      <c r="BA8114" s="138">
        <f t="shared" ca="1" si="162"/>
        <v>123999</v>
      </c>
      <c r="BB8114" s="138">
        <f t="shared" ca="1" si="163"/>
        <v>1</v>
      </c>
    </row>
    <row r="8115" spans="52:54" ht="15.75" customHeight="1">
      <c r="AZ8115" s="138">
        <f t="shared" ca="1" si="161"/>
        <v>278000</v>
      </c>
      <c r="BA8115" s="138">
        <f t="shared" ca="1" si="162"/>
        <v>277999</v>
      </c>
      <c r="BB8115" s="138">
        <f t="shared" ca="1" si="163"/>
        <v>1</v>
      </c>
    </row>
    <row r="8116" spans="52:54" ht="15.75" customHeight="1">
      <c r="AZ8116" s="138">
        <f t="shared" ca="1" si="161"/>
        <v>221000</v>
      </c>
      <c r="BA8116" s="138">
        <f t="shared" ca="1" si="162"/>
        <v>220999</v>
      </c>
      <c r="BB8116" s="138">
        <f t="shared" ca="1" si="163"/>
        <v>1</v>
      </c>
    </row>
    <row r="8117" spans="52:54" ht="15.75" customHeight="1">
      <c r="AZ8117" s="138">
        <f t="shared" ca="1" si="161"/>
        <v>134000</v>
      </c>
      <c r="BA8117" s="138">
        <f t="shared" ca="1" si="162"/>
        <v>133999</v>
      </c>
      <c r="BB8117" s="138">
        <f t="shared" ca="1" si="163"/>
        <v>1</v>
      </c>
    </row>
    <row r="8118" spans="52:54" ht="15.75" customHeight="1">
      <c r="AZ8118" s="138">
        <f t="shared" ca="1" si="161"/>
        <v>151000</v>
      </c>
      <c r="BA8118" s="138">
        <f t="shared" ca="1" si="162"/>
        <v>150999</v>
      </c>
      <c r="BB8118" s="138">
        <f t="shared" ca="1" si="163"/>
        <v>1</v>
      </c>
    </row>
    <row r="8119" spans="52:54" ht="15.75" customHeight="1">
      <c r="AZ8119" s="138">
        <f t="shared" ca="1" si="161"/>
        <v>222000</v>
      </c>
      <c r="BA8119" s="138">
        <f t="shared" ca="1" si="162"/>
        <v>221999</v>
      </c>
      <c r="BB8119" s="138">
        <f t="shared" ca="1" si="163"/>
        <v>1</v>
      </c>
    </row>
    <row r="8120" spans="52:54" ht="15.75" customHeight="1">
      <c r="AZ8120" s="138">
        <f t="shared" ca="1" si="161"/>
        <v>361000</v>
      </c>
      <c r="BA8120" s="138">
        <f t="shared" ca="1" si="162"/>
        <v>360999</v>
      </c>
      <c r="BB8120" s="138">
        <f t="shared" ca="1" si="163"/>
        <v>1</v>
      </c>
    </row>
    <row r="8121" spans="52:54" ht="15.75" customHeight="1">
      <c r="AZ8121" s="138">
        <f t="shared" ca="1" si="161"/>
        <v>239000</v>
      </c>
      <c r="BA8121" s="138">
        <f t="shared" ca="1" si="162"/>
        <v>238999</v>
      </c>
      <c r="BB8121" s="138">
        <f t="shared" ca="1" si="163"/>
        <v>1</v>
      </c>
    </row>
    <row r="8122" spans="52:54" ht="15.75" customHeight="1">
      <c r="AZ8122" s="138">
        <f t="shared" ca="1" si="161"/>
        <v>196000</v>
      </c>
      <c r="BA8122" s="138">
        <f t="shared" ca="1" si="162"/>
        <v>195999</v>
      </c>
      <c r="BB8122" s="138">
        <f t="shared" ca="1" si="163"/>
        <v>1</v>
      </c>
    </row>
    <row r="8123" spans="52:54" ht="15.75" customHeight="1">
      <c r="AZ8123" s="138">
        <f t="shared" ca="1" si="161"/>
        <v>241000</v>
      </c>
      <c r="BA8123" s="138">
        <f t="shared" ca="1" si="162"/>
        <v>240999</v>
      </c>
      <c r="BB8123" s="138">
        <f t="shared" ca="1" si="163"/>
        <v>1</v>
      </c>
    </row>
    <row r="8124" spans="52:54" ht="15.75" customHeight="1">
      <c r="AZ8124" s="138">
        <f t="shared" ca="1" si="161"/>
        <v>222000</v>
      </c>
      <c r="BA8124" s="138">
        <f t="shared" ca="1" si="162"/>
        <v>221999</v>
      </c>
      <c r="BB8124" s="138">
        <f t="shared" ca="1" si="163"/>
        <v>1</v>
      </c>
    </row>
    <row r="8125" spans="52:54" ht="15.75" customHeight="1">
      <c r="AZ8125" s="138">
        <f t="shared" ca="1" si="161"/>
        <v>260000</v>
      </c>
      <c r="BA8125" s="138">
        <f t="shared" ca="1" si="162"/>
        <v>259999</v>
      </c>
      <c r="BB8125" s="138">
        <f t="shared" ca="1" si="163"/>
        <v>1</v>
      </c>
    </row>
    <row r="8126" spans="52:54" ht="15.75" customHeight="1">
      <c r="AZ8126" s="138">
        <f t="shared" ca="1" si="161"/>
        <v>174000</v>
      </c>
      <c r="BA8126" s="138">
        <f t="shared" ca="1" si="162"/>
        <v>173999</v>
      </c>
      <c r="BB8126" s="138">
        <f t="shared" ca="1" si="163"/>
        <v>1</v>
      </c>
    </row>
    <row r="8127" spans="52:54" ht="15.75" customHeight="1">
      <c r="AZ8127" s="138">
        <f t="shared" ca="1" si="161"/>
        <v>127000</v>
      </c>
      <c r="BA8127" s="138">
        <f t="shared" ca="1" si="162"/>
        <v>126999</v>
      </c>
      <c r="BB8127" s="138">
        <f t="shared" ca="1" si="163"/>
        <v>1</v>
      </c>
    </row>
    <row r="8128" spans="52:54" ht="15.75" customHeight="1">
      <c r="AZ8128" s="138">
        <f t="shared" ca="1" si="161"/>
        <v>326000</v>
      </c>
      <c r="BA8128" s="138">
        <f t="shared" ca="1" si="162"/>
        <v>325999</v>
      </c>
      <c r="BB8128" s="138">
        <f t="shared" ca="1" si="163"/>
        <v>1</v>
      </c>
    </row>
    <row r="8129" spans="52:54" ht="15.75" customHeight="1">
      <c r="AZ8129" s="138">
        <f t="shared" ca="1" si="161"/>
        <v>228000</v>
      </c>
      <c r="BA8129" s="138">
        <f t="shared" ca="1" si="162"/>
        <v>227999</v>
      </c>
      <c r="BB8129" s="138">
        <f t="shared" ca="1" si="163"/>
        <v>1</v>
      </c>
    </row>
    <row r="8130" spans="52:54" ht="15.75" customHeight="1">
      <c r="AZ8130" s="138">
        <f t="shared" ca="1" si="161"/>
        <v>275000</v>
      </c>
      <c r="BA8130" s="138">
        <f t="shared" ca="1" si="162"/>
        <v>274999</v>
      </c>
      <c r="BB8130" s="138">
        <f t="shared" ca="1" si="163"/>
        <v>1</v>
      </c>
    </row>
    <row r="8131" spans="52:54" ht="15.75" customHeight="1">
      <c r="AZ8131" s="138">
        <f t="shared" ca="1" si="161"/>
        <v>331000</v>
      </c>
      <c r="BA8131" s="138">
        <f t="shared" ca="1" si="162"/>
        <v>330999</v>
      </c>
      <c r="BB8131" s="138">
        <f t="shared" ca="1" si="163"/>
        <v>1</v>
      </c>
    </row>
    <row r="8132" spans="52:54" ht="15.75" customHeight="1">
      <c r="AZ8132" s="138">
        <f t="shared" ca="1" si="161"/>
        <v>221000</v>
      </c>
      <c r="BA8132" s="138">
        <f t="shared" ca="1" si="162"/>
        <v>220999</v>
      </c>
      <c r="BB8132" s="138">
        <f t="shared" ca="1" si="163"/>
        <v>1</v>
      </c>
    </row>
    <row r="8133" spans="52:54" ht="15.75" customHeight="1">
      <c r="AZ8133" s="138">
        <f t="shared" ca="1" si="161"/>
        <v>346000</v>
      </c>
      <c r="BA8133" s="138">
        <f t="shared" ca="1" si="162"/>
        <v>345999</v>
      </c>
      <c r="BB8133" s="138">
        <f t="shared" ca="1" si="163"/>
        <v>1</v>
      </c>
    </row>
    <row r="8134" spans="52:54" ht="15.75" customHeight="1">
      <c r="AZ8134" s="138">
        <f t="shared" ca="1" si="161"/>
        <v>324000</v>
      </c>
      <c r="BA8134" s="138">
        <f t="shared" ca="1" si="162"/>
        <v>323999</v>
      </c>
      <c r="BB8134" s="138">
        <f t="shared" ca="1" si="163"/>
        <v>1</v>
      </c>
    </row>
    <row r="8135" spans="52:54" ht="15.75" customHeight="1">
      <c r="AZ8135" s="138">
        <f t="shared" ca="1" si="161"/>
        <v>201000</v>
      </c>
      <c r="BA8135" s="138">
        <f t="shared" ca="1" si="162"/>
        <v>200999</v>
      </c>
      <c r="BB8135" s="138">
        <f t="shared" ca="1" si="163"/>
        <v>1</v>
      </c>
    </row>
    <row r="8136" spans="52:54" ht="15.75" customHeight="1">
      <c r="AZ8136" s="138">
        <f t="shared" ca="1" si="161"/>
        <v>147000</v>
      </c>
      <c r="BA8136" s="138">
        <f t="shared" ca="1" si="162"/>
        <v>146999</v>
      </c>
      <c r="BB8136" s="138">
        <f t="shared" ca="1" si="163"/>
        <v>1</v>
      </c>
    </row>
    <row r="8137" spans="52:54" ht="15.75" customHeight="1">
      <c r="AZ8137" s="138">
        <f t="shared" ca="1" si="161"/>
        <v>350000</v>
      </c>
      <c r="BA8137" s="138">
        <f t="shared" ca="1" si="162"/>
        <v>349999</v>
      </c>
      <c r="BB8137" s="138">
        <f t="shared" ca="1" si="163"/>
        <v>1</v>
      </c>
    </row>
    <row r="8138" spans="52:54" ht="15.75" customHeight="1">
      <c r="AZ8138" s="138">
        <f t="shared" ca="1" si="161"/>
        <v>282000</v>
      </c>
      <c r="BA8138" s="138">
        <f t="shared" ca="1" si="162"/>
        <v>281999</v>
      </c>
      <c r="BB8138" s="138">
        <f t="shared" ca="1" si="163"/>
        <v>1</v>
      </c>
    </row>
    <row r="8139" spans="52:54" ht="15.75" customHeight="1">
      <c r="AZ8139" s="138">
        <f t="shared" ca="1" si="161"/>
        <v>268000</v>
      </c>
      <c r="BA8139" s="138">
        <f t="shared" ca="1" si="162"/>
        <v>267999</v>
      </c>
      <c r="BB8139" s="138">
        <f t="shared" ca="1" si="163"/>
        <v>1</v>
      </c>
    </row>
    <row r="8140" spans="52:54" ht="15.75" customHeight="1">
      <c r="AZ8140" s="138">
        <f t="shared" ca="1" si="161"/>
        <v>156000</v>
      </c>
      <c r="BA8140" s="138">
        <f t="shared" ca="1" si="162"/>
        <v>155999</v>
      </c>
      <c r="BB8140" s="138">
        <f t="shared" ca="1" si="163"/>
        <v>1</v>
      </c>
    </row>
    <row r="8141" spans="52:54" ht="15.75" customHeight="1">
      <c r="AZ8141" s="138">
        <f t="shared" ca="1" si="161"/>
        <v>189000</v>
      </c>
      <c r="BA8141" s="138">
        <f t="shared" ca="1" si="162"/>
        <v>188999</v>
      </c>
      <c r="BB8141" s="138">
        <f t="shared" ca="1" si="163"/>
        <v>1</v>
      </c>
    </row>
    <row r="8142" spans="52:54" ht="15.75" customHeight="1">
      <c r="AZ8142" s="138">
        <f t="shared" ca="1" si="161"/>
        <v>309000</v>
      </c>
      <c r="BA8142" s="138">
        <f t="shared" ca="1" si="162"/>
        <v>308999</v>
      </c>
      <c r="BB8142" s="138">
        <f t="shared" ca="1" si="163"/>
        <v>1</v>
      </c>
    </row>
    <row r="8143" spans="52:54" ht="15.75" customHeight="1">
      <c r="AZ8143" s="138">
        <f t="shared" ca="1" si="161"/>
        <v>384000</v>
      </c>
      <c r="BA8143" s="138">
        <f t="shared" ca="1" si="162"/>
        <v>383999</v>
      </c>
      <c r="BB8143" s="138">
        <f t="shared" ca="1" si="163"/>
        <v>1</v>
      </c>
    </row>
    <row r="8144" spans="52:54" ht="15.75" customHeight="1">
      <c r="AZ8144" s="138">
        <f t="shared" ca="1" si="161"/>
        <v>312000</v>
      </c>
      <c r="BA8144" s="138">
        <f t="shared" ca="1" si="162"/>
        <v>311999</v>
      </c>
      <c r="BB8144" s="138">
        <f t="shared" ca="1" si="163"/>
        <v>1</v>
      </c>
    </row>
    <row r="8145" spans="52:54" ht="15.75" customHeight="1">
      <c r="AZ8145" s="138">
        <f t="shared" ca="1" si="161"/>
        <v>309000</v>
      </c>
      <c r="BA8145" s="138">
        <f t="shared" ca="1" si="162"/>
        <v>308999</v>
      </c>
      <c r="BB8145" s="138">
        <f t="shared" ca="1" si="163"/>
        <v>1</v>
      </c>
    </row>
    <row r="8146" spans="52:54" ht="15.75" customHeight="1">
      <c r="AZ8146" s="138">
        <f t="shared" ca="1" si="161"/>
        <v>382000</v>
      </c>
      <c r="BA8146" s="138">
        <f t="shared" ca="1" si="162"/>
        <v>381999</v>
      </c>
      <c r="BB8146" s="138">
        <f t="shared" ca="1" si="163"/>
        <v>1</v>
      </c>
    </row>
    <row r="8147" spans="52:54" ht="15.75" customHeight="1">
      <c r="AZ8147" s="138">
        <f t="shared" ca="1" si="161"/>
        <v>324000</v>
      </c>
      <c r="BA8147" s="138">
        <f t="shared" ca="1" si="162"/>
        <v>323999</v>
      </c>
      <c r="BB8147" s="138">
        <f t="shared" ca="1" si="163"/>
        <v>1</v>
      </c>
    </row>
    <row r="8148" spans="52:54" ht="15.75" customHeight="1">
      <c r="AZ8148" s="138">
        <f t="shared" ca="1" si="161"/>
        <v>380000</v>
      </c>
      <c r="BA8148" s="138">
        <f t="shared" ca="1" si="162"/>
        <v>379999</v>
      </c>
      <c r="BB8148" s="138">
        <f t="shared" ca="1" si="163"/>
        <v>1</v>
      </c>
    </row>
    <row r="8149" spans="52:54" ht="15.75" customHeight="1">
      <c r="AZ8149" s="138">
        <f t="shared" ca="1" si="161"/>
        <v>100000</v>
      </c>
      <c r="BA8149" s="138">
        <f t="shared" ca="1" si="162"/>
        <v>99999</v>
      </c>
      <c r="BB8149" s="138">
        <f t="shared" ca="1" si="163"/>
        <v>1</v>
      </c>
    </row>
    <row r="8150" spans="52:54" ht="15.75" customHeight="1">
      <c r="AZ8150" s="138">
        <f t="shared" ca="1" si="161"/>
        <v>225000</v>
      </c>
      <c r="BA8150" s="138">
        <f t="shared" ca="1" si="162"/>
        <v>224999</v>
      </c>
      <c r="BB8150" s="138">
        <f t="shared" ca="1" si="163"/>
        <v>1</v>
      </c>
    </row>
    <row r="8151" spans="52:54" ht="15.75" customHeight="1">
      <c r="AZ8151" s="138">
        <f t="shared" ca="1" si="161"/>
        <v>161000</v>
      </c>
      <c r="BA8151" s="138">
        <f t="shared" ca="1" si="162"/>
        <v>160999</v>
      </c>
      <c r="BB8151" s="138">
        <f t="shared" ca="1" si="163"/>
        <v>1</v>
      </c>
    </row>
    <row r="8152" spans="52:54" ht="15.75" customHeight="1">
      <c r="AZ8152" s="138">
        <f t="shared" ca="1" si="161"/>
        <v>152000</v>
      </c>
      <c r="BA8152" s="138">
        <f t="shared" ca="1" si="162"/>
        <v>151999</v>
      </c>
      <c r="BB8152" s="138">
        <f t="shared" ca="1" si="163"/>
        <v>1</v>
      </c>
    </row>
    <row r="8153" spans="52:54" ht="15.75" customHeight="1">
      <c r="AZ8153" s="138">
        <f t="shared" ca="1" si="161"/>
        <v>315000</v>
      </c>
      <c r="BA8153" s="138">
        <f t="shared" ca="1" si="162"/>
        <v>314999</v>
      </c>
      <c r="BB8153" s="138">
        <f t="shared" ca="1" si="163"/>
        <v>1</v>
      </c>
    </row>
    <row r="8154" spans="52:54" ht="15.75" customHeight="1">
      <c r="AZ8154" s="138">
        <f t="shared" ca="1" si="161"/>
        <v>169000</v>
      </c>
      <c r="BA8154" s="138">
        <f t="shared" ca="1" si="162"/>
        <v>168999</v>
      </c>
      <c r="BB8154" s="138">
        <f t="shared" ca="1" si="163"/>
        <v>1</v>
      </c>
    </row>
    <row r="8155" spans="52:54" ht="15.75" customHeight="1">
      <c r="AZ8155" s="138">
        <f t="shared" ca="1" si="161"/>
        <v>202000</v>
      </c>
      <c r="BA8155" s="138">
        <f t="shared" ca="1" si="162"/>
        <v>201999</v>
      </c>
      <c r="BB8155" s="138">
        <f t="shared" ca="1" si="163"/>
        <v>1</v>
      </c>
    </row>
    <row r="8156" spans="52:54" ht="15.75" customHeight="1">
      <c r="AZ8156" s="138">
        <f t="shared" ca="1" si="161"/>
        <v>311000</v>
      </c>
      <c r="BA8156" s="138">
        <f t="shared" ca="1" si="162"/>
        <v>310999</v>
      </c>
      <c r="BB8156" s="138">
        <f t="shared" ca="1" si="163"/>
        <v>1</v>
      </c>
    </row>
    <row r="8157" spans="52:54" ht="15.75" customHeight="1">
      <c r="AZ8157" s="138">
        <f t="shared" ca="1" si="161"/>
        <v>384000</v>
      </c>
      <c r="BA8157" s="138">
        <f t="shared" ca="1" si="162"/>
        <v>383999</v>
      </c>
      <c r="BB8157" s="138">
        <f t="shared" ca="1" si="163"/>
        <v>1</v>
      </c>
    </row>
    <row r="8158" spans="52:54" ht="15.75" customHeight="1">
      <c r="AZ8158" s="138">
        <f t="shared" ca="1" si="161"/>
        <v>391000</v>
      </c>
      <c r="BA8158" s="138">
        <f t="shared" ca="1" si="162"/>
        <v>390999</v>
      </c>
      <c r="BB8158" s="138">
        <f t="shared" ca="1" si="163"/>
        <v>1</v>
      </c>
    </row>
    <row r="8159" spans="52:54" ht="15.75" customHeight="1">
      <c r="AZ8159" s="138">
        <f t="shared" ca="1" si="161"/>
        <v>371000</v>
      </c>
      <c r="BA8159" s="138">
        <f t="shared" ca="1" si="162"/>
        <v>370999</v>
      </c>
      <c r="BB8159" s="138">
        <f t="shared" ca="1" si="163"/>
        <v>1</v>
      </c>
    </row>
    <row r="8160" spans="52:54" ht="15.75" customHeight="1">
      <c r="AZ8160" s="138">
        <f t="shared" ca="1" si="161"/>
        <v>197000</v>
      </c>
      <c r="BA8160" s="138">
        <f t="shared" ca="1" si="162"/>
        <v>196999</v>
      </c>
      <c r="BB8160" s="138">
        <f t="shared" ca="1" si="163"/>
        <v>1</v>
      </c>
    </row>
    <row r="8161" spans="52:54" ht="15.75" customHeight="1">
      <c r="AZ8161" s="138">
        <f t="shared" ca="1" si="161"/>
        <v>397000</v>
      </c>
      <c r="BA8161" s="138">
        <f t="shared" ca="1" si="162"/>
        <v>396999</v>
      </c>
      <c r="BB8161" s="138">
        <f t="shared" ca="1" si="163"/>
        <v>1</v>
      </c>
    </row>
    <row r="8162" spans="52:54" ht="15.75" customHeight="1">
      <c r="AZ8162" s="138">
        <f t="shared" ca="1" si="161"/>
        <v>115000</v>
      </c>
      <c r="BA8162" s="138">
        <f t="shared" ca="1" si="162"/>
        <v>114999</v>
      </c>
      <c r="BB8162" s="138">
        <f t="shared" ca="1" si="163"/>
        <v>1</v>
      </c>
    </row>
    <row r="8163" spans="52:54" ht="15.75" customHeight="1">
      <c r="AZ8163" s="138">
        <f t="shared" ca="1" si="161"/>
        <v>199000</v>
      </c>
      <c r="BA8163" s="138">
        <f t="shared" ca="1" si="162"/>
        <v>198999</v>
      </c>
      <c r="BB8163" s="138">
        <f t="shared" ca="1" si="163"/>
        <v>1</v>
      </c>
    </row>
    <row r="8164" spans="52:54" ht="15.75" customHeight="1">
      <c r="AZ8164" s="138">
        <f t="shared" ref="AZ8164:AZ8418" ca="1" si="164">RANDBETWEEN(100,400)*1000</f>
        <v>289000</v>
      </c>
      <c r="BA8164" s="138">
        <f t="shared" ref="BA8164:BA8418" ca="1" si="165">+AZ8164-1</f>
        <v>288999</v>
      </c>
      <c r="BB8164" s="138">
        <f t="shared" ref="BB8164:BB8418" ca="1" si="166">+AZ8164-BA8164</f>
        <v>1</v>
      </c>
    </row>
    <row r="8165" spans="52:54" ht="15.75" customHeight="1">
      <c r="AZ8165" s="138">
        <f t="shared" ca="1" si="164"/>
        <v>365000</v>
      </c>
      <c r="BA8165" s="138">
        <f t="shared" ca="1" si="165"/>
        <v>364999</v>
      </c>
      <c r="BB8165" s="138">
        <f t="shared" ca="1" si="166"/>
        <v>1</v>
      </c>
    </row>
    <row r="8166" spans="52:54" ht="15.75" customHeight="1">
      <c r="AZ8166" s="138">
        <f t="shared" ca="1" si="164"/>
        <v>275000</v>
      </c>
      <c r="BA8166" s="138">
        <f t="shared" ca="1" si="165"/>
        <v>274999</v>
      </c>
      <c r="BB8166" s="138">
        <f t="shared" ca="1" si="166"/>
        <v>1</v>
      </c>
    </row>
    <row r="8167" spans="52:54" ht="15.75" customHeight="1">
      <c r="AZ8167" s="138">
        <f t="shared" ca="1" si="164"/>
        <v>152000</v>
      </c>
      <c r="BA8167" s="138">
        <f t="shared" ca="1" si="165"/>
        <v>151999</v>
      </c>
      <c r="BB8167" s="138">
        <f t="shared" ca="1" si="166"/>
        <v>1</v>
      </c>
    </row>
    <row r="8168" spans="52:54" ht="15.75" customHeight="1">
      <c r="AZ8168" s="138">
        <f t="shared" ca="1" si="164"/>
        <v>334000</v>
      </c>
      <c r="BA8168" s="138">
        <f t="shared" ca="1" si="165"/>
        <v>333999</v>
      </c>
      <c r="BB8168" s="138">
        <f t="shared" ca="1" si="166"/>
        <v>1</v>
      </c>
    </row>
    <row r="8169" spans="52:54" ht="15.75" customHeight="1">
      <c r="AZ8169" s="138">
        <f t="shared" ca="1" si="164"/>
        <v>141000</v>
      </c>
      <c r="BA8169" s="138">
        <f t="shared" ca="1" si="165"/>
        <v>140999</v>
      </c>
      <c r="BB8169" s="138">
        <f t="shared" ca="1" si="166"/>
        <v>1</v>
      </c>
    </row>
    <row r="8170" spans="52:54" ht="15.75" customHeight="1">
      <c r="AZ8170" s="138">
        <f t="shared" ca="1" si="164"/>
        <v>262000</v>
      </c>
      <c r="BA8170" s="138">
        <f t="shared" ca="1" si="165"/>
        <v>261999</v>
      </c>
      <c r="BB8170" s="138">
        <f t="shared" ca="1" si="166"/>
        <v>1</v>
      </c>
    </row>
    <row r="8171" spans="52:54" ht="15.75" customHeight="1">
      <c r="AZ8171" s="138">
        <f t="shared" ca="1" si="164"/>
        <v>258000</v>
      </c>
      <c r="BA8171" s="138">
        <f t="shared" ca="1" si="165"/>
        <v>257999</v>
      </c>
      <c r="BB8171" s="138">
        <f t="shared" ca="1" si="166"/>
        <v>1</v>
      </c>
    </row>
    <row r="8172" spans="52:54" ht="15.75" customHeight="1">
      <c r="AZ8172" s="138">
        <f t="shared" ca="1" si="164"/>
        <v>363000</v>
      </c>
      <c r="BA8172" s="138">
        <f t="shared" ca="1" si="165"/>
        <v>362999</v>
      </c>
      <c r="BB8172" s="138">
        <f t="shared" ca="1" si="166"/>
        <v>1</v>
      </c>
    </row>
    <row r="8173" spans="52:54" ht="15.75" customHeight="1">
      <c r="AZ8173" s="138">
        <f t="shared" ca="1" si="164"/>
        <v>223000</v>
      </c>
      <c r="BA8173" s="138">
        <f t="shared" ca="1" si="165"/>
        <v>222999</v>
      </c>
      <c r="BB8173" s="138">
        <f t="shared" ca="1" si="166"/>
        <v>1</v>
      </c>
    </row>
    <row r="8174" spans="52:54" ht="15.75" customHeight="1">
      <c r="AZ8174" s="138">
        <f t="shared" ca="1" si="164"/>
        <v>113000</v>
      </c>
      <c r="BA8174" s="138">
        <f t="shared" ca="1" si="165"/>
        <v>112999</v>
      </c>
      <c r="BB8174" s="138">
        <f t="shared" ca="1" si="166"/>
        <v>1</v>
      </c>
    </row>
    <row r="8175" spans="52:54" ht="15.75" customHeight="1">
      <c r="AZ8175" s="138">
        <f t="shared" ca="1" si="164"/>
        <v>106000</v>
      </c>
      <c r="BA8175" s="138">
        <f t="shared" ca="1" si="165"/>
        <v>105999</v>
      </c>
      <c r="BB8175" s="138">
        <f t="shared" ca="1" si="166"/>
        <v>1</v>
      </c>
    </row>
    <row r="8176" spans="52:54" ht="15.75" customHeight="1">
      <c r="AZ8176" s="138">
        <f t="shared" ca="1" si="164"/>
        <v>310000</v>
      </c>
      <c r="BA8176" s="138">
        <f t="shared" ca="1" si="165"/>
        <v>309999</v>
      </c>
      <c r="BB8176" s="138">
        <f t="shared" ca="1" si="166"/>
        <v>1</v>
      </c>
    </row>
    <row r="8177" spans="52:54" ht="15.75" customHeight="1">
      <c r="AZ8177" s="138">
        <f t="shared" ca="1" si="164"/>
        <v>230000</v>
      </c>
      <c r="BA8177" s="138">
        <f t="shared" ca="1" si="165"/>
        <v>229999</v>
      </c>
      <c r="BB8177" s="138">
        <f t="shared" ca="1" si="166"/>
        <v>1</v>
      </c>
    </row>
    <row r="8178" spans="52:54" ht="15.75" customHeight="1">
      <c r="AZ8178" s="138">
        <f t="shared" ca="1" si="164"/>
        <v>347000</v>
      </c>
      <c r="BA8178" s="138">
        <f t="shared" ca="1" si="165"/>
        <v>346999</v>
      </c>
      <c r="BB8178" s="138">
        <f t="shared" ca="1" si="166"/>
        <v>1</v>
      </c>
    </row>
    <row r="8179" spans="52:54" ht="15.75" customHeight="1">
      <c r="AZ8179" s="138">
        <f t="shared" ca="1" si="164"/>
        <v>256000</v>
      </c>
      <c r="BA8179" s="138">
        <f t="shared" ca="1" si="165"/>
        <v>255999</v>
      </c>
      <c r="BB8179" s="138">
        <f t="shared" ca="1" si="166"/>
        <v>1</v>
      </c>
    </row>
    <row r="8180" spans="52:54" ht="15.75" customHeight="1">
      <c r="AZ8180" s="138">
        <f t="shared" ca="1" si="164"/>
        <v>384000</v>
      </c>
      <c r="BA8180" s="138">
        <f t="shared" ca="1" si="165"/>
        <v>383999</v>
      </c>
      <c r="BB8180" s="138">
        <f t="shared" ca="1" si="166"/>
        <v>1</v>
      </c>
    </row>
    <row r="8181" spans="52:54" ht="15.75" customHeight="1">
      <c r="AZ8181" s="138">
        <f t="shared" ca="1" si="164"/>
        <v>378000</v>
      </c>
      <c r="BA8181" s="138">
        <f t="shared" ca="1" si="165"/>
        <v>377999</v>
      </c>
      <c r="BB8181" s="138">
        <f t="shared" ca="1" si="166"/>
        <v>1</v>
      </c>
    </row>
    <row r="8182" spans="52:54" ht="15.75" customHeight="1">
      <c r="AZ8182" s="138">
        <f t="shared" ca="1" si="164"/>
        <v>335000</v>
      </c>
      <c r="BA8182" s="138">
        <f t="shared" ca="1" si="165"/>
        <v>334999</v>
      </c>
      <c r="BB8182" s="138">
        <f t="shared" ca="1" si="166"/>
        <v>1</v>
      </c>
    </row>
    <row r="8183" spans="52:54" ht="15.75" customHeight="1">
      <c r="AZ8183" s="138">
        <f t="shared" ca="1" si="164"/>
        <v>321000</v>
      </c>
      <c r="BA8183" s="138">
        <f t="shared" ca="1" si="165"/>
        <v>320999</v>
      </c>
      <c r="BB8183" s="138">
        <f t="shared" ca="1" si="166"/>
        <v>1</v>
      </c>
    </row>
    <row r="8184" spans="52:54" ht="15.75" customHeight="1">
      <c r="AZ8184" s="138">
        <f t="shared" ca="1" si="164"/>
        <v>266000</v>
      </c>
      <c r="BA8184" s="138">
        <f t="shared" ca="1" si="165"/>
        <v>265999</v>
      </c>
      <c r="BB8184" s="138">
        <f t="shared" ca="1" si="166"/>
        <v>1</v>
      </c>
    </row>
    <row r="8185" spans="52:54" ht="15.75" customHeight="1">
      <c r="AZ8185" s="138">
        <f t="shared" ca="1" si="164"/>
        <v>334000</v>
      </c>
      <c r="BA8185" s="138">
        <f t="shared" ca="1" si="165"/>
        <v>333999</v>
      </c>
      <c r="BB8185" s="138">
        <f t="shared" ca="1" si="166"/>
        <v>1</v>
      </c>
    </row>
    <row r="8186" spans="52:54" ht="15.75" customHeight="1">
      <c r="AZ8186" s="138">
        <f t="shared" ca="1" si="164"/>
        <v>273000</v>
      </c>
      <c r="BA8186" s="138">
        <f t="shared" ca="1" si="165"/>
        <v>272999</v>
      </c>
      <c r="BB8186" s="138">
        <f t="shared" ca="1" si="166"/>
        <v>1</v>
      </c>
    </row>
    <row r="8187" spans="52:54" ht="15.75" customHeight="1">
      <c r="AZ8187" s="138">
        <f t="shared" ca="1" si="164"/>
        <v>165000</v>
      </c>
      <c r="BA8187" s="138">
        <f t="shared" ca="1" si="165"/>
        <v>164999</v>
      </c>
      <c r="BB8187" s="138">
        <f t="shared" ca="1" si="166"/>
        <v>1</v>
      </c>
    </row>
    <row r="8188" spans="52:54" ht="15.75" customHeight="1">
      <c r="AZ8188" s="138">
        <f t="shared" ca="1" si="164"/>
        <v>142000</v>
      </c>
      <c r="BA8188" s="138">
        <f t="shared" ca="1" si="165"/>
        <v>141999</v>
      </c>
      <c r="BB8188" s="138">
        <f t="shared" ca="1" si="166"/>
        <v>1</v>
      </c>
    </row>
    <row r="8189" spans="52:54" ht="15.75" customHeight="1">
      <c r="AZ8189" s="138">
        <f t="shared" ca="1" si="164"/>
        <v>322000</v>
      </c>
      <c r="BA8189" s="138">
        <f t="shared" ca="1" si="165"/>
        <v>321999</v>
      </c>
      <c r="BB8189" s="138">
        <f t="shared" ca="1" si="166"/>
        <v>1</v>
      </c>
    </row>
    <row r="8190" spans="52:54" ht="15.75" customHeight="1">
      <c r="AZ8190" s="138">
        <f t="shared" ca="1" si="164"/>
        <v>336000</v>
      </c>
      <c r="BA8190" s="138">
        <f t="shared" ca="1" si="165"/>
        <v>335999</v>
      </c>
      <c r="BB8190" s="138">
        <f t="shared" ca="1" si="166"/>
        <v>1</v>
      </c>
    </row>
    <row r="8191" spans="52:54" ht="15.75" customHeight="1">
      <c r="AZ8191" s="138">
        <f t="shared" ca="1" si="164"/>
        <v>115000</v>
      </c>
      <c r="BA8191" s="138">
        <f t="shared" ca="1" si="165"/>
        <v>114999</v>
      </c>
      <c r="BB8191" s="138">
        <f t="shared" ca="1" si="166"/>
        <v>1</v>
      </c>
    </row>
    <row r="8192" spans="52:54" ht="15.75" customHeight="1">
      <c r="AZ8192" s="138">
        <f t="shared" ca="1" si="164"/>
        <v>105000</v>
      </c>
      <c r="BA8192" s="138">
        <f t="shared" ca="1" si="165"/>
        <v>104999</v>
      </c>
      <c r="BB8192" s="138">
        <f t="shared" ca="1" si="166"/>
        <v>1</v>
      </c>
    </row>
    <row r="8193" spans="52:54" ht="15.75" customHeight="1">
      <c r="AZ8193" s="138">
        <f t="shared" ca="1" si="164"/>
        <v>190000</v>
      </c>
      <c r="BA8193" s="138">
        <f t="shared" ca="1" si="165"/>
        <v>189999</v>
      </c>
      <c r="BB8193" s="138">
        <f t="shared" ca="1" si="166"/>
        <v>1</v>
      </c>
    </row>
    <row r="8194" spans="52:54" ht="15.75" customHeight="1">
      <c r="AZ8194" s="138">
        <f t="shared" ca="1" si="164"/>
        <v>343000</v>
      </c>
      <c r="BA8194" s="138">
        <f t="shared" ca="1" si="165"/>
        <v>342999</v>
      </c>
      <c r="BB8194" s="138">
        <f t="shared" ca="1" si="166"/>
        <v>1</v>
      </c>
    </row>
    <row r="8195" spans="52:54" ht="15.75" customHeight="1">
      <c r="AZ8195" s="138">
        <f t="shared" ca="1" si="164"/>
        <v>222000</v>
      </c>
      <c r="BA8195" s="138">
        <f t="shared" ca="1" si="165"/>
        <v>221999</v>
      </c>
      <c r="BB8195" s="138">
        <f t="shared" ca="1" si="166"/>
        <v>1</v>
      </c>
    </row>
    <row r="8196" spans="52:54" ht="15.75" customHeight="1">
      <c r="AZ8196" s="138">
        <f t="shared" ca="1" si="164"/>
        <v>245000</v>
      </c>
      <c r="BA8196" s="138">
        <f t="shared" ca="1" si="165"/>
        <v>244999</v>
      </c>
      <c r="BB8196" s="138">
        <f t="shared" ca="1" si="166"/>
        <v>1</v>
      </c>
    </row>
    <row r="8197" spans="52:54" ht="15.75" customHeight="1">
      <c r="AZ8197" s="138">
        <f t="shared" ca="1" si="164"/>
        <v>222000</v>
      </c>
      <c r="BA8197" s="138">
        <f t="shared" ca="1" si="165"/>
        <v>221999</v>
      </c>
      <c r="BB8197" s="138">
        <f t="shared" ca="1" si="166"/>
        <v>1</v>
      </c>
    </row>
    <row r="8198" spans="52:54" ht="15.75" customHeight="1">
      <c r="AZ8198" s="138">
        <f t="shared" ca="1" si="164"/>
        <v>123000</v>
      </c>
      <c r="BA8198" s="138">
        <f t="shared" ca="1" si="165"/>
        <v>122999</v>
      </c>
      <c r="BB8198" s="138">
        <f t="shared" ca="1" si="166"/>
        <v>1</v>
      </c>
    </row>
    <row r="8199" spans="52:54" ht="15.75" customHeight="1">
      <c r="AZ8199" s="138">
        <f t="shared" ca="1" si="164"/>
        <v>131000</v>
      </c>
      <c r="BA8199" s="138">
        <f t="shared" ca="1" si="165"/>
        <v>130999</v>
      </c>
      <c r="BB8199" s="138">
        <f t="shared" ca="1" si="166"/>
        <v>1</v>
      </c>
    </row>
    <row r="8200" spans="52:54" ht="15.75" customHeight="1">
      <c r="AZ8200" s="138">
        <f t="shared" ca="1" si="164"/>
        <v>290000</v>
      </c>
      <c r="BA8200" s="138">
        <f t="shared" ca="1" si="165"/>
        <v>289999</v>
      </c>
      <c r="BB8200" s="138">
        <f t="shared" ca="1" si="166"/>
        <v>1</v>
      </c>
    </row>
    <row r="8201" spans="52:54" ht="15.75" customHeight="1">
      <c r="AZ8201" s="138">
        <f t="shared" ca="1" si="164"/>
        <v>143000</v>
      </c>
      <c r="BA8201" s="138">
        <f t="shared" ca="1" si="165"/>
        <v>142999</v>
      </c>
      <c r="BB8201" s="138">
        <f t="shared" ca="1" si="166"/>
        <v>1</v>
      </c>
    </row>
    <row r="8202" spans="52:54" ht="15.75" customHeight="1">
      <c r="AZ8202" s="138">
        <f t="shared" ca="1" si="164"/>
        <v>294000</v>
      </c>
      <c r="BA8202" s="138">
        <f t="shared" ca="1" si="165"/>
        <v>293999</v>
      </c>
      <c r="BB8202" s="138">
        <f t="shared" ca="1" si="166"/>
        <v>1</v>
      </c>
    </row>
    <row r="8203" spans="52:54" ht="15.75" customHeight="1">
      <c r="AZ8203" s="138">
        <f t="shared" ca="1" si="164"/>
        <v>113000</v>
      </c>
      <c r="BA8203" s="138">
        <f t="shared" ca="1" si="165"/>
        <v>112999</v>
      </c>
      <c r="BB8203" s="138">
        <f t="shared" ca="1" si="166"/>
        <v>1</v>
      </c>
    </row>
    <row r="8204" spans="52:54" ht="15.75" customHeight="1">
      <c r="AZ8204" s="138">
        <f t="shared" ca="1" si="164"/>
        <v>130000</v>
      </c>
      <c r="BA8204" s="138">
        <f t="shared" ca="1" si="165"/>
        <v>129999</v>
      </c>
      <c r="BB8204" s="138">
        <f t="shared" ca="1" si="166"/>
        <v>1</v>
      </c>
    </row>
    <row r="8205" spans="52:54" ht="15.75" customHeight="1">
      <c r="AZ8205" s="138">
        <f t="shared" ca="1" si="164"/>
        <v>304000</v>
      </c>
      <c r="BA8205" s="138">
        <f t="shared" ca="1" si="165"/>
        <v>303999</v>
      </c>
      <c r="BB8205" s="138">
        <f t="shared" ca="1" si="166"/>
        <v>1</v>
      </c>
    </row>
    <row r="8206" spans="52:54" ht="15.75" customHeight="1">
      <c r="AZ8206" s="138">
        <f t="shared" ca="1" si="164"/>
        <v>377000</v>
      </c>
      <c r="BA8206" s="138">
        <f t="shared" ca="1" si="165"/>
        <v>376999</v>
      </c>
      <c r="BB8206" s="138">
        <f t="shared" ca="1" si="166"/>
        <v>1</v>
      </c>
    </row>
    <row r="8207" spans="52:54" ht="15.75" customHeight="1">
      <c r="AZ8207" s="138">
        <f t="shared" ca="1" si="164"/>
        <v>273000</v>
      </c>
      <c r="BA8207" s="138">
        <f t="shared" ca="1" si="165"/>
        <v>272999</v>
      </c>
      <c r="BB8207" s="138">
        <f t="shared" ca="1" si="166"/>
        <v>1</v>
      </c>
    </row>
    <row r="8208" spans="52:54" ht="15.75" customHeight="1">
      <c r="AZ8208" s="138">
        <f t="shared" ca="1" si="164"/>
        <v>309000</v>
      </c>
      <c r="BA8208" s="138">
        <f t="shared" ca="1" si="165"/>
        <v>308999</v>
      </c>
      <c r="BB8208" s="138">
        <f t="shared" ca="1" si="166"/>
        <v>1</v>
      </c>
    </row>
    <row r="8209" spans="52:54" ht="15.75" customHeight="1">
      <c r="AZ8209" s="138">
        <f t="shared" ca="1" si="164"/>
        <v>247000</v>
      </c>
      <c r="BA8209" s="138">
        <f t="shared" ca="1" si="165"/>
        <v>246999</v>
      </c>
      <c r="BB8209" s="138">
        <f t="shared" ca="1" si="166"/>
        <v>1</v>
      </c>
    </row>
    <row r="8210" spans="52:54" ht="15.75" customHeight="1">
      <c r="AZ8210" s="138">
        <f t="shared" ca="1" si="164"/>
        <v>170000</v>
      </c>
      <c r="BA8210" s="138">
        <f t="shared" ca="1" si="165"/>
        <v>169999</v>
      </c>
      <c r="BB8210" s="138">
        <f t="shared" ca="1" si="166"/>
        <v>1</v>
      </c>
    </row>
    <row r="8211" spans="52:54" ht="15.75" customHeight="1">
      <c r="AZ8211" s="138">
        <f t="shared" ca="1" si="164"/>
        <v>150000</v>
      </c>
      <c r="BA8211" s="138">
        <f t="shared" ca="1" si="165"/>
        <v>149999</v>
      </c>
      <c r="BB8211" s="138">
        <f t="shared" ca="1" si="166"/>
        <v>1</v>
      </c>
    </row>
    <row r="8212" spans="52:54" ht="15.75" customHeight="1">
      <c r="AZ8212" s="138">
        <f t="shared" ca="1" si="164"/>
        <v>341000</v>
      </c>
      <c r="BA8212" s="138">
        <f t="shared" ca="1" si="165"/>
        <v>340999</v>
      </c>
      <c r="BB8212" s="138">
        <f t="shared" ca="1" si="166"/>
        <v>1</v>
      </c>
    </row>
    <row r="8213" spans="52:54" ht="15.75" customHeight="1">
      <c r="AZ8213" s="138">
        <f t="shared" ca="1" si="164"/>
        <v>156000</v>
      </c>
      <c r="BA8213" s="138">
        <f t="shared" ca="1" si="165"/>
        <v>155999</v>
      </c>
      <c r="BB8213" s="138">
        <f t="shared" ca="1" si="166"/>
        <v>1</v>
      </c>
    </row>
    <row r="8214" spans="52:54" ht="15.75" customHeight="1">
      <c r="AZ8214" s="138">
        <f t="shared" ca="1" si="164"/>
        <v>256000</v>
      </c>
      <c r="BA8214" s="138">
        <f t="shared" ca="1" si="165"/>
        <v>255999</v>
      </c>
      <c r="BB8214" s="138">
        <f t="shared" ca="1" si="166"/>
        <v>1</v>
      </c>
    </row>
    <row r="8215" spans="52:54" ht="15.75" customHeight="1">
      <c r="AZ8215" s="138">
        <f t="shared" ca="1" si="164"/>
        <v>205000</v>
      </c>
      <c r="BA8215" s="138">
        <f t="shared" ca="1" si="165"/>
        <v>204999</v>
      </c>
      <c r="BB8215" s="138">
        <f t="shared" ca="1" si="166"/>
        <v>1</v>
      </c>
    </row>
    <row r="8216" spans="52:54" ht="15.75" customHeight="1">
      <c r="AZ8216" s="138">
        <f t="shared" ca="1" si="164"/>
        <v>278000</v>
      </c>
      <c r="BA8216" s="138">
        <f t="shared" ca="1" si="165"/>
        <v>277999</v>
      </c>
      <c r="BB8216" s="138">
        <f t="shared" ca="1" si="166"/>
        <v>1</v>
      </c>
    </row>
    <row r="8217" spans="52:54" ht="15.75" customHeight="1">
      <c r="AZ8217" s="138">
        <f t="shared" ca="1" si="164"/>
        <v>132000</v>
      </c>
      <c r="BA8217" s="138">
        <f t="shared" ca="1" si="165"/>
        <v>131999</v>
      </c>
      <c r="BB8217" s="138">
        <f t="shared" ca="1" si="166"/>
        <v>1</v>
      </c>
    </row>
    <row r="8218" spans="52:54" ht="15.75" customHeight="1">
      <c r="AZ8218" s="138">
        <f t="shared" ca="1" si="164"/>
        <v>112000</v>
      </c>
      <c r="BA8218" s="138">
        <f t="shared" ca="1" si="165"/>
        <v>111999</v>
      </c>
      <c r="BB8218" s="138">
        <f t="shared" ca="1" si="166"/>
        <v>1</v>
      </c>
    </row>
    <row r="8219" spans="52:54" ht="15.75" customHeight="1">
      <c r="AZ8219" s="138">
        <f t="shared" ca="1" si="164"/>
        <v>182000</v>
      </c>
      <c r="BA8219" s="138">
        <f t="shared" ca="1" si="165"/>
        <v>181999</v>
      </c>
      <c r="BB8219" s="138">
        <f t="shared" ca="1" si="166"/>
        <v>1</v>
      </c>
    </row>
    <row r="8220" spans="52:54" ht="15.75" customHeight="1">
      <c r="AZ8220" s="138">
        <f t="shared" ca="1" si="164"/>
        <v>170000</v>
      </c>
      <c r="BA8220" s="138">
        <f t="shared" ca="1" si="165"/>
        <v>169999</v>
      </c>
      <c r="BB8220" s="138">
        <f t="shared" ca="1" si="166"/>
        <v>1</v>
      </c>
    </row>
    <row r="8221" spans="52:54" ht="15.75" customHeight="1">
      <c r="AZ8221" s="138">
        <f t="shared" ca="1" si="164"/>
        <v>170000</v>
      </c>
      <c r="BA8221" s="138">
        <f t="shared" ca="1" si="165"/>
        <v>169999</v>
      </c>
      <c r="BB8221" s="138">
        <f t="shared" ca="1" si="166"/>
        <v>1</v>
      </c>
    </row>
    <row r="8222" spans="52:54" ht="15.75" customHeight="1">
      <c r="AZ8222" s="138">
        <f t="shared" ca="1" si="164"/>
        <v>212000</v>
      </c>
      <c r="BA8222" s="138">
        <f t="shared" ca="1" si="165"/>
        <v>211999</v>
      </c>
      <c r="BB8222" s="138">
        <f t="shared" ca="1" si="166"/>
        <v>1</v>
      </c>
    </row>
    <row r="8223" spans="52:54" ht="15.75" customHeight="1">
      <c r="AZ8223" s="138">
        <f t="shared" ca="1" si="164"/>
        <v>273000</v>
      </c>
      <c r="BA8223" s="138">
        <f t="shared" ca="1" si="165"/>
        <v>272999</v>
      </c>
      <c r="BB8223" s="138">
        <f t="shared" ca="1" si="166"/>
        <v>1</v>
      </c>
    </row>
    <row r="8224" spans="52:54" ht="15.75" customHeight="1">
      <c r="AZ8224" s="138">
        <f t="shared" ca="1" si="164"/>
        <v>282000</v>
      </c>
      <c r="BA8224" s="138">
        <f t="shared" ca="1" si="165"/>
        <v>281999</v>
      </c>
      <c r="BB8224" s="138">
        <f t="shared" ca="1" si="166"/>
        <v>1</v>
      </c>
    </row>
    <row r="8225" spans="52:54" ht="15.75" customHeight="1">
      <c r="AZ8225" s="138">
        <f t="shared" ca="1" si="164"/>
        <v>234000</v>
      </c>
      <c r="BA8225" s="138">
        <f t="shared" ca="1" si="165"/>
        <v>233999</v>
      </c>
      <c r="BB8225" s="138">
        <f t="shared" ca="1" si="166"/>
        <v>1</v>
      </c>
    </row>
    <row r="8226" spans="52:54" ht="15.75" customHeight="1">
      <c r="AZ8226" s="138">
        <f t="shared" ca="1" si="164"/>
        <v>220000</v>
      </c>
      <c r="BA8226" s="138">
        <f t="shared" ca="1" si="165"/>
        <v>219999</v>
      </c>
      <c r="BB8226" s="138">
        <f t="shared" ca="1" si="166"/>
        <v>1</v>
      </c>
    </row>
    <row r="8227" spans="52:54" ht="15.75" customHeight="1">
      <c r="AZ8227" s="138">
        <f t="shared" ca="1" si="164"/>
        <v>248000</v>
      </c>
      <c r="BA8227" s="138">
        <f t="shared" ca="1" si="165"/>
        <v>247999</v>
      </c>
      <c r="BB8227" s="138">
        <f t="shared" ca="1" si="166"/>
        <v>1</v>
      </c>
    </row>
    <row r="8228" spans="52:54" ht="15.75" customHeight="1">
      <c r="AZ8228" s="138">
        <f t="shared" ca="1" si="164"/>
        <v>378000</v>
      </c>
      <c r="BA8228" s="138">
        <f t="shared" ca="1" si="165"/>
        <v>377999</v>
      </c>
      <c r="BB8228" s="138">
        <f t="shared" ca="1" si="166"/>
        <v>1</v>
      </c>
    </row>
    <row r="8229" spans="52:54" ht="15.75" customHeight="1">
      <c r="AZ8229" s="138">
        <f t="shared" ca="1" si="164"/>
        <v>263000</v>
      </c>
      <c r="BA8229" s="138">
        <f t="shared" ca="1" si="165"/>
        <v>262999</v>
      </c>
      <c r="BB8229" s="138">
        <f t="shared" ca="1" si="166"/>
        <v>1</v>
      </c>
    </row>
    <row r="8230" spans="52:54" ht="15.75" customHeight="1">
      <c r="AZ8230" s="138">
        <f t="shared" ca="1" si="164"/>
        <v>366000</v>
      </c>
      <c r="BA8230" s="138">
        <f t="shared" ca="1" si="165"/>
        <v>365999</v>
      </c>
      <c r="BB8230" s="138">
        <f t="shared" ca="1" si="166"/>
        <v>1</v>
      </c>
    </row>
    <row r="8231" spans="52:54" ht="15.75" customHeight="1">
      <c r="AZ8231" s="138">
        <f t="shared" ca="1" si="164"/>
        <v>196000</v>
      </c>
      <c r="BA8231" s="138">
        <f t="shared" ca="1" si="165"/>
        <v>195999</v>
      </c>
      <c r="BB8231" s="138">
        <f t="shared" ca="1" si="166"/>
        <v>1</v>
      </c>
    </row>
    <row r="8232" spans="52:54" ht="15.75" customHeight="1">
      <c r="AZ8232" s="138">
        <f t="shared" ca="1" si="164"/>
        <v>106000</v>
      </c>
      <c r="BA8232" s="138">
        <f t="shared" ca="1" si="165"/>
        <v>105999</v>
      </c>
      <c r="BB8232" s="138">
        <f t="shared" ca="1" si="166"/>
        <v>1</v>
      </c>
    </row>
    <row r="8233" spans="52:54" ht="15.75" customHeight="1">
      <c r="AZ8233" s="138">
        <f t="shared" ca="1" si="164"/>
        <v>393000</v>
      </c>
      <c r="BA8233" s="138">
        <f t="shared" ca="1" si="165"/>
        <v>392999</v>
      </c>
      <c r="BB8233" s="138">
        <f t="shared" ca="1" si="166"/>
        <v>1</v>
      </c>
    </row>
    <row r="8234" spans="52:54" ht="15.75" customHeight="1">
      <c r="AZ8234" s="138">
        <f t="shared" ca="1" si="164"/>
        <v>160000</v>
      </c>
      <c r="BA8234" s="138">
        <f t="shared" ca="1" si="165"/>
        <v>159999</v>
      </c>
      <c r="BB8234" s="138">
        <f t="shared" ca="1" si="166"/>
        <v>1</v>
      </c>
    </row>
    <row r="8235" spans="52:54" ht="15.75" customHeight="1">
      <c r="AZ8235" s="138">
        <f t="shared" ca="1" si="164"/>
        <v>120000</v>
      </c>
      <c r="BA8235" s="138">
        <f t="shared" ca="1" si="165"/>
        <v>119999</v>
      </c>
      <c r="BB8235" s="138">
        <f t="shared" ca="1" si="166"/>
        <v>1</v>
      </c>
    </row>
    <row r="8236" spans="52:54" ht="15.75" customHeight="1">
      <c r="AZ8236" s="138">
        <f t="shared" ca="1" si="164"/>
        <v>290000</v>
      </c>
      <c r="BA8236" s="138">
        <f t="shared" ca="1" si="165"/>
        <v>289999</v>
      </c>
      <c r="BB8236" s="138">
        <f t="shared" ca="1" si="166"/>
        <v>1</v>
      </c>
    </row>
    <row r="8237" spans="52:54" ht="15.75" customHeight="1">
      <c r="AZ8237" s="138">
        <f t="shared" ca="1" si="164"/>
        <v>102000</v>
      </c>
      <c r="BA8237" s="138">
        <f t="shared" ca="1" si="165"/>
        <v>101999</v>
      </c>
      <c r="BB8237" s="138">
        <f t="shared" ca="1" si="166"/>
        <v>1</v>
      </c>
    </row>
    <row r="8238" spans="52:54" ht="15.75" customHeight="1">
      <c r="AZ8238" s="138">
        <f t="shared" ca="1" si="164"/>
        <v>111000</v>
      </c>
      <c r="BA8238" s="138">
        <f t="shared" ca="1" si="165"/>
        <v>110999</v>
      </c>
      <c r="BB8238" s="138">
        <f t="shared" ca="1" si="166"/>
        <v>1</v>
      </c>
    </row>
    <row r="8239" spans="52:54" ht="15.75" customHeight="1">
      <c r="AZ8239" s="138">
        <f t="shared" ca="1" si="164"/>
        <v>167000</v>
      </c>
      <c r="BA8239" s="138">
        <f t="shared" ca="1" si="165"/>
        <v>166999</v>
      </c>
      <c r="BB8239" s="138">
        <f t="shared" ca="1" si="166"/>
        <v>1</v>
      </c>
    </row>
    <row r="8240" spans="52:54" ht="15.75" customHeight="1">
      <c r="AZ8240" s="138">
        <f t="shared" ca="1" si="164"/>
        <v>388000</v>
      </c>
      <c r="BA8240" s="138">
        <f t="shared" ca="1" si="165"/>
        <v>387999</v>
      </c>
      <c r="BB8240" s="138">
        <f t="shared" ca="1" si="166"/>
        <v>1</v>
      </c>
    </row>
    <row r="8241" spans="52:54" ht="15.75" customHeight="1">
      <c r="AZ8241" s="138">
        <f t="shared" ca="1" si="164"/>
        <v>382000</v>
      </c>
      <c r="BA8241" s="138">
        <f t="shared" ca="1" si="165"/>
        <v>381999</v>
      </c>
      <c r="BB8241" s="138">
        <f t="shared" ca="1" si="166"/>
        <v>1</v>
      </c>
    </row>
    <row r="8242" spans="52:54" ht="15.75" customHeight="1">
      <c r="AZ8242" s="138">
        <f t="shared" ca="1" si="164"/>
        <v>185000</v>
      </c>
      <c r="BA8242" s="138">
        <f t="shared" ca="1" si="165"/>
        <v>184999</v>
      </c>
      <c r="BB8242" s="138">
        <f t="shared" ca="1" si="166"/>
        <v>1</v>
      </c>
    </row>
    <row r="8243" spans="52:54" ht="15.75" customHeight="1">
      <c r="AZ8243" s="138">
        <f t="shared" ca="1" si="164"/>
        <v>330000</v>
      </c>
      <c r="BA8243" s="138">
        <f t="shared" ca="1" si="165"/>
        <v>329999</v>
      </c>
      <c r="BB8243" s="138">
        <f t="shared" ca="1" si="166"/>
        <v>1</v>
      </c>
    </row>
    <row r="8244" spans="52:54" ht="15.75" customHeight="1">
      <c r="AZ8244" s="138">
        <f t="shared" ca="1" si="164"/>
        <v>254000</v>
      </c>
      <c r="BA8244" s="138">
        <f t="shared" ca="1" si="165"/>
        <v>253999</v>
      </c>
      <c r="BB8244" s="138">
        <f t="shared" ca="1" si="166"/>
        <v>1</v>
      </c>
    </row>
    <row r="8245" spans="52:54" ht="15.75" customHeight="1">
      <c r="AZ8245" s="138">
        <f t="shared" ca="1" si="164"/>
        <v>308000</v>
      </c>
      <c r="BA8245" s="138">
        <f t="shared" ca="1" si="165"/>
        <v>307999</v>
      </c>
      <c r="BB8245" s="138">
        <f t="shared" ca="1" si="166"/>
        <v>1</v>
      </c>
    </row>
    <row r="8246" spans="52:54" ht="15.75" customHeight="1">
      <c r="AZ8246" s="138">
        <f t="shared" ca="1" si="164"/>
        <v>230000</v>
      </c>
      <c r="BA8246" s="138">
        <f t="shared" ca="1" si="165"/>
        <v>229999</v>
      </c>
      <c r="BB8246" s="138">
        <f t="shared" ca="1" si="166"/>
        <v>1</v>
      </c>
    </row>
    <row r="8247" spans="52:54" ht="15.75" customHeight="1">
      <c r="AZ8247" s="138">
        <f t="shared" ca="1" si="164"/>
        <v>134000</v>
      </c>
      <c r="BA8247" s="138">
        <f t="shared" ca="1" si="165"/>
        <v>133999</v>
      </c>
      <c r="BB8247" s="138">
        <f t="shared" ca="1" si="166"/>
        <v>1</v>
      </c>
    </row>
    <row r="8248" spans="52:54" ht="15.75" customHeight="1">
      <c r="AZ8248" s="138">
        <f t="shared" ca="1" si="164"/>
        <v>289000</v>
      </c>
      <c r="BA8248" s="138">
        <f t="shared" ca="1" si="165"/>
        <v>288999</v>
      </c>
      <c r="BB8248" s="138">
        <f t="shared" ca="1" si="166"/>
        <v>1</v>
      </c>
    </row>
    <row r="8249" spans="52:54" ht="15.75" customHeight="1">
      <c r="AZ8249" s="138">
        <f t="shared" ca="1" si="164"/>
        <v>207000</v>
      </c>
      <c r="BA8249" s="138">
        <f t="shared" ca="1" si="165"/>
        <v>206999</v>
      </c>
      <c r="BB8249" s="138">
        <f t="shared" ca="1" si="166"/>
        <v>1</v>
      </c>
    </row>
    <row r="8250" spans="52:54" ht="15.75" customHeight="1">
      <c r="AZ8250" s="138">
        <f t="shared" ca="1" si="164"/>
        <v>342000</v>
      </c>
      <c r="BA8250" s="138">
        <f t="shared" ca="1" si="165"/>
        <v>341999</v>
      </c>
      <c r="BB8250" s="138">
        <f t="shared" ca="1" si="166"/>
        <v>1</v>
      </c>
    </row>
    <row r="8251" spans="52:54" ht="15.75" customHeight="1">
      <c r="AZ8251" s="138">
        <f t="shared" ca="1" si="164"/>
        <v>295000</v>
      </c>
      <c r="BA8251" s="138">
        <f t="shared" ca="1" si="165"/>
        <v>294999</v>
      </c>
      <c r="BB8251" s="138">
        <f t="shared" ca="1" si="166"/>
        <v>1</v>
      </c>
    </row>
    <row r="8252" spans="52:54" ht="15.75" customHeight="1">
      <c r="AZ8252" s="138">
        <f t="shared" ca="1" si="164"/>
        <v>218000</v>
      </c>
      <c r="BA8252" s="138">
        <f t="shared" ca="1" si="165"/>
        <v>217999</v>
      </c>
      <c r="BB8252" s="138">
        <f t="shared" ca="1" si="166"/>
        <v>1</v>
      </c>
    </row>
    <row r="8253" spans="52:54" ht="15.75" customHeight="1">
      <c r="AZ8253" s="138">
        <f t="shared" ca="1" si="164"/>
        <v>183000</v>
      </c>
      <c r="BA8253" s="138">
        <f t="shared" ca="1" si="165"/>
        <v>182999</v>
      </c>
      <c r="BB8253" s="138">
        <f t="shared" ca="1" si="166"/>
        <v>1</v>
      </c>
    </row>
    <row r="8254" spans="52:54" ht="15.75" customHeight="1">
      <c r="AZ8254" s="138">
        <f t="shared" ca="1" si="164"/>
        <v>241000</v>
      </c>
      <c r="BA8254" s="138">
        <f t="shared" ca="1" si="165"/>
        <v>240999</v>
      </c>
      <c r="BB8254" s="138">
        <f t="shared" ca="1" si="166"/>
        <v>1</v>
      </c>
    </row>
    <row r="8255" spans="52:54" ht="15.75" customHeight="1">
      <c r="AZ8255" s="138">
        <f t="shared" ca="1" si="164"/>
        <v>173000</v>
      </c>
      <c r="BA8255" s="138">
        <f t="shared" ca="1" si="165"/>
        <v>172999</v>
      </c>
      <c r="BB8255" s="138">
        <f t="shared" ca="1" si="166"/>
        <v>1</v>
      </c>
    </row>
    <row r="8256" spans="52:54" ht="15.75" customHeight="1">
      <c r="AZ8256" s="138">
        <f t="shared" ca="1" si="164"/>
        <v>134000</v>
      </c>
      <c r="BA8256" s="138">
        <f t="shared" ca="1" si="165"/>
        <v>133999</v>
      </c>
      <c r="BB8256" s="138">
        <f t="shared" ca="1" si="166"/>
        <v>1</v>
      </c>
    </row>
    <row r="8257" spans="52:54" ht="15.75" customHeight="1">
      <c r="AZ8257" s="138">
        <f t="shared" ca="1" si="164"/>
        <v>207000</v>
      </c>
      <c r="BA8257" s="138">
        <f t="shared" ca="1" si="165"/>
        <v>206999</v>
      </c>
      <c r="BB8257" s="138">
        <f t="shared" ca="1" si="166"/>
        <v>1</v>
      </c>
    </row>
    <row r="8258" spans="52:54" ht="15.75" customHeight="1">
      <c r="AZ8258" s="138">
        <f t="shared" ca="1" si="164"/>
        <v>357000</v>
      </c>
      <c r="BA8258" s="138">
        <f t="shared" ca="1" si="165"/>
        <v>356999</v>
      </c>
      <c r="BB8258" s="138">
        <f t="shared" ca="1" si="166"/>
        <v>1</v>
      </c>
    </row>
    <row r="8259" spans="52:54" ht="15.75" customHeight="1">
      <c r="AZ8259" s="138">
        <f t="shared" ca="1" si="164"/>
        <v>198000</v>
      </c>
      <c r="BA8259" s="138">
        <f t="shared" ca="1" si="165"/>
        <v>197999</v>
      </c>
      <c r="BB8259" s="138">
        <f t="shared" ca="1" si="166"/>
        <v>1</v>
      </c>
    </row>
    <row r="8260" spans="52:54" ht="15.75" customHeight="1">
      <c r="AZ8260" s="138">
        <f t="shared" ca="1" si="164"/>
        <v>235000</v>
      </c>
      <c r="BA8260" s="138">
        <f t="shared" ca="1" si="165"/>
        <v>234999</v>
      </c>
      <c r="BB8260" s="138">
        <f t="shared" ca="1" si="166"/>
        <v>1</v>
      </c>
    </row>
    <row r="8261" spans="52:54" ht="15.75" customHeight="1">
      <c r="AZ8261" s="138">
        <f t="shared" ca="1" si="164"/>
        <v>127000</v>
      </c>
      <c r="BA8261" s="138">
        <f t="shared" ca="1" si="165"/>
        <v>126999</v>
      </c>
      <c r="BB8261" s="138">
        <f t="shared" ca="1" si="166"/>
        <v>1</v>
      </c>
    </row>
    <row r="8262" spans="52:54" ht="15.75" customHeight="1">
      <c r="AZ8262" s="138">
        <f t="shared" ca="1" si="164"/>
        <v>317000</v>
      </c>
      <c r="BA8262" s="138">
        <f t="shared" ca="1" si="165"/>
        <v>316999</v>
      </c>
      <c r="BB8262" s="138">
        <f t="shared" ca="1" si="166"/>
        <v>1</v>
      </c>
    </row>
    <row r="8263" spans="52:54" ht="15.75" customHeight="1">
      <c r="AZ8263" s="138">
        <f t="shared" ca="1" si="164"/>
        <v>274000</v>
      </c>
      <c r="BA8263" s="138">
        <f t="shared" ca="1" si="165"/>
        <v>273999</v>
      </c>
      <c r="BB8263" s="138">
        <f t="shared" ca="1" si="166"/>
        <v>1</v>
      </c>
    </row>
    <row r="8264" spans="52:54" ht="15.75" customHeight="1">
      <c r="AZ8264" s="138">
        <f t="shared" ca="1" si="164"/>
        <v>333000</v>
      </c>
      <c r="BA8264" s="138">
        <f t="shared" ca="1" si="165"/>
        <v>332999</v>
      </c>
      <c r="BB8264" s="138">
        <f t="shared" ca="1" si="166"/>
        <v>1</v>
      </c>
    </row>
    <row r="8265" spans="52:54" ht="15.75" customHeight="1">
      <c r="AZ8265" s="138">
        <f t="shared" ca="1" si="164"/>
        <v>347000</v>
      </c>
      <c r="BA8265" s="138">
        <f t="shared" ca="1" si="165"/>
        <v>346999</v>
      </c>
      <c r="BB8265" s="138">
        <f t="shared" ca="1" si="166"/>
        <v>1</v>
      </c>
    </row>
    <row r="8266" spans="52:54" ht="15.75" customHeight="1">
      <c r="AZ8266" s="138">
        <f t="shared" ca="1" si="164"/>
        <v>303000</v>
      </c>
      <c r="BA8266" s="138">
        <f t="shared" ca="1" si="165"/>
        <v>302999</v>
      </c>
      <c r="BB8266" s="138">
        <f t="shared" ca="1" si="166"/>
        <v>1</v>
      </c>
    </row>
    <row r="8267" spans="52:54" ht="15.75" customHeight="1">
      <c r="AZ8267" s="138">
        <f t="shared" ca="1" si="164"/>
        <v>396000</v>
      </c>
      <c r="BA8267" s="138">
        <f t="shared" ca="1" si="165"/>
        <v>395999</v>
      </c>
      <c r="BB8267" s="138">
        <f t="shared" ca="1" si="166"/>
        <v>1</v>
      </c>
    </row>
    <row r="8268" spans="52:54" ht="15.75" customHeight="1">
      <c r="AZ8268" s="138">
        <f t="shared" ca="1" si="164"/>
        <v>106000</v>
      </c>
      <c r="BA8268" s="138">
        <f t="shared" ca="1" si="165"/>
        <v>105999</v>
      </c>
      <c r="BB8268" s="138">
        <f t="shared" ca="1" si="166"/>
        <v>1</v>
      </c>
    </row>
    <row r="8269" spans="52:54" ht="15.75" customHeight="1">
      <c r="AZ8269" s="138">
        <f t="shared" ca="1" si="164"/>
        <v>264000</v>
      </c>
      <c r="BA8269" s="138">
        <f t="shared" ca="1" si="165"/>
        <v>263999</v>
      </c>
      <c r="BB8269" s="138">
        <f t="shared" ca="1" si="166"/>
        <v>1</v>
      </c>
    </row>
    <row r="8270" spans="52:54" ht="15.75" customHeight="1">
      <c r="AZ8270" s="138">
        <f t="shared" ca="1" si="164"/>
        <v>174000</v>
      </c>
      <c r="BA8270" s="138">
        <f t="shared" ca="1" si="165"/>
        <v>173999</v>
      </c>
      <c r="BB8270" s="138">
        <f t="shared" ca="1" si="166"/>
        <v>1</v>
      </c>
    </row>
    <row r="8271" spans="52:54" ht="15.75" customHeight="1">
      <c r="AZ8271" s="138">
        <f t="shared" ca="1" si="164"/>
        <v>336000</v>
      </c>
      <c r="BA8271" s="138">
        <f t="shared" ca="1" si="165"/>
        <v>335999</v>
      </c>
      <c r="BB8271" s="138">
        <f t="shared" ca="1" si="166"/>
        <v>1</v>
      </c>
    </row>
    <row r="8272" spans="52:54" ht="15.75" customHeight="1">
      <c r="AZ8272" s="138">
        <f t="shared" ca="1" si="164"/>
        <v>367000</v>
      </c>
      <c r="BA8272" s="138">
        <f t="shared" ca="1" si="165"/>
        <v>366999</v>
      </c>
      <c r="BB8272" s="138">
        <f t="shared" ca="1" si="166"/>
        <v>1</v>
      </c>
    </row>
    <row r="8273" spans="52:54" ht="15.75" customHeight="1">
      <c r="AZ8273" s="138">
        <f t="shared" ca="1" si="164"/>
        <v>322000</v>
      </c>
      <c r="BA8273" s="138">
        <f t="shared" ca="1" si="165"/>
        <v>321999</v>
      </c>
      <c r="BB8273" s="138">
        <f t="shared" ca="1" si="166"/>
        <v>1</v>
      </c>
    </row>
    <row r="8274" spans="52:54" ht="15.75" customHeight="1">
      <c r="AZ8274" s="138">
        <f t="shared" ca="1" si="164"/>
        <v>272000</v>
      </c>
      <c r="BA8274" s="138">
        <f t="shared" ca="1" si="165"/>
        <v>271999</v>
      </c>
      <c r="BB8274" s="138">
        <f t="shared" ca="1" si="166"/>
        <v>1</v>
      </c>
    </row>
    <row r="8275" spans="52:54" ht="15.75" customHeight="1">
      <c r="AZ8275" s="138">
        <f t="shared" ca="1" si="164"/>
        <v>379000</v>
      </c>
      <c r="BA8275" s="138">
        <f t="shared" ca="1" si="165"/>
        <v>378999</v>
      </c>
      <c r="BB8275" s="138">
        <f t="shared" ca="1" si="166"/>
        <v>1</v>
      </c>
    </row>
    <row r="8276" spans="52:54" ht="15.75" customHeight="1">
      <c r="AZ8276" s="138">
        <f t="shared" ca="1" si="164"/>
        <v>224000</v>
      </c>
      <c r="BA8276" s="138">
        <f t="shared" ca="1" si="165"/>
        <v>223999</v>
      </c>
      <c r="BB8276" s="138">
        <f t="shared" ca="1" si="166"/>
        <v>1</v>
      </c>
    </row>
    <row r="8277" spans="52:54" ht="15.75" customHeight="1">
      <c r="AZ8277" s="138">
        <f t="shared" ca="1" si="164"/>
        <v>108000</v>
      </c>
      <c r="BA8277" s="138">
        <f t="shared" ca="1" si="165"/>
        <v>107999</v>
      </c>
      <c r="BB8277" s="138">
        <f t="shared" ca="1" si="166"/>
        <v>1</v>
      </c>
    </row>
    <row r="8278" spans="52:54" ht="15.75" customHeight="1">
      <c r="AZ8278" s="138">
        <f t="shared" ca="1" si="164"/>
        <v>374000</v>
      </c>
      <c r="BA8278" s="138">
        <f t="shared" ca="1" si="165"/>
        <v>373999</v>
      </c>
      <c r="BB8278" s="138">
        <f t="shared" ca="1" si="166"/>
        <v>1</v>
      </c>
    </row>
    <row r="8279" spans="52:54" ht="15.75" customHeight="1">
      <c r="AZ8279" s="138">
        <f t="shared" ca="1" si="164"/>
        <v>275000</v>
      </c>
      <c r="BA8279" s="138">
        <f t="shared" ca="1" si="165"/>
        <v>274999</v>
      </c>
      <c r="BB8279" s="138">
        <f t="shared" ca="1" si="166"/>
        <v>1</v>
      </c>
    </row>
    <row r="8280" spans="52:54" ht="15.75" customHeight="1">
      <c r="AZ8280" s="138">
        <f t="shared" ca="1" si="164"/>
        <v>118000</v>
      </c>
      <c r="BA8280" s="138">
        <f t="shared" ca="1" si="165"/>
        <v>117999</v>
      </c>
      <c r="BB8280" s="138">
        <f t="shared" ca="1" si="166"/>
        <v>1</v>
      </c>
    </row>
    <row r="8281" spans="52:54" ht="15.75" customHeight="1">
      <c r="AZ8281" s="138">
        <f t="shared" ca="1" si="164"/>
        <v>102000</v>
      </c>
      <c r="BA8281" s="138">
        <f t="shared" ca="1" si="165"/>
        <v>101999</v>
      </c>
      <c r="BB8281" s="138">
        <f t="shared" ca="1" si="166"/>
        <v>1</v>
      </c>
    </row>
    <row r="8282" spans="52:54" ht="15.75" customHeight="1">
      <c r="AZ8282" s="138">
        <f t="shared" ca="1" si="164"/>
        <v>277000</v>
      </c>
      <c r="BA8282" s="138">
        <f t="shared" ca="1" si="165"/>
        <v>276999</v>
      </c>
      <c r="BB8282" s="138">
        <f t="shared" ca="1" si="166"/>
        <v>1</v>
      </c>
    </row>
    <row r="8283" spans="52:54" ht="15.75" customHeight="1">
      <c r="AZ8283" s="138">
        <f t="shared" ca="1" si="164"/>
        <v>146000</v>
      </c>
      <c r="BA8283" s="138">
        <f t="shared" ca="1" si="165"/>
        <v>145999</v>
      </c>
      <c r="BB8283" s="138">
        <f t="shared" ca="1" si="166"/>
        <v>1</v>
      </c>
    </row>
    <row r="8284" spans="52:54" ht="15.75" customHeight="1">
      <c r="AZ8284" s="138">
        <f t="shared" ca="1" si="164"/>
        <v>268000</v>
      </c>
      <c r="BA8284" s="138">
        <f t="shared" ca="1" si="165"/>
        <v>267999</v>
      </c>
      <c r="BB8284" s="138">
        <f t="shared" ca="1" si="166"/>
        <v>1</v>
      </c>
    </row>
    <row r="8285" spans="52:54" ht="15.75" customHeight="1">
      <c r="AZ8285" s="138">
        <f t="shared" ca="1" si="164"/>
        <v>273000</v>
      </c>
      <c r="BA8285" s="138">
        <f t="shared" ca="1" si="165"/>
        <v>272999</v>
      </c>
      <c r="BB8285" s="138">
        <f t="shared" ca="1" si="166"/>
        <v>1</v>
      </c>
    </row>
    <row r="8286" spans="52:54" ht="15.75" customHeight="1">
      <c r="AZ8286" s="138">
        <f t="shared" ca="1" si="164"/>
        <v>346000</v>
      </c>
      <c r="BA8286" s="138">
        <f t="shared" ca="1" si="165"/>
        <v>345999</v>
      </c>
      <c r="BB8286" s="138">
        <f t="shared" ca="1" si="166"/>
        <v>1</v>
      </c>
    </row>
    <row r="8287" spans="52:54" ht="15.75" customHeight="1">
      <c r="AZ8287" s="138">
        <f t="shared" ca="1" si="164"/>
        <v>135000</v>
      </c>
      <c r="BA8287" s="138">
        <f t="shared" ca="1" si="165"/>
        <v>134999</v>
      </c>
      <c r="BB8287" s="138">
        <f t="shared" ca="1" si="166"/>
        <v>1</v>
      </c>
    </row>
    <row r="8288" spans="52:54" ht="15.75" customHeight="1">
      <c r="AZ8288" s="138">
        <f t="shared" ca="1" si="164"/>
        <v>117000</v>
      </c>
      <c r="BA8288" s="138">
        <f t="shared" ca="1" si="165"/>
        <v>116999</v>
      </c>
      <c r="BB8288" s="138">
        <f t="shared" ca="1" si="166"/>
        <v>1</v>
      </c>
    </row>
    <row r="8289" spans="52:54" ht="15.75" customHeight="1">
      <c r="AZ8289" s="138">
        <f t="shared" ca="1" si="164"/>
        <v>236000</v>
      </c>
      <c r="BA8289" s="138">
        <f t="shared" ca="1" si="165"/>
        <v>235999</v>
      </c>
      <c r="BB8289" s="138">
        <f t="shared" ca="1" si="166"/>
        <v>1</v>
      </c>
    </row>
    <row r="8290" spans="52:54" ht="15.75" customHeight="1">
      <c r="AZ8290" s="138">
        <f t="shared" ca="1" si="164"/>
        <v>176000</v>
      </c>
      <c r="BA8290" s="138">
        <f t="shared" ca="1" si="165"/>
        <v>175999</v>
      </c>
      <c r="BB8290" s="138">
        <f t="shared" ca="1" si="166"/>
        <v>1</v>
      </c>
    </row>
    <row r="8291" spans="52:54" ht="15.75" customHeight="1">
      <c r="AZ8291" s="138">
        <f t="shared" ca="1" si="164"/>
        <v>236000</v>
      </c>
      <c r="BA8291" s="138">
        <f t="shared" ca="1" si="165"/>
        <v>235999</v>
      </c>
      <c r="BB8291" s="138">
        <f t="shared" ca="1" si="166"/>
        <v>1</v>
      </c>
    </row>
    <row r="8292" spans="52:54" ht="15.75" customHeight="1">
      <c r="AZ8292" s="138">
        <f t="shared" ca="1" si="164"/>
        <v>225000</v>
      </c>
      <c r="BA8292" s="138">
        <f t="shared" ca="1" si="165"/>
        <v>224999</v>
      </c>
      <c r="BB8292" s="138">
        <f t="shared" ca="1" si="166"/>
        <v>1</v>
      </c>
    </row>
    <row r="8293" spans="52:54" ht="15.75" customHeight="1">
      <c r="AZ8293" s="138">
        <f t="shared" ca="1" si="164"/>
        <v>143000</v>
      </c>
      <c r="BA8293" s="138">
        <f t="shared" ca="1" si="165"/>
        <v>142999</v>
      </c>
      <c r="BB8293" s="138">
        <f t="shared" ca="1" si="166"/>
        <v>1</v>
      </c>
    </row>
    <row r="8294" spans="52:54" ht="15.75" customHeight="1">
      <c r="AZ8294" s="138">
        <f t="shared" ca="1" si="164"/>
        <v>211000</v>
      </c>
      <c r="BA8294" s="138">
        <f t="shared" ca="1" si="165"/>
        <v>210999</v>
      </c>
      <c r="BB8294" s="138">
        <f t="shared" ca="1" si="166"/>
        <v>1</v>
      </c>
    </row>
    <row r="8295" spans="52:54" ht="15.75" customHeight="1">
      <c r="AZ8295" s="138">
        <f t="shared" ca="1" si="164"/>
        <v>192000</v>
      </c>
      <c r="BA8295" s="138">
        <f t="shared" ca="1" si="165"/>
        <v>191999</v>
      </c>
      <c r="BB8295" s="138">
        <f t="shared" ca="1" si="166"/>
        <v>1</v>
      </c>
    </row>
    <row r="8296" spans="52:54" ht="15.75" customHeight="1">
      <c r="AZ8296" s="138">
        <f t="shared" ca="1" si="164"/>
        <v>119000</v>
      </c>
      <c r="BA8296" s="138">
        <f t="shared" ca="1" si="165"/>
        <v>118999</v>
      </c>
      <c r="BB8296" s="138">
        <f t="shared" ca="1" si="166"/>
        <v>1</v>
      </c>
    </row>
    <row r="8297" spans="52:54" ht="15.75" customHeight="1">
      <c r="AZ8297" s="138">
        <f t="shared" ca="1" si="164"/>
        <v>205000</v>
      </c>
      <c r="BA8297" s="138">
        <f t="shared" ca="1" si="165"/>
        <v>204999</v>
      </c>
      <c r="BB8297" s="138">
        <f t="shared" ca="1" si="166"/>
        <v>1</v>
      </c>
    </row>
    <row r="8298" spans="52:54" ht="15.75" customHeight="1">
      <c r="AZ8298" s="138">
        <f t="shared" ca="1" si="164"/>
        <v>293000</v>
      </c>
      <c r="BA8298" s="138">
        <f t="shared" ca="1" si="165"/>
        <v>292999</v>
      </c>
      <c r="BB8298" s="138">
        <f t="shared" ca="1" si="166"/>
        <v>1</v>
      </c>
    </row>
    <row r="8299" spans="52:54" ht="15.75" customHeight="1">
      <c r="AZ8299" s="138">
        <f t="shared" ca="1" si="164"/>
        <v>237000</v>
      </c>
      <c r="BA8299" s="138">
        <f t="shared" ca="1" si="165"/>
        <v>236999</v>
      </c>
      <c r="BB8299" s="138">
        <f t="shared" ca="1" si="166"/>
        <v>1</v>
      </c>
    </row>
    <row r="8300" spans="52:54" ht="15.75" customHeight="1">
      <c r="AZ8300" s="138">
        <f t="shared" ca="1" si="164"/>
        <v>373000</v>
      </c>
      <c r="BA8300" s="138">
        <f t="shared" ca="1" si="165"/>
        <v>372999</v>
      </c>
      <c r="BB8300" s="138">
        <f t="shared" ca="1" si="166"/>
        <v>1</v>
      </c>
    </row>
    <row r="8301" spans="52:54" ht="15.75" customHeight="1">
      <c r="AZ8301" s="138">
        <f t="shared" ca="1" si="164"/>
        <v>102000</v>
      </c>
      <c r="BA8301" s="138">
        <f t="shared" ca="1" si="165"/>
        <v>101999</v>
      </c>
      <c r="BB8301" s="138">
        <f t="shared" ca="1" si="166"/>
        <v>1</v>
      </c>
    </row>
    <row r="8302" spans="52:54" ht="15.75" customHeight="1">
      <c r="AZ8302" s="138">
        <f t="shared" ca="1" si="164"/>
        <v>206000</v>
      </c>
      <c r="BA8302" s="138">
        <f t="shared" ca="1" si="165"/>
        <v>205999</v>
      </c>
      <c r="BB8302" s="138">
        <f t="shared" ca="1" si="166"/>
        <v>1</v>
      </c>
    </row>
    <row r="8303" spans="52:54" ht="15.75" customHeight="1">
      <c r="AZ8303" s="138">
        <f t="shared" ca="1" si="164"/>
        <v>311000</v>
      </c>
      <c r="BA8303" s="138">
        <f t="shared" ca="1" si="165"/>
        <v>310999</v>
      </c>
      <c r="BB8303" s="138">
        <f t="shared" ca="1" si="166"/>
        <v>1</v>
      </c>
    </row>
    <row r="8304" spans="52:54" ht="15.75" customHeight="1">
      <c r="AZ8304" s="138">
        <f t="shared" ca="1" si="164"/>
        <v>202000</v>
      </c>
      <c r="BA8304" s="138">
        <f t="shared" ca="1" si="165"/>
        <v>201999</v>
      </c>
      <c r="BB8304" s="138">
        <f t="shared" ca="1" si="166"/>
        <v>1</v>
      </c>
    </row>
    <row r="8305" spans="52:54" ht="15.75" customHeight="1">
      <c r="AZ8305" s="138">
        <f t="shared" ca="1" si="164"/>
        <v>262000</v>
      </c>
      <c r="BA8305" s="138">
        <f t="shared" ca="1" si="165"/>
        <v>261999</v>
      </c>
      <c r="BB8305" s="138">
        <f t="shared" ca="1" si="166"/>
        <v>1</v>
      </c>
    </row>
    <row r="8306" spans="52:54" ht="15.75" customHeight="1">
      <c r="AZ8306" s="138">
        <f t="shared" ca="1" si="164"/>
        <v>256000</v>
      </c>
      <c r="BA8306" s="138">
        <f t="shared" ca="1" si="165"/>
        <v>255999</v>
      </c>
      <c r="BB8306" s="138">
        <f t="shared" ca="1" si="166"/>
        <v>1</v>
      </c>
    </row>
    <row r="8307" spans="52:54" ht="15.75" customHeight="1">
      <c r="AZ8307" s="138">
        <f t="shared" ca="1" si="164"/>
        <v>240000</v>
      </c>
      <c r="BA8307" s="138">
        <f t="shared" ca="1" si="165"/>
        <v>239999</v>
      </c>
      <c r="BB8307" s="138">
        <f t="shared" ca="1" si="166"/>
        <v>1</v>
      </c>
    </row>
    <row r="8308" spans="52:54" ht="15.75" customHeight="1">
      <c r="AZ8308" s="138">
        <f t="shared" ca="1" si="164"/>
        <v>209000</v>
      </c>
      <c r="BA8308" s="138">
        <f t="shared" ca="1" si="165"/>
        <v>208999</v>
      </c>
      <c r="BB8308" s="138">
        <f t="shared" ca="1" si="166"/>
        <v>1</v>
      </c>
    </row>
    <row r="8309" spans="52:54" ht="15.75" customHeight="1">
      <c r="AZ8309" s="138">
        <f t="shared" ca="1" si="164"/>
        <v>113000</v>
      </c>
      <c r="BA8309" s="138">
        <f t="shared" ca="1" si="165"/>
        <v>112999</v>
      </c>
      <c r="BB8309" s="138">
        <f t="shared" ca="1" si="166"/>
        <v>1</v>
      </c>
    </row>
    <row r="8310" spans="52:54" ht="15.75" customHeight="1">
      <c r="AZ8310" s="138">
        <f t="shared" ca="1" si="164"/>
        <v>380000</v>
      </c>
      <c r="BA8310" s="138">
        <f t="shared" ca="1" si="165"/>
        <v>379999</v>
      </c>
      <c r="BB8310" s="138">
        <f t="shared" ca="1" si="166"/>
        <v>1</v>
      </c>
    </row>
    <row r="8311" spans="52:54" ht="15.75" customHeight="1">
      <c r="AZ8311" s="138">
        <f t="shared" ca="1" si="164"/>
        <v>243000</v>
      </c>
      <c r="BA8311" s="138">
        <f t="shared" ca="1" si="165"/>
        <v>242999</v>
      </c>
      <c r="BB8311" s="138">
        <f t="shared" ca="1" si="166"/>
        <v>1</v>
      </c>
    </row>
    <row r="8312" spans="52:54" ht="15.75" customHeight="1">
      <c r="AZ8312" s="138">
        <f t="shared" ca="1" si="164"/>
        <v>332000</v>
      </c>
      <c r="BA8312" s="138">
        <f t="shared" ca="1" si="165"/>
        <v>331999</v>
      </c>
      <c r="BB8312" s="138">
        <f t="shared" ca="1" si="166"/>
        <v>1</v>
      </c>
    </row>
    <row r="8313" spans="52:54" ht="15.75" customHeight="1">
      <c r="AZ8313" s="138">
        <f t="shared" ca="1" si="164"/>
        <v>125000</v>
      </c>
      <c r="BA8313" s="138">
        <f t="shared" ca="1" si="165"/>
        <v>124999</v>
      </c>
      <c r="BB8313" s="138">
        <f t="shared" ca="1" si="166"/>
        <v>1</v>
      </c>
    </row>
    <row r="8314" spans="52:54" ht="15.75" customHeight="1">
      <c r="AZ8314" s="138">
        <f t="shared" ca="1" si="164"/>
        <v>351000</v>
      </c>
      <c r="BA8314" s="138">
        <f t="shared" ca="1" si="165"/>
        <v>350999</v>
      </c>
      <c r="BB8314" s="138">
        <f t="shared" ca="1" si="166"/>
        <v>1</v>
      </c>
    </row>
    <row r="8315" spans="52:54" ht="15.75" customHeight="1">
      <c r="AZ8315" s="138">
        <f t="shared" ca="1" si="164"/>
        <v>231000</v>
      </c>
      <c r="BA8315" s="138">
        <f t="shared" ca="1" si="165"/>
        <v>230999</v>
      </c>
      <c r="BB8315" s="138">
        <f t="shared" ca="1" si="166"/>
        <v>1</v>
      </c>
    </row>
    <row r="8316" spans="52:54" ht="15.75" customHeight="1">
      <c r="AZ8316" s="138">
        <f t="shared" ca="1" si="164"/>
        <v>230000</v>
      </c>
      <c r="BA8316" s="138">
        <f t="shared" ca="1" si="165"/>
        <v>229999</v>
      </c>
      <c r="BB8316" s="138">
        <f t="shared" ca="1" si="166"/>
        <v>1</v>
      </c>
    </row>
    <row r="8317" spans="52:54" ht="15.75" customHeight="1">
      <c r="AZ8317" s="138">
        <f t="shared" ca="1" si="164"/>
        <v>271000</v>
      </c>
      <c r="BA8317" s="138">
        <f t="shared" ca="1" si="165"/>
        <v>270999</v>
      </c>
      <c r="BB8317" s="138">
        <f t="shared" ca="1" si="166"/>
        <v>1</v>
      </c>
    </row>
    <row r="8318" spans="52:54" ht="15.75" customHeight="1">
      <c r="AZ8318" s="138">
        <f t="shared" ca="1" si="164"/>
        <v>312000</v>
      </c>
      <c r="BA8318" s="138">
        <f t="shared" ca="1" si="165"/>
        <v>311999</v>
      </c>
      <c r="BB8318" s="138">
        <f t="shared" ca="1" si="166"/>
        <v>1</v>
      </c>
    </row>
    <row r="8319" spans="52:54" ht="15.75" customHeight="1">
      <c r="AZ8319" s="138">
        <f t="shared" ca="1" si="164"/>
        <v>241000</v>
      </c>
      <c r="BA8319" s="138">
        <f t="shared" ca="1" si="165"/>
        <v>240999</v>
      </c>
      <c r="BB8319" s="138">
        <f t="shared" ca="1" si="166"/>
        <v>1</v>
      </c>
    </row>
    <row r="8320" spans="52:54" ht="15.75" customHeight="1">
      <c r="AZ8320" s="138">
        <f t="shared" ca="1" si="164"/>
        <v>169000</v>
      </c>
      <c r="BA8320" s="138">
        <f t="shared" ca="1" si="165"/>
        <v>168999</v>
      </c>
      <c r="BB8320" s="138">
        <f t="shared" ca="1" si="166"/>
        <v>1</v>
      </c>
    </row>
    <row r="8321" spans="52:54" ht="15.75" customHeight="1">
      <c r="AZ8321" s="138">
        <f t="shared" ca="1" si="164"/>
        <v>338000</v>
      </c>
      <c r="BA8321" s="138">
        <f t="shared" ca="1" si="165"/>
        <v>337999</v>
      </c>
      <c r="BB8321" s="138">
        <f t="shared" ca="1" si="166"/>
        <v>1</v>
      </c>
    </row>
    <row r="8322" spans="52:54" ht="15.75" customHeight="1">
      <c r="AZ8322" s="138">
        <f t="shared" ca="1" si="164"/>
        <v>330000</v>
      </c>
      <c r="BA8322" s="138">
        <f t="shared" ca="1" si="165"/>
        <v>329999</v>
      </c>
      <c r="BB8322" s="138">
        <f t="shared" ca="1" si="166"/>
        <v>1</v>
      </c>
    </row>
    <row r="8323" spans="52:54" ht="15.75" customHeight="1">
      <c r="AZ8323" s="138">
        <f t="shared" ca="1" si="164"/>
        <v>281000</v>
      </c>
      <c r="BA8323" s="138">
        <f t="shared" ca="1" si="165"/>
        <v>280999</v>
      </c>
      <c r="BB8323" s="138">
        <f t="shared" ca="1" si="166"/>
        <v>1</v>
      </c>
    </row>
    <row r="8324" spans="52:54" ht="15.75" customHeight="1">
      <c r="AZ8324" s="138">
        <f t="shared" ca="1" si="164"/>
        <v>308000</v>
      </c>
      <c r="BA8324" s="138">
        <f t="shared" ca="1" si="165"/>
        <v>307999</v>
      </c>
      <c r="BB8324" s="138">
        <f t="shared" ca="1" si="166"/>
        <v>1</v>
      </c>
    </row>
    <row r="8325" spans="52:54" ht="15.75" customHeight="1">
      <c r="AZ8325" s="138">
        <f t="shared" ca="1" si="164"/>
        <v>350000</v>
      </c>
      <c r="BA8325" s="138">
        <f t="shared" ca="1" si="165"/>
        <v>349999</v>
      </c>
      <c r="BB8325" s="138">
        <f t="shared" ca="1" si="166"/>
        <v>1</v>
      </c>
    </row>
    <row r="8326" spans="52:54" ht="15.75" customHeight="1">
      <c r="AZ8326" s="138">
        <f t="shared" ca="1" si="164"/>
        <v>169000</v>
      </c>
      <c r="BA8326" s="138">
        <f t="shared" ca="1" si="165"/>
        <v>168999</v>
      </c>
      <c r="BB8326" s="138">
        <f t="shared" ca="1" si="166"/>
        <v>1</v>
      </c>
    </row>
    <row r="8327" spans="52:54" ht="15.75" customHeight="1">
      <c r="AZ8327" s="138">
        <f t="shared" ca="1" si="164"/>
        <v>114000</v>
      </c>
      <c r="BA8327" s="138">
        <f t="shared" ca="1" si="165"/>
        <v>113999</v>
      </c>
      <c r="BB8327" s="138">
        <f t="shared" ca="1" si="166"/>
        <v>1</v>
      </c>
    </row>
    <row r="8328" spans="52:54" ht="15.75" customHeight="1">
      <c r="AZ8328" s="138">
        <f t="shared" ca="1" si="164"/>
        <v>292000</v>
      </c>
      <c r="BA8328" s="138">
        <f t="shared" ca="1" si="165"/>
        <v>291999</v>
      </c>
      <c r="BB8328" s="138">
        <f t="shared" ca="1" si="166"/>
        <v>1</v>
      </c>
    </row>
    <row r="8329" spans="52:54" ht="15.75" customHeight="1">
      <c r="AZ8329" s="138">
        <f t="shared" ca="1" si="164"/>
        <v>185000</v>
      </c>
      <c r="BA8329" s="138">
        <f t="shared" ca="1" si="165"/>
        <v>184999</v>
      </c>
      <c r="BB8329" s="138">
        <f t="shared" ca="1" si="166"/>
        <v>1</v>
      </c>
    </row>
    <row r="8330" spans="52:54" ht="15.75" customHeight="1">
      <c r="AZ8330" s="138">
        <f t="shared" ca="1" si="164"/>
        <v>262000</v>
      </c>
      <c r="BA8330" s="138">
        <f t="shared" ca="1" si="165"/>
        <v>261999</v>
      </c>
      <c r="BB8330" s="138">
        <f t="shared" ca="1" si="166"/>
        <v>1</v>
      </c>
    </row>
    <row r="8331" spans="52:54" ht="15.75" customHeight="1">
      <c r="AZ8331" s="138">
        <f t="shared" ca="1" si="164"/>
        <v>161000</v>
      </c>
      <c r="BA8331" s="138">
        <f t="shared" ca="1" si="165"/>
        <v>160999</v>
      </c>
      <c r="BB8331" s="138">
        <f t="shared" ca="1" si="166"/>
        <v>1</v>
      </c>
    </row>
    <row r="8332" spans="52:54" ht="15.75" customHeight="1">
      <c r="AZ8332" s="138">
        <f t="shared" ca="1" si="164"/>
        <v>159000</v>
      </c>
      <c r="BA8332" s="138">
        <f t="shared" ca="1" si="165"/>
        <v>158999</v>
      </c>
      <c r="BB8332" s="138">
        <f t="shared" ca="1" si="166"/>
        <v>1</v>
      </c>
    </row>
    <row r="8333" spans="52:54" ht="15.75" customHeight="1">
      <c r="AZ8333" s="138">
        <f t="shared" ca="1" si="164"/>
        <v>127000</v>
      </c>
      <c r="BA8333" s="138">
        <f t="shared" ca="1" si="165"/>
        <v>126999</v>
      </c>
      <c r="BB8333" s="138">
        <f t="shared" ca="1" si="166"/>
        <v>1</v>
      </c>
    </row>
    <row r="8334" spans="52:54" ht="15.75" customHeight="1">
      <c r="AZ8334" s="138">
        <f t="shared" ca="1" si="164"/>
        <v>367000</v>
      </c>
      <c r="BA8334" s="138">
        <f t="shared" ca="1" si="165"/>
        <v>366999</v>
      </c>
      <c r="BB8334" s="138">
        <f t="shared" ca="1" si="166"/>
        <v>1</v>
      </c>
    </row>
    <row r="8335" spans="52:54" ht="15.75" customHeight="1">
      <c r="AZ8335" s="138">
        <f t="shared" ca="1" si="164"/>
        <v>308000</v>
      </c>
      <c r="BA8335" s="138">
        <f t="shared" ca="1" si="165"/>
        <v>307999</v>
      </c>
      <c r="BB8335" s="138">
        <f t="shared" ca="1" si="166"/>
        <v>1</v>
      </c>
    </row>
    <row r="8336" spans="52:54" ht="15.75" customHeight="1">
      <c r="AZ8336" s="138">
        <f t="shared" ca="1" si="164"/>
        <v>378000</v>
      </c>
      <c r="BA8336" s="138">
        <f t="shared" ca="1" si="165"/>
        <v>377999</v>
      </c>
      <c r="BB8336" s="138">
        <f t="shared" ca="1" si="166"/>
        <v>1</v>
      </c>
    </row>
    <row r="8337" spans="52:54" ht="15.75" customHeight="1">
      <c r="AZ8337" s="138">
        <f t="shared" ca="1" si="164"/>
        <v>267000</v>
      </c>
      <c r="BA8337" s="138">
        <f t="shared" ca="1" si="165"/>
        <v>266999</v>
      </c>
      <c r="BB8337" s="138">
        <f t="shared" ca="1" si="166"/>
        <v>1</v>
      </c>
    </row>
    <row r="8338" spans="52:54" ht="15.75" customHeight="1">
      <c r="AZ8338" s="138">
        <f t="shared" ca="1" si="164"/>
        <v>347000</v>
      </c>
      <c r="BA8338" s="138">
        <f t="shared" ca="1" si="165"/>
        <v>346999</v>
      </c>
      <c r="BB8338" s="138">
        <f t="shared" ca="1" si="166"/>
        <v>1</v>
      </c>
    </row>
    <row r="8339" spans="52:54" ht="15.75" customHeight="1">
      <c r="AZ8339" s="138">
        <f t="shared" ca="1" si="164"/>
        <v>303000</v>
      </c>
      <c r="BA8339" s="138">
        <f t="shared" ca="1" si="165"/>
        <v>302999</v>
      </c>
      <c r="BB8339" s="138">
        <f t="shared" ca="1" si="166"/>
        <v>1</v>
      </c>
    </row>
    <row r="8340" spans="52:54" ht="15.75" customHeight="1">
      <c r="AZ8340" s="138">
        <f t="shared" ca="1" si="164"/>
        <v>376000</v>
      </c>
      <c r="BA8340" s="138">
        <f t="shared" ca="1" si="165"/>
        <v>375999</v>
      </c>
      <c r="BB8340" s="138">
        <f t="shared" ca="1" si="166"/>
        <v>1</v>
      </c>
    </row>
    <row r="8341" spans="52:54" ht="15.75" customHeight="1">
      <c r="AZ8341" s="138">
        <f t="shared" ca="1" si="164"/>
        <v>369000</v>
      </c>
      <c r="BA8341" s="138">
        <f t="shared" ca="1" si="165"/>
        <v>368999</v>
      </c>
      <c r="BB8341" s="138">
        <f t="shared" ca="1" si="166"/>
        <v>1</v>
      </c>
    </row>
    <row r="8342" spans="52:54" ht="15.75" customHeight="1">
      <c r="AZ8342" s="138">
        <f t="shared" ca="1" si="164"/>
        <v>340000</v>
      </c>
      <c r="BA8342" s="138">
        <f t="shared" ca="1" si="165"/>
        <v>339999</v>
      </c>
      <c r="BB8342" s="138">
        <f t="shared" ca="1" si="166"/>
        <v>1</v>
      </c>
    </row>
    <row r="8343" spans="52:54" ht="15.75" customHeight="1">
      <c r="AZ8343" s="138">
        <f t="shared" ca="1" si="164"/>
        <v>272000</v>
      </c>
      <c r="BA8343" s="138">
        <f t="shared" ca="1" si="165"/>
        <v>271999</v>
      </c>
      <c r="BB8343" s="138">
        <f t="shared" ca="1" si="166"/>
        <v>1</v>
      </c>
    </row>
    <row r="8344" spans="52:54" ht="15.75" customHeight="1">
      <c r="AZ8344" s="138">
        <f t="shared" ca="1" si="164"/>
        <v>207000</v>
      </c>
      <c r="BA8344" s="138">
        <f t="shared" ca="1" si="165"/>
        <v>206999</v>
      </c>
      <c r="BB8344" s="138">
        <f t="shared" ca="1" si="166"/>
        <v>1</v>
      </c>
    </row>
    <row r="8345" spans="52:54" ht="15.75" customHeight="1">
      <c r="AZ8345" s="138">
        <f t="shared" ca="1" si="164"/>
        <v>125000</v>
      </c>
      <c r="BA8345" s="138">
        <f t="shared" ca="1" si="165"/>
        <v>124999</v>
      </c>
      <c r="BB8345" s="138">
        <f t="shared" ca="1" si="166"/>
        <v>1</v>
      </c>
    </row>
    <row r="8346" spans="52:54" ht="15.75" customHeight="1">
      <c r="AZ8346" s="138">
        <f t="shared" ca="1" si="164"/>
        <v>183000</v>
      </c>
      <c r="BA8346" s="138">
        <f t="shared" ca="1" si="165"/>
        <v>182999</v>
      </c>
      <c r="BB8346" s="138">
        <f t="shared" ca="1" si="166"/>
        <v>1</v>
      </c>
    </row>
    <row r="8347" spans="52:54" ht="15.75" customHeight="1">
      <c r="AZ8347" s="138">
        <f t="shared" ca="1" si="164"/>
        <v>296000</v>
      </c>
      <c r="BA8347" s="138">
        <f t="shared" ca="1" si="165"/>
        <v>295999</v>
      </c>
      <c r="BB8347" s="138">
        <f t="shared" ca="1" si="166"/>
        <v>1</v>
      </c>
    </row>
    <row r="8348" spans="52:54" ht="15.75" customHeight="1">
      <c r="AZ8348" s="138">
        <f t="shared" ca="1" si="164"/>
        <v>185000</v>
      </c>
      <c r="BA8348" s="138">
        <f t="shared" ca="1" si="165"/>
        <v>184999</v>
      </c>
      <c r="BB8348" s="138">
        <f t="shared" ca="1" si="166"/>
        <v>1</v>
      </c>
    </row>
    <row r="8349" spans="52:54" ht="15.75" customHeight="1">
      <c r="AZ8349" s="138">
        <f t="shared" ca="1" si="164"/>
        <v>347000</v>
      </c>
      <c r="BA8349" s="138">
        <f t="shared" ca="1" si="165"/>
        <v>346999</v>
      </c>
      <c r="BB8349" s="138">
        <f t="shared" ca="1" si="166"/>
        <v>1</v>
      </c>
    </row>
    <row r="8350" spans="52:54" ht="15.75" customHeight="1">
      <c r="AZ8350" s="138">
        <f t="shared" ca="1" si="164"/>
        <v>169000</v>
      </c>
      <c r="BA8350" s="138">
        <f t="shared" ca="1" si="165"/>
        <v>168999</v>
      </c>
      <c r="BB8350" s="138">
        <f t="shared" ca="1" si="166"/>
        <v>1</v>
      </c>
    </row>
    <row r="8351" spans="52:54" ht="15.75" customHeight="1">
      <c r="AZ8351" s="138">
        <f t="shared" ca="1" si="164"/>
        <v>292000</v>
      </c>
      <c r="BA8351" s="138">
        <f t="shared" ca="1" si="165"/>
        <v>291999</v>
      </c>
      <c r="BB8351" s="138">
        <f t="shared" ca="1" si="166"/>
        <v>1</v>
      </c>
    </row>
    <row r="8352" spans="52:54" ht="15.75" customHeight="1">
      <c r="AZ8352" s="138">
        <f t="shared" ca="1" si="164"/>
        <v>262000</v>
      </c>
      <c r="BA8352" s="138">
        <f t="shared" ca="1" si="165"/>
        <v>261999</v>
      </c>
      <c r="BB8352" s="138">
        <f t="shared" ca="1" si="166"/>
        <v>1</v>
      </c>
    </row>
    <row r="8353" spans="52:54" ht="15.75" customHeight="1">
      <c r="AZ8353" s="138">
        <f t="shared" ca="1" si="164"/>
        <v>158000</v>
      </c>
      <c r="BA8353" s="138">
        <f t="shared" ca="1" si="165"/>
        <v>157999</v>
      </c>
      <c r="BB8353" s="138">
        <f t="shared" ca="1" si="166"/>
        <v>1</v>
      </c>
    </row>
    <row r="8354" spans="52:54" ht="15.75" customHeight="1">
      <c r="AZ8354" s="138">
        <f t="shared" ca="1" si="164"/>
        <v>396000</v>
      </c>
      <c r="BA8354" s="138">
        <f t="shared" ca="1" si="165"/>
        <v>395999</v>
      </c>
      <c r="BB8354" s="138">
        <f t="shared" ca="1" si="166"/>
        <v>1</v>
      </c>
    </row>
    <row r="8355" spans="52:54" ht="15.75" customHeight="1">
      <c r="AZ8355" s="138">
        <f t="shared" ca="1" si="164"/>
        <v>392000</v>
      </c>
      <c r="BA8355" s="138">
        <f t="shared" ca="1" si="165"/>
        <v>391999</v>
      </c>
      <c r="BB8355" s="138">
        <f t="shared" ca="1" si="166"/>
        <v>1</v>
      </c>
    </row>
    <row r="8356" spans="52:54" ht="15.75" customHeight="1">
      <c r="AZ8356" s="138">
        <f t="shared" ca="1" si="164"/>
        <v>259000</v>
      </c>
      <c r="BA8356" s="138">
        <f t="shared" ca="1" si="165"/>
        <v>258999</v>
      </c>
      <c r="BB8356" s="138">
        <f t="shared" ca="1" si="166"/>
        <v>1</v>
      </c>
    </row>
    <row r="8357" spans="52:54" ht="15.75" customHeight="1">
      <c r="AZ8357" s="138">
        <f t="shared" ca="1" si="164"/>
        <v>248000</v>
      </c>
      <c r="BA8357" s="138">
        <f t="shared" ca="1" si="165"/>
        <v>247999</v>
      </c>
      <c r="BB8357" s="138">
        <f t="shared" ca="1" si="166"/>
        <v>1</v>
      </c>
    </row>
    <row r="8358" spans="52:54" ht="15.75" customHeight="1">
      <c r="AZ8358" s="138">
        <f t="shared" ca="1" si="164"/>
        <v>336000</v>
      </c>
      <c r="BA8358" s="138">
        <f t="shared" ca="1" si="165"/>
        <v>335999</v>
      </c>
      <c r="BB8358" s="138">
        <f t="shared" ca="1" si="166"/>
        <v>1</v>
      </c>
    </row>
    <row r="8359" spans="52:54" ht="15.75" customHeight="1">
      <c r="AZ8359" s="138">
        <f t="shared" ca="1" si="164"/>
        <v>120000</v>
      </c>
      <c r="BA8359" s="138">
        <f t="shared" ca="1" si="165"/>
        <v>119999</v>
      </c>
      <c r="BB8359" s="138">
        <f t="shared" ca="1" si="166"/>
        <v>1</v>
      </c>
    </row>
    <row r="8360" spans="52:54" ht="15.75" customHeight="1">
      <c r="AZ8360" s="138">
        <f t="shared" ca="1" si="164"/>
        <v>231000</v>
      </c>
      <c r="BA8360" s="138">
        <f t="shared" ca="1" si="165"/>
        <v>230999</v>
      </c>
      <c r="BB8360" s="138">
        <f t="shared" ca="1" si="166"/>
        <v>1</v>
      </c>
    </row>
    <row r="8361" spans="52:54" ht="15.75" customHeight="1">
      <c r="AZ8361" s="138">
        <f t="shared" ca="1" si="164"/>
        <v>227000</v>
      </c>
      <c r="BA8361" s="138">
        <f t="shared" ca="1" si="165"/>
        <v>226999</v>
      </c>
      <c r="BB8361" s="138">
        <f t="shared" ca="1" si="166"/>
        <v>1</v>
      </c>
    </row>
    <row r="8362" spans="52:54" ht="15.75" customHeight="1">
      <c r="AZ8362" s="138">
        <f t="shared" ca="1" si="164"/>
        <v>376000</v>
      </c>
      <c r="BA8362" s="138">
        <f t="shared" ca="1" si="165"/>
        <v>375999</v>
      </c>
      <c r="BB8362" s="138">
        <f t="shared" ca="1" si="166"/>
        <v>1</v>
      </c>
    </row>
    <row r="8363" spans="52:54" ht="15.75" customHeight="1">
      <c r="AZ8363" s="138">
        <f t="shared" ca="1" si="164"/>
        <v>131000</v>
      </c>
      <c r="BA8363" s="138">
        <f t="shared" ca="1" si="165"/>
        <v>130999</v>
      </c>
      <c r="BB8363" s="138">
        <f t="shared" ca="1" si="166"/>
        <v>1</v>
      </c>
    </row>
    <row r="8364" spans="52:54" ht="15.75" customHeight="1">
      <c r="AZ8364" s="138">
        <f t="shared" ca="1" si="164"/>
        <v>356000</v>
      </c>
      <c r="BA8364" s="138">
        <f t="shared" ca="1" si="165"/>
        <v>355999</v>
      </c>
      <c r="BB8364" s="138">
        <f t="shared" ca="1" si="166"/>
        <v>1</v>
      </c>
    </row>
    <row r="8365" spans="52:54" ht="15.75" customHeight="1">
      <c r="AZ8365" s="138">
        <f t="shared" ca="1" si="164"/>
        <v>191000</v>
      </c>
      <c r="BA8365" s="138">
        <f t="shared" ca="1" si="165"/>
        <v>190999</v>
      </c>
      <c r="BB8365" s="138">
        <f t="shared" ca="1" si="166"/>
        <v>1</v>
      </c>
    </row>
    <row r="8366" spans="52:54" ht="15.75" customHeight="1">
      <c r="AZ8366" s="138">
        <f t="shared" ca="1" si="164"/>
        <v>136000</v>
      </c>
      <c r="BA8366" s="138">
        <f t="shared" ca="1" si="165"/>
        <v>135999</v>
      </c>
      <c r="BB8366" s="138">
        <f t="shared" ca="1" si="166"/>
        <v>1</v>
      </c>
    </row>
    <row r="8367" spans="52:54" ht="15.75" customHeight="1">
      <c r="AZ8367" s="138">
        <f t="shared" ca="1" si="164"/>
        <v>324000</v>
      </c>
      <c r="BA8367" s="138">
        <f t="shared" ca="1" si="165"/>
        <v>323999</v>
      </c>
      <c r="BB8367" s="138">
        <f t="shared" ca="1" si="166"/>
        <v>1</v>
      </c>
    </row>
    <row r="8368" spans="52:54" ht="15.75" customHeight="1">
      <c r="AZ8368" s="138">
        <f t="shared" ca="1" si="164"/>
        <v>363000</v>
      </c>
      <c r="BA8368" s="138">
        <f t="shared" ca="1" si="165"/>
        <v>362999</v>
      </c>
      <c r="BB8368" s="138">
        <f t="shared" ca="1" si="166"/>
        <v>1</v>
      </c>
    </row>
    <row r="8369" spans="52:54" ht="15.75" customHeight="1">
      <c r="AZ8369" s="138">
        <f t="shared" ca="1" si="164"/>
        <v>358000</v>
      </c>
      <c r="BA8369" s="138">
        <f t="shared" ca="1" si="165"/>
        <v>357999</v>
      </c>
      <c r="BB8369" s="138">
        <f t="shared" ca="1" si="166"/>
        <v>1</v>
      </c>
    </row>
    <row r="8370" spans="52:54" ht="15.75" customHeight="1">
      <c r="AZ8370" s="138">
        <f t="shared" ca="1" si="164"/>
        <v>107000</v>
      </c>
      <c r="BA8370" s="138">
        <f t="shared" ca="1" si="165"/>
        <v>106999</v>
      </c>
      <c r="BB8370" s="138">
        <f t="shared" ca="1" si="166"/>
        <v>1</v>
      </c>
    </row>
    <row r="8371" spans="52:54" ht="15.75" customHeight="1">
      <c r="AZ8371" s="138">
        <f t="shared" ca="1" si="164"/>
        <v>160000</v>
      </c>
      <c r="BA8371" s="138">
        <f t="shared" ca="1" si="165"/>
        <v>159999</v>
      </c>
      <c r="BB8371" s="138">
        <f t="shared" ca="1" si="166"/>
        <v>1</v>
      </c>
    </row>
    <row r="8372" spans="52:54" ht="15.75" customHeight="1">
      <c r="AZ8372" s="138">
        <f t="shared" ca="1" si="164"/>
        <v>371000</v>
      </c>
      <c r="BA8372" s="138">
        <f t="shared" ca="1" si="165"/>
        <v>370999</v>
      </c>
      <c r="BB8372" s="138">
        <f t="shared" ca="1" si="166"/>
        <v>1</v>
      </c>
    </row>
    <row r="8373" spans="52:54" ht="15.75" customHeight="1">
      <c r="AZ8373" s="138">
        <f t="shared" ca="1" si="164"/>
        <v>123000</v>
      </c>
      <c r="BA8373" s="138">
        <f t="shared" ca="1" si="165"/>
        <v>122999</v>
      </c>
      <c r="BB8373" s="138">
        <f t="shared" ca="1" si="166"/>
        <v>1</v>
      </c>
    </row>
    <row r="8374" spans="52:54" ht="15.75" customHeight="1">
      <c r="AZ8374" s="138">
        <f t="shared" ca="1" si="164"/>
        <v>330000</v>
      </c>
      <c r="BA8374" s="138">
        <f t="shared" ca="1" si="165"/>
        <v>329999</v>
      </c>
      <c r="BB8374" s="138">
        <f t="shared" ca="1" si="166"/>
        <v>1</v>
      </c>
    </row>
    <row r="8375" spans="52:54" ht="15.75" customHeight="1">
      <c r="AZ8375" s="138">
        <f t="shared" ca="1" si="164"/>
        <v>242000</v>
      </c>
      <c r="BA8375" s="138">
        <f t="shared" ca="1" si="165"/>
        <v>241999</v>
      </c>
      <c r="BB8375" s="138">
        <f t="shared" ca="1" si="166"/>
        <v>1</v>
      </c>
    </row>
    <row r="8376" spans="52:54" ht="15.75" customHeight="1">
      <c r="AZ8376" s="138">
        <f t="shared" ca="1" si="164"/>
        <v>219000</v>
      </c>
      <c r="BA8376" s="138">
        <f t="shared" ca="1" si="165"/>
        <v>218999</v>
      </c>
      <c r="BB8376" s="138">
        <f t="shared" ca="1" si="166"/>
        <v>1</v>
      </c>
    </row>
    <row r="8377" spans="52:54" ht="15.75" customHeight="1">
      <c r="AZ8377" s="138">
        <f t="shared" ca="1" si="164"/>
        <v>176000</v>
      </c>
      <c r="BA8377" s="138">
        <f t="shared" ca="1" si="165"/>
        <v>175999</v>
      </c>
      <c r="BB8377" s="138">
        <f t="shared" ca="1" si="166"/>
        <v>1</v>
      </c>
    </row>
    <row r="8378" spans="52:54" ht="15.75" customHeight="1">
      <c r="AZ8378" s="138">
        <f t="shared" ca="1" si="164"/>
        <v>271000</v>
      </c>
      <c r="BA8378" s="138">
        <f t="shared" ca="1" si="165"/>
        <v>270999</v>
      </c>
      <c r="BB8378" s="138">
        <f t="shared" ca="1" si="166"/>
        <v>1</v>
      </c>
    </row>
    <row r="8379" spans="52:54" ht="15.75" customHeight="1">
      <c r="AZ8379" s="138">
        <f t="shared" ca="1" si="164"/>
        <v>262000</v>
      </c>
      <c r="BA8379" s="138">
        <f t="shared" ca="1" si="165"/>
        <v>261999</v>
      </c>
      <c r="BB8379" s="138">
        <f t="shared" ca="1" si="166"/>
        <v>1</v>
      </c>
    </row>
    <row r="8380" spans="52:54" ht="15.75" customHeight="1">
      <c r="AZ8380" s="138">
        <f t="shared" ca="1" si="164"/>
        <v>108000</v>
      </c>
      <c r="BA8380" s="138">
        <f t="shared" ca="1" si="165"/>
        <v>107999</v>
      </c>
      <c r="BB8380" s="138">
        <f t="shared" ca="1" si="166"/>
        <v>1</v>
      </c>
    </row>
    <row r="8381" spans="52:54" ht="15.75" customHeight="1">
      <c r="AZ8381" s="138">
        <f t="shared" ca="1" si="164"/>
        <v>382000</v>
      </c>
      <c r="BA8381" s="138">
        <f t="shared" ca="1" si="165"/>
        <v>381999</v>
      </c>
      <c r="BB8381" s="138">
        <f t="shared" ca="1" si="166"/>
        <v>1</v>
      </c>
    </row>
    <row r="8382" spans="52:54" ht="15.75" customHeight="1">
      <c r="AZ8382" s="138">
        <f t="shared" ca="1" si="164"/>
        <v>248000</v>
      </c>
      <c r="BA8382" s="138">
        <f t="shared" ca="1" si="165"/>
        <v>247999</v>
      </c>
      <c r="BB8382" s="138">
        <f t="shared" ca="1" si="166"/>
        <v>1</v>
      </c>
    </row>
    <row r="8383" spans="52:54" ht="15.75" customHeight="1">
      <c r="AZ8383" s="138">
        <f t="shared" ca="1" si="164"/>
        <v>350000</v>
      </c>
      <c r="BA8383" s="138">
        <f t="shared" ca="1" si="165"/>
        <v>349999</v>
      </c>
      <c r="BB8383" s="138">
        <f t="shared" ca="1" si="166"/>
        <v>1</v>
      </c>
    </row>
    <row r="8384" spans="52:54" ht="15.75" customHeight="1">
      <c r="AZ8384" s="138">
        <f t="shared" ca="1" si="164"/>
        <v>132000</v>
      </c>
      <c r="BA8384" s="138">
        <f t="shared" ca="1" si="165"/>
        <v>131999</v>
      </c>
      <c r="BB8384" s="138">
        <f t="shared" ca="1" si="166"/>
        <v>1</v>
      </c>
    </row>
    <row r="8385" spans="52:54" ht="15.75" customHeight="1">
      <c r="AZ8385" s="138">
        <f t="shared" ca="1" si="164"/>
        <v>289000</v>
      </c>
      <c r="BA8385" s="138">
        <f t="shared" ca="1" si="165"/>
        <v>288999</v>
      </c>
      <c r="BB8385" s="138">
        <f t="shared" ca="1" si="166"/>
        <v>1</v>
      </c>
    </row>
    <row r="8386" spans="52:54" ht="15.75" customHeight="1">
      <c r="AZ8386" s="138">
        <f t="shared" ca="1" si="164"/>
        <v>295000</v>
      </c>
      <c r="BA8386" s="138">
        <f t="shared" ca="1" si="165"/>
        <v>294999</v>
      </c>
      <c r="BB8386" s="138">
        <f t="shared" ca="1" si="166"/>
        <v>1</v>
      </c>
    </row>
    <row r="8387" spans="52:54" ht="15.75" customHeight="1">
      <c r="AZ8387" s="138">
        <f t="shared" ca="1" si="164"/>
        <v>168000</v>
      </c>
      <c r="BA8387" s="138">
        <f t="shared" ca="1" si="165"/>
        <v>167999</v>
      </c>
      <c r="BB8387" s="138">
        <f t="shared" ca="1" si="166"/>
        <v>1</v>
      </c>
    </row>
    <row r="8388" spans="52:54" ht="15.75" customHeight="1">
      <c r="AZ8388" s="138">
        <f t="shared" ca="1" si="164"/>
        <v>347000</v>
      </c>
      <c r="BA8388" s="138">
        <f t="shared" ca="1" si="165"/>
        <v>346999</v>
      </c>
      <c r="BB8388" s="138">
        <f t="shared" ca="1" si="166"/>
        <v>1</v>
      </c>
    </row>
    <row r="8389" spans="52:54" ht="15.75" customHeight="1">
      <c r="AZ8389" s="138">
        <f t="shared" ca="1" si="164"/>
        <v>200000</v>
      </c>
      <c r="BA8389" s="138">
        <f t="shared" ca="1" si="165"/>
        <v>199999</v>
      </c>
      <c r="BB8389" s="138">
        <f t="shared" ca="1" si="166"/>
        <v>1</v>
      </c>
    </row>
    <row r="8390" spans="52:54" ht="15.75" customHeight="1">
      <c r="AZ8390" s="138">
        <f t="shared" ca="1" si="164"/>
        <v>381000</v>
      </c>
      <c r="BA8390" s="138">
        <f t="shared" ca="1" si="165"/>
        <v>380999</v>
      </c>
      <c r="BB8390" s="138">
        <f t="shared" ca="1" si="166"/>
        <v>1</v>
      </c>
    </row>
    <row r="8391" spans="52:54" ht="15.75" customHeight="1">
      <c r="AZ8391" s="138">
        <f t="shared" ca="1" si="164"/>
        <v>342000</v>
      </c>
      <c r="BA8391" s="138">
        <f t="shared" ca="1" si="165"/>
        <v>341999</v>
      </c>
      <c r="BB8391" s="138">
        <f t="shared" ca="1" si="166"/>
        <v>1</v>
      </c>
    </row>
    <row r="8392" spans="52:54" ht="15.75" customHeight="1">
      <c r="AZ8392" s="138">
        <f t="shared" ca="1" si="164"/>
        <v>215000</v>
      </c>
      <c r="BA8392" s="138">
        <f t="shared" ca="1" si="165"/>
        <v>214999</v>
      </c>
      <c r="BB8392" s="138">
        <f t="shared" ca="1" si="166"/>
        <v>1</v>
      </c>
    </row>
    <row r="8393" spans="52:54" ht="15.75" customHeight="1">
      <c r="AZ8393" s="138">
        <f t="shared" ca="1" si="164"/>
        <v>215000</v>
      </c>
      <c r="BA8393" s="138">
        <f t="shared" ca="1" si="165"/>
        <v>214999</v>
      </c>
      <c r="BB8393" s="138">
        <f t="shared" ca="1" si="166"/>
        <v>1</v>
      </c>
    </row>
    <row r="8394" spans="52:54" ht="15.75" customHeight="1">
      <c r="AZ8394" s="138">
        <f t="shared" ca="1" si="164"/>
        <v>285000</v>
      </c>
      <c r="BA8394" s="138">
        <f t="shared" ca="1" si="165"/>
        <v>284999</v>
      </c>
      <c r="BB8394" s="138">
        <f t="shared" ca="1" si="166"/>
        <v>1</v>
      </c>
    </row>
    <row r="8395" spans="52:54" ht="15.75" customHeight="1">
      <c r="AZ8395" s="138">
        <f t="shared" ca="1" si="164"/>
        <v>366000</v>
      </c>
      <c r="BA8395" s="138">
        <f t="shared" ca="1" si="165"/>
        <v>365999</v>
      </c>
      <c r="BB8395" s="138">
        <f t="shared" ca="1" si="166"/>
        <v>1</v>
      </c>
    </row>
    <row r="8396" spans="52:54" ht="15.75" customHeight="1">
      <c r="AZ8396" s="138">
        <f t="shared" ca="1" si="164"/>
        <v>374000</v>
      </c>
      <c r="BA8396" s="138">
        <f t="shared" ca="1" si="165"/>
        <v>373999</v>
      </c>
      <c r="BB8396" s="138">
        <f t="shared" ca="1" si="166"/>
        <v>1</v>
      </c>
    </row>
    <row r="8397" spans="52:54" ht="15.75" customHeight="1">
      <c r="AZ8397" s="138">
        <f t="shared" ca="1" si="164"/>
        <v>274000</v>
      </c>
      <c r="BA8397" s="138">
        <f t="shared" ca="1" si="165"/>
        <v>273999</v>
      </c>
      <c r="BB8397" s="138">
        <f t="shared" ca="1" si="166"/>
        <v>1</v>
      </c>
    </row>
    <row r="8398" spans="52:54" ht="15.75" customHeight="1">
      <c r="AZ8398" s="138">
        <f t="shared" ca="1" si="164"/>
        <v>153000</v>
      </c>
      <c r="BA8398" s="138">
        <f t="shared" ca="1" si="165"/>
        <v>152999</v>
      </c>
      <c r="BB8398" s="138">
        <f t="shared" ca="1" si="166"/>
        <v>1</v>
      </c>
    </row>
    <row r="8399" spans="52:54" ht="15.75" customHeight="1">
      <c r="AZ8399" s="138">
        <f t="shared" ca="1" si="164"/>
        <v>363000</v>
      </c>
      <c r="BA8399" s="138">
        <f t="shared" ca="1" si="165"/>
        <v>362999</v>
      </c>
      <c r="BB8399" s="138">
        <f t="shared" ca="1" si="166"/>
        <v>1</v>
      </c>
    </row>
    <row r="8400" spans="52:54" ht="15.75" customHeight="1">
      <c r="AZ8400" s="138">
        <f t="shared" ca="1" si="164"/>
        <v>198000</v>
      </c>
      <c r="BA8400" s="138">
        <f t="shared" ca="1" si="165"/>
        <v>197999</v>
      </c>
      <c r="BB8400" s="138">
        <f t="shared" ca="1" si="166"/>
        <v>1</v>
      </c>
    </row>
    <row r="8401" spans="52:54" ht="15.75" customHeight="1">
      <c r="AZ8401" s="138">
        <f t="shared" ca="1" si="164"/>
        <v>354000</v>
      </c>
      <c r="BA8401" s="138">
        <f t="shared" ca="1" si="165"/>
        <v>353999</v>
      </c>
      <c r="BB8401" s="138">
        <f t="shared" ca="1" si="166"/>
        <v>1</v>
      </c>
    </row>
    <row r="8402" spans="52:54" ht="15.75" customHeight="1">
      <c r="AZ8402" s="138">
        <f t="shared" ca="1" si="164"/>
        <v>286000</v>
      </c>
      <c r="BA8402" s="138">
        <f t="shared" ca="1" si="165"/>
        <v>285999</v>
      </c>
      <c r="BB8402" s="138">
        <f t="shared" ca="1" si="166"/>
        <v>1</v>
      </c>
    </row>
    <row r="8403" spans="52:54" ht="15.75" customHeight="1">
      <c r="AZ8403" s="138">
        <f t="shared" ca="1" si="164"/>
        <v>286000</v>
      </c>
      <c r="BA8403" s="138">
        <f t="shared" ca="1" si="165"/>
        <v>285999</v>
      </c>
      <c r="BB8403" s="138">
        <f t="shared" ca="1" si="166"/>
        <v>1</v>
      </c>
    </row>
    <row r="8404" spans="52:54" ht="15.75" customHeight="1">
      <c r="AZ8404" s="138">
        <f t="shared" ca="1" si="164"/>
        <v>169000</v>
      </c>
      <c r="BA8404" s="138">
        <f t="shared" ca="1" si="165"/>
        <v>168999</v>
      </c>
      <c r="BB8404" s="138">
        <f t="shared" ca="1" si="166"/>
        <v>1</v>
      </c>
    </row>
    <row r="8405" spans="52:54" ht="15.75" customHeight="1">
      <c r="AZ8405" s="138">
        <f t="shared" ca="1" si="164"/>
        <v>346000</v>
      </c>
      <c r="BA8405" s="138">
        <f t="shared" ca="1" si="165"/>
        <v>345999</v>
      </c>
      <c r="BB8405" s="138">
        <f t="shared" ca="1" si="166"/>
        <v>1</v>
      </c>
    </row>
    <row r="8406" spans="52:54" ht="15.75" customHeight="1">
      <c r="AZ8406" s="138">
        <f t="shared" ca="1" si="164"/>
        <v>354000</v>
      </c>
      <c r="BA8406" s="138">
        <f t="shared" ca="1" si="165"/>
        <v>353999</v>
      </c>
      <c r="BB8406" s="138">
        <f t="shared" ca="1" si="166"/>
        <v>1</v>
      </c>
    </row>
    <row r="8407" spans="52:54" ht="15.75" customHeight="1">
      <c r="AZ8407" s="138">
        <f t="shared" ca="1" si="164"/>
        <v>316000</v>
      </c>
      <c r="BA8407" s="138">
        <f t="shared" ca="1" si="165"/>
        <v>315999</v>
      </c>
      <c r="BB8407" s="138">
        <f t="shared" ca="1" si="166"/>
        <v>1</v>
      </c>
    </row>
    <row r="8408" spans="52:54" ht="15.75" customHeight="1">
      <c r="AZ8408" s="138">
        <f t="shared" ca="1" si="164"/>
        <v>329000</v>
      </c>
      <c r="BA8408" s="138">
        <f t="shared" ca="1" si="165"/>
        <v>328999</v>
      </c>
      <c r="BB8408" s="138">
        <f t="shared" ca="1" si="166"/>
        <v>1</v>
      </c>
    </row>
    <row r="8409" spans="52:54" ht="15.75" customHeight="1">
      <c r="AZ8409" s="138">
        <f t="shared" ca="1" si="164"/>
        <v>224000</v>
      </c>
      <c r="BA8409" s="138">
        <f t="shared" ca="1" si="165"/>
        <v>223999</v>
      </c>
      <c r="BB8409" s="138">
        <f t="shared" ca="1" si="166"/>
        <v>1</v>
      </c>
    </row>
    <row r="8410" spans="52:54" ht="15.75" customHeight="1">
      <c r="AZ8410" s="138">
        <f t="shared" ca="1" si="164"/>
        <v>295000</v>
      </c>
      <c r="BA8410" s="138">
        <f t="shared" ca="1" si="165"/>
        <v>294999</v>
      </c>
      <c r="BB8410" s="138">
        <f t="shared" ca="1" si="166"/>
        <v>1</v>
      </c>
    </row>
    <row r="8411" spans="52:54" ht="15.75" customHeight="1">
      <c r="AZ8411" s="138">
        <f t="shared" ca="1" si="164"/>
        <v>352000</v>
      </c>
      <c r="BA8411" s="138">
        <f t="shared" ca="1" si="165"/>
        <v>351999</v>
      </c>
      <c r="BB8411" s="138">
        <f t="shared" ca="1" si="166"/>
        <v>1</v>
      </c>
    </row>
    <row r="8412" spans="52:54" ht="15.75" customHeight="1">
      <c r="AZ8412" s="138">
        <f t="shared" ca="1" si="164"/>
        <v>102000</v>
      </c>
      <c r="BA8412" s="138">
        <f t="shared" ca="1" si="165"/>
        <v>101999</v>
      </c>
      <c r="BB8412" s="138">
        <f t="shared" ca="1" si="166"/>
        <v>1</v>
      </c>
    </row>
    <row r="8413" spans="52:54" ht="15.75" customHeight="1">
      <c r="AZ8413" s="138">
        <f t="shared" ca="1" si="164"/>
        <v>111000</v>
      </c>
      <c r="BA8413" s="138">
        <f t="shared" ca="1" si="165"/>
        <v>110999</v>
      </c>
      <c r="BB8413" s="138">
        <f t="shared" ca="1" si="166"/>
        <v>1</v>
      </c>
    </row>
    <row r="8414" spans="52:54" ht="15.75" customHeight="1">
      <c r="AZ8414" s="138">
        <f t="shared" ca="1" si="164"/>
        <v>254000</v>
      </c>
      <c r="BA8414" s="138">
        <f t="shared" ca="1" si="165"/>
        <v>253999</v>
      </c>
      <c r="BB8414" s="138">
        <f t="shared" ca="1" si="166"/>
        <v>1</v>
      </c>
    </row>
    <row r="8415" spans="52:54" ht="15.75" customHeight="1">
      <c r="AZ8415" s="138">
        <f t="shared" ca="1" si="164"/>
        <v>245000</v>
      </c>
      <c r="BA8415" s="138">
        <f t="shared" ca="1" si="165"/>
        <v>244999</v>
      </c>
      <c r="BB8415" s="138">
        <f t="shared" ca="1" si="166"/>
        <v>1</v>
      </c>
    </row>
    <row r="8416" spans="52:54" ht="15.75" customHeight="1">
      <c r="AZ8416" s="138">
        <f t="shared" ca="1" si="164"/>
        <v>190000</v>
      </c>
      <c r="BA8416" s="138">
        <f t="shared" ca="1" si="165"/>
        <v>189999</v>
      </c>
      <c r="BB8416" s="138">
        <f t="shared" ca="1" si="166"/>
        <v>1</v>
      </c>
    </row>
    <row r="8417" spans="52:54" ht="15.75" customHeight="1">
      <c r="AZ8417" s="138">
        <f t="shared" ca="1" si="164"/>
        <v>298000</v>
      </c>
      <c r="BA8417" s="138">
        <f t="shared" ca="1" si="165"/>
        <v>297999</v>
      </c>
      <c r="BB8417" s="138">
        <f t="shared" ca="1" si="166"/>
        <v>1</v>
      </c>
    </row>
    <row r="8418" spans="52:54" ht="15.75" customHeight="1">
      <c r="AZ8418" s="138">
        <f t="shared" ca="1" si="164"/>
        <v>199000</v>
      </c>
      <c r="BA8418" s="138">
        <f t="shared" ca="1" si="165"/>
        <v>198999</v>
      </c>
      <c r="BB8418" s="138">
        <f t="shared" ca="1" si="166"/>
        <v>1</v>
      </c>
    </row>
    <row r="8419" spans="52:54" ht="15.75" customHeight="1">
      <c r="AZ8419" s="138">
        <f t="shared" ref="AZ8419:AZ8673" ca="1" si="167">RANDBETWEEN(100,400)*1000</f>
        <v>364000</v>
      </c>
      <c r="BA8419" s="138">
        <f t="shared" ref="BA8419:BA8673" ca="1" si="168">+AZ8419-1</f>
        <v>363999</v>
      </c>
      <c r="BB8419" s="138">
        <f t="shared" ref="BB8419:BB8673" ca="1" si="169">+AZ8419-BA8419</f>
        <v>1</v>
      </c>
    </row>
    <row r="8420" spans="52:54" ht="15.75" customHeight="1">
      <c r="AZ8420" s="138">
        <f t="shared" ca="1" si="167"/>
        <v>386000</v>
      </c>
      <c r="BA8420" s="138">
        <f t="shared" ca="1" si="168"/>
        <v>385999</v>
      </c>
      <c r="BB8420" s="138">
        <f t="shared" ca="1" si="169"/>
        <v>1</v>
      </c>
    </row>
    <row r="8421" spans="52:54" ht="15.75" customHeight="1">
      <c r="AZ8421" s="138">
        <f t="shared" ca="1" si="167"/>
        <v>251000</v>
      </c>
      <c r="BA8421" s="138">
        <f t="shared" ca="1" si="168"/>
        <v>250999</v>
      </c>
      <c r="BB8421" s="138">
        <f t="shared" ca="1" si="169"/>
        <v>1</v>
      </c>
    </row>
    <row r="8422" spans="52:54" ht="15.75" customHeight="1">
      <c r="AZ8422" s="138">
        <f t="shared" ca="1" si="167"/>
        <v>350000</v>
      </c>
      <c r="BA8422" s="138">
        <f t="shared" ca="1" si="168"/>
        <v>349999</v>
      </c>
      <c r="BB8422" s="138">
        <f t="shared" ca="1" si="169"/>
        <v>1</v>
      </c>
    </row>
    <row r="8423" spans="52:54" ht="15.75" customHeight="1">
      <c r="AZ8423" s="138">
        <f t="shared" ca="1" si="167"/>
        <v>141000</v>
      </c>
      <c r="BA8423" s="138">
        <f t="shared" ca="1" si="168"/>
        <v>140999</v>
      </c>
      <c r="BB8423" s="138">
        <f t="shared" ca="1" si="169"/>
        <v>1</v>
      </c>
    </row>
    <row r="8424" spans="52:54" ht="15.75" customHeight="1">
      <c r="AZ8424" s="138">
        <f t="shared" ca="1" si="167"/>
        <v>190000</v>
      </c>
      <c r="BA8424" s="138">
        <f t="shared" ca="1" si="168"/>
        <v>189999</v>
      </c>
      <c r="BB8424" s="138">
        <f t="shared" ca="1" si="169"/>
        <v>1</v>
      </c>
    </row>
    <row r="8425" spans="52:54" ht="15.75" customHeight="1">
      <c r="AZ8425" s="138">
        <f t="shared" ca="1" si="167"/>
        <v>202000</v>
      </c>
      <c r="BA8425" s="138">
        <f t="shared" ca="1" si="168"/>
        <v>201999</v>
      </c>
      <c r="BB8425" s="138">
        <f t="shared" ca="1" si="169"/>
        <v>1</v>
      </c>
    </row>
    <row r="8426" spans="52:54" ht="15.75" customHeight="1">
      <c r="AZ8426" s="138">
        <f t="shared" ca="1" si="167"/>
        <v>110000</v>
      </c>
      <c r="BA8426" s="138">
        <f t="shared" ca="1" si="168"/>
        <v>109999</v>
      </c>
      <c r="BB8426" s="138">
        <f t="shared" ca="1" si="169"/>
        <v>1</v>
      </c>
    </row>
    <row r="8427" spans="52:54" ht="15.75" customHeight="1">
      <c r="AZ8427" s="138">
        <f t="shared" ca="1" si="167"/>
        <v>328000</v>
      </c>
      <c r="BA8427" s="138">
        <f t="shared" ca="1" si="168"/>
        <v>327999</v>
      </c>
      <c r="BB8427" s="138">
        <f t="shared" ca="1" si="169"/>
        <v>1</v>
      </c>
    </row>
    <row r="8428" spans="52:54" ht="15.75" customHeight="1">
      <c r="AZ8428" s="138">
        <f t="shared" ca="1" si="167"/>
        <v>347000</v>
      </c>
      <c r="BA8428" s="138">
        <f t="shared" ca="1" si="168"/>
        <v>346999</v>
      </c>
      <c r="BB8428" s="138">
        <f t="shared" ca="1" si="169"/>
        <v>1</v>
      </c>
    </row>
    <row r="8429" spans="52:54" ht="15.75" customHeight="1">
      <c r="AZ8429" s="138">
        <f t="shared" ca="1" si="167"/>
        <v>286000</v>
      </c>
      <c r="BA8429" s="138">
        <f t="shared" ca="1" si="168"/>
        <v>285999</v>
      </c>
      <c r="BB8429" s="138">
        <f t="shared" ca="1" si="169"/>
        <v>1</v>
      </c>
    </row>
    <row r="8430" spans="52:54" ht="15.75" customHeight="1">
      <c r="AZ8430" s="138">
        <f t="shared" ca="1" si="167"/>
        <v>222000</v>
      </c>
      <c r="BA8430" s="138">
        <f t="shared" ca="1" si="168"/>
        <v>221999</v>
      </c>
      <c r="BB8430" s="138">
        <f t="shared" ca="1" si="169"/>
        <v>1</v>
      </c>
    </row>
    <row r="8431" spans="52:54" ht="15.75" customHeight="1">
      <c r="AZ8431" s="138">
        <f t="shared" ca="1" si="167"/>
        <v>316000</v>
      </c>
      <c r="BA8431" s="138">
        <f t="shared" ca="1" si="168"/>
        <v>315999</v>
      </c>
      <c r="BB8431" s="138">
        <f t="shared" ca="1" si="169"/>
        <v>1</v>
      </c>
    </row>
    <row r="8432" spans="52:54" ht="15.75" customHeight="1">
      <c r="AZ8432" s="138">
        <f t="shared" ca="1" si="167"/>
        <v>289000</v>
      </c>
      <c r="BA8432" s="138">
        <f t="shared" ca="1" si="168"/>
        <v>288999</v>
      </c>
      <c r="BB8432" s="138">
        <f t="shared" ca="1" si="169"/>
        <v>1</v>
      </c>
    </row>
    <row r="8433" spans="52:54" ht="15.75" customHeight="1">
      <c r="AZ8433" s="138">
        <f t="shared" ca="1" si="167"/>
        <v>193000</v>
      </c>
      <c r="BA8433" s="138">
        <f t="shared" ca="1" si="168"/>
        <v>192999</v>
      </c>
      <c r="BB8433" s="138">
        <f t="shared" ca="1" si="169"/>
        <v>1</v>
      </c>
    </row>
    <row r="8434" spans="52:54" ht="15.75" customHeight="1">
      <c r="AZ8434" s="138">
        <f t="shared" ca="1" si="167"/>
        <v>106000</v>
      </c>
      <c r="BA8434" s="138">
        <f t="shared" ca="1" si="168"/>
        <v>105999</v>
      </c>
      <c r="BB8434" s="138">
        <f t="shared" ca="1" si="169"/>
        <v>1</v>
      </c>
    </row>
    <row r="8435" spans="52:54" ht="15.75" customHeight="1">
      <c r="AZ8435" s="138">
        <f t="shared" ca="1" si="167"/>
        <v>117000</v>
      </c>
      <c r="BA8435" s="138">
        <f t="shared" ca="1" si="168"/>
        <v>116999</v>
      </c>
      <c r="BB8435" s="138">
        <f t="shared" ca="1" si="169"/>
        <v>1</v>
      </c>
    </row>
    <row r="8436" spans="52:54" ht="15.75" customHeight="1">
      <c r="AZ8436" s="138">
        <f t="shared" ca="1" si="167"/>
        <v>148000</v>
      </c>
      <c r="BA8436" s="138">
        <f t="shared" ca="1" si="168"/>
        <v>147999</v>
      </c>
      <c r="BB8436" s="138">
        <f t="shared" ca="1" si="169"/>
        <v>1</v>
      </c>
    </row>
    <row r="8437" spans="52:54" ht="15.75" customHeight="1">
      <c r="AZ8437" s="138">
        <f t="shared" ca="1" si="167"/>
        <v>122000</v>
      </c>
      <c r="BA8437" s="138">
        <f t="shared" ca="1" si="168"/>
        <v>121999</v>
      </c>
      <c r="BB8437" s="138">
        <f t="shared" ca="1" si="169"/>
        <v>1</v>
      </c>
    </row>
    <row r="8438" spans="52:54" ht="15.75" customHeight="1">
      <c r="AZ8438" s="138">
        <f t="shared" ca="1" si="167"/>
        <v>233000</v>
      </c>
      <c r="BA8438" s="138">
        <f t="shared" ca="1" si="168"/>
        <v>232999</v>
      </c>
      <c r="BB8438" s="138">
        <f t="shared" ca="1" si="169"/>
        <v>1</v>
      </c>
    </row>
    <row r="8439" spans="52:54" ht="15.75" customHeight="1">
      <c r="AZ8439" s="138">
        <f t="shared" ca="1" si="167"/>
        <v>380000</v>
      </c>
      <c r="BA8439" s="138">
        <f t="shared" ca="1" si="168"/>
        <v>379999</v>
      </c>
      <c r="BB8439" s="138">
        <f t="shared" ca="1" si="169"/>
        <v>1</v>
      </c>
    </row>
    <row r="8440" spans="52:54" ht="15.75" customHeight="1">
      <c r="AZ8440" s="138">
        <f t="shared" ca="1" si="167"/>
        <v>391000</v>
      </c>
      <c r="BA8440" s="138">
        <f t="shared" ca="1" si="168"/>
        <v>390999</v>
      </c>
      <c r="BB8440" s="138">
        <f t="shared" ca="1" si="169"/>
        <v>1</v>
      </c>
    </row>
    <row r="8441" spans="52:54" ht="15.75" customHeight="1">
      <c r="AZ8441" s="138">
        <f t="shared" ca="1" si="167"/>
        <v>107000</v>
      </c>
      <c r="BA8441" s="138">
        <f t="shared" ca="1" si="168"/>
        <v>106999</v>
      </c>
      <c r="BB8441" s="138">
        <f t="shared" ca="1" si="169"/>
        <v>1</v>
      </c>
    </row>
    <row r="8442" spans="52:54" ht="15.75" customHeight="1">
      <c r="AZ8442" s="138">
        <f t="shared" ca="1" si="167"/>
        <v>284000</v>
      </c>
      <c r="BA8442" s="138">
        <f t="shared" ca="1" si="168"/>
        <v>283999</v>
      </c>
      <c r="BB8442" s="138">
        <f t="shared" ca="1" si="169"/>
        <v>1</v>
      </c>
    </row>
    <row r="8443" spans="52:54" ht="15.75" customHeight="1">
      <c r="AZ8443" s="138">
        <f t="shared" ca="1" si="167"/>
        <v>215000</v>
      </c>
      <c r="BA8443" s="138">
        <f t="shared" ca="1" si="168"/>
        <v>214999</v>
      </c>
      <c r="BB8443" s="138">
        <f t="shared" ca="1" si="169"/>
        <v>1</v>
      </c>
    </row>
    <row r="8444" spans="52:54" ht="15.75" customHeight="1">
      <c r="AZ8444" s="138">
        <f t="shared" ca="1" si="167"/>
        <v>377000</v>
      </c>
      <c r="BA8444" s="138">
        <f t="shared" ca="1" si="168"/>
        <v>376999</v>
      </c>
      <c r="BB8444" s="138">
        <f t="shared" ca="1" si="169"/>
        <v>1</v>
      </c>
    </row>
    <row r="8445" spans="52:54" ht="15.75" customHeight="1">
      <c r="AZ8445" s="138">
        <f t="shared" ca="1" si="167"/>
        <v>278000</v>
      </c>
      <c r="BA8445" s="138">
        <f t="shared" ca="1" si="168"/>
        <v>277999</v>
      </c>
      <c r="BB8445" s="138">
        <f t="shared" ca="1" si="169"/>
        <v>1</v>
      </c>
    </row>
    <row r="8446" spans="52:54" ht="15.75" customHeight="1">
      <c r="AZ8446" s="138">
        <f t="shared" ca="1" si="167"/>
        <v>343000</v>
      </c>
      <c r="BA8446" s="138">
        <f t="shared" ca="1" si="168"/>
        <v>342999</v>
      </c>
      <c r="BB8446" s="138">
        <f t="shared" ca="1" si="169"/>
        <v>1</v>
      </c>
    </row>
    <row r="8447" spans="52:54" ht="15.75" customHeight="1">
      <c r="AZ8447" s="138">
        <f t="shared" ca="1" si="167"/>
        <v>275000</v>
      </c>
      <c r="BA8447" s="138">
        <f t="shared" ca="1" si="168"/>
        <v>274999</v>
      </c>
      <c r="BB8447" s="138">
        <f t="shared" ca="1" si="169"/>
        <v>1</v>
      </c>
    </row>
    <row r="8448" spans="52:54" ht="15.75" customHeight="1">
      <c r="AZ8448" s="138">
        <f t="shared" ca="1" si="167"/>
        <v>224000</v>
      </c>
      <c r="BA8448" s="138">
        <f t="shared" ca="1" si="168"/>
        <v>223999</v>
      </c>
      <c r="BB8448" s="138">
        <f t="shared" ca="1" si="169"/>
        <v>1</v>
      </c>
    </row>
    <row r="8449" spans="52:54" ht="15.75" customHeight="1">
      <c r="AZ8449" s="138">
        <f t="shared" ca="1" si="167"/>
        <v>274000</v>
      </c>
      <c r="BA8449" s="138">
        <f t="shared" ca="1" si="168"/>
        <v>273999</v>
      </c>
      <c r="BB8449" s="138">
        <f t="shared" ca="1" si="169"/>
        <v>1</v>
      </c>
    </row>
    <row r="8450" spans="52:54" ht="15.75" customHeight="1">
      <c r="AZ8450" s="138">
        <f t="shared" ca="1" si="167"/>
        <v>302000</v>
      </c>
      <c r="BA8450" s="138">
        <f t="shared" ca="1" si="168"/>
        <v>301999</v>
      </c>
      <c r="BB8450" s="138">
        <f t="shared" ca="1" si="169"/>
        <v>1</v>
      </c>
    </row>
    <row r="8451" spans="52:54" ht="15.75" customHeight="1">
      <c r="AZ8451" s="138">
        <f t="shared" ca="1" si="167"/>
        <v>302000</v>
      </c>
      <c r="BA8451" s="138">
        <f t="shared" ca="1" si="168"/>
        <v>301999</v>
      </c>
      <c r="BB8451" s="138">
        <f t="shared" ca="1" si="169"/>
        <v>1</v>
      </c>
    </row>
    <row r="8452" spans="52:54" ht="15.75" customHeight="1">
      <c r="AZ8452" s="138">
        <f t="shared" ca="1" si="167"/>
        <v>263000</v>
      </c>
      <c r="BA8452" s="138">
        <f t="shared" ca="1" si="168"/>
        <v>262999</v>
      </c>
      <c r="BB8452" s="138">
        <f t="shared" ca="1" si="169"/>
        <v>1</v>
      </c>
    </row>
    <row r="8453" spans="52:54" ht="15.75" customHeight="1">
      <c r="AZ8453" s="138">
        <f t="shared" ca="1" si="167"/>
        <v>350000</v>
      </c>
      <c r="BA8453" s="138">
        <f t="shared" ca="1" si="168"/>
        <v>349999</v>
      </c>
      <c r="BB8453" s="138">
        <f t="shared" ca="1" si="169"/>
        <v>1</v>
      </c>
    </row>
    <row r="8454" spans="52:54" ht="15.75" customHeight="1">
      <c r="AZ8454" s="138">
        <f t="shared" ca="1" si="167"/>
        <v>358000</v>
      </c>
      <c r="BA8454" s="138">
        <f t="shared" ca="1" si="168"/>
        <v>357999</v>
      </c>
      <c r="BB8454" s="138">
        <f t="shared" ca="1" si="169"/>
        <v>1</v>
      </c>
    </row>
    <row r="8455" spans="52:54" ht="15.75" customHeight="1">
      <c r="AZ8455" s="138">
        <f t="shared" ca="1" si="167"/>
        <v>349000</v>
      </c>
      <c r="BA8455" s="138">
        <f t="shared" ca="1" si="168"/>
        <v>348999</v>
      </c>
      <c r="BB8455" s="138">
        <f t="shared" ca="1" si="169"/>
        <v>1</v>
      </c>
    </row>
    <row r="8456" spans="52:54" ht="15.75" customHeight="1">
      <c r="AZ8456" s="138">
        <f t="shared" ca="1" si="167"/>
        <v>215000</v>
      </c>
      <c r="BA8456" s="138">
        <f t="shared" ca="1" si="168"/>
        <v>214999</v>
      </c>
      <c r="BB8456" s="138">
        <f t="shared" ca="1" si="169"/>
        <v>1</v>
      </c>
    </row>
    <row r="8457" spans="52:54" ht="15.75" customHeight="1">
      <c r="AZ8457" s="138">
        <f t="shared" ca="1" si="167"/>
        <v>224000</v>
      </c>
      <c r="BA8457" s="138">
        <f t="shared" ca="1" si="168"/>
        <v>223999</v>
      </c>
      <c r="BB8457" s="138">
        <f t="shared" ca="1" si="169"/>
        <v>1</v>
      </c>
    </row>
    <row r="8458" spans="52:54" ht="15.75" customHeight="1">
      <c r="AZ8458" s="138">
        <f t="shared" ca="1" si="167"/>
        <v>153000</v>
      </c>
      <c r="BA8458" s="138">
        <f t="shared" ca="1" si="168"/>
        <v>152999</v>
      </c>
      <c r="BB8458" s="138">
        <f t="shared" ca="1" si="169"/>
        <v>1</v>
      </c>
    </row>
    <row r="8459" spans="52:54" ht="15.75" customHeight="1">
      <c r="AZ8459" s="138">
        <f t="shared" ca="1" si="167"/>
        <v>390000</v>
      </c>
      <c r="BA8459" s="138">
        <f t="shared" ca="1" si="168"/>
        <v>389999</v>
      </c>
      <c r="BB8459" s="138">
        <f t="shared" ca="1" si="169"/>
        <v>1</v>
      </c>
    </row>
    <row r="8460" spans="52:54" ht="15.75" customHeight="1">
      <c r="AZ8460" s="138">
        <f t="shared" ca="1" si="167"/>
        <v>183000</v>
      </c>
      <c r="BA8460" s="138">
        <f t="shared" ca="1" si="168"/>
        <v>182999</v>
      </c>
      <c r="BB8460" s="138">
        <f t="shared" ca="1" si="169"/>
        <v>1</v>
      </c>
    </row>
    <row r="8461" spans="52:54" ht="15.75" customHeight="1">
      <c r="AZ8461" s="138">
        <f t="shared" ca="1" si="167"/>
        <v>115000</v>
      </c>
      <c r="BA8461" s="138">
        <f t="shared" ca="1" si="168"/>
        <v>114999</v>
      </c>
      <c r="BB8461" s="138">
        <f t="shared" ca="1" si="169"/>
        <v>1</v>
      </c>
    </row>
    <row r="8462" spans="52:54" ht="15.75" customHeight="1">
      <c r="AZ8462" s="138">
        <f t="shared" ca="1" si="167"/>
        <v>161000</v>
      </c>
      <c r="BA8462" s="138">
        <f t="shared" ca="1" si="168"/>
        <v>160999</v>
      </c>
      <c r="BB8462" s="138">
        <f t="shared" ca="1" si="169"/>
        <v>1</v>
      </c>
    </row>
    <row r="8463" spans="52:54" ht="15.75" customHeight="1">
      <c r="AZ8463" s="138">
        <f t="shared" ca="1" si="167"/>
        <v>104000</v>
      </c>
      <c r="BA8463" s="138">
        <f t="shared" ca="1" si="168"/>
        <v>103999</v>
      </c>
      <c r="BB8463" s="138">
        <f t="shared" ca="1" si="169"/>
        <v>1</v>
      </c>
    </row>
    <row r="8464" spans="52:54" ht="15.75" customHeight="1">
      <c r="AZ8464" s="138">
        <f t="shared" ca="1" si="167"/>
        <v>104000</v>
      </c>
      <c r="BA8464" s="138">
        <f t="shared" ca="1" si="168"/>
        <v>103999</v>
      </c>
      <c r="BB8464" s="138">
        <f t="shared" ca="1" si="169"/>
        <v>1</v>
      </c>
    </row>
    <row r="8465" spans="52:54" ht="15.75" customHeight="1">
      <c r="AZ8465" s="138">
        <f t="shared" ca="1" si="167"/>
        <v>119000</v>
      </c>
      <c r="BA8465" s="138">
        <f t="shared" ca="1" si="168"/>
        <v>118999</v>
      </c>
      <c r="BB8465" s="138">
        <f t="shared" ca="1" si="169"/>
        <v>1</v>
      </c>
    </row>
    <row r="8466" spans="52:54" ht="15.75" customHeight="1">
      <c r="AZ8466" s="138">
        <f t="shared" ca="1" si="167"/>
        <v>369000</v>
      </c>
      <c r="BA8466" s="138">
        <f t="shared" ca="1" si="168"/>
        <v>368999</v>
      </c>
      <c r="BB8466" s="138">
        <f t="shared" ca="1" si="169"/>
        <v>1</v>
      </c>
    </row>
    <row r="8467" spans="52:54" ht="15.75" customHeight="1">
      <c r="AZ8467" s="138">
        <f t="shared" ca="1" si="167"/>
        <v>300000</v>
      </c>
      <c r="BA8467" s="138">
        <f t="shared" ca="1" si="168"/>
        <v>299999</v>
      </c>
      <c r="BB8467" s="138">
        <f t="shared" ca="1" si="169"/>
        <v>1</v>
      </c>
    </row>
    <row r="8468" spans="52:54" ht="15.75" customHeight="1">
      <c r="AZ8468" s="138">
        <f t="shared" ca="1" si="167"/>
        <v>139000</v>
      </c>
      <c r="BA8468" s="138">
        <f t="shared" ca="1" si="168"/>
        <v>138999</v>
      </c>
      <c r="BB8468" s="138">
        <f t="shared" ca="1" si="169"/>
        <v>1</v>
      </c>
    </row>
    <row r="8469" spans="52:54" ht="15.75" customHeight="1">
      <c r="AZ8469" s="138">
        <f t="shared" ca="1" si="167"/>
        <v>155000</v>
      </c>
      <c r="BA8469" s="138">
        <f t="shared" ca="1" si="168"/>
        <v>154999</v>
      </c>
      <c r="BB8469" s="138">
        <f t="shared" ca="1" si="169"/>
        <v>1</v>
      </c>
    </row>
    <row r="8470" spans="52:54" ht="15.75" customHeight="1">
      <c r="AZ8470" s="138">
        <f t="shared" ca="1" si="167"/>
        <v>188000</v>
      </c>
      <c r="BA8470" s="138">
        <f t="shared" ca="1" si="168"/>
        <v>187999</v>
      </c>
      <c r="BB8470" s="138">
        <f t="shared" ca="1" si="169"/>
        <v>1</v>
      </c>
    </row>
    <row r="8471" spans="52:54" ht="15.75" customHeight="1">
      <c r="AZ8471" s="138">
        <f t="shared" ca="1" si="167"/>
        <v>266000</v>
      </c>
      <c r="BA8471" s="138">
        <f t="shared" ca="1" si="168"/>
        <v>265999</v>
      </c>
      <c r="BB8471" s="138">
        <f t="shared" ca="1" si="169"/>
        <v>1</v>
      </c>
    </row>
    <row r="8472" spans="52:54" ht="15.75" customHeight="1">
      <c r="AZ8472" s="138">
        <f t="shared" ca="1" si="167"/>
        <v>202000</v>
      </c>
      <c r="BA8472" s="138">
        <f t="shared" ca="1" si="168"/>
        <v>201999</v>
      </c>
      <c r="BB8472" s="138">
        <f t="shared" ca="1" si="169"/>
        <v>1</v>
      </c>
    </row>
    <row r="8473" spans="52:54" ht="15.75" customHeight="1">
      <c r="AZ8473" s="138">
        <f t="shared" ca="1" si="167"/>
        <v>386000</v>
      </c>
      <c r="BA8473" s="138">
        <f t="shared" ca="1" si="168"/>
        <v>385999</v>
      </c>
      <c r="BB8473" s="138">
        <f t="shared" ca="1" si="169"/>
        <v>1</v>
      </c>
    </row>
    <row r="8474" spans="52:54" ht="15.75" customHeight="1">
      <c r="AZ8474" s="138">
        <f t="shared" ca="1" si="167"/>
        <v>133000</v>
      </c>
      <c r="BA8474" s="138">
        <f t="shared" ca="1" si="168"/>
        <v>132999</v>
      </c>
      <c r="BB8474" s="138">
        <f t="shared" ca="1" si="169"/>
        <v>1</v>
      </c>
    </row>
    <row r="8475" spans="52:54" ht="15.75" customHeight="1">
      <c r="AZ8475" s="138">
        <f t="shared" ca="1" si="167"/>
        <v>390000</v>
      </c>
      <c r="BA8475" s="138">
        <f t="shared" ca="1" si="168"/>
        <v>389999</v>
      </c>
      <c r="BB8475" s="138">
        <f t="shared" ca="1" si="169"/>
        <v>1</v>
      </c>
    </row>
    <row r="8476" spans="52:54" ht="15.75" customHeight="1">
      <c r="AZ8476" s="138">
        <f t="shared" ca="1" si="167"/>
        <v>217000</v>
      </c>
      <c r="BA8476" s="138">
        <f t="shared" ca="1" si="168"/>
        <v>216999</v>
      </c>
      <c r="BB8476" s="138">
        <f t="shared" ca="1" si="169"/>
        <v>1</v>
      </c>
    </row>
    <row r="8477" spans="52:54" ht="15.75" customHeight="1">
      <c r="AZ8477" s="138">
        <f t="shared" ca="1" si="167"/>
        <v>106000</v>
      </c>
      <c r="BA8477" s="138">
        <f t="shared" ca="1" si="168"/>
        <v>105999</v>
      </c>
      <c r="BB8477" s="138">
        <f t="shared" ca="1" si="169"/>
        <v>1</v>
      </c>
    </row>
    <row r="8478" spans="52:54" ht="15.75" customHeight="1">
      <c r="AZ8478" s="138">
        <f t="shared" ca="1" si="167"/>
        <v>102000</v>
      </c>
      <c r="BA8478" s="138">
        <f t="shared" ca="1" si="168"/>
        <v>101999</v>
      </c>
      <c r="BB8478" s="138">
        <f t="shared" ca="1" si="169"/>
        <v>1</v>
      </c>
    </row>
    <row r="8479" spans="52:54" ht="15.75" customHeight="1">
      <c r="AZ8479" s="138">
        <f t="shared" ca="1" si="167"/>
        <v>197000</v>
      </c>
      <c r="BA8479" s="138">
        <f t="shared" ca="1" si="168"/>
        <v>196999</v>
      </c>
      <c r="BB8479" s="138">
        <f t="shared" ca="1" si="169"/>
        <v>1</v>
      </c>
    </row>
    <row r="8480" spans="52:54" ht="15.75" customHeight="1">
      <c r="AZ8480" s="138">
        <f t="shared" ca="1" si="167"/>
        <v>256000</v>
      </c>
      <c r="BA8480" s="138">
        <f t="shared" ca="1" si="168"/>
        <v>255999</v>
      </c>
      <c r="BB8480" s="138">
        <f t="shared" ca="1" si="169"/>
        <v>1</v>
      </c>
    </row>
    <row r="8481" spans="52:54" ht="15.75" customHeight="1">
      <c r="AZ8481" s="138">
        <f t="shared" ca="1" si="167"/>
        <v>278000</v>
      </c>
      <c r="BA8481" s="138">
        <f t="shared" ca="1" si="168"/>
        <v>277999</v>
      </c>
      <c r="BB8481" s="138">
        <f t="shared" ca="1" si="169"/>
        <v>1</v>
      </c>
    </row>
    <row r="8482" spans="52:54" ht="15.75" customHeight="1">
      <c r="AZ8482" s="138">
        <f t="shared" ca="1" si="167"/>
        <v>348000</v>
      </c>
      <c r="BA8482" s="138">
        <f t="shared" ca="1" si="168"/>
        <v>347999</v>
      </c>
      <c r="BB8482" s="138">
        <f t="shared" ca="1" si="169"/>
        <v>1</v>
      </c>
    </row>
    <row r="8483" spans="52:54" ht="15.75" customHeight="1">
      <c r="AZ8483" s="138">
        <f t="shared" ca="1" si="167"/>
        <v>369000</v>
      </c>
      <c r="BA8483" s="138">
        <f t="shared" ca="1" si="168"/>
        <v>368999</v>
      </c>
      <c r="BB8483" s="138">
        <f t="shared" ca="1" si="169"/>
        <v>1</v>
      </c>
    </row>
    <row r="8484" spans="52:54" ht="15.75" customHeight="1">
      <c r="AZ8484" s="138">
        <f t="shared" ca="1" si="167"/>
        <v>340000</v>
      </c>
      <c r="BA8484" s="138">
        <f t="shared" ca="1" si="168"/>
        <v>339999</v>
      </c>
      <c r="BB8484" s="138">
        <f t="shared" ca="1" si="169"/>
        <v>1</v>
      </c>
    </row>
    <row r="8485" spans="52:54" ht="15.75" customHeight="1">
      <c r="AZ8485" s="138">
        <f t="shared" ca="1" si="167"/>
        <v>155000</v>
      </c>
      <c r="BA8485" s="138">
        <f t="shared" ca="1" si="168"/>
        <v>154999</v>
      </c>
      <c r="BB8485" s="138">
        <f t="shared" ca="1" si="169"/>
        <v>1</v>
      </c>
    </row>
    <row r="8486" spans="52:54" ht="15.75" customHeight="1">
      <c r="AZ8486" s="138">
        <f t="shared" ca="1" si="167"/>
        <v>281000</v>
      </c>
      <c r="BA8486" s="138">
        <f t="shared" ca="1" si="168"/>
        <v>280999</v>
      </c>
      <c r="BB8486" s="138">
        <f t="shared" ca="1" si="169"/>
        <v>1</v>
      </c>
    </row>
    <row r="8487" spans="52:54" ht="15.75" customHeight="1">
      <c r="AZ8487" s="138">
        <f t="shared" ca="1" si="167"/>
        <v>351000</v>
      </c>
      <c r="BA8487" s="138">
        <f t="shared" ca="1" si="168"/>
        <v>350999</v>
      </c>
      <c r="BB8487" s="138">
        <f t="shared" ca="1" si="169"/>
        <v>1</v>
      </c>
    </row>
    <row r="8488" spans="52:54" ht="15.75" customHeight="1">
      <c r="AZ8488" s="138">
        <f t="shared" ca="1" si="167"/>
        <v>165000</v>
      </c>
      <c r="BA8488" s="138">
        <f t="shared" ca="1" si="168"/>
        <v>164999</v>
      </c>
      <c r="BB8488" s="138">
        <f t="shared" ca="1" si="169"/>
        <v>1</v>
      </c>
    </row>
    <row r="8489" spans="52:54" ht="15.75" customHeight="1">
      <c r="AZ8489" s="138">
        <f t="shared" ca="1" si="167"/>
        <v>306000</v>
      </c>
      <c r="BA8489" s="138">
        <f t="shared" ca="1" si="168"/>
        <v>305999</v>
      </c>
      <c r="BB8489" s="138">
        <f t="shared" ca="1" si="169"/>
        <v>1</v>
      </c>
    </row>
    <row r="8490" spans="52:54" ht="15.75" customHeight="1">
      <c r="AZ8490" s="138">
        <f t="shared" ca="1" si="167"/>
        <v>242000</v>
      </c>
      <c r="BA8490" s="138">
        <f t="shared" ca="1" si="168"/>
        <v>241999</v>
      </c>
      <c r="BB8490" s="138">
        <f t="shared" ca="1" si="169"/>
        <v>1</v>
      </c>
    </row>
    <row r="8491" spans="52:54" ht="15.75" customHeight="1">
      <c r="AZ8491" s="138">
        <f t="shared" ca="1" si="167"/>
        <v>124000</v>
      </c>
      <c r="BA8491" s="138">
        <f t="shared" ca="1" si="168"/>
        <v>123999</v>
      </c>
      <c r="BB8491" s="138">
        <f t="shared" ca="1" si="169"/>
        <v>1</v>
      </c>
    </row>
    <row r="8492" spans="52:54" ht="15.75" customHeight="1">
      <c r="AZ8492" s="138">
        <f t="shared" ca="1" si="167"/>
        <v>176000</v>
      </c>
      <c r="BA8492" s="138">
        <f t="shared" ca="1" si="168"/>
        <v>175999</v>
      </c>
      <c r="BB8492" s="138">
        <f t="shared" ca="1" si="169"/>
        <v>1</v>
      </c>
    </row>
    <row r="8493" spans="52:54" ht="15.75" customHeight="1">
      <c r="AZ8493" s="138">
        <f t="shared" ca="1" si="167"/>
        <v>322000</v>
      </c>
      <c r="BA8493" s="138">
        <f t="shared" ca="1" si="168"/>
        <v>321999</v>
      </c>
      <c r="BB8493" s="138">
        <f t="shared" ca="1" si="169"/>
        <v>1</v>
      </c>
    </row>
    <row r="8494" spans="52:54" ht="15.75" customHeight="1">
      <c r="AZ8494" s="138">
        <f t="shared" ca="1" si="167"/>
        <v>337000</v>
      </c>
      <c r="BA8494" s="138">
        <f t="shared" ca="1" si="168"/>
        <v>336999</v>
      </c>
      <c r="BB8494" s="138">
        <f t="shared" ca="1" si="169"/>
        <v>1</v>
      </c>
    </row>
    <row r="8495" spans="52:54" ht="15.75" customHeight="1">
      <c r="AZ8495" s="138">
        <f t="shared" ca="1" si="167"/>
        <v>177000</v>
      </c>
      <c r="BA8495" s="138">
        <f t="shared" ca="1" si="168"/>
        <v>176999</v>
      </c>
      <c r="BB8495" s="138">
        <f t="shared" ca="1" si="169"/>
        <v>1</v>
      </c>
    </row>
    <row r="8496" spans="52:54" ht="15.75" customHeight="1">
      <c r="AZ8496" s="138">
        <f t="shared" ca="1" si="167"/>
        <v>314000</v>
      </c>
      <c r="BA8496" s="138">
        <f t="shared" ca="1" si="168"/>
        <v>313999</v>
      </c>
      <c r="BB8496" s="138">
        <f t="shared" ca="1" si="169"/>
        <v>1</v>
      </c>
    </row>
    <row r="8497" spans="52:54" ht="15.75" customHeight="1">
      <c r="AZ8497" s="138">
        <f t="shared" ca="1" si="167"/>
        <v>344000</v>
      </c>
      <c r="BA8497" s="138">
        <f t="shared" ca="1" si="168"/>
        <v>343999</v>
      </c>
      <c r="BB8497" s="138">
        <f t="shared" ca="1" si="169"/>
        <v>1</v>
      </c>
    </row>
    <row r="8498" spans="52:54" ht="15.75" customHeight="1">
      <c r="AZ8498" s="138">
        <f t="shared" ca="1" si="167"/>
        <v>254000</v>
      </c>
      <c r="BA8498" s="138">
        <f t="shared" ca="1" si="168"/>
        <v>253999</v>
      </c>
      <c r="BB8498" s="138">
        <f t="shared" ca="1" si="169"/>
        <v>1</v>
      </c>
    </row>
    <row r="8499" spans="52:54" ht="15.75" customHeight="1">
      <c r="AZ8499" s="138">
        <f t="shared" ca="1" si="167"/>
        <v>146000</v>
      </c>
      <c r="BA8499" s="138">
        <f t="shared" ca="1" si="168"/>
        <v>145999</v>
      </c>
      <c r="BB8499" s="138">
        <f t="shared" ca="1" si="169"/>
        <v>1</v>
      </c>
    </row>
    <row r="8500" spans="52:54" ht="15.75" customHeight="1">
      <c r="AZ8500" s="138">
        <f t="shared" ca="1" si="167"/>
        <v>133000</v>
      </c>
      <c r="BA8500" s="138">
        <f t="shared" ca="1" si="168"/>
        <v>132999</v>
      </c>
      <c r="BB8500" s="138">
        <f t="shared" ca="1" si="169"/>
        <v>1</v>
      </c>
    </row>
    <row r="8501" spans="52:54" ht="15.75" customHeight="1">
      <c r="AZ8501" s="138">
        <f t="shared" ca="1" si="167"/>
        <v>314000</v>
      </c>
      <c r="BA8501" s="138">
        <f t="shared" ca="1" si="168"/>
        <v>313999</v>
      </c>
      <c r="BB8501" s="138">
        <f t="shared" ca="1" si="169"/>
        <v>1</v>
      </c>
    </row>
    <row r="8502" spans="52:54" ht="15.75" customHeight="1">
      <c r="AZ8502" s="138">
        <f t="shared" ca="1" si="167"/>
        <v>147000</v>
      </c>
      <c r="BA8502" s="138">
        <f t="shared" ca="1" si="168"/>
        <v>146999</v>
      </c>
      <c r="BB8502" s="138">
        <f t="shared" ca="1" si="169"/>
        <v>1</v>
      </c>
    </row>
    <row r="8503" spans="52:54" ht="15.75" customHeight="1">
      <c r="AZ8503" s="138">
        <f t="shared" ca="1" si="167"/>
        <v>252000</v>
      </c>
      <c r="BA8503" s="138">
        <f t="shared" ca="1" si="168"/>
        <v>251999</v>
      </c>
      <c r="BB8503" s="138">
        <f t="shared" ca="1" si="169"/>
        <v>1</v>
      </c>
    </row>
    <row r="8504" spans="52:54" ht="15.75" customHeight="1">
      <c r="AZ8504" s="138">
        <f t="shared" ca="1" si="167"/>
        <v>112000</v>
      </c>
      <c r="BA8504" s="138">
        <f t="shared" ca="1" si="168"/>
        <v>111999</v>
      </c>
      <c r="BB8504" s="138">
        <f t="shared" ca="1" si="169"/>
        <v>1</v>
      </c>
    </row>
    <row r="8505" spans="52:54" ht="15.75" customHeight="1">
      <c r="AZ8505" s="138">
        <f t="shared" ca="1" si="167"/>
        <v>128000</v>
      </c>
      <c r="BA8505" s="138">
        <f t="shared" ca="1" si="168"/>
        <v>127999</v>
      </c>
      <c r="BB8505" s="138">
        <f t="shared" ca="1" si="169"/>
        <v>1</v>
      </c>
    </row>
    <row r="8506" spans="52:54" ht="15.75" customHeight="1">
      <c r="AZ8506" s="138">
        <f t="shared" ca="1" si="167"/>
        <v>157000</v>
      </c>
      <c r="BA8506" s="138">
        <f t="shared" ca="1" si="168"/>
        <v>156999</v>
      </c>
      <c r="BB8506" s="138">
        <f t="shared" ca="1" si="169"/>
        <v>1</v>
      </c>
    </row>
    <row r="8507" spans="52:54" ht="15.75" customHeight="1">
      <c r="AZ8507" s="138">
        <f t="shared" ca="1" si="167"/>
        <v>155000</v>
      </c>
      <c r="BA8507" s="138">
        <f t="shared" ca="1" si="168"/>
        <v>154999</v>
      </c>
      <c r="BB8507" s="138">
        <f t="shared" ca="1" si="169"/>
        <v>1</v>
      </c>
    </row>
    <row r="8508" spans="52:54" ht="15.75" customHeight="1">
      <c r="AZ8508" s="138">
        <f t="shared" ca="1" si="167"/>
        <v>158000</v>
      </c>
      <c r="BA8508" s="138">
        <f t="shared" ca="1" si="168"/>
        <v>157999</v>
      </c>
      <c r="BB8508" s="138">
        <f t="shared" ca="1" si="169"/>
        <v>1</v>
      </c>
    </row>
    <row r="8509" spans="52:54" ht="15.75" customHeight="1">
      <c r="AZ8509" s="138">
        <f t="shared" ca="1" si="167"/>
        <v>170000</v>
      </c>
      <c r="BA8509" s="138">
        <f t="shared" ca="1" si="168"/>
        <v>169999</v>
      </c>
      <c r="BB8509" s="138">
        <f t="shared" ca="1" si="169"/>
        <v>1</v>
      </c>
    </row>
    <row r="8510" spans="52:54" ht="15.75" customHeight="1">
      <c r="AZ8510" s="138">
        <f t="shared" ca="1" si="167"/>
        <v>382000</v>
      </c>
      <c r="BA8510" s="138">
        <f t="shared" ca="1" si="168"/>
        <v>381999</v>
      </c>
      <c r="BB8510" s="138">
        <f t="shared" ca="1" si="169"/>
        <v>1</v>
      </c>
    </row>
    <row r="8511" spans="52:54" ht="15.75" customHeight="1">
      <c r="AZ8511" s="138">
        <f t="shared" ca="1" si="167"/>
        <v>261000</v>
      </c>
      <c r="BA8511" s="138">
        <f t="shared" ca="1" si="168"/>
        <v>260999</v>
      </c>
      <c r="BB8511" s="138">
        <f t="shared" ca="1" si="169"/>
        <v>1</v>
      </c>
    </row>
    <row r="8512" spans="52:54" ht="15.75" customHeight="1">
      <c r="AZ8512" s="138">
        <f t="shared" ca="1" si="167"/>
        <v>137000</v>
      </c>
      <c r="BA8512" s="138">
        <f t="shared" ca="1" si="168"/>
        <v>136999</v>
      </c>
      <c r="BB8512" s="138">
        <f t="shared" ca="1" si="169"/>
        <v>1</v>
      </c>
    </row>
    <row r="8513" spans="52:54" ht="15.75" customHeight="1">
      <c r="AZ8513" s="138">
        <f t="shared" ca="1" si="167"/>
        <v>329000</v>
      </c>
      <c r="BA8513" s="138">
        <f t="shared" ca="1" si="168"/>
        <v>328999</v>
      </c>
      <c r="BB8513" s="138">
        <f t="shared" ca="1" si="169"/>
        <v>1</v>
      </c>
    </row>
    <row r="8514" spans="52:54" ht="15.75" customHeight="1">
      <c r="AZ8514" s="138">
        <f t="shared" ca="1" si="167"/>
        <v>184000</v>
      </c>
      <c r="BA8514" s="138">
        <f t="shared" ca="1" si="168"/>
        <v>183999</v>
      </c>
      <c r="BB8514" s="138">
        <f t="shared" ca="1" si="169"/>
        <v>1</v>
      </c>
    </row>
    <row r="8515" spans="52:54" ht="15.75" customHeight="1">
      <c r="AZ8515" s="138">
        <f t="shared" ca="1" si="167"/>
        <v>180000</v>
      </c>
      <c r="BA8515" s="138">
        <f t="shared" ca="1" si="168"/>
        <v>179999</v>
      </c>
      <c r="BB8515" s="138">
        <f t="shared" ca="1" si="169"/>
        <v>1</v>
      </c>
    </row>
    <row r="8516" spans="52:54" ht="15.75" customHeight="1">
      <c r="AZ8516" s="138">
        <f t="shared" ca="1" si="167"/>
        <v>321000</v>
      </c>
      <c r="BA8516" s="138">
        <f t="shared" ca="1" si="168"/>
        <v>320999</v>
      </c>
      <c r="BB8516" s="138">
        <f t="shared" ca="1" si="169"/>
        <v>1</v>
      </c>
    </row>
    <row r="8517" spans="52:54" ht="15.75" customHeight="1">
      <c r="AZ8517" s="138">
        <f t="shared" ca="1" si="167"/>
        <v>334000</v>
      </c>
      <c r="BA8517" s="138">
        <f t="shared" ca="1" si="168"/>
        <v>333999</v>
      </c>
      <c r="BB8517" s="138">
        <f t="shared" ca="1" si="169"/>
        <v>1</v>
      </c>
    </row>
    <row r="8518" spans="52:54" ht="15.75" customHeight="1">
      <c r="AZ8518" s="138">
        <f t="shared" ca="1" si="167"/>
        <v>184000</v>
      </c>
      <c r="BA8518" s="138">
        <f t="shared" ca="1" si="168"/>
        <v>183999</v>
      </c>
      <c r="BB8518" s="138">
        <f t="shared" ca="1" si="169"/>
        <v>1</v>
      </c>
    </row>
    <row r="8519" spans="52:54" ht="15.75" customHeight="1">
      <c r="AZ8519" s="138">
        <f t="shared" ca="1" si="167"/>
        <v>314000</v>
      </c>
      <c r="BA8519" s="138">
        <f t="shared" ca="1" si="168"/>
        <v>313999</v>
      </c>
      <c r="BB8519" s="138">
        <f t="shared" ca="1" si="169"/>
        <v>1</v>
      </c>
    </row>
    <row r="8520" spans="52:54" ht="15.75" customHeight="1">
      <c r="AZ8520" s="138">
        <f t="shared" ca="1" si="167"/>
        <v>360000</v>
      </c>
      <c r="BA8520" s="138">
        <f t="shared" ca="1" si="168"/>
        <v>359999</v>
      </c>
      <c r="BB8520" s="138">
        <f t="shared" ca="1" si="169"/>
        <v>1</v>
      </c>
    </row>
    <row r="8521" spans="52:54" ht="15.75" customHeight="1">
      <c r="AZ8521" s="138">
        <f t="shared" ca="1" si="167"/>
        <v>174000</v>
      </c>
      <c r="BA8521" s="138">
        <f t="shared" ca="1" si="168"/>
        <v>173999</v>
      </c>
      <c r="BB8521" s="138">
        <f t="shared" ca="1" si="169"/>
        <v>1</v>
      </c>
    </row>
    <row r="8522" spans="52:54" ht="15.75" customHeight="1">
      <c r="AZ8522" s="138">
        <f t="shared" ca="1" si="167"/>
        <v>130000</v>
      </c>
      <c r="BA8522" s="138">
        <f t="shared" ca="1" si="168"/>
        <v>129999</v>
      </c>
      <c r="BB8522" s="138">
        <f t="shared" ca="1" si="169"/>
        <v>1</v>
      </c>
    </row>
    <row r="8523" spans="52:54" ht="15.75" customHeight="1">
      <c r="AZ8523" s="138">
        <f t="shared" ca="1" si="167"/>
        <v>318000</v>
      </c>
      <c r="BA8523" s="138">
        <f t="shared" ca="1" si="168"/>
        <v>317999</v>
      </c>
      <c r="BB8523" s="138">
        <f t="shared" ca="1" si="169"/>
        <v>1</v>
      </c>
    </row>
    <row r="8524" spans="52:54" ht="15.75" customHeight="1">
      <c r="AZ8524" s="138">
        <f t="shared" ca="1" si="167"/>
        <v>238000</v>
      </c>
      <c r="BA8524" s="138">
        <f t="shared" ca="1" si="168"/>
        <v>237999</v>
      </c>
      <c r="BB8524" s="138">
        <f t="shared" ca="1" si="169"/>
        <v>1</v>
      </c>
    </row>
    <row r="8525" spans="52:54" ht="15.75" customHeight="1">
      <c r="AZ8525" s="138">
        <f t="shared" ca="1" si="167"/>
        <v>334000</v>
      </c>
      <c r="BA8525" s="138">
        <f t="shared" ca="1" si="168"/>
        <v>333999</v>
      </c>
      <c r="BB8525" s="138">
        <f t="shared" ca="1" si="169"/>
        <v>1</v>
      </c>
    </row>
    <row r="8526" spans="52:54" ht="15.75" customHeight="1">
      <c r="AZ8526" s="138">
        <f t="shared" ca="1" si="167"/>
        <v>170000</v>
      </c>
      <c r="BA8526" s="138">
        <f t="shared" ca="1" si="168"/>
        <v>169999</v>
      </c>
      <c r="BB8526" s="138">
        <f t="shared" ca="1" si="169"/>
        <v>1</v>
      </c>
    </row>
    <row r="8527" spans="52:54" ht="15.75" customHeight="1">
      <c r="AZ8527" s="138">
        <f t="shared" ca="1" si="167"/>
        <v>169000</v>
      </c>
      <c r="BA8527" s="138">
        <f t="shared" ca="1" si="168"/>
        <v>168999</v>
      </c>
      <c r="BB8527" s="138">
        <f t="shared" ca="1" si="169"/>
        <v>1</v>
      </c>
    </row>
    <row r="8528" spans="52:54" ht="15.75" customHeight="1">
      <c r="AZ8528" s="138">
        <f t="shared" ca="1" si="167"/>
        <v>149000</v>
      </c>
      <c r="BA8528" s="138">
        <f t="shared" ca="1" si="168"/>
        <v>148999</v>
      </c>
      <c r="BB8528" s="138">
        <f t="shared" ca="1" si="169"/>
        <v>1</v>
      </c>
    </row>
    <row r="8529" spans="52:54" ht="15.75" customHeight="1">
      <c r="AZ8529" s="138">
        <f t="shared" ca="1" si="167"/>
        <v>361000</v>
      </c>
      <c r="BA8529" s="138">
        <f t="shared" ca="1" si="168"/>
        <v>360999</v>
      </c>
      <c r="BB8529" s="138">
        <f t="shared" ca="1" si="169"/>
        <v>1</v>
      </c>
    </row>
    <row r="8530" spans="52:54" ht="15.75" customHeight="1">
      <c r="AZ8530" s="138">
        <f t="shared" ca="1" si="167"/>
        <v>285000</v>
      </c>
      <c r="BA8530" s="138">
        <f t="shared" ca="1" si="168"/>
        <v>284999</v>
      </c>
      <c r="BB8530" s="138">
        <f t="shared" ca="1" si="169"/>
        <v>1</v>
      </c>
    </row>
    <row r="8531" spans="52:54" ht="15.75" customHeight="1">
      <c r="AZ8531" s="138">
        <f t="shared" ca="1" si="167"/>
        <v>270000</v>
      </c>
      <c r="BA8531" s="138">
        <f t="shared" ca="1" si="168"/>
        <v>269999</v>
      </c>
      <c r="BB8531" s="138">
        <f t="shared" ca="1" si="169"/>
        <v>1</v>
      </c>
    </row>
    <row r="8532" spans="52:54" ht="15.75" customHeight="1">
      <c r="AZ8532" s="138">
        <f t="shared" ca="1" si="167"/>
        <v>165000</v>
      </c>
      <c r="BA8532" s="138">
        <f t="shared" ca="1" si="168"/>
        <v>164999</v>
      </c>
      <c r="BB8532" s="138">
        <f t="shared" ca="1" si="169"/>
        <v>1</v>
      </c>
    </row>
    <row r="8533" spans="52:54" ht="15.75" customHeight="1">
      <c r="AZ8533" s="138">
        <f t="shared" ca="1" si="167"/>
        <v>312000</v>
      </c>
      <c r="BA8533" s="138">
        <f t="shared" ca="1" si="168"/>
        <v>311999</v>
      </c>
      <c r="BB8533" s="138">
        <f t="shared" ca="1" si="169"/>
        <v>1</v>
      </c>
    </row>
    <row r="8534" spans="52:54" ht="15.75" customHeight="1">
      <c r="AZ8534" s="138">
        <f t="shared" ca="1" si="167"/>
        <v>138000</v>
      </c>
      <c r="BA8534" s="138">
        <f t="shared" ca="1" si="168"/>
        <v>137999</v>
      </c>
      <c r="BB8534" s="138">
        <f t="shared" ca="1" si="169"/>
        <v>1</v>
      </c>
    </row>
    <row r="8535" spans="52:54" ht="15.75" customHeight="1">
      <c r="AZ8535" s="138">
        <f t="shared" ca="1" si="167"/>
        <v>327000</v>
      </c>
      <c r="BA8535" s="138">
        <f t="shared" ca="1" si="168"/>
        <v>326999</v>
      </c>
      <c r="BB8535" s="138">
        <f t="shared" ca="1" si="169"/>
        <v>1</v>
      </c>
    </row>
    <row r="8536" spans="52:54" ht="15.75" customHeight="1">
      <c r="AZ8536" s="138">
        <f t="shared" ca="1" si="167"/>
        <v>164000</v>
      </c>
      <c r="BA8536" s="138">
        <f t="shared" ca="1" si="168"/>
        <v>163999</v>
      </c>
      <c r="BB8536" s="138">
        <f t="shared" ca="1" si="169"/>
        <v>1</v>
      </c>
    </row>
    <row r="8537" spans="52:54" ht="15.75" customHeight="1">
      <c r="AZ8537" s="138">
        <f t="shared" ca="1" si="167"/>
        <v>289000</v>
      </c>
      <c r="BA8537" s="138">
        <f t="shared" ca="1" si="168"/>
        <v>288999</v>
      </c>
      <c r="BB8537" s="138">
        <f t="shared" ca="1" si="169"/>
        <v>1</v>
      </c>
    </row>
    <row r="8538" spans="52:54" ht="15.75" customHeight="1">
      <c r="AZ8538" s="138">
        <f t="shared" ca="1" si="167"/>
        <v>228000</v>
      </c>
      <c r="BA8538" s="138">
        <f t="shared" ca="1" si="168"/>
        <v>227999</v>
      </c>
      <c r="BB8538" s="138">
        <f t="shared" ca="1" si="169"/>
        <v>1</v>
      </c>
    </row>
    <row r="8539" spans="52:54" ht="15.75" customHeight="1">
      <c r="AZ8539" s="138">
        <f t="shared" ca="1" si="167"/>
        <v>265000</v>
      </c>
      <c r="BA8539" s="138">
        <f t="shared" ca="1" si="168"/>
        <v>264999</v>
      </c>
      <c r="BB8539" s="138">
        <f t="shared" ca="1" si="169"/>
        <v>1</v>
      </c>
    </row>
    <row r="8540" spans="52:54" ht="15.75" customHeight="1">
      <c r="AZ8540" s="138">
        <f t="shared" ca="1" si="167"/>
        <v>236000</v>
      </c>
      <c r="BA8540" s="138">
        <f t="shared" ca="1" si="168"/>
        <v>235999</v>
      </c>
      <c r="BB8540" s="138">
        <f t="shared" ca="1" si="169"/>
        <v>1</v>
      </c>
    </row>
    <row r="8541" spans="52:54" ht="15.75" customHeight="1">
      <c r="AZ8541" s="138">
        <f t="shared" ca="1" si="167"/>
        <v>127000</v>
      </c>
      <c r="BA8541" s="138">
        <f t="shared" ca="1" si="168"/>
        <v>126999</v>
      </c>
      <c r="BB8541" s="138">
        <f t="shared" ca="1" si="169"/>
        <v>1</v>
      </c>
    </row>
    <row r="8542" spans="52:54" ht="15.75" customHeight="1">
      <c r="AZ8542" s="138">
        <f t="shared" ca="1" si="167"/>
        <v>105000</v>
      </c>
      <c r="BA8542" s="138">
        <f t="shared" ca="1" si="168"/>
        <v>104999</v>
      </c>
      <c r="BB8542" s="138">
        <f t="shared" ca="1" si="169"/>
        <v>1</v>
      </c>
    </row>
    <row r="8543" spans="52:54" ht="15.75" customHeight="1">
      <c r="AZ8543" s="138">
        <f t="shared" ca="1" si="167"/>
        <v>320000</v>
      </c>
      <c r="BA8543" s="138">
        <f t="shared" ca="1" si="168"/>
        <v>319999</v>
      </c>
      <c r="BB8543" s="138">
        <f t="shared" ca="1" si="169"/>
        <v>1</v>
      </c>
    </row>
    <row r="8544" spans="52:54" ht="15.75" customHeight="1">
      <c r="AZ8544" s="138">
        <f t="shared" ca="1" si="167"/>
        <v>383000</v>
      </c>
      <c r="BA8544" s="138">
        <f t="shared" ca="1" si="168"/>
        <v>382999</v>
      </c>
      <c r="BB8544" s="138">
        <f t="shared" ca="1" si="169"/>
        <v>1</v>
      </c>
    </row>
    <row r="8545" spans="52:54" ht="15.75" customHeight="1">
      <c r="AZ8545" s="138">
        <f t="shared" ca="1" si="167"/>
        <v>287000</v>
      </c>
      <c r="BA8545" s="138">
        <f t="shared" ca="1" si="168"/>
        <v>286999</v>
      </c>
      <c r="BB8545" s="138">
        <f t="shared" ca="1" si="169"/>
        <v>1</v>
      </c>
    </row>
    <row r="8546" spans="52:54" ht="15.75" customHeight="1">
      <c r="AZ8546" s="138">
        <f t="shared" ca="1" si="167"/>
        <v>259000</v>
      </c>
      <c r="BA8546" s="138">
        <f t="shared" ca="1" si="168"/>
        <v>258999</v>
      </c>
      <c r="BB8546" s="138">
        <f t="shared" ca="1" si="169"/>
        <v>1</v>
      </c>
    </row>
    <row r="8547" spans="52:54" ht="15.75" customHeight="1">
      <c r="AZ8547" s="138">
        <f t="shared" ca="1" si="167"/>
        <v>232000</v>
      </c>
      <c r="BA8547" s="138">
        <f t="shared" ca="1" si="168"/>
        <v>231999</v>
      </c>
      <c r="BB8547" s="138">
        <f t="shared" ca="1" si="169"/>
        <v>1</v>
      </c>
    </row>
    <row r="8548" spans="52:54" ht="15.75" customHeight="1">
      <c r="AZ8548" s="138">
        <f t="shared" ca="1" si="167"/>
        <v>219000</v>
      </c>
      <c r="BA8548" s="138">
        <f t="shared" ca="1" si="168"/>
        <v>218999</v>
      </c>
      <c r="BB8548" s="138">
        <f t="shared" ca="1" si="169"/>
        <v>1</v>
      </c>
    </row>
    <row r="8549" spans="52:54" ht="15.75" customHeight="1">
      <c r="AZ8549" s="138">
        <f t="shared" ca="1" si="167"/>
        <v>167000</v>
      </c>
      <c r="BA8549" s="138">
        <f t="shared" ca="1" si="168"/>
        <v>166999</v>
      </c>
      <c r="BB8549" s="138">
        <f t="shared" ca="1" si="169"/>
        <v>1</v>
      </c>
    </row>
    <row r="8550" spans="52:54" ht="15.75" customHeight="1">
      <c r="AZ8550" s="138">
        <f t="shared" ca="1" si="167"/>
        <v>314000</v>
      </c>
      <c r="BA8550" s="138">
        <f t="shared" ca="1" si="168"/>
        <v>313999</v>
      </c>
      <c r="BB8550" s="138">
        <f t="shared" ca="1" si="169"/>
        <v>1</v>
      </c>
    </row>
    <row r="8551" spans="52:54" ht="15.75" customHeight="1">
      <c r="AZ8551" s="138">
        <f t="shared" ca="1" si="167"/>
        <v>209000</v>
      </c>
      <c r="BA8551" s="138">
        <f t="shared" ca="1" si="168"/>
        <v>208999</v>
      </c>
      <c r="BB8551" s="138">
        <f t="shared" ca="1" si="169"/>
        <v>1</v>
      </c>
    </row>
    <row r="8552" spans="52:54" ht="15.75" customHeight="1">
      <c r="AZ8552" s="138">
        <f t="shared" ca="1" si="167"/>
        <v>371000</v>
      </c>
      <c r="BA8552" s="138">
        <f t="shared" ca="1" si="168"/>
        <v>370999</v>
      </c>
      <c r="BB8552" s="138">
        <f t="shared" ca="1" si="169"/>
        <v>1</v>
      </c>
    </row>
    <row r="8553" spans="52:54" ht="15.75" customHeight="1">
      <c r="AZ8553" s="138">
        <f t="shared" ca="1" si="167"/>
        <v>169000</v>
      </c>
      <c r="BA8553" s="138">
        <f t="shared" ca="1" si="168"/>
        <v>168999</v>
      </c>
      <c r="BB8553" s="138">
        <f t="shared" ca="1" si="169"/>
        <v>1</v>
      </c>
    </row>
    <row r="8554" spans="52:54" ht="15.75" customHeight="1">
      <c r="AZ8554" s="138">
        <f t="shared" ca="1" si="167"/>
        <v>125000</v>
      </c>
      <c r="BA8554" s="138">
        <f t="shared" ca="1" si="168"/>
        <v>124999</v>
      </c>
      <c r="BB8554" s="138">
        <f t="shared" ca="1" si="169"/>
        <v>1</v>
      </c>
    </row>
    <row r="8555" spans="52:54" ht="15.75" customHeight="1">
      <c r="AZ8555" s="138">
        <f t="shared" ca="1" si="167"/>
        <v>162000</v>
      </c>
      <c r="BA8555" s="138">
        <f t="shared" ca="1" si="168"/>
        <v>161999</v>
      </c>
      <c r="BB8555" s="138">
        <f t="shared" ca="1" si="169"/>
        <v>1</v>
      </c>
    </row>
    <row r="8556" spans="52:54" ht="15.75" customHeight="1">
      <c r="AZ8556" s="138">
        <f t="shared" ca="1" si="167"/>
        <v>152000</v>
      </c>
      <c r="BA8556" s="138">
        <f t="shared" ca="1" si="168"/>
        <v>151999</v>
      </c>
      <c r="BB8556" s="138">
        <f t="shared" ca="1" si="169"/>
        <v>1</v>
      </c>
    </row>
    <row r="8557" spans="52:54" ht="15.75" customHeight="1">
      <c r="AZ8557" s="138">
        <f t="shared" ca="1" si="167"/>
        <v>158000</v>
      </c>
      <c r="BA8557" s="138">
        <f t="shared" ca="1" si="168"/>
        <v>157999</v>
      </c>
      <c r="BB8557" s="138">
        <f t="shared" ca="1" si="169"/>
        <v>1</v>
      </c>
    </row>
    <row r="8558" spans="52:54" ht="15.75" customHeight="1">
      <c r="AZ8558" s="138">
        <f t="shared" ca="1" si="167"/>
        <v>274000</v>
      </c>
      <c r="BA8558" s="138">
        <f t="shared" ca="1" si="168"/>
        <v>273999</v>
      </c>
      <c r="BB8558" s="138">
        <f t="shared" ca="1" si="169"/>
        <v>1</v>
      </c>
    </row>
    <row r="8559" spans="52:54" ht="15.75" customHeight="1">
      <c r="AZ8559" s="138">
        <f t="shared" ca="1" si="167"/>
        <v>301000</v>
      </c>
      <c r="BA8559" s="138">
        <f t="shared" ca="1" si="168"/>
        <v>300999</v>
      </c>
      <c r="BB8559" s="138">
        <f t="shared" ca="1" si="169"/>
        <v>1</v>
      </c>
    </row>
    <row r="8560" spans="52:54" ht="15.75" customHeight="1">
      <c r="AZ8560" s="138">
        <f t="shared" ca="1" si="167"/>
        <v>323000</v>
      </c>
      <c r="BA8560" s="138">
        <f t="shared" ca="1" si="168"/>
        <v>322999</v>
      </c>
      <c r="BB8560" s="138">
        <f t="shared" ca="1" si="169"/>
        <v>1</v>
      </c>
    </row>
    <row r="8561" spans="52:54" ht="15.75" customHeight="1">
      <c r="AZ8561" s="138">
        <f t="shared" ca="1" si="167"/>
        <v>159000</v>
      </c>
      <c r="BA8561" s="138">
        <f t="shared" ca="1" si="168"/>
        <v>158999</v>
      </c>
      <c r="BB8561" s="138">
        <f t="shared" ca="1" si="169"/>
        <v>1</v>
      </c>
    </row>
    <row r="8562" spans="52:54" ht="15.75" customHeight="1">
      <c r="AZ8562" s="138">
        <f t="shared" ca="1" si="167"/>
        <v>340000</v>
      </c>
      <c r="BA8562" s="138">
        <f t="shared" ca="1" si="168"/>
        <v>339999</v>
      </c>
      <c r="BB8562" s="138">
        <f t="shared" ca="1" si="169"/>
        <v>1</v>
      </c>
    </row>
    <row r="8563" spans="52:54" ht="15.75" customHeight="1">
      <c r="AZ8563" s="138">
        <f t="shared" ca="1" si="167"/>
        <v>154000</v>
      </c>
      <c r="BA8563" s="138">
        <f t="shared" ca="1" si="168"/>
        <v>153999</v>
      </c>
      <c r="BB8563" s="138">
        <f t="shared" ca="1" si="169"/>
        <v>1</v>
      </c>
    </row>
    <row r="8564" spans="52:54" ht="15.75" customHeight="1">
      <c r="AZ8564" s="138">
        <f t="shared" ca="1" si="167"/>
        <v>282000</v>
      </c>
      <c r="BA8564" s="138">
        <f t="shared" ca="1" si="168"/>
        <v>281999</v>
      </c>
      <c r="BB8564" s="138">
        <f t="shared" ca="1" si="169"/>
        <v>1</v>
      </c>
    </row>
    <row r="8565" spans="52:54" ht="15.75" customHeight="1">
      <c r="AZ8565" s="138">
        <f t="shared" ca="1" si="167"/>
        <v>303000</v>
      </c>
      <c r="BA8565" s="138">
        <f t="shared" ca="1" si="168"/>
        <v>302999</v>
      </c>
      <c r="BB8565" s="138">
        <f t="shared" ca="1" si="169"/>
        <v>1</v>
      </c>
    </row>
    <row r="8566" spans="52:54" ht="15.75" customHeight="1">
      <c r="AZ8566" s="138">
        <f t="shared" ca="1" si="167"/>
        <v>264000</v>
      </c>
      <c r="BA8566" s="138">
        <f t="shared" ca="1" si="168"/>
        <v>263999</v>
      </c>
      <c r="BB8566" s="138">
        <f t="shared" ca="1" si="169"/>
        <v>1</v>
      </c>
    </row>
    <row r="8567" spans="52:54" ht="15.75" customHeight="1">
      <c r="AZ8567" s="138">
        <f t="shared" ca="1" si="167"/>
        <v>353000</v>
      </c>
      <c r="BA8567" s="138">
        <f t="shared" ca="1" si="168"/>
        <v>352999</v>
      </c>
      <c r="BB8567" s="138">
        <f t="shared" ca="1" si="169"/>
        <v>1</v>
      </c>
    </row>
    <row r="8568" spans="52:54" ht="15.75" customHeight="1">
      <c r="AZ8568" s="138">
        <f t="shared" ca="1" si="167"/>
        <v>116000</v>
      </c>
      <c r="BA8568" s="138">
        <f t="shared" ca="1" si="168"/>
        <v>115999</v>
      </c>
      <c r="BB8568" s="138">
        <f t="shared" ca="1" si="169"/>
        <v>1</v>
      </c>
    </row>
    <row r="8569" spans="52:54" ht="15.75" customHeight="1">
      <c r="AZ8569" s="138">
        <f t="shared" ca="1" si="167"/>
        <v>168000</v>
      </c>
      <c r="BA8569" s="138">
        <f t="shared" ca="1" si="168"/>
        <v>167999</v>
      </c>
      <c r="BB8569" s="138">
        <f t="shared" ca="1" si="169"/>
        <v>1</v>
      </c>
    </row>
    <row r="8570" spans="52:54" ht="15.75" customHeight="1">
      <c r="AZ8570" s="138">
        <f t="shared" ca="1" si="167"/>
        <v>222000</v>
      </c>
      <c r="BA8570" s="138">
        <f t="shared" ca="1" si="168"/>
        <v>221999</v>
      </c>
      <c r="BB8570" s="138">
        <f t="shared" ca="1" si="169"/>
        <v>1</v>
      </c>
    </row>
    <row r="8571" spans="52:54" ht="15.75" customHeight="1">
      <c r="AZ8571" s="138">
        <f t="shared" ca="1" si="167"/>
        <v>135000</v>
      </c>
      <c r="BA8571" s="138">
        <f t="shared" ca="1" si="168"/>
        <v>134999</v>
      </c>
      <c r="BB8571" s="138">
        <f t="shared" ca="1" si="169"/>
        <v>1</v>
      </c>
    </row>
    <row r="8572" spans="52:54" ht="15.75" customHeight="1">
      <c r="AZ8572" s="138">
        <f t="shared" ca="1" si="167"/>
        <v>315000</v>
      </c>
      <c r="BA8572" s="138">
        <f t="shared" ca="1" si="168"/>
        <v>314999</v>
      </c>
      <c r="BB8572" s="138">
        <f t="shared" ca="1" si="169"/>
        <v>1</v>
      </c>
    </row>
    <row r="8573" spans="52:54" ht="15.75" customHeight="1">
      <c r="AZ8573" s="138">
        <f t="shared" ca="1" si="167"/>
        <v>378000</v>
      </c>
      <c r="BA8573" s="138">
        <f t="shared" ca="1" si="168"/>
        <v>377999</v>
      </c>
      <c r="BB8573" s="138">
        <f t="shared" ca="1" si="169"/>
        <v>1</v>
      </c>
    </row>
    <row r="8574" spans="52:54" ht="15.75" customHeight="1">
      <c r="AZ8574" s="138">
        <f t="shared" ca="1" si="167"/>
        <v>344000</v>
      </c>
      <c r="BA8574" s="138">
        <f t="shared" ca="1" si="168"/>
        <v>343999</v>
      </c>
      <c r="BB8574" s="138">
        <f t="shared" ca="1" si="169"/>
        <v>1</v>
      </c>
    </row>
    <row r="8575" spans="52:54" ht="15.75" customHeight="1">
      <c r="AZ8575" s="138">
        <f t="shared" ca="1" si="167"/>
        <v>350000</v>
      </c>
      <c r="BA8575" s="138">
        <f t="shared" ca="1" si="168"/>
        <v>349999</v>
      </c>
      <c r="BB8575" s="138">
        <f t="shared" ca="1" si="169"/>
        <v>1</v>
      </c>
    </row>
    <row r="8576" spans="52:54" ht="15.75" customHeight="1">
      <c r="AZ8576" s="138">
        <f t="shared" ca="1" si="167"/>
        <v>388000</v>
      </c>
      <c r="BA8576" s="138">
        <f t="shared" ca="1" si="168"/>
        <v>387999</v>
      </c>
      <c r="BB8576" s="138">
        <f t="shared" ca="1" si="169"/>
        <v>1</v>
      </c>
    </row>
    <row r="8577" spans="52:54" ht="15.75" customHeight="1">
      <c r="AZ8577" s="138">
        <f t="shared" ca="1" si="167"/>
        <v>124000</v>
      </c>
      <c r="BA8577" s="138">
        <f t="shared" ca="1" si="168"/>
        <v>123999</v>
      </c>
      <c r="BB8577" s="138">
        <f t="shared" ca="1" si="169"/>
        <v>1</v>
      </c>
    </row>
    <row r="8578" spans="52:54" ht="15.75" customHeight="1">
      <c r="AZ8578" s="138">
        <f t="shared" ca="1" si="167"/>
        <v>100000</v>
      </c>
      <c r="BA8578" s="138">
        <f t="shared" ca="1" si="168"/>
        <v>99999</v>
      </c>
      <c r="BB8578" s="138">
        <f t="shared" ca="1" si="169"/>
        <v>1</v>
      </c>
    </row>
    <row r="8579" spans="52:54" ht="15.75" customHeight="1">
      <c r="AZ8579" s="138">
        <f t="shared" ca="1" si="167"/>
        <v>175000</v>
      </c>
      <c r="BA8579" s="138">
        <f t="shared" ca="1" si="168"/>
        <v>174999</v>
      </c>
      <c r="BB8579" s="138">
        <f t="shared" ca="1" si="169"/>
        <v>1</v>
      </c>
    </row>
    <row r="8580" spans="52:54" ht="15.75" customHeight="1">
      <c r="AZ8580" s="138">
        <f t="shared" ca="1" si="167"/>
        <v>195000</v>
      </c>
      <c r="BA8580" s="138">
        <f t="shared" ca="1" si="168"/>
        <v>194999</v>
      </c>
      <c r="BB8580" s="138">
        <f t="shared" ca="1" si="169"/>
        <v>1</v>
      </c>
    </row>
    <row r="8581" spans="52:54" ht="15.75" customHeight="1">
      <c r="AZ8581" s="138">
        <f t="shared" ca="1" si="167"/>
        <v>256000</v>
      </c>
      <c r="BA8581" s="138">
        <f t="shared" ca="1" si="168"/>
        <v>255999</v>
      </c>
      <c r="BB8581" s="138">
        <f t="shared" ca="1" si="169"/>
        <v>1</v>
      </c>
    </row>
    <row r="8582" spans="52:54" ht="15.75" customHeight="1">
      <c r="AZ8582" s="138">
        <f t="shared" ca="1" si="167"/>
        <v>326000</v>
      </c>
      <c r="BA8582" s="138">
        <f t="shared" ca="1" si="168"/>
        <v>325999</v>
      </c>
      <c r="BB8582" s="138">
        <f t="shared" ca="1" si="169"/>
        <v>1</v>
      </c>
    </row>
    <row r="8583" spans="52:54" ht="15.75" customHeight="1">
      <c r="AZ8583" s="138">
        <f t="shared" ca="1" si="167"/>
        <v>297000</v>
      </c>
      <c r="BA8583" s="138">
        <f t="shared" ca="1" si="168"/>
        <v>296999</v>
      </c>
      <c r="BB8583" s="138">
        <f t="shared" ca="1" si="169"/>
        <v>1</v>
      </c>
    </row>
    <row r="8584" spans="52:54" ht="15.75" customHeight="1">
      <c r="AZ8584" s="138">
        <f t="shared" ca="1" si="167"/>
        <v>227000</v>
      </c>
      <c r="BA8584" s="138">
        <f t="shared" ca="1" si="168"/>
        <v>226999</v>
      </c>
      <c r="BB8584" s="138">
        <f t="shared" ca="1" si="169"/>
        <v>1</v>
      </c>
    </row>
    <row r="8585" spans="52:54" ht="15.75" customHeight="1">
      <c r="AZ8585" s="138">
        <f t="shared" ca="1" si="167"/>
        <v>234000</v>
      </c>
      <c r="BA8585" s="138">
        <f t="shared" ca="1" si="168"/>
        <v>233999</v>
      </c>
      <c r="BB8585" s="138">
        <f t="shared" ca="1" si="169"/>
        <v>1</v>
      </c>
    </row>
    <row r="8586" spans="52:54" ht="15.75" customHeight="1">
      <c r="AZ8586" s="138">
        <f t="shared" ca="1" si="167"/>
        <v>269000</v>
      </c>
      <c r="BA8586" s="138">
        <f t="shared" ca="1" si="168"/>
        <v>268999</v>
      </c>
      <c r="BB8586" s="138">
        <f t="shared" ca="1" si="169"/>
        <v>1</v>
      </c>
    </row>
    <row r="8587" spans="52:54" ht="15.75" customHeight="1">
      <c r="AZ8587" s="138">
        <f t="shared" ca="1" si="167"/>
        <v>349000</v>
      </c>
      <c r="BA8587" s="138">
        <f t="shared" ca="1" si="168"/>
        <v>348999</v>
      </c>
      <c r="BB8587" s="138">
        <f t="shared" ca="1" si="169"/>
        <v>1</v>
      </c>
    </row>
    <row r="8588" spans="52:54" ht="15.75" customHeight="1">
      <c r="AZ8588" s="138">
        <f t="shared" ca="1" si="167"/>
        <v>315000</v>
      </c>
      <c r="BA8588" s="138">
        <f t="shared" ca="1" si="168"/>
        <v>314999</v>
      </c>
      <c r="BB8588" s="138">
        <f t="shared" ca="1" si="169"/>
        <v>1</v>
      </c>
    </row>
    <row r="8589" spans="52:54" ht="15.75" customHeight="1">
      <c r="AZ8589" s="138">
        <f t="shared" ca="1" si="167"/>
        <v>133000</v>
      </c>
      <c r="BA8589" s="138">
        <f t="shared" ca="1" si="168"/>
        <v>132999</v>
      </c>
      <c r="BB8589" s="138">
        <f t="shared" ca="1" si="169"/>
        <v>1</v>
      </c>
    </row>
    <row r="8590" spans="52:54" ht="15.75" customHeight="1">
      <c r="AZ8590" s="138">
        <f t="shared" ca="1" si="167"/>
        <v>193000</v>
      </c>
      <c r="BA8590" s="138">
        <f t="shared" ca="1" si="168"/>
        <v>192999</v>
      </c>
      <c r="BB8590" s="138">
        <f t="shared" ca="1" si="169"/>
        <v>1</v>
      </c>
    </row>
    <row r="8591" spans="52:54" ht="15.75" customHeight="1">
      <c r="AZ8591" s="138">
        <f t="shared" ca="1" si="167"/>
        <v>244000</v>
      </c>
      <c r="BA8591" s="138">
        <f t="shared" ca="1" si="168"/>
        <v>243999</v>
      </c>
      <c r="BB8591" s="138">
        <f t="shared" ca="1" si="169"/>
        <v>1</v>
      </c>
    </row>
    <row r="8592" spans="52:54" ht="15.75" customHeight="1">
      <c r="AZ8592" s="138">
        <f t="shared" ca="1" si="167"/>
        <v>127000</v>
      </c>
      <c r="BA8592" s="138">
        <f t="shared" ca="1" si="168"/>
        <v>126999</v>
      </c>
      <c r="BB8592" s="138">
        <f t="shared" ca="1" si="169"/>
        <v>1</v>
      </c>
    </row>
    <row r="8593" spans="52:54" ht="15.75" customHeight="1">
      <c r="AZ8593" s="138">
        <f t="shared" ca="1" si="167"/>
        <v>107000</v>
      </c>
      <c r="BA8593" s="138">
        <f t="shared" ca="1" si="168"/>
        <v>106999</v>
      </c>
      <c r="BB8593" s="138">
        <f t="shared" ca="1" si="169"/>
        <v>1</v>
      </c>
    </row>
    <row r="8594" spans="52:54" ht="15.75" customHeight="1">
      <c r="AZ8594" s="138">
        <f t="shared" ca="1" si="167"/>
        <v>260000</v>
      </c>
      <c r="BA8594" s="138">
        <f t="shared" ca="1" si="168"/>
        <v>259999</v>
      </c>
      <c r="BB8594" s="138">
        <f t="shared" ca="1" si="169"/>
        <v>1</v>
      </c>
    </row>
    <row r="8595" spans="52:54" ht="15.75" customHeight="1">
      <c r="AZ8595" s="138">
        <f t="shared" ca="1" si="167"/>
        <v>342000</v>
      </c>
      <c r="BA8595" s="138">
        <f t="shared" ca="1" si="168"/>
        <v>341999</v>
      </c>
      <c r="BB8595" s="138">
        <f t="shared" ca="1" si="169"/>
        <v>1</v>
      </c>
    </row>
    <row r="8596" spans="52:54" ht="15.75" customHeight="1">
      <c r="AZ8596" s="138">
        <f t="shared" ca="1" si="167"/>
        <v>114000</v>
      </c>
      <c r="BA8596" s="138">
        <f t="shared" ca="1" si="168"/>
        <v>113999</v>
      </c>
      <c r="BB8596" s="138">
        <f t="shared" ca="1" si="169"/>
        <v>1</v>
      </c>
    </row>
    <row r="8597" spans="52:54" ht="15.75" customHeight="1">
      <c r="AZ8597" s="138">
        <f t="shared" ca="1" si="167"/>
        <v>130000</v>
      </c>
      <c r="BA8597" s="138">
        <f t="shared" ca="1" si="168"/>
        <v>129999</v>
      </c>
      <c r="BB8597" s="138">
        <f t="shared" ca="1" si="169"/>
        <v>1</v>
      </c>
    </row>
    <row r="8598" spans="52:54" ht="15.75" customHeight="1">
      <c r="AZ8598" s="138">
        <f t="shared" ca="1" si="167"/>
        <v>329000</v>
      </c>
      <c r="BA8598" s="138">
        <f t="shared" ca="1" si="168"/>
        <v>328999</v>
      </c>
      <c r="BB8598" s="138">
        <f t="shared" ca="1" si="169"/>
        <v>1</v>
      </c>
    </row>
    <row r="8599" spans="52:54" ht="15.75" customHeight="1">
      <c r="AZ8599" s="138">
        <f t="shared" ca="1" si="167"/>
        <v>391000</v>
      </c>
      <c r="BA8599" s="138">
        <f t="shared" ca="1" si="168"/>
        <v>390999</v>
      </c>
      <c r="BB8599" s="138">
        <f t="shared" ca="1" si="169"/>
        <v>1</v>
      </c>
    </row>
    <row r="8600" spans="52:54" ht="15.75" customHeight="1">
      <c r="AZ8600" s="138">
        <f t="shared" ca="1" si="167"/>
        <v>272000</v>
      </c>
      <c r="BA8600" s="138">
        <f t="shared" ca="1" si="168"/>
        <v>271999</v>
      </c>
      <c r="BB8600" s="138">
        <f t="shared" ca="1" si="169"/>
        <v>1</v>
      </c>
    </row>
    <row r="8601" spans="52:54" ht="15.75" customHeight="1">
      <c r="AZ8601" s="138">
        <f t="shared" ca="1" si="167"/>
        <v>125000</v>
      </c>
      <c r="BA8601" s="138">
        <f t="shared" ca="1" si="168"/>
        <v>124999</v>
      </c>
      <c r="BB8601" s="138">
        <f t="shared" ca="1" si="169"/>
        <v>1</v>
      </c>
    </row>
    <row r="8602" spans="52:54" ht="15.75" customHeight="1">
      <c r="AZ8602" s="138">
        <f t="shared" ca="1" si="167"/>
        <v>332000</v>
      </c>
      <c r="BA8602" s="138">
        <f t="shared" ca="1" si="168"/>
        <v>331999</v>
      </c>
      <c r="BB8602" s="138">
        <f t="shared" ca="1" si="169"/>
        <v>1</v>
      </c>
    </row>
    <row r="8603" spans="52:54" ht="15.75" customHeight="1">
      <c r="AZ8603" s="138">
        <f t="shared" ca="1" si="167"/>
        <v>281000</v>
      </c>
      <c r="BA8603" s="138">
        <f t="shared" ca="1" si="168"/>
        <v>280999</v>
      </c>
      <c r="BB8603" s="138">
        <f t="shared" ca="1" si="169"/>
        <v>1</v>
      </c>
    </row>
    <row r="8604" spans="52:54" ht="15.75" customHeight="1">
      <c r="AZ8604" s="138">
        <f t="shared" ca="1" si="167"/>
        <v>117000</v>
      </c>
      <c r="BA8604" s="138">
        <f t="shared" ca="1" si="168"/>
        <v>116999</v>
      </c>
      <c r="BB8604" s="138">
        <f t="shared" ca="1" si="169"/>
        <v>1</v>
      </c>
    </row>
    <row r="8605" spans="52:54" ht="15.75" customHeight="1">
      <c r="AZ8605" s="138">
        <f t="shared" ca="1" si="167"/>
        <v>342000</v>
      </c>
      <c r="BA8605" s="138">
        <f t="shared" ca="1" si="168"/>
        <v>341999</v>
      </c>
      <c r="BB8605" s="138">
        <f t="shared" ca="1" si="169"/>
        <v>1</v>
      </c>
    </row>
    <row r="8606" spans="52:54" ht="15.75" customHeight="1">
      <c r="AZ8606" s="138">
        <f t="shared" ca="1" si="167"/>
        <v>181000</v>
      </c>
      <c r="BA8606" s="138">
        <f t="shared" ca="1" si="168"/>
        <v>180999</v>
      </c>
      <c r="BB8606" s="138">
        <f t="shared" ca="1" si="169"/>
        <v>1</v>
      </c>
    </row>
    <row r="8607" spans="52:54" ht="15.75" customHeight="1">
      <c r="AZ8607" s="138">
        <f t="shared" ca="1" si="167"/>
        <v>174000</v>
      </c>
      <c r="BA8607" s="138">
        <f t="shared" ca="1" si="168"/>
        <v>173999</v>
      </c>
      <c r="BB8607" s="138">
        <f t="shared" ca="1" si="169"/>
        <v>1</v>
      </c>
    </row>
    <row r="8608" spans="52:54" ht="15.75" customHeight="1">
      <c r="AZ8608" s="138">
        <f t="shared" ca="1" si="167"/>
        <v>226000</v>
      </c>
      <c r="BA8608" s="138">
        <f t="shared" ca="1" si="168"/>
        <v>225999</v>
      </c>
      <c r="BB8608" s="138">
        <f t="shared" ca="1" si="169"/>
        <v>1</v>
      </c>
    </row>
    <row r="8609" spans="52:54" ht="15.75" customHeight="1">
      <c r="AZ8609" s="138">
        <f t="shared" ca="1" si="167"/>
        <v>163000</v>
      </c>
      <c r="BA8609" s="138">
        <f t="shared" ca="1" si="168"/>
        <v>162999</v>
      </c>
      <c r="BB8609" s="138">
        <f t="shared" ca="1" si="169"/>
        <v>1</v>
      </c>
    </row>
    <row r="8610" spans="52:54" ht="15.75" customHeight="1">
      <c r="AZ8610" s="138">
        <f t="shared" ca="1" si="167"/>
        <v>180000</v>
      </c>
      <c r="BA8610" s="138">
        <f t="shared" ca="1" si="168"/>
        <v>179999</v>
      </c>
      <c r="BB8610" s="138">
        <f t="shared" ca="1" si="169"/>
        <v>1</v>
      </c>
    </row>
    <row r="8611" spans="52:54" ht="15.75" customHeight="1">
      <c r="AZ8611" s="138">
        <f t="shared" ca="1" si="167"/>
        <v>185000</v>
      </c>
      <c r="BA8611" s="138">
        <f t="shared" ca="1" si="168"/>
        <v>184999</v>
      </c>
      <c r="BB8611" s="138">
        <f t="shared" ca="1" si="169"/>
        <v>1</v>
      </c>
    </row>
    <row r="8612" spans="52:54" ht="15.75" customHeight="1">
      <c r="AZ8612" s="138">
        <f t="shared" ca="1" si="167"/>
        <v>392000</v>
      </c>
      <c r="BA8612" s="138">
        <f t="shared" ca="1" si="168"/>
        <v>391999</v>
      </c>
      <c r="BB8612" s="138">
        <f t="shared" ca="1" si="169"/>
        <v>1</v>
      </c>
    </row>
    <row r="8613" spans="52:54" ht="15.75" customHeight="1">
      <c r="AZ8613" s="138">
        <f t="shared" ca="1" si="167"/>
        <v>381000</v>
      </c>
      <c r="BA8613" s="138">
        <f t="shared" ca="1" si="168"/>
        <v>380999</v>
      </c>
      <c r="BB8613" s="138">
        <f t="shared" ca="1" si="169"/>
        <v>1</v>
      </c>
    </row>
    <row r="8614" spans="52:54" ht="15.75" customHeight="1">
      <c r="AZ8614" s="138">
        <f t="shared" ca="1" si="167"/>
        <v>218000</v>
      </c>
      <c r="BA8614" s="138">
        <f t="shared" ca="1" si="168"/>
        <v>217999</v>
      </c>
      <c r="BB8614" s="138">
        <f t="shared" ca="1" si="169"/>
        <v>1</v>
      </c>
    </row>
    <row r="8615" spans="52:54" ht="15.75" customHeight="1">
      <c r="AZ8615" s="138">
        <f t="shared" ca="1" si="167"/>
        <v>200000</v>
      </c>
      <c r="BA8615" s="138">
        <f t="shared" ca="1" si="168"/>
        <v>199999</v>
      </c>
      <c r="BB8615" s="138">
        <f t="shared" ca="1" si="169"/>
        <v>1</v>
      </c>
    </row>
    <row r="8616" spans="52:54" ht="15.75" customHeight="1">
      <c r="AZ8616" s="138">
        <f t="shared" ca="1" si="167"/>
        <v>230000</v>
      </c>
      <c r="BA8616" s="138">
        <f t="shared" ca="1" si="168"/>
        <v>229999</v>
      </c>
      <c r="BB8616" s="138">
        <f t="shared" ca="1" si="169"/>
        <v>1</v>
      </c>
    </row>
    <row r="8617" spans="52:54" ht="15.75" customHeight="1">
      <c r="AZ8617" s="138">
        <f t="shared" ca="1" si="167"/>
        <v>274000</v>
      </c>
      <c r="BA8617" s="138">
        <f t="shared" ca="1" si="168"/>
        <v>273999</v>
      </c>
      <c r="BB8617" s="138">
        <f t="shared" ca="1" si="169"/>
        <v>1</v>
      </c>
    </row>
    <row r="8618" spans="52:54" ht="15.75" customHeight="1">
      <c r="AZ8618" s="138">
        <f t="shared" ca="1" si="167"/>
        <v>215000</v>
      </c>
      <c r="BA8618" s="138">
        <f t="shared" ca="1" si="168"/>
        <v>214999</v>
      </c>
      <c r="BB8618" s="138">
        <f t="shared" ca="1" si="169"/>
        <v>1</v>
      </c>
    </row>
    <row r="8619" spans="52:54" ht="15.75" customHeight="1">
      <c r="AZ8619" s="138">
        <f t="shared" ca="1" si="167"/>
        <v>101000</v>
      </c>
      <c r="BA8619" s="138">
        <f t="shared" ca="1" si="168"/>
        <v>100999</v>
      </c>
      <c r="BB8619" s="138">
        <f t="shared" ca="1" si="169"/>
        <v>1</v>
      </c>
    </row>
    <row r="8620" spans="52:54" ht="15.75" customHeight="1">
      <c r="AZ8620" s="138">
        <f t="shared" ca="1" si="167"/>
        <v>147000</v>
      </c>
      <c r="BA8620" s="138">
        <f t="shared" ca="1" si="168"/>
        <v>146999</v>
      </c>
      <c r="BB8620" s="138">
        <f t="shared" ca="1" si="169"/>
        <v>1</v>
      </c>
    </row>
    <row r="8621" spans="52:54" ht="15.75" customHeight="1">
      <c r="AZ8621" s="138">
        <f t="shared" ca="1" si="167"/>
        <v>233000</v>
      </c>
      <c r="BA8621" s="138">
        <f t="shared" ca="1" si="168"/>
        <v>232999</v>
      </c>
      <c r="BB8621" s="138">
        <f t="shared" ca="1" si="169"/>
        <v>1</v>
      </c>
    </row>
    <row r="8622" spans="52:54" ht="15.75" customHeight="1">
      <c r="AZ8622" s="138">
        <f t="shared" ca="1" si="167"/>
        <v>292000</v>
      </c>
      <c r="BA8622" s="138">
        <f t="shared" ca="1" si="168"/>
        <v>291999</v>
      </c>
      <c r="BB8622" s="138">
        <f t="shared" ca="1" si="169"/>
        <v>1</v>
      </c>
    </row>
    <row r="8623" spans="52:54" ht="15.75" customHeight="1">
      <c r="AZ8623" s="138">
        <f t="shared" ca="1" si="167"/>
        <v>107000</v>
      </c>
      <c r="BA8623" s="138">
        <f t="shared" ca="1" si="168"/>
        <v>106999</v>
      </c>
      <c r="BB8623" s="138">
        <f t="shared" ca="1" si="169"/>
        <v>1</v>
      </c>
    </row>
    <row r="8624" spans="52:54" ht="15.75" customHeight="1">
      <c r="AZ8624" s="138">
        <f t="shared" ca="1" si="167"/>
        <v>169000</v>
      </c>
      <c r="BA8624" s="138">
        <f t="shared" ca="1" si="168"/>
        <v>168999</v>
      </c>
      <c r="BB8624" s="138">
        <f t="shared" ca="1" si="169"/>
        <v>1</v>
      </c>
    </row>
    <row r="8625" spans="52:54" ht="15.75" customHeight="1">
      <c r="AZ8625" s="138">
        <f t="shared" ca="1" si="167"/>
        <v>210000</v>
      </c>
      <c r="BA8625" s="138">
        <f t="shared" ca="1" si="168"/>
        <v>209999</v>
      </c>
      <c r="BB8625" s="138">
        <f t="shared" ca="1" si="169"/>
        <v>1</v>
      </c>
    </row>
    <row r="8626" spans="52:54" ht="15.75" customHeight="1">
      <c r="AZ8626" s="138">
        <f t="shared" ca="1" si="167"/>
        <v>197000</v>
      </c>
      <c r="BA8626" s="138">
        <f t="shared" ca="1" si="168"/>
        <v>196999</v>
      </c>
      <c r="BB8626" s="138">
        <f t="shared" ca="1" si="169"/>
        <v>1</v>
      </c>
    </row>
    <row r="8627" spans="52:54" ht="15.75" customHeight="1">
      <c r="AZ8627" s="138">
        <f t="shared" ca="1" si="167"/>
        <v>241000</v>
      </c>
      <c r="BA8627" s="138">
        <f t="shared" ca="1" si="168"/>
        <v>240999</v>
      </c>
      <c r="BB8627" s="138">
        <f t="shared" ca="1" si="169"/>
        <v>1</v>
      </c>
    </row>
    <row r="8628" spans="52:54" ht="15.75" customHeight="1">
      <c r="AZ8628" s="138">
        <f t="shared" ca="1" si="167"/>
        <v>276000</v>
      </c>
      <c r="BA8628" s="138">
        <f t="shared" ca="1" si="168"/>
        <v>275999</v>
      </c>
      <c r="BB8628" s="138">
        <f t="shared" ca="1" si="169"/>
        <v>1</v>
      </c>
    </row>
    <row r="8629" spans="52:54" ht="15.75" customHeight="1">
      <c r="AZ8629" s="138">
        <f t="shared" ca="1" si="167"/>
        <v>185000</v>
      </c>
      <c r="BA8629" s="138">
        <f t="shared" ca="1" si="168"/>
        <v>184999</v>
      </c>
      <c r="BB8629" s="138">
        <f t="shared" ca="1" si="169"/>
        <v>1</v>
      </c>
    </row>
    <row r="8630" spans="52:54" ht="15.75" customHeight="1">
      <c r="AZ8630" s="138">
        <f t="shared" ca="1" si="167"/>
        <v>101000</v>
      </c>
      <c r="BA8630" s="138">
        <f t="shared" ca="1" si="168"/>
        <v>100999</v>
      </c>
      <c r="BB8630" s="138">
        <f t="shared" ca="1" si="169"/>
        <v>1</v>
      </c>
    </row>
    <row r="8631" spans="52:54" ht="15.75" customHeight="1">
      <c r="AZ8631" s="138">
        <f t="shared" ca="1" si="167"/>
        <v>178000</v>
      </c>
      <c r="BA8631" s="138">
        <f t="shared" ca="1" si="168"/>
        <v>177999</v>
      </c>
      <c r="BB8631" s="138">
        <f t="shared" ca="1" si="169"/>
        <v>1</v>
      </c>
    </row>
    <row r="8632" spans="52:54" ht="15.75" customHeight="1">
      <c r="AZ8632" s="138">
        <f t="shared" ca="1" si="167"/>
        <v>245000</v>
      </c>
      <c r="BA8632" s="138">
        <f t="shared" ca="1" si="168"/>
        <v>244999</v>
      </c>
      <c r="BB8632" s="138">
        <f t="shared" ca="1" si="169"/>
        <v>1</v>
      </c>
    </row>
    <row r="8633" spans="52:54" ht="15.75" customHeight="1">
      <c r="AZ8633" s="138">
        <f t="shared" ca="1" si="167"/>
        <v>146000</v>
      </c>
      <c r="BA8633" s="138">
        <f t="shared" ca="1" si="168"/>
        <v>145999</v>
      </c>
      <c r="BB8633" s="138">
        <f t="shared" ca="1" si="169"/>
        <v>1</v>
      </c>
    </row>
    <row r="8634" spans="52:54" ht="15.75" customHeight="1">
      <c r="AZ8634" s="138">
        <f t="shared" ca="1" si="167"/>
        <v>251000</v>
      </c>
      <c r="BA8634" s="138">
        <f t="shared" ca="1" si="168"/>
        <v>250999</v>
      </c>
      <c r="BB8634" s="138">
        <f t="shared" ca="1" si="169"/>
        <v>1</v>
      </c>
    </row>
    <row r="8635" spans="52:54" ht="15.75" customHeight="1">
      <c r="AZ8635" s="138">
        <f t="shared" ca="1" si="167"/>
        <v>265000</v>
      </c>
      <c r="BA8635" s="138">
        <f t="shared" ca="1" si="168"/>
        <v>264999</v>
      </c>
      <c r="BB8635" s="138">
        <f t="shared" ca="1" si="169"/>
        <v>1</v>
      </c>
    </row>
    <row r="8636" spans="52:54" ht="15.75" customHeight="1">
      <c r="AZ8636" s="138">
        <f t="shared" ca="1" si="167"/>
        <v>362000</v>
      </c>
      <c r="BA8636" s="138">
        <f t="shared" ca="1" si="168"/>
        <v>361999</v>
      </c>
      <c r="BB8636" s="138">
        <f t="shared" ca="1" si="169"/>
        <v>1</v>
      </c>
    </row>
    <row r="8637" spans="52:54" ht="15.75" customHeight="1">
      <c r="AZ8637" s="138">
        <f t="shared" ca="1" si="167"/>
        <v>388000</v>
      </c>
      <c r="BA8637" s="138">
        <f t="shared" ca="1" si="168"/>
        <v>387999</v>
      </c>
      <c r="BB8637" s="138">
        <f t="shared" ca="1" si="169"/>
        <v>1</v>
      </c>
    </row>
    <row r="8638" spans="52:54" ht="15.75" customHeight="1">
      <c r="AZ8638" s="138">
        <f t="shared" ca="1" si="167"/>
        <v>309000</v>
      </c>
      <c r="BA8638" s="138">
        <f t="shared" ca="1" si="168"/>
        <v>308999</v>
      </c>
      <c r="BB8638" s="138">
        <f t="shared" ca="1" si="169"/>
        <v>1</v>
      </c>
    </row>
    <row r="8639" spans="52:54" ht="15.75" customHeight="1">
      <c r="AZ8639" s="138">
        <f t="shared" ca="1" si="167"/>
        <v>174000</v>
      </c>
      <c r="BA8639" s="138">
        <f t="shared" ca="1" si="168"/>
        <v>173999</v>
      </c>
      <c r="BB8639" s="138">
        <f t="shared" ca="1" si="169"/>
        <v>1</v>
      </c>
    </row>
    <row r="8640" spans="52:54" ht="15.75" customHeight="1">
      <c r="AZ8640" s="138">
        <f t="shared" ca="1" si="167"/>
        <v>289000</v>
      </c>
      <c r="BA8640" s="138">
        <f t="shared" ca="1" si="168"/>
        <v>288999</v>
      </c>
      <c r="BB8640" s="138">
        <f t="shared" ca="1" si="169"/>
        <v>1</v>
      </c>
    </row>
    <row r="8641" spans="52:54" ht="15.75" customHeight="1">
      <c r="AZ8641" s="138">
        <f t="shared" ca="1" si="167"/>
        <v>250000</v>
      </c>
      <c r="BA8641" s="138">
        <f t="shared" ca="1" si="168"/>
        <v>249999</v>
      </c>
      <c r="BB8641" s="138">
        <f t="shared" ca="1" si="169"/>
        <v>1</v>
      </c>
    </row>
    <row r="8642" spans="52:54" ht="15.75" customHeight="1">
      <c r="AZ8642" s="138">
        <f t="shared" ca="1" si="167"/>
        <v>208000</v>
      </c>
      <c r="BA8642" s="138">
        <f t="shared" ca="1" si="168"/>
        <v>207999</v>
      </c>
      <c r="BB8642" s="138">
        <f t="shared" ca="1" si="169"/>
        <v>1</v>
      </c>
    </row>
    <row r="8643" spans="52:54" ht="15.75" customHeight="1">
      <c r="AZ8643" s="138">
        <f t="shared" ca="1" si="167"/>
        <v>399000</v>
      </c>
      <c r="BA8643" s="138">
        <f t="shared" ca="1" si="168"/>
        <v>398999</v>
      </c>
      <c r="BB8643" s="138">
        <f t="shared" ca="1" si="169"/>
        <v>1</v>
      </c>
    </row>
    <row r="8644" spans="52:54" ht="15.75" customHeight="1">
      <c r="AZ8644" s="138">
        <f t="shared" ca="1" si="167"/>
        <v>171000</v>
      </c>
      <c r="BA8644" s="138">
        <f t="shared" ca="1" si="168"/>
        <v>170999</v>
      </c>
      <c r="BB8644" s="138">
        <f t="shared" ca="1" si="169"/>
        <v>1</v>
      </c>
    </row>
    <row r="8645" spans="52:54" ht="15.75" customHeight="1">
      <c r="AZ8645" s="138">
        <f t="shared" ca="1" si="167"/>
        <v>255000</v>
      </c>
      <c r="BA8645" s="138">
        <f t="shared" ca="1" si="168"/>
        <v>254999</v>
      </c>
      <c r="BB8645" s="138">
        <f t="shared" ca="1" si="169"/>
        <v>1</v>
      </c>
    </row>
    <row r="8646" spans="52:54" ht="15.75" customHeight="1">
      <c r="AZ8646" s="138">
        <f t="shared" ca="1" si="167"/>
        <v>204000</v>
      </c>
      <c r="BA8646" s="138">
        <f t="shared" ca="1" si="168"/>
        <v>203999</v>
      </c>
      <c r="BB8646" s="138">
        <f t="shared" ca="1" si="169"/>
        <v>1</v>
      </c>
    </row>
    <row r="8647" spans="52:54" ht="15.75" customHeight="1">
      <c r="AZ8647" s="138">
        <f t="shared" ca="1" si="167"/>
        <v>312000</v>
      </c>
      <c r="BA8647" s="138">
        <f t="shared" ca="1" si="168"/>
        <v>311999</v>
      </c>
      <c r="BB8647" s="138">
        <f t="shared" ca="1" si="169"/>
        <v>1</v>
      </c>
    </row>
    <row r="8648" spans="52:54" ht="15.75" customHeight="1">
      <c r="AZ8648" s="138">
        <f t="shared" ca="1" si="167"/>
        <v>187000</v>
      </c>
      <c r="BA8648" s="138">
        <f t="shared" ca="1" si="168"/>
        <v>186999</v>
      </c>
      <c r="BB8648" s="138">
        <f t="shared" ca="1" si="169"/>
        <v>1</v>
      </c>
    </row>
    <row r="8649" spans="52:54" ht="15.75" customHeight="1">
      <c r="AZ8649" s="138">
        <f t="shared" ca="1" si="167"/>
        <v>331000</v>
      </c>
      <c r="BA8649" s="138">
        <f t="shared" ca="1" si="168"/>
        <v>330999</v>
      </c>
      <c r="BB8649" s="138">
        <f t="shared" ca="1" si="169"/>
        <v>1</v>
      </c>
    </row>
    <row r="8650" spans="52:54" ht="15.75" customHeight="1">
      <c r="AZ8650" s="138">
        <f t="shared" ca="1" si="167"/>
        <v>141000</v>
      </c>
      <c r="BA8650" s="138">
        <f t="shared" ca="1" si="168"/>
        <v>140999</v>
      </c>
      <c r="BB8650" s="138">
        <f t="shared" ca="1" si="169"/>
        <v>1</v>
      </c>
    </row>
    <row r="8651" spans="52:54" ht="15.75" customHeight="1">
      <c r="AZ8651" s="138">
        <f t="shared" ca="1" si="167"/>
        <v>172000</v>
      </c>
      <c r="BA8651" s="138">
        <f t="shared" ca="1" si="168"/>
        <v>171999</v>
      </c>
      <c r="BB8651" s="138">
        <f t="shared" ca="1" si="169"/>
        <v>1</v>
      </c>
    </row>
    <row r="8652" spans="52:54" ht="15.75" customHeight="1">
      <c r="AZ8652" s="138">
        <f t="shared" ca="1" si="167"/>
        <v>397000</v>
      </c>
      <c r="BA8652" s="138">
        <f t="shared" ca="1" si="168"/>
        <v>396999</v>
      </c>
      <c r="BB8652" s="138">
        <f t="shared" ca="1" si="169"/>
        <v>1</v>
      </c>
    </row>
    <row r="8653" spans="52:54" ht="15.75" customHeight="1">
      <c r="AZ8653" s="138">
        <f t="shared" ca="1" si="167"/>
        <v>281000</v>
      </c>
      <c r="BA8653" s="138">
        <f t="shared" ca="1" si="168"/>
        <v>280999</v>
      </c>
      <c r="BB8653" s="138">
        <f t="shared" ca="1" si="169"/>
        <v>1</v>
      </c>
    </row>
    <row r="8654" spans="52:54" ht="15.75" customHeight="1">
      <c r="AZ8654" s="138">
        <f t="shared" ca="1" si="167"/>
        <v>355000</v>
      </c>
      <c r="BA8654" s="138">
        <f t="shared" ca="1" si="168"/>
        <v>354999</v>
      </c>
      <c r="BB8654" s="138">
        <f t="shared" ca="1" si="169"/>
        <v>1</v>
      </c>
    </row>
    <row r="8655" spans="52:54" ht="15.75" customHeight="1">
      <c r="AZ8655" s="138">
        <f t="shared" ca="1" si="167"/>
        <v>252000</v>
      </c>
      <c r="BA8655" s="138">
        <f t="shared" ca="1" si="168"/>
        <v>251999</v>
      </c>
      <c r="BB8655" s="138">
        <f t="shared" ca="1" si="169"/>
        <v>1</v>
      </c>
    </row>
    <row r="8656" spans="52:54" ht="15.75" customHeight="1">
      <c r="AZ8656" s="138">
        <f t="shared" ca="1" si="167"/>
        <v>268000</v>
      </c>
      <c r="BA8656" s="138">
        <f t="shared" ca="1" si="168"/>
        <v>267999</v>
      </c>
      <c r="BB8656" s="138">
        <f t="shared" ca="1" si="169"/>
        <v>1</v>
      </c>
    </row>
    <row r="8657" spans="52:54" ht="15.75" customHeight="1">
      <c r="AZ8657" s="138">
        <f t="shared" ca="1" si="167"/>
        <v>287000</v>
      </c>
      <c r="BA8657" s="138">
        <f t="shared" ca="1" si="168"/>
        <v>286999</v>
      </c>
      <c r="BB8657" s="138">
        <f t="shared" ca="1" si="169"/>
        <v>1</v>
      </c>
    </row>
    <row r="8658" spans="52:54" ht="15.75" customHeight="1">
      <c r="AZ8658" s="138">
        <f t="shared" ca="1" si="167"/>
        <v>390000</v>
      </c>
      <c r="BA8658" s="138">
        <f t="shared" ca="1" si="168"/>
        <v>389999</v>
      </c>
      <c r="BB8658" s="138">
        <f t="shared" ca="1" si="169"/>
        <v>1</v>
      </c>
    </row>
    <row r="8659" spans="52:54" ht="15.75" customHeight="1">
      <c r="AZ8659" s="138">
        <f t="shared" ca="1" si="167"/>
        <v>133000</v>
      </c>
      <c r="BA8659" s="138">
        <f t="shared" ca="1" si="168"/>
        <v>132999</v>
      </c>
      <c r="BB8659" s="138">
        <f t="shared" ca="1" si="169"/>
        <v>1</v>
      </c>
    </row>
    <row r="8660" spans="52:54" ht="15.75" customHeight="1">
      <c r="AZ8660" s="138">
        <f t="shared" ca="1" si="167"/>
        <v>166000</v>
      </c>
      <c r="BA8660" s="138">
        <f t="shared" ca="1" si="168"/>
        <v>165999</v>
      </c>
      <c r="BB8660" s="138">
        <f t="shared" ca="1" si="169"/>
        <v>1</v>
      </c>
    </row>
    <row r="8661" spans="52:54" ht="15.75" customHeight="1">
      <c r="AZ8661" s="138">
        <f t="shared" ca="1" si="167"/>
        <v>334000</v>
      </c>
      <c r="BA8661" s="138">
        <f t="shared" ca="1" si="168"/>
        <v>333999</v>
      </c>
      <c r="BB8661" s="138">
        <f t="shared" ca="1" si="169"/>
        <v>1</v>
      </c>
    </row>
    <row r="8662" spans="52:54" ht="15.75" customHeight="1">
      <c r="AZ8662" s="138">
        <f t="shared" ca="1" si="167"/>
        <v>235000</v>
      </c>
      <c r="BA8662" s="138">
        <f t="shared" ca="1" si="168"/>
        <v>234999</v>
      </c>
      <c r="BB8662" s="138">
        <f t="shared" ca="1" si="169"/>
        <v>1</v>
      </c>
    </row>
    <row r="8663" spans="52:54" ht="15.75" customHeight="1">
      <c r="AZ8663" s="138">
        <f t="shared" ca="1" si="167"/>
        <v>203000</v>
      </c>
      <c r="BA8663" s="138">
        <f t="shared" ca="1" si="168"/>
        <v>202999</v>
      </c>
      <c r="BB8663" s="138">
        <f t="shared" ca="1" si="169"/>
        <v>1</v>
      </c>
    </row>
    <row r="8664" spans="52:54" ht="15.75" customHeight="1">
      <c r="AZ8664" s="138">
        <f t="shared" ca="1" si="167"/>
        <v>200000</v>
      </c>
      <c r="BA8664" s="138">
        <f t="shared" ca="1" si="168"/>
        <v>199999</v>
      </c>
      <c r="BB8664" s="138">
        <f t="shared" ca="1" si="169"/>
        <v>1</v>
      </c>
    </row>
    <row r="8665" spans="52:54" ht="15.75" customHeight="1">
      <c r="AZ8665" s="138">
        <f t="shared" ca="1" si="167"/>
        <v>385000</v>
      </c>
      <c r="BA8665" s="138">
        <f t="shared" ca="1" si="168"/>
        <v>384999</v>
      </c>
      <c r="BB8665" s="138">
        <f t="shared" ca="1" si="169"/>
        <v>1</v>
      </c>
    </row>
    <row r="8666" spans="52:54" ht="15.75" customHeight="1">
      <c r="AZ8666" s="138">
        <f t="shared" ca="1" si="167"/>
        <v>297000</v>
      </c>
      <c r="BA8666" s="138">
        <f t="shared" ca="1" si="168"/>
        <v>296999</v>
      </c>
      <c r="BB8666" s="138">
        <f t="shared" ca="1" si="169"/>
        <v>1</v>
      </c>
    </row>
    <row r="8667" spans="52:54" ht="15.75" customHeight="1">
      <c r="AZ8667" s="138">
        <f t="shared" ca="1" si="167"/>
        <v>380000</v>
      </c>
      <c r="BA8667" s="138">
        <f t="shared" ca="1" si="168"/>
        <v>379999</v>
      </c>
      <c r="BB8667" s="138">
        <f t="shared" ca="1" si="169"/>
        <v>1</v>
      </c>
    </row>
    <row r="8668" spans="52:54" ht="15.75" customHeight="1">
      <c r="AZ8668" s="138">
        <f t="shared" ca="1" si="167"/>
        <v>311000</v>
      </c>
      <c r="BA8668" s="138">
        <f t="shared" ca="1" si="168"/>
        <v>310999</v>
      </c>
      <c r="BB8668" s="138">
        <f t="shared" ca="1" si="169"/>
        <v>1</v>
      </c>
    </row>
    <row r="8669" spans="52:54" ht="15.75" customHeight="1">
      <c r="AZ8669" s="138">
        <f t="shared" ca="1" si="167"/>
        <v>164000</v>
      </c>
      <c r="BA8669" s="138">
        <f t="shared" ca="1" si="168"/>
        <v>163999</v>
      </c>
      <c r="BB8669" s="138">
        <f t="shared" ca="1" si="169"/>
        <v>1</v>
      </c>
    </row>
    <row r="8670" spans="52:54" ht="15.75" customHeight="1">
      <c r="AZ8670" s="138">
        <f t="shared" ca="1" si="167"/>
        <v>220000</v>
      </c>
      <c r="BA8670" s="138">
        <f t="shared" ca="1" si="168"/>
        <v>219999</v>
      </c>
      <c r="BB8670" s="138">
        <f t="shared" ca="1" si="169"/>
        <v>1</v>
      </c>
    </row>
    <row r="8671" spans="52:54" ht="15.75" customHeight="1">
      <c r="AZ8671" s="138">
        <f t="shared" ca="1" si="167"/>
        <v>137000</v>
      </c>
      <c r="BA8671" s="138">
        <f t="shared" ca="1" si="168"/>
        <v>136999</v>
      </c>
      <c r="BB8671" s="138">
        <f t="shared" ca="1" si="169"/>
        <v>1</v>
      </c>
    </row>
    <row r="8672" spans="52:54" ht="15.75" customHeight="1">
      <c r="AZ8672" s="138">
        <f t="shared" ca="1" si="167"/>
        <v>174000</v>
      </c>
      <c r="BA8672" s="138">
        <f t="shared" ca="1" si="168"/>
        <v>173999</v>
      </c>
      <c r="BB8672" s="138">
        <f t="shared" ca="1" si="169"/>
        <v>1</v>
      </c>
    </row>
    <row r="8673" spans="52:54" ht="15.75" customHeight="1">
      <c r="AZ8673" s="138">
        <f t="shared" ca="1" si="167"/>
        <v>251000</v>
      </c>
      <c r="BA8673" s="138">
        <f t="shared" ca="1" si="168"/>
        <v>250999</v>
      </c>
      <c r="BB8673" s="138">
        <f t="shared" ca="1" si="169"/>
        <v>1</v>
      </c>
    </row>
    <row r="8674" spans="52:54" ht="15.75" customHeight="1">
      <c r="AZ8674" s="138">
        <f t="shared" ref="AZ8674:AZ8928" ca="1" si="170">RANDBETWEEN(100,400)*1000</f>
        <v>265000</v>
      </c>
      <c r="BA8674" s="138">
        <f t="shared" ref="BA8674:BA8928" ca="1" si="171">+AZ8674-1</f>
        <v>264999</v>
      </c>
      <c r="BB8674" s="138">
        <f t="shared" ref="BB8674:BB8928" ca="1" si="172">+AZ8674-BA8674</f>
        <v>1</v>
      </c>
    </row>
    <row r="8675" spans="52:54" ht="15.75" customHeight="1">
      <c r="AZ8675" s="138">
        <f t="shared" ca="1" si="170"/>
        <v>382000</v>
      </c>
      <c r="BA8675" s="138">
        <f t="shared" ca="1" si="171"/>
        <v>381999</v>
      </c>
      <c r="BB8675" s="138">
        <f t="shared" ca="1" si="172"/>
        <v>1</v>
      </c>
    </row>
    <row r="8676" spans="52:54" ht="15.75" customHeight="1">
      <c r="AZ8676" s="138">
        <f t="shared" ca="1" si="170"/>
        <v>392000</v>
      </c>
      <c r="BA8676" s="138">
        <f t="shared" ca="1" si="171"/>
        <v>391999</v>
      </c>
      <c r="BB8676" s="138">
        <f t="shared" ca="1" si="172"/>
        <v>1</v>
      </c>
    </row>
    <row r="8677" spans="52:54" ht="15.75" customHeight="1">
      <c r="AZ8677" s="138">
        <f t="shared" ca="1" si="170"/>
        <v>241000</v>
      </c>
      <c r="BA8677" s="138">
        <f t="shared" ca="1" si="171"/>
        <v>240999</v>
      </c>
      <c r="BB8677" s="138">
        <f t="shared" ca="1" si="172"/>
        <v>1</v>
      </c>
    </row>
    <row r="8678" spans="52:54" ht="15.75" customHeight="1">
      <c r="AZ8678" s="138">
        <f t="shared" ca="1" si="170"/>
        <v>208000</v>
      </c>
      <c r="BA8678" s="138">
        <f t="shared" ca="1" si="171"/>
        <v>207999</v>
      </c>
      <c r="BB8678" s="138">
        <f t="shared" ca="1" si="172"/>
        <v>1</v>
      </c>
    </row>
    <row r="8679" spans="52:54" ht="15.75" customHeight="1">
      <c r="AZ8679" s="138">
        <f t="shared" ca="1" si="170"/>
        <v>130000</v>
      </c>
      <c r="BA8679" s="138">
        <f t="shared" ca="1" si="171"/>
        <v>129999</v>
      </c>
      <c r="BB8679" s="138">
        <f t="shared" ca="1" si="172"/>
        <v>1</v>
      </c>
    </row>
    <row r="8680" spans="52:54" ht="15.75" customHeight="1">
      <c r="AZ8680" s="138">
        <f t="shared" ca="1" si="170"/>
        <v>127000</v>
      </c>
      <c r="BA8680" s="138">
        <f t="shared" ca="1" si="171"/>
        <v>126999</v>
      </c>
      <c r="BB8680" s="138">
        <f t="shared" ca="1" si="172"/>
        <v>1</v>
      </c>
    </row>
    <row r="8681" spans="52:54" ht="15.75" customHeight="1">
      <c r="AZ8681" s="138">
        <f t="shared" ca="1" si="170"/>
        <v>185000</v>
      </c>
      <c r="BA8681" s="138">
        <f t="shared" ca="1" si="171"/>
        <v>184999</v>
      </c>
      <c r="BB8681" s="138">
        <f t="shared" ca="1" si="172"/>
        <v>1</v>
      </c>
    </row>
    <row r="8682" spans="52:54" ht="15.75" customHeight="1">
      <c r="AZ8682" s="138">
        <f t="shared" ca="1" si="170"/>
        <v>295000</v>
      </c>
      <c r="BA8682" s="138">
        <f t="shared" ca="1" si="171"/>
        <v>294999</v>
      </c>
      <c r="BB8682" s="138">
        <f t="shared" ca="1" si="172"/>
        <v>1</v>
      </c>
    </row>
    <row r="8683" spans="52:54" ht="15.75" customHeight="1">
      <c r="AZ8683" s="138">
        <f t="shared" ca="1" si="170"/>
        <v>297000</v>
      </c>
      <c r="BA8683" s="138">
        <f t="shared" ca="1" si="171"/>
        <v>296999</v>
      </c>
      <c r="BB8683" s="138">
        <f t="shared" ca="1" si="172"/>
        <v>1</v>
      </c>
    </row>
    <row r="8684" spans="52:54" ht="15.75" customHeight="1">
      <c r="AZ8684" s="138">
        <f t="shared" ca="1" si="170"/>
        <v>294000</v>
      </c>
      <c r="BA8684" s="138">
        <f t="shared" ca="1" si="171"/>
        <v>293999</v>
      </c>
      <c r="BB8684" s="138">
        <f t="shared" ca="1" si="172"/>
        <v>1</v>
      </c>
    </row>
    <row r="8685" spans="52:54" ht="15.75" customHeight="1">
      <c r="AZ8685" s="138">
        <f t="shared" ca="1" si="170"/>
        <v>220000</v>
      </c>
      <c r="BA8685" s="138">
        <f t="shared" ca="1" si="171"/>
        <v>219999</v>
      </c>
      <c r="BB8685" s="138">
        <f t="shared" ca="1" si="172"/>
        <v>1</v>
      </c>
    </row>
    <row r="8686" spans="52:54" ht="15.75" customHeight="1">
      <c r="AZ8686" s="138">
        <f t="shared" ca="1" si="170"/>
        <v>376000</v>
      </c>
      <c r="BA8686" s="138">
        <f t="shared" ca="1" si="171"/>
        <v>375999</v>
      </c>
      <c r="BB8686" s="138">
        <f t="shared" ca="1" si="172"/>
        <v>1</v>
      </c>
    </row>
    <row r="8687" spans="52:54" ht="15.75" customHeight="1">
      <c r="AZ8687" s="138">
        <f t="shared" ca="1" si="170"/>
        <v>352000</v>
      </c>
      <c r="BA8687" s="138">
        <f t="shared" ca="1" si="171"/>
        <v>351999</v>
      </c>
      <c r="BB8687" s="138">
        <f t="shared" ca="1" si="172"/>
        <v>1</v>
      </c>
    </row>
    <row r="8688" spans="52:54" ht="15.75" customHeight="1">
      <c r="AZ8688" s="138">
        <f t="shared" ca="1" si="170"/>
        <v>264000</v>
      </c>
      <c r="BA8688" s="138">
        <f t="shared" ca="1" si="171"/>
        <v>263999</v>
      </c>
      <c r="BB8688" s="138">
        <f t="shared" ca="1" si="172"/>
        <v>1</v>
      </c>
    </row>
    <row r="8689" spans="52:54" ht="15.75" customHeight="1">
      <c r="AZ8689" s="138">
        <f t="shared" ca="1" si="170"/>
        <v>349000</v>
      </c>
      <c r="BA8689" s="138">
        <f t="shared" ca="1" si="171"/>
        <v>348999</v>
      </c>
      <c r="BB8689" s="138">
        <f t="shared" ca="1" si="172"/>
        <v>1</v>
      </c>
    </row>
    <row r="8690" spans="52:54" ht="15.75" customHeight="1">
      <c r="AZ8690" s="138">
        <f t="shared" ca="1" si="170"/>
        <v>112000</v>
      </c>
      <c r="BA8690" s="138">
        <f t="shared" ca="1" si="171"/>
        <v>111999</v>
      </c>
      <c r="BB8690" s="138">
        <f t="shared" ca="1" si="172"/>
        <v>1</v>
      </c>
    </row>
    <row r="8691" spans="52:54" ht="15.75" customHeight="1">
      <c r="AZ8691" s="138">
        <f t="shared" ca="1" si="170"/>
        <v>189000</v>
      </c>
      <c r="BA8691" s="138">
        <f t="shared" ca="1" si="171"/>
        <v>188999</v>
      </c>
      <c r="BB8691" s="138">
        <f t="shared" ca="1" si="172"/>
        <v>1</v>
      </c>
    </row>
    <row r="8692" spans="52:54" ht="15.75" customHeight="1">
      <c r="AZ8692" s="138">
        <f t="shared" ca="1" si="170"/>
        <v>346000</v>
      </c>
      <c r="BA8692" s="138">
        <f t="shared" ca="1" si="171"/>
        <v>345999</v>
      </c>
      <c r="BB8692" s="138">
        <f t="shared" ca="1" si="172"/>
        <v>1</v>
      </c>
    </row>
    <row r="8693" spans="52:54" ht="15.75" customHeight="1">
      <c r="AZ8693" s="138">
        <f t="shared" ca="1" si="170"/>
        <v>119000</v>
      </c>
      <c r="BA8693" s="138">
        <f t="shared" ca="1" si="171"/>
        <v>118999</v>
      </c>
      <c r="BB8693" s="138">
        <f t="shared" ca="1" si="172"/>
        <v>1</v>
      </c>
    </row>
    <row r="8694" spans="52:54" ht="15.75" customHeight="1">
      <c r="AZ8694" s="138">
        <f t="shared" ca="1" si="170"/>
        <v>391000</v>
      </c>
      <c r="BA8694" s="138">
        <f t="shared" ca="1" si="171"/>
        <v>390999</v>
      </c>
      <c r="BB8694" s="138">
        <f t="shared" ca="1" si="172"/>
        <v>1</v>
      </c>
    </row>
    <row r="8695" spans="52:54" ht="15.75" customHeight="1">
      <c r="AZ8695" s="138">
        <f t="shared" ca="1" si="170"/>
        <v>106000</v>
      </c>
      <c r="BA8695" s="138">
        <f t="shared" ca="1" si="171"/>
        <v>105999</v>
      </c>
      <c r="BB8695" s="138">
        <f t="shared" ca="1" si="172"/>
        <v>1</v>
      </c>
    </row>
    <row r="8696" spans="52:54" ht="15.75" customHeight="1">
      <c r="AZ8696" s="138">
        <f t="shared" ca="1" si="170"/>
        <v>246000</v>
      </c>
      <c r="BA8696" s="138">
        <f t="shared" ca="1" si="171"/>
        <v>245999</v>
      </c>
      <c r="BB8696" s="138">
        <f t="shared" ca="1" si="172"/>
        <v>1</v>
      </c>
    </row>
    <row r="8697" spans="52:54" ht="15.75" customHeight="1">
      <c r="AZ8697" s="138">
        <f t="shared" ca="1" si="170"/>
        <v>378000</v>
      </c>
      <c r="BA8697" s="138">
        <f t="shared" ca="1" si="171"/>
        <v>377999</v>
      </c>
      <c r="BB8697" s="138">
        <f t="shared" ca="1" si="172"/>
        <v>1</v>
      </c>
    </row>
    <row r="8698" spans="52:54" ht="15.75" customHeight="1">
      <c r="AZ8698" s="138">
        <f t="shared" ca="1" si="170"/>
        <v>221000</v>
      </c>
      <c r="BA8698" s="138">
        <f t="shared" ca="1" si="171"/>
        <v>220999</v>
      </c>
      <c r="BB8698" s="138">
        <f t="shared" ca="1" si="172"/>
        <v>1</v>
      </c>
    </row>
    <row r="8699" spans="52:54" ht="15.75" customHeight="1">
      <c r="AZ8699" s="138">
        <f t="shared" ca="1" si="170"/>
        <v>193000</v>
      </c>
      <c r="BA8699" s="138">
        <f t="shared" ca="1" si="171"/>
        <v>192999</v>
      </c>
      <c r="BB8699" s="138">
        <f t="shared" ca="1" si="172"/>
        <v>1</v>
      </c>
    </row>
    <row r="8700" spans="52:54" ht="15.75" customHeight="1">
      <c r="AZ8700" s="138">
        <f t="shared" ca="1" si="170"/>
        <v>186000</v>
      </c>
      <c r="BA8700" s="138">
        <f t="shared" ca="1" si="171"/>
        <v>185999</v>
      </c>
      <c r="BB8700" s="138">
        <f t="shared" ca="1" si="172"/>
        <v>1</v>
      </c>
    </row>
    <row r="8701" spans="52:54" ht="15.75" customHeight="1">
      <c r="AZ8701" s="138">
        <f t="shared" ca="1" si="170"/>
        <v>221000</v>
      </c>
      <c r="BA8701" s="138">
        <f t="shared" ca="1" si="171"/>
        <v>220999</v>
      </c>
      <c r="BB8701" s="138">
        <f t="shared" ca="1" si="172"/>
        <v>1</v>
      </c>
    </row>
    <row r="8702" spans="52:54" ht="15.75" customHeight="1">
      <c r="AZ8702" s="138">
        <f t="shared" ca="1" si="170"/>
        <v>206000</v>
      </c>
      <c r="BA8702" s="138">
        <f t="shared" ca="1" si="171"/>
        <v>205999</v>
      </c>
      <c r="BB8702" s="138">
        <f t="shared" ca="1" si="172"/>
        <v>1</v>
      </c>
    </row>
    <row r="8703" spans="52:54" ht="15.75" customHeight="1">
      <c r="AZ8703" s="138">
        <f t="shared" ca="1" si="170"/>
        <v>338000</v>
      </c>
      <c r="BA8703" s="138">
        <f t="shared" ca="1" si="171"/>
        <v>337999</v>
      </c>
      <c r="BB8703" s="138">
        <f t="shared" ca="1" si="172"/>
        <v>1</v>
      </c>
    </row>
    <row r="8704" spans="52:54" ht="15.75" customHeight="1">
      <c r="AZ8704" s="138">
        <f t="shared" ca="1" si="170"/>
        <v>207000</v>
      </c>
      <c r="BA8704" s="138">
        <f t="shared" ca="1" si="171"/>
        <v>206999</v>
      </c>
      <c r="BB8704" s="138">
        <f t="shared" ca="1" si="172"/>
        <v>1</v>
      </c>
    </row>
    <row r="8705" spans="52:54" ht="15.75" customHeight="1">
      <c r="AZ8705" s="138">
        <f t="shared" ca="1" si="170"/>
        <v>306000</v>
      </c>
      <c r="BA8705" s="138">
        <f t="shared" ca="1" si="171"/>
        <v>305999</v>
      </c>
      <c r="BB8705" s="138">
        <f t="shared" ca="1" si="172"/>
        <v>1</v>
      </c>
    </row>
    <row r="8706" spans="52:54" ht="15.75" customHeight="1">
      <c r="AZ8706" s="138">
        <f t="shared" ca="1" si="170"/>
        <v>190000</v>
      </c>
      <c r="BA8706" s="138">
        <f t="shared" ca="1" si="171"/>
        <v>189999</v>
      </c>
      <c r="BB8706" s="138">
        <f t="shared" ca="1" si="172"/>
        <v>1</v>
      </c>
    </row>
    <row r="8707" spans="52:54" ht="15.75" customHeight="1">
      <c r="AZ8707" s="138">
        <f t="shared" ca="1" si="170"/>
        <v>273000</v>
      </c>
      <c r="BA8707" s="138">
        <f t="shared" ca="1" si="171"/>
        <v>272999</v>
      </c>
      <c r="BB8707" s="138">
        <f t="shared" ca="1" si="172"/>
        <v>1</v>
      </c>
    </row>
    <row r="8708" spans="52:54" ht="15.75" customHeight="1">
      <c r="AZ8708" s="138">
        <f t="shared" ca="1" si="170"/>
        <v>359000</v>
      </c>
      <c r="BA8708" s="138">
        <f t="shared" ca="1" si="171"/>
        <v>358999</v>
      </c>
      <c r="BB8708" s="138">
        <f t="shared" ca="1" si="172"/>
        <v>1</v>
      </c>
    </row>
    <row r="8709" spans="52:54" ht="15.75" customHeight="1">
      <c r="AZ8709" s="138">
        <f t="shared" ca="1" si="170"/>
        <v>328000</v>
      </c>
      <c r="BA8709" s="138">
        <f t="shared" ca="1" si="171"/>
        <v>327999</v>
      </c>
      <c r="BB8709" s="138">
        <f t="shared" ca="1" si="172"/>
        <v>1</v>
      </c>
    </row>
    <row r="8710" spans="52:54" ht="15.75" customHeight="1">
      <c r="AZ8710" s="138">
        <f t="shared" ca="1" si="170"/>
        <v>198000</v>
      </c>
      <c r="BA8710" s="138">
        <f t="shared" ca="1" si="171"/>
        <v>197999</v>
      </c>
      <c r="BB8710" s="138">
        <f t="shared" ca="1" si="172"/>
        <v>1</v>
      </c>
    </row>
    <row r="8711" spans="52:54" ht="15.75" customHeight="1">
      <c r="AZ8711" s="138">
        <f t="shared" ca="1" si="170"/>
        <v>270000</v>
      </c>
      <c r="BA8711" s="138">
        <f t="shared" ca="1" si="171"/>
        <v>269999</v>
      </c>
      <c r="BB8711" s="138">
        <f t="shared" ca="1" si="172"/>
        <v>1</v>
      </c>
    </row>
    <row r="8712" spans="52:54" ht="15.75" customHeight="1">
      <c r="AZ8712" s="138">
        <f t="shared" ca="1" si="170"/>
        <v>319000</v>
      </c>
      <c r="BA8712" s="138">
        <f t="shared" ca="1" si="171"/>
        <v>318999</v>
      </c>
      <c r="BB8712" s="138">
        <f t="shared" ca="1" si="172"/>
        <v>1</v>
      </c>
    </row>
    <row r="8713" spans="52:54" ht="15.75" customHeight="1">
      <c r="AZ8713" s="138">
        <f t="shared" ca="1" si="170"/>
        <v>200000</v>
      </c>
      <c r="BA8713" s="138">
        <f t="shared" ca="1" si="171"/>
        <v>199999</v>
      </c>
      <c r="BB8713" s="138">
        <f t="shared" ca="1" si="172"/>
        <v>1</v>
      </c>
    </row>
    <row r="8714" spans="52:54" ht="15.75" customHeight="1">
      <c r="AZ8714" s="138">
        <f t="shared" ca="1" si="170"/>
        <v>294000</v>
      </c>
      <c r="BA8714" s="138">
        <f t="shared" ca="1" si="171"/>
        <v>293999</v>
      </c>
      <c r="BB8714" s="138">
        <f t="shared" ca="1" si="172"/>
        <v>1</v>
      </c>
    </row>
    <row r="8715" spans="52:54" ht="15.75" customHeight="1">
      <c r="AZ8715" s="138">
        <f t="shared" ca="1" si="170"/>
        <v>291000</v>
      </c>
      <c r="BA8715" s="138">
        <f t="shared" ca="1" si="171"/>
        <v>290999</v>
      </c>
      <c r="BB8715" s="138">
        <f t="shared" ca="1" si="172"/>
        <v>1</v>
      </c>
    </row>
    <row r="8716" spans="52:54" ht="15.75" customHeight="1">
      <c r="AZ8716" s="138">
        <f t="shared" ca="1" si="170"/>
        <v>312000</v>
      </c>
      <c r="BA8716" s="138">
        <f t="shared" ca="1" si="171"/>
        <v>311999</v>
      </c>
      <c r="BB8716" s="138">
        <f t="shared" ca="1" si="172"/>
        <v>1</v>
      </c>
    </row>
    <row r="8717" spans="52:54" ht="15.75" customHeight="1">
      <c r="AZ8717" s="138">
        <f t="shared" ca="1" si="170"/>
        <v>304000</v>
      </c>
      <c r="BA8717" s="138">
        <f t="shared" ca="1" si="171"/>
        <v>303999</v>
      </c>
      <c r="BB8717" s="138">
        <f t="shared" ca="1" si="172"/>
        <v>1</v>
      </c>
    </row>
    <row r="8718" spans="52:54" ht="15.75" customHeight="1">
      <c r="AZ8718" s="138">
        <f t="shared" ca="1" si="170"/>
        <v>154000</v>
      </c>
      <c r="BA8718" s="138">
        <f t="shared" ca="1" si="171"/>
        <v>153999</v>
      </c>
      <c r="BB8718" s="138">
        <f t="shared" ca="1" si="172"/>
        <v>1</v>
      </c>
    </row>
    <row r="8719" spans="52:54" ht="15.75" customHeight="1">
      <c r="AZ8719" s="138">
        <f t="shared" ca="1" si="170"/>
        <v>154000</v>
      </c>
      <c r="BA8719" s="138">
        <f t="shared" ca="1" si="171"/>
        <v>153999</v>
      </c>
      <c r="BB8719" s="138">
        <f t="shared" ca="1" si="172"/>
        <v>1</v>
      </c>
    </row>
    <row r="8720" spans="52:54" ht="15.75" customHeight="1">
      <c r="AZ8720" s="138">
        <f t="shared" ca="1" si="170"/>
        <v>393000</v>
      </c>
      <c r="BA8720" s="138">
        <f t="shared" ca="1" si="171"/>
        <v>392999</v>
      </c>
      <c r="BB8720" s="138">
        <f t="shared" ca="1" si="172"/>
        <v>1</v>
      </c>
    </row>
    <row r="8721" spans="52:54" ht="15.75" customHeight="1">
      <c r="AZ8721" s="138">
        <f t="shared" ca="1" si="170"/>
        <v>156000</v>
      </c>
      <c r="BA8721" s="138">
        <f t="shared" ca="1" si="171"/>
        <v>155999</v>
      </c>
      <c r="BB8721" s="138">
        <f t="shared" ca="1" si="172"/>
        <v>1</v>
      </c>
    </row>
    <row r="8722" spans="52:54" ht="15.75" customHeight="1">
      <c r="AZ8722" s="138">
        <f t="shared" ca="1" si="170"/>
        <v>111000</v>
      </c>
      <c r="BA8722" s="138">
        <f t="shared" ca="1" si="171"/>
        <v>110999</v>
      </c>
      <c r="BB8722" s="138">
        <f t="shared" ca="1" si="172"/>
        <v>1</v>
      </c>
    </row>
    <row r="8723" spans="52:54" ht="15.75" customHeight="1">
      <c r="AZ8723" s="138">
        <f t="shared" ca="1" si="170"/>
        <v>344000</v>
      </c>
      <c r="BA8723" s="138">
        <f t="shared" ca="1" si="171"/>
        <v>343999</v>
      </c>
      <c r="BB8723" s="138">
        <f t="shared" ca="1" si="172"/>
        <v>1</v>
      </c>
    </row>
    <row r="8724" spans="52:54" ht="15.75" customHeight="1">
      <c r="AZ8724" s="138">
        <f t="shared" ca="1" si="170"/>
        <v>192000</v>
      </c>
      <c r="BA8724" s="138">
        <f t="shared" ca="1" si="171"/>
        <v>191999</v>
      </c>
      <c r="BB8724" s="138">
        <f t="shared" ca="1" si="172"/>
        <v>1</v>
      </c>
    </row>
    <row r="8725" spans="52:54" ht="15.75" customHeight="1">
      <c r="AZ8725" s="138">
        <f t="shared" ca="1" si="170"/>
        <v>386000</v>
      </c>
      <c r="BA8725" s="138">
        <f t="shared" ca="1" si="171"/>
        <v>385999</v>
      </c>
      <c r="BB8725" s="138">
        <f t="shared" ca="1" si="172"/>
        <v>1</v>
      </c>
    </row>
    <row r="8726" spans="52:54" ht="15.75" customHeight="1">
      <c r="AZ8726" s="138">
        <f t="shared" ca="1" si="170"/>
        <v>157000</v>
      </c>
      <c r="BA8726" s="138">
        <f t="shared" ca="1" si="171"/>
        <v>156999</v>
      </c>
      <c r="BB8726" s="138">
        <f t="shared" ca="1" si="172"/>
        <v>1</v>
      </c>
    </row>
    <row r="8727" spans="52:54" ht="15.75" customHeight="1">
      <c r="AZ8727" s="138">
        <f t="shared" ca="1" si="170"/>
        <v>286000</v>
      </c>
      <c r="BA8727" s="138">
        <f t="shared" ca="1" si="171"/>
        <v>285999</v>
      </c>
      <c r="BB8727" s="138">
        <f t="shared" ca="1" si="172"/>
        <v>1</v>
      </c>
    </row>
    <row r="8728" spans="52:54" ht="15.75" customHeight="1">
      <c r="AZ8728" s="138">
        <f t="shared" ca="1" si="170"/>
        <v>227000</v>
      </c>
      <c r="BA8728" s="138">
        <f t="shared" ca="1" si="171"/>
        <v>226999</v>
      </c>
      <c r="BB8728" s="138">
        <f t="shared" ca="1" si="172"/>
        <v>1</v>
      </c>
    </row>
    <row r="8729" spans="52:54" ht="15.75" customHeight="1">
      <c r="AZ8729" s="138">
        <f t="shared" ca="1" si="170"/>
        <v>342000</v>
      </c>
      <c r="BA8729" s="138">
        <f t="shared" ca="1" si="171"/>
        <v>341999</v>
      </c>
      <c r="BB8729" s="138">
        <f t="shared" ca="1" si="172"/>
        <v>1</v>
      </c>
    </row>
    <row r="8730" spans="52:54" ht="15.75" customHeight="1">
      <c r="AZ8730" s="138">
        <f t="shared" ca="1" si="170"/>
        <v>276000</v>
      </c>
      <c r="BA8730" s="138">
        <f t="shared" ca="1" si="171"/>
        <v>275999</v>
      </c>
      <c r="BB8730" s="138">
        <f t="shared" ca="1" si="172"/>
        <v>1</v>
      </c>
    </row>
    <row r="8731" spans="52:54" ht="15.75" customHeight="1">
      <c r="AZ8731" s="138">
        <f t="shared" ca="1" si="170"/>
        <v>210000</v>
      </c>
      <c r="BA8731" s="138">
        <f t="shared" ca="1" si="171"/>
        <v>209999</v>
      </c>
      <c r="BB8731" s="138">
        <f t="shared" ca="1" si="172"/>
        <v>1</v>
      </c>
    </row>
    <row r="8732" spans="52:54" ht="15.75" customHeight="1">
      <c r="AZ8732" s="138">
        <f t="shared" ca="1" si="170"/>
        <v>161000</v>
      </c>
      <c r="BA8732" s="138">
        <f t="shared" ca="1" si="171"/>
        <v>160999</v>
      </c>
      <c r="BB8732" s="138">
        <f t="shared" ca="1" si="172"/>
        <v>1</v>
      </c>
    </row>
    <row r="8733" spans="52:54" ht="15.75" customHeight="1">
      <c r="AZ8733" s="138">
        <f t="shared" ca="1" si="170"/>
        <v>283000</v>
      </c>
      <c r="BA8733" s="138">
        <f t="shared" ca="1" si="171"/>
        <v>282999</v>
      </c>
      <c r="BB8733" s="138">
        <f t="shared" ca="1" si="172"/>
        <v>1</v>
      </c>
    </row>
    <row r="8734" spans="52:54" ht="15.75" customHeight="1">
      <c r="AZ8734" s="138">
        <f t="shared" ca="1" si="170"/>
        <v>185000</v>
      </c>
      <c r="BA8734" s="138">
        <f t="shared" ca="1" si="171"/>
        <v>184999</v>
      </c>
      <c r="BB8734" s="138">
        <f t="shared" ca="1" si="172"/>
        <v>1</v>
      </c>
    </row>
    <row r="8735" spans="52:54" ht="15.75" customHeight="1">
      <c r="AZ8735" s="138">
        <f t="shared" ca="1" si="170"/>
        <v>101000</v>
      </c>
      <c r="BA8735" s="138">
        <f t="shared" ca="1" si="171"/>
        <v>100999</v>
      </c>
      <c r="BB8735" s="138">
        <f t="shared" ca="1" si="172"/>
        <v>1</v>
      </c>
    </row>
    <row r="8736" spans="52:54" ht="15.75" customHeight="1">
      <c r="AZ8736" s="138">
        <f t="shared" ca="1" si="170"/>
        <v>177000</v>
      </c>
      <c r="BA8736" s="138">
        <f t="shared" ca="1" si="171"/>
        <v>176999</v>
      </c>
      <c r="BB8736" s="138">
        <f t="shared" ca="1" si="172"/>
        <v>1</v>
      </c>
    </row>
    <row r="8737" spans="52:54" ht="15.75" customHeight="1">
      <c r="AZ8737" s="138">
        <f t="shared" ca="1" si="170"/>
        <v>161000</v>
      </c>
      <c r="BA8737" s="138">
        <f t="shared" ca="1" si="171"/>
        <v>160999</v>
      </c>
      <c r="BB8737" s="138">
        <f t="shared" ca="1" si="172"/>
        <v>1</v>
      </c>
    </row>
    <row r="8738" spans="52:54" ht="15.75" customHeight="1">
      <c r="AZ8738" s="138">
        <f t="shared" ca="1" si="170"/>
        <v>330000</v>
      </c>
      <c r="BA8738" s="138">
        <f t="shared" ca="1" si="171"/>
        <v>329999</v>
      </c>
      <c r="BB8738" s="138">
        <f t="shared" ca="1" si="172"/>
        <v>1</v>
      </c>
    </row>
    <row r="8739" spans="52:54" ht="15.75" customHeight="1">
      <c r="AZ8739" s="138">
        <f t="shared" ca="1" si="170"/>
        <v>195000</v>
      </c>
      <c r="BA8739" s="138">
        <f t="shared" ca="1" si="171"/>
        <v>194999</v>
      </c>
      <c r="BB8739" s="138">
        <f t="shared" ca="1" si="172"/>
        <v>1</v>
      </c>
    </row>
    <row r="8740" spans="52:54" ht="15.75" customHeight="1">
      <c r="AZ8740" s="138">
        <f t="shared" ca="1" si="170"/>
        <v>267000</v>
      </c>
      <c r="BA8740" s="138">
        <f t="shared" ca="1" si="171"/>
        <v>266999</v>
      </c>
      <c r="BB8740" s="138">
        <f t="shared" ca="1" si="172"/>
        <v>1</v>
      </c>
    </row>
    <row r="8741" spans="52:54" ht="15.75" customHeight="1">
      <c r="AZ8741" s="138">
        <f t="shared" ca="1" si="170"/>
        <v>397000</v>
      </c>
      <c r="BA8741" s="138">
        <f t="shared" ca="1" si="171"/>
        <v>396999</v>
      </c>
      <c r="BB8741" s="138">
        <f t="shared" ca="1" si="172"/>
        <v>1</v>
      </c>
    </row>
    <row r="8742" spans="52:54" ht="15.75" customHeight="1">
      <c r="AZ8742" s="138">
        <f t="shared" ca="1" si="170"/>
        <v>334000</v>
      </c>
      <c r="BA8742" s="138">
        <f t="shared" ca="1" si="171"/>
        <v>333999</v>
      </c>
      <c r="BB8742" s="138">
        <f t="shared" ca="1" si="172"/>
        <v>1</v>
      </c>
    </row>
    <row r="8743" spans="52:54" ht="15.75" customHeight="1">
      <c r="AZ8743" s="138">
        <f t="shared" ca="1" si="170"/>
        <v>274000</v>
      </c>
      <c r="BA8743" s="138">
        <f t="shared" ca="1" si="171"/>
        <v>273999</v>
      </c>
      <c r="BB8743" s="138">
        <f t="shared" ca="1" si="172"/>
        <v>1</v>
      </c>
    </row>
    <row r="8744" spans="52:54" ht="15.75" customHeight="1">
      <c r="AZ8744" s="138">
        <f t="shared" ca="1" si="170"/>
        <v>342000</v>
      </c>
      <c r="BA8744" s="138">
        <f t="shared" ca="1" si="171"/>
        <v>341999</v>
      </c>
      <c r="BB8744" s="138">
        <f t="shared" ca="1" si="172"/>
        <v>1</v>
      </c>
    </row>
    <row r="8745" spans="52:54" ht="15.75" customHeight="1">
      <c r="AZ8745" s="138">
        <f t="shared" ca="1" si="170"/>
        <v>250000</v>
      </c>
      <c r="BA8745" s="138">
        <f t="shared" ca="1" si="171"/>
        <v>249999</v>
      </c>
      <c r="BB8745" s="138">
        <f t="shared" ca="1" si="172"/>
        <v>1</v>
      </c>
    </row>
    <row r="8746" spans="52:54" ht="15.75" customHeight="1">
      <c r="AZ8746" s="138">
        <f t="shared" ca="1" si="170"/>
        <v>391000</v>
      </c>
      <c r="BA8746" s="138">
        <f t="shared" ca="1" si="171"/>
        <v>390999</v>
      </c>
      <c r="BB8746" s="138">
        <f t="shared" ca="1" si="172"/>
        <v>1</v>
      </c>
    </row>
    <row r="8747" spans="52:54" ht="15.75" customHeight="1">
      <c r="AZ8747" s="138">
        <f t="shared" ca="1" si="170"/>
        <v>293000</v>
      </c>
      <c r="BA8747" s="138">
        <f t="shared" ca="1" si="171"/>
        <v>292999</v>
      </c>
      <c r="BB8747" s="138">
        <f t="shared" ca="1" si="172"/>
        <v>1</v>
      </c>
    </row>
    <row r="8748" spans="52:54" ht="15.75" customHeight="1">
      <c r="AZ8748" s="138">
        <f t="shared" ca="1" si="170"/>
        <v>153000</v>
      </c>
      <c r="BA8748" s="138">
        <f t="shared" ca="1" si="171"/>
        <v>152999</v>
      </c>
      <c r="BB8748" s="138">
        <f t="shared" ca="1" si="172"/>
        <v>1</v>
      </c>
    </row>
    <row r="8749" spans="52:54" ht="15.75" customHeight="1">
      <c r="AZ8749" s="138">
        <f t="shared" ca="1" si="170"/>
        <v>384000</v>
      </c>
      <c r="BA8749" s="138">
        <f t="shared" ca="1" si="171"/>
        <v>383999</v>
      </c>
      <c r="BB8749" s="138">
        <f t="shared" ca="1" si="172"/>
        <v>1</v>
      </c>
    </row>
    <row r="8750" spans="52:54" ht="15.75" customHeight="1">
      <c r="AZ8750" s="138">
        <f t="shared" ca="1" si="170"/>
        <v>336000</v>
      </c>
      <c r="BA8750" s="138">
        <f t="shared" ca="1" si="171"/>
        <v>335999</v>
      </c>
      <c r="BB8750" s="138">
        <f t="shared" ca="1" si="172"/>
        <v>1</v>
      </c>
    </row>
    <row r="8751" spans="52:54" ht="15.75" customHeight="1">
      <c r="AZ8751" s="138">
        <f t="shared" ca="1" si="170"/>
        <v>344000</v>
      </c>
      <c r="BA8751" s="138">
        <f t="shared" ca="1" si="171"/>
        <v>343999</v>
      </c>
      <c r="BB8751" s="138">
        <f t="shared" ca="1" si="172"/>
        <v>1</v>
      </c>
    </row>
    <row r="8752" spans="52:54" ht="15.75" customHeight="1">
      <c r="AZ8752" s="138">
        <f t="shared" ca="1" si="170"/>
        <v>277000</v>
      </c>
      <c r="BA8752" s="138">
        <f t="shared" ca="1" si="171"/>
        <v>276999</v>
      </c>
      <c r="BB8752" s="138">
        <f t="shared" ca="1" si="172"/>
        <v>1</v>
      </c>
    </row>
    <row r="8753" spans="52:54" ht="15.75" customHeight="1">
      <c r="AZ8753" s="138">
        <f t="shared" ca="1" si="170"/>
        <v>302000</v>
      </c>
      <c r="BA8753" s="138">
        <f t="shared" ca="1" si="171"/>
        <v>301999</v>
      </c>
      <c r="BB8753" s="138">
        <f t="shared" ca="1" si="172"/>
        <v>1</v>
      </c>
    </row>
    <row r="8754" spans="52:54" ht="15.75" customHeight="1">
      <c r="AZ8754" s="138">
        <f t="shared" ca="1" si="170"/>
        <v>400000</v>
      </c>
      <c r="BA8754" s="138">
        <f t="shared" ca="1" si="171"/>
        <v>399999</v>
      </c>
      <c r="BB8754" s="138">
        <f t="shared" ca="1" si="172"/>
        <v>1</v>
      </c>
    </row>
    <row r="8755" spans="52:54" ht="15.75" customHeight="1">
      <c r="AZ8755" s="138">
        <f t="shared" ca="1" si="170"/>
        <v>241000</v>
      </c>
      <c r="BA8755" s="138">
        <f t="shared" ca="1" si="171"/>
        <v>240999</v>
      </c>
      <c r="BB8755" s="138">
        <f t="shared" ca="1" si="172"/>
        <v>1</v>
      </c>
    </row>
    <row r="8756" spans="52:54" ht="15.75" customHeight="1">
      <c r="AZ8756" s="138">
        <f t="shared" ca="1" si="170"/>
        <v>207000</v>
      </c>
      <c r="BA8756" s="138">
        <f t="shared" ca="1" si="171"/>
        <v>206999</v>
      </c>
      <c r="BB8756" s="138">
        <f t="shared" ca="1" si="172"/>
        <v>1</v>
      </c>
    </row>
    <row r="8757" spans="52:54" ht="15.75" customHeight="1">
      <c r="AZ8757" s="138">
        <f t="shared" ca="1" si="170"/>
        <v>103000</v>
      </c>
      <c r="BA8757" s="138">
        <f t="shared" ca="1" si="171"/>
        <v>102999</v>
      </c>
      <c r="BB8757" s="138">
        <f t="shared" ca="1" si="172"/>
        <v>1</v>
      </c>
    </row>
    <row r="8758" spans="52:54" ht="15.75" customHeight="1">
      <c r="AZ8758" s="138">
        <f t="shared" ca="1" si="170"/>
        <v>169000</v>
      </c>
      <c r="BA8758" s="138">
        <f t="shared" ca="1" si="171"/>
        <v>168999</v>
      </c>
      <c r="BB8758" s="138">
        <f t="shared" ca="1" si="172"/>
        <v>1</v>
      </c>
    </row>
    <row r="8759" spans="52:54" ht="15.75" customHeight="1">
      <c r="AZ8759" s="138">
        <f t="shared" ca="1" si="170"/>
        <v>217000</v>
      </c>
      <c r="BA8759" s="138">
        <f t="shared" ca="1" si="171"/>
        <v>216999</v>
      </c>
      <c r="BB8759" s="138">
        <f t="shared" ca="1" si="172"/>
        <v>1</v>
      </c>
    </row>
    <row r="8760" spans="52:54" ht="15.75" customHeight="1">
      <c r="AZ8760" s="138">
        <f t="shared" ca="1" si="170"/>
        <v>183000</v>
      </c>
      <c r="BA8760" s="138">
        <f t="shared" ca="1" si="171"/>
        <v>182999</v>
      </c>
      <c r="BB8760" s="138">
        <f t="shared" ca="1" si="172"/>
        <v>1</v>
      </c>
    </row>
    <row r="8761" spans="52:54" ht="15.75" customHeight="1">
      <c r="AZ8761" s="138">
        <f t="shared" ca="1" si="170"/>
        <v>118000</v>
      </c>
      <c r="BA8761" s="138">
        <f t="shared" ca="1" si="171"/>
        <v>117999</v>
      </c>
      <c r="BB8761" s="138">
        <f t="shared" ca="1" si="172"/>
        <v>1</v>
      </c>
    </row>
    <row r="8762" spans="52:54" ht="15.75" customHeight="1">
      <c r="AZ8762" s="138">
        <f t="shared" ca="1" si="170"/>
        <v>225000</v>
      </c>
      <c r="BA8762" s="138">
        <f t="shared" ca="1" si="171"/>
        <v>224999</v>
      </c>
      <c r="BB8762" s="138">
        <f t="shared" ca="1" si="172"/>
        <v>1</v>
      </c>
    </row>
    <row r="8763" spans="52:54" ht="15.75" customHeight="1">
      <c r="AZ8763" s="138">
        <f t="shared" ca="1" si="170"/>
        <v>356000</v>
      </c>
      <c r="BA8763" s="138">
        <f t="shared" ca="1" si="171"/>
        <v>355999</v>
      </c>
      <c r="BB8763" s="138">
        <f t="shared" ca="1" si="172"/>
        <v>1</v>
      </c>
    </row>
    <row r="8764" spans="52:54" ht="15.75" customHeight="1">
      <c r="AZ8764" s="138">
        <f t="shared" ca="1" si="170"/>
        <v>290000</v>
      </c>
      <c r="BA8764" s="138">
        <f t="shared" ca="1" si="171"/>
        <v>289999</v>
      </c>
      <c r="BB8764" s="138">
        <f t="shared" ca="1" si="172"/>
        <v>1</v>
      </c>
    </row>
    <row r="8765" spans="52:54" ht="15.75" customHeight="1">
      <c r="AZ8765" s="138">
        <f t="shared" ca="1" si="170"/>
        <v>291000</v>
      </c>
      <c r="BA8765" s="138">
        <f t="shared" ca="1" si="171"/>
        <v>290999</v>
      </c>
      <c r="BB8765" s="138">
        <f t="shared" ca="1" si="172"/>
        <v>1</v>
      </c>
    </row>
    <row r="8766" spans="52:54" ht="15.75" customHeight="1">
      <c r="AZ8766" s="138">
        <f t="shared" ca="1" si="170"/>
        <v>164000</v>
      </c>
      <c r="BA8766" s="138">
        <f t="shared" ca="1" si="171"/>
        <v>163999</v>
      </c>
      <c r="BB8766" s="138">
        <f t="shared" ca="1" si="172"/>
        <v>1</v>
      </c>
    </row>
    <row r="8767" spans="52:54" ht="15.75" customHeight="1">
      <c r="AZ8767" s="138">
        <f t="shared" ca="1" si="170"/>
        <v>108000</v>
      </c>
      <c r="BA8767" s="138">
        <f t="shared" ca="1" si="171"/>
        <v>107999</v>
      </c>
      <c r="BB8767" s="138">
        <f t="shared" ca="1" si="172"/>
        <v>1</v>
      </c>
    </row>
    <row r="8768" spans="52:54" ht="15.75" customHeight="1">
      <c r="AZ8768" s="138">
        <f t="shared" ca="1" si="170"/>
        <v>294000</v>
      </c>
      <c r="BA8768" s="138">
        <f t="shared" ca="1" si="171"/>
        <v>293999</v>
      </c>
      <c r="BB8768" s="138">
        <f t="shared" ca="1" si="172"/>
        <v>1</v>
      </c>
    </row>
    <row r="8769" spans="52:54" ht="15.75" customHeight="1">
      <c r="AZ8769" s="138">
        <f t="shared" ca="1" si="170"/>
        <v>395000</v>
      </c>
      <c r="BA8769" s="138">
        <f t="shared" ca="1" si="171"/>
        <v>394999</v>
      </c>
      <c r="BB8769" s="138">
        <f t="shared" ca="1" si="172"/>
        <v>1</v>
      </c>
    </row>
    <row r="8770" spans="52:54" ht="15.75" customHeight="1">
      <c r="AZ8770" s="138">
        <f t="shared" ca="1" si="170"/>
        <v>253000</v>
      </c>
      <c r="BA8770" s="138">
        <f t="shared" ca="1" si="171"/>
        <v>252999</v>
      </c>
      <c r="BB8770" s="138">
        <f t="shared" ca="1" si="172"/>
        <v>1</v>
      </c>
    </row>
    <row r="8771" spans="52:54" ht="15.75" customHeight="1">
      <c r="AZ8771" s="138">
        <f t="shared" ca="1" si="170"/>
        <v>336000</v>
      </c>
      <c r="BA8771" s="138">
        <f t="shared" ca="1" si="171"/>
        <v>335999</v>
      </c>
      <c r="BB8771" s="138">
        <f t="shared" ca="1" si="172"/>
        <v>1</v>
      </c>
    </row>
    <row r="8772" spans="52:54" ht="15.75" customHeight="1">
      <c r="AZ8772" s="138">
        <f t="shared" ca="1" si="170"/>
        <v>229000</v>
      </c>
      <c r="BA8772" s="138">
        <f t="shared" ca="1" si="171"/>
        <v>228999</v>
      </c>
      <c r="BB8772" s="138">
        <f t="shared" ca="1" si="172"/>
        <v>1</v>
      </c>
    </row>
    <row r="8773" spans="52:54" ht="15.75" customHeight="1">
      <c r="AZ8773" s="138">
        <f t="shared" ca="1" si="170"/>
        <v>105000</v>
      </c>
      <c r="BA8773" s="138">
        <f t="shared" ca="1" si="171"/>
        <v>104999</v>
      </c>
      <c r="BB8773" s="138">
        <f t="shared" ca="1" si="172"/>
        <v>1</v>
      </c>
    </row>
    <row r="8774" spans="52:54" ht="15.75" customHeight="1">
      <c r="AZ8774" s="138">
        <f t="shared" ca="1" si="170"/>
        <v>388000</v>
      </c>
      <c r="BA8774" s="138">
        <f t="shared" ca="1" si="171"/>
        <v>387999</v>
      </c>
      <c r="BB8774" s="138">
        <f t="shared" ca="1" si="172"/>
        <v>1</v>
      </c>
    </row>
    <row r="8775" spans="52:54" ht="15.75" customHeight="1">
      <c r="AZ8775" s="138">
        <f t="shared" ca="1" si="170"/>
        <v>143000</v>
      </c>
      <c r="BA8775" s="138">
        <f t="shared" ca="1" si="171"/>
        <v>142999</v>
      </c>
      <c r="BB8775" s="138">
        <f t="shared" ca="1" si="172"/>
        <v>1</v>
      </c>
    </row>
    <row r="8776" spans="52:54" ht="15.75" customHeight="1">
      <c r="AZ8776" s="138">
        <f t="shared" ca="1" si="170"/>
        <v>332000</v>
      </c>
      <c r="BA8776" s="138">
        <f t="shared" ca="1" si="171"/>
        <v>331999</v>
      </c>
      <c r="BB8776" s="138">
        <f t="shared" ca="1" si="172"/>
        <v>1</v>
      </c>
    </row>
    <row r="8777" spans="52:54" ht="15.75" customHeight="1">
      <c r="AZ8777" s="138">
        <f t="shared" ca="1" si="170"/>
        <v>207000</v>
      </c>
      <c r="BA8777" s="138">
        <f t="shared" ca="1" si="171"/>
        <v>206999</v>
      </c>
      <c r="BB8777" s="138">
        <f t="shared" ca="1" si="172"/>
        <v>1</v>
      </c>
    </row>
    <row r="8778" spans="52:54" ht="15.75" customHeight="1">
      <c r="AZ8778" s="138">
        <f t="shared" ca="1" si="170"/>
        <v>325000</v>
      </c>
      <c r="BA8778" s="138">
        <f t="shared" ca="1" si="171"/>
        <v>324999</v>
      </c>
      <c r="BB8778" s="138">
        <f t="shared" ca="1" si="172"/>
        <v>1</v>
      </c>
    </row>
    <row r="8779" spans="52:54" ht="15.75" customHeight="1">
      <c r="AZ8779" s="138">
        <f t="shared" ca="1" si="170"/>
        <v>256000</v>
      </c>
      <c r="BA8779" s="138">
        <f t="shared" ca="1" si="171"/>
        <v>255999</v>
      </c>
      <c r="BB8779" s="138">
        <f t="shared" ca="1" si="172"/>
        <v>1</v>
      </c>
    </row>
    <row r="8780" spans="52:54" ht="15.75" customHeight="1">
      <c r="AZ8780" s="138">
        <f t="shared" ca="1" si="170"/>
        <v>325000</v>
      </c>
      <c r="BA8780" s="138">
        <f t="shared" ca="1" si="171"/>
        <v>324999</v>
      </c>
      <c r="BB8780" s="138">
        <f t="shared" ca="1" si="172"/>
        <v>1</v>
      </c>
    </row>
    <row r="8781" spans="52:54" ht="15.75" customHeight="1">
      <c r="AZ8781" s="138">
        <f t="shared" ca="1" si="170"/>
        <v>296000</v>
      </c>
      <c r="BA8781" s="138">
        <f t="shared" ca="1" si="171"/>
        <v>295999</v>
      </c>
      <c r="BB8781" s="138">
        <f t="shared" ca="1" si="172"/>
        <v>1</v>
      </c>
    </row>
    <row r="8782" spans="52:54" ht="15.75" customHeight="1">
      <c r="AZ8782" s="138">
        <f t="shared" ca="1" si="170"/>
        <v>102000</v>
      </c>
      <c r="BA8782" s="138">
        <f t="shared" ca="1" si="171"/>
        <v>101999</v>
      </c>
      <c r="BB8782" s="138">
        <f t="shared" ca="1" si="172"/>
        <v>1</v>
      </c>
    </row>
    <row r="8783" spans="52:54" ht="15.75" customHeight="1">
      <c r="AZ8783" s="138">
        <f t="shared" ca="1" si="170"/>
        <v>313000</v>
      </c>
      <c r="BA8783" s="138">
        <f t="shared" ca="1" si="171"/>
        <v>312999</v>
      </c>
      <c r="BB8783" s="138">
        <f t="shared" ca="1" si="172"/>
        <v>1</v>
      </c>
    </row>
    <row r="8784" spans="52:54" ht="15.75" customHeight="1">
      <c r="AZ8784" s="138">
        <f t="shared" ca="1" si="170"/>
        <v>110000</v>
      </c>
      <c r="BA8784" s="138">
        <f t="shared" ca="1" si="171"/>
        <v>109999</v>
      </c>
      <c r="BB8784" s="138">
        <f t="shared" ca="1" si="172"/>
        <v>1</v>
      </c>
    </row>
    <row r="8785" spans="52:54" ht="15.75" customHeight="1">
      <c r="AZ8785" s="138">
        <f t="shared" ca="1" si="170"/>
        <v>162000</v>
      </c>
      <c r="BA8785" s="138">
        <f t="shared" ca="1" si="171"/>
        <v>161999</v>
      </c>
      <c r="BB8785" s="138">
        <f t="shared" ca="1" si="172"/>
        <v>1</v>
      </c>
    </row>
    <row r="8786" spans="52:54" ht="15.75" customHeight="1">
      <c r="AZ8786" s="138">
        <f t="shared" ca="1" si="170"/>
        <v>334000</v>
      </c>
      <c r="BA8786" s="138">
        <f t="shared" ca="1" si="171"/>
        <v>333999</v>
      </c>
      <c r="BB8786" s="138">
        <f t="shared" ca="1" si="172"/>
        <v>1</v>
      </c>
    </row>
    <row r="8787" spans="52:54" ht="15.75" customHeight="1">
      <c r="AZ8787" s="138">
        <f t="shared" ca="1" si="170"/>
        <v>312000</v>
      </c>
      <c r="BA8787" s="138">
        <f t="shared" ca="1" si="171"/>
        <v>311999</v>
      </c>
      <c r="BB8787" s="138">
        <f t="shared" ca="1" si="172"/>
        <v>1</v>
      </c>
    </row>
    <row r="8788" spans="52:54" ht="15.75" customHeight="1">
      <c r="AZ8788" s="138">
        <f t="shared" ca="1" si="170"/>
        <v>319000</v>
      </c>
      <c r="BA8788" s="138">
        <f t="shared" ca="1" si="171"/>
        <v>318999</v>
      </c>
      <c r="BB8788" s="138">
        <f t="shared" ca="1" si="172"/>
        <v>1</v>
      </c>
    </row>
    <row r="8789" spans="52:54" ht="15.75" customHeight="1">
      <c r="AZ8789" s="138">
        <f t="shared" ca="1" si="170"/>
        <v>135000</v>
      </c>
      <c r="BA8789" s="138">
        <f t="shared" ca="1" si="171"/>
        <v>134999</v>
      </c>
      <c r="BB8789" s="138">
        <f t="shared" ca="1" si="172"/>
        <v>1</v>
      </c>
    </row>
    <row r="8790" spans="52:54" ht="15.75" customHeight="1">
      <c r="AZ8790" s="138">
        <f t="shared" ca="1" si="170"/>
        <v>299000</v>
      </c>
      <c r="BA8790" s="138">
        <f t="shared" ca="1" si="171"/>
        <v>298999</v>
      </c>
      <c r="BB8790" s="138">
        <f t="shared" ca="1" si="172"/>
        <v>1</v>
      </c>
    </row>
    <row r="8791" spans="52:54" ht="15.75" customHeight="1">
      <c r="AZ8791" s="138">
        <f t="shared" ca="1" si="170"/>
        <v>392000</v>
      </c>
      <c r="BA8791" s="138">
        <f t="shared" ca="1" si="171"/>
        <v>391999</v>
      </c>
      <c r="BB8791" s="138">
        <f t="shared" ca="1" si="172"/>
        <v>1</v>
      </c>
    </row>
    <row r="8792" spans="52:54" ht="15.75" customHeight="1">
      <c r="AZ8792" s="138">
        <f t="shared" ca="1" si="170"/>
        <v>122000</v>
      </c>
      <c r="BA8792" s="138">
        <f t="shared" ca="1" si="171"/>
        <v>121999</v>
      </c>
      <c r="BB8792" s="138">
        <f t="shared" ca="1" si="172"/>
        <v>1</v>
      </c>
    </row>
    <row r="8793" spans="52:54" ht="15.75" customHeight="1">
      <c r="AZ8793" s="138">
        <f t="shared" ca="1" si="170"/>
        <v>212000</v>
      </c>
      <c r="BA8793" s="138">
        <f t="shared" ca="1" si="171"/>
        <v>211999</v>
      </c>
      <c r="BB8793" s="138">
        <f t="shared" ca="1" si="172"/>
        <v>1</v>
      </c>
    </row>
    <row r="8794" spans="52:54" ht="15.75" customHeight="1">
      <c r="AZ8794" s="138">
        <f t="shared" ca="1" si="170"/>
        <v>186000</v>
      </c>
      <c r="BA8794" s="138">
        <f t="shared" ca="1" si="171"/>
        <v>185999</v>
      </c>
      <c r="BB8794" s="138">
        <f t="shared" ca="1" si="172"/>
        <v>1</v>
      </c>
    </row>
    <row r="8795" spans="52:54" ht="15.75" customHeight="1">
      <c r="AZ8795" s="138">
        <f t="shared" ca="1" si="170"/>
        <v>196000</v>
      </c>
      <c r="BA8795" s="138">
        <f t="shared" ca="1" si="171"/>
        <v>195999</v>
      </c>
      <c r="BB8795" s="138">
        <f t="shared" ca="1" si="172"/>
        <v>1</v>
      </c>
    </row>
    <row r="8796" spans="52:54" ht="15.75" customHeight="1">
      <c r="AZ8796" s="138">
        <f t="shared" ca="1" si="170"/>
        <v>243000</v>
      </c>
      <c r="BA8796" s="138">
        <f t="shared" ca="1" si="171"/>
        <v>242999</v>
      </c>
      <c r="BB8796" s="138">
        <f t="shared" ca="1" si="172"/>
        <v>1</v>
      </c>
    </row>
    <row r="8797" spans="52:54" ht="15.75" customHeight="1">
      <c r="AZ8797" s="138">
        <f t="shared" ca="1" si="170"/>
        <v>363000</v>
      </c>
      <c r="BA8797" s="138">
        <f t="shared" ca="1" si="171"/>
        <v>362999</v>
      </c>
      <c r="BB8797" s="138">
        <f t="shared" ca="1" si="172"/>
        <v>1</v>
      </c>
    </row>
    <row r="8798" spans="52:54" ht="15.75" customHeight="1">
      <c r="AZ8798" s="138">
        <f t="shared" ca="1" si="170"/>
        <v>228000</v>
      </c>
      <c r="BA8798" s="138">
        <f t="shared" ca="1" si="171"/>
        <v>227999</v>
      </c>
      <c r="BB8798" s="138">
        <f t="shared" ca="1" si="172"/>
        <v>1</v>
      </c>
    </row>
    <row r="8799" spans="52:54" ht="15.75" customHeight="1">
      <c r="AZ8799" s="138">
        <f t="shared" ca="1" si="170"/>
        <v>171000</v>
      </c>
      <c r="BA8799" s="138">
        <f t="shared" ca="1" si="171"/>
        <v>170999</v>
      </c>
      <c r="BB8799" s="138">
        <f t="shared" ca="1" si="172"/>
        <v>1</v>
      </c>
    </row>
    <row r="8800" spans="52:54" ht="15.75" customHeight="1">
      <c r="AZ8800" s="138">
        <f t="shared" ca="1" si="170"/>
        <v>150000</v>
      </c>
      <c r="BA8800" s="138">
        <f t="shared" ca="1" si="171"/>
        <v>149999</v>
      </c>
      <c r="BB8800" s="138">
        <f t="shared" ca="1" si="172"/>
        <v>1</v>
      </c>
    </row>
    <row r="8801" spans="52:54" ht="15.75" customHeight="1">
      <c r="AZ8801" s="138">
        <f t="shared" ca="1" si="170"/>
        <v>148000</v>
      </c>
      <c r="BA8801" s="138">
        <f t="shared" ca="1" si="171"/>
        <v>147999</v>
      </c>
      <c r="BB8801" s="138">
        <f t="shared" ca="1" si="172"/>
        <v>1</v>
      </c>
    </row>
    <row r="8802" spans="52:54" ht="15.75" customHeight="1">
      <c r="AZ8802" s="138">
        <f t="shared" ca="1" si="170"/>
        <v>294000</v>
      </c>
      <c r="BA8802" s="138">
        <f t="shared" ca="1" si="171"/>
        <v>293999</v>
      </c>
      <c r="BB8802" s="138">
        <f t="shared" ca="1" si="172"/>
        <v>1</v>
      </c>
    </row>
    <row r="8803" spans="52:54" ht="15.75" customHeight="1">
      <c r="AZ8803" s="138">
        <f t="shared" ca="1" si="170"/>
        <v>279000</v>
      </c>
      <c r="BA8803" s="138">
        <f t="shared" ca="1" si="171"/>
        <v>278999</v>
      </c>
      <c r="BB8803" s="138">
        <f t="shared" ca="1" si="172"/>
        <v>1</v>
      </c>
    </row>
    <row r="8804" spans="52:54" ht="15.75" customHeight="1">
      <c r="AZ8804" s="138">
        <f t="shared" ca="1" si="170"/>
        <v>178000</v>
      </c>
      <c r="BA8804" s="138">
        <f t="shared" ca="1" si="171"/>
        <v>177999</v>
      </c>
      <c r="BB8804" s="138">
        <f t="shared" ca="1" si="172"/>
        <v>1</v>
      </c>
    </row>
    <row r="8805" spans="52:54" ht="15.75" customHeight="1">
      <c r="AZ8805" s="138">
        <f t="shared" ca="1" si="170"/>
        <v>193000</v>
      </c>
      <c r="BA8805" s="138">
        <f t="shared" ca="1" si="171"/>
        <v>192999</v>
      </c>
      <c r="BB8805" s="138">
        <f t="shared" ca="1" si="172"/>
        <v>1</v>
      </c>
    </row>
    <row r="8806" spans="52:54" ht="15.75" customHeight="1">
      <c r="AZ8806" s="138">
        <f t="shared" ca="1" si="170"/>
        <v>209000</v>
      </c>
      <c r="BA8806" s="138">
        <f t="shared" ca="1" si="171"/>
        <v>208999</v>
      </c>
      <c r="BB8806" s="138">
        <f t="shared" ca="1" si="172"/>
        <v>1</v>
      </c>
    </row>
    <row r="8807" spans="52:54" ht="15.75" customHeight="1">
      <c r="AZ8807" s="138">
        <f t="shared" ca="1" si="170"/>
        <v>157000</v>
      </c>
      <c r="BA8807" s="138">
        <f t="shared" ca="1" si="171"/>
        <v>156999</v>
      </c>
      <c r="BB8807" s="138">
        <f t="shared" ca="1" si="172"/>
        <v>1</v>
      </c>
    </row>
    <row r="8808" spans="52:54" ht="15.75" customHeight="1">
      <c r="AZ8808" s="138">
        <f t="shared" ca="1" si="170"/>
        <v>262000</v>
      </c>
      <c r="BA8808" s="138">
        <f t="shared" ca="1" si="171"/>
        <v>261999</v>
      </c>
      <c r="BB8808" s="138">
        <f t="shared" ca="1" si="172"/>
        <v>1</v>
      </c>
    </row>
    <row r="8809" spans="52:54" ht="15.75" customHeight="1">
      <c r="AZ8809" s="138">
        <f t="shared" ca="1" si="170"/>
        <v>310000</v>
      </c>
      <c r="BA8809" s="138">
        <f t="shared" ca="1" si="171"/>
        <v>309999</v>
      </c>
      <c r="BB8809" s="138">
        <f t="shared" ca="1" si="172"/>
        <v>1</v>
      </c>
    </row>
    <row r="8810" spans="52:54" ht="15.75" customHeight="1">
      <c r="AZ8810" s="138">
        <f t="shared" ca="1" si="170"/>
        <v>292000</v>
      </c>
      <c r="BA8810" s="138">
        <f t="shared" ca="1" si="171"/>
        <v>291999</v>
      </c>
      <c r="BB8810" s="138">
        <f t="shared" ca="1" si="172"/>
        <v>1</v>
      </c>
    </row>
    <row r="8811" spans="52:54" ht="15.75" customHeight="1">
      <c r="AZ8811" s="138">
        <f t="shared" ca="1" si="170"/>
        <v>267000</v>
      </c>
      <c r="BA8811" s="138">
        <f t="shared" ca="1" si="171"/>
        <v>266999</v>
      </c>
      <c r="BB8811" s="138">
        <f t="shared" ca="1" si="172"/>
        <v>1</v>
      </c>
    </row>
    <row r="8812" spans="52:54" ht="15.75" customHeight="1">
      <c r="AZ8812" s="138">
        <f t="shared" ca="1" si="170"/>
        <v>181000</v>
      </c>
      <c r="BA8812" s="138">
        <f t="shared" ca="1" si="171"/>
        <v>180999</v>
      </c>
      <c r="BB8812" s="138">
        <f t="shared" ca="1" si="172"/>
        <v>1</v>
      </c>
    </row>
    <row r="8813" spans="52:54" ht="15.75" customHeight="1">
      <c r="AZ8813" s="138">
        <f t="shared" ca="1" si="170"/>
        <v>387000</v>
      </c>
      <c r="BA8813" s="138">
        <f t="shared" ca="1" si="171"/>
        <v>386999</v>
      </c>
      <c r="BB8813" s="138">
        <f t="shared" ca="1" si="172"/>
        <v>1</v>
      </c>
    </row>
    <row r="8814" spans="52:54" ht="15.75" customHeight="1">
      <c r="AZ8814" s="138">
        <f t="shared" ca="1" si="170"/>
        <v>341000</v>
      </c>
      <c r="BA8814" s="138">
        <f t="shared" ca="1" si="171"/>
        <v>340999</v>
      </c>
      <c r="BB8814" s="138">
        <f t="shared" ca="1" si="172"/>
        <v>1</v>
      </c>
    </row>
    <row r="8815" spans="52:54" ht="15.75" customHeight="1">
      <c r="AZ8815" s="138">
        <f t="shared" ca="1" si="170"/>
        <v>129000</v>
      </c>
      <c r="BA8815" s="138">
        <f t="shared" ca="1" si="171"/>
        <v>128999</v>
      </c>
      <c r="BB8815" s="138">
        <f t="shared" ca="1" si="172"/>
        <v>1</v>
      </c>
    </row>
    <row r="8816" spans="52:54" ht="15.75" customHeight="1">
      <c r="AZ8816" s="138">
        <f t="shared" ca="1" si="170"/>
        <v>343000</v>
      </c>
      <c r="BA8816" s="138">
        <f t="shared" ca="1" si="171"/>
        <v>342999</v>
      </c>
      <c r="BB8816" s="138">
        <f t="shared" ca="1" si="172"/>
        <v>1</v>
      </c>
    </row>
    <row r="8817" spans="52:54" ht="15.75" customHeight="1">
      <c r="AZ8817" s="138">
        <f t="shared" ca="1" si="170"/>
        <v>362000</v>
      </c>
      <c r="BA8817" s="138">
        <f t="shared" ca="1" si="171"/>
        <v>361999</v>
      </c>
      <c r="BB8817" s="138">
        <f t="shared" ca="1" si="172"/>
        <v>1</v>
      </c>
    </row>
    <row r="8818" spans="52:54" ht="15.75" customHeight="1">
      <c r="AZ8818" s="138">
        <f t="shared" ca="1" si="170"/>
        <v>171000</v>
      </c>
      <c r="BA8818" s="138">
        <f t="shared" ca="1" si="171"/>
        <v>170999</v>
      </c>
      <c r="BB8818" s="138">
        <f t="shared" ca="1" si="172"/>
        <v>1</v>
      </c>
    </row>
    <row r="8819" spans="52:54" ht="15.75" customHeight="1">
      <c r="AZ8819" s="138">
        <f t="shared" ca="1" si="170"/>
        <v>362000</v>
      </c>
      <c r="BA8819" s="138">
        <f t="shared" ca="1" si="171"/>
        <v>361999</v>
      </c>
      <c r="BB8819" s="138">
        <f t="shared" ca="1" si="172"/>
        <v>1</v>
      </c>
    </row>
    <row r="8820" spans="52:54" ht="15.75" customHeight="1">
      <c r="AZ8820" s="138">
        <f t="shared" ca="1" si="170"/>
        <v>356000</v>
      </c>
      <c r="BA8820" s="138">
        <f t="shared" ca="1" si="171"/>
        <v>355999</v>
      </c>
      <c r="BB8820" s="138">
        <f t="shared" ca="1" si="172"/>
        <v>1</v>
      </c>
    </row>
    <row r="8821" spans="52:54" ht="15.75" customHeight="1">
      <c r="AZ8821" s="138">
        <f t="shared" ca="1" si="170"/>
        <v>331000</v>
      </c>
      <c r="BA8821" s="138">
        <f t="shared" ca="1" si="171"/>
        <v>330999</v>
      </c>
      <c r="BB8821" s="138">
        <f t="shared" ca="1" si="172"/>
        <v>1</v>
      </c>
    </row>
    <row r="8822" spans="52:54" ht="15.75" customHeight="1">
      <c r="AZ8822" s="138">
        <f t="shared" ca="1" si="170"/>
        <v>340000</v>
      </c>
      <c r="BA8822" s="138">
        <f t="shared" ca="1" si="171"/>
        <v>339999</v>
      </c>
      <c r="BB8822" s="138">
        <f t="shared" ca="1" si="172"/>
        <v>1</v>
      </c>
    </row>
    <row r="8823" spans="52:54" ht="15.75" customHeight="1">
      <c r="AZ8823" s="138">
        <f t="shared" ca="1" si="170"/>
        <v>348000</v>
      </c>
      <c r="BA8823" s="138">
        <f t="shared" ca="1" si="171"/>
        <v>347999</v>
      </c>
      <c r="BB8823" s="138">
        <f t="shared" ca="1" si="172"/>
        <v>1</v>
      </c>
    </row>
    <row r="8824" spans="52:54" ht="15.75" customHeight="1">
      <c r="AZ8824" s="138">
        <f t="shared" ca="1" si="170"/>
        <v>107000</v>
      </c>
      <c r="BA8824" s="138">
        <f t="shared" ca="1" si="171"/>
        <v>106999</v>
      </c>
      <c r="BB8824" s="138">
        <f t="shared" ca="1" si="172"/>
        <v>1</v>
      </c>
    </row>
    <row r="8825" spans="52:54" ht="15.75" customHeight="1">
      <c r="AZ8825" s="138">
        <f t="shared" ca="1" si="170"/>
        <v>251000</v>
      </c>
      <c r="BA8825" s="138">
        <f t="shared" ca="1" si="171"/>
        <v>250999</v>
      </c>
      <c r="BB8825" s="138">
        <f t="shared" ca="1" si="172"/>
        <v>1</v>
      </c>
    </row>
    <row r="8826" spans="52:54" ht="15.75" customHeight="1">
      <c r="AZ8826" s="138">
        <f t="shared" ca="1" si="170"/>
        <v>245000</v>
      </c>
      <c r="BA8826" s="138">
        <f t="shared" ca="1" si="171"/>
        <v>244999</v>
      </c>
      <c r="BB8826" s="138">
        <f t="shared" ca="1" si="172"/>
        <v>1</v>
      </c>
    </row>
    <row r="8827" spans="52:54" ht="15.75" customHeight="1">
      <c r="AZ8827" s="138">
        <f t="shared" ca="1" si="170"/>
        <v>257000</v>
      </c>
      <c r="BA8827" s="138">
        <f t="shared" ca="1" si="171"/>
        <v>256999</v>
      </c>
      <c r="BB8827" s="138">
        <f t="shared" ca="1" si="172"/>
        <v>1</v>
      </c>
    </row>
    <row r="8828" spans="52:54" ht="15.75" customHeight="1">
      <c r="AZ8828" s="138">
        <f t="shared" ca="1" si="170"/>
        <v>132000</v>
      </c>
      <c r="BA8828" s="138">
        <f t="shared" ca="1" si="171"/>
        <v>131999</v>
      </c>
      <c r="BB8828" s="138">
        <f t="shared" ca="1" si="172"/>
        <v>1</v>
      </c>
    </row>
    <row r="8829" spans="52:54" ht="15.75" customHeight="1">
      <c r="AZ8829" s="138">
        <f t="shared" ca="1" si="170"/>
        <v>129000</v>
      </c>
      <c r="BA8829" s="138">
        <f t="shared" ca="1" si="171"/>
        <v>128999</v>
      </c>
      <c r="BB8829" s="138">
        <f t="shared" ca="1" si="172"/>
        <v>1</v>
      </c>
    </row>
    <row r="8830" spans="52:54" ht="15.75" customHeight="1">
      <c r="AZ8830" s="138">
        <f t="shared" ca="1" si="170"/>
        <v>277000</v>
      </c>
      <c r="BA8830" s="138">
        <f t="shared" ca="1" si="171"/>
        <v>276999</v>
      </c>
      <c r="BB8830" s="138">
        <f t="shared" ca="1" si="172"/>
        <v>1</v>
      </c>
    </row>
    <row r="8831" spans="52:54" ht="15.75" customHeight="1">
      <c r="AZ8831" s="138">
        <f t="shared" ca="1" si="170"/>
        <v>292000</v>
      </c>
      <c r="BA8831" s="138">
        <f t="shared" ca="1" si="171"/>
        <v>291999</v>
      </c>
      <c r="BB8831" s="138">
        <f t="shared" ca="1" si="172"/>
        <v>1</v>
      </c>
    </row>
    <row r="8832" spans="52:54" ht="15.75" customHeight="1">
      <c r="AZ8832" s="138">
        <f t="shared" ca="1" si="170"/>
        <v>303000</v>
      </c>
      <c r="BA8832" s="138">
        <f t="shared" ca="1" si="171"/>
        <v>302999</v>
      </c>
      <c r="BB8832" s="138">
        <f t="shared" ca="1" si="172"/>
        <v>1</v>
      </c>
    </row>
    <row r="8833" spans="52:54" ht="15.75" customHeight="1">
      <c r="AZ8833" s="138">
        <f t="shared" ca="1" si="170"/>
        <v>297000</v>
      </c>
      <c r="BA8833" s="138">
        <f t="shared" ca="1" si="171"/>
        <v>296999</v>
      </c>
      <c r="BB8833" s="138">
        <f t="shared" ca="1" si="172"/>
        <v>1</v>
      </c>
    </row>
    <row r="8834" spans="52:54" ht="15.75" customHeight="1">
      <c r="AZ8834" s="138">
        <f t="shared" ca="1" si="170"/>
        <v>236000</v>
      </c>
      <c r="BA8834" s="138">
        <f t="shared" ca="1" si="171"/>
        <v>235999</v>
      </c>
      <c r="BB8834" s="138">
        <f t="shared" ca="1" si="172"/>
        <v>1</v>
      </c>
    </row>
    <row r="8835" spans="52:54" ht="15.75" customHeight="1">
      <c r="AZ8835" s="138">
        <f t="shared" ca="1" si="170"/>
        <v>211000</v>
      </c>
      <c r="BA8835" s="138">
        <f t="shared" ca="1" si="171"/>
        <v>210999</v>
      </c>
      <c r="BB8835" s="138">
        <f t="shared" ca="1" si="172"/>
        <v>1</v>
      </c>
    </row>
    <row r="8836" spans="52:54" ht="15.75" customHeight="1">
      <c r="AZ8836" s="138">
        <f t="shared" ca="1" si="170"/>
        <v>311000</v>
      </c>
      <c r="BA8836" s="138">
        <f t="shared" ca="1" si="171"/>
        <v>310999</v>
      </c>
      <c r="BB8836" s="138">
        <f t="shared" ca="1" si="172"/>
        <v>1</v>
      </c>
    </row>
    <row r="8837" spans="52:54" ht="15.75" customHeight="1">
      <c r="AZ8837" s="138">
        <f t="shared" ca="1" si="170"/>
        <v>347000</v>
      </c>
      <c r="BA8837" s="138">
        <f t="shared" ca="1" si="171"/>
        <v>346999</v>
      </c>
      <c r="BB8837" s="138">
        <f t="shared" ca="1" si="172"/>
        <v>1</v>
      </c>
    </row>
    <row r="8838" spans="52:54" ht="15.75" customHeight="1">
      <c r="AZ8838" s="138">
        <f t="shared" ca="1" si="170"/>
        <v>238000</v>
      </c>
      <c r="BA8838" s="138">
        <f t="shared" ca="1" si="171"/>
        <v>237999</v>
      </c>
      <c r="BB8838" s="138">
        <f t="shared" ca="1" si="172"/>
        <v>1</v>
      </c>
    </row>
    <row r="8839" spans="52:54" ht="15.75" customHeight="1">
      <c r="AZ8839" s="138">
        <f t="shared" ca="1" si="170"/>
        <v>149000</v>
      </c>
      <c r="BA8839" s="138">
        <f t="shared" ca="1" si="171"/>
        <v>148999</v>
      </c>
      <c r="BB8839" s="138">
        <f t="shared" ca="1" si="172"/>
        <v>1</v>
      </c>
    </row>
    <row r="8840" spans="52:54" ht="15.75" customHeight="1">
      <c r="AZ8840" s="138">
        <f t="shared" ca="1" si="170"/>
        <v>185000</v>
      </c>
      <c r="BA8840" s="138">
        <f t="shared" ca="1" si="171"/>
        <v>184999</v>
      </c>
      <c r="BB8840" s="138">
        <f t="shared" ca="1" si="172"/>
        <v>1</v>
      </c>
    </row>
    <row r="8841" spans="52:54" ht="15.75" customHeight="1">
      <c r="AZ8841" s="138">
        <f t="shared" ca="1" si="170"/>
        <v>318000</v>
      </c>
      <c r="BA8841" s="138">
        <f t="shared" ca="1" si="171"/>
        <v>317999</v>
      </c>
      <c r="BB8841" s="138">
        <f t="shared" ca="1" si="172"/>
        <v>1</v>
      </c>
    </row>
    <row r="8842" spans="52:54" ht="15.75" customHeight="1">
      <c r="AZ8842" s="138">
        <f t="shared" ca="1" si="170"/>
        <v>131000</v>
      </c>
      <c r="BA8842" s="138">
        <f t="shared" ca="1" si="171"/>
        <v>130999</v>
      </c>
      <c r="BB8842" s="138">
        <f t="shared" ca="1" si="172"/>
        <v>1</v>
      </c>
    </row>
    <row r="8843" spans="52:54" ht="15.75" customHeight="1">
      <c r="AZ8843" s="138">
        <f t="shared" ca="1" si="170"/>
        <v>339000</v>
      </c>
      <c r="BA8843" s="138">
        <f t="shared" ca="1" si="171"/>
        <v>338999</v>
      </c>
      <c r="BB8843" s="138">
        <f t="shared" ca="1" si="172"/>
        <v>1</v>
      </c>
    </row>
    <row r="8844" spans="52:54" ht="15.75" customHeight="1">
      <c r="AZ8844" s="138">
        <f t="shared" ca="1" si="170"/>
        <v>386000</v>
      </c>
      <c r="BA8844" s="138">
        <f t="shared" ca="1" si="171"/>
        <v>385999</v>
      </c>
      <c r="BB8844" s="138">
        <f t="shared" ca="1" si="172"/>
        <v>1</v>
      </c>
    </row>
    <row r="8845" spans="52:54" ht="15.75" customHeight="1">
      <c r="AZ8845" s="138">
        <f t="shared" ca="1" si="170"/>
        <v>192000</v>
      </c>
      <c r="BA8845" s="138">
        <f t="shared" ca="1" si="171"/>
        <v>191999</v>
      </c>
      <c r="BB8845" s="138">
        <f t="shared" ca="1" si="172"/>
        <v>1</v>
      </c>
    </row>
    <row r="8846" spans="52:54" ht="15.75" customHeight="1">
      <c r="AZ8846" s="138">
        <f t="shared" ca="1" si="170"/>
        <v>145000</v>
      </c>
      <c r="BA8846" s="138">
        <f t="shared" ca="1" si="171"/>
        <v>144999</v>
      </c>
      <c r="BB8846" s="138">
        <f t="shared" ca="1" si="172"/>
        <v>1</v>
      </c>
    </row>
    <row r="8847" spans="52:54" ht="15.75" customHeight="1">
      <c r="AZ8847" s="138">
        <f t="shared" ca="1" si="170"/>
        <v>254000</v>
      </c>
      <c r="BA8847" s="138">
        <f t="shared" ca="1" si="171"/>
        <v>253999</v>
      </c>
      <c r="BB8847" s="138">
        <f t="shared" ca="1" si="172"/>
        <v>1</v>
      </c>
    </row>
    <row r="8848" spans="52:54" ht="15.75" customHeight="1">
      <c r="AZ8848" s="138">
        <f t="shared" ca="1" si="170"/>
        <v>125000</v>
      </c>
      <c r="BA8848" s="138">
        <f t="shared" ca="1" si="171"/>
        <v>124999</v>
      </c>
      <c r="BB8848" s="138">
        <f t="shared" ca="1" si="172"/>
        <v>1</v>
      </c>
    </row>
    <row r="8849" spans="52:54" ht="15.75" customHeight="1">
      <c r="AZ8849" s="138">
        <f t="shared" ca="1" si="170"/>
        <v>277000</v>
      </c>
      <c r="BA8849" s="138">
        <f t="shared" ca="1" si="171"/>
        <v>276999</v>
      </c>
      <c r="BB8849" s="138">
        <f t="shared" ca="1" si="172"/>
        <v>1</v>
      </c>
    </row>
    <row r="8850" spans="52:54" ht="15.75" customHeight="1">
      <c r="AZ8850" s="138">
        <f t="shared" ca="1" si="170"/>
        <v>396000</v>
      </c>
      <c r="BA8850" s="138">
        <f t="shared" ca="1" si="171"/>
        <v>395999</v>
      </c>
      <c r="BB8850" s="138">
        <f t="shared" ca="1" si="172"/>
        <v>1</v>
      </c>
    </row>
    <row r="8851" spans="52:54" ht="15.75" customHeight="1">
      <c r="AZ8851" s="138">
        <f t="shared" ca="1" si="170"/>
        <v>219000</v>
      </c>
      <c r="BA8851" s="138">
        <f t="shared" ca="1" si="171"/>
        <v>218999</v>
      </c>
      <c r="BB8851" s="138">
        <f t="shared" ca="1" si="172"/>
        <v>1</v>
      </c>
    </row>
    <row r="8852" spans="52:54" ht="15.75" customHeight="1">
      <c r="AZ8852" s="138">
        <f t="shared" ca="1" si="170"/>
        <v>222000</v>
      </c>
      <c r="BA8852" s="138">
        <f t="shared" ca="1" si="171"/>
        <v>221999</v>
      </c>
      <c r="BB8852" s="138">
        <f t="shared" ca="1" si="172"/>
        <v>1</v>
      </c>
    </row>
    <row r="8853" spans="52:54" ht="15.75" customHeight="1">
      <c r="AZ8853" s="138">
        <f t="shared" ca="1" si="170"/>
        <v>176000</v>
      </c>
      <c r="BA8853" s="138">
        <f t="shared" ca="1" si="171"/>
        <v>175999</v>
      </c>
      <c r="BB8853" s="138">
        <f t="shared" ca="1" si="172"/>
        <v>1</v>
      </c>
    </row>
    <row r="8854" spans="52:54" ht="15.75" customHeight="1">
      <c r="AZ8854" s="138">
        <f t="shared" ca="1" si="170"/>
        <v>134000</v>
      </c>
      <c r="BA8854" s="138">
        <f t="shared" ca="1" si="171"/>
        <v>133999</v>
      </c>
      <c r="BB8854" s="138">
        <f t="shared" ca="1" si="172"/>
        <v>1</v>
      </c>
    </row>
    <row r="8855" spans="52:54" ht="15.75" customHeight="1">
      <c r="AZ8855" s="138">
        <f t="shared" ca="1" si="170"/>
        <v>306000</v>
      </c>
      <c r="BA8855" s="138">
        <f t="shared" ca="1" si="171"/>
        <v>305999</v>
      </c>
      <c r="BB8855" s="138">
        <f t="shared" ca="1" si="172"/>
        <v>1</v>
      </c>
    </row>
    <row r="8856" spans="52:54" ht="15.75" customHeight="1">
      <c r="AZ8856" s="138">
        <f t="shared" ca="1" si="170"/>
        <v>386000</v>
      </c>
      <c r="BA8856" s="138">
        <f t="shared" ca="1" si="171"/>
        <v>385999</v>
      </c>
      <c r="BB8856" s="138">
        <f t="shared" ca="1" si="172"/>
        <v>1</v>
      </c>
    </row>
    <row r="8857" spans="52:54" ht="15.75" customHeight="1">
      <c r="AZ8857" s="138">
        <f t="shared" ca="1" si="170"/>
        <v>168000</v>
      </c>
      <c r="BA8857" s="138">
        <f t="shared" ca="1" si="171"/>
        <v>167999</v>
      </c>
      <c r="BB8857" s="138">
        <f t="shared" ca="1" si="172"/>
        <v>1</v>
      </c>
    </row>
    <row r="8858" spans="52:54" ht="15.75" customHeight="1">
      <c r="AZ8858" s="138">
        <f t="shared" ca="1" si="170"/>
        <v>287000</v>
      </c>
      <c r="BA8858" s="138">
        <f t="shared" ca="1" si="171"/>
        <v>286999</v>
      </c>
      <c r="BB8858" s="138">
        <f t="shared" ca="1" si="172"/>
        <v>1</v>
      </c>
    </row>
    <row r="8859" spans="52:54" ht="15.75" customHeight="1">
      <c r="AZ8859" s="138">
        <f t="shared" ca="1" si="170"/>
        <v>180000</v>
      </c>
      <c r="BA8859" s="138">
        <f t="shared" ca="1" si="171"/>
        <v>179999</v>
      </c>
      <c r="BB8859" s="138">
        <f t="shared" ca="1" si="172"/>
        <v>1</v>
      </c>
    </row>
    <row r="8860" spans="52:54" ht="15.75" customHeight="1">
      <c r="AZ8860" s="138">
        <f t="shared" ca="1" si="170"/>
        <v>176000</v>
      </c>
      <c r="BA8860" s="138">
        <f t="shared" ca="1" si="171"/>
        <v>175999</v>
      </c>
      <c r="BB8860" s="138">
        <f t="shared" ca="1" si="172"/>
        <v>1</v>
      </c>
    </row>
    <row r="8861" spans="52:54" ht="15.75" customHeight="1">
      <c r="AZ8861" s="138">
        <f t="shared" ca="1" si="170"/>
        <v>313000</v>
      </c>
      <c r="BA8861" s="138">
        <f t="shared" ca="1" si="171"/>
        <v>312999</v>
      </c>
      <c r="BB8861" s="138">
        <f t="shared" ca="1" si="172"/>
        <v>1</v>
      </c>
    </row>
    <row r="8862" spans="52:54" ht="15.75" customHeight="1">
      <c r="AZ8862" s="138">
        <f t="shared" ca="1" si="170"/>
        <v>130000</v>
      </c>
      <c r="BA8862" s="138">
        <f t="shared" ca="1" si="171"/>
        <v>129999</v>
      </c>
      <c r="BB8862" s="138">
        <f t="shared" ca="1" si="172"/>
        <v>1</v>
      </c>
    </row>
    <row r="8863" spans="52:54" ht="15.75" customHeight="1">
      <c r="AZ8863" s="138">
        <f t="shared" ca="1" si="170"/>
        <v>284000</v>
      </c>
      <c r="BA8863" s="138">
        <f t="shared" ca="1" si="171"/>
        <v>283999</v>
      </c>
      <c r="BB8863" s="138">
        <f t="shared" ca="1" si="172"/>
        <v>1</v>
      </c>
    </row>
    <row r="8864" spans="52:54" ht="15.75" customHeight="1">
      <c r="AZ8864" s="138">
        <f t="shared" ca="1" si="170"/>
        <v>157000</v>
      </c>
      <c r="BA8864" s="138">
        <f t="shared" ca="1" si="171"/>
        <v>156999</v>
      </c>
      <c r="BB8864" s="138">
        <f t="shared" ca="1" si="172"/>
        <v>1</v>
      </c>
    </row>
    <row r="8865" spans="52:54" ht="15.75" customHeight="1">
      <c r="AZ8865" s="138">
        <f t="shared" ca="1" si="170"/>
        <v>179000</v>
      </c>
      <c r="BA8865" s="138">
        <f t="shared" ca="1" si="171"/>
        <v>178999</v>
      </c>
      <c r="BB8865" s="138">
        <f t="shared" ca="1" si="172"/>
        <v>1</v>
      </c>
    </row>
    <row r="8866" spans="52:54" ht="15.75" customHeight="1">
      <c r="AZ8866" s="138">
        <f t="shared" ca="1" si="170"/>
        <v>169000</v>
      </c>
      <c r="BA8866" s="138">
        <f t="shared" ca="1" si="171"/>
        <v>168999</v>
      </c>
      <c r="BB8866" s="138">
        <f t="shared" ca="1" si="172"/>
        <v>1</v>
      </c>
    </row>
    <row r="8867" spans="52:54" ht="15.75" customHeight="1">
      <c r="AZ8867" s="138">
        <f t="shared" ca="1" si="170"/>
        <v>179000</v>
      </c>
      <c r="BA8867" s="138">
        <f t="shared" ca="1" si="171"/>
        <v>178999</v>
      </c>
      <c r="BB8867" s="138">
        <f t="shared" ca="1" si="172"/>
        <v>1</v>
      </c>
    </row>
    <row r="8868" spans="52:54" ht="15.75" customHeight="1">
      <c r="AZ8868" s="138">
        <f t="shared" ca="1" si="170"/>
        <v>131000</v>
      </c>
      <c r="BA8868" s="138">
        <f t="shared" ca="1" si="171"/>
        <v>130999</v>
      </c>
      <c r="BB8868" s="138">
        <f t="shared" ca="1" si="172"/>
        <v>1</v>
      </c>
    </row>
    <row r="8869" spans="52:54" ht="15.75" customHeight="1">
      <c r="AZ8869" s="138">
        <f t="shared" ca="1" si="170"/>
        <v>265000</v>
      </c>
      <c r="BA8869" s="138">
        <f t="shared" ca="1" si="171"/>
        <v>264999</v>
      </c>
      <c r="BB8869" s="138">
        <f t="shared" ca="1" si="172"/>
        <v>1</v>
      </c>
    </row>
    <row r="8870" spans="52:54" ht="15.75" customHeight="1">
      <c r="AZ8870" s="138">
        <f t="shared" ca="1" si="170"/>
        <v>348000</v>
      </c>
      <c r="BA8870" s="138">
        <f t="shared" ca="1" si="171"/>
        <v>347999</v>
      </c>
      <c r="BB8870" s="138">
        <f t="shared" ca="1" si="172"/>
        <v>1</v>
      </c>
    </row>
    <row r="8871" spans="52:54" ht="15.75" customHeight="1">
      <c r="AZ8871" s="138">
        <f t="shared" ca="1" si="170"/>
        <v>226000</v>
      </c>
      <c r="BA8871" s="138">
        <f t="shared" ca="1" si="171"/>
        <v>225999</v>
      </c>
      <c r="BB8871" s="138">
        <f t="shared" ca="1" si="172"/>
        <v>1</v>
      </c>
    </row>
    <row r="8872" spans="52:54" ht="15.75" customHeight="1">
      <c r="AZ8872" s="138">
        <f t="shared" ca="1" si="170"/>
        <v>293000</v>
      </c>
      <c r="BA8872" s="138">
        <f t="shared" ca="1" si="171"/>
        <v>292999</v>
      </c>
      <c r="BB8872" s="138">
        <f t="shared" ca="1" si="172"/>
        <v>1</v>
      </c>
    </row>
    <row r="8873" spans="52:54" ht="15.75" customHeight="1">
      <c r="AZ8873" s="138">
        <f t="shared" ca="1" si="170"/>
        <v>337000</v>
      </c>
      <c r="BA8873" s="138">
        <f t="shared" ca="1" si="171"/>
        <v>336999</v>
      </c>
      <c r="BB8873" s="138">
        <f t="shared" ca="1" si="172"/>
        <v>1</v>
      </c>
    </row>
    <row r="8874" spans="52:54" ht="15.75" customHeight="1">
      <c r="AZ8874" s="138">
        <f t="shared" ca="1" si="170"/>
        <v>170000</v>
      </c>
      <c r="BA8874" s="138">
        <f t="shared" ca="1" si="171"/>
        <v>169999</v>
      </c>
      <c r="BB8874" s="138">
        <f t="shared" ca="1" si="172"/>
        <v>1</v>
      </c>
    </row>
    <row r="8875" spans="52:54" ht="15.75" customHeight="1">
      <c r="AZ8875" s="138">
        <f t="shared" ca="1" si="170"/>
        <v>338000</v>
      </c>
      <c r="BA8875" s="138">
        <f t="shared" ca="1" si="171"/>
        <v>337999</v>
      </c>
      <c r="BB8875" s="138">
        <f t="shared" ca="1" si="172"/>
        <v>1</v>
      </c>
    </row>
    <row r="8876" spans="52:54" ht="15.75" customHeight="1">
      <c r="AZ8876" s="138">
        <f t="shared" ca="1" si="170"/>
        <v>147000</v>
      </c>
      <c r="BA8876" s="138">
        <f t="shared" ca="1" si="171"/>
        <v>146999</v>
      </c>
      <c r="BB8876" s="138">
        <f t="shared" ca="1" si="172"/>
        <v>1</v>
      </c>
    </row>
    <row r="8877" spans="52:54" ht="15.75" customHeight="1">
      <c r="AZ8877" s="138">
        <f t="shared" ca="1" si="170"/>
        <v>228000</v>
      </c>
      <c r="BA8877" s="138">
        <f t="shared" ca="1" si="171"/>
        <v>227999</v>
      </c>
      <c r="BB8877" s="138">
        <f t="shared" ca="1" si="172"/>
        <v>1</v>
      </c>
    </row>
    <row r="8878" spans="52:54" ht="15.75" customHeight="1">
      <c r="AZ8878" s="138">
        <f t="shared" ca="1" si="170"/>
        <v>379000</v>
      </c>
      <c r="BA8878" s="138">
        <f t="shared" ca="1" si="171"/>
        <v>378999</v>
      </c>
      <c r="BB8878" s="138">
        <f t="shared" ca="1" si="172"/>
        <v>1</v>
      </c>
    </row>
    <row r="8879" spans="52:54" ht="15.75" customHeight="1">
      <c r="AZ8879" s="138">
        <f t="shared" ca="1" si="170"/>
        <v>179000</v>
      </c>
      <c r="BA8879" s="138">
        <f t="shared" ca="1" si="171"/>
        <v>178999</v>
      </c>
      <c r="BB8879" s="138">
        <f t="shared" ca="1" si="172"/>
        <v>1</v>
      </c>
    </row>
    <row r="8880" spans="52:54" ht="15.75" customHeight="1">
      <c r="AZ8880" s="138">
        <f t="shared" ca="1" si="170"/>
        <v>157000</v>
      </c>
      <c r="BA8880" s="138">
        <f t="shared" ca="1" si="171"/>
        <v>156999</v>
      </c>
      <c r="BB8880" s="138">
        <f t="shared" ca="1" si="172"/>
        <v>1</v>
      </c>
    </row>
    <row r="8881" spans="52:54" ht="15.75" customHeight="1">
      <c r="AZ8881" s="138">
        <f t="shared" ca="1" si="170"/>
        <v>317000</v>
      </c>
      <c r="BA8881" s="138">
        <f t="shared" ca="1" si="171"/>
        <v>316999</v>
      </c>
      <c r="BB8881" s="138">
        <f t="shared" ca="1" si="172"/>
        <v>1</v>
      </c>
    </row>
    <row r="8882" spans="52:54" ht="15.75" customHeight="1">
      <c r="AZ8882" s="138">
        <f t="shared" ca="1" si="170"/>
        <v>151000</v>
      </c>
      <c r="BA8882" s="138">
        <f t="shared" ca="1" si="171"/>
        <v>150999</v>
      </c>
      <c r="BB8882" s="138">
        <f t="shared" ca="1" si="172"/>
        <v>1</v>
      </c>
    </row>
    <row r="8883" spans="52:54" ht="15.75" customHeight="1">
      <c r="AZ8883" s="138">
        <f t="shared" ca="1" si="170"/>
        <v>193000</v>
      </c>
      <c r="BA8883" s="138">
        <f t="shared" ca="1" si="171"/>
        <v>192999</v>
      </c>
      <c r="BB8883" s="138">
        <f t="shared" ca="1" si="172"/>
        <v>1</v>
      </c>
    </row>
    <row r="8884" spans="52:54" ht="15.75" customHeight="1">
      <c r="AZ8884" s="138">
        <f t="shared" ca="1" si="170"/>
        <v>226000</v>
      </c>
      <c r="BA8884" s="138">
        <f t="shared" ca="1" si="171"/>
        <v>225999</v>
      </c>
      <c r="BB8884" s="138">
        <f t="shared" ca="1" si="172"/>
        <v>1</v>
      </c>
    </row>
    <row r="8885" spans="52:54" ht="15.75" customHeight="1">
      <c r="AZ8885" s="138">
        <f t="shared" ca="1" si="170"/>
        <v>220000</v>
      </c>
      <c r="BA8885" s="138">
        <f t="shared" ca="1" si="171"/>
        <v>219999</v>
      </c>
      <c r="BB8885" s="138">
        <f t="shared" ca="1" si="172"/>
        <v>1</v>
      </c>
    </row>
    <row r="8886" spans="52:54" ht="15.75" customHeight="1">
      <c r="AZ8886" s="138">
        <f t="shared" ca="1" si="170"/>
        <v>151000</v>
      </c>
      <c r="BA8886" s="138">
        <f t="shared" ca="1" si="171"/>
        <v>150999</v>
      </c>
      <c r="BB8886" s="138">
        <f t="shared" ca="1" si="172"/>
        <v>1</v>
      </c>
    </row>
    <row r="8887" spans="52:54" ht="15.75" customHeight="1">
      <c r="AZ8887" s="138">
        <f t="shared" ca="1" si="170"/>
        <v>273000</v>
      </c>
      <c r="BA8887" s="138">
        <f t="shared" ca="1" si="171"/>
        <v>272999</v>
      </c>
      <c r="BB8887" s="138">
        <f t="shared" ca="1" si="172"/>
        <v>1</v>
      </c>
    </row>
    <row r="8888" spans="52:54" ht="15.75" customHeight="1">
      <c r="AZ8888" s="138">
        <f t="shared" ca="1" si="170"/>
        <v>289000</v>
      </c>
      <c r="BA8888" s="138">
        <f t="shared" ca="1" si="171"/>
        <v>288999</v>
      </c>
      <c r="BB8888" s="138">
        <f t="shared" ca="1" si="172"/>
        <v>1</v>
      </c>
    </row>
    <row r="8889" spans="52:54" ht="15.75" customHeight="1">
      <c r="AZ8889" s="138">
        <f t="shared" ca="1" si="170"/>
        <v>241000</v>
      </c>
      <c r="BA8889" s="138">
        <f t="shared" ca="1" si="171"/>
        <v>240999</v>
      </c>
      <c r="BB8889" s="138">
        <f t="shared" ca="1" si="172"/>
        <v>1</v>
      </c>
    </row>
    <row r="8890" spans="52:54" ht="15.75" customHeight="1">
      <c r="AZ8890" s="138">
        <f t="shared" ca="1" si="170"/>
        <v>242000</v>
      </c>
      <c r="BA8890" s="138">
        <f t="shared" ca="1" si="171"/>
        <v>241999</v>
      </c>
      <c r="BB8890" s="138">
        <f t="shared" ca="1" si="172"/>
        <v>1</v>
      </c>
    </row>
    <row r="8891" spans="52:54" ht="15.75" customHeight="1">
      <c r="AZ8891" s="138">
        <f t="shared" ca="1" si="170"/>
        <v>356000</v>
      </c>
      <c r="BA8891" s="138">
        <f t="shared" ca="1" si="171"/>
        <v>355999</v>
      </c>
      <c r="BB8891" s="138">
        <f t="shared" ca="1" si="172"/>
        <v>1</v>
      </c>
    </row>
    <row r="8892" spans="52:54" ht="15.75" customHeight="1">
      <c r="AZ8892" s="138">
        <f t="shared" ca="1" si="170"/>
        <v>177000</v>
      </c>
      <c r="BA8892" s="138">
        <f t="shared" ca="1" si="171"/>
        <v>176999</v>
      </c>
      <c r="BB8892" s="138">
        <f t="shared" ca="1" si="172"/>
        <v>1</v>
      </c>
    </row>
    <row r="8893" spans="52:54" ht="15.75" customHeight="1">
      <c r="AZ8893" s="138">
        <f t="shared" ca="1" si="170"/>
        <v>273000</v>
      </c>
      <c r="BA8893" s="138">
        <f t="shared" ca="1" si="171"/>
        <v>272999</v>
      </c>
      <c r="BB8893" s="138">
        <f t="shared" ca="1" si="172"/>
        <v>1</v>
      </c>
    </row>
    <row r="8894" spans="52:54" ht="15.75" customHeight="1">
      <c r="AZ8894" s="138">
        <f t="shared" ca="1" si="170"/>
        <v>396000</v>
      </c>
      <c r="BA8894" s="138">
        <f t="shared" ca="1" si="171"/>
        <v>395999</v>
      </c>
      <c r="BB8894" s="138">
        <f t="shared" ca="1" si="172"/>
        <v>1</v>
      </c>
    </row>
    <row r="8895" spans="52:54" ht="15.75" customHeight="1">
      <c r="AZ8895" s="138">
        <f t="shared" ca="1" si="170"/>
        <v>260000</v>
      </c>
      <c r="BA8895" s="138">
        <f t="shared" ca="1" si="171"/>
        <v>259999</v>
      </c>
      <c r="BB8895" s="138">
        <f t="shared" ca="1" si="172"/>
        <v>1</v>
      </c>
    </row>
    <row r="8896" spans="52:54" ht="15.75" customHeight="1">
      <c r="AZ8896" s="138">
        <f t="shared" ca="1" si="170"/>
        <v>378000</v>
      </c>
      <c r="BA8896" s="138">
        <f t="shared" ca="1" si="171"/>
        <v>377999</v>
      </c>
      <c r="BB8896" s="138">
        <f t="shared" ca="1" si="172"/>
        <v>1</v>
      </c>
    </row>
    <row r="8897" spans="52:54" ht="15.75" customHeight="1">
      <c r="AZ8897" s="138">
        <f t="shared" ca="1" si="170"/>
        <v>387000</v>
      </c>
      <c r="BA8897" s="138">
        <f t="shared" ca="1" si="171"/>
        <v>386999</v>
      </c>
      <c r="BB8897" s="138">
        <f t="shared" ca="1" si="172"/>
        <v>1</v>
      </c>
    </row>
    <row r="8898" spans="52:54" ht="15.75" customHeight="1">
      <c r="AZ8898" s="138">
        <f t="shared" ca="1" si="170"/>
        <v>296000</v>
      </c>
      <c r="BA8898" s="138">
        <f t="shared" ca="1" si="171"/>
        <v>295999</v>
      </c>
      <c r="BB8898" s="138">
        <f t="shared" ca="1" si="172"/>
        <v>1</v>
      </c>
    </row>
    <row r="8899" spans="52:54" ht="15.75" customHeight="1">
      <c r="AZ8899" s="138">
        <f t="shared" ca="1" si="170"/>
        <v>243000</v>
      </c>
      <c r="BA8899" s="138">
        <f t="shared" ca="1" si="171"/>
        <v>242999</v>
      </c>
      <c r="BB8899" s="138">
        <f t="shared" ca="1" si="172"/>
        <v>1</v>
      </c>
    </row>
    <row r="8900" spans="52:54" ht="15.75" customHeight="1">
      <c r="AZ8900" s="138">
        <f t="shared" ca="1" si="170"/>
        <v>156000</v>
      </c>
      <c r="BA8900" s="138">
        <f t="shared" ca="1" si="171"/>
        <v>155999</v>
      </c>
      <c r="BB8900" s="138">
        <f t="shared" ca="1" si="172"/>
        <v>1</v>
      </c>
    </row>
    <row r="8901" spans="52:54" ht="15.75" customHeight="1">
      <c r="AZ8901" s="138">
        <f t="shared" ca="1" si="170"/>
        <v>290000</v>
      </c>
      <c r="BA8901" s="138">
        <f t="shared" ca="1" si="171"/>
        <v>289999</v>
      </c>
      <c r="BB8901" s="138">
        <f t="shared" ca="1" si="172"/>
        <v>1</v>
      </c>
    </row>
    <row r="8902" spans="52:54" ht="15.75" customHeight="1">
      <c r="AZ8902" s="138">
        <f t="shared" ca="1" si="170"/>
        <v>187000</v>
      </c>
      <c r="BA8902" s="138">
        <f t="shared" ca="1" si="171"/>
        <v>186999</v>
      </c>
      <c r="BB8902" s="138">
        <f t="shared" ca="1" si="172"/>
        <v>1</v>
      </c>
    </row>
    <row r="8903" spans="52:54" ht="15.75" customHeight="1">
      <c r="AZ8903" s="138">
        <f t="shared" ca="1" si="170"/>
        <v>374000</v>
      </c>
      <c r="BA8903" s="138">
        <f t="shared" ca="1" si="171"/>
        <v>373999</v>
      </c>
      <c r="BB8903" s="138">
        <f t="shared" ca="1" si="172"/>
        <v>1</v>
      </c>
    </row>
    <row r="8904" spans="52:54" ht="15.75" customHeight="1">
      <c r="AZ8904" s="138">
        <f t="shared" ca="1" si="170"/>
        <v>235000</v>
      </c>
      <c r="BA8904" s="138">
        <f t="shared" ca="1" si="171"/>
        <v>234999</v>
      </c>
      <c r="BB8904" s="138">
        <f t="shared" ca="1" si="172"/>
        <v>1</v>
      </c>
    </row>
    <row r="8905" spans="52:54" ht="15.75" customHeight="1">
      <c r="AZ8905" s="138">
        <f t="shared" ca="1" si="170"/>
        <v>192000</v>
      </c>
      <c r="BA8905" s="138">
        <f t="shared" ca="1" si="171"/>
        <v>191999</v>
      </c>
      <c r="BB8905" s="138">
        <f t="shared" ca="1" si="172"/>
        <v>1</v>
      </c>
    </row>
    <row r="8906" spans="52:54" ht="15.75" customHeight="1">
      <c r="AZ8906" s="138">
        <f t="shared" ca="1" si="170"/>
        <v>109000</v>
      </c>
      <c r="BA8906" s="138">
        <f t="shared" ca="1" si="171"/>
        <v>108999</v>
      </c>
      <c r="BB8906" s="138">
        <f t="shared" ca="1" si="172"/>
        <v>1</v>
      </c>
    </row>
    <row r="8907" spans="52:54" ht="15.75" customHeight="1">
      <c r="AZ8907" s="138">
        <f t="shared" ca="1" si="170"/>
        <v>340000</v>
      </c>
      <c r="BA8907" s="138">
        <f t="shared" ca="1" si="171"/>
        <v>339999</v>
      </c>
      <c r="BB8907" s="138">
        <f t="shared" ca="1" si="172"/>
        <v>1</v>
      </c>
    </row>
    <row r="8908" spans="52:54" ht="15.75" customHeight="1">
      <c r="AZ8908" s="138">
        <f t="shared" ca="1" si="170"/>
        <v>251000</v>
      </c>
      <c r="BA8908" s="138">
        <f t="shared" ca="1" si="171"/>
        <v>250999</v>
      </c>
      <c r="BB8908" s="138">
        <f t="shared" ca="1" si="172"/>
        <v>1</v>
      </c>
    </row>
    <row r="8909" spans="52:54" ht="15.75" customHeight="1">
      <c r="AZ8909" s="138">
        <f t="shared" ca="1" si="170"/>
        <v>216000</v>
      </c>
      <c r="BA8909" s="138">
        <f t="shared" ca="1" si="171"/>
        <v>215999</v>
      </c>
      <c r="BB8909" s="138">
        <f t="shared" ca="1" si="172"/>
        <v>1</v>
      </c>
    </row>
    <row r="8910" spans="52:54" ht="15.75" customHeight="1">
      <c r="AZ8910" s="138">
        <f t="shared" ca="1" si="170"/>
        <v>383000</v>
      </c>
      <c r="BA8910" s="138">
        <f t="shared" ca="1" si="171"/>
        <v>382999</v>
      </c>
      <c r="BB8910" s="138">
        <f t="shared" ca="1" si="172"/>
        <v>1</v>
      </c>
    </row>
    <row r="8911" spans="52:54" ht="15.75" customHeight="1">
      <c r="AZ8911" s="138">
        <f t="shared" ca="1" si="170"/>
        <v>149000</v>
      </c>
      <c r="BA8911" s="138">
        <f t="shared" ca="1" si="171"/>
        <v>148999</v>
      </c>
      <c r="BB8911" s="138">
        <f t="shared" ca="1" si="172"/>
        <v>1</v>
      </c>
    </row>
    <row r="8912" spans="52:54" ht="15.75" customHeight="1">
      <c r="AZ8912" s="138">
        <f t="shared" ca="1" si="170"/>
        <v>186000</v>
      </c>
      <c r="BA8912" s="138">
        <f t="shared" ca="1" si="171"/>
        <v>185999</v>
      </c>
      <c r="BB8912" s="138">
        <f t="shared" ca="1" si="172"/>
        <v>1</v>
      </c>
    </row>
    <row r="8913" spans="52:54" ht="15.75" customHeight="1">
      <c r="AZ8913" s="138">
        <f t="shared" ca="1" si="170"/>
        <v>121000</v>
      </c>
      <c r="BA8913" s="138">
        <f t="shared" ca="1" si="171"/>
        <v>120999</v>
      </c>
      <c r="BB8913" s="138">
        <f t="shared" ca="1" si="172"/>
        <v>1</v>
      </c>
    </row>
    <row r="8914" spans="52:54" ht="15.75" customHeight="1">
      <c r="AZ8914" s="138">
        <f t="shared" ca="1" si="170"/>
        <v>380000</v>
      </c>
      <c r="BA8914" s="138">
        <f t="shared" ca="1" si="171"/>
        <v>379999</v>
      </c>
      <c r="BB8914" s="138">
        <f t="shared" ca="1" si="172"/>
        <v>1</v>
      </c>
    </row>
    <row r="8915" spans="52:54" ht="15.75" customHeight="1">
      <c r="AZ8915" s="138">
        <f t="shared" ca="1" si="170"/>
        <v>189000</v>
      </c>
      <c r="BA8915" s="138">
        <f t="shared" ca="1" si="171"/>
        <v>188999</v>
      </c>
      <c r="BB8915" s="138">
        <f t="shared" ca="1" si="172"/>
        <v>1</v>
      </c>
    </row>
    <row r="8916" spans="52:54" ht="15.75" customHeight="1">
      <c r="AZ8916" s="138">
        <f t="shared" ca="1" si="170"/>
        <v>367000</v>
      </c>
      <c r="BA8916" s="138">
        <f t="shared" ca="1" si="171"/>
        <v>366999</v>
      </c>
      <c r="BB8916" s="138">
        <f t="shared" ca="1" si="172"/>
        <v>1</v>
      </c>
    </row>
    <row r="8917" spans="52:54" ht="15.75" customHeight="1">
      <c r="AZ8917" s="138">
        <f t="shared" ca="1" si="170"/>
        <v>110000</v>
      </c>
      <c r="BA8917" s="138">
        <f t="shared" ca="1" si="171"/>
        <v>109999</v>
      </c>
      <c r="BB8917" s="138">
        <f t="shared" ca="1" si="172"/>
        <v>1</v>
      </c>
    </row>
    <row r="8918" spans="52:54" ht="15.75" customHeight="1">
      <c r="AZ8918" s="138">
        <f t="shared" ca="1" si="170"/>
        <v>113000</v>
      </c>
      <c r="BA8918" s="138">
        <f t="shared" ca="1" si="171"/>
        <v>112999</v>
      </c>
      <c r="BB8918" s="138">
        <f t="shared" ca="1" si="172"/>
        <v>1</v>
      </c>
    </row>
    <row r="8919" spans="52:54" ht="15.75" customHeight="1">
      <c r="AZ8919" s="138">
        <f t="shared" ca="1" si="170"/>
        <v>157000</v>
      </c>
      <c r="BA8919" s="138">
        <f t="shared" ca="1" si="171"/>
        <v>156999</v>
      </c>
      <c r="BB8919" s="138">
        <f t="shared" ca="1" si="172"/>
        <v>1</v>
      </c>
    </row>
    <row r="8920" spans="52:54" ht="15.75" customHeight="1">
      <c r="AZ8920" s="138">
        <f t="shared" ca="1" si="170"/>
        <v>264000</v>
      </c>
      <c r="BA8920" s="138">
        <f t="shared" ca="1" si="171"/>
        <v>263999</v>
      </c>
      <c r="BB8920" s="138">
        <f t="shared" ca="1" si="172"/>
        <v>1</v>
      </c>
    </row>
    <row r="8921" spans="52:54" ht="15.75" customHeight="1">
      <c r="AZ8921" s="138">
        <f t="shared" ca="1" si="170"/>
        <v>303000</v>
      </c>
      <c r="BA8921" s="138">
        <f t="shared" ca="1" si="171"/>
        <v>302999</v>
      </c>
      <c r="BB8921" s="138">
        <f t="shared" ca="1" si="172"/>
        <v>1</v>
      </c>
    </row>
    <row r="8922" spans="52:54" ht="15.75" customHeight="1">
      <c r="AZ8922" s="138">
        <f t="shared" ca="1" si="170"/>
        <v>183000</v>
      </c>
      <c r="BA8922" s="138">
        <f t="shared" ca="1" si="171"/>
        <v>182999</v>
      </c>
      <c r="BB8922" s="138">
        <f t="shared" ca="1" si="172"/>
        <v>1</v>
      </c>
    </row>
    <row r="8923" spans="52:54" ht="15.75" customHeight="1">
      <c r="AZ8923" s="138">
        <f t="shared" ca="1" si="170"/>
        <v>265000</v>
      </c>
      <c r="BA8923" s="138">
        <f t="shared" ca="1" si="171"/>
        <v>264999</v>
      </c>
      <c r="BB8923" s="138">
        <f t="shared" ca="1" si="172"/>
        <v>1</v>
      </c>
    </row>
    <row r="8924" spans="52:54" ht="15.75" customHeight="1">
      <c r="AZ8924" s="138">
        <f t="shared" ca="1" si="170"/>
        <v>180000</v>
      </c>
      <c r="BA8924" s="138">
        <f t="shared" ca="1" si="171"/>
        <v>179999</v>
      </c>
      <c r="BB8924" s="138">
        <f t="shared" ca="1" si="172"/>
        <v>1</v>
      </c>
    </row>
    <row r="8925" spans="52:54" ht="15.75" customHeight="1">
      <c r="AZ8925" s="138">
        <f t="shared" ca="1" si="170"/>
        <v>337000</v>
      </c>
      <c r="BA8925" s="138">
        <f t="shared" ca="1" si="171"/>
        <v>336999</v>
      </c>
      <c r="BB8925" s="138">
        <f t="shared" ca="1" si="172"/>
        <v>1</v>
      </c>
    </row>
    <row r="8926" spans="52:54" ht="15.75" customHeight="1">
      <c r="AZ8926" s="138">
        <f t="shared" ca="1" si="170"/>
        <v>380000</v>
      </c>
      <c r="BA8926" s="138">
        <f t="shared" ca="1" si="171"/>
        <v>379999</v>
      </c>
      <c r="BB8926" s="138">
        <f t="shared" ca="1" si="172"/>
        <v>1</v>
      </c>
    </row>
    <row r="8927" spans="52:54" ht="15.75" customHeight="1">
      <c r="AZ8927" s="138">
        <f t="shared" ca="1" si="170"/>
        <v>286000</v>
      </c>
      <c r="BA8927" s="138">
        <f t="shared" ca="1" si="171"/>
        <v>285999</v>
      </c>
      <c r="BB8927" s="138">
        <f t="shared" ca="1" si="172"/>
        <v>1</v>
      </c>
    </row>
    <row r="8928" spans="52:54" ht="15.75" customHeight="1">
      <c r="AZ8928" s="138">
        <f t="shared" ca="1" si="170"/>
        <v>335000</v>
      </c>
      <c r="BA8928" s="138">
        <f t="shared" ca="1" si="171"/>
        <v>334999</v>
      </c>
      <c r="BB8928" s="138">
        <f t="shared" ca="1" si="172"/>
        <v>1</v>
      </c>
    </row>
    <row r="8929" spans="52:54" ht="15.75" customHeight="1">
      <c r="AZ8929" s="138">
        <f t="shared" ref="AZ8929:AZ9183" ca="1" si="173">RANDBETWEEN(100,400)*1000</f>
        <v>382000</v>
      </c>
      <c r="BA8929" s="138">
        <f t="shared" ref="BA8929:BA9183" ca="1" si="174">+AZ8929-1</f>
        <v>381999</v>
      </c>
      <c r="BB8929" s="138">
        <f t="shared" ref="BB8929:BB9183" ca="1" si="175">+AZ8929-BA8929</f>
        <v>1</v>
      </c>
    </row>
    <row r="8930" spans="52:54" ht="15.75" customHeight="1">
      <c r="AZ8930" s="138">
        <f t="shared" ca="1" si="173"/>
        <v>300000</v>
      </c>
      <c r="BA8930" s="138">
        <f t="shared" ca="1" si="174"/>
        <v>299999</v>
      </c>
      <c r="BB8930" s="138">
        <f t="shared" ca="1" si="175"/>
        <v>1</v>
      </c>
    </row>
    <row r="8931" spans="52:54" ht="15.75" customHeight="1">
      <c r="AZ8931" s="138">
        <f t="shared" ca="1" si="173"/>
        <v>146000</v>
      </c>
      <c r="BA8931" s="138">
        <f t="shared" ca="1" si="174"/>
        <v>145999</v>
      </c>
      <c r="BB8931" s="138">
        <f t="shared" ca="1" si="175"/>
        <v>1</v>
      </c>
    </row>
    <row r="8932" spans="52:54" ht="15.75" customHeight="1">
      <c r="AZ8932" s="138">
        <f t="shared" ca="1" si="173"/>
        <v>326000</v>
      </c>
      <c r="BA8932" s="138">
        <f t="shared" ca="1" si="174"/>
        <v>325999</v>
      </c>
      <c r="BB8932" s="138">
        <f t="shared" ca="1" si="175"/>
        <v>1</v>
      </c>
    </row>
    <row r="8933" spans="52:54" ht="15.75" customHeight="1">
      <c r="AZ8933" s="138">
        <f t="shared" ca="1" si="173"/>
        <v>164000</v>
      </c>
      <c r="BA8933" s="138">
        <f t="shared" ca="1" si="174"/>
        <v>163999</v>
      </c>
      <c r="BB8933" s="138">
        <f t="shared" ca="1" si="175"/>
        <v>1</v>
      </c>
    </row>
    <row r="8934" spans="52:54" ht="15.75" customHeight="1">
      <c r="AZ8934" s="138">
        <f t="shared" ca="1" si="173"/>
        <v>137000</v>
      </c>
      <c r="BA8934" s="138">
        <f t="shared" ca="1" si="174"/>
        <v>136999</v>
      </c>
      <c r="BB8934" s="138">
        <f t="shared" ca="1" si="175"/>
        <v>1</v>
      </c>
    </row>
    <row r="8935" spans="52:54" ht="15.75" customHeight="1">
      <c r="AZ8935" s="138">
        <f t="shared" ca="1" si="173"/>
        <v>123000</v>
      </c>
      <c r="BA8935" s="138">
        <f t="shared" ca="1" si="174"/>
        <v>122999</v>
      </c>
      <c r="BB8935" s="138">
        <f t="shared" ca="1" si="175"/>
        <v>1</v>
      </c>
    </row>
    <row r="8936" spans="52:54" ht="15.75" customHeight="1">
      <c r="AZ8936" s="138">
        <f t="shared" ca="1" si="173"/>
        <v>332000</v>
      </c>
      <c r="BA8936" s="138">
        <f t="shared" ca="1" si="174"/>
        <v>331999</v>
      </c>
      <c r="BB8936" s="138">
        <f t="shared" ca="1" si="175"/>
        <v>1</v>
      </c>
    </row>
    <row r="8937" spans="52:54" ht="15.75" customHeight="1">
      <c r="AZ8937" s="138">
        <f t="shared" ca="1" si="173"/>
        <v>119000</v>
      </c>
      <c r="BA8937" s="138">
        <f t="shared" ca="1" si="174"/>
        <v>118999</v>
      </c>
      <c r="BB8937" s="138">
        <f t="shared" ca="1" si="175"/>
        <v>1</v>
      </c>
    </row>
    <row r="8938" spans="52:54" ht="15.75" customHeight="1">
      <c r="AZ8938" s="138">
        <f t="shared" ca="1" si="173"/>
        <v>139000</v>
      </c>
      <c r="BA8938" s="138">
        <f t="shared" ca="1" si="174"/>
        <v>138999</v>
      </c>
      <c r="BB8938" s="138">
        <f t="shared" ca="1" si="175"/>
        <v>1</v>
      </c>
    </row>
    <row r="8939" spans="52:54" ht="15.75" customHeight="1">
      <c r="AZ8939" s="138">
        <f t="shared" ca="1" si="173"/>
        <v>390000</v>
      </c>
      <c r="BA8939" s="138">
        <f t="shared" ca="1" si="174"/>
        <v>389999</v>
      </c>
      <c r="BB8939" s="138">
        <f t="shared" ca="1" si="175"/>
        <v>1</v>
      </c>
    </row>
    <row r="8940" spans="52:54" ht="15.75" customHeight="1">
      <c r="AZ8940" s="138">
        <f t="shared" ca="1" si="173"/>
        <v>128000</v>
      </c>
      <c r="BA8940" s="138">
        <f t="shared" ca="1" si="174"/>
        <v>127999</v>
      </c>
      <c r="BB8940" s="138">
        <f t="shared" ca="1" si="175"/>
        <v>1</v>
      </c>
    </row>
    <row r="8941" spans="52:54" ht="15.75" customHeight="1">
      <c r="AZ8941" s="138">
        <f t="shared" ca="1" si="173"/>
        <v>236000</v>
      </c>
      <c r="BA8941" s="138">
        <f t="shared" ca="1" si="174"/>
        <v>235999</v>
      </c>
      <c r="BB8941" s="138">
        <f t="shared" ca="1" si="175"/>
        <v>1</v>
      </c>
    </row>
    <row r="8942" spans="52:54" ht="15.75" customHeight="1">
      <c r="AZ8942" s="138">
        <f t="shared" ca="1" si="173"/>
        <v>141000</v>
      </c>
      <c r="BA8942" s="138">
        <f t="shared" ca="1" si="174"/>
        <v>140999</v>
      </c>
      <c r="BB8942" s="138">
        <f t="shared" ca="1" si="175"/>
        <v>1</v>
      </c>
    </row>
    <row r="8943" spans="52:54" ht="15.75" customHeight="1">
      <c r="AZ8943" s="138">
        <f t="shared" ca="1" si="173"/>
        <v>358000</v>
      </c>
      <c r="BA8943" s="138">
        <f t="shared" ca="1" si="174"/>
        <v>357999</v>
      </c>
      <c r="BB8943" s="138">
        <f t="shared" ca="1" si="175"/>
        <v>1</v>
      </c>
    </row>
    <row r="8944" spans="52:54" ht="15.75" customHeight="1">
      <c r="AZ8944" s="138">
        <f t="shared" ca="1" si="173"/>
        <v>251000</v>
      </c>
      <c r="BA8944" s="138">
        <f t="shared" ca="1" si="174"/>
        <v>250999</v>
      </c>
      <c r="BB8944" s="138">
        <f t="shared" ca="1" si="175"/>
        <v>1</v>
      </c>
    </row>
    <row r="8945" spans="52:54" ht="15.75" customHeight="1">
      <c r="AZ8945" s="138">
        <f t="shared" ca="1" si="173"/>
        <v>204000</v>
      </c>
      <c r="BA8945" s="138">
        <f t="shared" ca="1" si="174"/>
        <v>203999</v>
      </c>
      <c r="BB8945" s="138">
        <f t="shared" ca="1" si="175"/>
        <v>1</v>
      </c>
    </row>
    <row r="8946" spans="52:54" ht="15.75" customHeight="1">
      <c r="AZ8946" s="138">
        <f t="shared" ca="1" si="173"/>
        <v>203000</v>
      </c>
      <c r="BA8946" s="138">
        <f t="shared" ca="1" si="174"/>
        <v>202999</v>
      </c>
      <c r="BB8946" s="138">
        <f t="shared" ca="1" si="175"/>
        <v>1</v>
      </c>
    </row>
    <row r="8947" spans="52:54" ht="15.75" customHeight="1">
      <c r="AZ8947" s="138">
        <f t="shared" ca="1" si="173"/>
        <v>144000</v>
      </c>
      <c r="BA8947" s="138">
        <f t="shared" ca="1" si="174"/>
        <v>143999</v>
      </c>
      <c r="BB8947" s="138">
        <f t="shared" ca="1" si="175"/>
        <v>1</v>
      </c>
    </row>
    <row r="8948" spans="52:54" ht="15.75" customHeight="1">
      <c r="AZ8948" s="138">
        <f t="shared" ca="1" si="173"/>
        <v>234000</v>
      </c>
      <c r="BA8948" s="138">
        <f t="shared" ca="1" si="174"/>
        <v>233999</v>
      </c>
      <c r="BB8948" s="138">
        <f t="shared" ca="1" si="175"/>
        <v>1</v>
      </c>
    </row>
    <row r="8949" spans="52:54" ht="15.75" customHeight="1">
      <c r="AZ8949" s="138">
        <f t="shared" ca="1" si="173"/>
        <v>148000</v>
      </c>
      <c r="BA8949" s="138">
        <f t="shared" ca="1" si="174"/>
        <v>147999</v>
      </c>
      <c r="BB8949" s="138">
        <f t="shared" ca="1" si="175"/>
        <v>1</v>
      </c>
    </row>
    <row r="8950" spans="52:54" ht="15.75" customHeight="1">
      <c r="AZ8950" s="138">
        <f t="shared" ca="1" si="173"/>
        <v>183000</v>
      </c>
      <c r="BA8950" s="138">
        <f t="shared" ca="1" si="174"/>
        <v>182999</v>
      </c>
      <c r="BB8950" s="138">
        <f t="shared" ca="1" si="175"/>
        <v>1</v>
      </c>
    </row>
    <row r="8951" spans="52:54" ht="15.75" customHeight="1">
      <c r="AZ8951" s="138">
        <f t="shared" ca="1" si="173"/>
        <v>254000</v>
      </c>
      <c r="BA8951" s="138">
        <f t="shared" ca="1" si="174"/>
        <v>253999</v>
      </c>
      <c r="BB8951" s="138">
        <f t="shared" ca="1" si="175"/>
        <v>1</v>
      </c>
    </row>
    <row r="8952" spans="52:54" ht="15.75" customHeight="1">
      <c r="AZ8952" s="138">
        <f t="shared" ca="1" si="173"/>
        <v>397000</v>
      </c>
      <c r="BA8952" s="138">
        <f t="shared" ca="1" si="174"/>
        <v>396999</v>
      </c>
      <c r="BB8952" s="138">
        <f t="shared" ca="1" si="175"/>
        <v>1</v>
      </c>
    </row>
    <row r="8953" spans="52:54" ht="15.75" customHeight="1">
      <c r="AZ8953" s="138">
        <f t="shared" ca="1" si="173"/>
        <v>330000</v>
      </c>
      <c r="BA8953" s="138">
        <f t="shared" ca="1" si="174"/>
        <v>329999</v>
      </c>
      <c r="BB8953" s="138">
        <f t="shared" ca="1" si="175"/>
        <v>1</v>
      </c>
    </row>
    <row r="8954" spans="52:54" ht="15.75" customHeight="1">
      <c r="AZ8954" s="138">
        <f t="shared" ca="1" si="173"/>
        <v>109000</v>
      </c>
      <c r="BA8954" s="138">
        <f t="shared" ca="1" si="174"/>
        <v>108999</v>
      </c>
      <c r="BB8954" s="138">
        <f t="shared" ca="1" si="175"/>
        <v>1</v>
      </c>
    </row>
    <row r="8955" spans="52:54" ht="15.75" customHeight="1">
      <c r="AZ8955" s="138">
        <f t="shared" ca="1" si="173"/>
        <v>298000</v>
      </c>
      <c r="BA8955" s="138">
        <f t="shared" ca="1" si="174"/>
        <v>297999</v>
      </c>
      <c r="BB8955" s="138">
        <f t="shared" ca="1" si="175"/>
        <v>1</v>
      </c>
    </row>
    <row r="8956" spans="52:54" ht="15.75" customHeight="1">
      <c r="AZ8956" s="138">
        <f t="shared" ca="1" si="173"/>
        <v>273000</v>
      </c>
      <c r="BA8956" s="138">
        <f t="shared" ca="1" si="174"/>
        <v>272999</v>
      </c>
      <c r="BB8956" s="138">
        <f t="shared" ca="1" si="175"/>
        <v>1</v>
      </c>
    </row>
    <row r="8957" spans="52:54" ht="15.75" customHeight="1">
      <c r="AZ8957" s="138">
        <f t="shared" ca="1" si="173"/>
        <v>228000</v>
      </c>
      <c r="BA8957" s="138">
        <f t="shared" ca="1" si="174"/>
        <v>227999</v>
      </c>
      <c r="BB8957" s="138">
        <f t="shared" ca="1" si="175"/>
        <v>1</v>
      </c>
    </row>
    <row r="8958" spans="52:54" ht="15.75" customHeight="1">
      <c r="AZ8958" s="138">
        <f t="shared" ca="1" si="173"/>
        <v>363000</v>
      </c>
      <c r="BA8958" s="138">
        <f t="shared" ca="1" si="174"/>
        <v>362999</v>
      </c>
      <c r="BB8958" s="138">
        <f t="shared" ca="1" si="175"/>
        <v>1</v>
      </c>
    </row>
    <row r="8959" spans="52:54" ht="15.75" customHeight="1">
      <c r="AZ8959" s="138">
        <f t="shared" ca="1" si="173"/>
        <v>101000</v>
      </c>
      <c r="BA8959" s="138">
        <f t="shared" ca="1" si="174"/>
        <v>100999</v>
      </c>
      <c r="BB8959" s="138">
        <f t="shared" ca="1" si="175"/>
        <v>1</v>
      </c>
    </row>
    <row r="8960" spans="52:54" ht="15.75" customHeight="1">
      <c r="AZ8960" s="138">
        <f t="shared" ca="1" si="173"/>
        <v>316000</v>
      </c>
      <c r="BA8960" s="138">
        <f t="shared" ca="1" si="174"/>
        <v>315999</v>
      </c>
      <c r="BB8960" s="138">
        <f t="shared" ca="1" si="175"/>
        <v>1</v>
      </c>
    </row>
    <row r="8961" spans="52:54" ht="15.75" customHeight="1">
      <c r="AZ8961" s="138">
        <f t="shared" ca="1" si="173"/>
        <v>313000</v>
      </c>
      <c r="BA8961" s="138">
        <f t="shared" ca="1" si="174"/>
        <v>312999</v>
      </c>
      <c r="BB8961" s="138">
        <f t="shared" ca="1" si="175"/>
        <v>1</v>
      </c>
    </row>
    <row r="8962" spans="52:54" ht="15.75" customHeight="1">
      <c r="AZ8962" s="138">
        <f t="shared" ca="1" si="173"/>
        <v>161000</v>
      </c>
      <c r="BA8962" s="138">
        <f t="shared" ca="1" si="174"/>
        <v>160999</v>
      </c>
      <c r="BB8962" s="138">
        <f t="shared" ca="1" si="175"/>
        <v>1</v>
      </c>
    </row>
    <row r="8963" spans="52:54" ht="15.75" customHeight="1">
      <c r="AZ8963" s="138">
        <f t="shared" ca="1" si="173"/>
        <v>365000</v>
      </c>
      <c r="BA8963" s="138">
        <f t="shared" ca="1" si="174"/>
        <v>364999</v>
      </c>
      <c r="BB8963" s="138">
        <f t="shared" ca="1" si="175"/>
        <v>1</v>
      </c>
    </row>
    <row r="8964" spans="52:54" ht="15.75" customHeight="1">
      <c r="AZ8964" s="138">
        <f t="shared" ca="1" si="173"/>
        <v>377000</v>
      </c>
      <c r="BA8964" s="138">
        <f t="shared" ca="1" si="174"/>
        <v>376999</v>
      </c>
      <c r="BB8964" s="138">
        <f t="shared" ca="1" si="175"/>
        <v>1</v>
      </c>
    </row>
    <row r="8965" spans="52:54" ht="15.75" customHeight="1">
      <c r="AZ8965" s="138">
        <f t="shared" ca="1" si="173"/>
        <v>365000</v>
      </c>
      <c r="BA8965" s="138">
        <f t="shared" ca="1" si="174"/>
        <v>364999</v>
      </c>
      <c r="BB8965" s="138">
        <f t="shared" ca="1" si="175"/>
        <v>1</v>
      </c>
    </row>
    <row r="8966" spans="52:54" ht="15.75" customHeight="1">
      <c r="AZ8966" s="138">
        <f t="shared" ca="1" si="173"/>
        <v>101000</v>
      </c>
      <c r="BA8966" s="138">
        <f t="shared" ca="1" si="174"/>
        <v>100999</v>
      </c>
      <c r="BB8966" s="138">
        <f t="shared" ca="1" si="175"/>
        <v>1</v>
      </c>
    </row>
    <row r="8967" spans="52:54" ht="15.75" customHeight="1">
      <c r="AZ8967" s="138">
        <f t="shared" ca="1" si="173"/>
        <v>250000</v>
      </c>
      <c r="BA8967" s="138">
        <f t="shared" ca="1" si="174"/>
        <v>249999</v>
      </c>
      <c r="BB8967" s="138">
        <f t="shared" ca="1" si="175"/>
        <v>1</v>
      </c>
    </row>
    <row r="8968" spans="52:54" ht="15.75" customHeight="1">
      <c r="AZ8968" s="138">
        <f t="shared" ca="1" si="173"/>
        <v>389000</v>
      </c>
      <c r="BA8968" s="138">
        <f t="shared" ca="1" si="174"/>
        <v>388999</v>
      </c>
      <c r="BB8968" s="138">
        <f t="shared" ca="1" si="175"/>
        <v>1</v>
      </c>
    </row>
    <row r="8969" spans="52:54" ht="15.75" customHeight="1">
      <c r="AZ8969" s="138">
        <f t="shared" ca="1" si="173"/>
        <v>105000</v>
      </c>
      <c r="BA8969" s="138">
        <f t="shared" ca="1" si="174"/>
        <v>104999</v>
      </c>
      <c r="BB8969" s="138">
        <f t="shared" ca="1" si="175"/>
        <v>1</v>
      </c>
    </row>
    <row r="8970" spans="52:54" ht="15.75" customHeight="1">
      <c r="AZ8970" s="138">
        <f t="shared" ca="1" si="173"/>
        <v>289000</v>
      </c>
      <c r="BA8970" s="138">
        <f t="shared" ca="1" si="174"/>
        <v>288999</v>
      </c>
      <c r="BB8970" s="138">
        <f t="shared" ca="1" si="175"/>
        <v>1</v>
      </c>
    </row>
    <row r="8971" spans="52:54" ht="15.75" customHeight="1">
      <c r="AZ8971" s="138">
        <f t="shared" ca="1" si="173"/>
        <v>192000</v>
      </c>
      <c r="BA8971" s="138">
        <f t="shared" ca="1" si="174"/>
        <v>191999</v>
      </c>
      <c r="BB8971" s="138">
        <f t="shared" ca="1" si="175"/>
        <v>1</v>
      </c>
    </row>
    <row r="8972" spans="52:54" ht="15.75" customHeight="1">
      <c r="AZ8972" s="138">
        <f t="shared" ca="1" si="173"/>
        <v>113000</v>
      </c>
      <c r="BA8972" s="138">
        <f t="shared" ca="1" si="174"/>
        <v>112999</v>
      </c>
      <c r="BB8972" s="138">
        <f t="shared" ca="1" si="175"/>
        <v>1</v>
      </c>
    </row>
    <row r="8973" spans="52:54" ht="15.75" customHeight="1">
      <c r="AZ8973" s="138">
        <f t="shared" ca="1" si="173"/>
        <v>180000</v>
      </c>
      <c r="BA8973" s="138">
        <f t="shared" ca="1" si="174"/>
        <v>179999</v>
      </c>
      <c r="BB8973" s="138">
        <f t="shared" ca="1" si="175"/>
        <v>1</v>
      </c>
    </row>
    <row r="8974" spans="52:54" ht="15.75" customHeight="1">
      <c r="AZ8974" s="138">
        <f t="shared" ca="1" si="173"/>
        <v>244000</v>
      </c>
      <c r="BA8974" s="138">
        <f t="shared" ca="1" si="174"/>
        <v>243999</v>
      </c>
      <c r="BB8974" s="138">
        <f t="shared" ca="1" si="175"/>
        <v>1</v>
      </c>
    </row>
    <row r="8975" spans="52:54" ht="15.75" customHeight="1">
      <c r="AZ8975" s="138">
        <f t="shared" ca="1" si="173"/>
        <v>110000</v>
      </c>
      <c r="BA8975" s="138">
        <f t="shared" ca="1" si="174"/>
        <v>109999</v>
      </c>
      <c r="BB8975" s="138">
        <f t="shared" ca="1" si="175"/>
        <v>1</v>
      </c>
    </row>
    <row r="8976" spans="52:54" ht="15.75" customHeight="1">
      <c r="AZ8976" s="138">
        <f t="shared" ca="1" si="173"/>
        <v>197000</v>
      </c>
      <c r="BA8976" s="138">
        <f t="shared" ca="1" si="174"/>
        <v>196999</v>
      </c>
      <c r="BB8976" s="138">
        <f t="shared" ca="1" si="175"/>
        <v>1</v>
      </c>
    </row>
    <row r="8977" spans="52:54" ht="15.75" customHeight="1">
      <c r="AZ8977" s="138">
        <f t="shared" ca="1" si="173"/>
        <v>332000</v>
      </c>
      <c r="BA8977" s="138">
        <f t="shared" ca="1" si="174"/>
        <v>331999</v>
      </c>
      <c r="BB8977" s="138">
        <f t="shared" ca="1" si="175"/>
        <v>1</v>
      </c>
    </row>
    <row r="8978" spans="52:54" ht="15.75" customHeight="1">
      <c r="AZ8978" s="138">
        <f t="shared" ca="1" si="173"/>
        <v>299000</v>
      </c>
      <c r="BA8978" s="138">
        <f t="shared" ca="1" si="174"/>
        <v>298999</v>
      </c>
      <c r="BB8978" s="138">
        <f t="shared" ca="1" si="175"/>
        <v>1</v>
      </c>
    </row>
    <row r="8979" spans="52:54" ht="15.75" customHeight="1">
      <c r="AZ8979" s="138">
        <f t="shared" ca="1" si="173"/>
        <v>152000</v>
      </c>
      <c r="BA8979" s="138">
        <f t="shared" ca="1" si="174"/>
        <v>151999</v>
      </c>
      <c r="BB8979" s="138">
        <f t="shared" ca="1" si="175"/>
        <v>1</v>
      </c>
    </row>
    <row r="8980" spans="52:54" ht="15.75" customHeight="1">
      <c r="AZ8980" s="138">
        <f t="shared" ca="1" si="173"/>
        <v>300000</v>
      </c>
      <c r="BA8980" s="138">
        <f t="shared" ca="1" si="174"/>
        <v>299999</v>
      </c>
      <c r="BB8980" s="138">
        <f t="shared" ca="1" si="175"/>
        <v>1</v>
      </c>
    </row>
    <row r="8981" spans="52:54" ht="15.75" customHeight="1">
      <c r="AZ8981" s="138">
        <f t="shared" ca="1" si="173"/>
        <v>300000</v>
      </c>
      <c r="BA8981" s="138">
        <f t="shared" ca="1" si="174"/>
        <v>299999</v>
      </c>
      <c r="BB8981" s="138">
        <f t="shared" ca="1" si="175"/>
        <v>1</v>
      </c>
    </row>
    <row r="8982" spans="52:54" ht="15.75" customHeight="1">
      <c r="AZ8982" s="138">
        <f t="shared" ca="1" si="173"/>
        <v>222000</v>
      </c>
      <c r="BA8982" s="138">
        <f t="shared" ca="1" si="174"/>
        <v>221999</v>
      </c>
      <c r="BB8982" s="138">
        <f t="shared" ca="1" si="175"/>
        <v>1</v>
      </c>
    </row>
    <row r="8983" spans="52:54" ht="15.75" customHeight="1">
      <c r="AZ8983" s="138">
        <f t="shared" ca="1" si="173"/>
        <v>199000</v>
      </c>
      <c r="BA8983" s="138">
        <f t="shared" ca="1" si="174"/>
        <v>198999</v>
      </c>
      <c r="BB8983" s="138">
        <f t="shared" ca="1" si="175"/>
        <v>1</v>
      </c>
    </row>
    <row r="8984" spans="52:54" ht="15.75" customHeight="1">
      <c r="AZ8984" s="138">
        <f t="shared" ca="1" si="173"/>
        <v>123000</v>
      </c>
      <c r="BA8984" s="138">
        <f t="shared" ca="1" si="174"/>
        <v>122999</v>
      </c>
      <c r="BB8984" s="138">
        <f t="shared" ca="1" si="175"/>
        <v>1</v>
      </c>
    </row>
    <row r="8985" spans="52:54" ht="15.75" customHeight="1">
      <c r="AZ8985" s="138">
        <f t="shared" ca="1" si="173"/>
        <v>306000</v>
      </c>
      <c r="BA8985" s="138">
        <f t="shared" ca="1" si="174"/>
        <v>305999</v>
      </c>
      <c r="BB8985" s="138">
        <f t="shared" ca="1" si="175"/>
        <v>1</v>
      </c>
    </row>
    <row r="8986" spans="52:54" ht="15.75" customHeight="1">
      <c r="AZ8986" s="138">
        <f t="shared" ca="1" si="173"/>
        <v>230000</v>
      </c>
      <c r="BA8986" s="138">
        <f t="shared" ca="1" si="174"/>
        <v>229999</v>
      </c>
      <c r="BB8986" s="138">
        <f t="shared" ca="1" si="175"/>
        <v>1</v>
      </c>
    </row>
    <row r="8987" spans="52:54" ht="15.75" customHeight="1">
      <c r="AZ8987" s="138">
        <f t="shared" ca="1" si="173"/>
        <v>131000</v>
      </c>
      <c r="BA8987" s="138">
        <f t="shared" ca="1" si="174"/>
        <v>130999</v>
      </c>
      <c r="BB8987" s="138">
        <f t="shared" ca="1" si="175"/>
        <v>1</v>
      </c>
    </row>
    <row r="8988" spans="52:54" ht="15.75" customHeight="1">
      <c r="AZ8988" s="138">
        <f t="shared" ca="1" si="173"/>
        <v>177000</v>
      </c>
      <c r="BA8988" s="138">
        <f t="shared" ca="1" si="174"/>
        <v>176999</v>
      </c>
      <c r="BB8988" s="138">
        <f t="shared" ca="1" si="175"/>
        <v>1</v>
      </c>
    </row>
    <row r="8989" spans="52:54" ht="15.75" customHeight="1">
      <c r="AZ8989" s="138">
        <f t="shared" ca="1" si="173"/>
        <v>101000</v>
      </c>
      <c r="BA8989" s="138">
        <f t="shared" ca="1" si="174"/>
        <v>100999</v>
      </c>
      <c r="BB8989" s="138">
        <f t="shared" ca="1" si="175"/>
        <v>1</v>
      </c>
    </row>
    <row r="8990" spans="52:54" ht="15.75" customHeight="1">
      <c r="AZ8990" s="138">
        <f t="shared" ca="1" si="173"/>
        <v>245000</v>
      </c>
      <c r="BA8990" s="138">
        <f t="shared" ca="1" si="174"/>
        <v>244999</v>
      </c>
      <c r="BB8990" s="138">
        <f t="shared" ca="1" si="175"/>
        <v>1</v>
      </c>
    </row>
    <row r="8991" spans="52:54" ht="15.75" customHeight="1">
      <c r="AZ8991" s="138">
        <f t="shared" ca="1" si="173"/>
        <v>162000</v>
      </c>
      <c r="BA8991" s="138">
        <f t="shared" ca="1" si="174"/>
        <v>161999</v>
      </c>
      <c r="BB8991" s="138">
        <f t="shared" ca="1" si="175"/>
        <v>1</v>
      </c>
    </row>
    <row r="8992" spans="52:54" ht="15.75" customHeight="1">
      <c r="AZ8992" s="138">
        <f t="shared" ca="1" si="173"/>
        <v>261000</v>
      </c>
      <c r="BA8992" s="138">
        <f t="shared" ca="1" si="174"/>
        <v>260999</v>
      </c>
      <c r="BB8992" s="138">
        <f t="shared" ca="1" si="175"/>
        <v>1</v>
      </c>
    </row>
    <row r="8993" spans="52:54" ht="15.75" customHeight="1">
      <c r="AZ8993" s="138">
        <f t="shared" ca="1" si="173"/>
        <v>267000</v>
      </c>
      <c r="BA8993" s="138">
        <f t="shared" ca="1" si="174"/>
        <v>266999</v>
      </c>
      <c r="BB8993" s="138">
        <f t="shared" ca="1" si="175"/>
        <v>1</v>
      </c>
    </row>
    <row r="8994" spans="52:54" ht="15.75" customHeight="1">
      <c r="AZ8994" s="138">
        <f t="shared" ca="1" si="173"/>
        <v>139000</v>
      </c>
      <c r="BA8994" s="138">
        <f t="shared" ca="1" si="174"/>
        <v>138999</v>
      </c>
      <c r="BB8994" s="138">
        <f t="shared" ca="1" si="175"/>
        <v>1</v>
      </c>
    </row>
    <row r="8995" spans="52:54" ht="15.75" customHeight="1">
      <c r="AZ8995" s="138">
        <f t="shared" ca="1" si="173"/>
        <v>289000</v>
      </c>
      <c r="BA8995" s="138">
        <f t="shared" ca="1" si="174"/>
        <v>288999</v>
      </c>
      <c r="BB8995" s="138">
        <f t="shared" ca="1" si="175"/>
        <v>1</v>
      </c>
    </row>
    <row r="8996" spans="52:54" ht="15.75" customHeight="1">
      <c r="AZ8996" s="138">
        <f t="shared" ca="1" si="173"/>
        <v>293000</v>
      </c>
      <c r="BA8996" s="138">
        <f t="shared" ca="1" si="174"/>
        <v>292999</v>
      </c>
      <c r="BB8996" s="138">
        <f t="shared" ca="1" si="175"/>
        <v>1</v>
      </c>
    </row>
    <row r="8997" spans="52:54" ht="15.75" customHeight="1">
      <c r="AZ8997" s="138">
        <f t="shared" ca="1" si="173"/>
        <v>276000</v>
      </c>
      <c r="BA8997" s="138">
        <f t="shared" ca="1" si="174"/>
        <v>275999</v>
      </c>
      <c r="BB8997" s="138">
        <f t="shared" ca="1" si="175"/>
        <v>1</v>
      </c>
    </row>
    <row r="8998" spans="52:54" ht="15.75" customHeight="1">
      <c r="AZ8998" s="138">
        <f t="shared" ca="1" si="173"/>
        <v>378000</v>
      </c>
      <c r="BA8998" s="138">
        <f t="shared" ca="1" si="174"/>
        <v>377999</v>
      </c>
      <c r="BB8998" s="138">
        <f t="shared" ca="1" si="175"/>
        <v>1</v>
      </c>
    </row>
    <row r="8999" spans="52:54" ht="15.75" customHeight="1">
      <c r="AZ8999" s="138">
        <f t="shared" ca="1" si="173"/>
        <v>394000</v>
      </c>
      <c r="BA8999" s="138">
        <f t="shared" ca="1" si="174"/>
        <v>393999</v>
      </c>
      <c r="BB8999" s="138">
        <f t="shared" ca="1" si="175"/>
        <v>1</v>
      </c>
    </row>
    <row r="9000" spans="52:54" ht="15.75" customHeight="1">
      <c r="AZ9000" s="138">
        <f t="shared" ca="1" si="173"/>
        <v>120000</v>
      </c>
      <c r="BA9000" s="138">
        <f t="shared" ca="1" si="174"/>
        <v>119999</v>
      </c>
      <c r="BB9000" s="138">
        <f t="shared" ca="1" si="175"/>
        <v>1</v>
      </c>
    </row>
    <row r="9001" spans="52:54" ht="15.75" customHeight="1">
      <c r="AZ9001" s="138">
        <f t="shared" ca="1" si="173"/>
        <v>248000</v>
      </c>
      <c r="BA9001" s="138">
        <f t="shared" ca="1" si="174"/>
        <v>247999</v>
      </c>
      <c r="BB9001" s="138">
        <f t="shared" ca="1" si="175"/>
        <v>1</v>
      </c>
    </row>
    <row r="9002" spans="52:54" ht="15.75" customHeight="1">
      <c r="AZ9002" s="138">
        <f t="shared" ca="1" si="173"/>
        <v>251000</v>
      </c>
      <c r="BA9002" s="138">
        <f t="shared" ca="1" si="174"/>
        <v>250999</v>
      </c>
      <c r="BB9002" s="138">
        <f t="shared" ca="1" si="175"/>
        <v>1</v>
      </c>
    </row>
    <row r="9003" spans="52:54" ht="15.75" customHeight="1">
      <c r="AZ9003" s="138">
        <f t="shared" ca="1" si="173"/>
        <v>172000</v>
      </c>
      <c r="BA9003" s="138">
        <f t="shared" ca="1" si="174"/>
        <v>171999</v>
      </c>
      <c r="BB9003" s="138">
        <f t="shared" ca="1" si="175"/>
        <v>1</v>
      </c>
    </row>
    <row r="9004" spans="52:54" ht="15.75" customHeight="1">
      <c r="AZ9004" s="138">
        <f t="shared" ca="1" si="173"/>
        <v>156000</v>
      </c>
      <c r="BA9004" s="138">
        <f t="shared" ca="1" si="174"/>
        <v>155999</v>
      </c>
      <c r="BB9004" s="138">
        <f t="shared" ca="1" si="175"/>
        <v>1</v>
      </c>
    </row>
    <row r="9005" spans="52:54" ht="15.75" customHeight="1">
      <c r="AZ9005" s="138">
        <f t="shared" ca="1" si="173"/>
        <v>255000</v>
      </c>
      <c r="BA9005" s="138">
        <f t="shared" ca="1" si="174"/>
        <v>254999</v>
      </c>
      <c r="BB9005" s="138">
        <f t="shared" ca="1" si="175"/>
        <v>1</v>
      </c>
    </row>
    <row r="9006" spans="52:54" ht="15.75" customHeight="1">
      <c r="AZ9006" s="138">
        <f t="shared" ca="1" si="173"/>
        <v>142000</v>
      </c>
      <c r="BA9006" s="138">
        <f t="shared" ca="1" si="174"/>
        <v>141999</v>
      </c>
      <c r="BB9006" s="138">
        <f t="shared" ca="1" si="175"/>
        <v>1</v>
      </c>
    </row>
    <row r="9007" spans="52:54" ht="15.75" customHeight="1">
      <c r="AZ9007" s="138">
        <f t="shared" ca="1" si="173"/>
        <v>193000</v>
      </c>
      <c r="BA9007" s="138">
        <f t="shared" ca="1" si="174"/>
        <v>192999</v>
      </c>
      <c r="BB9007" s="138">
        <f t="shared" ca="1" si="175"/>
        <v>1</v>
      </c>
    </row>
    <row r="9008" spans="52:54" ht="15.75" customHeight="1">
      <c r="AZ9008" s="138">
        <f t="shared" ca="1" si="173"/>
        <v>175000</v>
      </c>
      <c r="BA9008" s="138">
        <f t="shared" ca="1" si="174"/>
        <v>174999</v>
      </c>
      <c r="BB9008" s="138">
        <f t="shared" ca="1" si="175"/>
        <v>1</v>
      </c>
    </row>
    <row r="9009" spans="52:54" ht="15.75" customHeight="1">
      <c r="AZ9009" s="138">
        <f t="shared" ca="1" si="173"/>
        <v>329000</v>
      </c>
      <c r="BA9009" s="138">
        <f t="shared" ca="1" si="174"/>
        <v>328999</v>
      </c>
      <c r="BB9009" s="138">
        <f t="shared" ca="1" si="175"/>
        <v>1</v>
      </c>
    </row>
    <row r="9010" spans="52:54" ht="15.75" customHeight="1">
      <c r="AZ9010" s="138">
        <f t="shared" ca="1" si="173"/>
        <v>158000</v>
      </c>
      <c r="BA9010" s="138">
        <f t="shared" ca="1" si="174"/>
        <v>157999</v>
      </c>
      <c r="BB9010" s="138">
        <f t="shared" ca="1" si="175"/>
        <v>1</v>
      </c>
    </row>
    <row r="9011" spans="52:54" ht="15.75" customHeight="1">
      <c r="AZ9011" s="138">
        <f t="shared" ca="1" si="173"/>
        <v>188000</v>
      </c>
      <c r="BA9011" s="138">
        <f t="shared" ca="1" si="174"/>
        <v>187999</v>
      </c>
      <c r="BB9011" s="138">
        <f t="shared" ca="1" si="175"/>
        <v>1</v>
      </c>
    </row>
    <row r="9012" spans="52:54" ht="15.75" customHeight="1">
      <c r="AZ9012" s="138">
        <f t="shared" ca="1" si="173"/>
        <v>317000</v>
      </c>
      <c r="BA9012" s="138">
        <f t="shared" ca="1" si="174"/>
        <v>316999</v>
      </c>
      <c r="BB9012" s="138">
        <f t="shared" ca="1" si="175"/>
        <v>1</v>
      </c>
    </row>
    <row r="9013" spans="52:54" ht="15.75" customHeight="1">
      <c r="AZ9013" s="138">
        <f t="shared" ca="1" si="173"/>
        <v>295000</v>
      </c>
      <c r="BA9013" s="138">
        <f t="shared" ca="1" si="174"/>
        <v>294999</v>
      </c>
      <c r="BB9013" s="138">
        <f t="shared" ca="1" si="175"/>
        <v>1</v>
      </c>
    </row>
    <row r="9014" spans="52:54" ht="15.75" customHeight="1">
      <c r="AZ9014" s="138">
        <f t="shared" ca="1" si="173"/>
        <v>115000</v>
      </c>
      <c r="BA9014" s="138">
        <f t="shared" ca="1" si="174"/>
        <v>114999</v>
      </c>
      <c r="BB9014" s="138">
        <f t="shared" ca="1" si="175"/>
        <v>1</v>
      </c>
    </row>
    <row r="9015" spans="52:54" ht="15.75" customHeight="1">
      <c r="AZ9015" s="138">
        <f t="shared" ca="1" si="173"/>
        <v>155000</v>
      </c>
      <c r="BA9015" s="138">
        <f t="shared" ca="1" si="174"/>
        <v>154999</v>
      </c>
      <c r="BB9015" s="138">
        <f t="shared" ca="1" si="175"/>
        <v>1</v>
      </c>
    </row>
    <row r="9016" spans="52:54" ht="15.75" customHeight="1">
      <c r="AZ9016" s="138">
        <f t="shared" ca="1" si="173"/>
        <v>136000</v>
      </c>
      <c r="BA9016" s="138">
        <f t="shared" ca="1" si="174"/>
        <v>135999</v>
      </c>
      <c r="BB9016" s="138">
        <f t="shared" ca="1" si="175"/>
        <v>1</v>
      </c>
    </row>
    <row r="9017" spans="52:54" ht="15.75" customHeight="1">
      <c r="AZ9017" s="138">
        <f t="shared" ca="1" si="173"/>
        <v>387000</v>
      </c>
      <c r="BA9017" s="138">
        <f t="shared" ca="1" si="174"/>
        <v>386999</v>
      </c>
      <c r="BB9017" s="138">
        <f t="shared" ca="1" si="175"/>
        <v>1</v>
      </c>
    </row>
    <row r="9018" spans="52:54" ht="15.75" customHeight="1">
      <c r="AZ9018" s="138">
        <f t="shared" ca="1" si="173"/>
        <v>185000</v>
      </c>
      <c r="BA9018" s="138">
        <f t="shared" ca="1" si="174"/>
        <v>184999</v>
      </c>
      <c r="BB9018" s="138">
        <f t="shared" ca="1" si="175"/>
        <v>1</v>
      </c>
    </row>
    <row r="9019" spans="52:54" ht="15.75" customHeight="1">
      <c r="AZ9019" s="138">
        <f t="shared" ca="1" si="173"/>
        <v>282000</v>
      </c>
      <c r="BA9019" s="138">
        <f t="shared" ca="1" si="174"/>
        <v>281999</v>
      </c>
      <c r="BB9019" s="138">
        <f t="shared" ca="1" si="175"/>
        <v>1</v>
      </c>
    </row>
    <row r="9020" spans="52:54" ht="15.75" customHeight="1">
      <c r="AZ9020" s="138">
        <f t="shared" ca="1" si="173"/>
        <v>217000</v>
      </c>
      <c r="BA9020" s="138">
        <f t="shared" ca="1" si="174"/>
        <v>216999</v>
      </c>
      <c r="BB9020" s="138">
        <f t="shared" ca="1" si="175"/>
        <v>1</v>
      </c>
    </row>
    <row r="9021" spans="52:54" ht="15.75" customHeight="1">
      <c r="AZ9021" s="138">
        <f t="shared" ca="1" si="173"/>
        <v>311000</v>
      </c>
      <c r="BA9021" s="138">
        <f t="shared" ca="1" si="174"/>
        <v>310999</v>
      </c>
      <c r="BB9021" s="138">
        <f t="shared" ca="1" si="175"/>
        <v>1</v>
      </c>
    </row>
    <row r="9022" spans="52:54" ht="15.75" customHeight="1">
      <c r="AZ9022" s="138">
        <f t="shared" ca="1" si="173"/>
        <v>149000</v>
      </c>
      <c r="BA9022" s="138">
        <f t="shared" ca="1" si="174"/>
        <v>148999</v>
      </c>
      <c r="BB9022" s="138">
        <f t="shared" ca="1" si="175"/>
        <v>1</v>
      </c>
    </row>
    <row r="9023" spans="52:54" ht="15.75" customHeight="1">
      <c r="AZ9023" s="138">
        <f t="shared" ca="1" si="173"/>
        <v>199000</v>
      </c>
      <c r="BA9023" s="138">
        <f t="shared" ca="1" si="174"/>
        <v>198999</v>
      </c>
      <c r="BB9023" s="138">
        <f t="shared" ca="1" si="175"/>
        <v>1</v>
      </c>
    </row>
    <row r="9024" spans="52:54" ht="15.75" customHeight="1">
      <c r="AZ9024" s="138">
        <f t="shared" ca="1" si="173"/>
        <v>228000</v>
      </c>
      <c r="BA9024" s="138">
        <f t="shared" ca="1" si="174"/>
        <v>227999</v>
      </c>
      <c r="BB9024" s="138">
        <f t="shared" ca="1" si="175"/>
        <v>1</v>
      </c>
    </row>
    <row r="9025" spans="52:54" ht="15.75" customHeight="1">
      <c r="AZ9025" s="138">
        <f t="shared" ca="1" si="173"/>
        <v>233000</v>
      </c>
      <c r="BA9025" s="138">
        <f t="shared" ca="1" si="174"/>
        <v>232999</v>
      </c>
      <c r="BB9025" s="138">
        <f t="shared" ca="1" si="175"/>
        <v>1</v>
      </c>
    </row>
    <row r="9026" spans="52:54" ht="15.75" customHeight="1">
      <c r="AZ9026" s="138">
        <f t="shared" ca="1" si="173"/>
        <v>145000</v>
      </c>
      <c r="BA9026" s="138">
        <f t="shared" ca="1" si="174"/>
        <v>144999</v>
      </c>
      <c r="BB9026" s="138">
        <f t="shared" ca="1" si="175"/>
        <v>1</v>
      </c>
    </row>
    <row r="9027" spans="52:54" ht="15.75" customHeight="1">
      <c r="AZ9027" s="138">
        <f t="shared" ca="1" si="173"/>
        <v>247000</v>
      </c>
      <c r="BA9027" s="138">
        <f t="shared" ca="1" si="174"/>
        <v>246999</v>
      </c>
      <c r="BB9027" s="138">
        <f t="shared" ca="1" si="175"/>
        <v>1</v>
      </c>
    </row>
    <row r="9028" spans="52:54" ht="15.75" customHeight="1">
      <c r="AZ9028" s="138">
        <f t="shared" ca="1" si="173"/>
        <v>319000</v>
      </c>
      <c r="BA9028" s="138">
        <f t="shared" ca="1" si="174"/>
        <v>318999</v>
      </c>
      <c r="BB9028" s="138">
        <f t="shared" ca="1" si="175"/>
        <v>1</v>
      </c>
    </row>
    <row r="9029" spans="52:54" ht="15.75" customHeight="1">
      <c r="AZ9029" s="138">
        <f t="shared" ca="1" si="173"/>
        <v>117000</v>
      </c>
      <c r="BA9029" s="138">
        <f t="shared" ca="1" si="174"/>
        <v>116999</v>
      </c>
      <c r="BB9029" s="138">
        <f t="shared" ca="1" si="175"/>
        <v>1</v>
      </c>
    </row>
    <row r="9030" spans="52:54" ht="15.75" customHeight="1">
      <c r="AZ9030" s="138">
        <f t="shared" ca="1" si="173"/>
        <v>341000</v>
      </c>
      <c r="BA9030" s="138">
        <f t="shared" ca="1" si="174"/>
        <v>340999</v>
      </c>
      <c r="BB9030" s="138">
        <f t="shared" ca="1" si="175"/>
        <v>1</v>
      </c>
    </row>
    <row r="9031" spans="52:54" ht="15.75" customHeight="1">
      <c r="AZ9031" s="138">
        <f t="shared" ca="1" si="173"/>
        <v>262000</v>
      </c>
      <c r="BA9031" s="138">
        <f t="shared" ca="1" si="174"/>
        <v>261999</v>
      </c>
      <c r="BB9031" s="138">
        <f t="shared" ca="1" si="175"/>
        <v>1</v>
      </c>
    </row>
    <row r="9032" spans="52:54" ht="15.75" customHeight="1">
      <c r="AZ9032" s="138">
        <f t="shared" ca="1" si="173"/>
        <v>306000</v>
      </c>
      <c r="BA9032" s="138">
        <f t="shared" ca="1" si="174"/>
        <v>305999</v>
      </c>
      <c r="BB9032" s="138">
        <f t="shared" ca="1" si="175"/>
        <v>1</v>
      </c>
    </row>
    <row r="9033" spans="52:54" ht="15.75" customHeight="1">
      <c r="AZ9033" s="138">
        <f t="shared" ca="1" si="173"/>
        <v>112000</v>
      </c>
      <c r="BA9033" s="138">
        <f t="shared" ca="1" si="174"/>
        <v>111999</v>
      </c>
      <c r="BB9033" s="138">
        <f t="shared" ca="1" si="175"/>
        <v>1</v>
      </c>
    </row>
    <row r="9034" spans="52:54" ht="15.75" customHeight="1">
      <c r="AZ9034" s="138">
        <f t="shared" ca="1" si="173"/>
        <v>221000</v>
      </c>
      <c r="BA9034" s="138">
        <f t="shared" ca="1" si="174"/>
        <v>220999</v>
      </c>
      <c r="BB9034" s="138">
        <f t="shared" ca="1" si="175"/>
        <v>1</v>
      </c>
    </row>
    <row r="9035" spans="52:54" ht="15.75" customHeight="1">
      <c r="AZ9035" s="138">
        <f t="shared" ca="1" si="173"/>
        <v>326000</v>
      </c>
      <c r="BA9035" s="138">
        <f t="shared" ca="1" si="174"/>
        <v>325999</v>
      </c>
      <c r="BB9035" s="138">
        <f t="shared" ca="1" si="175"/>
        <v>1</v>
      </c>
    </row>
    <row r="9036" spans="52:54" ht="15.75" customHeight="1">
      <c r="AZ9036" s="138">
        <f t="shared" ca="1" si="173"/>
        <v>346000</v>
      </c>
      <c r="BA9036" s="138">
        <f t="shared" ca="1" si="174"/>
        <v>345999</v>
      </c>
      <c r="BB9036" s="138">
        <f t="shared" ca="1" si="175"/>
        <v>1</v>
      </c>
    </row>
    <row r="9037" spans="52:54" ht="15.75" customHeight="1">
      <c r="AZ9037" s="138">
        <f t="shared" ca="1" si="173"/>
        <v>304000</v>
      </c>
      <c r="BA9037" s="138">
        <f t="shared" ca="1" si="174"/>
        <v>303999</v>
      </c>
      <c r="BB9037" s="138">
        <f t="shared" ca="1" si="175"/>
        <v>1</v>
      </c>
    </row>
    <row r="9038" spans="52:54" ht="15.75" customHeight="1">
      <c r="AZ9038" s="138">
        <f t="shared" ca="1" si="173"/>
        <v>163000</v>
      </c>
      <c r="BA9038" s="138">
        <f t="shared" ca="1" si="174"/>
        <v>162999</v>
      </c>
      <c r="BB9038" s="138">
        <f t="shared" ca="1" si="175"/>
        <v>1</v>
      </c>
    </row>
    <row r="9039" spans="52:54" ht="15.75" customHeight="1">
      <c r="AZ9039" s="138">
        <f t="shared" ca="1" si="173"/>
        <v>137000</v>
      </c>
      <c r="BA9039" s="138">
        <f t="shared" ca="1" si="174"/>
        <v>136999</v>
      </c>
      <c r="BB9039" s="138">
        <f t="shared" ca="1" si="175"/>
        <v>1</v>
      </c>
    </row>
    <row r="9040" spans="52:54" ht="15.75" customHeight="1">
      <c r="AZ9040" s="138">
        <f t="shared" ca="1" si="173"/>
        <v>147000</v>
      </c>
      <c r="BA9040" s="138">
        <f t="shared" ca="1" si="174"/>
        <v>146999</v>
      </c>
      <c r="BB9040" s="138">
        <f t="shared" ca="1" si="175"/>
        <v>1</v>
      </c>
    </row>
    <row r="9041" spans="52:54" ht="15.75" customHeight="1">
      <c r="AZ9041" s="138">
        <f t="shared" ca="1" si="173"/>
        <v>128000</v>
      </c>
      <c r="BA9041" s="138">
        <f t="shared" ca="1" si="174"/>
        <v>127999</v>
      </c>
      <c r="BB9041" s="138">
        <f t="shared" ca="1" si="175"/>
        <v>1</v>
      </c>
    </row>
    <row r="9042" spans="52:54" ht="15.75" customHeight="1">
      <c r="AZ9042" s="138">
        <f t="shared" ca="1" si="173"/>
        <v>158000</v>
      </c>
      <c r="BA9042" s="138">
        <f t="shared" ca="1" si="174"/>
        <v>157999</v>
      </c>
      <c r="BB9042" s="138">
        <f t="shared" ca="1" si="175"/>
        <v>1</v>
      </c>
    </row>
    <row r="9043" spans="52:54" ht="15.75" customHeight="1">
      <c r="AZ9043" s="138">
        <f t="shared" ca="1" si="173"/>
        <v>208000</v>
      </c>
      <c r="BA9043" s="138">
        <f t="shared" ca="1" si="174"/>
        <v>207999</v>
      </c>
      <c r="BB9043" s="138">
        <f t="shared" ca="1" si="175"/>
        <v>1</v>
      </c>
    </row>
    <row r="9044" spans="52:54" ht="15.75" customHeight="1">
      <c r="AZ9044" s="138">
        <f t="shared" ca="1" si="173"/>
        <v>326000</v>
      </c>
      <c r="BA9044" s="138">
        <f t="shared" ca="1" si="174"/>
        <v>325999</v>
      </c>
      <c r="BB9044" s="138">
        <f t="shared" ca="1" si="175"/>
        <v>1</v>
      </c>
    </row>
    <row r="9045" spans="52:54" ht="15.75" customHeight="1">
      <c r="AZ9045" s="138">
        <f t="shared" ca="1" si="173"/>
        <v>245000</v>
      </c>
      <c r="BA9045" s="138">
        <f t="shared" ca="1" si="174"/>
        <v>244999</v>
      </c>
      <c r="BB9045" s="138">
        <f t="shared" ca="1" si="175"/>
        <v>1</v>
      </c>
    </row>
    <row r="9046" spans="52:54" ht="15.75" customHeight="1">
      <c r="AZ9046" s="138">
        <f t="shared" ca="1" si="173"/>
        <v>157000</v>
      </c>
      <c r="BA9046" s="138">
        <f t="shared" ca="1" si="174"/>
        <v>156999</v>
      </c>
      <c r="BB9046" s="138">
        <f t="shared" ca="1" si="175"/>
        <v>1</v>
      </c>
    </row>
    <row r="9047" spans="52:54" ht="15.75" customHeight="1">
      <c r="AZ9047" s="138">
        <f t="shared" ca="1" si="173"/>
        <v>314000</v>
      </c>
      <c r="BA9047" s="138">
        <f t="shared" ca="1" si="174"/>
        <v>313999</v>
      </c>
      <c r="BB9047" s="138">
        <f t="shared" ca="1" si="175"/>
        <v>1</v>
      </c>
    </row>
    <row r="9048" spans="52:54" ht="15.75" customHeight="1">
      <c r="AZ9048" s="138">
        <f t="shared" ca="1" si="173"/>
        <v>214000</v>
      </c>
      <c r="BA9048" s="138">
        <f t="shared" ca="1" si="174"/>
        <v>213999</v>
      </c>
      <c r="BB9048" s="138">
        <f t="shared" ca="1" si="175"/>
        <v>1</v>
      </c>
    </row>
    <row r="9049" spans="52:54" ht="15.75" customHeight="1">
      <c r="AZ9049" s="138">
        <f t="shared" ca="1" si="173"/>
        <v>353000</v>
      </c>
      <c r="BA9049" s="138">
        <f t="shared" ca="1" si="174"/>
        <v>352999</v>
      </c>
      <c r="BB9049" s="138">
        <f t="shared" ca="1" si="175"/>
        <v>1</v>
      </c>
    </row>
    <row r="9050" spans="52:54" ht="15.75" customHeight="1">
      <c r="AZ9050" s="138">
        <f t="shared" ca="1" si="173"/>
        <v>258000</v>
      </c>
      <c r="BA9050" s="138">
        <f t="shared" ca="1" si="174"/>
        <v>257999</v>
      </c>
      <c r="BB9050" s="138">
        <f t="shared" ca="1" si="175"/>
        <v>1</v>
      </c>
    </row>
    <row r="9051" spans="52:54" ht="15.75" customHeight="1">
      <c r="AZ9051" s="138">
        <f t="shared" ca="1" si="173"/>
        <v>379000</v>
      </c>
      <c r="BA9051" s="138">
        <f t="shared" ca="1" si="174"/>
        <v>378999</v>
      </c>
      <c r="BB9051" s="138">
        <f t="shared" ca="1" si="175"/>
        <v>1</v>
      </c>
    </row>
    <row r="9052" spans="52:54" ht="15.75" customHeight="1">
      <c r="AZ9052" s="138">
        <f t="shared" ca="1" si="173"/>
        <v>308000</v>
      </c>
      <c r="BA9052" s="138">
        <f t="shared" ca="1" si="174"/>
        <v>307999</v>
      </c>
      <c r="BB9052" s="138">
        <f t="shared" ca="1" si="175"/>
        <v>1</v>
      </c>
    </row>
    <row r="9053" spans="52:54" ht="15.75" customHeight="1">
      <c r="AZ9053" s="138">
        <f t="shared" ca="1" si="173"/>
        <v>206000</v>
      </c>
      <c r="BA9053" s="138">
        <f t="shared" ca="1" si="174"/>
        <v>205999</v>
      </c>
      <c r="BB9053" s="138">
        <f t="shared" ca="1" si="175"/>
        <v>1</v>
      </c>
    </row>
    <row r="9054" spans="52:54" ht="15.75" customHeight="1">
      <c r="AZ9054" s="138">
        <f t="shared" ca="1" si="173"/>
        <v>380000</v>
      </c>
      <c r="BA9054" s="138">
        <f t="shared" ca="1" si="174"/>
        <v>379999</v>
      </c>
      <c r="BB9054" s="138">
        <f t="shared" ca="1" si="175"/>
        <v>1</v>
      </c>
    </row>
    <row r="9055" spans="52:54" ht="15.75" customHeight="1">
      <c r="AZ9055" s="138">
        <f t="shared" ca="1" si="173"/>
        <v>223000</v>
      </c>
      <c r="BA9055" s="138">
        <f t="shared" ca="1" si="174"/>
        <v>222999</v>
      </c>
      <c r="BB9055" s="138">
        <f t="shared" ca="1" si="175"/>
        <v>1</v>
      </c>
    </row>
    <row r="9056" spans="52:54" ht="15.75" customHeight="1">
      <c r="AZ9056" s="138">
        <f t="shared" ca="1" si="173"/>
        <v>211000</v>
      </c>
      <c r="BA9056" s="138">
        <f t="shared" ca="1" si="174"/>
        <v>210999</v>
      </c>
      <c r="BB9056" s="138">
        <f t="shared" ca="1" si="175"/>
        <v>1</v>
      </c>
    </row>
    <row r="9057" spans="52:54" ht="15.75" customHeight="1">
      <c r="AZ9057" s="138">
        <f t="shared" ca="1" si="173"/>
        <v>348000</v>
      </c>
      <c r="BA9057" s="138">
        <f t="shared" ca="1" si="174"/>
        <v>347999</v>
      </c>
      <c r="BB9057" s="138">
        <f t="shared" ca="1" si="175"/>
        <v>1</v>
      </c>
    </row>
    <row r="9058" spans="52:54" ht="15.75" customHeight="1">
      <c r="AZ9058" s="138">
        <f t="shared" ca="1" si="173"/>
        <v>346000</v>
      </c>
      <c r="BA9058" s="138">
        <f t="shared" ca="1" si="174"/>
        <v>345999</v>
      </c>
      <c r="BB9058" s="138">
        <f t="shared" ca="1" si="175"/>
        <v>1</v>
      </c>
    </row>
    <row r="9059" spans="52:54" ht="15.75" customHeight="1">
      <c r="AZ9059" s="138">
        <f t="shared" ca="1" si="173"/>
        <v>374000</v>
      </c>
      <c r="BA9059" s="138">
        <f t="shared" ca="1" si="174"/>
        <v>373999</v>
      </c>
      <c r="BB9059" s="138">
        <f t="shared" ca="1" si="175"/>
        <v>1</v>
      </c>
    </row>
    <row r="9060" spans="52:54" ht="15.75" customHeight="1">
      <c r="AZ9060" s="138">
        <f t="shared" ca="1" si="173"/>
        <v>323000</v>
      </c>
      <c r="BA9060" s="138">
        <f t="shared" ca="1" si="174"/>
        <v>322999</v>
      </c>
      <c r="BB9060" s="138">
        <f t="shared" ca="1" si="175"/>
        <v>1</v>
      </c>
    </row>
    <row r="9061" spans="52:54" ht="15.75" customHeight="1">
      <c r="AZ9061" s="138">
        <f t="shared" ca="1" si="173"/>
        <v>287000</v>
      </c>
      <c r="BA9061" s="138">
        <f t="shared" ca="1" si="174"/>
        <v>286999</v>
      </c>
      <c r="BB9061" s="138">
        <f t="shared" ca="1" si="175"/>
        <v>1</v>
      </c>
    </row>
    <row r="9062" spans="52:54" ht="15.75" customHeight="1">
      <c r="AZ9062" s="138">
        <f t="shared" ca="1" si="173"/>
        <v>106000</v>
      </c>
      <c r="BA9062" s="138">
        <f t="shared" ca="1" si="174"/>
        <v>105999</v>
      </c>
      <c r="BB9062" s="138">
        <f t="shared" ca="1" si="175"/>
        <v>1</v>
      </c>
    </row>
    <row r="9063" spans="52:54" ht="15.75" customHeight="1">
      <c r="AZ9063" s="138">
        <f t="shared" ca="1" si="173"/>
        <v>244000</v>
      </c>
      <c r="BA9063" s="138">
        <f t="shared" ca="1" si="174"/>
        <v>243999</v>
      </c>
      <c r="BB9063" s="138">
        <f t="shared" ca="1" si="175"/>
        <v>1</v>
      </c>
    </row>
    <row r="9064" spans="52:54" ht="15.75" customHeight="1">
      <c r="AZ9064" s="138">
        <f t="shared" ca="1" si="173"/>
        <v>119000</v>
      </c>
      <c r="BA9064" s="138">
        <f t="shared" ca="1" si="174"/>
        <v>118999</v>
      </c>
      <c r="BB9064" s="138">
        <f t="shared" ca="1" si="175"/>
        <v>1</v>
      </c>
    </row>
    <row r="9065" spans="52:54" ht="15.75" customHeight="1">
      <c r="AZ9065" s="138">
        <f t="shared" ca="1" si="173"/>
        <v>309000</v>
      </c>
      <c r="BA9065" s="138">
        <f t="shared" ca="1" si="174"/>
        <v>308999</v>
      </c>
      <c r="BB9065" s="138">
        <f t="shared" ca="1" si="175"/>
        <v>1</v>
      </c>
    </row>
    <row r="9066" spans="52:54" ht="15.75" customHeight="1">
      <c r="AZ9066" s="138">
        <f t="shared" ca="1" si="173"/>
        <v>306000</v>
      </c>
      <c r="BA9066" s="138">
        <f t="shared" ca="1" si="174"/>
        <v>305999</v>
      </c>
      <c r="BB9066" s="138">
        <f t="shared" ca="1" si="175"/>
        <v>1</v>
      </c>
    </row>
    <row r="9067" spans="52:54" ht="15.75" customHeight="1">
      <c r="AZ9067" s="138">
        <f t="shared" ca="1" si="173"/>
        <v>362000</v>
      </c>
      <c r="BA9067" s="138">
        <f t="shared" ca="1" si="174"/>
        <v>361999</v>
      </c>
      <c r="BB9067" s="138">
        <f t="shared" ca="1" si="175"/>
        <v>1</v>
      </c>
    </row>
    <row r="9068" spans="52:54" ht="15.75" customHeight="1">
      <c r="AZ9068" s="138">
        <f t="shared" ca="1" si="173"/>
        <v>292000</v>
      </c>
      <c r="BA9068" s="138">
        <f t="shared" ca="1" si="174"/>
        <v>291999</v>
      </c>
      <c r="BB9068" s="138">
        <f t="shared" ca="1" si="175"/>
        <v>1</v>
      </c>
    </row>
    <row r="9069" spans="52:54" ht="15.75" customHeight="1">
      <c r="AZ9069" s="138">
        <f t="shared" ca="1" si="173"/>
        <v>149000</v>
      </c>
      <c r="BA9069" s="138">
        <f t="shared" ca="1" si="174"/>
        <v>148999</v>
      </c>
      <c r="BB9069" s="138">
        <f t="shared" ca="1" si="175"/>
        <v>1</v>
      </c>
    </row>
    <row r="9070" spans="52:54" ht="15.75" customHeight="1">
      <c r="AZ9070" s="138">
        <f t="shared" ca="1" si="173"/>
        <v>330000</v>
      </c>
      <c r="BA9070" s="138">
        <f t="shared" ca="1" si="174"/>
        <v>329999</v>
      </c>
      <c r="BB9070" s="138">
        <f t="shared" ca="1" si="175"/>
        <v>1</v>
      </c>
    </row>
    <row r="9071" spans="52:54" ht="15.75" customHeight="1">
      <c r="AZ9071" s="138">
        <f t="shared" ca="1" si="173"/>
        <v>139000</v>
      </c>
      <c r="BA9071" s="138">
        <f t="shared" ca="1" si="174"/>
        <v>138999</v>
      </c>
      <c r="BB9071" s="138">
        <f t="shared" ca="1" si="175"/>
        <v>1</v>
      </c>
    </row>
    <row r="9072" spans="52:54" ht="15.75" customHeight="1">
      <c r="AZ9072" s="138">
        <f t="shared" ca="1" si="173"/>
        <v>195000</v>
      </c>
      <c r="BA9072" s="138">
        <f t="shared" ca="1" si="174"/>
        <v>194999</v>
      </c>
      <c r="BB9072" s="138">
        <f t="shared" ca="1" si="175"/>
        <v>1</v>
      </c>
    </row>
    <row r="9073" spans="52:54" ht="15.75" customHeight="1">
      <c r="AZ9073" s="138">
        <f t="shared" ca="1" si="173"/>
        <v>252000</v>
      </c>
      <c r="BA9073" s="138">
        <f t="shared" ca="1" si="174"/>
        <v>251999</v>
      </c>
      <c r="BB9073" s="138">
        <f t="shared" ca="1" si="175"/>
        <v>1</v>
      </c>
    </row>
    <row r="9074" spans="52:54" ht="15.75" customHeight="1">
      <c r="AZ9074" s="138">
        <f t="shared" ca="1" si="173"/>
        <v>310000</v>
      </c>
      <c r="BA9074" s="138">
        <f t="shared" ca="1" si="174"/>
        <v>309999</v>
      </c>
      <c r="BB9074" s="138">
        <f t="shared" ca="1" si="175"/>
        <v>1</v>
      </c>
    </row>
    <row r="9075" spans="52:54" ht="15.75" customHeight="1">
      <c r="AZ9075" s="138">
        <f t="shared" ca="1" si="173"/>
        <v>148000</v>
      </c>
      <c r="BA9075" s="138">
        <f t="shared" ca="1" si="174"/>
        <v>147999</v>
      </c>
      <c r="BB9075" s="138">
        <f t="shared" ca="1" si="175"/>
        <v>1</v>
      </c>
    </row>
    <row r="9076" spans="52:54" ht="15.75" customHeight="1">
      <c r="AZ9076" s="138">
        <f t="shared" ca="1" si="173"/>
        <v>223000</v>
      </c>
      <c r="BA9076" s="138">
        <f t="shared" ca="1" si="174"/>
        <v>222999</v>
      </c>
      <c r="BB9076" s="138">
        <f t="shared" ca="1" si="175"/>
        <v>1</v>
      </c>
    </row>
    <row r="9077" spans="52:54" ht="15.75" customHeight="1">
      <c r="AZ9077" s="138">
        <f t="shared" ca="1" si="173"/>
        <v>218000</v>
      </c>
      <c r="BA9077" s="138">
        <f t="shared" ca="1" si="174"/>
        <v>217999</v>
      </c>
      <c r="BB9077" s="138">
        <f t="shared" ca="1" si="175"/>
        <v>1</v>
      </c>
    </row>
    <row r="9078" spans="52:54" ht="15.75" customHeight="1">
      <c r="AZ9078" s="138">
        <f t="shared" ca="1" si="173"/>
        <v>186000</v>
      </c>
      <c r="BA9078" s="138">
        <f t="shared" ca="1" si="174"/>
        <v>185999</v>
      </c>
      <c r="BB9078" s="138">
        <f t="shared" ca="1" si="175"/>
        <v>1</v>
      </c>
    </row>
    <row r="9079" spans="52:54" ht="15.75" customHeight="1">
      <c r="AZ9079" s="138">
        <f t="shared" ca="1" si="173"/>
        <v>159000</v>
      </c>
      <c r="BA9079" s="138">
        <f t="shared" ca="1" si="174"/>
        <v>158999</v>
      </c>
      <c r="BB9079" s="138">
        <f t="shared" ca="1" si="175"/>
        <v>1</v>
      </c>
    </row>
    <row r="9080" spans="52:54" ht="15.75" customHeight="1">
      <c r="AZ9080" s="138">
        <f t="shared" ca="1" si="173"/>
        <v>309000</v>
      </c>
      <c r="BA9080" s="138">
        <f t="shared" ca="1" si="174"/>
        <v>308999</v>
      </c>
      <c r="BB9080" s="138">
        <f t="shared" ca="1" si="175"/>
        <v>1</v>
      </c>
    </row>
    <row r="9081" spans="52:54" ht="15.75" customHeight="1">
      <c r="AZ9081" s="138">
        <f t="shared" ca="1" si="173"/>
        <v>399000</v>
      </c>
      <c r="BA9081" s="138">
        <f t="shared" ca="1" si="174"/>
        <v>398999</v>
      </c>
      <c r="BB9081" s="138">
        <f t="shared" ca="1" si="175"/>
        <v>1</v>
      </c>
    </row>
    <row r="9082" spans="52:54" ht="15.75" customHeight="1">
      <c r="AZ9082" s="138">
        <f t="shared" ca="1" si="173"/>
        <v>145000</v>
      </c>
      <c r="BA9082" s="138">
        <f t="shared" ca="1" si="174"/>
        <v>144999</v>
      </c>
      <c r="BB9082" s="138">
        <f t="shared" ca="1" si="175"/>
        <v>1</v>
      </c>
    </row>
    <row r="9083" spans="52:54" ht="15.75" customHeight="1">
      <c r="AZ9083" s="138">
        <f t="shared" ca="1" si="173"/>
        <v>268000</v>
      </c>
      <c r="BA9083" s="138">
        <f t="shared" ca="1" si="174"/>
        <v>267999</v>
      </c>
      <c r="BB9083" s="138">
        <f t="shared" ca="1" si="175"/>
        <v>1</v>
      </c>
    </row>
    <row r="9084" spans="52:54" ht="15.75" customHeight="1">
      <c r="AZ9084" s="138">
        <f t="shared" ca="1" si="173"/>
        <v>395000</v>
      </c>
      <c r="BA9084" s="138">
        <f t="shared" ca="1" si="174"/>
        <v>394999</v>
      </c>
      <c r="BB9084" s="138">
        <f t="shared" ca="1" si="175"/>
        <v>1</v>
      </c>
    </row>
    <row r="9085" spans="52:54" ht="15.75" customHeight="1">
      <c r="AZ9085" s="138">
        <f t="shared" ca="1" si="173"/>
        <v>251000</v>
      </c>
      <c r="BA9085" s="138">
        <f t="shared" ca="1" si="174"/>
        <v>250999</v>
      </c>
      <c r="BB9085" s="138">
        <f t="shared" ca="1" si="175"/>
        <v>1</v>
      </c>
    </row>
    <row r="9086" spans="52:54" ht="15.75" customHeight="1">
      <c r="AZ9086" s="138">
        <f t="shared" ca="1" si="173"/>
        <v>326000</v>
      </c>
      <c r="BA9086" s="138">
        <f t="shared" ca="1" si="174"/>
        <v>325999</v>
      </c>
      <c r="BB9086" s="138">
        <f t="shared" ca="1" si="175"/>
        <v>1</v>
      </c>
    </row>
    <row r="9087" spans="52:54" ht="15.75" customHeight="1">
      <c r="AZ9087" s="138">
        <f t="shared" ca="1" si="173"/>
        <v>299000</v>
      </c>
      <c r="BA9087" s="138">
        <f t="shared" ca="1" si="174"/>
        <v>298999</v>
      </c>
      <c r="BB9087" s="138">
        <f t="shared" ca="1" si="175"/>
        <v>1</v>
      </c>
    </row>
    <row r="9088" spans="52:54" ht="15.75" customHeight="1">
      <c r="AZ9088" s="138">
        <f t="shared" ca="1" si="173"/>
        <v>384000</v>
      </c>
      <c r="BA9088" s="138">
        <f t="shared" ca="1" si="174"/>
        <v>383999</v>
      </c>
      <c r="BB9088" s="138">
        <f t="shared" ca="1" si="175"/>
        <v>1</v>
      </c>
    </row>
    <row r="9089" spans="52:54" ht="15.75" customHeight="1">
      <c r="AZ9089" s="138">
        <f t="shared" ca="1" si="173"/>
        <v>227000</v>
      </c>
      <c r="BA9089" s="138">
        <f t="shared" ca="1" si="174"/>
        <v>226999</v>
      </c>
      <c r="BB9089" s="138">
        <f t="shared" ca="1" si="175"/>
        <v>1</v>
      </c>
    </row>
    <row r="9090" spans="52:54" ht="15.75" customHeight="1">
      <c r="AZ9090" s="138">
        <f t="shared" ca="1" si="173"/>
        <v>336000</v>
      </c>
      <c r="BA9090" s="138">
        <f t="shared" ca="1" si="174"/>
        <v>335999</v>
      </c>
      <c r="BB9090" s="138">
        <f t="shared" ca="1" si="175"/>
        <v>1</v>
      </c>
    </row>
    <row r="9091" spans="52:54" ht="15.75" customHeight="1">
      <c r="AZ9091" s="138">
        <f t="shared" ca="1" si="173"/>
        <v>261000</v>
      </c>
      <c r="BA9091" s="138">
        <f t="shared" ca="1" si="174"/>
        <v>260999</v>
      </c>
      <c r="BB9091" s="138">
        <f t="shared" ca="1" si="175"/>
        <v>1</v>
      </c>
    </row>
    <row r="9092" spans="52:54" ht="15.75" customHeight="1">
      <c r="AZ9092" s="138">
        <f t="shared" ca="1" si="173"/>
        <v>168000</v>
      </c>
      <c r="BA9092" s="138">
        <f t="shared" ca="1" si="174"/>
        <v>167999</v>
      </c>
      <c r="BB9092" s="138">
        <f t="shared" ca="1" si="175"/>
        <v>1</v>
      </c>
    </row>
    <row r="9093" spans="52:54" ht="15.75" customHeight="1">
      <c r="AZ9093" s="138">
        <f t="shared" ca="1" si="173"/>
        <v>318000</v>
      </c>
      <c r="BA9093" s="138">
        <f t="shared" ca="1" si="174"/>
        <v>317999</v>
      </c>
      <c r="BB9093" s="138">
        <f t="shared" ca="1" si="175"/>
        <v>1</v>
      </c>
    </row>
    <row r="9094" spans="52:54" ht="15.75" customHeight="1">
      <c r="AZ9094" s="138">
        <f t="shared" ca="1" si="173"/>
        <v>151000</v>
      </c>
      <c r="BA9094" s="138">
        <f t="shared" ca="1" si="174"/>
        <v>150999</v>
      </c>
      <c r="BB9094" s="138">
        <f t="shared" ca="1" si="175"/>
        <v>1</v>
      </c>
    </row>
    <row r="9095" spans="52:54" ht="15.75" customHeight="1">
      <c r="AZ9095" s="138">
        <f t="shared" ca="1" si="173"/>
        <v>371000</v>
      </c>
      <c r="BA9095" s="138">
        <f t="shared" ca="1" si="174"/>
        <v>370999</v>
      </c>
      <c r="BB9095" s="138">
        <f t="shared" ca="1" si="175"/>
        <v>1</v>
      </c>
    </row>
    <row r="9096" spans="52:54" ht="15.75" customHeight="1">
      <c r="AZ9096" s="138">
        <f t="shared" ca="1" si="173"/>
        <v>278000</v>
      </c>
      <c r="BA9096" s="138">
        <f t="shared" ca="1" si="174"/>
        <v>277999</v>
      </c>
      <c r="BB9096" s="138">
        <f t="shared" ca="1" si="175"/>
        <v>1</v>
      </c>
    </row>
    <row r="9097" spans="52:54" ht="15.75" customHeight="1">
      <c r="AZ9097" s="138">
        <f t="shared" ca="1" si="173"/>
        <v>243000</v>
      </c>
      <c r="BA9097" s="138">
        <f t="shared" ca="1" si="174"/>
        <v>242999</v>
      </c>
      <c r="BB9097" s="138">
        <f t="shared" ca="1" si="175"/>
        <v>1</v>
      </c>
    </row>
    <row r="9098" spans="52:54" ht="15.75" customHeight="1">
      <c r="AZ9098" s="138">
        <f t="shared" ca="1" si="173"/>
        <v>252000</v>
      </c>
      <c r="BA9098" s="138">
        <f t="shared" ca="1" si="174"/>
        <v>251999</v>
      </c>
      <c r="BB9098" s="138">
        <f t="shared" ca="1" si="175"/>
        <v>1</v>
      </c>
    </row>
    <row r="9099" spans="52:54" ht="15.75" customHeight="1">
      <c r="AZ9099" s="138">
        <f t="shared" ca="1" si="173"/>
        <v>348000</v>
      </c>
      <c r="BA9099" s="138">
        <f t="shared" ca="1" si="174"/>
        <v>347999</v>
      </c>
      <c r="BB9099" s="138">
        <f t="shared" ca="1" si="175"/>
        <v>1</v>
      </c>
    </row>
    <row r="9100" spans="52:54" ht="15.75" customHeight="1">
      <c r="AZ9100" s="138">
        <f t="shared" ca="1" si="173"/>
        <v>268000</v>
      </c>
      <c r="BA9100" s="138">
        <f t="shared" ca="1" si="174"/>
        <v>267999</v>
      </c>
      <c r="BB9100" s="138">
        <f t="shared" ca="1" si="175"/>
        <v>1</v>
      </c>
    </row>
    <row r="9101" spans="52:54" ht="15.75" customHeight="1">
      <c r="AZ9101" s="138">
        <f t="shared" ca="1" si="173"/>
        <v>393000</v>
      </c>
      <c r="BA9101" s="138">
        <f t="shared" ca="1" si="174"/>
        <v>392999</v>
      </c>
      <c r="BB9101" s="138">
        <f t="shared" ca="1" si="175"/>
        <v>1</v>
      </c>
    </row>
    <row r="9102" spans="52:54" ht="15.75" customHeight="1">
      <c r="AZ9102" s="138">
        <f t="shared" ca="1" si="173"/>
        <v>364000</v>
      </c>
      <c r="BA9102" s="138">
        <f t="shared" ca="1" si="174"/>
        <v>363999</v>
      </c>
      <c r="BB9102" s="138">
        <f t="shared" ca="1" si="175"/>
        <v>1</v>
      </c>
    </row>
    <row r="9103" spans="52:54" ht="15.75" customHeight="1">
      <c r="AZ9103" s="138">
        <f t="shared" ca="1" si="173"/>
        <v>238000</v>
      </c>
      <c r="BA9103" s="138">
        <f t="shared" ca="1" si="174"/>
        <v>237999</v>
      </c>
      <c r="BB9103" s="138">
        <f t="shared" ca="1" si="175"/>
        <v>1</v>
      </c>
    </row>
    <row r="9104" spans="52:54" ht="15.75" customHeight="1">
      <c r="AZ9104" s="138">
        <f t="shared" ca="1" si="173"/>
        <v>103000</v>
      </c>
      <c r="BA9104" s="138">
        <f t="shared" ca="1" si="174"/>
        <v>102999</v>
      </c>
      <c r="BB9104" s="138">
        <f t="shared" ca="1" si="175"/>
        <v>1</v>
      </c>
    </row>
    <row r="9105" spans="52:54" ht="15.75" customHeight="1">
      <c r="AZ9105" s="138">
        <f t="shared" ca="1" si="173"/>
        <v>222000</v>
      </c>
      <c r="BA9105" s="138">
        <f t="shared" ca="1" si="174"/>
        <v>221999</v>
      </c>
      <c r="BB9105" s="138">
        <f t="shared" ca="1" si="175"/>
        <v>1</v>
      </c>
    </row>
    <row r="9106" spans="52:54" ht="15.75" customHeight="1">
      <c r="AZ9106" s="138">
        <f t="shared" ca="1" si="173"/>
        <v>140000</v>
      </c>
      <c r="BA9106" s="138">
        <f t="shared" ca="1" si="174"/>
        <v>139999</v>
      </c>
      <c r="BB9106" s="138">
        <f t="shared" ca="1" si="175"/>
        <v>1</v>
      </c>
    </row>
    <row r="9107" spans="52:54" ht="15.75" customHeight="1">
      <c r="AZ9107" s="138">
        <f t="shared" ca="1" si="173"/>
        <v>361000</v>
      </c>
      <c r="BA9107" s="138">
        <f t="shared" ca="1" si="174"/>
        <v>360999</v>
      </c>
      <c r="BB9107" s="138">
        <f t="shared" ca="1" si="175"/>
        <v>1</v>
      </c>
    </row>
    <row r="9108" spans="52:54" ht="15.75" customHeight="1">
      <c r="AZ9108" s="138">
        <f t="shared" ca="1" si="173"/>
        <v>219000</v>
      </c>
      <c r="BA9108" s="138">
        <f t="shared" ca="1" si="174"/>
        <v>218999</v>
      </c>
      <c r="BB9108" s="138">
        <f t="shared" ca="1" si="175"/>
        <v>1</v>
      </c>
    </row>
    <row r="9109" spans="52:54" ht="15.75" customHeight="1">
      <c r="AZ9109" s="138">
        <f t="shared" ca="1" si="173"/>
        <v>230000</v>
      </c>
      <c r="BA9109" s="138">
        <f t="shared" ca="1" si="174"/>
        <v>229999</v>
      </c>
      <c r="BB9109" s="138">
        <f t="shared" ca="1" si="175"/>
        <v>1</v>
      </c>
    </row>
    <row r="9110" spans="52:54" ht="15.75" customHeight="1">
      <c r="AZ9110" s="138">
        <f t="shared" ca="1" si="173"/>
        <v>390000</v>
      </c>
      <c r="BA9110" s="138">
        <f t="shared" ca="1" si="174"/>
        <v>389999</v>
      </c>
      <c r="BB9110" s="138">
        <f t="shared" ca="1" si="175"/>
        <v>1</v>
      </c>
    </row>
    <row r="9111" spans="52:54" ht="15.75" customHeight="1">
      <c r="AZ9111" s="138">
        <f t="shared" ca="1" si="173"/>
        <v>158000</v>
      </c>
      <c r="BA9111" s="138">
        <f t="shared" ca="1" si="174"/>
        <v>157999</v>
      </c>
      <c r="BB9111" s="138">
        <f t="shared" ca="1" si="175"/>
        <v>1</v>
      </c>
    </row>
    <row r="9112" spans="52:54" ht="15.75" customHeight="1">
      <c r="AZ9112" s="138">
        <f t="shared" ca="1" si="173"/>
        <v>338000</v>
      </c>
      <c r="BA9112" s="138">
        <f t="shared" ca="1" si="174"/>
        <v>337999</v>
      </c>
      <c r="BB9112" s="138">
        <f t="shared" ca="1" si="175"/>
        <v>1</v>
      </c>
    </row>
    <row r="9113" spans="52:54" ht="15.75" customHeight="1">
      <c r="AZ9113" s="138">
        <f t="shared" ca="1" si="173"/>
        <v>180000</v>
      </c>
      <c r="BA9113" s="138">
        <f t="shared" ca="1" si="174"/>
        <v>179999</v>
      </c>
      <c r="BB9113" s="138">
        <f t="shared" ca="1" si="175"/>
        <v>1</v>
      </c>
    </row>
    <row r="9114" spans="52:54" ht="15.75" customHeight="1">
      <c r="AZ9114" s="138">
        <f t="shared" ca="1" si="173"/>
        <v>267000</v>
      </c>
      <c r="BA9114" s="138">
        <f t="shared" ca="1" si="174"/>
        <v>266999</v>
      </c>
      <c r="BB9114" s="138">
        <f t="shared" ca="1" si="175"/>
        <v>1</v>
      </c>
    </row>
    <row r="9115" spans="52:54" ht="15.75" customHeight="1">
      <c r="AZ9115" s="138">
        <f t="shared" ca="1" si="173"/>
        <v>133000</v>
      </c>
      <c r="BA9115" s="138">
        <f t="shared" ca="1" si="174"/>
        <v>132999</v>
      </c>
      <c r="BB9115" s="138">
        <f t="shared" ca="1" si="175"/>
        <v>1</v>
      </c>
    </row>
    <row r="9116" spans="52:54" ht="15.75" customHeight="1">
      <c r="AZ9116" s="138">
        <f t="shared" ca="1" si="173"/>
        <v>367000</v>
      </c>
      <c r="BA9116" s="138">
        <f t="shared" ca="1" si="174"/>
        <v>366999</v>
      </c>
      <c r="BB9116" s="138">
        <f t="shared" ca="1" si="175"/>
        <v>1</v>
      </c>
    </row>
    <row r="9117" spans="52:54" ht="15.75" customHeight="1">
      <c r="AZ9117" s="138">
        <f t="shared" ca="1" si="173"/>
        <v>353000</v>
      </c>
      <c r="BA9117" s="138">
        <f t="shared" ca="1" si="174"/>
        <v>352999</v>
      </c>
      <c r="BB9117" s="138">
        <f t="shared" ca="1" si="175"/>
        <v>1</v>
      </c>
    </row>
    <row r="9118" spans="52:54" ht="15.75" customHeight="1">
      <c r="AZ9118" s="138">
        <f t="shared" ca="1" si="173"/>
        <v>322000</v>
      </c>
      <c r="BA9118" s="138">
        <f t="shared" ca="1" si="174"/>
        <v>321999</v>
      </c>
      <c r="BB9118" s="138">
        <f t="shared" ca="1" si="175"/>
        <v>1</v>
      </c>
    </row>
    <row r="9119" spans="52:54" ht="15.75" customHeight="1">
      <c r="AZ9119" s="138">
        <f t="shared" ca="1" si="173"/>
        <v>323000</v>
      </c>
      <c r="BA9119" s="138">
        <f t="shared" ca="1" si="174"/>
        <v>322999</v>
      </c>
      <c r="BB9119" s="138">
        <f t="shared" ca="1" si="175"/>
        <v>1</v>
      </c>
    </row>
    <row r="9120" spans="52:54" ht="15.75" customHeight="1">
      <c r="AZ9120" s="138">
        <f t="shared" ca="1" si="173"/>
        <v>217000</v>
      </c>
      <c r="BA9120" s="138">
        <f t="shared" ca="1" si="174"/>
        <v>216999</v>
      </c>
      <c r="BB9120" s="138">
        <f t="shared" ca="1" si="175"/>
        <v>1</v>
      </c>
    </row>
    <row r="9121" spans="52:54" ht="15.75" customHeight="1">
      <c r="AZ9121" s="138">
        <f t="shared" ca="1" si="173"/>
        <v>252000</v>
      </c>
      <c r="BA9121" s="138">
        <f t="shared" ca="1" si="174"/>
        <v>251999</v>
      </c>
      <c r="BB9121" s="138">
        <f t="shared" ca="1" si="175"/>
        <v>1</v>
      </c>
    </row>
    <row r="9122" spans="52:54" ht="15.75" customHeight="1">
      <c r="AZ9122" s="138">
        <f t="shared" ca="1" si="173"/>
        <v>276000</v>
      </c>
      <c r="BA9122" s="138">
        <f t="shared" ca="1" si="174"/>
        <v>275999</v>
      </c>
      <c r="BB9122" s="138">
        <f t="shared" ca="1" si="175"/>
        <v>1</v>
      </c>
    </row>
    <row r="9123" spans="52:54" ht="15.75" customHeight="1">
      <c r="AZ9123" s="138">
        <f t="shared" ca="1" si="173"/>
        <v>105000</v>
      </c>
      <c r="BA9123" s="138">
        <f t="shared" ca="1" si="174"/>
        <v>104999</v>
      </c>
      <c r="BB9123" s="138">
        <f t="shared" ca="1" si="175"/>
        <v>1</v>
      </c>
    </row>
    <row r="9124" spans="52:54" ht="15.75" customHeight="1">
      <c r="AZ9124" s="138">
        <f t="shared" ca="1" si="173"/>
        <v>370000</v>
      </c>
      <c r="BA9124" s="138">
        <f t="shared" ca="1" si="174"/>
        <v>369999</v>
      </c>
      <c r="BB9124" s="138">
        <f t="shared" ca="1" si="175"/>
        <v>1</v>
      </c>
    </row>
    <row r="9125" spans="52:54" ht="15.75" customHeight="1">
      <c r="AZ9125" s="138">
        <f t="shared" ca="1" si="173"/>
        <v>214000</v>
      </c>
      <c r="BA9125" s="138">
        <f t="shared" ca="1" si="174"/>
        <v>213999</v>
      </c>
      <c r="BB9125" s="138">
        <f t="shared" ca="1" si="175"/>
        <v>1</v>
      </c>
    </row>
    <row r="9126" spans="52:54" ht="15.75" customHeight="1">
      <c r="AZ9126" s="138">
        <f t="shared" ca="1" si="173"/>
        <v>298000</v>
      </c>
      <c r="BA9126" s="138">
        <f t="shared" ca="1" si="174"/>
        <v>297999</v>
      </c>
      <c r="BB9126" s="138">
        <f t="shared" ca="1" si="175"/>
        <v>1</v>
      </c>
    </row>
    <row r="9127" spans="52:54" ht="15.75" customHeight="1">
      <c r="AZ9127" s="138">
        <f t="shared" ca="1" si="173"/>
        <v>222000</v>
      </c>
      <c r="BA9127" s="138">
        <f t="shared" ca="1" si="174"/>
        <v>221999</v>
      </c>
      <c r="BB9127" s="138">
        <f t="shared" ca="1" si="175"/>
        <v>1</v>
      </c>
    </row>
    <row r="9128" spans="52:54" ht="15.75" customHeight="1">
      <c r="AZ9128" s="138">
        <f t="shared" ca="1" si="173"/>
        <v>255000</v>
      </c>
      <c r="BA9128" s="138">
        <f t="shared" ca="1" si="174"/>
        <v>254999</v>
      </c>
      <c r="BB9128" s="138">
        <f t="shared" ca="1" si="175"/>
        <v>1</v>
      </c>
    </row>
    <row r="9129" spans="52:54" ht="15.75" customHeight="1">
      <c r="AZ9129" s="138">
        <f t="shared" ca="1" si="173"/>
        <v>217000</v>
      </c>
      <c r="BA9129" s="138">
        <f t="shared" ca="1" si="174"/>
        <v>216999</v>
      </c>
      <c r="BB9129" s="138">
        <f t="shared" ca="1" si="175"/>
        <v>1</v>
      </c>
    </row>
    <row r="9130" spans="52:54" ht="15.75" customHeight="1">
      <c r="AZ9130" s="138">
        <f t="shared" ca="1" si="173"/>
        <v>115000</v>
      </c>
      <c r="BA9130" s="138">
        <f t="shared" ca="1" si="174"/>
        <v>114999</v>
      </c>
      <c r="BB9130" s="138">
        <f t="shared" ca="1" si="175"/>
        <v>1</v>
      </c>
    </row>
    <row r="9131" spans="52:54" ht="15.75" customHeight="1">
      <c r="AZ9131" s="138">
        <f t="shared" ca="1" si="173"/>
        <v>304000</v>
      </c>
      <c r="BA9131" s="138">
        <f t="shared" ca="1" si="174"/>
        <v>303999</v>
      </c>
      <c r="BB9131" s="138">
        <f t="shared" ca="1" si="175"/>
        <v>1</v>
      </c>
    </row>
    <row r="9132" spans="52:54" ht="15.75" customHeight="1">
      <c r="AZ9132" s="138">
        <f t="shared" ca="1" si="173"/>
        <v>220000</v>
      </c>
      <c r="BA9132" s="138">
        <f t="shared" ca="1" si="174"/>
        <v>219999</v>
      </c>
      <c r="BB9132" s="138">
        <f t="shared" ca="1" si="175"/>
        <v>1</v>
      </c>
    </row>
    <row r="9133" spans="52:54" ht="15.75" customHeight="1">
      <c r="AZ9133" s="138">
        <f t="shared" ca="1" si="173"/>
        <v>383000</v>
      </c>
      <c r="BA9133" s="138">
        <f t="shared" ca="1" si="174"/>
        <v>382999</v>
      </c>
      <c r="BB9133" s="138">
        <f t="shared" ca="1" si="175"/>
        <v>1</v>
      </c>
    </row>
    <row r="9134" spans="52:54" ht="15.75" customHeight="1">
      <c r="AZ9134" s="138">
        <f t="shared" ca="1" si="173"/>
        <v>294000</v>
      </c>
      <c r="BA9134" s="138">
        <f t="shared" ca="1" si="174"/>
        <v>293999</v>
      </c>
      <c r="BB9134" s="138">
        <f t="shared" ca="1" si="175"/>
        <v>1</v>
      </c>
    </row>
    <row r="9135" spans="52:54" ht="15.75" customHeight="1">
      <c r="AZ9135" s="138">
        <f t="shared" ca="1" si="173"/>
        <v>316000</v>
      </c>
      <c r="BA9135" s="138">
        <f t="shared" ca="1" si="174"/>
        <v>315999</v>
      </c>
      <c r="BB9135" s="138">
        <f t="shared" ca="1" si="175"/>
        <v>1</v>
      </c>
    </row>
    <row r="9136" spans="52:54" ht="15.75" customHeight="1">
      <c r="AZ9136" s="138">
        <f t="shared" ca="1" si="173"/>
        <v>153000</v>
      </c>
      <c r="BA9136" s="138">
        <f t="shared" ca="1" si="174"/>
        <v>152999</v>
      </c>
      <c r="BB9136" s="138">
        <f t="shared" ca="1" si="175"/>
        <v>1</v>
      </c>
    </row>
    <row r="9137" spans="52:54" ht="15.75" customHeight="1">
      <c r="AZ9137" s="138">
        <f t="shared" ca="1" si="173"/>
        <v>177000</v>
      </c>
      <c r="BA9137" s="138">
        <f t="shared" ca="1" si="174"/>
        <v>176999</v>
      </c>
      <c r="BB9137" s="138">
        <f t="shared" ca="1" si="175"/>
        <v>1</v>
      </c>
    </row>
    <row r="9138" spans="52:54" ht="15.75" customHeight="1">
      <c r="AZ9138" s="138">
        <f t="shared" ca="1" si="173"/>
        <v>328000</v>
      </c>
      <c r="BA9138" s="138">
        <f t="shared" ca="1" si="174"/>
        <v>327999</v>
      </c>
      <c r="BB9138" s="138">
        <f t="shared" ca="1" si="175"/>
        <v>1</v>
      </c>
    </row>
    <row r="9139" spans="52:54" ht="15.75" customHeight="1">
      <c r="AZ9139" s="138">
        <f t="shared" ca="1" si="173"/>
        <v>183000</v>
      </c>
      <c r="BA9139" s="138">
        <f t="shared" ca="1" si="174"/>
        <v>182999</v>
      </c>
      <c r="BB9139" s="138">
        <f t="shared" ca="1" si="175"/>
        <v>1</v>
      </c>
    </row>
    <row r="9140" spans="52:54" ht="15.75" customHeight="1">
      <c r="AZ9140" s="138">
        <f t="shared" ca="1" si="173"/>
        <v>119000</v>
      </c>
      <c r="BA9140" s="138">
        <f t="shared" ca="1" si="174"/>
        <v>118999</v>
      </c>
      <c r="BB9140" s="138">
        <f t="shared" ca="1" si="175"/>
        <v>1</v>
      </c>
    </row>
    <row r="9141" spans="52:54" ht="15.75" customHeight="1">
      <c r="AZ9141" s="138">
        <f t="shared" ca="1" si="173"/>
        <v>242000</v>
      </c>
      <c r="BA9141" s="138">
        <f t="shared" ca="1" si="174"/>
        <v>241999</v>
      </c>
      <c r="BB9141" s="138">
        <f t="shared" ca="1" si="175"/>
        <v>1</v>
      </c>
    </row>
    <row r="9142" spans="52:54" ht="15.75" customHeight="1">
      <c r="AZ9142" s="138">
        <f t="shared" ca="1" si="173"/>
        <v>245000</v>
      </c>
      <c r="BA9142" s="138">
        <f t="shared" ca="1" si="174"/>
        <v>244999</v>
      </c>
      <c r="BB9142" s="138">
        <f t="shared" ca="1" si="175"/>
        <v>1</v>
      </c>
    </row>
    <row r="9143" spans="52:54" ht="15.75" customHeight="1">
      <c r="AZ9143" s="138">
        <f t="shared" ca="1" si="173"/>
        <v>156000</v>
      </c>
      <c r="BA9143" s="138">
        <f t="shared" ca="1" si="174"/>
        <v>155999</v>
      </c>
      <c r="BB9143" s="138">
        <f t="shared" ca="1" si="175"/>
        <v>1</v>
      </c>
    </row>
    <row r="9144" spans="52:54" ht="15.75" customHeight="1">
      <c r="AZ9144" s="138">
        <f t="shared" ca="1" si="173"/>
        <v>214000</v>
      </c>
      <c r="BA9144" s="138">
        <f t="shared" ca="1" si="174"/>
        <v>213999</v>
      </c>
      <c r="BB9144" s="138">
        <f t="shared" ca="1" si="175"/>
        <v>1</v>
      </c>
    </row>
    <row r="9145" spans="52:54" ht="15.75" customHeight="1">
      <c r="AZ9145" s="138">
        <f t="shared" ca="1" si="173"/>
        <v>179000</v>
      </c>
      <c r="BA9145" s="138">
        <f t="shared" ca="1" si="174"/>
        <v>178999</v>
      </c>
      <c r="BB9145" s="138">
        <f t="shared" ca="1" si="175"/>
        <v>1</v>
      </c>
    </row>
    <row r="9146" spans="52:54" ht="15.75" customHeight="1">
      <c r="AZ9146" s="138">
        <f t="shared" ca="1" si="173"/>
        <v>268000</v>
      </c>
      <c r="BA9146" s="138">
        <f t="shared" ca="1" si="174"/>
        <v>267999</v>
      </c>
      <c r="BB9146" s="138">
        <f t="shared" ca="1" si="175"/>
        <v>1</v>
      </c>
    </row>
    <row r="9147" spans="52:54" ht="15.75" customHeight="1">
      <c r="AZ9147" s="138">
        <f t="shared" ca="1" si="173"/>
        <v>339000</v>
      </c>
      <c r="BA9147" s="138">
        <f t="shared" ca="1" si="174"/>
        <v>338999</v>
      </c>
      <c r="BB9147" s="138">
        <f t="shared" ca="1" si="175"/>
        <v>1</v>
      </c>
    </row>
    <row r="9148" spans="52:54" ht="15.75" customHeight="1">
      <c r="AZ9148" s="138">
        <f t="shared" ca="1" si="173"/>
        <v>203000</v>
      </c>
      <c r="BA9148" s="138">
        <f t="shared" ca="1" si="174"/>
        <v>202999</v>
      </c>
      <c r="BB9148" s="138">
        <f t="shared" ca="1" si="175"/>
        <v>1</v>
      </c>
    </row>
    <row r="9149" spans="52:54" ht="15.75" customHeight="1">
      <c r="AZ9149" s="138">
        <f t="shared" ca="1" si="173"/>
        <v>262000</v>
      </c>
      <c r="BA9149" s="138">
        <f t="shared" ca="1" si="174"/>
        <v>261999</v>
      </c>
      <c r="BB9149" s="138">
        <f t="shared" ca="1" si="175"/>
        <v>1</v>
      </c>
    </row>
    <row r="9150" spans="52:54" ht="15.75" customHeight="1">
      <c r="AZ9150" s="138">
        <f t="shared" ca="1" si="173"/>
        <v>281000</v>
      </c>
      <c r="BA9150" s="138">
        <f t="shared" ca="1" si="174"/>
        <v>280999</v>
      </c>
      <c r="BB9150" s="138">
        <f t="shared" ca="1" si="175"/>
        <v>1</v>
      </c>
    </row>
    <row r="9151" spans="52:54" ht="15.75" customHeight="1">
      <c r="AZ9151" s="138">
        <f t="shared" ca="1" si="173"/>
        <v>374000</v>
      </c>
      <c r="BA9151" s="138">
        <f t="shared" ca="1" si="174"/>
        <v>373999</v>
      </c>
      <c r="BB9151" s="138">
        <f t="shared" ca="1" si="175"/>
        <v>1</v>
      </c>
    </row>
    <row r="9152" spans="52:54" ht="15.75" customHeight="1">
      <c r="AZ9152" s="138">
        <f t="shared" ca="1" si="173"/>
        <v>267000</v>
      </c>
      <c r="BA9152" s="138">
        <f t="shared" ca="1" si="174"/>
        <v>266999</v>
      </c>
      <c r="BB9152" s="138">
        <f t="shared" ca="1" si="175"/>
        <v>1</v>
      </c>
    </row>
    <row r="9153" spans="52:54" ht="15.75" customHeight="1">
      <c r="AZ9153" s="138">
        <f t="shared" ca="1" si="173"/>
        <v>286000</v>
      </c>
      <c r="BA9153" s="138">
        <f t="shared" ca="1" si="174"/>
        <v>285999</v>
      </c>
      <c r="BB9153" s="138">
        <f t="shared" ca="1" si="175"/>
        <v>1</v>
      </c>
    </row>
    <row r="9154" spans="52:54" ht="15.75" customHeight="1">
      <c r="AZ9154" s="138">
        <f t="shared" ca="1" si="173"/>
        <v>349000</v>
      </c>
      <c r="BA9154" s="138">
        <f t="shared" ca="1" si="174"/>
        <v>348999</v>
      </c>
      <c r="BB9154" s="138">
        <f t="shared" ca="1" si="175"/>
        <v>1</v>
      </c>
    </row>
    <row r="9155" spans="52:54" ht="15.75" customHeight="1">
      <c r="AZ9155" s="138">
        <f t="shared" ca="1" si="173"/>
        <v>196000</v>
      </c>
      <c r="BA9155" s="138">
        <f t="shared" ca="1" si="174"/>
        <v>195999</v>
      </c>
      <c r="BB9155" s="138">
        <f t="shared" ca="1" si="175"/>
        <v>1</v>
      </c>
    </row>
    <row r="9156" spans="52:54" ht="15.75" customHeight="1">
      <c r="AZ9156" s="138">
        <f t="shared" ca="1" si="173"/>
        <v>187000</v>
      </c>
      <c r="BA9156" s="138">
        <f t="shared" ca="1" si="174"/>
        <v>186999</v>
      </c>
      <c r="BB9156" s="138">
        <f t="shared" ca="1" si="175"/>
        <v>1</v>
      </c>
    </row>
    <row r="9157" spans="52:54" ht="15.75" customHeight="1">
      <c r="AZ9157" s="138">
        <f t="shared" ca="1" si="173"/>
        <v>348000</v>
      </c>
      <c r="BA9157" s="138">
        <f t="shared" ca="1" si="174"/>
        <v>347999</v>
      </c>
      <c r="BB9157" s="138">
        <f t="shared" ca="1" si="175"/>
        <v>1</v>
      </c>
    </row>
    <row r="9158" spans="52:54" ht="15.75" customHeight="1">
      <c r="AZ9158" s="138">
        <f t="shared" ca="1" si="173"/>
        <v>206000</v>
      </c>
      <c r="BA9158" s="138">
        <f t="shared" ca="1" si="174"/>
        <v>205999</v>
      </c>
      <c r="BB9158" s="138">
        <f t="shared" ca="1" si="175"/>
        <v>1</v>
      </c>
    </row>
    <row r="9159" spans="52:54" ht="15.75" customHeight="1">
      <c r="AZ9159" s="138">
        <f t="shared" ca="1" si="173"/>
        <v>229000</v>
      </c>
      <c r="BA9159" s="138">
        <f t="shared" ca="1" si="174"/>
        <v>228999</v>
      </c>
      <c r="BB9159" s="138">
        <f t="shared" ca="1" si="175"/>
        <v>1</v>
      </c>
    </row>
    <row r="9160" spans="52:54" ht="15.75" customHeight="1">
      <c r="AZ9160" s="138">
        <f t="shared" ca="1" si="173"/>
        <v>303000</v>
      </c>
      <c r="BA9160" s="138">
        <f t="shared" ca="1" si="174"/>
        <v>302999</v>
      </c>
      <c r="BB9160" s="138">
        <f t="shared" ca="1" si="175"/>
        <v>1</v>
      </c>
    </row>
    <row r="9161" spans="52:54" ht="15.75" customHeight="1">
      <c r="AZ9161" s="138">
        <f t="shared" ca="1" si="173"/>
        <v>205000</v>
      </c>
      <c r="BA9161" s="138">
        <f t="shared" ca="1" si="174"/>
        <v>204999</v>
      </c>
      <c r="BB9161" s="138">
        <f t="shared" ca="1" si="175"/>
        <v>1</v>
      </c>
    </row>
    <row r="9162" spans="52:54" ht="15.75" customHeight="1">
      <c r="AZ9162" s="138">
        <f t="shared" ca="1" si="173"/>
        <v>333000</v>
      </c>
      <c r="BA9162" s="138">
        <f t="shared" ca="1" si="174"/>
        <v>332999</v>
      </c>
      <c r="BB9162" s="138">
        <f t="shared" ca="1" si="175"/>
        <v>1</v>
      </c>
    </row>
    <row r="9163" spans="52:54" ht="15.75" customHeight="1">
      <c r="AZ9163" s="138">
        <f t="shared" ca="1" si="173"/>
        <v>277000</v>
      </c>
      <c r="BA9163" s="138">
        <f t="shared" ca="1" si="174"/>
        <v>276999</v>
      </c>
      <c r="BB9163" s="138">
        <f t="shared" ca="1" si="175"/>
        <v>1</v>
      </c>
    </row>
    <row r="9164" spans="52:54" ht="15.75" customHeight="1">
      <c r="AZ9164" s="138">
        <f t="shared" ca="1" si="173"/>
        <v>135000</v>
      </c>
      <c r="BA9164" s="138">
        <f t="shared" ca="1" si="174"/>
        <v>134999</v>
      </c>
      <c r="BB9164" s="138">
        <f t="shared" ca="1" si="175"/>
        <v>1</v>
      </c>
    </row>
    <row r="9165" spans="52:54" ht="15.75" customHeight="1">
      <c r="AZ9165" s="138">
        <f t="shared" ca="1" si="173"/>
        <v>109000</v>
      </c>
      <c r="BA9165" s="138">
        <f t="shared" ca="1" si="174"/>
        <v>108999</v>
      </c>
      <c r="BB9165" s="138">
        <f t="shared" ca="1" si="175"/>
        <v>1</v>
      </c>
    </row>
    <row r="9166" spans="52:54" ht="15.75" customHeight="1">
      <c r="AZ9166" s="138">
        <f t="shared" ca="1" si="173"/>
        <v>217000</v>
      </c>
      <c r="BA9166" s="138">
        <f t="shared" ca="1" si="174"/>
        <v>216999</v>
      </c>
      <c r="BB9166" s="138">
        <f t="shared" ca="1" si="175"/>
        <v>1</v>
      </c>
    </row>
    <row r="9167" spans="52:54" ht="15.75" customHeight="1">
      <c r="AZ9167" s="138">
        <f t="shared" ca="1" si="173"/>
        <v>162000</v>
      </c>
      <c r="BA9167" s="138">
        <f t="shared" ca="1" si="174"/>
        <v>161999</v>
      </c>
      <c r="BB9167" s="138">
        <f t="shared" ca="1" si="175"/>
        <v>1</v>
      </c>
    </row>
    <row r="9168" spans="52:54" ht="15.75" customHeight="1">
      <c r="AZ9168" s="138">
        <f t="shared" ca="1" si="173"/>
        <v>375000</v>
      </c>
      <c r="BA9168" s="138">
        <f t="shared" ca="1" si="174"/>
        <v>374999</v>
      </c>
      <c r="BB9168" s="138">
        <f t="shared" ca="1" si="175"/>
        <v>1</v>
      </c>
    </row>
    <row r="9169" spans="52:54" ht="15.75" customHeight="1">
      <c r="AZ9169" s="138">
        <f t="shared" ca="1" si="173"/>
        <v>126000</v>
      </c>
      <c r="BA9169" s="138">
        <f t="shared" ca="1" si="174"/>
        <v>125999</v>
      </c>
      <c r="BB9169" s="138">
        <f t="shared" ca="1" si="175"/>
        <v>1</v>
      </c>
    </row>
    <row r="9170" spans="52:54" ht="15.75" customHeight="1">
      <c r="AZ9170" s="138">
        <f t="shared" ca="1" si="173"/>
        <v>384000</v>
      </c>
      <c r="BA9170" s="138">
        <f t="shared" ca="1" si="174"/>
        <v>383999</v>
      </c>
      <c r="BB9170" s="138">
        <f t="shared" ca="1" si="175"/>
        <v>1</v>
      </c>
    </row>
    <row r="9171" spans="52:54" ht="15.75" customHeight="1">
      <c r="AZ9171" s="138">
        <f t="shared" ca="1" si="173"/>
        <v>130000</v>
      </c>
      <c r="BA9171" s="138">
        <f t="shared" ca="1" si="174"/>
        <v>129999</v>
      </c>
      <c r="BB9171" s="138">
        <f t="shared" ca="1" si="175"/>
        <v>1</v>
      </c>
    </row>
    <row r="9172" spans="52:54" ht="15.75" customHeight="1">
      <c r="AZ9172" s="138">
        <f t="shared" ca="1" si="173"/>
        <v>395000</v>
      </c>
      <c r="BA9172" s="138">
        <f t="shared" ca="1" si="174"/>
        <v>394999</v>
      </c>
      <c r="BB9172" s="138">
        <f t="shared" ca="1" si="175"/>
        <v>1</v>
      </c>
    </row>
    <row r="9173" spans="52:54" ht="15.75" customHeight="1">
      <c r="AZ9173" s="138">
        <f t="shared" ca="1" si="173"/>
        <v>218000</v>
      </c>
      <c r="BA9173" s="138">
        <f t="shared" ca="1" si="174"/>
        <v>217999</v>
      </c>
      <c r="BB9173" s="138">
        <f t="shared" ca="1" si="175"/>
        <v>1</v>
      </c>
    </row>
    <row r="9174" spans="52:54" ht="15.75" customHeight="1">
      <c r="AZ9174" s="138">
        <f t="shared" ca="1" si="173"/>
        <v>299000</v>
      </c>
      <c r="BA9174" s="138">
        <f t="shared" ca="1" si="174"/>
        <v>298999</v>
      </c>
      <c r="BB9174" s="138">
        <f t="shared" ca="1" si="175"/>
        <v>1</v>
      </c>
    </row>
    <row r="9175" spans="52:54" ht="15.75" customHeight="1">
      <c r="AZ9175" s="138">
        <f t="shared" ca="1" si="173"/>
        <v>327000</v>
      </c>
      <c r="BA9175" s="138">
        <f t="shared" ca="1" si="174"/>
        <v>326999</v>
      </c>
      <c r="BB9175" s="138">
        <f t="shared" ca="1" si="175"/>
        <v>1</v>
      </c>
    </row>
    <row r="9176" spans="52:54" ht="15.75" customHeight="1">
      <c r="AZ9176" s="138">
        <f t="shared" ca="1" si="173"/>
        <v>332000</v>
      </c>
      <c r="BA9176" s="138">
        <f t="shared" ca="1" si="174"/>
        <v>331999</v>
      </c>
      <c r="BB9176" s="138">
        <f t="shared" ca="1" si="175"/>
        <v>1</v>
      </c>
    </row>
    <row r="9177" spans="52:54" ht="15.75" customHeight="1">
      <c r="AZ9177" s="138">
        <f t="shared" ca="1" si="173"/>
        <v>209000</v>
      </c>
      <c r="BA9177" s="138">
        <f t="shared" ca="1" si="174"/>
        <v>208999</v>
      </c>
      <c r="BB9177" s="138">
        <f t="shared" ca="1" si="175"/>
        <v>1</v>
      </c>
    </row>
    <row r="9178" spans="52:54" ht="15.75" customHeight="1">
      <c r="AZ9178" s="138">
        <f t="shared" ca="1" si="173"/>
        <v>113000</v>
      </c>
      <c r="BA9178" s="138">
        <f t="shared" ca="1" si="174"/>
        <v>112999</v>
      </c>
      <c r="BB9178" s="138">
        <f t="shared" ca="1" si="175"/>
        <v>1</v>
      </c>
    </row>
    <row r="9179" spans="52:54" ht="15.75" customHeight="1">
      <c r="AZ9179" s="138">
        <f t="shared" ca="1" si="173"/>
        <v>367000</v>
      </c>
      <c r="BA9179" s="138">
        <f t="shared" ca="1" si="174"/>
        <v>366999</v>
      </c>
      <c r="BB9179" s="138">
        <f t="shared" ca="1" si="175"/>
        <v>1</v>
      </c>
    </row>
    <row r="9180" spans="52:54" ht="15.75" customHeight="1">
      <c r="AZ9180" s="138">
        <f t="shared" ca="1" si="173"/>
        <v>173000</v>
      </c>
      <c r="BA9180" s="138">
        <f t="shared" ca="1" si="174"/>
        <v>172999</v>
      </c>
      <c r="BB9180" s="138">
        <f t="shared" ca="1" si="175"/>
        <v>1</v>
      </c>
    </row>
    <row r="9181" spans="52:54" ht="15.75" customHeight="1">
      <c r="AZ9181" s="138">
        <f t="shared" ca="1" si="173"/>
        <v>299000</v>
      </c>
      <c r="BA9181" s="138">
        <f t="shared" ca="1" si="174"/>
        <v>298999</v>
      </c>
      <c r="BB9181" s="138">
        <f t="shared" ca="1" si="175"/>
        <v>1</v>
      </c>
    </row>
    <row r="9182" spans="52:54" ht="15.75" customHeight="1">
      <c r="AZ9182" s="138">
        <f t="shared" ca="1" si="173"/>
        <v>244000</v>
      </c>
      <c r="BA9182" s="138">
        <f t="shared" ca="1" si="174"/>
        <v>243999</v>
      </c>
      <c r="BB9182" s="138">
        <f t="shared" ca="1" si="175"/>
        <v>1</v>
      </c>
    </row>
    <row r="9183" spans="52:54" ht="15.75" customHeight="1">
      <c r="AZ9183" s="138">
        <f t="shared" ca="1" si="173"/>
        <v>399000</v>
      </c>
      <c r="BA9183" s="138">
        <f t="shared" ca="1" si="174"/>
        <v>398999</v>
      </c>
      <c r="BB9183" s="138">
        <f t="shared" ca="1" si="175"/>
        <v>1</v>
      </c>
    </row>
    <row r="9184" spans="52:54" ht="15.75" customHeight="1">
      <c r="AZ9184" s="138">
        <f t="shared" ref="AZ9184:AZ9438" ca="1" si="176">RANDBETWEEN(100,400)*1000</f>
        <v>206000</v>
      </c>
      <c r="BA9184" s="138">
        <f t="shared" ref="BA9184:BA9438" ca="1" si="177">+AZ9184-1</f>
        <v>205999</v>
      </c>
      <c r="BB9184" s="138">
        <f t="shared" ref="BB9184:BB9438" ca="1" si="178">+AZ9184-BA9184</f>
        <v>1</v>
      </c>
    </row>
    <row r="9185" spans="52:54" ht="15.75" customHeight="1">
      <c r="AZ9185" s="138">
        <f t="shared" ca="1" si="176"/>
        <v>115000</v>
      </c>
      <c r="BA9185" s="138">
        <f t="shared" ca="1" si="177"/>
        <v>114999</v>
      </c>
      <c r="BB9185" s="138">
        <f t="shared" ca="1" si="178"/>
        <v>1</v>
      </c>
    </row>
    <row r="9186" spans="52:54" ht="15.75" customHeight="1">
      <c r="AZ9186" s="138">
        <f t="shared" ca="1" si="176"/>
        <v>305000</v>
      </c>
      <c r="BA9186" s="138">
        <f t="shared" ca="1" si="177"/>
        <v>304999</v>
      </c>
      <c r="BB9186" s="138">
        <f t="shared" ca="1" si="178"/>
        <v>1</v>
      </c>
    </row>
    <row r="9187" spans="52:54" ht="15.75" customHeight="1">
      <c r="AZ9187" s="138">
        <f t="shared" ca="1" si="176"/>
        <v>333000</v>
      </c>
      <c r="BA9187" s="138">
        <f t="shared" ca="1" si="177"/>
        <v>332999</v>
      </c>
      <c r="BB9187" s="138">
        <f t="shared" ca="1" si="178"/>
        <v>1</v>
      </c>
    </row>
    <row r="9188" spans="52:54" ht="15.75" customHeight="1">
      <c r="AZ9188" s="138">
        <f t="shared" ca="1" si="176"/>
        <v>202000</v>
      </c>
      <c r="BA9188" s="138">
        <f t="shared" ca="1" si="177"/>
        <v>201999</v>
      </c>
      <c r="BB9188" s="138">
        <f t="shared" ca="1" si="178"/>
        <v>1</v>
      </c>
    </row>
    <row r="9189" spans="52:54" ht="15.75" customHeight="1">
      <c r="AZ9189" s="138">
        <f t="shared" ca="1" si="176"/>
        <v>298000</v>
      </c>
      <c r="BA9189" s="138">
        <f t="shared" ca="1" si="177"/>
        <v>297999</v>
      </c>
      <c r="BB9189" s="138">
        <f t="shared" ca="1" si="178"/>
        <v>1</v>
      </c>
    </row>
    <row r="9190" spans="52:54" ht="15.75" customHeight="1">
      <c r="AZ9190" s="138">
        <f t="shared" ca="1" si="176"/>
        <v>253000</v>
      </c>
      <c r="BA9190" s="138">
        <f t="shared" ca="1" si="177"/>
        <v>252999</v>
      </c>
      <c r="BB9190" s="138">
        <f t="shared" ca="1" si="178"/>
        <v>1</v>
      </c>
    </row>
    <row r="9191" spans="52:54" ht="15.75" customHeight="1">
      <c r="AZ9191" s="138">
        <f t="shared" ca="1" si="176"/>
        <v>205000</v>
      </c>
      <c r="BA9191" s="138">
        <f t="shared" ca="1" si="177"/>
        <v>204999</v>
      </c>
      <c r="BB9191" s="138">
        <f t="shared" ca="1" si="178"/>
        <v>1</v>
      </c>
    </row>
    <row r="9192" spans="52:54" ht="15.75" customHeight="1">
      <c r="AZ9192" s="138">
        <f t="shared" ca="1" si="176"/>
        <v>387000</v>
      </c>
      <c r="BA9192" s="138">
        <f t="shared" ca="1" si="177"/>
        <v>386999</v>
      </c>
      <c r="BB9192" s="138">
        <f t="shared" ca="1" si="178"/>
        <v>1</v>
      </c>
    </row>
    <row r="9193" spans="52:54" ht="15.75" customHeight="1">
      <c r="AZ9193" s="138">
        <f t="shared" ca="1" si="176"/>
        <v>330000</v>
      </c>
      <c r="BA9193" s="138">
        <f t="shared" ca="1" si="177"/>
        <v>329999</v>
      </c>
      <c r="BB9193" s="138">
        <f t="shared" ca="1" si="178"/>
        <v>1</v>
      </c>
    </row>
    <row r="9194" spans="52:54" ht="15.75" customHeight="1">
      <c r="AZ9194" s="138">
        <f t="shared" ca="1" si="176"/>
        <v>386000</v>
      </c>
      <c r="BA9194" s="138">
        <f t="shared" ca="1" si="177"/>
        <v>385999</v>
      </c>
      <c r="BB9194" s="138">
        <f t="shared" ca="1" si="178"/>
        <v>1</v>
      </c>
    </row>
    <row r="9195" spans="52:54" ht="15.75" customHeight="1">
      <c r="AZ9195" s="138">
        <f t="shared" ca="1" si="176"/>
        <v>302000</v>
      </c>
      <c r="BA9195" s="138">
        <f t="shared" ca="1" si="177"/>
        <v>301999</v>
      </c>
      <c r="BB9195" s="138">
        <f t="shared" ca="1" si="178"/>
        <v>1</v>
      </c>
    </row>
    <row r="9196" spans="52:54" ht="15.75" customHeight="1">
      <c r="AZ9196" s="138">
        <f t="shared" ca="1" si="176"/>
        <v>303000</v>
      </c>
      <c r="BA9196" s="138">
        <f t="shared" ca="1" si="177"/>
        <v>302999</v>
      </c>
      <c r="BB9196" s="138">
        <f t="shared" ca="1" si="178"/>
        <v>1</v>
      </c>
    </row>
    <row r="9197" spans="52:54" ht="15.75" customHeight="1">
      <c r="AZ9197" s="138">
        <f t="shared" ca="1" si="176"/>
        <v>178000</v>
      </c>
      <c r="BA9197" s="138">
        <f t="shared" ca="1" si="177"/>
        <v>177999</v>
      </c>
      <c r="BB9197" s="138">
        <f t="shared" ca="1" si="178"/>
        <v>1</v>
      </c>
    </row>
    <row r="9198" spans="52:54" ht="15.75" customHeight="1">
      <c r="AZ9198" s="138">
        <f t="shared" ca="1" si="176"/>
        <v>261000</v>
      </c>
      <c r="BA9198" s="138">
        <f t="shared" ca="1" si="177"/>
        <v>260999</v>
      </c>
      <c r="BB9198" s="138">
        <f t="shared" ca="1" si="178"/>
        <v>1</v>
      </c>
    </row>
    <row r="9199" spans="52:54" ht="15.75" customHeight="1">
      <c r="AZ9199" s="138">
        <f t="shared" ca="1" si="176"/>
        <v>236000</v>
      </c>
      <c r="BA9199" s="138">
        <f t="shared" ca="1" si="177"/>
        <v>235999</v>
      </c>
      <c r="BB9199" s="138">
        <f t="shared" ca="1" si="178"/>
        <v>1</v>
      </c>
    </row>
    <row r="9200" spans="52:54" ht="15.75" customHeight="1">
      <c r="AZ9200" s="138">
        <f t="shared" ca="1" si="176"/>
        <v>334000</v>
      </c>
      <c r="BA9200" s="138">
        <f t="shared" ca="1" si="177"/>
        <v>333999</v>
      </c>
      <c r="BB9200" s="138">
        <f t="shared" ca="1" si="178"/>
        <v>1</v>
      </c>
    </row>
    <row r="9201" spans="52:54" ht="15.75" customHeight="1">
      <c r="AZ9201" s="138">
        <f t="shared" ca="1" si="176"/>
        <v>275000</v>
      </c>
      <c r="BA9201" s="138">
        <f t="shared" ca="1" si="177"/>
        <v>274999</v>
      </c>
      <c r="BB9201" s="138">
        <f t="shared" ca="1" si="178"/>
        <v>1</v>
      </c>
    </row>
    <row r="9202" spans="52:54" ht="15.75" customHeight="1">
      <c r="AZ9202" s="138">
        <f t="shared" ca="1" si="176"/>
        <v>167000</v>
      </c>
      <c r="BA9202" s="138">
        <f t="shared" ca="1" si="177"/>
        <v>166999</v>
      </c>
      <c r="BB9202" s="138">
        <f t="shared" ca="1" si="178"/>
        <v>1</v>
      </c>
    </row>
    <row r="9203" spans="52:54" ht="15.75" customHeight="1">
      <c r="AZ9203" s="138">
        <f t="shared" ca="1" si="176"/>
        <v>361000</v>
      </c>
      <c r="BA9203" s="138">
        <f t="shared" ca="1" si="177"/>
        <v>360999</v>
      </c>
      <c r="BB9203" s="138">
        <f t="shared" ca="1" si="178"/>
        <v>1</v>
      </c>
    </row>
    <row r="9204" spans="52:54" ht="15.75" customHeight="1">
      <c r="AZ9204" s="138">
        <f t="shared" ca="1" si="176"/>
        <v>327000</v>
      </c>
      <c r="BA9204" s="138">
        <f t="shared" ca="1" si="177"/>
        <v>326999</v>
      </c>
      <c r="BB9204" s="138">
        <f t="shared" ca="1" si="178"/>
        <v>1</v>
      </c>
    </row>
    <row r="9205" spans="52:54" ht="15.75" customHeight="1">
      <c r="AZ9205" s="138">
        <f t="shared" ca="1" si="176"/>
        <v>271000</v>
      </c>
      <c r="BA9205" s="138">
        <f t="shared" ca="1" si="177"/>
        <v>270999</v>
      </c>
      <c r="BB9205" s="138">
        <f t="shared" ca="1" si="178"/>
        <v>1</v>
      </c>
    </row>
    <row r="9206" spans="52:54" ht="15.75" customHeight="1">
      <c r="AZ9206" s="138">
        <f t="shared" ca="1" si="176"/>
        <v>274000</v>
      </c>
      <c r="BA9206" s="138">
        <f t="shared" ca="1" si="177"/>
        <v>273999</v>
      </c>
      <c r="BB9206" s="138">
        <f t="shared" ca="1" si="178"/>
        <v>1</v>
      </c>
    </row>
    <row r="9207" spans="52:54" ht="15.75" customHeight="1">
      <c r="AZ9207" s="138">
        <f t="shared" ca="1" si="176"/>
        <v>288000</v>
      </c>
      <c r="BA9207" s="138">
        <f t="shared" ca="1" si="177"/>
        <v>287999</v>
      </c>
      <c r="BB9207" s="138">
        <f t="shared" ca="1" si="178"/>
        <v>1</v>
      </c>
    </row>
    <row r="9208" spans="52:54" ht="15.75" customHeight="1">
      <c r="AZ9208" s="138">
        <f t="shared" ca="1" si="176"/>
        <v>121000</v>
      </c>
      <c r="BA9208" s="138">
        <f t="shared" ca="1" si="177"/>
        <v>120999</v>
      </c>
      <c r="BB9208" s="138">
        <f t="shared" ca="1" si="178"/>
        <v>1</v>
      </c>
    </row>
    <row r="9209" spans="52:54" ht="15.75" customHeight="1">
      <c r="AZ9209" s="138">
        <f t="shared" ca="1" si="176"/>
        <v>282000</v>
      </c>
      <c r="BA9209" s="138">
        <f t="shared" ca="1" si="177"/>
        <v>281999</v>
      </c>
      <c r="BB9209" s="138">
        <f t="shared" ca="1" si="178"/>
        <v>1</v>
      </c>
    </row>
    <row r="9210" spans="52:54" ht="15.75" customHeight="1">
      <c r="AZ9210" s="138">
        <f t="shared" ca="1" si="176"/>
        <v>175000</v>
      </c>
      <c r="BA9210" s="138">
        <f t="shared" ca="1" si="177"/>
        <v>174999</v>
      </c>
      <c r="BB9210" s="138">
        <f t="shared" ca="1" si="178"/>
        <v>1</v>
      </c>
    </row>
    <row r="9211" spans="52:54" ht="15.75" customHeight="1">
      <c r="AZ9211" s="138">
        <f t="shared" ca="1" si="176"/>
        <v>334000</v>
      </c>
      <c r="BA9211" s="138">
        <f t="shared" ca="1" si="177"/>
        <v>333999</v>
      </c>
      <c r="BB9211" s="138">
        <f t="shared" ca="1" si="178"/>
        <v>1</v>
      </c>
    </row>
    <row r="9212" spans="52:54" ht="15.75" customHeight="1">
      <c r="AZ9212" s="138">
        <f t="shared" ca="1" si="176"/>
        <v>111000</v>
      </c>
      <c r="BA9212" s="138">
        <f t="shared" ca="1" si="177"/>
        <v>110999</v>
      </c>
      <c r="BB9212" s="138">
        <f t="shared" ca="1" si="178"/>
        <v>1</v>
      </c>
    </row>
    <row r="9213" spans="52:54" ht="15.75" customHeight="1">
      <c r="AZ9213" s="138">
        <f t="shared" ca="1" si="176"/>
        <v>341000</v>
      </c>
      <c r="BA9213" s="138">
        <f t="shared" ca="1" si="177"/>
        <v>340999</v>
      </c>
      <c r="BB9213" s="138">
        <f t="shared" ca="1" si="178"/>
        <v>1</v>
      </c>
    </row>
    <row r="9214" spans="52:54" ht="15.75" customHeight="1">
      <c r="AZ9214" s="138">
        <f t="shared" ca="1" si="176"/>
        <v>206000</v>
      </c>
      <c r="BA9214" s="138">
        <f t="shared" ca="1" si="177"/>
        <v>205999</v>
      </c>
      <c r="BB9214" s="138">
        <f t="shared" ca="1" si="178"/>
        <v>1</v>
      </c>
    </row>
    <row r="9215" spans="52:54" ht="15.75" customHeight="1">
      <c r="AZ9215" s="138">
        <f t="shared" ca="1" si="176"/>
        <v>162000</v>
      </c>
      <c r="BA9215" s="138">
        <f t="shared" ca="1" si="177"/>
        <v>161999</v>
      </c>
      <c r="BB9215" s="138">
        <f t="shared" ca="1" si="178"/>
        <v>1</v>
      </c>
    </row>
    <row r="9216" spans="52:54" ht="15.75" customHeight="1">
      <c r="AZ9216" s="138">
        <f t="shared" ca="1" si="176"/>
        <v>390000</v>
      </c>
      <c r="BA9216" s="138">
        <f t="shared" ca="1" si="177"/>
        <v>389999</v>
      </c>
      <c r="BB9216" s="138">
        <f t="shared" ca="1" si="178"/>
        <v>1</v>
      </c>
    </row>
    <row r="9217" spans="52:54" ht="15.75" customHeight="1">
      <c r="AZ9217" s="138">
        <f t="shared" ca="1" si="176"/>
        <v>333000</v>
      </c>
      <c r="BA9217" s="138">
        <f t="shared" ca="1" si="177"/>
        <v>332999</v>
      </c>
      <c r="BB9217" s="138">
        <f t="shared" ca="1" si="178"/>
        <v>1</v>
      </c>
    </row>
    <row r="9218" spans="52:54" ht="15.75" customHeight="1">
      <c r="AZ9218" s="138">
        <f t="shared" ca="1" si="176"/>
        <v>229000</v>
      </c>
      <c r="BA9218" s="138">
        <f t="shared" ca="1" si="177"/>
        <v>228999</v>
      </c>
      <c r="BB9218" s="138">
        <f t="shared" ca="1" si="178"/>
        <v>1</v>
      </c>
    </row>
    <row r="9219" spans="52:54" ht="15.75" customHeight="1">
      <c r="AZ9219" s="138">
        <f t="shared" ca="1" si="176"/>
        <v>288000</v>
      </c>
      <c r="BA9219" s="138">
        <f t="shared" ca="1" si="177"/>
        <v>287999</v>
      </c>
      <c r="BB9219" s="138">
        <f t="shared" ca="1" si="178"/>
        <v>1</v>
      </c>
    </row>
    <row r="9220" spans="52:54" ht="15.75" customHeight="1">
      <c r="AZ9220" s="138">
        <f t="shared" ca="1" si="176"/>
        <v>309000</v>
      </c>
      <c r="BA9220" s="138">
        <f t="shared" ca="1" si="177"/>
        <v>308999</v>
      </c>
      <c r="BB9220" s="138">
        <f t="shared" ca="1" si="178"/>
        <v>1</v>
      </c>
    </row>
    <row r="9221" spans="52:54" ht="15.75" customHeight="1">
      <c r="AZ9221" s="138">
        <f t="shared" ca="1" si="176"/>
        <v>158000</v>
      </c>
      <c r="BA9221" s="138">
        <f t="shared" ca="1" si="177"/>
        <v>157999</v>
      </c>
      <c r="BB9221" s="138">
        <f t="shared" ca="1" si="178"/>
        <v>1</v>
      </c>
    </row>
    <row r="9222" spans="52:54" ht="15.75" customHeight="1">
      <c r="AZ9222" s="138">
        <f t="shared" ca="1" si="176"/>
        <v>132000</v>
      </c>
      <c r="BA9222" s="138">
        <f t="shared" ca="1" si="177"/>
        <v>131999</v>
      </c>
      <c r="BB9222" s="138">
        <f t="shared" ca="1" si="178"/>
        <v>1</v>
      </c>
    </row>
    <row r="9223" spans="52:54" ht="15.75" customHeight="1">
      <c r="AZ9223" s="138">
        <f t="shared" ca="1" si="176"/>
        <v>102000</v>
      </c>
      <c r="BA9223" s="138">
        <f t="shared" ca="1" si="177"/>
        <v>101999</v>
      </c>
      <c r="BB9223" s="138">
        <f t="shared" ca="1" si="178"/>
        <v>1</v>
      </c>
    </row>
    <row r="9224" spans="52:54" ht="15.75" customHeight="1">
      <c r="AZ9224" s="138">
        <f t="shared" ca="1" si="176"/>
        <v>103000</v>
      </c>
      <c r="BA9224" s="138">
        <f t="shared" ca="1" si="177"/>
        <v>102999</v>
      </c>
      <c r="BB9224" s="138">
        <f t="shared" ca="1" si="178"/>
        <v>1</v>
      </c>
    </row>
    <row r="9225" spans="52:54" ht="15.75" customHeight="1">
      <c r="AZ9225" s="138">
        <f t="shared" ca="1" si="176"/>
        <v>101000</v>
      </c>
      <c r="BA9225" s="138">
        <f t="shared" ca="1" si="177"/>
        <v>100999</v>
      </c>
      <c r="BB9225" s="138">
        <f t="shared" ca="1" si="178"/>
        <v>1</v>
      </c>
    </row>
    <row r="9226" spans="52:54" ht="15.75" customHeight="1">
      <c r="AZ9226" s="138">
        <f t="shared" ca="1" si="176"/>
        <v>207000</v>
      </c>
      <c r="BA9226" s="138">
        <f t="shared" ca="1" si="177"/>
        <v>206999</v>
      </c>
      <c r="BB9226" s="138">
        <f t="shared" ca="1" si="178"/>
        <v>1</v>
      </c>
    </row>
    <row r="9227" spans="52:54" ht="15.75" customHeight="1">
      <c r="AZ9227" s="138">
        <f t="shared" ca="1" si="176"/>
        <v>250000</v>
      </c>
      <c r="BA9227" s="138">
        <f t="shared" ca="1" si="177"/>
        <v>249999</v>
      </c>
      <c r="BB9227" s="138">
        <f t="shared" ca="1" si="178"/>
        <v>1</v>
      </c>
    </row>
    <row r="9228" spans="52:54" ht="15.75" customHeight="1">
      <c r="AZ9228" s="138">
        <f t="shared" ca="1" si="176"/>
        <v>166000</v>
      </c>
      <c r="BA9228" s="138">
        <f t="shared" ca="1" si="177"/>
        <v>165999</v>
      </c>
      <c r="BB9228" s="138">
        <f t="shared" ca="1" si="178"/>
        <v>1</v>
      </c>
    </row>
    <row r="9229" spans="52:54" ht="15.75" customHeight="1">
      <c r="AZ9229" s="138">
        <f t="shared" ca="1" si="176"/>
        <v>100000</v>
      </c>
      <c r="BA9229" s="138">
        <f t="shared" ca="1" si="177"/>
        <v>99999</v>
      </c>
      <c r="BB9229" s="138">
        <f t="shared" ca="1" si="178"/>
        <v>1</v>
      </c>
    </row>
    <row r="9230" spans="52:54" ht="15.75" customHeight="1">
      <c r="AZ9230" s="138">
        <f t="shared" ca="1" si="176"/>
        <v>316000</v>
      </c>
      <c r="BA9230" s="138">
        <f t="shared" ca="1" si="177"/>
        <v>315999</v>
      </c>
      <c r="BB9230" s="138">
        <f t="shared" ca="1" si="178"/>
        <v>1</v>
      </c>
    </row>
    <row r="9231" spans="52:54" ht="15.75" customHeight="1">
      <c r="AZ9231" s="138">
        <f t="shared" ca="1" si="176"/>
        <v>303000</v>
      </c>
      <c r="BA9231" s="138">
        <f t="shared" ca="1" si="177"/>
        <v>302999</v>
      </c>
      <c r="BB9231" s="138">
        <f t="shared" ca="1" si="178"/>
        <v>1</v>
      </c>
    </row>
    <row r="9232" spans="52:54" ht="15.75" customHeight="1">
      <c r="AZ9232" s="138">
        <f t="shared" ca="1" si="176"/>
        <v>312000</v>
      </c>
      <c r="BA9232" s="138">
        <f t="shared" ca="1" si="177"/>
        <v>311999</v>
      </c>
      <c r="BB9232" s="138">
        <f t="shared" ca="1" si="178"/>
        <v>1</v>
      </c>
    </row>
    <row r="9233" spans="52:54" ht="15.75" customHeight="1">
      <c r="AZ9233" s="138">
        <f t="shared" ca="1" si="176"/>
        <v>158000</v>
      </c>
      <c r="BA9233" s="138">
        <f t="shared" ca="1" si="177"/>
        <v>157999</v>
      </c>
      <c r="BB9233" s="138">
        <f t="shared" ca="1" si="178"/>
        <v>1</v>
      </c>
    </row>
    <row r="9234" spans="52:54" ht="15.75" customHeight="1">
      <c r="AZ9234" s="138">
        <f t="shared" ca="1" si="176"/>
        <v>141000</v>
      </c>
      <c r="BA9234" s="138">
        <f t="shared" ca="1" si="177"/>
        <v>140999</v>
      </c>
      <c r="BB9234" s="138">
        <f t="shared" ca="1" si="178"/>
        <v>1</v>
      </c>
    </row>
    <row r="9235" spans="52:54" ht="15.75" customHeight="1">
      <c r="AZ9235" s="138">
        <f t="shared" ca="1" si="176"/>
        <v>206000</v>
      </c>
      <c r="BA9235" s="138">
        <f t="shared" ca="1" si="177"/>
        <v>205999</v>
      </c>
      <c r="BB9235" s="138">
        <f t="shared" ca="1" si="178"/>
        <v>1</v>
      </c>
    </row>
    <row r="9236" spans="52:54" ht="15.75" customHeight="1">
      <c r="AZ9236" s="138">
        <f t="shared" ca="1" si="176"/>
        <v>195000</v>
      </c>
      <c r="BA9236" s="138">
        <f t="shared" ca="1" si="177"/>
        <v>194999</v>
      </c>
      <c r="BB9236" s="138">
        <f t="shared" ca="1" si="178"/>
        <v>1</v>
      </c>
    </row>
    <row r="9237" spans="52:54" ht="15.75" customHeight="1">
      <c r="AZ9237" s="138">
        <f t="shared" ca="1" si="176"/>
        <v>354000</v>
      </c>
      <c r="BA9237" s="138">
        <f t="shared" ca="1" si="177"/>
        <v>353999</v>
      </c>
      <c r="BB9237" s="138">
        <f t="shared" ca="1" si="178"/>
        <v>1</v>
      </c>
    </row>
    <row r="9238" spans="52:54" ht="15.75" customHeight="1">
      <c r="AZ9238" s="138">
        <f t="shared" ca="1" si="176"/>
        <v>231000</v>
      </c>
      <c r="BA9238" s="138">
        <f t="shared" ca="1" si="177"/>
        <v>230999</v>
      </c>
      <c r="BB9238" s="138">
        <f t="shared" ca="1" si="178"/>
        <v>1</v>
      </c>
    </row>
    <row r="9239" spans="52:54" ht="15.75" customHeight="1">
      <c r="AZ9239" s="138">
        <f t="shared" ca="1" si="176"/>
        <v>153000</v>
      </c>
      <c r="BA9239" s="138">
        <f t="shared" ca="1" si="177"/>
        <v>152999</v>
      </c>
      <c r="BB9239" s="138">
        <f t="shared" ca="1" si="178"/>
        <v>1</v>
      </c>
    </row>
    <row r="9240" spans="52:54" ht="15.75" customHeight="1">
      <c r="AZ9240" s="138">
        <f t="shared" ca="1" si="176"/>
        <v>150000</v>
      </c>
      <c r="BA9240" s="138">
        <f t="shared" ca="1" si="177"/>
        <v>149999</v>
      </c>
      <c r="BB9240" s="138">
        <f t="shared" ca="1" si="178"/>
        <v>1</v>
      </c>
    </row>
    <row r="9241" spans="52:54" ht="15.75" customHeight="1">
      <c r="AZ9241" s="138">
        <f t="shared" ca="1" si="176"/>
        <v>295000</v>
      </c>
      <c r="BA9241" s="138">
        <f t="shared" ca="1" si="177"/>
        <v>294999</v>
      </c>
      <c r="BB9241" s="138">
        <f t="shared" ca="1" si="178"/>
        <v>1</v>
      </c>
    </row>
    <row r="9242" spans="52:54" ht="15.75" customHeight="1">
      <c r="AZ9242" s="138">
        <f t="shared" ca="1" si="176"/>
        <v>137000</v>
      </c>
      <c r="BA9242" s="138">
        <f t="shared" ca="1" si="177"/>
        <v>136999</v>
      </c>
      <c r="BB9242" s="138">
        <f t="shared" ca="1" si="178"/>
        <v>1</v>
      </c>
    </row>
    <row r="9243" spans="52:54" ht="15.75" customHeight="1">
      <c r="AZ9243" s="138">
        <f t="shared" ca="1" si="176"/>
        <v>273000</v>
      </c>
      <c r="BA9243" s="138">
        <f t="shared" ca="1" si="177"/>
        <v>272999</v>
      </c>
      <c r="BB9243" s="138">
        <f t="shared" ca="1" si="178"/>
        <v>1</v>
      </c>
    </row>
    <row r="9244" spans="52:54" ht="15.75" customHeight="1">
      <c r="AZ9244" s="138">
        <f t="shared" ca="1" si="176"/>
        <v>254000</v>
      </c>
      <c r="BA9244" s="138">
        <f t="shared" ca="1" si="177"/>
        <v>253999</v>
      </c>
      <c r="BB9244" s="138">
        <f t="shared" ca="1" si="178"/>
        <v>1</v>
      </c>
    </row>
    <row r="9245" spans="52:54" ht="15.75" customHeight="1">
      <c r="AZ9245" s="138">
        <f t="shared" ca="1" si="176"/>
        <v>234000</v>
      </c>
      <c r="BA9245" s="138">
        <f t="shared" ca="1" si="177"/>
        <v>233999</v>
      </c>
      <c r="BB9245" s="138">
        <f t="shared" ca="1" si="178"/>
        <v>1</v>
      </c>
    </row>
    <row r="9246" spans="52:54" ht="15.75" customHeight="1">
      <c r="AZ9246" s="138">
        <f t="shared" ca="1" si="176"/>
        <v>137000</v>
      </c>
      <c r="BA9246" s="138">
        <f t="shared" ca="1" si="177"/>
        <v>136999</v>
      </c>
      <c r="BB9246" s="138">
        <f t="shared" ca="1" si="178"/>
        <v>1</v>
      </c>
    </row>
    <row r="9247" spans="52:54" ht="15.75" customHeight="1">
      <c r="AZ9247" s="138">
        <f t="shared" ca="1" si="176"/>
        <v>395000</v>
      </c>
      <c r="BA9247" s="138">
        <f t="shared" ca="1" si="177"/>
        <v>394999</v>
      </c>
      <c r="BB9247" s="138">
        <f t="shared" ca="1" si="178"/>
        <v>1</v>
      </c>
    </row>
    <row r="9248" spans="52:54" ht="15.75" customHeight="1">
      <c r="AZ9248" s="138">
        <f t="shared" ca="1" si="176"/>
        <v>384000</v>
      </c>
      <c r="BA9248" s="138">
        <f t="shared" ca="1" si="177"/>
        <v>383999</v>
      </c>
      <c r="BB9248" s="138">
        <f t="shared" ca="1" si="178"/>
        <v>1</v>
      </c>
    </row>
    <row r="9249" spans="52:54" ht="15.75" customHeight="1">
      <c r="AZ9249" s="138">
        <f t="shared" ca="1" si="176"/>
        <v>141000</v>
      </c>
      <c r="BA9249" s="138">
        <f t="shared" ca="1" si="177"/>
        <v>140999</v>
      </c>
      <c r="BB9249" s="138">
        <f t="shared" ca="1" si="178"/>
        <v>1</v>
      </c>
    </row>
    <row r="9250" spans="52:54" ht="15.75" customHeight="1">
      <c r="AZ9250" s="138">
        <f t="shared" ca="1" si="176"/>
        <v>259000</v>
      </c>
      <c r="BA9250" s="138">
        <f t="shared" ca="1" si="177"/>
        <v>258999</v>
      </c>
      <c r="BB9250" s="138">
        <f t="shared" ca="1" si="178"/>
        <v>1</v>
      </c>
    </row>
    <row r="9251" spans="52:54" ht="15.75" customHeight="1">
      <c r="AZ9251" s="138">
        <f t="shared" ca="1" si="176"/>
        <v>358000</v>
      </c>
      <c r="BA9251" s="138">
        <f t="shared" ca="1" si="177"/>
        <v>357999</v>
      </c>
      <c r="BB9251" s="138">
        <f t="shared" ca="1" si="178"/>
        <v>1</v>
      </c>
    </row>
    <row r="9252" spans="52:54" ht="15.75" customHeight="1">
      <c r="AZ9252" s="138">
        <f t="shared" ca="1" si="176"/>
        <v>347000</v>
      </c>
      <c r="BA9252" s="138">
        <f t="shared" ca="1" si="177"/>
        <v>346999</v>
      </c>
      <c r="BB9252" s="138">
        <f t="shared" ca="1" si="178"/>
        <v>1</v>
      </c>
    </row>
    <row r="9253" spans="52:54" ht="15.75" customHeight="1">
      <c r="AZ9253" s="138">
        <f t="shared" ca="1" si="176"/>
        <v>253000</v>
      </c>
      <c r="BA9253" s="138">
        <f t="shared" ca="1" si="177"/>
        <v>252999</v>
      </c>
      <c r="BB9253" s="138">
        <f t="shared" ca="1" si="178"/>
        <v>1</v>
      </c>
    </row>
    <row r="9254" spans="52:54" ht="15.75" customHeight="1">
      <c r="AZ9254" s="138">
        <f t="shared" ca="1" si="176"/>
        <v>388000</v>
      </c>
      <c r="BA9254" s="138">
        <f t="shared" ca="1" si="177"/>
        <v>387999</v>
      </c>
      <c r="BB9254" s="138">
        <f t="shared" ca="1" si="178"/>
        <v>1</v>
      </c>
    </row>
    <row r="9255" spans="52:54" ht="15.75" customHeight="1">
      <c r="AZ9255" s="138">
        <f t="shared" ca="1" si="176"/>
        <v>117000</v>
      </c>
      <c r="BA9255" s="138">
        <f t="shared" ca="1" si="177"/>
        <v>116999</v>
      </c>
      <c r="BB9255" s="138">
        <f t="shared" ca="1" si="178"/>
        <v>1</v>
      </c>
    </row>
    <row r="9256" spans="52:54" ht="15.75" customHeight="1">
      <c r="AZ9256" s="138">
        <f t="shared" ca="1" si="176"/>
        <v>175000</v>
      </c>
      <c r="BA9256" s="138">
        <f t="shared" ca="1" si="177"/>
        <v>174999</v>
      </c>
      <c r="BB9256" s="138">
        <f t="shared" ca="1" si="178"/>
        <v>1</v>
      </c>
    </row>
    <row r="9257" spans="52:54" ht="15.75" customHeight="1">
      <c r="AZ9257" s="138">
        <f t="shared" ca="1" si="176"/>
        <v>204000</v>
      </c>
      <c r="BA9257" s="138">
        <f t="shared" ca="1" si="177"/>
        <v>203999</v>
      </c>
      <c r="BB9257" s="138">
        <f t="shared" ca="1" si="178"/>
        <v>1</v>
      </c>
    </row>
    <row r="9258" spans="52:54" ht="15.75" customHeight="1">
      <c r="AZ9258" s="138">
        <f t="shared" ca="1" si="176"/>
        <v>230000</v>
      </c>
      <c r="BA9258" s="138">
        <f t="shared" ca="1" si="177"/>
        <v>229999</v>
      </c>
      <c r="BB9258" s="138">
        <f t="shared" ca="1" si="178"/>
        <v>1</v>
      </c>
    </row>
    <row r="9259" spans="52:54" ht="15.75" customHeight="1">
      <c r="AZ9259" s="138">
        <f t="shared" ca="1" si="176"/>
        <v>101000</v>
      </c>
      <c r="BA9259" s="138">
        <f t="shared" ca="1" si="177"/>
        <v>100999</v>
      </c>
      <c r="BB9259" s="138">
        <f t="shared" ca="1" si="178"/>
        <v>1</v>
      </c>
    </row>
    <row r="9260" spans="52:54" ht="15.75" customHeight="1">
      <c r="AZ9260" s="138">
        <f t="shared" ca="1" si="176"/>
        <v>106000</v>
      </c>
      <c r="BA9260" s="138">
        <f t="shared" ca="1" si="177"/>
        <v>105999</v>
      </c>
      <c r="BB9260" s="138">
        <f t="shared" ca="1" si="178"/>
        <v>1</v>
      </c>
    </row>
    <row r="9261" spans="52:54" ht="15.75" customHeight="1">
      <c r="AZ9261" s="138">
        <f t="shared" ca="1" si="176"/>
        <v>155000</v>
      </c>
      <c r="BA9261" s="138">
        <f t="shared" ca="1" si="177"/>
        <v>154999</v>
      </c>
      <c r="BB9261" s="138">
        <f t="shared" ca="1" si="178"/>
        <v>1</v>
      </c>
    </row>
    <row r="9262" spans="52:54" ht="15.75" customHeight="1">
      <c r="AZ9262" s="138">
        <f t="shared" ca="1" si="176"/>
        <v>346000</v>
      </c>
      <c r="BA9262" s="138">
        <f t="shared" ca="1" si="177"/>
        <v>345999</v>
      </c>
      <c r="BB9262" s="138">
        <f t="shared" ca="1" si="178"/>
        <v>1</v>
      </c>
    </row>
    <row r="9263" spans="52:54" ht="15.75" customHeight="1">
      <c r="AZ9263" s="138">
        <f t="shared" ca="1" si="176"/>
        <v>251000</v>
      </c>
      <c r="BA9263" s="138">
        <f t="shared" ca="1" si="177"/>
        <v>250999</v>
      </c>
      <c r="BB9263" s="138">
        <f t="shared" ca="1" si="178"/>
        <v>1</v>
      </c>
    </row>
    <row r="9264" spans="52:54" ht="15.75" customHeight="1">
      <c r="AZ9264" s="138">
        <f t="shared" ca="1" si="176"/>
        <v>272000</v>
      </c>
      <c r="BA9264" s="138">
        <f t="shared" ca="1" si="177"/>
        <v>271999</v>
      </c>
      <c r="BB9264" s="138">
        <f t="shared" ca="1" si="178"/>
        <v>1</v>
      </c>
    </row>
    <row r="9265" spans="52:54" ht="15.75" customHeight="1">
      <c r="AZ9265" s="138">
        <f t="shared" ca="1" si="176"/>
        <v>319000</v>
      </c>
      <c r="BA9265" s="138">
        <f t="shared" ca="1" si="177"/>
        <v>318999</v>
      </c>
      <c r="BB9265" s="138">
        <f t="shared" ca="1" si="178"/>
        <v>1</v>
      </c>
    </row>
    <row r="9266" spans="52:54" ht="15.75" customHeight="1">
      <c r="AZ9266" s="138">
        <f t="shared" ca="1" si="176"/>
        <v>306000</v>
      </c>
      <c r="BA9266" s="138">
        <f t="shared" ca="1" si="177"/>
        <v>305999</v>
      </c>
      <c r="BB9266" s="138">
        <f t="shared" ca="1" si="178"/>
        <v>1</v>
      </c>
    </row>
    <row r="9267" spans="52:54" ht="15.75" customHeight="1">
      <c r="AZ9267" s="138">
        <f t="shared" ca="1" si="176"/>
        <v>338000</v>
      </c>
      <c r="BA9267" s="138">
        <f t="shared" ca="1" si="177"/>
        <v>337999</v>
      </c>
      <c r="BB9267" s="138">
        <f t="shared" ca="1" si="178"/>
        <v>1</v>
      </c>
    </row>
    <row r="9268" spans="52:54" ht="15.75" customHeight="1">
      <c r="AZ9268" s="138">
        <f t="shared" ca="1" si="176"/>
        <v>299000</v>
      </c>
      <c r="BA9268" s="138">
        <f t="shared" ca="1" si="177"/>
        <v>298999</v>
      </c>
      <c r="BB9268" s="138">
        <f t="shared" ca="1" si="178"/>
        <v>1</v>
      </c>
    </row>
    <row r="9269" spans="52:54" ht="15.75" customHeight="1">
      <c r="AZ9269" s="138">
        <f t="shared" ca="1" si="176"/>
        <v>373000</v>
      </c>
      <c r="BA9269" s="138">
        <f t="shared" ca="1" si="177"/>
        <v>372999</v>
      </c>
      <c r="BB9269" s="138">
        <f t="shared" ca="1" si="178"/>
        <v>1</v>
      </c>
    </row>
    <row r="9270" spans="52:54" ht="15.75" customHeight="1">
      <c r="AZ9270" s="138">
        <f t="shared" ca="1" si="176"/>
        <v>157000</v>
      </c>
      <c r="BA9270" s="138">
        <f t="shared" ca="1" si="177"/>
        <v>156999</v>
      </c>
      <c r="BB9270" s="138">
        <f t="shared" ca="1" si="178"/>
        <v>1</v>
      </c>
    </row>
    <row r="9271" spans="52:54" ht="15.75" customHeight="1">
      <c r="AZ9271" s="138">
        <f t="shared" ca="1" si="176"/>
        <v>180000</v>
      </c>
      <c r="BA9271" s="138">
        <f t="shared" ca="1" si="177"/>
        <v>179999</v>
      </c>
      <c r="BB9271" s="138">
        <f t="shared" ca="1" si="178"/>
        <v>1</v>
      </c>
    </row>
    <row r="9272" spans="52:54" ht="15.75" customHeight="1">
      <c r="AZ9272" s="138">
        <f t="shared" ca="1" si="176"/>
        <v>194000</v>
      </c>
      <c r="BA9272" s="138">
        <f t="shared" ca="1" si="177"/>
        <v>193999</v>
      </c>
      <c r="BB9272" s="138">
        <f t="shared" ca="1" si="178"/>
        <v>1</v>
      </c>
    </row>
    <row r="9273" spans="52:54" ht="15.75" customHeight="1">
      <c r="AZ9273" s="138">
        <f t="shared" ca="1" si="176"/>
        <v>224000</v>
      </c>
      <c r="BA9273" s="138">
        <f t="shared" ca="1" si="177"/>
        <v>223999</v>
      </c>
      <c r="BB9273" s="138">
        <f t="shared" ca="1" si="178"/>
        <v>1</v>
      </c>
    </row>
    <row r="9274" spans="52:54" ht="15.75" customHeight="1">
      <c r="AZ9274" s="138">
        <f t="shared" ca="1" si="176"/>
        <v>120000</v>
      </c>
      <c r="BA9274" s="138">
        <f t="shared" ca="1" si="177"/>
        <v>119999</v>
      </c>
      <c r="BB9274" s="138">
        <f t="shared" ca="1" si="178"/>
        <v>1</v>
      </c>
    </row>
    <row r="9275" spans="52:54" ht="15.75" customHeight="1">
      <c r="AZ9275" s="138">
        <f t="shared" ca="1" si="176"/>
        <v>212000</v>
      </c>
      <c r="BA9275" s="138">
        <f t="shared" ca="1" si="177"/>
        <v>211999</v>
      </c>
      <c r="BB9275" s="138">
        <f t="shared" ca="1" si="178"/>
        <v>1</v>
      </c>
    </row>
    <row r="9276" spans="52:54" ht="15.75" customHeight="1">
      <c r="AZ9276" s="138">
        <f t="shared" ca="1" si="176"/>
        <v>286000</v>
      </c>
      <c r="BA9276" s="138">
        <f t="shared" ca="1" si="177"/>
        <v>285999</v>
      </c>
      <c r="BB9276" s="138">
        <f t="shared" ca="1" si="178"/>
        <v>1</v>
      </c>
    </row>
    <row r="9277" spans="52:54" ht="15.75" customHeight="1">
      <c r="AZ9277" s="138">
        <f t="shared" ca="1" si="176"/>
        <v>100000</v>
      </c>
      <c r="BA9277" s="138">
        <f t="shared" ca="1" si="177"/>
        <v>99999</v>
      </c>
      <c r="BB9277" s="138">
        <f t="shared" ca="1" si="178"/>
        <v>1</v>
      </c>
    </row>
    <row r="9278" spans="52:54" ht="15.75" customHeight="1">
      <c r="AZ9278" s="138">
        <f t="shared" ca="1" si="176"/>
        <v>208000</v>
      </c>
      <c r="BA9278" s="138">
        <f t="shared" ca="1" si="177"/>
        <v>207999</v>
      </c>
      <c r="BB9278" s="138">
        <f t="shared" ca="1" si="178"/>
        <v>1</v>
      </c>
    </row>
    <row r="9279" spans="52:54" ht="15.75" customHeight="1">
      <c r="AZ9279" s="138">
        <f t="shared" ca="1" si="176"/>
        <v>378000</v>
      </c>
      <c r="BA9279" s="138">
        <f t="shared" ca="1" si="177"/>
        <v>377999</v>
      </c>
      <c r="BB9279" s="138">
        <f t="shared" ca="1" si="178"/>
        <v>1</v>
      </c>
    </row>
    <row r="9280" spans="52:54" ht="15.75" customHeight="1">
      <c r="AZ9280" s="138">
        <f t="shared" ca="1" si="176"/>
        <v>259000</v>
      </c>
      <c r="BA9280" s="138">
        <f t="shared" ca="1" si="177"/>
        <v>258999</v>
      </c>
      <c r="BB9280" s="138">
        <f t="shared" ca="1" si="178"/>
        <v>1</v>
      </c>
    </row>
    <row r="9281" spans="52:54" ht="15.75" customHeight="1">
      <c r="AZ9281" s="138">
        <f t="shared" ca="1" si="176"/>
        <v>302000</v>
      </c>
      <c r="BA9281" s="138">
        <f t="shared" ca="1" si="177"/>
        <v>301999</v>
      </c>
      <c r="BB9281" s="138">
        <f t="shared" ca="1" si="178"/>
        <v>1</v>
      </c>
    </row>
    <row r="9282" spans="52:54" ht="15.75" customHeight="1">
      <c r="AZ9282" s="138">
        <f t="shared" ca="1" si="176"/>
        <v>299000</v>
      </c>
      <c r="BA9282" s="138">
        <f t="shared" ca="1" si="177"/>
        <v>298999</v>
      </c>
      <c r="BB9282" s="138">
        <f t="shared" ca="1" si="178"/>
        <v>1</v>
      </c>
    </row>
    <row r="9283" spans="52:54" ht="15.75" customHeight="1">
      <c r="AZ9283" s="138">
        <f t="shared" ca="1" si="176"/>
        <v>141000</v>
      </c>
      <c r="BA9283" s="138">
        <f t="shared" ca="1" si="177"/>
        <v>140999</v>
      </c>
      <c r="BB9283" s="138">
        <f t="shared" ca="1" si="178"/>
        <v>1</v>
      </c>
    </row>
    <row r="9284" spans="52:54" ht="15.75" customHeight="1">
      <c r="AZ9284" s="138">
        <f t="shared" ca="1" si="176"/>
        <v>191000</v>
      </c>
      <c r="BA9284" s="138">
        <f t="shared" ca="1" si="177"/>
        <v>190999</v>
      </c>
      <c r="BB9284" s="138">
        <f t="shared" ca="1" si="178"/>
        <v>1</v>
      </c>
    </row>
    <row r="9285" spans="52:54" ht="15.75" customHeight="1">
      <c r="AZ9285" s="138">
        <f t="shared" ca="1" si="176"/>
        <v>117000</v>
      </c>
      <c r="BA9285" s="138">
        <f t="shared" ca="1" si="177"/>
        <v>116999</v>
      </c>
      <c r="BB9285" s="138">
        <f t="shared" ca="1" si="178"/>
        <v>1</v>
      </c>
    </row>
    <row r="9286" spans="52:54" ht="15.75" customHeight="1">
      <c r="AZ9286" s="138">
        <f t="shared" ca="1" si="176"/>
        <v>202000</v>
      </c>
      <c r="BA9286" s="138">
        <f t="shared" ca="1" si="177"/>
        <v>201999</v>
      </c>
      <c r="BB9286" s="138">
        <f t="shared" ca="1" si="178"/>
        <v>1</v>
      </c>
    </row>
    <row r="9287" spans="52:54" ht="15.75" customHeight="1">
      <c r="AZ9287" s="138">
        <f t="shared" ca="1" si="176"/>
        <v>145000</v>
      </c>
      <c r="BA9287" s="138">
        <f t="shared" ca="1" si="177"/>
        <v>144999</v>
      </c>
      <c r="BB9287" s="138">
        <f t="shared" ca="1" si="178"/>
        <v>1</v>
      </c>
    </row>
    <row r="9288" spans="52:54" ht="15.75" customHeight="1">
      <c r="AZ9288" s="138">
        <f t="shared" ca="1" si="176"/>
        <v>124000</v>
      </c>
      <c r="BA9288" s="138">
        <f t="shared" ca="1" si="177"/>
        <v>123999</v>
      </c>
      <c r="BB9288" s="138">
        <f t="shared" ca="1" si="178"/>
        <v>1</v>
      </c>
    </row>
    <row r="9289" spans="52:54" ht="15.75" customHeight="1">
      <c r="AZ9289" s="138">
        <f t="shared" ca="1" si="176"/>
        <v>379000</v>
      </c>
      <c r="BA9289" s="138">
        <f t="shared" ca="1" si="177"/>
        <v>378999</v>
      </c>
      <c r="BB9289" s="138">
        <f t="shared" ca="1" si="178"/>
        <v>1</v>
      </c>
    </row>
    <row r="9290" spans="52:54" ht="15.75" customHeight="1">
      <c r="AZ9290" s="138">
        <f t="shared" ca="1" si="176"/>
        <v>365000</v>
      </c>
      <c r="BA9290" s="138">
        <f t="shared" ca="1" si="177"/>
        <v>364999</v>
      </c>
      <c r="BB9290" s="138">
        <f t="shared" ca="1" si="178"/>
        <v>1</v>
      </c>
    </row>
    <row r="9291" spans="52:54" ht="15.75" customHeight="1">
      <c r="AZ9291" s="138">
        <f t="shared" ca="1" si="176"/>
        <v>305000</v>
      </c>
      <c r="BA9291" s="138">
        <f t="shared" ca="1" si="177"/>
        <v>304999</v>
      </c>
      <c r="BB9291" s="138">
        <f t="shared" ca="1" si="178"/>
        <v>1</v>
      </c>
    </row>
    <row r="9292" spans="52:54" ht="15.75" customHeight="1">
      <c r="AZ9292" s="138">
        <f t="shared" ca="1" si="176"/>
        <v>285000</v>
      </c>
      <c r="BA9292" s="138">
        <f t="shared" ca="1" si="177"/>
        <v>284999</v>
      </c>
      <c r="BB9292" s="138">
        <f t="shared" ca="1" si="178"/>
        <v>1</v>
      </c>
    </row>
    <row r="9293" spans="52:54" ht="15.75" customHeight="1">
      <c r="AZ9293" s="138">
        <f t="shared" ca="1" si="176"/>
        <v>388000</v>
      </c>
      <c r="BA9293" s="138">
        <f t="shared" ca="1" si="177"/>
        <v>387999</v>
      </c>
      <c r="BB9293" s="138">
        <f t="shared" ca="1" si="178"/>
        <v>1</v>
      </c>
    </row>
    <row r="9294" spans="52:54" ht="15.75" customHeight="1">
      <c r="AZ9294" s="138">
        <f t="shared" ca="1" si="176"/>
        <v>109000</v>
      </c>
      <c r="BA9294" s="138">
        <f t="shared" ca="1" si="177"/>
        <v>108999</v>
      </c>
      <c r="BB9294" s="138">
        <f t="shared" ca="1" si="178"/>
        <v>1</v>
      </c>
    </row>
    <row r="9295" spans="52:54" ht="15.75" customHeight="1">
      <c r="AZ9295" s="138">
        <f t="shared" ca="1" si="176"/>
        <v>175000</v>
      </c>
      <c r="BA9295" s="138">
        <f t="shared" ca="1" si="177"/>
        <v>174999</v>
      </c>
      <c r="BB9295" s="138">
        <f t="shared" ca="1" si="178"/>
        <v>1</v>
      </c>
    </row>
    <row r="9296" spans="52:54" ht="15.75" customHeight="1">
      <c r="AZ9296" s="138">
        <f t="shared" ca="1" si="176"/>
        <v>400000</v>
      </c>
      <c r="BA9296" s="138">
        <f t="shared" ca="1" si="177"/>
        <v>399999</v>
      </c>
      <c r="BB9296" s="138">
        <f t="shared" ca="1" si="178"/>
        <v>1</v>
      </c>
    </row>
    <row r="9297" spans="52:54" ht="15.75" customHeight="1">
      <c r="AZ9297" s="138">
        <f t="shared" ca="1" si="176"/>
        <v>293000</v>
      </c>
      <c r="BA9297" s="138">
        <f t="shared" ca="1" si="177"/>
        <v>292999</v>
      </c>
      <c r="BB9297" s="138">
        <f t="shared" ca="1" si="178"/>
        <v>1</v>
      </c>
    </row>
    <row r="9298" spans="52:54" ht="15.75" customHeight="1">
      <c r="AZ9298" s="138">
        <f t="shared" ca="1" si="176"/>
        <v>143000</v>
      </c>
      <c r="BA9298" s="138">
        <f t="shared" ca="1" si="177"/>
        <v>142999</v>
      </c>
      <c r="BB9298" s="138">
        <f t="shared" ca="1" si="178"/>
        <v>1</v>
      </c>
    </row>
    <row r="9299" spans="52:54" ht="15.75" customHeight="1">
      <c r="AZ9299" s="138">
        <f t="shared" ca="1" si="176"/>
        <v>228000</v>
      </c>
      <c r="BA9299" s="138">
        <f t="shared" ca="1" si="177"/>
        <v>227999</v>
      </c>
      <c r="BB9299" s="138">
        <f t="shared" ca="1" si="178"/>
        <v>1</v>
      </c>
    </row>
    <row r="9300" spans="52:54" ht="15.75" customHeight="1">
      <c r="AZ9300" s="138">
        <f t="shared" ca="1" si="176"/>
        <v>270000</v>
      </c>
      <c r="BA9300" s="138">
        <f t="shared" ca="1" si="177"/>
        <v>269999</v>
      </c>
      <c r="BB9300" s="138">
        <f t="shared" ca="1" si="178"/>
        <v>1</v>
      </c>
    </row>
    <row r="9301" spans="52:54" ht="15.75" customHeight="1">
      <c r="AZ9301" s="138">
        <f t="shared" ca="1" si="176"/>
        <v>213000</v>
      </c>
      <c r="BA9301" s="138">
        <f t="shared" ca="1" si="177"/>
        <v>212999</v>
      </c>
      <c r="BB9301" s="138">
        <f t="shared" ca="1" si="178"/>
        <v>1</v>
      </c>
    </row>
    <row r="9302" spans="52:54" ht="15.75" customHeight="1">
      <c r="AZ9302" s="138">
        <f t="shared" ca="1" si="176"/>
        <v>193000</v>
      </c>
      <c r="BA9302" s="138">
        <f t="shared" ca="1" si="177"/>
        <v>192999</v>
      </c>
      <c r="BB9302" s="138">
        <f t="shared" ca="1" si="178"/>
        <v>1</v>
      </c>
    </row>
    <row r="9303" spans="52:54" ht="15.75" customHeight="1">
      <c r="AZ9303" s="138">
        <f t="shared" ca="1" si="176"/>
        <v>279000</v>
      </c>
      <c r="BA9303" s="138">
        <f t="shared" ca="1" si="177"/>
        <v>278999</v>
      </c>
      <c r="BB9303" s="138">
        <f t="shared" ca="1" si="178"/>
        <v>1</v>
      </c>
    </row>
    <row r="9304" spans="52:54" ht="15.75" customHeight="1">
      <c r="AZ9304" s="138">
        <f t="shared" ca="1" si="176"/>
        <v>247000</v>
      </c>
      <c r="BA9304" s="138">
        <f t="shared" ca="1" si="177"/>
        <v>246999</v>
      </c>
      <c r="BB9304" s="138">
        <f t="shared" ca="1" si="178"/>
        <v>1</v>
      </c>
    </row>
    <row r="9305" spans="52:54" ht="15.75" customHeight="1">
      <c r="AZ9305" s="138">
        <f t="shared" ca="1" si="176"/>
        <v>334000</v>
      </c>
      <c r="BA9305" s="138">
        <f t="shared" ca="1" si="177"/>
        <v>333999</v>
      </c>
      <c r="BB9305" s="138">
        <f t="shared" ca="1" si="178"/>
        <v>1</v>
      </c>
    </row>
    <row r="9306" spans="52:54" ht="15.75" customHeight="1">
      <c r="AZ9306" s="138">
        <f t="shared" ca="1" si="176"/>
        <v>193000</v>
      </c>
      <c r="BA9306" s="138">
        <f t="shared" ca="1" si="177"/>
        <v>192999</v>
      </c>
      <c r="BB9306" s="138">
        <f t="shared" ca="1" si="178"/>
        <v>1</v>
      </c>
    </row>
    <row r="9307" spans="52:54" ht="15.75" customHeight="1">
      <c r="AZ9307" s="138">
        <f t="shared" ca="1" si="176"/>
        <v>123000</v>
      </c>
      <c r="BA9307" s="138">
        <f t="shared" ca="1" si="177"/>
        <v>122999</v>
      </c>
      <c r="BB9307" s="138">
        <f t="shared" ca="1" si="178"/>
        <v>1</v>
      </c>
    </row>
    <row r="9308" spans="52:54" ht="15.75" customHeight="1">
      <c r="AZ9308" s="138">
        <f t="shared" ca="1" si="176"/>
        <v>128000</v>
      </c>
      <c r="BA9308" s="138">
        <f t="shared" ca="1" si="177"/>
        <v>127999</v>
      </c>
      <c r="BB9308" s="138">
        <f t="shared" ca="1" si="178"/>
        <v>1</v>
      </c>
    </row>
    <row r="9309" spans="52:54" ht="15.75" customHeight="1">
      <c r="AZ9309" s="138">
        <f t="shared" ca="1" si="176"/>
        <v>278000</v>
      </c>
      <c r="BA9309" s="138">
        <f t="shared" ca="1" si="177"/>
        <v>277999</v>
      </c>
      <c r="BB9309" s="138">
        <f t="shared" ca="1" si="178"/>
        <v>1</v>
      </c>
    </row>
    <row r="9310" spans="52:54" ht="15.75" customHeight="1">
      <c r="AZ9310" s="138">
        <f t="shared" ca="1" si="176"/>
        <v>248000</v>
      </c>
      <c r="BA9310" s="138">
        <f t="shared" ca="1" si="177"/>
        <v>247999</v>
      </c>
      <c r="BB9310" s="138">
        <f t="shared" ca="1" si="178"/>
        <v>1</v>
      </c>
    </row>
    <row r="9311" spans="52:54" ht="15.75" customHeight="1">
      <c r="AZ9311" s="138">
        <f t="shared" ca="1" si="176"/>
        <v>218000</v>
      </c>
      <c r="BA9311" s="138">
        <f t="shared" ca="1" si="177"/>
        <v>217999</v>
      </c>
      <c r="BB9311" s="138">
        <f t="shared" ca="1" si="178"/>
        <v>1</v>
      </c>
    </row>
    <row r="9312" spans="52:54" ht="15.75" customHeight="1">
      <c r="AZ9312" s="138">
        <f t="shared" ca="1" si="176"/>
        <v>215000</v>
      </c>
      <c r="BA9312" s="138">
        <f t="shared" ca="1" si="177"/>
        <v>214999</v>
      </c>
      <c r="BB9312" s="138">
        <f t="shared" ca="1" si="178"/>
        <v>1</v>
      </c>
    </row>
    <row r="9313" spans="52:54" ht="15.75" customHeight="1">
      <c r="AZ9313" s="138">
        <f t="shared" ca="1" si="176"/>
        <v>116000</v>
      </c>
      <c r="BA9313" s="138">
        <f t="shared" ca="1" si="177"/>
        <v>115999</v>
      </c>
      <c r="BB9313" s="138">
        <f t="shared" ca="1" si="178"/>
        <v>1</v>
      </c>
    </row>
    <row r="9314" spans="52:54" ht="15.75" customHeight="1">
      <c r="AZ9314" s="138">
        <f t="shared" ca="1" si="176"/>
        <v>265000</v>
      </c>
      <c r="BA9314" s="138">
        <f t="shared" ca="1" si="177"/>
        <v>264999</v>
      </c>
      <c r="BB9314" s="138">
        <f t="shared" ca="1" si="178"/>
        <v>1</v>
      </c>
    </row>
    <row r="9315" spans="52:54" ht="15.75" customHeight="1">
      <c r="AZ9315" s="138">
        <f t="shared" ca="1" si="176"/>
        <v>266000</v>
      </c>
      <c r="BA9315" s="138">
        <f t="shared" ca="1" si="177"/>
        <v>265999</v>
      </c>
      <c r="BB9315" s="138">
        <f t="shared" ca="1" si="178"/>
        <v>1</v>
      </c>
    </row>
    <row r="9316" spans="52:54" ht="15.75" customHeight="1">
      <c r="AZ9316" s="138">
        <f t="shared" ca="1" si="176"/>
        <v>328000</v>
      </c>
      <c r="BA9316" s="138">
        <f t="shared" ca="1" si="177"/>
        <v>327999</v>
      </c>
      <c r="BB9316" s="138">
        <f t="shared" ca="1" si="178"/>
        <v>1</v>
      </c>
    </row>
    <row r="9317" spans="52:54" ht="15.75" customHeight="1">
      <c r="AZ9317" s="138">
        <f t="shared" ca="1" si="176"/>
        <v>335000</v>
      </c>
      <c r="BA9317" s="138">
        <f t="shared" ca="1" si="177"/>
        <v>334999</v>
      </c>
      <c r="BB9317" s="138">
        <f t="shared" ca="1" si="178"/>
        <v>1</v>
      </c>
    </row>
    <row r="9318" spans="52:54" ht="15.75" customHeight="1">
      <c r="AZ9318" s="138">
        <f t="shared" ca="1" si="176"/>
        <v>130000</v>
      </c>
      <c r="BA9318" s="138">
        <f t="shared" ca="1" si="177"/>
        <v>129999</v>
      </c>
      <c r="BB9318" s="138">
        <f t="shared" ca="1" si="178"/>
        <v>1</v>
      </c>
    </row>
    <row r="9319" spans="52:54" ht="15.75" customHeight="1">
      <c r="AZ9319" s="138">
        <f t="shared" ca="1" si="176"/>
        <v>198000</v>
      </c>
      <c r="BA9319" s="138">
        <f t="shared" ca="1" si="177"/>
        <v>197999</v>
      </c>
      <c r="BB9319" s="138">
        <f t="shared" ca="1" si="178"/>
        <v>1</v>
      </c>
    </row>
    <row r="9320" spans="52:54" ht="15.75" customHeight="1">
      <c r="AZ9320" s="138">
        <f t="shared" ca="1" si="176"/>
        <v>146000</v>
      </c>
      <c r="BA9320" s="138">
        <f t="shared" ca="1" si="177"/>
        <v>145999</v>
      </c>
      <c r="BB9320" s="138">
        <f t="shared" ca="1" si="178"/>
        <v>1</v>
      </c>
    </row>
    <row r="9321" spans="52:54" ht="15.75" customHeight="1">
      <c r="AZ9321" s="138">
        <f t="shared" ca="1" si="176"/>
        <v>190000</v>
      </c>
      <c r="BA9321" s="138">
        <f t="shared" ca="1" si="177"/>
        <v>189999</v>
      </c>
      <c r="BB9321" s="138">
        <f t="shared" ca="1" si="178"/>
        <v>1</v>
      </c>
    </row>
    <row r="9322" spans="52:54" ht="15.75" customHeight="1">
      <c r="AZ9322" s="138">
        <f t="shared" ca="1" si="176"/>
        <v>156000</v>
      </c>
      <c r="BA9322" s="138">
        <f t="shared" ca="1" si="177"/>
        <v>155999</v>
      </c>
      <c r="BB9322" s="138">
        <f t="shared" ca="1" si="178"/>
        <v>1</v>
      </c>
    </row>
    <row r="9323" spans="52:54" ht="15.75" customHeight="1">
      <c r="AZ9323" s="138">
        <f t="shared" ca="1" si="176"/>
        <v>153000</v>
      </c>
      <c r="BA9323" s="138">
        <f t="shared" ca="1" si="177"/>
        <v>152999</v>
      </c>
      <c r="BB9323" s="138">
        <f t="shared" ca="1" si="178"/>
        <v>1</v>
      </c>
    </row>
    <row r="9324" spans="52:54" ht="15.75" customHeight="1">
      <c r="AZ9324" s="138">
        <f t="shared" ca="1" si="176"/>
        <v>147000</v>
      </c>
      <c r="BA9324" s="138">
        <f t="shared" ca="1" si="177"/>
        <v>146999</v>
      </c>
      <c r="BB9324" s="138">
        <f t="shared" ca="1" si="178"/>
        <v>1</v>
      </c>
    </row>
    <row r="9325" spans="52:54" ht="15.75" customHeight="1">
      <c r="AZ9325" s="138">
        <f t="shared" ca="1" si="176"/>
        <v>198000</v>
      </c>
      <c r="BA9325" s="138">
        <f t="shared" ca="1" si="177"/>
        <v>197999</v>
      </c>
      <c r="BB9325" s="138">
        <f t="shared" ca="1" si="178"/>
        <v>1</v>
      </c>
    </row>
    <row r="9326" spans="52:54" ht="15.75" customHeight="1">
      <c r="AZ9326" s="138">
        <f t="shared" ca="1" si="176"/>
        <v>335000</v>
      </c>
      <c r="BA9326" s="138">
        <f t="shared" ca="1" si="177"/>
        <v>334999</v>
      </c>
      <c r="BB9326" s="138">
        <f t="shared" ca="1" si="178"/>
        <v>1</v>
      </c>
    </row>
    <row r="9327" spans="52:54" ht="15.75" customHeight="1">
      <c r="AZ9327" s="138">
        <f t="shared" ca="1" si="176"/>
        <v>310000</v>
      </c>
      <c r="BA9327" s="138">
        <f t="shared" ca="1" si="177"/>
        <v>309999</v>
      </c>
      <c r="BB9327" s="138">
        <f t="shared" ca="1" si="178"/>
        <v>1</v>
      </c>
    </row>
    <row r="9328" spans="52:54" ht="15.75" customHeight="1">
      <c r="AZ9328" s="138">
        <f t="shared" ca="1" si="176"/>
        <v>137000</v>
      </c>
      <c r="BA9328" s="138">
        <f t="shared" ca="1" si="177"/>
        <v>136999</v>
      </c>
      <c r="BB9328" s="138">
        <f t="shared" ca="1" si="178"/>
        <v>1</v>
      </c>
    </row>
    <row r="9329" spans="52:54" ht="15.75" customHeight="1">
      <c r="AZ9329" s="138">
        <f t="shared" ca="1" si="176"/>
        <v>377000</v>
      </c>
      <c r="BA9329" s="138">
        <f t="shared" ca="1" si="177"/>
        <v>376999</v>
      </c>
      <c r="BB9329" s="138">
        <f t="shared" ca="1" si="178"/>
        <v>1</v>
      </c>
    </row>
    <row r="9330" spans="52:54" ht="15.75" customHeight="1">
      <c r="AZ9330" s="138">
        <f t="shared" ca="1" si="176"/>
        <v>307000</v>
      </c>
      <c r="BA9330" s="138">
        <f t="shared" ca="1" si="177"/>
        <v>306999</v>
      </c>
      <c r="BB9330" s="138">
        <f t="shared" ca="1" si="178"/>
        <v>1</v>
      </c>
    </row>
    <row r="9331" spans="52:54" ht="15.75" customHeight="1">
      <c r="AZ9331" s="138">
        <f t="shared" ca="1" si="176"/>
        <v>242000</v>
      </c>
      <c r="BA9331" s="138">
        <f t="shared" ca="1" si="177"/>
        <v>241999</v>
      </c>
      <c r="BB9331" s="138">
        <f t="shared" ca="1" si="178"/>
        <v>1</v>
      </c>
    </row>
    <row r="9332" spans="52:54" ht="15.75" customHeight="1">
      <c r="AZ9332" s="138">
        <f t="shared" ca="1" si="176"/>
        <v>170000</v>
      </c>
      <c r="BA9332" s="138">
        <f t="shared" ca="1" si="177"/>
        <v>169999</v>
      </c>
      <c r="BB9332" s="138">
        <f t="shared" ca="1" si="178"/>
        <v>1</v>
      </c>
    </row>
    <row r="9333" spans="52:54" ht="15.75" customHeight="1">
      <c r="AZ9333" s="138">
        <f t="shared" ca="1" si="176"/>
        <v>317000</v>
      </c>
      <c r="BA9333" s="138">
        <f t="shared" ca="1" si="177"/>
        <v>316999</v>
      </c>
      <c r="BB9333" s="138">
        <f t="shared" ca="1" si="178"/>
        <v>1</v>
      </c>
    </row>
    <row r="9334" spans="52:54" ht="15.75" customHeight="1">
      <c r="AZ9334" s="138">
        <f t="shared" ca="1" si="176"/>
        <v>236000</v>
      </c>
      <c r="BA9334" s="138">
        <f t="shared" ca="1" si="177"/>
        <v>235999</v>
      </c>
      <c r="BB9334" s="138">
        <f t="shared" ca="1" si="178"/>
        <v>1</v>
      </c>
    </row>
    <row r="9335" spans="52:54" ht="15.75" customHeight="1">
      <c r="AZ9335" s="138">
        <f t="shared" ca="1" si="176"/>
        <v>149000</v>
      </c>
      <c r="BA9335" s="138">
        <f t="shared" ca="1" si="177"/>
        <v>148999</v>
      </c>
      <c r="BB9335" s="138">
        <f t="shared" ca="1" si="178"/>
        <v>1</v>
      </c>
    </row>
    <row r="9336" spans="52:54" ht="15.75" customHeight="1">
      <c r="AZ9336" s="138">
        <f t="shared" ca="1" si="176"/>
        <v>254000</v>
      </c>
      <c r="BA9336" s="138">
        <f t="shared" ca="1" si="177"/>
        <v>253999</v>
      </c>
      <c r="BB9336" s="138">
        <f t="shared" ca="1" si="178"/>
        <v>1</v>
      </c>
    </row>
    <row r="9337" spans="52:54" ht="15.75" customHeight="1">
      <c r="AZ9337" s="138">
        <f t="shared" ca="1" si="176"/>
        <v>355000</v>
      </c>
      <c r="BA9337" s="138">
        <f t="shared" ca="1" si="177"/>
        <v>354999</v>
      </c>
      <c r="BB9337" s="138">
        <f t="shared" ca="1" si="178"/>
        <v>1</v>
      </c>
    </row>
    <row r="9338" spans="52:54" ht="15.75" customHeight="1">
      <c r="AZ9338" s="138">
        <f t="shared" ca="1" si="176"/>
        <v>334000</v>
      </c>
      <c r="BA9338" s="138">
        <f t="shared" ca="1" si="177"/>
        <v>333999</v>
      </c>
      <c r="BB9338" s="138">
        <f t="shared" ca="1" si="178"/>
        <v>1</v>
      </c>
    </row>
    <row r="9339" spans="52:54" ht="15.75" customHeight="1">
      <c r="AZ9339" s="138">
        <f t="shared" ca="1" si="176"/>
        <v>289000</v>
      </c>
      <c r="BA9339" s="138">
        <f t="shared" ca="1" si="177"/>
        <v>288999</v>
      </c>
      <c r="BB9339" s="138">
        <f t="shared" ca="1" si="178"/>
        <v>1</v>
      </c>
    </row>
    <row r="9340" spans="52:54" ht="15.75" customHeight="1">
      <c r="AZ9340" s="138">
        <f t="shared" ca="1" si="176"/>
        <v>106000</v>
      </c>
      <c r="BA9340" s="138">
        <f t="shared" ca="1" si="177"/>
        <v>105999</v>
      </c>
      <c r="BB9340" s="138">
        <f t="shared" ca="1" si="178"/>
        <v>1</v>
      </c>
    </row>
    <row r="9341" spans="52:54" ht="15.75" customHeight="1">
      <c r="AZ9341" s="138">
        <f t="shared" ca="1" si="176"/>
        <v>150000</v>
      </c>
      <c r="BA9341" s="138">
        <f t="shared" ca="1" si="177"/>
        <v>149999</v>
      </c>
      <c r="BB9341" s="138">
        <f t="shared" ca="1" si="178"/>
        <v>1</v>
      </c>
    </row>
    <row r="9342" spans="52:54" ht="15.75" customHeight="1">
      <c r="AZ9342" s="138">
        <f t="shared" ca="1" si="176"/>
        <v>298000</v>
      </c>
      <c r="BA9342" s="138">
        <f t="shared" ca="1" si="177"/>
        <v>297999</v>
      </c>
      <c r="BB9342" s="138">
        <f t="shared" ca="1" si="178"/>
        <v>1</v>
      </c>
    </row>
    <row r="9343" spans="52:54" ht="15.75" customHeight="1">
      <c r="AZ9343" s="138">
        <f t="shared" ca="1" si="176"/>
        <v>240000</v>
      </c>
      <c r="BA9343" s="138">
        <f t="shared" ca="1" si="177"/>
        <v>239999</v>
      </c>
      <c r="BB9343" s="138">
        <f t="shared" ca="1" si="178"/>
        <v>1</v>
      </c>
    </row>
    <row r="9344" spans="52:54" ht="15.75" customHeight="1">
      <c r="AZ9344" s="138">
        <f t="shared" ca="1" si="176"/>
        <v>386000</v>
      </c>
      <c r="BA9344" s="138">
        <f t="shared" ca="1" si="177"/>
        <v>385999</v>
      </c>
      <c r="BB9344" s="138">
        <f t="shared" ca="1" si="178"/>
        <v>1</v>
      </c>
    </row>
    <row r="9345" spans="52:54" ht="15.75" customHeight="1">
      <c r="AZ9345" s="138">
        <f t="shared" ca="1" si="176"/>
        <v>289000</v>
      </c>
      <c r="BA9345" s="138">
        <f t="shared" ca="1" si="177"/>
        <v>288999</v>
      </c>
      <c r="BB9345" s="138">
        <f t="shared" ca="1" si="178"/>
        <v>1</v>
      </c>
    </row>
    <row r="9346" spans="52:54" ht="15.75" customHeight="1">
      <c r="AZ9346" s="138">
        <f t="shared" ca="1" si="176"/>
        <v>135000</v>
      </c>
      <c r="BA9346" s="138">
        <f t="shared" ca="1" si="177"/>
        <v>134999</v>
      </c>
      <c r="BB9346" s="138">
        <f t="shared" ca="1" si="178"/>
        <v>1</v>
      </c>
    </row>
    <row r="9347" spans="52:54" ht="15.75" customHeight="1">
      <c r="AZ9347" s="138">
        <f t="shared" ca="1" si="176"/>
        <v>186000</v>
      </c>
      <c r="BA9347" s="138">
        <f t="shared" ca="1" si="177"/>
        <v>185999</v>
      </c>
      <c r="BB9347" s="138">
        <f t="shared" ca="1" si="178"/>
        <v>1</v>
      </c>
    </row>
    <row r="9348" spans="52:54" ht="15.75" customHeight="1">
      <c r="AZ9348" s="138">
        <f t="shared" ca="1" si="176"/>
        <v>169000</v>
      </c>
      <c r="BA9348" s="138">
        <f t="shared" ca="1" si="177"/>
        <v>168999</v>
      </c>
      <c r="BB9348" s="138">
        <f t="shared" ca="1" si="178"/>
        <v>1</v>
      </c>
    </row>
    <row r="9349" spans="52:54" ht="15.75" customHeight="1">
      <c r="AZ9349" s="138">
        <f t="shared" ca="1" si="176"/>
        <v>219000</v>
      </c>
      <c r="BA9349" s="138">
        <f t="shared" ca="1" si="177"/>
        <v>218999</v>
      </c>
      <c r="BB9349" s="138">
        <f t="shared" ca="1" si="178"/>
        <v>1</v>
      </c>
    </row>
    <row r="9350" spans="52:54" ht="15.75" customHeight="1">
      <c r="AZ9350" s="138">
        <f t="shared" ca="1" si="176"/>
        <v>238000</v>
      </c>
      <c r="BA9350" s="138">
        <f t="shared" ca="1" si="177"/>
        <v>237999</v>
      </c>
      <c r="BB9350" s="138">
        <f t="shared" ca="1" si="178"/>
        <v>1</v>
      </c>
    </row>
    <row r="9351" spans="52:54" ht="15.75" customHeight="1">
      <c r="AZ9351" s="138">
        <f t="shared" ca="1" si="176"/>
        <v>357000</v>
      </c>
      <c r="BA9351" s="138">
        <f t="shared" ca="1" si="177"/>
        <v>356999</v>
      </c>
      <c r="BB9351" s="138">
        <f t="shared" ca="1" si="178"/>
        <v>1</v>
      </c>
    </row>
    <row r="9352" spans="52:54" ht="15.75" customHeight="1">
      <c r="AZ9352" s="138">
        <f t="shared" ca="1" si="176"/>
        <v>240000</v>
      </c>
      <c r="BA9352" s="138">
        <f t="shared" ca="1" si="177"/>
        <v>239999</v>
      </c>
      <c r="BB9352" s="138">
        <f t="shared" ca="1" si="178"/>
        <v>1</v>
      </c>
    </row>
    <row r="9353" spans="52:54" ht="15.75" customHeight="1">
      <c r="AZ9353" s="138">
        <f t="shared" ca="1" si="176"/>
        <v>153000</v>
      </c>
      <c r="BA9353" s="138">
        <f t="shared" ca="1" si="177"/>
        <v>152999</v>
      </c>
      <c r="BB9353" s="138">
        <f t="shared" ca="1" si="178"/>
        <v>1</v>
      </c>
    </row>
    <row r="9354" spans="52:54" ht="15.75" customHeight="1">
      <c r="AZ9354" s="138">
        <f t="shared" ca="1" si="176"/>
        <v>351000</v>
      </c>
      <c r="BA9354" s="138">
        <f t="shared" ca="1" si="177"/>
        <v>350999</v>
      </c>
      <c r="BB9354" s="138">
        <f t="shared" ca="1" si="178"/>
        <v>1</v>
      </c>
    </row>
    <row r="9355" spans="52:54" ht="15.75" customHeight="1">
      <c r="AZ9355" s="138">
        <f t="shared" ca="1" si="176"/>
        <v>135000</v>
      </c>
      <c r="BA9355" s="138">
        <f t="shared" ca="1" si="177"/>
        <v>134999</v>
      </c>
      <c r="BB9355" s="138">
        <f t="shared" ca="1" si="178"/>
        <v>1</v>
      </c>
    </row>
    <row r="9356" spans="52:54" ht="15.75" customHeight="1">
      <c r="AZ9356" s="138">
        <f t="shared" ca="1" si="176"/>
        <v>247000</v>
      </c>
      <c r="BA9356" s="138">
        <f t="shared" ca="1" si="177"/>
        <v>246999</v>
      </c>
      <c r="BB9356" s="138">
        <f t="shared" ca="1" si="178"/>
        <v>1</v>
      </c>
    </row>
    <row r="9357" spans="52:54" ht="15.75" customHeight="1">
      <c r="AZ9357" s="138">
        <f t="shared" ca="1" si="176"/>
        <v>311000</v>
      </c>
      <c r="BA9357" s="138">
        <f t="shared" ca="1" si="177"/>
        <v>310999</v>
      </c>
      <c r="BB9357" s="138">
        <f t="shared" ca="1" si="178"/>
        <v>1</v>
      </c>
    </row>
    <row r="9358" spans="52:54" ht="15.75" customHeight="1">
      <c r="AZ9358" s="138">
        <f t="shared" ca="1" si="176"/>
        <v>138000</v>
      </c>
      <c r="BA9358" s="138">
        <f t="shared" ca="1" si="177"/>
        <v>137999</v>
      </c>
      <c r="BB9358" s="138">
        <f t="shared" ca="1" si="178"/>
        <v>1</v>
      </c>
    </row>
    <row r="9359" spans="52:54" ht="15.75" customHeight="1">
      <c r="AZ9359" s="138">
        <f t="shared" ca="1" si="176"/>
        <v>119000</v>
      </c>
      <c r="BA9359" s="138">
        <f t="shared" ca="1" si="177"/>
        <v>118999</v>
      </c>
      <c r="BB9359" s="138">
        <f t="shared" ca="1" si="178"/>
        <v>1</v>
      </c>
    </row>
    <row r="9360" spans="52:54" ht="15.75" customHeight="1">
      <c r="AZ9360" s="138">
        <f t="shared" ca="1" si="176"/>
        <v>383000</v>
      </c>
      <c r="BA9360" s="138">
        <f t="shared" ca="1" si="177"/>
        <v>382999</v>
      </c>
      <c r="BB9360" s="138">
        <f t="shared" ca="1" si="178"/>
        <v>1</v>
      </c>
    </row>
    <row r="9361" spans="52:54" ht="15.75" customHeight="1">
      <c r="AZ9361" s="138">
        <f t="shared" ca="1" si="176"/>
        <v>322000</v>
      </c>
      <c r="BA9361" s="138">
        <f t="shared" ca="1" si="177"/>
        <v>321999</v>
      </c>
      <c r="BB9361" s="138">
        <f t="shared" ca="1" si="178"/>
        <v>1</v>
      </c>
    </row>
    <row r="9362" spans="52:54" ht="15.75" customHeight="1">
      <c r="AZ9362" s="138">
        <f t="shared" ca="1" si="176"/>
        <v>105000</v>
      </c>
      <c r="BA9362" s="138">
        <f t="shared" ca="1" si="177"/>
        <v>104999</v>
      </c>
      <c r="BB9362" s="138">
        <f t="shared" ca="1" si="178"/>
        <v>1</v>
      </c>
    </row>
    <row r="9363" spans="52:54" ht="15.75" customHeight="1">
      <c r="AZ9363" s="138">
        <f t="shared" ca="1" si="176"/>
        <v>344000</v>
      </c>
      <c r="BA9363" s="138">
        <f t="shared" ca="1" si="177"/>
        <v>343999</v>
      </c>
      <c r="BB9363" s="138">
        <f t="shared" ca="1" si="178"/>
        <v>1</v>
      </c>
    </row>
    <row r="9364" spans="52:54" ht="15.75" customHeight="1">
      <c r="AZ9364" s="138">
        <f t="shared" ca="1" si="176"/>
        <v>333000</v>
      </c>
      <c r="BA9364" s="138">
        <f t="shared" ca="1" si="177"/>
        <v>332999</v>
      </c>
      <c r="BB9364" s="138">
        <f t="shared" ca="1" si="178"/>
        <v>1</v>
      </c>
    </row>
    <row r="9365" spans="52:54" ht="15.75" customHeight="1">
      <c r="AZ9365" s="138">
        <f t="shared" ca="1" si="176"/>
        <v>145000</v>
      </c>
      <c r="BA9365" s="138">
        <f t="shared" ca="1" si="177"/>
        <v>144999</v>
      </c>
      <c r="BB9365" s="138">
        <f t="shared" ca="1" si="178"/>
        <v>1</v>
      </c>
    </row>
    <row r="9366" spans="52:54" ht="15.75" customHeight="1">
      <c r="AZ9366" s="138">
        <f t="shared" ca="1" si="176"/>
        <v>169000</v>
      </c>
      <c r="BA9366" s="138">
        <f t="shared" ca="1" si="177"/>
        <v>168999</v>
      </c>
      <c r="BB9366" s="138">
        <f t="shared" ca="1" si="178"/>
        <v>1</v>
      </c>
    </row>
    <row r="9367" spans="52:54" ht="15.75" customHeight="1">
      <c r="AZ9367" s="138">
        <f t="shared" ca="1" si="176"/>
        <v>242000</v>
      </c>
      <c r="BA9367" s="138">
        <f t="shared" ca="1" si="177"/>
        <v>241999</v>
      </c>
      <c r="BB9367" s="138">
        <f t="shared" ca="1" si="178"/>
        <v>1</v>
      </c>
    </row>
    <row r="9368" spans="52:54" ht="15.75" customHeight="1">
      <c r="AZ9368" s="138">
        <f t="shared" ca="1" si="176"/>
        <v>164000</v>
      </c>
      <c r="BA9368" s="138">
        <f t="shared" ca="1" si="177"/>
        <v>163999</v>
      </c>
      <c r="BB9368" s="138">
        <f t="shared" ca="1" si="178"/>
        <v>1</v>
      </c>
    </row>
    <row r="9369" spans="52:54" ht="15.75" customHeight="1">
      <c r="AZ9369" s="138">
        <f t="shared" ca="1" si="176"/>
        <v>379000</v>
      </c>
      <c r="BA9369" s="138">
        <f t="shared" ca="1" si="177"/>
        <v>378999</v>
      </c>
      <c r="BB9369" s="138">
        <f t="shared" ca="1" si="178"/>
        <v>1</v>
      </c>
    </row>
    <row r="9370" spans="52:54" ht="15.75" customHeight="1">
      <c r="AZ9370" s="138">
        <f t="shared" ca="1" si="176"/>
        <v>382000</v>
      </c>
      <c r="BA9370" s="138">
        <f t="shared" ca="1" si="177"/>
        <v>381999</v>
      </c>
      <c r="BB9370" s="138">
        <f t="shared" ca="1" si="178"/>
        <v>1</v>
      </c>
    </row>
    <row r="9371" spans="52:54" ht="15.75" customHeight="1">
      <c r="AZ9371" s="138">
        <f t="shared" ca="1" si="176"/>
        <v>186000</v>
      </c>
      <c r="BA9371" s="138">
        <f t="shared" ca="1" si="177"/>
        <v>185999</v>
      </c>
      <c r="BB9371" s="138">
        <f t="shared" ca="1" si="178"/>
        <v>1</v>
      </c>
    </row>
    <row r="9372" spans="52:54" ht="15.75" customHeight="1">
      <c r="AZ9372" s="138">
        <f t="shared" ca="1" si="176"/>
        <v>245000</v>
      </c>
      <c r="BA9372" s="138">
        <f t="shared" ca="1" si="177"/>
        <v>244999</v>
      </c>
      <c r="BB9372" s="138">
        <f t="shared" ca="1" si="178"/>
        <v>1</v>
      </c>
    </row>
    <row r="9373" spans="52:54" ht="15.75" customHeight="1">
      <c r="AZ9373" s="138">
        <f t="shared" ca="1" si="176"/>
        <v>231000</v>
      </c>
      <c r="BA9373" s="138">
        <f t="shared" ca="1" si="177"/>
        <v>230999</v>
      </c>
      <c r="BB9373" s="138">
        <f t="shared" ca="1" si="178"/>
        <v>1</v>
      </c>
    </row>
    <row r="9374" spans="52:54" ht="15.75" customHeight="1">
      <c r="AZ9374" s="138">
        <f t="shared" ca="1" si="176"/>
        <v>361000</v>
      </c>
      <c r="BA9374" s="138">
        <f t="shared" ca="1" si="177"/>
        <v>360999</v>
      </c>
      <c r="BB9374" s="138">
        <f t="shared" ca="1" si="178"/>
        <v>1</v>
      </c>
    </row>
    <row r="9375" spans="52:54" ht="15.75" customHeight="1">
      <c r="AZ9375" s="138">
        <f t="shared" ca="1" si="176"/>
        <v>241000</v>
      </c>
      <c r="BA9375" s="138">
        <f t="shared" ca="1" si="177"/>
        <v>240999</v>
      </c>
      <c r="BB9375" s="138">
        <f t="shared" ca="1" si="178"/>
        <v>1</v>
      </c>
    </row>
    <row r="9376" spans="52:54" ht="15.75" customHeight="1">
      <c r="AZ9376" s="138">
        <f t="shared" ca="1" si="176"/>
        <v>325000</v>
      </c>
      <c r="BA9376" s="138">
        <f t="shared" ca="1" si="177"/>
        <v>324999</v>
      </c>
      <c r="BB9376" s="138">
        <f t="shared" ca="1" si="178"/>
        <v>1</v>
      </c>
    </row>
    <row r="9377" spans="52:54" ht="15.75" customHeight="1">
      <c r="AZ9377" s="138">
        <f t="shared" ca="1" si="176"/>
        <v>106000</v>
      </c>
      <c r="BA9377" s="138">
        <f t="shared" ca="1" si="177"/>
        <v>105999</v>
      </c>
      <c r="BB9377" s="138">
        <f t="shared" ca="1" si="178"/>
        <v>1</v>
      </c>
    </row>
    <row r="9378" spans="52:54" ht="15.75" customHeight="1">
      <c r="AZ9378" s="138">
        <f t="shared" ca="1" si="176"/>
        <v>233000</v>
      </c>
      <c r="BA9378" s="138">
        <f t="shared" ca="1" si="177"/>
        <v>232999</v>
      </c>
      <c r="BB9378" s="138">
        <f t="shared" ca="1" si="178"/>
        <v>1</v>
      </c>
    </row>
    <row r="9379" spans="52:54" ht="15.75" customHeight="1">
      <c r="AZ9379" s="138">
        <f t="shared" ca="1" si="176"/>
        <v>361000</v>
      </c>
      <c r="BA9379" s="138">
        <f t="shared" ca="1" si="177"/>
        <v>360999</v>
      </c>
      <c r="BB9379" s="138">
        <f t="shared" ca="1" si="178"/>
        <v>1</v>
      </c>
    </row>
    <row r="9380" spans="52:54" ht="15.75" customHeight="1">
      <c r="AZ9380" s="138">
        <f t="shared" ca="1" si="176"/>
        <v>312000</v>
      </c>
      <c r="BA9380" s="138">
        <f t="shared" ca="1" si="177"/>
        <v>311999</v>
      </c>
      <c r="BB9380" s="138">
        <f t="shared" ca="1" si="178"/>
        <v>1</v>
      </c>
    </row>
    <row r="9381" spans="52:54" ht="15.75" customHeight="1">
      <c r="AZ9381" s="138">
        <f t="shared" ca="1" si="176"/>
        <v>246000</v>
      </c>
      <c r="BA9381" s="138">
        <f t="shared" ca="1" si="177"/>
        <v>245999</v>
      </c>
      <c r="BB9381" s="138">
        <f t="shared" ca="1" si="178"/>
        <v>1</v>
      </c>
    </row>
    <row r="9382" spans="52:54" ht="15.75" customHeight="1">
      <c r="AZ9382" s="138">
        <f t="shared" ca="1" si="176"/>
        <v>186000</v>
      </c>
      <c r="BA9382" s="138">
        <f t="shared" ca="1" si="177"/>
        <v>185999</v>
      </c>
      <c r="BB9382" s="138">
        <f t="shared" ca="1" si="178"/>
        <v>1</v>
      </c>
    </row>
    <row r="9383" spans="52:54" ht="15.75" customHeight="1">
      <c r="AZ9383" s="138">
        <f t="shared" ca="1" si="176"/>
        <v>374000</v>
      </c>
      <c r="BA9383" s="138">
        <f t="shared" ca="1" si="177"/>
        <v>373999</v>
      </c>
      <c r="BB9383" s="138">
        <f t="shared" ca="1" si="178"/>
        <v>1</v>
      </c>
    </row>
    <row r="9384" spans="52:54" ht="15.75" customHeight="1">
      <c r="AZ9384" s="138">
        <f t="shared" ca="1" si="176"/>
        <v>180000</v>
      </c>
      <c r="BA9384" s="138">
        <f t="shared" ca="1" si="177"/>
        <v>179999</v>
      </c>
      <c r="BB9384" s="138">
        <f t="shared" ca="1" si="178"/>
        <v>1</v>
      </c>
    </row>
    <row r="9385" spans="52:54" ht="15.75" customHeight="1">
      <c r="AZ9385" s="138">
        <f t="shared" ca="1" si="176"/>
        <v>332000</v>
      </c>
      <c r="BA9385" s="138">
        <f t="shared" ca="1" si="177"/>
        <v>331999</v>
      </c>
      <c r="BB9385" s="138">
        <f t="shared" ca="1" si="178"/>
        <v>1</v>
      </c>
    </row>
    <row r="9386" spans="52:54" ht="15.75" customHeight="1">
      <c r="AZ9386" s="138">
        <f t="shared" ca="1" si="176"/>
        <v>357000</v>
      </c>
      <c r="BA9386" s="138">
        <f t="shared" ca="1" si="177"/>
        <v>356999</v>
      </c>
      <c r="BB9386" s="138">
        <f t="shared" ca="1" si="178"/>
        <v>1</v>
      </c>
    </row>
    <row r="9387" spans="52:54" ht="15.75" customHeight="1">
      <c r="AZ9387" s="138">
        <f t="shared" ca="1" si="176"/>
        <v>148000</v>
      </c>
      <c r="BA9387" s="138">
        <f t="shared" ca="1" si="177"/>
        <v>147999</v>
      </c>
      <c r="BB9387" s="138">
        <f t="shared" ca="1" si="178"/>
        <v>1</v>
      </c>
    </row>
    <row r="9388" spans="52:54" ht="15.75" customHeight="1">
      <c r="AZ9388" s="138">
        <f t="shared" ca="1" si="176"/>
        <v>274000</v>
      </c>
      <c r="BA9388" s="138">
        <f t="shared" ca="1" si="177"/>
        <v>273999</v>
      </c>
      <c r="BB9388" s="138">
        <f t="shared" ca="1" si="178"/>
        <v>1</v>
      </c>
    </row>
    <row r="9389" spans="52:54" ht="15.75" customHeight="1">
      <c r="AZ9389" s="138">
        <f t="shared" ca="1" si="176"/>
        <v>203000</v>
      </c>
      <c r="BA9389" s="138">
        <f t="shared" ca="1" si="177"/>
        <v>202999</v>
      </c>
      <c r="BB9389" s="138">
        <f t="shared" ca="1" si="178"/>
        <v>1</v>
      </c>
    </row>
    <row r="9390" spans="52:54" ht="15.75" customHeight="1">
      <c r="AZ9390" s="138">
        <f t="shared" ca="1" si="176"/>
        <v>358000</v>
      </c>
      <c r="BA9390" s="138">
        <f t="shared" ca="1" si="177"/>
        <v>357999</v>
      </c>
      <c r="BB9390" s="138">
        <f t="shared" ca="1" si="178"/>
        <v>1</v>
      </c>
    </row>
    <row r="9391" spans="52:54" ht="15.75" customHeight="1">
      <c r="AZ9391" s="138">
        <f t="shared" ca="1" si="176"/>
        <v>218000</v>
      </c>
      <c r="BA9391" s="138">
        <f t="shared" ca="1" si="177"/>
        <v>217999</v>
      </c>
      <c r="BB9391" s="138">
        <f t="shared" ca="1" si="178"/>
        <v>1</v>
      </c>
    </row>
    <row r="9392" spans="52:54" ht="15.75" customHeight="1">
      <c r="AZ9392" s="138">
        <f t="shared" ca="1" si="176"/>
        <v>221000</v>
      </c>
      <c r="BA9392" s="138">
        <f t="shared" ca="1" si="177"/>
        <v>220999</v>
      </c>
      <c r="BB9392" s="138">
        <f t="shared" ca="1" si="178"/>
        <v>1</v>
      </c>
    </row>
    <row r="9393" spans="52:54" ht="15.75" customHeight="1">
      <c r="AZ9393" s="138">
        <f t="shared" ca="1" si="176"/>
        <v>163000</v>
      </c>
      <c r="BA9393" s="138">
        <f t="shared" ca="1" si="177"/>
        <v>162999</v>
      </c>
      <c r="BB9393" s="138">
        <f t="shared" ca="1" si="178"/>
        <v>1</v>
      </c>
    </row>
    <row r="9394" spans="52:54" ht="15.75" customHeight="1">
      <c r="AZ9394" s="138">
        <f t="shared" ca="1" si="176"/>
        <v>192000</v>
      </c>
      <c r="BA9394" s="138">
        <f t="shared" ca="1" si="177"/>
        <v>191999</v>
      </c>
      <c r="BB9394" s="138">
        <f t="shared" ca="1" si="178"/>
        <v>1</v>
      </c>
    </row>
    <row r="9395" spans="52:54" ht="15.75" customHeight="1">
      <c r="AZ9395" s="138">
        <f t="shared" ca="1" si="176"/>
        <v>248000</v>
      </c>
      <c r="BA9395" s="138">
        <f t="shared" ca="1" si="177"/>
        <v>247999</v>
      </c>
      <c r="BB9395" s="138">
        <f t="shared" ca="1" si="178"/>
        <v>1</v>
      </c>
    </row>
    <row r="9396" spans="52:54" ht="15.75" customHeight="1">
      <c r="AZ9396" s="138">
        <f t="shared" ca="1" si="176"/>
        <v>252000</v>
      </c>
      <c r="BA9396" s="138">
        <f t="shared" ca="1" si="177"/>
        <v>251999</v>
      </c>
      <c r="BB9396" s="138">
        <f t="shared" ca="1" si="178"/>
        <v>1</v>
      </c>
    </row>
    <row r="9397" spans="52:54" ht="15.75" customHeight="1">
      <c r="AZ9397" s="138">
        <f t="shared" ca="1" si="176"/>
        <v>310000</v>
      </c>
      <c r="BA9397" s="138">
        <f t="shared" ca="1" si="177"/>
        <v>309999</v>
      </c>
      <c r="BB9397" s="138">
        <f t="shared" ca="1" si="178"/>
        <v>1</v>
      </c>
    </row>
    <row r="9398" spans="52:54" ht="15.75" customHeight="1">
      <c r="AZ9398" s="138">
        <f t="shared" ca="1" si="176"/>
        <v>101000</v>
      </c>
      <c r="BA9398" s="138">
        <f t="shared" ca="1" si="177"/>
        <v>100999</v>
      </c>
      <c r="BB9398" s="138">
        <f t="shared" ca="1" si="178"/>
        <v>1</v>
      </c>
    </row>
    <row r="9399" spans="52:54" ht="15.75" customHeight="1">
      <c r="AZ9399" s="138">
        <f t="shared" ca="1" si="176"/>
        <v>232000</v>
      </c>
      <c r="BA9399" s="138">
        <f t="shared" ca="1" si="177"/>
        <v>231999</v>
      </c>
      <c r="BB9399" s="138">
        <f t="shared" ca="1" si="178"/>
        <v>1</v>
      </c>
    </row>
    <row r="9400" spans="52:54" ht="15.75" customHeight="1">
      <c r="AZ9400" s="138">
        <f t="shared" ca="1" si="176"/>
        <v>326000</v>
      </c>
      <c r="BA9400" s="138">
        <f t="shared" ca="1" si="177"/>
        <v>325999</v>
      </c>
      <c r="BB9400" s="138">
        <f t="shared" ca="1" si="178"/>
        <v>1</v>
      </c>
    </row>
    <row r="9401" spans="52:54" ht="15.75" customHeight="1">
      <c r="AZ9401" s="138">
        <f t="shared" ca="1" si="176"/>
        <v>185000</v>
      </c>
      <c r="BA9401" s="138">
        <f t="shared" ca="1" si="177"/>
        <v>184999</v>
      </c>
      <c r="BB9401" s="138">
        <f t="shared" ca="1" si="178"/>
        <v>1</v>
      </c>
    </row>
    <row r="9402" spans="52:54" ht="15.75" customHeight="1">
      <c r="AZ9402" s="138">
        <f t="shared" ca="1" si="176"/>
        <v>246000</v>
      </c>
      <c r="BA9402" s="138">
        <f t="shared" ca="1" si="177"/>
        <v>245999</v>
      </c>
      <c r="BB9402" s="138">
        <f t="shared" ca="1" si="178"/>
        <v>1</v>
      </c>
    </row>
    <row r="9403" spans="52:54" ht="15.75" customHeight="1">
      <c r="AZ9403" s="138">
        <f t="shared" ca="1" si="176"/>
        <v>152000</v>
      </c>
      <c r="BA9403" s="138">
        <f t="shared" ca="1" si="177"/>
        <v>151999</v>
      </c>
      <c r="BB9403" s="138">
        <f t="shared" ca="1" si="178"/>
        <v>1</v>
      </c>
    </row>
    <row r="9404" spans="52:54" ht="15.75" customHeight="1">
      <c r="AZ9404" s="138">
        <f t="shared" ca="1" si="176"/>
        <v>104000</v>
      </c>
      <c r="BA9404" s="138">
        <f t="shared" ca="1" si="177"/>
        <v>103999</v>
      </c>
      <c r="BB9404" s="138">
        <f t="shared" ca="1" si="178"/>
        <v>1</v>
      </c>
    </row>
    <row r="9405" spans="52:54" ht="15.75" customHeight="1">
      <c r="AZ9405" s="138">
        <f t="shared" ca="1" si="176"/>
        <v>224000</v>
      </c>
      <c r="BA9405" s="138">
        <f t="shared" ca="1" si="177"/>
        <v>223999</v>
      </c>
      <c r="BB9405" s="138">
        <f t="shared" ca="1" si="178"/>
        <v>1</v>
      </c>
    </row>
    <row r="9406" spans="52:54" ht="15.75" customHeight="1">
      <c r="AZ9406" s="138">
        <f t="shared" ca="1" si="176"/>
        <v>160000</v>
      </c>
      <c r="BA9406" s="138">
        <f t="shared" ca="1" si="177"/>
        <v>159999</v>
      </c>
      <c r="BB9406" s="138">
        <f t="shared" ca="1" si="178"/>
        <v>1</v>
      </c>
    </row>
    <row r="9407" spans="52:54" ht="15.75" customHeight="1">
      <c r="AZ9407" s="138">
        <f t="shared" ca="1" si="176"/>
        <v>145000</v>
      </c>
      <c r="BA9407" s="138">
        <f t="shared" ca="1" si="177"/>
        <v>144999</v>
      </c>
      <c r="BB9407" s="138">
        <f t="shared" ca="1" si="178"/>
        <v>1</v>
      </c>
    </row>
    <row r="9408" spans="52:54" ht="15.75" customHeight="1">
      <c r="AZ9408" s="138">
        <f t="shared" ca="1" si="176"/>
        <v>192000</v>
      </c>
      <c r="BA9408" s="138">
        <f t="shared" ca="1" si="177"/>
        <v>191999</v>
      </c>
      <c r="BB9408" s="138">
        <f t="shared" ca="1" si="178"/>
        <v>1</v>
      </c>
    </row>
    <row r="9409" spans="52:54" ht="15.75" customHeight="1">
      <c r="AZ9409" s="138">
        <f t="shared" ca="1" si="176"/>
        <v>327000</v>
      </c>
      <c r="BA9409" s="138">
        <f t="shared" ca="1" si="177"/>
        <v>326999</v>
      </c>
      <c r="BB9409" s="138">
        <f t="shared" ca="1" si="178"/>
        <v>1</v>
      </c>
    </row>
    <row r="9410" spans="52:54" ht="15.75" customHeight="1">
      <c r="AZ9410" s="138">
        <f t="shared" ca="1" si="176"/>
        <v>215000</v>
      </c>
      <c r="BA9410" s="138">
        <f t="shared" ca="1" si="177"/>
        <v>214999</v>
      </c>
      <c r="BB9410" s="138">
        <f t="shared" ca="1" si="178"/>
        <v>1</v>
      </c>
    </row>
    <row r="9411" spans="52:54" ht="15.75" customHeight="1">
      <c r="AZ9411" s="138">
        <f t="shared" ca="1" si="176"/>
        <v>399000</v>
      </c>
      <c r="BA9411" s="138">
        <f t="shared" ca="1" si="177"/>
        <v>398999</v>
      </c>
      <c r="BB9411" s="138">
        <f t="shared" ca="1" si="178"/>
        <v>1</v>
      </c>
    </row>
    <row r="9412" spans="52:54" ht="15.75" customHeight="1">
      <c r="AZ9412" s="138">
        <f t="shared" ca="1" si="176"/>
        <v>292000</v>
      </c>
      <c r="BA9412" s="138">
        <f t="shared" ca="1" si="177"/>
        <v>291999</v>
      </c>
      <c r="BB9412" s="138">
        <f t="shared" ca="1" si="178"/>
        <v>1</v>
      </c>
    </row>
    <row r="9413" spans="52:54" ht="15.75" customHeight="1">
      <c r="AZ9413" s="138">
        <f t="shared" ca="1" si="176"/>
        <v>338000</v>
      </c>
      <c r="BA9413" s="138">
        <f t="shared" ca="1" si="177"/>
        <v>337999</v>
      </c>
      <c r="BB9413" s="138">
        <f t="shared" ca="1" si="178"/>
        <v>1</v>
      </c>
    </row>
    <row r="9414" spans="52:54" ht="15.75" customHeight="1">
      <c r="AZ9414" s="138">
        <f t="shared" ca="1" si="176"/>
        <v>331000</v>
      </c>
      <c r="BA9414" s="138">
        <f t="shared" ca="1" si="177"/>
        <v>330999</v>
      </c>
      <c r="BB9414" s="138">
        <f t="shared" ca="1" si="178"/>
        <v>1</v>
      </c>
    </row>
    <row r="9415" spans="52:54" ht="15.75" customHeight="1">
      <c r="AZ9415" s="138">
        <f t="shared" ca="1" si="176"/>
        <v>386000</v>
      </c>
      <c r="BA9415" s="138">
        <f t="shared" ca="1" si="177"/>
        <v>385999</v>
      </c>
      <c r="BB9415" s="138">
        <f t="shared" ca="1" si="178"/>
        <v>1</v>
      </c>
    </row>
    <row r="9416" spans="52:54" ht="15.75" customHeight="1">
      <c r="AZ9416" s="138">
        <f t="shared" ca="1" si="176"/>
        <v>153000</v>
      </c>
      <c r="BA9416" s="138">
        <f t="shared" ca="1" si="177"/>
        <v>152999</v>
      </c>
      <c r="BB9416" s="138">
        <f t="shared" ca="1" si="178"/>
        <v>1</v>
      </c>
    </row>
    <row r="9417" spans="52:54" ht="15.75" customHeight="1">
      <c r="AZ9417" s="138">
        <f t="shared" ca="1" si="176"/>
        <v>174000</v>
      </c>
      <c r="BA9417" s="138">
        <f t="shared" ca="1" si="177"/>
        <v>173999</v>
      </c>
      <c r="BB9417" s="138">
        <f t="shared" ca="1" si="178"/>
        <v>1</v>
      </c>
    </row>
    <row r="9418" spans="52:54" ht="15.75" customHeight="1">
      <c r="AZ9418" s="138">
        <f t="shared" ca="1" si="176"/>
        <v>353000</v>
      </c>
      <c r="BA9418" s="138">
        <f t="shared" ca="1" si="177"/>
        <v>352999</v>
      </c>
      <c r="BB9418" s="138">
        <f t="shared" ca="1" si="178"/>
        <v>1</v>
      </c>
    </row>
    <row r="9419" spans="52:54" ht="15.75" customHeight="1">
      <c r="AZ9419" s="138">
        <f t="shared" ca="1" si="176"/>
        <v>361000</v>
      </c>
      <c r="BA9419" s="138">
        <f t="shared" ca="1" si="177"/>
        <v>360999</v>
      </c>
      <c r="BB9419" s="138">
        <f t="shared" ca="1" si="178"/>
        <v>1</v>
      </c>
    </row>
    <row r="9420" spans="52:54" ht="15.75" customHeight="1">
      <c r="AZ9420" s="138">
        <f t="shared" ca="1" si="176"/>
        <v>151000</v>
      </c>
      <c r="BA9420" s="138">
        <f t="shared" ca="1" si="177"/>
        <v>150999</v>
      </c>
      <c r="BB9420" s="138">
        <f t="shared" ca="1" si="178"/>
        <v>1</v>
      </c>
    </row>
    <row r="9421" spans="52:54" ht="15.75" customHeight="1">
      <c r="AZ9421" s="138">
        <f t="shared" ca="1" si="176"/>
        <v>165000</v>
      </c>
      <c r="BA9421" s="138">
        <f t="shared" ca="1" si="177"/>
        <v>164999</v>
      </c>
      <c r="BB9421" s="138">
        <f t="shared" ca="1" si="178"/>
        <v>1</v>
      </c>
    </row>
    <row r="9422" spans="52:54" ht="15.75" customHeight="1">
      <c r="AZ9422" s="138">
        <f t="shared" ca="1" si="176"/>
        <v>281000</v>
      </c>
      <c r="BA9422" s="138">
        <f t="shared" ca="1" si="177"/>
        <v>280999</v>
      </c>
      <c r="BB9422" s="138">
        <f t="shared" ca="1" si="178"/>
        <v>1</v>
      </c>
    </row>
    <row r="9423" spans="52:54" ht="15.75" customHeight="1">
      <c r="AZ9423" s="138">
        <f t="shared" ca="1" si="176"/>
        <v>190000</v>
      </c>
      <c r="BA9423" s="138">
        <f t="shared" ca="1" si="177"/>
        <v>189999</v>
      </c>
      <c r="BB9423" s="138">
        <f t="shared" ca="1" si="178"/>
        <v>1</v>
      </c>
    </row>
    <row r="9424" spans="52:54" ht="15.75" customHeight="1">
      <c r="AZ9424" s="138">
        <f t="shared" ca="1" si="176"/>
        <v>341000</v>
      </c>
      <c r="BA9424" s="138">
        <f t="shared" ca="1" si="177"/>
        <v>340999</v>
      </c>
      <c r="BB9424" s="138">
        <f t="shared" ca="1" si="178"/>
        <v>1</v>
      </c>
    </row>
    <row r="9425" spans="52:54" ht="15.75" customHeight="1">
      <c r="AZ9425" s="138">
        <f t="shared" ca="1" si="176"/>
        <v>246000</v>
      </c>
      <c r="BA9425" s="138">
        <f t="shared" ca="1" si="177"/>
        <v>245999</v>
      </c>
      <c r="BB9425" s="138">
        <f t="shared" ca="1" si="178"/>
        <v>1</v>
      </c>
    </row>
    <row r="9426" spans="52:54" ht="15.75" customHeight="1">
      <c r="AZ9426" s="138">
        <f t="shared" ca="1" si="176"/>
        <v>350000</v>
      </c>
      <c r="BA9426" s="138">
        <f t="shared" ca="1" si="177"/>
        <v>349999</v>
      </c>
      <c r="BB9426" s="138">
        <f t="shared" ca="1" si="178"/>
        <v>1</v>
      </c>
    </row>
    <row r="9427" spans="52:54" ht="15.75" customHeight="1">
      <c r="AZ9427" s="138">
        <f t="shared" ca="1" si="176"/>
        <v>228000</v>
      </c>
      <c r="BA9427" s="138">
        <f t="shared" ca="1" si="177"/>
        <v>227999</v>
      </c>
      <c r="BB9427" s="138">
        <f t="shared" ca="1" si="178"/>
        <v>1</v>
      </c>
    </row>
    <row r="9428" spans="52:54" ht="15.75" customHeight="1">
      <c r="AZ9428" s="138">
        <f t="shared" ca="1" si="176"/>
        <v>230000</v>
      </c>
      <c r="BA9428" s="138">
        <f t="shared" ca="1" si="177"/>
        <v>229999</v>
      </c>
      <c r="BB9428" s="138">
        <f t="shared" ca="1" si="178"/>
        <v>1</v>
      </c>
    </row>
    <row r="9429" spans="52:54" ht="15.75" customHeight="1">
      <c r="AZ9429" s="138">
        <f t="shared" ca="1" si="176"/>
        <v>132000</v>
      </c>
      <c r="BA9429" s="138">
        <f t="shared" ca="1" si="177"/>
        <v>131999</v>
      </c>
      <c r="BB9429" s="138">
        <f t="shared" ca="1" si="178"/>
        <v>1</v>
      </c>
    </row>
    <row r="9430" spans="52:54" ht="15.75" customHeight="1">
      <c r="AZ9430" s="138">
        <f t="shared" ca="1" si="176"/>
        <v>336000</v>
      </c>
      <c r="BA9430" s="138">
        <f t="shared" ca="1" si="177"/>
        <v>335999</v>
      </c>
      <c r="BB9430" s="138">
        <f t="shared" ca="1" si="178"/>
        <v>1</v>
      </c>
    </row>
    <row r="9431" spans="52:54" ht="15.75" customHeight="1">
      <c r="AZ9431" s="138">
        <f t="shared" ca="1" si="176"/>
        <v>179000</v>
      </c>
      <c r="BA9431" s="138">
        <f t="shared" ca="1" si="177"/>
        <v>178999</v>
      </c>
      <c r="BB9431" s="138">
        <f t="shared" ca="1" si="178"/>
        <v>1</v>
      </c>
    </row>
    <row r="9432" spans="52:54" ht="15.75" customHeight="1">
      <c r="AZ9432" s="138">
        <f t="shared" ca="1" si="176"/>
        <v>176000</v>
      </c>
      <c r="BA9432" s="138">
        <f t="shared" ca="1" si="177"/>
        <v>175999</v>
      </c>
      <c r="BB9432" s="138">
        <f t="shared" ca="1" si="178"/>
        <v>1</v>
      </c>
    </row>
    <row r="9433" spans="52:54" ht="15.75" customHeight="1">
      <c r="AZ9433" s="138">
        <f t="shared" ca="1" si="176"/>
        <v>107000</v>
      </c>
      <c r="BA9433" s="138">
        <f t="shared" ca="1" si="177"/>
        <v>106999</v>
      </c>
      <c r="BB9433" s="138">
        <f t="shared" ca="1" si="178"/>
        <v>1</v>
      </c>
    </row>
    <row r="9434" spans="52:54" ht="15.75" customHeight="1">
      <c r="AZ9434" s="138">
        <f t="shared" ca="1" si="176"/>
        <v>302000</v>
      </c>
      <c r="BA9434" s="138">
        <f t="shared" ca="1" si="177"/>
        <v>301999</v>
      </c>
      <c r="BB9434" s="138">
        <f t="shared" ca="1" si="178"/>
        <v>1</v>
      </c>
    </row>
    <row r="9435" spans="52:54" ht="15.75" customHeight="1">
      <c r="AZ9435" s="138">
        <f t="shared" ca="1" si="176"/>
        <v>359000</v>
      </c>
      <c r="BA9435" s="138">
        <f t="shared" ca="1" si="177"/>
        <v>358999</v>
      </c>
      <c r="BB9435" s="138">
        <f t="shared" ca="1" si="178"/>
        <v>1</v>
      </c>
    </row>
    <row r="9436" spans="52:54" ht="15.75" customHeight="1">
      <c r="AZ9436" s="138">
        <f t="shared" ca="1" si="176"/>
        <v>233000</v>
      </c>
      <c r="BA9436" s="138">
        <f t="shared" ca="1" si="177"/>
        <v>232999</v>
      </c>
      <c r="BB9436" s="138">
        <f t="shared" ca="1" si="178"/>
        <v>1</v>
      </c>
    </row>
    <row r="9437" spans="52:54" ht="15.75" customHeight="1">
      <c r="AZ9437" s="138">
        <f t="shared" ca="1" si="176"/>
        <v>136000</v>
      </c>
      <c r="BA9437" s="138">
        <f t="shared" ca="1" si="177"/>
        <v>135999</v>
      </c>
      <c r="BB9437" s="138">
        <f t="shared" ca="1" si="178"/>
        <v>1</v>
      </c>
    </row>
    <row r="9438" spans="52:54" ht="15.75" customHeight="1">
      <c r="AZ9438" s="138">
        <f t="shared" ca="1" si="176"/>
        <v>282000</v>
      </c>
      <c r="BA9438" s="138">
        <f t="shared" ca="1" si="177"/>
        <v>281999</v>
      </c>
      <c r="BB9438" s="138">
        <f t="shared" ca="1" si="178"/>
        <v>1</v>
      </c>
    </row>
    <row r="9439" spans="52:54" ht="15.75" customHeight="1">
      <c r="AZ9439" s="138">
        <f t="shared" ref="AZ9439:AZ9693" ca="1" si="179">RANDBETWEEN(100,400)*1000</f>
        <v>348000</v>
      </c>
      <c r="BA9439" s="138">
        <f t="shared" ref="BA9439:BA9693" ca="1" si="180">+AZ9439-1</f>
        <v>347999</v>
      </c>
      <c r="BB9439" s="138">
        <f t="shared" ref="BB9439:BB9693" ca="1" si="181">+AZ9439-BA9439</f>
        <v>1</v>
      </c>
    </row>
    <row r="9440" spans="52:54" ht="15.75" customHeight="1">
      <c r="AZ9440" s="138">
        <f t="shared" ca="1" si="179"/>
        <v>199000</v>
      </c>
      <c r="BA9440" s="138">
        <f t="shared" ca="1" si="180"/>
        <v>198999</v>
      </c>
      <c r="BB9440" s="138">
        <f t="shared" ca="1" si="181"/>
        <v>1</v>
      </c>
    </row>
    <row r="9441" spans="52:54" ht="15.75" customHeight="1">
      <c r="AZ9441" s="138">
        <f t="shared" ca="1" si="179"/>
        <v>307000</v>
      </c>
      <c r="BA9441" s="138">
        <f t="shared" ca="1" si="180"/>
        <v>306999</v>
      </c>
      <c r="BB9441" s="138">
        <f t="shared" ca="1" si="181"/>
        <v>1</v>
      </c>
    </row>
    <row r="9442" spans="52:54" ht="15.75" customHeight="1">
      <c r="AZ9442" s="138">
        <f t="shared" ca="1" si="179"/>
        <v>243000</v>
      </c>
      <c r="BA9442" s="138">
        <f t="shared" ca="1" si="180"/>
        <v>242999</v>
      </c>
      <c r="BB9442" s="138">
        <f t="shared" ca="1" si="181"/>
        <v>1</v>
      </c>
    </row>
    <row r="9443" spans="52:54" ht="15.75" customHeight="1">
      <c r="AZ9443" s="138">
        <f t="shared" ca="1" si="179"/>
        <v>125000</v>
      </c>
      <c r="BA9443" s="138">
        <f t="shared" ca="1" si="180"/>
        <v>124999</v>
      </c>
      <c r="BB9443" s="138">
        <f t="shared" ca="1" si="181"/>
        <v>1</v>
      </c>
    </row>
    <row r="9444" spans="52:54" ht="15.75" customHeight="1">
      <c r="AZ9444" s="138">
        <f t="shared" ca="1" si="179"/>
        <v>303000</v>
      </c>
      <c r="BA9444" s="138">
        <f t="shared" ca="1" si="180"/>
        <v>302999</v>
      </c>
      <c r="BB9444" s="138">
        <f t="shared" ca="1" si="181"/>
        <v>1</v>
      </c>
    </row>
    <row r="9445" spans="52:54" ht="15.75" customHeight="1">
      <c r="AZ9445" s="138">
        <f t="shared" ca="1" si="179"/>
        <v>330000</v>
      </c>
      <c r="BA9445" s="138">
        <f t="shared" ca="1" si="180"/>
        <v>329999</v>
      </c>
      <c r="BB9445" s="138">
        <f t="shared" ca="1" si="181"/>
        <v>1</v>
      </c>
    </row>
    <row r="9446" spans="52:54" ht="15.75" customHeight="1">
      <c r="AZ9446" s="138">
        <f t="shared" ca="1" si="179"/>
        <v>168000</v>
      </c>
      <c r="BA9446" s="138">
        <f t="shared" ca="1" si="180"/>
        <v>167999</v>
      </c>
      <c r="BB9446" s="138">
        <f t="shared" ca="1" si="181"/>
        <v>1</v>
      </c>
    </row>
    <row r="9447" spans="52:54" ht="15.75" customHeight="1">
      <c r="AZ9447" s="138">
        <f t="shared" ca="1" si="179"/>
        <v>189000</v>
      </c>
      <c r="BA9447" s="138">
        <f t="shared" ca="1" si="180"/>
        <v>188999</v>
      </c>
      <c r="BB9447" s="138">
        <f t="shared" ca="1" si="181"/>
        <v>1</v>
      </c>
    </row>
    <row r="9448" spans="52:54" ht="15.75" customHeight="1">
      <c r="AZ9448" s="138">
        <f t="shared" ca="1" si="179"/>
        <v>320000</v>
      </c>
      <c r="BA9448" s="138">
        <f t="shared" ca="1" si="180"/>
        <v>319999</v>
      </c>
      <c r="BB9448" s="138">
        <f t="shared" ca="1" si="181"/>
        <v>1</v>
      </c>
    </row>
    <row r="9449" spans="52:54" ht="15.75" customHeight="1">
      <c r="AZ9449" s="138">
        <f t="shared" ca="1" si="179"/>
        <v>190000</v>
      </c>
      <c r="BA9449" s="138">
        <f t="shared" ca="1" si="180"/>
        <v>189999</v>
      </c>
      <c r="BB9449" s="138">
        <f t="shared" ca="1" si="181"/>
        <v>1</v>
      </c>
    </row>
    <row r="9450" spans="52:54" ht="15.75" customHeight="1">
      <c r="AZ9450" s="138">
        <f t="shared" ca="1" si="179"/>
        <v>365000</v>
      </c>
      <c r="BA9450" s="138">
        <f t="shared" ca="1" si="180"/>
        <v>364999</v>
      </c>
      <c r="BB9450" s="138">
        <f t="shared" ca="1" si="181"/>
        <v>1</v>
      </c>
    </row>
    <row r="9451" spans="52:54" ht="15.75" customHeight="1">
      <c r="AZ9451" s="138">
        <f t="shared" ca="1" si="179"/>
        <v>387000</v>
      </c>
      <c r="BA9451" s="138">
        <f t="shared" ca="1" si="180"/>
        <v>386999</v>
      </c>
      <c r="BB9451" s="138">
        <f t="shared" ca="1" si="181"/>
        <v>1</v>
      </c>
    </row>
    <row r="9452" spans="52:54" ht="15.75" customHeight="1">
      <c r="AZ9452" s="138">
        <f t="shared" ca="1" si="179"/>
        <v>116000</v>
      </c>
      <c r="BA9452" s="138">
        <f t="shared" ca="1" si="180"/>
        <v>115999</v>
      </c>
      <c r="BB9452" s="138">
        <f t="shared" ca="1" si="181"/>
        <v>1</v>
      </c>
    </row>
    <row r="9453" spans="52:54" ht="15.75" customHeight="1">
      <c r="AZ9453" s="138">
        <f t="shared" ca="1" si="179"/>
        <v>336000</v>
      </c>
      <c r="BA9453" s="138">
        <f t="shared" ca="1" si="180"/>
        <v>335999</v>
      </c>
      <c r="BB9453" s="138">
        <f t="shared" ca="1" si="181"/>
        <v>1</v>
      </c>
    </row>
    <row r="9454" spans="52:54" ht="15.75" customHeight="1">
      <c r="AZ9454" s="138">
        <f t="shared" ca="1" si="179"/>
        <v>373000</v>
      </c>
      <c r="BA9454" s="138">
        <f t="shared" ca="1" si="180"/>
        <v>372999</v>
      </c>
      <c r="BB9454" s="138">
        <f t="shared" ca="1" si="181"/>
        <v>1</v>
      </c>
    </row>
    <row r="9455" spans="52:54" ht="15.75" customHeight="1">
      <c r="AZ9455" s="138">
        <f t="shared" ca="1" si="179"/>
        <v>106000</v>
      </c>
      <c r="BA9455" s="138">
        <f t="shared" ca="1" si="180"/>
        <v>105999</v>
      </c>
      <c r="BB9455" s="138">
        <f t="shared" ca="1" si="181"/>
        <v>1</v>
      </c>
    </row>
    <row r="9456" spans="52:54" ht="15.75" customHeight="1">
      <c r="AZ9456" s="138">
        <f t="shared" ca="1" si="179"/>
        <v>202000</v>
      </c>
      <c r="BA9456" s="138">
        <f t="shared" ca="1" si="180"/>
        <v>201999</v>
      </c>
      <c r="BB9456" s="138">
        <f t="shared" ca="1" si="181"/>
        <v>1</v>
      </c>
    </row>
    <row r="9457" spans="52:54" ht="15.75" customHeight="1">
      <c r="AZ9457" s="138">
        <f t="shared" ca="1" si="179"/>
        <v>165000</v>
      </c>
      <c r="BA9457" s="138">
        <f t="shared" ca="1" si="180"/>
        <v>164999</v>
      </c>
      <c r="BB9457" s="138">
        <f t="shared" ca="1" si="181"/>
        <v>1</v>
      </c>
    </row>
    <row r="9458" spans="52:54" ht="15.75" customHeight="1">
      <c r="AZ9458" s="138">
        <f t="shared" ca="1" si="179"/>
        <v>125000</v>
      </c>
      <c r="BA9458" s="138">
        <f t="shared" ca="1" si="180"/>
        <v>124999</v>
      </c>
      <c r="BB9458" s="138">
        <f t="shared" ca="1" si="181"/>
        <v>1</v>
      </c>
    </row>
    <row r="9459" spans="52:54" ht="15.75" customHeight="1">
      <c r="AZ9459" s="138">
        <f t="shared" ca="1" si="179"/>
        <v>307000</v>
      </c>
      <c r="BA9459" s="138">
        <f t="shared" ca="1" si="180"/>
        <v>306999</v>
      </c>
      <c r="BB9459" s="138">
        <f t="shared" ca="1" si="181"/>
        <v>1</v>
      </c>
    </row>
    <row r="9460" spans="52:54" ht="15.75" customHeight="1">
      <c r="AZ9460" s="138">
        <f t="shared" ca="1" si="179"/>
        <v>399000</v>
      </c>
      <c r="BA9460" s="138">
        <f t="shared" ca="1" si="180"/>
        <v>398999</v>
      </c>
      <c r="BB9460" s="138">
        <f t="shared" ca="1" si="181"/>
        <v>1</v>
      </c>
    </row>
    <row r="9461" spans="52:54" ht="15.75" customHeight="1">
      <c r="AZ9461" s="138">
        <f t="shared" ca="1" si="179"/>
        <v>107000</v>
      </c>
      <c r="BA9461" s="138">
        <f t="shared" ca="1" si="180"/>
        <v>106999</v>
      </c>
      <c r="BB9461" s="138">
        <f t="shared" ca="1" si="181"/>
        <v>1</v>
      </c>
    </row>
    <row r="9462" spans="52:54" ht="15.75" customHeight="1">
      <c r="AZ9462" s="138">
        <f t="shared" ca="1" si="179"/>
        <v>280000</v>
      </c>
      <c r="BA9462" s="138">
        <f t="shared" ca="1" si="180"/>
        <v>279999</v>
      </c>
      <c r="BB9462" s="138">
        <f t="shared" ca="1" si="181"/>
        <v>1</v>
      </c>
    </row>
    <row r="9463" spans="52:54" ht="15.75" customHeight="1">
      <c r="AZ9463" s="138">
        <f t="shared" ca="1" si="179"/>
        <v>104000</v>
      </c>
      <c r="BA9463" s="138">
        <f t="shared" ca="1" si="180"/>
        <v>103999</v>
      </c>
      <c r="BB9463" s="138">
        <f t="shared" ca="1" si="181"/>
        <v>1</v>
      </c>
    </row>
    <row r="9464" spans="52:54" ht="15.75" customHeight="1">
      <c r="AZ9464" s="138">
        <f t="shared" ca="1" si="179"/>
        <v>155000</v>
      </c>
      <c r="BA9464" s="138">
        <f t="shared" ca="1" si="180"/>
        <v>154999</v>
      </c>
      <c r="BB9464" s="138">
        <f t="shared" ca="1" si="181"/>
        <v>1</v>
      </c>
    </row>
    <row r="9465" spans="52:54" ht="15.75" customHeight="1">
      <c r="AZ9465" s="138">
        <f t="shared" ca="1" si="179"/>
        <v>323000</v>
      </c>
      <c r="BA9465" s="138">
        <f t="shared" ca="1" si="180"/>
        <v>322999</v>
      </c>
      <c r="BB9465" s="138">
        <f t="shared" ca="1" si="181"/>
        <v>1</v>
      </c>
    </row>
    <row r="9466" spans="52:54" ht="15.75" customHeight="1">
      <c r="AZ9466" s="138">
        <f t="shared" ca="1" si="179"/>
        <v>224000</v>
      </c>
      <c r="BA9466" s="138">
        <f t="shared" ca="1" si="180"/>
        <v>223999</v>
      </c>
      <c r="BB9466" s="138">
        <f t="shared" ca="1" si="181"/>
        <v>1</v>
      </c>
    </row>
    <row r="9467" spans="52:54" ht="15.75" customHeight="1">
      <c r="AZ9467" s="138">
        <f t="shared" ca="1" si="179"/>
        <v>271000</v>
      </c>
      <c r="BA9467" s="138">
        <f t="shared" ca="1" si="180"/>
        <v>270999</v>
      </c>
      <c r="BB9467" s="138">
        <f t="shared" ca="1" si="181"/>
        <v>1</v>
      </c>
    </row>
    <row r="9468" spans="52:54" ht="15.75" customHeight="1">
      <c r="AZ9468" s="138">
        <f t="shared" ca="1" si="179"/>
        <v>250000</v>
      </c>
      <c r="BA9468" s="138">
        <f t="shared" ca="1" si="180"/>
        <v>249999</v>
      </c>
      <c r="BB9468" s="138">
        <f t="shared" ca="1" si="181"/>
        <v>1</v>
      </c>
    </row>
    <row r="9469" spans="52:54" ht="15.75" customHeight="1">
      <c r="AZ9469" s="138">
        <f t="shared" ca="1" si="179"/>
        <v>236000</v>
      </c>
      <c r="BA9469" s="138">
        <f t="shared" ca="1" si="180"/>
        <v>235999</v>
      </c>
      <c r="BB9469" s="138">
        <f t="shared" ca="1" si="181"/>
        <v>1</v>
      </c>
    </row>
    <row r="9470" spans="52:54" ht="15.75" customHeight="1">
      <c r="AZ9470" s="138">
        <f t="shared" ca="1" si="179"/>
        <v>150000</v>
      </c>
      <c r="BA9470" s="138">
        <f t="shared" ca="1" si="180"/>
        <v>149999</v>
      </c>
      <c r="BB9470" s="138">
        <f t="shared" ca="1" si="181"/>
        <v>1</v>
      </c>
    </row>
    <row r="9471" spans="52:54" ht="15.75" customHeight="1">
      <c r="AZ9471" s="138">
        <f t="shared" ca="1" si="179"/>
        <v>308000</v>
      </c>
      <c r="BA9471" s="138">
        <f t="shared" ca="1" si="180"/>
        <v>307999</v>
      </c>
      <c r="BB9471" s="138">
        <f t="shared" ca="1" si="181"/>
        <v>1</v>
      </c>
    </row>
    <row r="9472" spans="52:54" ht="15.75" customHeight="1">
      <c r="AZ9472" s="138">
        <f t="shared" ca="1" si="179"/>
        <v>364000</v>
      </c>
      <c r="BA9472" s="138">
        <f t="shared" ca="1" si="180"/>
        <v>363999</v>
      </c>
      <c r="BB9472" s="138">
        <f t="shared" ca="1" si="181"/>
        <v>1</v>
      </c>
    </row>
    <row r="9473" spans="52:54" ht="15.75" customHeight="1">
      <c r="AZ9473" s="138">
        <f t="shared" ca="1" si="179"/>
        <v>301000</v>
      </c>
      <c r="BA9473" s="138">
        <f t="shared" ca="1" si="180"/>
        <v>300999</v>
      </c>
      <c r="BB9473" s="138">
        <f t="shared" ca="1" si="181"/>
        <v>1</v>
      </c>
    </row>
    <row r="9474" spans="52:54" ht="15.75" customHeight="1">
      <c r="AZ9474" s="138">
        <f t="shared" ca="1" si="179"/>
        <v>273000</v>
      </c>
      <c r="BA9474" s="138">
        <f t="shared" ca="1" si="180"/>
        <v>272999</v>
      </c>
      <c r="BB9474" s="138">
        <f t="shared" ca="1" si="181"/>
        <v>1</v>
      </c>
    </row>
    <row r="9475" spans="52:54" ht="15.75" customHeight="1">
      <c r="AZ9475" s="138">
        <f t="shared" ca="1" si="179"/>
        <v>206000</v>
      </c>
      <c r="BA9475" s="138">
        <f t="shared" ca="1" si="180"/>
        <v>205999</v>
      </c>
      <c r="BB9475" s="138">
        <f t="shared" ca="1" si="181"/>
        <v>1</v>
      </c>
    </row>
    <row r="9476" spans="52:54" ht="15.75" customHeight="1">
      <c r="AZ9476" s="138">
        <f t="shared" ca="1" si="179"/>
        <v>171000</v>
      </c>
      <c r="BA9476" s="138">
        <f t="shared" ca="1" si="180"/>
        <v>170999</v>
      </c>
      <c r="BB9476" s="138">
        <f t="shared" ca="1" si="181"/>
        <v>1</v>
      </c>
    </row>
    <row r="9477" spans="52:54" ht="15.75" customHeight="1">
      <c r="AZ9477" s="138">
        <f t="shared" ca="1" si="179"/>
        <v>240000</v>
      </c>
      <c r="BA9477" s="138">
        <f t="shared" ca="1" si="180"/>
        <v>239999</v>
      </c>
      <c r="BB9477" s="138">
        <f t="shared" ca="1" si="181"/>
        <v>1</v>
      </c>
    </row>
    <row r="9478" spans="52:54" ht="15.75" customHeight="1">
      <c r="AZ9478" s="138">
        <f t="shared" ca="1" si="179"/>
        <v>108000</v>
      </c>
      <c r="BA9478" s="138">
        <f t="shared" ca="1" si="180"/>
        <v>107999</v>
      </c>
      <c r="BB9478" s="138">
        <f t="shared" ca="1" si="181"/>
        <v>1</v>
      </c>
    </row>
    <row r="9479" spans="52:54" ht="15.75" customHeight="1">
      <c r="AZ9479" s="138">
        <f t="shared" ca="1" si="179"/>
        <v>346000</v>
      </c>
      <c r="BA9479" s="138">
        <f t="shared" ca="1" si="180"/>
        <v>345999</v>
      </c>
      <c r="BB9479" s="138">
        <f t="shared" ca="1" si="181"/>
        <v>1</v>
      </c>
    </row>
    <row r="9480" spans="52:54" ht="15.75" customHeight="1">
      <c r="AZ9480" s="138">
        <f t="shared" ca="1" si="179"/>
        <v>204000</v>
      </c>
      <c r="BA9480" s="138">
        <f t="shared" ca="1" si="180"/>
        <v>203999</v>
      </c>
      <c r="BB9480" s="138">
        <f t="shared" ca="1" si="181"/>
        <v>1</v>
      </c>
    </row>
    <row r="9481" spans="52:54" ht="15.75" customHeight="1">
      <c r="AZ9481" s="138">
        <f t="shared" ca="1" si="179"/>
        <v>136000</v>
      </c>
      <c r="BA9481" s="138">
        <f t="shared" ca="1" si="180"/>
        <v>135999</v>
      </c>
      <c r="BB9481" s="138">
        <f t="shared" ca="1" si="181"/>
        <v>1</v>
      </c>
    </row>
    <row r="9482" spans="52:54" ht="15.75" customHeight="1">
      <c r="AZ9482" s="138">
        <f t="shared" ca="1" si="179"/>
        <v>172000</v>
      </c>
      <c r="BA9482" s="138">
        <f t="shared" ca="1" si="180"/>
        <v>171999</v>
      </c>
      <c r="BB9482" s="138">
        <f t="shared" ca="1" si="181"/>
        <v>1</v>
      </c>
    </row>
    <row r="9483" spans="52:54" ht="15.75" customHeight="1">
      <c r="AZ9483" s="138">
        <f t="shared" ca="1" si="179"/>
        <v>313000</v>
      </c>
      <c r="BA9483" s="138">
        <f t="shared" ca="1" si="180"/>
        <v>312999</v>
      </c>
      <c r="BB9483" s="138">
        <f t="shared" ca="1" si="181"/>
        <v>1</v>
      </c>
    </row>
    <row r="9484" spans="52:54" ht="15.75" customHeight="1">
      <c r="AZ9484" s="138">
        <f t="shared" ca="1" si="179"/>
        <v>385000</v>
      </c>
      <c r="BA9484" s="138">
        <f t="shared" ca="1" si="180"/>
        <v>384999</v>
      </c>
      <c r="BB9484" s="138">
        <f t="shared" ca="1" si="181"/>
        <v>1</v>
      </c>
    </row>
    <row r="9485" spans="52:54" ht="15.75" customHeight="1">
      <c r="AZ9485" s="138">
        <f t="shared" ca="1" si="179"/>
        <v>260000</v>
      </c>
      <c r="BA9485" s="138">
        <f t="shared" ca="1" si="180"/>
        <v>259999</v>
      </c>
      <c r="BB9485" s="138">
        <f t="shared" ca="1" si="181"/>
        <v>1</v>
      </c>
    </row>
    <row r="9486" spans="52:54" ht="15.75" customHeight="1">
      <c r="AZ9486" s="138">
        <f t="shared" ca="1" si="179"/>
        <v>219000</v>
      </c>
      <c r="BA9486" s="138">
        <f t="shared" ca="1" si="180"/>
        <v>218999</v>
      </c>
      <c r="BB9486" s="138">
        <f t="shared" ca="1" si="181"/>
        <v>1</v>
      </c>
    </row>
    <row r="9487" spans="52:54" ht="15.75" customHeight="1">
      <c r="AZ9487" s="138">
        <f t="shared" ca="1" si="179"/>
        <v>394000</v>
      </c>
      <c r="BA9487" s="138">
        <f t="shared" ca="1" si="180"/>
        <v>393999</v>
      </c>
      <c r="BB9487" s="138">
        <f t="shared" ca="1" si="181"/>
        <v>1</v>
      </c>
    </row>
    <row r="9488" spans="52:54" ht="15.75" customHeight="1">
      <c r="AZ9488" s="138">
        <f t="shared" ca="1" si="179"/>
        <v>294000</v>
      </c>
      <c r="BA9488" s="138">
        <f t="shared" ca="1" si="180"/>
        <v>293999</v>
      </c>
      <c r="BB9488" s="138">
        <f t="shared" ca="1" si="181"/>
        <v>1</v>
      </c>
    </row>
    <row r="9489" spans="52:54" ht="15.75" customHeight="1">
      <c r="AZ9489" s="138">
        <f t="shared" ca="1" si="179"/>
        <v>166000</v>
      </c>
      <c r="BA9489" s="138">
        <f t="shared" ca="1" si="180"/>
        <v>165999</v>
      </c>
      <c r="BB9489" s="138">
        <f t="shared" ca="1" si="181"/>
        <v>1</v>
      </c>
    </row>
    <row r="9490" spans="52:54" ht="15.75" customHeight="1">
      <c r="AZ9490" s="138">
        <f t="shared" ca="1" si="179"/>
        <v>371000</v>
      </c>
      <c r="BA9490" s="138">
        <f t="shared" ca="1" si="180"/>
        <v>370999</v>
      </c>
      <c r="BB9490" s="138">
        <f t="shared" ca="1" si="181"/>
        <v>1</v>
      </c>
    </row>
    <row r="9491" spans="52:54" ht="15.75" customHeight="1">
      <c r="AZ9491" s="138">
        <f t="shared" ca="1" si="179"/>
        <v>339000</v>
      </c>
      <c r="BA9491" s="138">
        <f t="shared" ca="1" si="180"/>
        <v>338999</v>
      </c>
      <c r="BB9491" s="138">
        <f t="shared" ca="1" si="181"/>
        <v>1</v>
      </c>
    </row>
    <row r="9492" spans="52:54" ht="15.75" customHeight="1">
      <c r="AZ9492" s="138">
        <f t="shared" ca="1" si="179"/>
        <v>255000</v>
      </c>
      <c r="BA9492" s="138">
        <f t="shared" ca="1" si="180"/>
        <v>254999</v>
      </c>
      <c r="BB9492" s="138">
        <f t="shared" ca="1" si="181"/>
        <v>1</v>
      </c>
    </row>
    <row r="9493" spans="52:54" ht="15.75" customHeight="1">
      <c r="AZ9493" s="138">
        <f t="shared" ca="1" si="179"/>
        <v>122000</v>
      </c>
      <c r="BA9493" s="138">
        <f t="shared" ca="1" si="180"/>
        <v>121999</v>
      </c>
      <c r="BB9493" s="138">
        <f t="shared" ca="1" si="181"/>
        <v>1</v>
      </c>
    </row>
    <row r="9494" spans="52:54" ht="15.75" customHeight="1">
      <c r="AZ9494" s="138">
        <f t="shared" ca="1" si="179"/>
        <v>354000</v>
      </c>
      <c r="BA9494" s="138">
        <f t="shared" ca="1" si="180"/>
        <v>353999</v>
      </c>
      <c r="BB9494" s="138">
        <f t="shared" ca="1" si="181"/>
        <v>1</v>
      </c>
    </row>
    <row r="9495" spans="52:54" ht="15.75" customHeight="1">
      <c r="AZ9495" s="138">
        <f t="shared" ca="1" si="179"/>
        <v>234000</v>
      </c>
      <c r="BA9495" s="138">
        <f t="shared" ca="1" si="180"/>
        <v>233999</v>
      </c>
      <c r="BB9495" s="138">
        <f t="shared" ca="1" si="181"/>
        <v>1</v>
      </c>
    </row>
    <row r="9496" spans="52:54" ht="15.75" customHeight="1">
      <c r="AZ9496" s="138">
        <f t="shared" ca="1" si="179"/>
        <v>387000</v>
      </c>
      <c r="BA9496" s="138">
        <f t="shared" ca="1" si="180"/>
        <v>386999</v>
      </c>
      <c r="BB9496" s="138">
        <f t="shared" ca="1" si="181"/>
        <v>1</v>
      </c>
    </row>
    <row r="9497" spans="52:54" ht="15.75" customHeight="1">
      <c r="AZ9497" s="138">
        <f t="shared" ca="1" si="179"/>
        <v>118000</v>
      </c>
      <c r="BA9497" s="138">
        <f t="shared" ca="1" si="180"/>
        <v>117999</v>
      </c>
      <c r="BB9497" s="138">
        <f t="shared" ca="1" si="181"/>
        <v>1</v>
      </c>
    </row>
    <row r="9498" spans="52:54" ht="15.75" customHeight="1">
      <c r="AZ9498" s="138">
        <f t="shared" ca="1" si="179"/>
        <v>262000</v>
      </c>
      <c r="BA9498" s="138">
        <f t="shared" ca="1" si="180"/>
        <v>261999</v>
      </c>
      <c r="BB9498" s="138">
        <f t="shared" ca="1" si="181"/>
        <v>1</v>
      </c>
    </row>
    <row r="9499" spans="52:54" ht="15.75" customHeight="1">
      <c r="AZ9499" s="138">
        <f t="shared" ca="1" si="179"/>
        <v>290000</v>
      </c>
      <c r="BA9499" s="138">
        <f t="shared" ca="1" si="180"/>
        <v>289999</v>
      </c>
      <c r="BB9499" s="138">
        <f t="shared" ca="1" si="181"/>
        <v>1</v>
      </c>
    </row>
    <row r="9500" spans="52:54" ht="15.75" customHeight="1">
      <c r="AZ9500" s="138">
        <f t="shared" ca="1" si="179"/>
        <v>217000</v>
      </c>
      <c r="BA9500" s="138">
        <f t="shared" ca="1" si="180"/>
        <v>216999</v>
      </c>
      <c r="BB9500" s="138">
        <f t="shared" ca="1" si="181"/>
        <v>1</v>
      </c>
    </row>
    <row r="9501" spans="52:54" ht="15.75" customHeight="1">
      <c r="AZ9501" s="138">
        <f t="shared" ca="1" si="179"/>
        <v>364000</v>
      </c>
      <c r="BA9501" s="138">
        <f t="shared" ca="1" si="180"/>
        <v>363999</v>
      </c>
      <c r="BB9501" s="138">
        <f t="shared" ca="1" si="181"/>
        <v>1</v>
      </c>
    </row>
    <row r="9502" spans="52:54" ht="15.75" customHeight="1">
      <c r="AZ9502" s="138">
        <f t="shared" ca="1" si="179"/>
        <v>204000</v>
      </c>
      <c r="BA9502" s="138">
        <f t="shared" ca="1" si="180"/>
        <v>203999</v>
      </c>
      <c r="BB9502" s="138">
        <f t="shared" ca="1" si="181"/>
        <v>1</v>
      </c>
    </row>
    <row r="9503" spans="52:54" ht="15.75" customHeight="1">
      <c r="AZ9503" s="138">
        <f t="shared" ca="1" si="179"/>
        <v>142000</v>
      </c>
      <c r="BA9503" s="138">
        <f t="shared" ca="1" si="180"/>
        <v>141999</v>
      </c>
      <c r="BB9503" s="138">
        <f t="shared" ca="1" si="181"/>
        <v>1</v>
      </c>
    </row>
    <row r="9504" spans="52:54" ht="15.75" customHeight="1">
      <c r="AZ9504" s="138">
        <f t="shared" ca="1" si="179"/>
        <v>110000</v>
      </c>
      <c r="BA9504" s="138">
        <f t="shared" ca="1" si="180"/>
        <v>109999</v>
      </c>
      <c r="BB9504" s="138">
        <f t="shared" ca="1" si="181"/>
        <v>1</v>
      </c>
    </row>
    <row r="9505" spans="52:54" ht="15.75" customHeight="1">
      <c r="AZ9505" s="138">
        <f t="shared" ca="1" si="179"/>
        <v>209000</v>
      </c>
      <c r="BA9505" s="138">
        <f t="shared" ca="1" si="180"/>
        <v>208999</v>
      </c>
      <c r="BB9505" s="138">
        <f t="shared" ca="1" si="181"/>
        <v>1</v>
      </c>
    </row>
    <row r="9506" spans="52:54" ht="15.75" customHeight="1">
      <c r="AZ9506" s="138">
        <f t="shared" ca="1" si="179"/>
        <v>327000</v>
      </c>
      <c r="BA9506" s="138">
        <f t="shared" ca="1" si="180"/>
        <v>326999</v>
      </c>
      <c r="BB9506" s="138">
        <f t="shared" ca="1" si="181"/>
        <v>1</v>
      </c>
    </row>
    <row r="9507" spans="52:54" ht="15.75" customHeight="1">
      <c r="AZ9507" s="138">
        <f t="shared" ca="1" si="179"/>
        <v>195000</v>
      </c>
      <c r="BA9507" s="138">
        <f t="shared" ca="1" si="180"/>
        <v>194999</v>
      </c>
      <c r="BB9507" s="138">
        <f t="shared" ca="1" si="181"/>
        <v>1</v>
      </c>
    </row>
    <row r="9508" spans="52:54" ht="15.75" customHeight="1">
      <c r="AZ9508" s="138">
        <f t="shared" ca="1" si="179"/>
        <v>276000</v>
      </c>
      <c r="BA9508" s="138">
        <f t="shared" ca="1" si="180"/>
        <v>275999</v>
      </c>
      <c r="BB9508" s="138">
        <f t="shared" ca="1" si="181"/>
        <v>1</v>
      </c>
    </row>
    <row r="9509" spans="52:54" ht="15.75" customHeight="1">
      <c r="AZ9509" s="138">
        <f t="shared" ca="1" si="179"/>
        <v>364000</v>
      </c>
      <c r="BA9509" s="138">
        <f t="shared" ca="1" si="180"/>
        <v>363999</v>
      </c>
      <c r="BB9509" s="138">
        <f t="shared" ca="1" si="181"/>
        <v>1</v>
      </c>
    </row>
    <row r="9510" spans="52:54" ht="15.75" customHeight="1">
      <c r="AZ9510" s="138">
        <f t="shared" ca="1" si="179"/>
        <v>178000</v>
      </c>
      <c r="BA9510" s="138">
        <f t="shared" ca="1" si="180"/>
        <v>177999</v>
      </c>
      <c r="BB9510" s="138">
        <f t="shared" ca="1" si="181"/>
        <v>1</v>
      </c>
    </row>
    <row r="9511" spans="52:54" ht="15.75" customHeight="1">
      <c r="AZ9511" s="138">
        <f t="shared" ca="1" si="179"/>
        <v>273000</v>
      </c>
      <c r="BA9511" s="138">
        <f t="shared" ca="1" si="180"/>
        <v>272999</v>
      </c>
      <c r="BB9511" s="138">
        <f t="shared" ca="1" si="181"/>
        <v>1</v>
      </c>
    </row>
    <row r="9512" spans="52:54" ht="15.75" customHeight="1">
      <c r="AZ9512" s="138">
        <f t="shared" ca="1" si="179"/>
        <v>279000</v>
      </c>
      <c r="BA9512" s="138">
        <f t="shared" ca="1" si="180"/>
        <v>278999</v>
      </c>
      <c r="BB9512" s="138">
        <f t="shared" ca="1" si="181"/>
        <v>1</v>
      </c>
    </row>
    <row r="9513" spans="52:54" ht="15.75" customHeight="1">
      <c r="AZ9513" s="138">
        <f t="shared" ca="1" si="179"/>
        <v>320000</v>
      </c>
      <c r="BA9513" s="138">
        <f t="shared" ca="1" si="180"/>
        <v>319999</v>
      </c>
      <c r="BB9513" s="138">
        <f t="shared" ca="1" si="181"/>
        <v>1</v>
      </c>
    </row>
    <row r="9514" spans="52:54" ht="15.75" customHeight="1">
      <c r="AZ9514" s="138">
        <f t="shared" ca="1" si="179"/>
        <v>223000</v>
      </c>
      <c r="BA9514" s="138">
        <f t="shared" ca="1" si="180"/>
        <v>222999</v>
      </c>
      <c r="BB9514" s="138">
        <f t="shared" ca="1" si="181"/>
        <v>1</v>
      </c>
    </row>
    <row r="9515" spans="52:54" ht="15.75" customHeight="1">
      <c r="AZ9515" s="138">
        <f t="shared" ca="1" si="179"/>
        <v>263000</v>
      </c>
      <c r="BA9515" s="138">
        <f t="shared" ca="1" si="180"/>
        <v>262999</v>
      </c>
      <c r="BB9515" s="138">
        <f t="shared" ca="1" si="181"/>
        <v>1</v>
      </c>
    </row>
    <row r="9516" spans="52:54" ht="15.75" customHeight="1">
      <c r="AZ9516" s="138">
        <f t="shared" ca="1" si="179"/>
        <v>361000</v>
      </c>
      <c r="BA9516" s="138">
        <f t="shared" ca="1" si="180"/>
        <v>360999</v>
      </c>
      <c r="BB9516" s="138">
        <f t="shared" ca="1" si="181"/>
        <v>1</v>
      </c>
    </row>
    <row r="9517" spans="52:54" ht="15.75" customHeight="1">
      <c r="AZ9517" s="138">
        <f t="shared" ca="1" si="179"/>
        <v>285000</v>
      </c>
      <c r="BA9517" s="138">
        <f t="shared" ca="1" si="180"/>
        <v>284999</v>
      </c>
      <c r="BB9517" s="138">
        <f t="shared" ca="1" si="181"/>
        <v>1</v>
      </c>
    </row>
    <row r="9518" spans="52:54" ht="15.75" customHeight="1">
      <c r="AZ9518" s="138">
        <f t="shared" ca="1" si="179"/>
        <v>217000</v>
      </c>
      <c r="BA9518" s="138">
        <f t="shared" ca="1" si="180"/>
        <v>216999</v>
      </c>
      <c r="BB9518" s="138">
        <f t="shared" ca="1" si="181"/>
        <v>1</v>
      </c>
    </row>
    <row r="9519" spans="52:54" ht="15.75" customHeight="1">
      <c r="AZ9519" s="138">
        <f t="shared" ca="1" si="179"/>
        <v>175000</v>
      </c>
      <c r="BA9519" s="138">
        <f t="shared" ca="1" si="180"/>
        <v>174999</v>
      </c>
      <c r="BB9519" s="138">
        <f t="shared" ca="1" si="181"/>
        <v>1</v>
      </c>
    </row>
    <row r="9520" spans="52:54" ht="15.75" customHeight="1">
      <c r="AZ9520" s="138">
        <f t="shared" ca="1" si="179"/>
        <v>203000</v>
      </c>
      <c r="BA9520" s="138">
        <f t="shared" ca="1" si="180"/>
        <v>202999</v>
      </c>
      <c r="BB9520" s="138">
        <f t="shared" ca="1" si="181"/>
        <v>1</v>
      </c>
    </row>
    <row r="9521" spans="52:54" ht="15.75" customHeight="1">
      <c r="AZ9521" s="138">
        <f t="shared" ca="1" si="179"/>
        <v>235000</v>
      </c>
      <c r="BA9521" s="138">
        <f t="shared" ca="1" si="180"/>
        <v>234999</v>
      </c>
      <c r="BB9521" s="138">
        <f t="shared" ca="1" si="181"/>
        <v>1</v>
      </c>
    </row>
    <row r="9522" spans="52:54" ht="15.75" customHeight="1">
      <c r="AZ9522" s="138">
        <f t="shared" ca="1" si="179"/>
        <v>331000</v>
      </c>
      <c r="BA9522" s="138">
        <f t="shared" ca="1" si="180"/>
        <v>330999</v>
      </c>
      <c r="BB9522" s="138">
        <f t="shared" ca="1" si="181"/>
        <v>1</v>
      </c>
    </row>
    <row r="9523" spans="52:54" ht="15.75" customHeight="1">
      <c r="AZ9523" s="138">
        <f t="shared" ca="1" si="179"/>
        <v>371000</v>
      </c>
      <c r="BA9523" s="138">
        <f t="shared" ca="1" si="180"/>
        <v>370999</v>
      </c>
      <c r="BB9523" s="138">
        <f t="shared" ca="1" si="181"/>
        <v>1</v>
      </c>
    </row>
    <row r="9524" spans="52:54" ht="15.75" customHeight="1">
      <c r="AZ9524" s="138">
        <f t="shared" ca="1" si="179"/>
        <v>200000</v>
      </c>
      <c r="BA9524" s="138">
        <f t="shared" ca="1" si="180"/>
        <v>199999</v>
      </c>
      <c r="BB9524" s="138">
        <f t="shared" ca="1" si="181"/>
        <v>1</v>
      </c>
    </row>
    <row r="9525" spans="52:54" ht="15.75" customHeight="1">
      <c r="AZ9525" s="138">
        <f t="shared" ca="1" si="179"/>
        <v>343000</v>
      </c>
      <c r="BA9525" s="138">
        <f t="shared" ca="1" si="180"/>
        <v>342999</v>
      </c>
      <c r="BB9525" s="138">
        <f t="shared" ca="1" si="181"/>
        <v>1</v>
      </c>
    </row>
    <row r="9526" spans="52:54" ht="15.75" customHeight="1">
      <c r="AZ9526" s="138">
        <f t="shared" ca="1" si="179"/>
        <v>370000</v>
      </c>
      <c r="BA9526" s="138">
        <f t="shared" ca="1" si="180"/>
        <v>369999</v>
      </c>
      <c r="BB9526" s="138">
        <f t="shared" ca="1" si="181"/>
        <v>1</v>
      </c>
    </row>
    <row r="9527" spans="52:54" ht="15.75" customHeight="1">
      <c r="AZ9527" s="138">
        <f t="shared" ca="1" si="179"/>
        <v>188000</v>
      </c>
      <c r="BA9527" s="138">
        <f t="shared" ca="1" si="180"/>
        <v>187999</v>
      </c>
      <c r="BB9527" s="138">
        <f t="shared" ca="1" si="181"/>
        <v>1</v>
      </c>
    </row>
    <row r="9528" spans="52:54" ht="15.75" customHeight="1">
      <c r="AZ9528" s="138">
        <f t="shared" ca="1" si="179"/>
        <v>222000</v>
      </c>
      <c r="BA9528" s="138">
        <f t="shared" ca="1" si="180"/>
        <v>221999</v>
      </c>
      <c r="BB9528" s="138">
        <f t="shared" ca="1" si="181"/>
        <v>1</v>
      </c>
    </row>
    <row r="9529" spans="52:54" ht="15.75" customHeight="1">
      <c r="AZ9529" s="138">
        <f t="shared" ca="1" si="179"/>
        <v>118000</v>
      </c>
      <c r="BA9529" s="138">
        <f t="shared" ca="1" si="180"/>
        <v>117999</v>
      </c>
      <c r="BB9529" s="138">
        <f t="shared" ca="1" si="181"/>
        <v>1</v>
      </c>
    </row>
    <row r="9530" spans="52:54" ht="15.75" customHeight="1">
      <c r="AZ9530" s="138">
        <f t="shared" ca="1" si="179"/>
        <v>124000</v>
      </c>
      <c r="BA9530" s="138">
        <f t="shared" ca="1" si="180"/>
        <v>123999</v>
      </c>
      <c r="BB9530" s="138">
        <f t="shared" ca="1" si="181"/>
        <v>1</v>
      </c>
    </row>
    <row r="9531" spans="52:54" ht="15.75" customHeight="1">
      <c r="AZ9531" s="138">
        <f t="shared" ca="1" si="179"/>
        <v>208000</v>
      </c>
      <c r="BA9531" s="138">
        <f t="shared" ca="1" si="180"/>
        <v>207999</v>
      </c>
      <c r="BB9531" s="138">
        <f t="shared" ca="1" si="181"/>
        <v>1</v>
      </c>
    </row>
    <row r="9532" spans="52:54" ht="15.75" customHeight="1">
      <c r="AZ9532" s="138">
        <f t="shared" ca="1" si="179"/>
        <v>370000</v>
      </c>
      <c r="BA9532" s="138">
        <f t="shared" ca="1" si="180"/>
        <v>369999</v>
      </c>
      <c r="BB9532" s="138">
        <f t="shared" ca="1" si="181"/>
        <v>1</v>
      </c>
    </row>
    <row r="9533" spans="52:54" ht="15.75" customHeight="1">
      <c r="AZ9533" s="138">
        <f t="shared" ca="1" si="179"/>
        <v>387000</v>
      </c>
      <c r="BA9533" s="138">
        <f t="shared" ca="1" si="180"/>
        <v>386999</v>
      </c>
      <c r="BB9533" s="138">
        <f t="shared" ca="1" si="181"/>
        <v>1</v>
      </c>
    </row>
    <row r="9534" spans="52:54" ht="15.75" customHeight="1">
      <c r="AZ9534" s="138">
        <f t="shared" ca="1" si="179"/>
        <v>116000</v>
      </c>
      <c r="BA9534" s="138">
        <f t="shared" ca="1" si="180"/>
        <v>115999</v>
      </c>
      <c r="BB9534" s="138">
        <f t="shared" ca="1" si="181"/>
        <v>1</v>
      </c>
    </row>
    <row r="9535" spans="52:54" ht="15.75" customHeight="1">
      <c r="AZ9535" s="138">
        <f t="shared" ca="1" si="179"/>
        <v>324000</v>
      </c>
      <c r="BA9535" s="138">
        <f t="shared" ca="1" si="180"/>
        <v>323999</v>
      </c>
      <c r="BB9535" s="138">
        <f t="shared" ca="1" si="181"/>
        <v>1</v>
      </c>
    </row>
    <row r="9536" spans="52:54" ht="15.75" customHeight="1">
      <c r="AZ9536" s="138">
        <f t="shared" ca="1" si="179"/>
        <v>192000</v>
      </c>
      <c r="BA9536" s="138">
        <f t="shared" ca="1" si="180"/>
        <v>191999</v>
      </c>
      <c r="BB9536" s="138">
        <f t="shared" ca="1" si="181"/>
        <v>1</v>
      </c>
    </row>
    <row r="9537" spans="52:54" ht="15.75" customHeight="1">
      <c r="AZ9537" s="138">
        <f t="shared" ca="1" si="179"/>
        <v>358000</v>
      </c>
      <c r="BA9537" s="138">
        <f t="shared" ca="1" si="180"/>
        <v>357999</v>
      </c>
      <c r="BB9537" s="138">
        <f t="shared" ca="1" si="181"/>
        <v>1</v>
      </c>
    </row>
    <row r="9538" spans="52:54" ht="15.75" customHeight="1">
      <c r="AZ9538" s="138">
        <f t="shared" ca="1" si="179"/>
        <v>124000</v>
      </c>
      <c r="BA9538" s="138">
        <f t="shared" ca="1" si="180"/>
        <v>123999</v>
      </c>
      <c r="BB9538" s="138">
        <f t="shared" ca="1" si="181"/>
        <v>1</v>
      </c>
    </row>
    <row r="9539" spans="52:54" ht="15.75" customHeight="1">
      <c r="AZ9539" s="138">
        <f t="shared" ca="1" si="179"/>
        <v>349000</v>
      </c>
      <c r="BA9539" s="138">
        <f t="shared" ca="1" si="180"/>
        <v>348999</v>
      </c>
      <c r="BB9539" s="138">
        <f t="shared" ca="1" si="181"/>
        <v>1</v>
      </c>
    </row>
    <row r="9540" spans="52:54" ht="15.75" customHeight="1">
      <c r="AZ9540" s="138">
        <f t="shared" ca="1" si="179"/>
        <v>272000</v>
      </c>
      <c r="BA9540" s="138">
        <f t="shared" ca="1" si="180"/>
        <v>271999</v>
      </c>
      <c r="BB9540" s="138">
        <f t="shared" ca="1" si="181"/>
        <v>1</v>
      </c>
    </row>
    <row r="9541" spans="52:54" ht="15.75" customHeight="1">
      <c r="AZ9541" s="138">
        <f t="shared" ca="1" si="179"/>
        <v>390000</v>
      </c>
      <c r="BA9541" s="138">
        <f t="shared" ca="1" si="180"/>
        <v>389999</v>
      </c>
      <c r="BB9541" s="138">
        <f t="shared" ca="1" si="181"/>
        <v>1</v>
      </c>
    </row>
    <row r="9542" spans="52:54" ht="15.75" customHeight="1">
      <c r="AZ9542" s="138">
        <f t="shared" ca="1" si="179"/>
        <v>262000</v>
      </c>
      <c r="BA9542" s="138">
        <f t="shared" ca="1" si="180"/>
        <v>261999</v>
      </c>
      <c r="BB9542" s="138">
        <f t="shared" ca="1" si="181"/>
        <v>1</v>
      </c>
    </row>
    <row r="9543" spans="52:54" ht="15.75" customHeight="1">
      <c r="AZ9543" s="138">
        <f t="shared" ca="1" si="179"/>
        <v>143000</v>
      </c>
      <c r="BA9543" s="138">
        <f t="shared" ca="1" si="180"/>
        <v>142999</v>
      </c>
      <c r="BB9543" s="138">
        <f t="shared" ca="1" si="181"/>
        <v>1</v>
      </c>
    </row>
    <row r="9544" spans="52:54" ht="15.75" customHeight="1">
      <c r="AZ9544" s="138">
        <f t="shared" ca="1" si="179"/>
        <v>381000</v>
      </c>
      <c r="BA9544" s="138">
        <f t="shared" ca="1" si="180"/>
        <v>380999</v>
      </c>
      <c r="BB9544" s="138">
        <f t="shared" ca="1" si="181"/>
        <v>1</v>
      </c>
    </row>
    <row r="9545" spans="52:54" ht="15.75" customHeight="1">
      <c r="AZ9545" s="138">
        <f t="shared" ca="1" si="179"/>
        <v>385000</v>
      </c>
      <c r="BA9545" s="138">
        <f t="shared" ca="1" si="180"/>
        <v>384999</v>
      </c>
      <c r="BB9545" s="138">
        <f t="shared" ca="1" si="181"/>
        <v>1</v>
      </c>
    </row>
    <row r="9546" spans="52:54" ht="15.75" customHeight="1">
      <c r="AZ9546" s="138">
        <f t="shared" ca="1" si="179"/>
        <v>295000</v>
      </c>
      <c r="BA9546" s="138">
        <f t="shared" ca="1" si="180"/>
        <v>294999</v>
      </c>
      <c r="BB9546" s="138">
        <f t="shared" ca="1" si="181"/>
        <v>1</v>
      </c>
    </row>
    <row r="9547" spans="52:54" ht="15.75" customHeight="1">
      <c r="AZ9547" s="138">
        <f t="shared" ca="1" si="179"/>
        <v>353000</v>
      </c>
      <c r="BA9547" s="138">
        <f t="shared" ca="1" si="180"/>
        <v>352999</v>
      </c>
      <c r="BB9547" s="138">
        <f t="shared" ca="1" si="181"/>
        <v>1</v>
      </c>
    </row>
    <row r="9548" spans="52:54" ht="15.75" customHeight="1">
      <c r="AZ9548" s="138">
        <f t="shared" ca="1" si="179"/>
        <v>356000</v>
      </c>
      <c r="BA9548" s="138">
        <f t="shared" ca="1" si="180"/>
        <v>355999</v>
      </c>
      <c r="BB9548" s="138">
        <f t="shared" ca="1" si="181"/>
        <v>1</v>
      </c>
    </row>
    <row r="9549" spans="52:54" ht="15.75" customHeight="1">
      <c r="AZ9549" s="138">
        <f t="shared" ca="1" si="179"/>
        <v>110000</v>
      </c>
      <c r="BA9549" s="138">
        <f t="shared" ca="1" si="180"/>
        <v>109999</v>
      </c>
      <c r="BB9549" s="138">
        <f t="shared" ca="1" si="181"/>
        <v>1</v>
      </c>
    </row>
    <row r="9550" spans="52:54" ht="15.75" customHeight="1">
      <c r="AZ9550" s="138">
        <f t="shared" ca="1" si="179"/>
        <v>394000</v>
      </c>
      <c r="BA9550" s="138">
        <f t="shared" ca="1" si="180"/>
        <v>393999</v>
      </c>
      <c r="BB9550" s="138">
        <f t="shared" ca="1" si="181"/>
        <v>1</v>
      </c>
    </row>
    <row r="9551" spans="52:54" ht="15.75" customHeight="1">
      <c r="AZ9551" s="138">
        <f t="shared" ca="1" si="179"/>
        <v>144000</v>
      </c>
      <c r="BA9551" s="138">
        <f t="shared" ca="1" si="180"/>
        <v>143999</v>
      </c>
      <c r="BB9551" s="138">
        <f t="shared" ca="1" si="181"/>
        <v>1</v>
      </c>
    </row>
    <row r="9552" spans="52:54" ht="15.75" customHeight="1">
      <c r="AZ9552" s="138">
        <f t="shared" ca="1" si="179"/>
        <v>266000</v>
      </c>
      <c r="BA9552" s="138">
        <f t="shared" ca="1" si="180"/>
        <v>265999</v>
      </c>
      <c r="BB9552" s="138">
        <f t="shared" ca="1" si="181"/>
        <v>1</v>
      </c>
    </row>
    <row r="9553" spans="52:54" ht="15.75" customHeight="1">
      <c r="AZ9553" s="138">
        <f t="shared" ca="1" si="179"/>
        <v>162000</v>
      </c>
      <c r="BA9553" s="138">
        <f t="shared" ca="1" si="180"/>
        <v>161999</v>
      </c>
      <c r="BB9553" s="138">
        <f t="shared" ca="1" si="181"/>
        <v>1</v>
      </c>
    </row>
    <row r="9554" spans="52:54" ht="15.75" customHeight="1">
      <c r="AZ9554" s="138">
        <f t="shared" ca="1" si="179"/>
        <v>144000</v>
      </c>
      <c r="BA9554" s="138">
        <f t="shared" ca="1" si="180"/>
        <v>143999</v>
      </c>
      <c r="BB9554" s="138">
        <f t="shared" ca="1" si="181"/>
        <v>1</v>
      </c>
    </row>
    <row r="9555" spans="52:54" ht="15.75" customHeight="1">
      <c r="AZ9555" s="138">
        <f t="shared" ca="1" si="179"/>
        <v>347000</v>
      </c>
      <c r="BA9555" s="138">
        <f t="shared" ca="1" si="180"/>
        <v>346999</v>
      </c>
      <c r="BB9555" s="138">
        <f t="shared" ca="1" si="181"/>
        <v>1</v>
      </c>
    </row>
    <row r="9556" spans="52:54" ht="15.75" customHeight="1">
      <c r="AZ9556" s="138">
        <f t="shared" ca="1" si="179"/>
        <v>210000</v>
      </c>
      <c r="BA9556" s="138">
        <f t="shared" ca="1" si="180"/>
        <v>209999</v>
      </c>
      <c r="BB9556" s="138">
        <f t="shared" ca="1" si="181"/>
        <v>1</v>
      </c>
    </row>
    <row r="9557" spans="52:54" ht="15.75" customHeight="1">
      <c r="AZ9557" s="138">
        <f t="shared" ca="1" si="179"/>
        <v>163000</v>
      </c>
      <c r="BA9557" s="138">
        <f t="shared" ca="1" si="180"/>
        <v>162999</v>
      </c>
      <c r="BB9557" s="138">
        <f t="shared" ca="1" si="181"/>
        <v>1</v>
      </c>
    </row>
    <row r="9558" spans="52:54" ht="15.75" customHeight="1">
      <c r="AZ9558" s="138">
        <f t="shared" ca="1" si="179"/>
        <v>244000</v>
      </c>
      <c r="BA9558" s="138">
        <f t="shared" ca="1" si="180"/>
        <v>243999</v>
      </c>
      <c r="BB9558" s="138">
        <f t="shared" ca="1" si="181"/>
        <v>1</v>
      </c>
    </row>
    <row r="9559" spans="52:54" ht="15.75" customHeight="1">
      <c r="AZ9559" s="138">
        <f t="shared" ca="1" si="179"/>
        <v>285000</v>
      </c>
      <c r="BA9559" s="138">
        <f t="shared" ca="1" si="180"/>
        <v>284999</v>
      </c>
      <c r="BB9559" s="138">
        <f t="shared" ca="1" si="181"/>
        <v>1</v>
      </c>
    </row>
    <row r="9560" spans="52:54" ht="15.75" customHeight="1">
      <c r="AZ9560" s="138">
        <f t="shared" ca="1" si="179"/>
        <v>345000</v>
      </c>
      <c r="BA9560" s="138">
        <f t="shared" ca="1" si="180"/>
        <v>344999</v>
      </c>
      <c r="BB9560" s="138">
        <f t="shared" ca="1" si="181"/>
        <v>1</v>
      </c>
    </row>
    <row r="9561" spans="52:54" ht="15.75" customHeight="1">
      <c r="AZ9561" s="138">
        <f t="shared" ca="1" si="179"/>
        <v>107000</v>
      </c>
      <c r="BA9561" s="138">
        <f t="shared" ca="1" si="180"/>
        <v>106999</v>
      </c>
      <c r="BB9561" s="138">
        <f t="shared" ca="1" si="181"/>
        <v>1</v>
      </c>
    </row>
    <row r="9562" spans="52:54" ht="15.75" customHeight="1">
      <c r="AZ9562" s="138">
        <f t="shared" ca="1" si="179"/>
        <v>243000</v>
      </c>
      <c r="BA9562" s="138">
        <f t="shared" ca="1" si="180"/>
        <v>242999</v>
      </c>
      <c r="BB9562" s="138">
        <f t="shared" ca="1" si="181"/>
        <v>1</v>
      </c>
    </row>
    <row r="9563" spans="52:54" ht="15.75" customHeight="1">
      <c r="AZ9563" s="138">
        <f t="shared" ca="1" si="179"/>
        <v>126000</v>
      </c>
      <c r="BA9563" s="138">
        <f t="shared" ca="1" si="180"/>
        <v>125999</v>
      </c>
      <c r="BB9563" s="138">
        <f t="shared" ca="1" si="181"/>
        <v>1</v>
      </c>
    </row>
    <row r="9564" spans="52:54" ht="15.75" customHeight="1">
      <c r="AZ9564" s="138">
        <f t="shared" ca="1" si="179"/>
        <v>237000</v>
      </c>
      <c r="BA9564" s="138">
        <f t="shared" ca="1" si="180"/>
        <v>236999</v>
      </c>
      <c r="BB9564" s="138">
        <f t="shared" ca="1" si="181"/>
        <v>1</v>
      </c>
    </row>
    <row r="9565" spans="52:54" ht="15.75" customHeight="1">
      <c r="AZ9565" s="138">
        <f t="shared" ca="1" si="179"/>
        <v>322000</v>
      </c>
      <c r="BA9565" s="138">
        <f t="shared" ca="1" si="180"/>
        <v>321999</v>
      </c>
      <c r="BB9565" s="138">
        <f t="shared" ca="1" si="181"/>
        <v>1</v>
      </c>
    </row>
    <row r="9566" spans="52:54" ht="15.75" customHeight="1">
      <c r="AZ9566" s="138">
        <f t="shared" ca="1" si="179"/>
        <v>231000</v>
      </c>
      <c r="BA9566" s="138">
        <f t="shared" ca="1" si="180"/>
        <v>230999</v>
      </c>
      <c r="BB9566" s="138">
        <f t="shared" ca="1" si="181"/>
        <v>1</v>
      </c>
    </row>
    <row r="9567" spans="52:54" ht="15.75" customHeight="1">
      <c r="AZ9567" s="138">
        <f t="shared" ca="1" si="179"/>
        <v>333000</v>
      </c>
      <c r="BA9567" s="138">
        <f t="shared" ca="1" si="180"/>
        <v>332999</v>
      </c>
      <c r="BB9567" s="138">
        <f t="shared" ca="1" si="181"/>
        <v>1</v>
      </c>
    </row>
    <row r="9568" spans="52:54" ht="15.75" customHeight="1">
      <c r="AZ9568" s="138">
        <f t="shared" ca="1" si="179"/>
        <v>375000</v>
      </c>
      <c r="BA9568" s="138">
        <f t="shared" ca="1" si="180"/>
        <v>374999</v>
      </c>
      <c r="BB9568" s="138">
        <f t="shared" ca="1" si="181"/>
        <v>1</v>
      </c>
    </row>
    <row r="9569" spans="52:54" ht="15.75" customHeight="1">
      <c r="AZ9569" s="138">
        <f t="shared" ca="1" si="179"/>
        <v>303000</v>
      </c>
      <c r="BA9569" s="138">
        <f t="shared" ca="1" si="180"/>
        <v>302999</v>
      </c>
      <c r="BB9569" s="138">
        <f t="shared" ca="1" si="181"/>
        <v>1</v>
      </c>
    </row>
    <row r="9570" spans="52:54" ht="15.75" customHeight="1">
      <c r="AZ9570" s="138">
        <f t="shared" ca="1" si="179"/>
        <v>179000</v>
      </c>
      <c r="BA9570" s="138">
        <f t="shared" ca="1" si="180"/>
        <v>178999</v>
      </c>
      <c r="BB9570" s="138">
        <f t="shared" ca="1" si="181"/>
        <v>1</v>
      </c>
    </row>
    <row r="9571" spans="52:54" ht="15.75" customHeight="1">
      <c r="AZ9571" s="138">
        <f t="shared" ca="1" si="179"/>
        <v>122000</v>
      </c>
      <c r="BA9571" s="138">
        <f t="shared" ca="1" si="180"/>
        <v>121999</v>
      </c>
      <c r="BB9571" s="138">
        <f t="shared" ca="1" si="181"/>
        <v>1</v>
      </c>
    </row>
    <row r="9572" spans="52:54" ht="15.75" customHeight="1">
      <c r="AZ9572" s="138">
        <f t="shared" ca="1" si="179"/>
        <v>400000</v>
      </c>
      <c r="BA9572" s="138">
        <f t="shared" ca="1" si="180"/>
        <v>399999</v>
      </c>
      <c r="BB9572" s="138">
        <f t="shared" ca="1" si="181"/>
        <v>1</v>
      </c>
    </row>
    <row r="9573" spans="52:54" ht="15.75" customHeight="1">
      <c r="AZ9573" s="138">
        <f t="shared" ca="1" si="179"/>
        <v>148000</v>
      </c>
      <c r="BA9573" s="138">
        <f t="shared" ca="1" si="180"/>
        <v>147999</v>
      </c>
      <c r="BB9573" s="138">
        <f t="shared" ca="1" si="181"/>
        <v>1</v>
      </c>
    </row>
    <row r="9574" spans="52:54" ht="15.75" customHeight="1">
      <c r="AZ9574" s="138">
        <f t="shared" ca="1" si="179"/>
        <v>397000</v>
      </c>
      <c r="BA9574" s="138">
        <f t="shared" ca="1" si="180"/>
        <v>396999</v>
      </c>
      <c r="BB9574" s="138">
        <f t="shared" ca="1" si="181"/>
        <v>1</v>
      </c>
    </row>
    <row r="9575" spans="52:54" ht="15.75" customHeight="1">
      <c r="AZ9575" s="138">
        <f t="shared" ca="1" si="179"/>
        <v>380000</v>
      </c>
      <c r="BA9575" s="138">
        <f t="shared" ca="1" si="180"/>
        <v>379999</v>
      </c>
      <c r="BB9575" s="138">
        <f t="shared" ca="1" si="181"/>
        <v>1</v>
      </c>
    </row>
    <row r="9576" spans="52:54" ht="15.75" customHeight="1">
      <c r="AZ9576" s="138">
        <f t="shared" ca="1" si="179"/>
        <v>104000</v>
      </c>
      <c r="BA9576" s="138">
        <f t="shared" ca="1" si="180"/>
        <v>103999</v>
      </c>
      <c r="BB9576" s="138">
        <f t="shared" ca="1" si="181"/>
        <v>1</v>
      </c>
    </row>
    <row r="9577" spans="52:54" ht="15.75" customHeight="1">
      <c r="AZ9577" s="138">
        <f t="shared" ca="1" si="179"/>
        <v>104000</v>
      </c>
      <c r="BA9577" s="138">
        <f t="shared" ca="1" si="180"/>
        <v>103999</v>
      </c>
      <c r="BB9577" s="138">
        <f t="shared" ca="1" si="181"/>
        <v>1</v>
      </c>
    </row>
    <row r="9578" spans="52:54" ht="15.75" customHeight="1">
      <c r="AZ9578" s="138">
        <f t="shared" ca="1" si="179"/>
        <v>133000</v>
      </c>
      <c r="BA9578" s="138">
        <f t="shared" ca="1" si="180"/>
        <v>132999</v>
      </c>
      <c r="BB9578" s="138">
        <f t="shared" ca="1" si="181"/>
        <v>1</v>
      </c>
    </row>
    <row r="9579" spans="52:54" ht="15.75" customHeight="1">
      <c r="AZ9579" s="138">
        <f t="shared" ca="1" si="179"/>
        <v>237000</v>
      </c>
      <c r="BA9579" s="138">
        <f t="shared" ca="1" si="180"/>
        <v>236999</v>
      </c>
      <c r="BB9579" s="138">
        <f t="shared" ca="1" si="181"/>
        <v>1</v>
      </c>
    </row>
    <row r="9580" spans="52:54" ht="15.75" customHeight="1">
      <c r="AZ9580" s="138">
        <f t="shared" ca="1" si="179"/>
        <v>373000</v>
      </c>
      <c r="BA9580" s="138">
        <f t="shared" ca="1" si="180"/>
        <v>372999</v>
      </c>
      <c r="BB9580" s="138">
        <f t="shared" ca="1" si="181"/>
        <v>1</v>
      </c>
    </row>
    <row r="9581" spans="52:54" ht="15.75" customHeight="1">
      <c r="AZ9581" s="138">
        <f t="shared" ca="1" si="179"/>
        <v>200000</v>
      </c>
      <c r="BA9581" s="138">
        <f t="shared" ca="1" si="180"/>
        <v>199999</v>
      </c>
      <c r="BB9581" s="138">
        <f t="shared" ca="1" si="181"/>
        <v>1</v>
      </c>
    </row>
    <row r="9582" spans="52:54" ht="15.75" customHeight="1">
      <c r="AZ9582" s="138">
        <f t="shared" ca="1" si="179"/>
        <v>126000</v>
      </c>
      <c r="BA9582" s="138">
        <f t="shared" ca="1" si="180"/>
        <v>125999</v>
      </c>
      <c r="BB9582" s="138">
        <f t="shared" ca="1" si="181"/>
        <v>1</v>
      </c>
    </row>
    <row r="9583" spans="52:54" ht="15.75" customHeight="1">
      <c r="AZ9583" s="138">
        <f t="shared" ca="1" si="179"/>
        <v>396000</v>
      </c>
      <c r="BA9583" s="138">
        <f t="shared" ca="1" si="180"/>
        <v>395999</v>
      </c>
      <c r="BB9583" s="138">
        <f t="shared" ca="1" si="181"/>
        <v>1</v>
      </c>
    </row>
    <row r="9584" spans="52:54" ht="15.75" customHeight="1">
      <c r="AZ9584" s="138">
        <f t="shared" ca="1" si="179"/>
        <v>218000</v>
      </c>
      <c r="BA9584" s="138">
        <f t="shared" ca="1" si="180"/>
        <v>217999</v>
      </c>
      <c r="BB9584" s="138">
        <f t="shared" ca="1" si="181"/>
        <v>1</v>
      </c>
    </row>
    <row r="9585" spans="52:54" ht="15.75" customHeight="1">
      <c r="AZ9585" s="138">
        <f t="shared" ca="1" si="179"/>
        <v>189000</v>
      </c>
      <c r="BA9585" s="138">
        <f t="shared" ca="1" si="180"/>
        <v>188999</v>
      </c>
      <c r="BB9585" s="138">
        <f t="shared" ca="1" si="181"/>
        <v>1</v>
      </c>
    </row>
    <row r="9586" spans="52:54" ht="15.75" customHeight="1">
      <c r="AZ9586" s="138">
        <f t="shared" ca="1" si="179"/>
        <v>143000</v>
      </c>
      <c r="BA9586" s="138">
        <f t="shared" ca="1" si="180"/>
        <v>142999</v>
      </c>
      <c r="BB9586" s="138">
        <f t="shared" ca="1" si="181"/>
        <v>1</v>
      </c>
    </row>
    <row r="9587" spans="52:54" ht="15.75" customHeight="1">
      <c r="AZ9587" s="138">
        <f t="shared" ca="1" si="179"/>
        <v>199000</v>
      </c>
      <c r="BA9587" s="138">
        <f t="shared" ca="1" si="180"/>
        <v>198999</v>
      </c>
      <c r="BB9587" s="138">
        <f t="shared" ca="1" si="181"/>
        <v>1</v>
      </c>
    </row>
    <row r="9588" spans="52:54" ht="15.75" customHeight="1">
      <c r="AZ9588" s="138">
        <f t="shared" ca="1" si="179"/>
        <v>308000</v>
      </c>
      <c r="BA9588" s="138">
        <f t="shared" ca="1" si="180"/>
        <v>307999</v>
      </c>
      <c r="BB9588" s="138">
        <f t="shared" ca="1" si="181"/>
        <v>1</v>
      </c>
    </row>
    <row r="9589" spans="52:54" ht="15.75" customHeight="1">
      <c r="AZ9589" s="138">
        <f t="shared" ca="1" si="179"/>
        <v>350000</v>
      </c>
      <c r="BA9589" s="138">
        <f t="shared" ca="1" si="180"/>
        <v>349999</v>
      </c>
      <c r="BB9589" s="138">
        <f t="shared" ca="1" si="181"/>
        <v>1</v>
      </c>
    </row>
    <row r="9590" spans="52:54" ht="15.75" customHeight="1">
      <c r="AZ9590" s="138">
        <f t="shared" ca="1" si="179"/>
        <v>221000</v>
      </c>
      <c r="BA9590" s="138">
        <f t="shared" ca="1" si="180"/>
        <v>220999</v>
      </c>
      <c r="BB9590" s="138">
        <f t="shared" ca="1" si="181"/>
        <v>1</v>
      </c>
    </row>
    <row r="9591" spans="52:54" ht="15.75" customHeight="1">
      <c r="AZ9591" s="138">
        <f t="shared" ca="1" si="179"/>
        <v>287000</v>
      </c>
      <c r="BA9591" s="138">
        <f t="shared" ca="1" si="180"/>
        <v>286999</v>
      </c>
      <c r="BB9591" s="138">
        <f t="shared" ca="1" si="181"/>
        <v>1</v>
      </c>
    </row>
    <row r="9592" spans="52:54" ht="15.75" customHeight="1">
      <c r="AZ9592" s="138">
        <f t="shared" ca="1" si="179"/>
        <v>279000</v>
      </c>
      <c r="BA9592" s="138">
        <f t="shared" ca="1" si="180"/>
        <v>278999</v>
      </c>
      <c r="BB9592" s="138">
        <f t="shared" ca="1" si="181"/>
        <v>1</v>
      </c>
    </row>
    <row r="9593" spans="52:54" ht="15.75" customHeight="1">
      <c r="AZ9593" s="138">
        <f t="shared" ca="1" si="179"/>
        <v>121000</v>
      </c>
      <c r="BA9593" s="138">
        <f t="shared" ca="1" si="180"/>
        <v>120999</v>
      </c>
      <c r="BB9593" s="138">
        <f t="shared" ca="1" si="181"/>
        <v>1</v>
      </c>
    </row>
    <row r="9594" spans="52:54" ht="15.75" customHeight="1">
      <c r="AZ9594" s="138">
        <f t="shared" ca="1" si="179"/>
        <v>294000</v>
      </c>
      <c r="BA9594" s="138">
        <f t="shared" ca="1" si="180"/>
        <v>293999</v>
      </c>
      <c r="BB9594" s="138">
        <f t="shared" ca="1" si="181"/>
        <v>1</v>
      </c>
    </row>
    <row r="9595" spans="52:54" ht="15.75" customHeight="1">
      <c r="AZ9595" s="138">
        <f t="shared" ca="1" si="179"/>
        <v>283000</v>
      </c>
      <c r="BA9595" s="138">
        <f t="shared" ca="1" si="180"/>
        <v>282999</v>
      </c>
      <c r="BB9595" s="138">
        <f t="shared" ca="1" si="181"/>
        <v>1</v>
      </c>
    </row>
    <row r="9596" spans="52:54" ht="15.75" customHeight="1">
      <c r="AZ9596" s="138">
        <f t="shared" ca="1" si="179"/>
        <v>342000</v>
      </c>
      <c r="BA9596" s="138">
        <f t="shared" ca="1" si="180"/>
        <v>341999</v>
      </c>
      <c r="BB9596" s="138">
        <f t="shared" ca="1" si="181"/>
        <v>1</v>
      </c>
    </row>
    <row r="9597" spans="52:54" ht="15.75" customHeight="1">
      <c r="AZ9597" s="138">
        <f t="shared" ca="1" si="179"/>
        <v>280000</v>
      </c>
      <c r="BA9597" s="138">
        <f t="shared" ca="1" si="180"/>
        <v>279999</v>
      </c>
      <c r="BB9597" s="138">
        <f t="shared" ca="1" si="181"/>
        <v>1</v>
      </c>
    </row>
    <row r="9598" spans="52:54" ht="15.75" customHeight="1">
      <c r="AZ9598" s="138">
        <f t="shared" ca="1" si="179"/>
        <v>333000</v>
      </c>
      <c r="BA9598" s="138">
        <f t="shared" ca="1" si="180"/>
        <v>332999</v>
      </c>
      <c r="BB9598" s="138">
        <f t="shared" ca="1" si="181"/>
        <v>1</v>
      </c>
    </row>
    <row r="9599" spans="52:54" ht="15.75" customHeight="1">
      <c r="AZ9599" s="138">
        <f t="shared" ca="1" si="179"/>
        <v>388000</v>
      </c>
      <c r="BA9599" s="138">
        <f t="shared" ca="1" si="180"/>
        <v>387999</v>
      </c>
      <c r="BB9599" s="138">
        <f t="shared" ca="1" si="181"/>
        <v>1</v>
      </c>
    </row>
    <row r="9600" spans="52:54" ht="15.75" customHeight="1">
      <c r="AZ9600" s="138">
        <f t="shared" ca="1" si="179"/>
        <v>200000</v>
      </c>
      <c r="BA9600" s="138">
        <f t="shared" ca="1" si="180"/>
        <v>199999</v>
      </c>
      <c r="BB9600" s="138">
        <f t="shared" ca="1" si="181"/>
        <v>1</v>
      </c>
    </row>
    <row r="9601" spans="52:54" ht="15.75" customHeight="1">
      <c r="AZ9601" s="138">
        <f t="shared" ca="1" si="179"/>
        <v>375000</v>
      </c>
      <c r="BA9601" s="138">
        <f t="shared" ca="1" si="180"/>
        <v>374999</v>
      </c>
      <c r="BB9601" s="138">
        <f t="shared" ca="1" si="181"/>
        <v>1</v>
      </c>
    </row>
    <row r="9602" spans="52:54" ht="15.75" customHeight="1">
      <c r="AZ9602" s="138">
        <f t="shared" ca="1" si="179"/>
        <v>389000</v>
      </c>
      <c r="BA9602" s="138">
        <f t="shared" ca="1" si="180"/>
        <v>388999</v>
      </c>
      <c r="BB9602" s="138">
        <f t="shared" ca="1" si="181"/>
        <v>1</v>
      </c>
    </row>
    <row r="9603" spans="52:54" ht="15.75" customHeight="1">
      <c r="AZ9603" s="138">
        <f t="shared" ca="1" si="179"/>
        <v>206000</v>
      </c>
      <c r="BA9603" s="138">
        <f t="shared" ca="1" si="180"/>
        <v>205999</v>
      </c>
      <c r="BB9603" s="138">
        <f t="shared" ca="1" si="181"/>
        <v>1</v>
      </c>
    </row>
    <row r="9604" spans="52:54" ht="15.75" customHeight="1">
      <c r="AZ9604" s="138">
        <f t="shared" ca="1" si="179"/>
        <v>400000</v>
      </c>
      <c r="BA9604" s="138">
        <f t="shared" ca="1" si="180"/>
        <v>399999</v>
      </c>
      <c r="BB9604" s="138">
        <f t="shared" ca="1" si="181"/>
        <v>1</v>
      </c>
    </row>
    <row r="9605" spans="52:54" ht="15.75" customHeight="1">
      <c r="AZ9605" s="138">
        <f t="shared" ca="1" si="179"/>
        <v>162000</v>
      </c>
      <c r="BA9605" s="138">
        <f t="shared" ca="1" si="180"/>
        <v>161999</v>
      </c>
      <c r="BB9605" s="138">
        <f t="shared" ca="1" si="181"/>
        <v>1</v>
      </c>
    </row>
    <row r="9606" spans="52:54" ht="15.75" customHeight="1">
      <c r="AZ9606" s="138">
        <f t="shared" ca="1" si="179"/>
        <v>280000</v>
      </c>
      <c r="BA9606" s="138">
        <f t="shared" ca="1" si="180"/>
        <v>279999</v>
      </c>
      <c r="BB9606" s="138">
        <f t="shared" ca="1" si="181"/>
        <v>1</v>
      </c>
    </row>
    <row r="9607" spans="52:54" ht="15.75" customHeight="1">
      <c r="AZ9607" s="138">
        <f t="shared" ca="1" si="179"/>
        <v>372000</v>
      </c>
      <c r="BA9607" s="138">
        <f t="shared" ca="1" si="180"/>
        <v>371999</v>
      </c>
      <c r="BB9607" s="138">
        <f t="shared" ca="1" si="181"/>
        <v>1</v>
      </c>
    </row>
    <row r="9608" spans="52:54" ht="15.75" customHeight="1">
      <c r="AZ9608" s="138">
        <f t="shared" ca="1" si="179"/>
        <v>201000</v>
      </c>
      <c r="BA9608" s="138">
        <f t="shared" ca="1" si="180"/>
        <v>200999</v>
      </c>
      <c r="BB9608" s="138">
        <f t="shared" ca="1" si="181"/>
        <v>1</v>
      </c>
    </row>
    <row r="9609" spans="52:54" ht="15.75" customHeight="1">
      <c r="AZ9609" s="138">
        <f t="shared" ca="1" si="179"/>
        <v>291000</v>
      </c>
      <c r="BA9609" s="138">
        <f t="shared" ca="1" si="180"/>
        <v>290999</v>
      </c>
      <c r="BB9609" s="138">
        <f t="shared" ca="1" si="181"/>
        <v>1</v>
      </c>
    </row>
    <row r="9610" spans="52:54" ht="15.75" customHeight="1">
      <c r="AZ9610" s="138">
        <f t="shared" ca="1" si="179"/>
        <v>288000</v>
      </c>
      <c r="BA9610" s="138">
        <f t="shared" ca="1" si="180"/>
        <v>287999</v>
      </c>
      <c r="BB9610" s="138">
        <f t="shared" ca="1" si="181"/>
        <v>1</v>
      </c>
    </row>
    <row r="9611" spans="52:54" ht="15.75" customHeight="1">
      <c r="AZ9611" s="138">
        <f t="shared" ca="1" si="179"/>
        <v>283000</v>
      </c>
      <c r="BA9611" s="138">
        <f t="shared" ca="1" si="180"/>
        <v>282999</v>
      </c>
      <c r="BB9611" s="138">
        <f t="shared" ca="1" si="181"/>
        <v>1</v>
      </c>
    </row>
    <row r="9612" spans="52:54" ht="15.75" customHeight="1">
      <c r="AZ9612" s="138">
        <f t="shared" ca="1" si="179"/>
        <v>376000</v>
      </c>
      <c r="BA9612" s="138">
        <f t="shared" ca="1" si="180"/>
        <v>375999</v>
      </c>
      <c r="BB9612" s="138">
        <f t="shared" ca="1" si="181"/>
        <v>1</v>
      </c>
    </row>
    <row r="9613" spans="52:54" ht="15.75" customHeight="1">
      <c r="AZ9613" s="138">
        <f t="shared" ca="1" si="179"/>
        <v>388000</v>
      </c>
      <c r="BA9613" s="138">
        <f t="shared" ca="1" si="180"/>
        <v>387999</v>
      </c>
      <c r="BB9613" s="138">
        <f t="shared" ca="1" si="181"/>
        <v>1</v>
      </c>
    </row>
    <row r="9614" spans="52:54" ht="15.75" customHeight="1">
      <c r="AZ9614" s="138">
        <f t="shared" ca="1" si="179"/>
        <v>340000</v>
      </c>
      <c r="BA9614" s="138">
        <f t="shared" ca="1" si="180"/>
        <v>339999</v>
      </c>
      <c r="BB9614" s="138">
        <f t="shared" ca="1" si="181"/>
        <v>1</v>
      </c>
    </row>
    <row r="9615" spans="52:54" ht="15.75" customHeight="1">
      <c r="AZ9615" s="138">
        <f t="shared" ca="1" si="179"/>
        <v>219000</v>
      </c>
      <c r="BA9615" s="138">
        <f t="shared" ca="1" si="180"/>
        <v>218999</v>
      </c>
      <c r="BB9615" s="138">
        <f t="shared" ca="1" si="181"/>
        <v>1</v>
      </c>
    </row>
    <row r="9616" spans="52:54" ht="15.75" customHeight="1">
      <c r="AZ9616" s="138">
        <f t="shared" ca="1" si="179"/>
        <v>109000</v>
      </c>
      <c r="BA9616" s="138">
        <f t="shared" ca="1" si="180"/>
        <v>108999</v>
      </c>
      <c r="BB9616" s="138">
        <f t="shared" ca="1" si="181"/>
        <v>1</v>
      </c>
    </row>
    <row r="9617" spans="52:54" ht="15.75" customHeight="1">
      <c r="AZ9617" s="138">
        <f t="shared" ca="1" si="179"/>
        <v>337000</v>
      </c>
      <c r="BA9617" s="138">
        <f t="shared" ca="1" si="180"/>
        <v>336999</v>
      </c>
      <c r="BB9617" s="138">
        <f t="shared" ca="1" si="181"/>
        <v>1</v>
      </c>
    </row>
    <row r="9618" spans="52:54" ht="15.75" customHeight="1">
      <c r="AZ9618" s="138">
        <f t="shared" ca="1" si="179"/>
        <v>345000</v>
      </c>
      <c r="BA9618" s="138">
        <f t="shared" ca="1" si="180"/>
        <v>344999</v>
      </c>
      <c r="BB9618" s="138">
        <f t="shared" ca="1" si="181"/>
        <v>1</v>
      </c>
    </row>
    <row r="9619" spans="52:54" ht="15.75" customHeight="1">
      <c r="AZ9619" s="138">
        <f t="shared" ca="1" si="179"/>
        <v>183000</v>
      </c>
      <c r="BA9619" s="138">
        <f t="shared" ca="1" si="180"/>
        <v>182999</v>
      </c>
      <c r="BB9619" s="138">
        <f t="shared" ca="1" si="181"/>
        <v>1</v>
      </c>
    </row>
    <row r="9620" spans="52:54" ht="15.75" customHeight="1">
      <c r="AZ9620" s="138">
        <f t="shared" ca="1" si="179"/>
        <v>393000</v>
      </c>
      <c r="BA9620" s="138">
        <f t="shared" ca="1" si="180"/>
        <v>392999</v>
      </c>
      <c r="BB9620" s="138">
        <f t="shared" ca="1" si="181"/>
        <v>1</v>
      </c>
    </row>
    <row r="9621" spans="52:54" ht="15.75" customHeight="1">
      <c r="AZ9621" s="138">
        <f t="shared" ca="1" si="179"/>
        <v>292000</v>
      </c>
      <c r="BA9621" s="138">
        <f t="shared" ca="1" si="180"/>
        <v>291999</v>
      </c>
      <c r="BB9621" s="138">
        <f t="shared" ca="1" si="181"/>
        <v>1</v>
      </c>
    </row>
    <row r="9622" spans="52:54" ht="15.75" customHeight="1">
      <c r="AZ9622" s="138">
        <f t="shared" ca="1" si="179"/>
        <v>112000</v>
      </c>
      <c r="BA9622" s="138">
        <f t="shared" ca="1" si="180"/>
        <v>111999</v>
      </c>
      <c r="BB9622" s="138">
        <f t="shared" ca="1" si="181"/>
        <v>1</v>
      </c>
    </row>
    <row r="9623" spans="52:54" ht="15.75" customHeight="1">
      <c r="AZ9623" s="138">
        <f t="shared" ca="1" si="179"/>
        <v>173000</v>
      </c>
      <c r="BA9623" s="138">
        <f t="shared" ca="1" si="180"/>
        <v>172999</v>
      </c>
      <c r="BB9623" s="138">
        <f t="shared" ca="1" si="181"/>
        <v>1</v>
      </c>
    </row>
    <row r="9624" spans="52:54" ht="15.75" customHeight="1">
      <c r="AZ9624" s="138">
        <f t="shared" ca="1" si="179"/>
        <v>377000</v>
      </c>
      <c r="BA9624" s="138">
        <f t="shared" ca="1" si="180"/>
        <v>376999</v>
      </c>
      <c r="BB9624" s="138">
        <f t="shared" ca="1" si="181"/>
        <v>1</v>
      </c>
    </row>
    <row r="9625" spans="52:54" ht="15.75" customHeight="1">
      <c r="AZ9625" s="138">
        <f t="shared" ca="1" si="179"/>
        <v>197000</v>
      </c>
      <c r="BA9625" s="138">
        <f t="shared" ca="1" si="180"/>
        <v>196999</v>
      </c>
      <c r="BB9625" s="138">
        <f t="shared" ca="1" si="181"/>
        <v>1</v>
      </c>
    </row>
    <row r="9626" spans="52:54" ht="15.75" customHeight="1">
      <c r="AZ9626" s="138">
        <f t="shared" ca="1" si="179"/>
        <v>300000</v>
      </c>
      <c r="BA9626" s="138">
        <f t="shared" ca="1" si="180"/>
        <v>299999</v>
      </c>
      <c r="BB9626" s="138">
        <f t="shared" ca="1" si="181"/>
        <v>1</v>
      </c>
    </row>
    <row r="9627" spans="52:54" ht="15.75" customHeight="1">
      <c r="AZ9627" s="138">
        <f t="shared" ca="1" si="179"/>
        <v>325000</v>
      </c>
      <c r="BA9627" s="138">
        <f t="shared" ca="1" si="180"/>
        <v>324999</v>
      </c>
      <c r="BB9627" s="138">
        <f t="shared" ca="1" si="181"/>
        <v>1</v>
      </c>
    </row>
    <row r="9628" spans="52:54" ht="15.75" customHeight="1">
      <c r="AZ9628" s="138">
        <f t="shared" ca="1" si="179"/>
        <v>354000</v>
      </c>
      <c r="BA9628" s="138">
        <f t="shared" ca="1" si="180"/>
        <v>353999</v>
      </c>
      <c r="BB9628" s="138">
        <f t="shared" ca="1" si="181"/>
        <v>1</v>
      </c>
    </row>
    <row r="9629" spans="52:54" ht="15.75" customHeight="1">
      <c r="AZ9629" s="138">
        <f t="shared" ca="1" si="179"/>
        <v>107000</v>
      </c>
      <c r="BA9629" s="138">
        <f t="shared" ca="1" si="180"/>
        <v>106999</v>
      </c>
      <c r="BB9629" s="138">
        <f t="shared" ca="1" si="181"/>
        <v>1</v>
      </c>
    </row>
    <row r="9630" spans="52:54" ht="15.75" customHeight="1">
      <c r="AZ9630" s="138">
        <f t="shared" ca="1" si="179"/>
        <v>186000</v>
      </c>
      <c r="BA9630" s="138">
        <f t="shared" ca="1" si="180"/>
        <v>185999</v>
      </c>
      <c r="BB9630" s="138">
        <f t="shared" ca="1" si="181"/>
        <v>1</v>
      </c>
    </row>
    <row r="9631" spans="52:54" ht="15.75" customHeight="1">
      <c r="AZ9631" s="138">
        <f t="shared" ca="1" si="179"/>
        <v>104000</v>
      </c>
      <c r="BA9631" s="138">
        <f t="shared" ca="1" si="180"/>
        <v>103999</v>
      </c>
      <c r="BB9631" s="138">
        <f t="shared" ca="1" si="181"/>
        <v>1</v>
      </c>
    </row>
    <row r="9632" spans="52:54" ht="15.75" customHeight="1">
      <c r="AZ9632" s="138">
        <f t="shared" ca="1" si="179"/>
        <v>132000</v>
      </c>
      <c r="BA9632" s="138">
        <f t="shared" ca="1" si="180"/>
        <v>131999</v>
      </c>
      <c r="BB9632" s="138">
        <f t="shared" ca="1" si="181"/>
        <v>1</v>
      </c>
    </row>
    <row r="9633" spans="52:54" ht="15.75" customHeight="1">
      <c r="AZ9633" s="138">
        <f t="shared" ca="1" si="179"/>
        <v>318000</v>
      </c>
      <c r="BA9633" s="138">
        <f t="shared" ca="1" si="180"/>
        <v>317999</v>
      </c>
      <c r="BB9633" s="138">
        <f t="shared" ca="1" si="181"/>
        <v>1</v>
      </c>
    </row>
    <row r="9634" spans="52:54" ht="15.75" customHeight="1">
      <c r="AZ9634" s="138">
        <f t="shared" ca="1" si="179"/>
        <v>291000</v>
      </c>
      <c r="BA9634" s="138">
        <f t="shared" ca="1" si="180"/>
        <v>290999</v>
      </c>
      <c r="BB9634" s="138">
        <f t="shared" ca="1" si="181"/>
        <v>1</v>
      </c>
    </row>
    <row r="9635" spans="52:54" ht="15.75" customHeight="1">
      <c r="AZ9635" s="138">
        <f t="shared" ca="1" si="179"/>
        <v>294000</v>
      </c>
      <c r="BA9635" s="138">
        <f t="shared" ca="1" si="180"/>
        <v>293999</v>
      </c>
      <c r="BB9635" s="138">
        <f t="shared" ca="1" si="181"/>
        <v>1</v>
      </c>
    </row>
    <row r="9636" spans="52:54" ht="15.75" customHeight="1">
      <c r="AZ9636" s="138">
        <f t="shared" ca="1" si="179"/>
        <v>319000</v>
      </c>
      <c r="BA9636" s="138">
        <f t="shared" ca="1" si="180"/>
        <v>318999</v>
      </c>
      <c r="BB9636" s="138">
        <f t="shared" ca="1" si="181"/>
        <v>1</v>
      </c>
    </row>
    <row r="9637" spans="52:54" ht="15.75" customHeight="1">
      <c r="AZ9637" s="138">
        <f t="shared" ca="1" si="179"/>
        <v>345000</v>
      </c>
      <c r="BA9637" s="138">
        <f t="shared" ca="1" si="180"/>
        <v>344999</v>
      </c>
      <c r="BB9637" s="138">
        <f t="shared" ca="1" si="181"/>
        <v>1</v>
      </c>
    </row>
    <row r="9638" spans="52:54" ht="15.75" customHeight="1">
      <c r="AZ9638" s="138">
        <f t="shared" ca="1" si="179"/>
        <v>231000</v>
      </c>
      <c r="BA9638" s="138">
        <f t="shared" ca="1" si="180"/>
        <v>230999</v>
      </c>
      <c r="BB9638" s="138">
        <f t="shared" ca="1" si="181"/>
        <v>1</v>
      </c>
    </row>
    <row r="9639" spans="52:54" ht="15.75" customHeight="1">
      <c r="AZ9639" s="138">
        <f t="shared" ca="1" si="179"/>
        <v>254000</v>
      </c>
      <c r="BA9639" s="138">
        <f t="shared" ca="1" si="180"/>
        <v>253999</v>
      </c>
      <c r="BB9639" s="138">
        <f t="shared" ca="1" si="181"/>
        <v>1</v>
      </c>
    </row>
    <row r="9640" spans="52:54" ht="15.75" customHeight="1">
      <c r="AZ9640" s="138">
        <f t="shared" ca="1" si="179"/>
        <v>171000</v>
      </c>
      <c r="BA9640" s="138">
        <f t="shared" ca="1" si="180"/>
        <v>170999</v>
      </c>
      <c r="BB9640" s="138">
        <f t="shared" ca="1" si="181"/>
        <v>1</v>
      </c>
    </row>
    <row r="9641" spans="52:54" ht="15.75" customHeight="1">
      <c r="AZ9641" s="138">
        <f t="shared" ca="1" si="179"/>
        <v>100000</v>
      </c>
      <c r="BA9641" s="138">
        <f t="shared" ca="1" si="180"/>
        <v>99999</v>
      </c>
      <c r="BB9641" s="138">
        <f t="shared" ca="1" si="181"/>
        <v>1</v>
      </c>
    </row>
    <row r="9642" spans="52:54" ht="15.75" customHeight="1">
      <c r="AZ9642" s="138">
        <f t="shared" ca="1" si="179"/>
        <v>143000</v>
      </c>
      <c r="BA9642" s="138">
        <f t="shared" ca="1" si="180"/>
        <v>142999</v>
      </c>
      <c r="BB9642" s="138">
        <f t="shared" ca="1" si="181"/>
        <v>1</v>
      </c>
    </row>
    <row r="9643" spans="52:54" ht="15.75" customHeight="1">
      <c r="AZ9643" s="138">
        <f t="shared" ca="1" si="179"/>
        <v>360000</v>
      </c>
      <c r="BA9643" s="138">
        <f t="shared" ca="1" si="180"/>
        <v>359999</v>
      </c>
      <c r="BB9643" s="138">
        <f t="shared" ca="1" si="181"/>
        <v>1</v>
      </c>
    </row>
    <row r="9644" spans="52:54" ht="15.75" customHeight="1">
      <c r="AZ9644" s="138">
        <f t="shared" ca="1" si="179"/>
        <v>156000</v>
      </c>
      <c r="BA9644" s="138">
        <f t="shared" ca="1" si="180"/>
        <v>155999</v>
      </c>
      <c r="BB9644" s="138">
        <f t="shared" ca="1" si="181"/>
        <v>1</v>
      </c>
    </row>
    <row r="9645" spans="52:54" ht="15.75" customHeight="1">
      <c r="AZ9645" s="138">
        <f t="shared" ca="1" si="179"/>
        <v>158000</v>
      </c>
      <c r="BA9645" s="138">
        <f t="shared" ca="1" si="180"/>
        <v>157999</v>
      </c>
      <c r="BB9645" s="138">
        <f t="shared" ca="1" si="181"/>
        <v>1</v>
      </c>
    </row>
    <row r="9646" spans="52:54" ht="15.75" customHeight="1">
      <c r="AZ9646" s="138">
        <f t="shared" ca="1" si="179"/>
        <v>159000</v>
      </c>
      <c r="BA9646" s="138">
        <f t="shared" ca="1" si="180"/>
        <v>158999</v>
      </c>
      <c r="BB9646" s="138">
        <f t="shared" ca="1" si="181"/>
        <v>1</v>
      </c>
    </row>
    <row r="9647" spans="52:54" ht="15.75" customHeight="1">
      <c r="AZ9647" s="138">
        <f t="shared" ca="1" si="179"/>
        <v>233000</v>
      </c>
      <c r="BA9647" s="138">
        <f t="shared" ca="1" si="180"/>
        <v>232999</v>
      </c>
      <c r="BB9647" s="138">
        <f t="shared" ca="1" si="181"/>
        <v>1</v>
      </c>
    </row>
    <row r="9648" spans="52:54" ht="15.75" customHeight="1">
      <c r="AZ9648" s="138">
        <f t="shared" ca="1" si="179"/>
        <v>354000</v>
      </c>
      <c r="BA9648" s="138">
        <f t="shared" ca="1" si="180"/>
        <v>353999</v>
      </c>
      <c r="BB9648" s="138">
        <f t="shared" ca="1" si="181"/>
        <v>1</v>
      </c>
    </row>
    <row r="9649" spans="52:54" ht="15.75" customHeight="1">
      <c r="AZ9649" s="138">
        <f t="shared" ca="1" si="179"/>
        <v>182000</v>
      </c>
      <c r="BA9649" s="138">
        <f t="shared" ca="1" si="180"/>
        <v>181999</v>
      </c>
      <c r="BB9649" s="138">
        <f t="shared" ca="1" si="181"/>
        <v>1</v>
      </c>
    </row>
    <row r="9650" spans="52:54" ht="15.75" customHeight="1">
      <c r="AZ9650" s="138">
        <f t="shared" ca="1" si="179"/>
        <v>380000</v>
      </c>
      <c r="BA9650" s="138">
        <f t="shared" ca="1" si="180"/>
        <v>379999</v>
      </c>
      <c r="BB9650" s="138">
        <f t="shared" ca="1" si="181"/>
        <v>1</v>
      </c>
    </row>
    <row r="9651" spans="52:54" ht="15.75" customHeight="1">
      <c r="AZ9651" s="138">
        <f t="shared" ca="1" si="179"/>
        <v>196000</v>
      </c>
      <c r="BA9651" s="138">
        <f t="shared" ca="1" si="180"/>
        <v>195999</v>
      </c>
      <c r="BB9651" s="138">
        <f t="shared" ca="1" si="181"/>
        <v>1</v>
      </c>
    </row>
    <row r="9652" spans="52:54" ht="15.75" customHeight="1">
      <c r="AZ9652" s="138">
        <f t="shared" ca="1" si="179"/>
        <v>101000</v>
      </c>
      <c r="BA9652" s="138">
        <f t="shared" ca="1" si="180"/>
        <v>100999</v>
      </c>
      <c r="BB9652" s="138">
        <f t="shared" ca="1" si="181"/>
        <v>1</v>
      </c>
    </row>
    <row r="9653" spans="52:54" ht="15.75" customHeight="1">
      <c r="AZ9653" s="138">
        <f t="shared" ca="1" si="179"/>
        <v>174000</v>
      </c>
      <c r="BA9653" s="138">
        <f t="shared" ca="1" si="180"/>
        <v>173999</v>
      </c>
      <c r="BB9653" s="138">
        <f t="shared" ca="1" si="181"/>
        <v>1</v>
      </c>
    </row>
    <row r="9654" spans="52:54" ht="15.75" customHeight="1">
      <c r="AZ9654" s="138">
        <f t="shared" ca="1" si="179"/>
        <v>321000</v>
      </c>
      <c r="BA9654" s="138">
        <f t="shared" ca="1" si="180"/>
        <v>320999</v>
      </c>
      <c r="BB9654" s="138">
        <f t="shared" ca="1" si="181"/>
        <v>1</v>
      </c>
    </row>
    <row r="9655" spans="52:54" ht="15.75" customHeight="1">
      <c r="AZ9655" s="138">
        <f t="shared" ca="1" si="179"/>
        <v>308000</v>
      </c>
      <c r="BA9655" s="138">
        <f t="shared" ca="1" si="180"/>
        <v>307999</v>
      </c>
      <c r="BB9655" s="138">
        <f t="shared" ca="1" si="181"/>
        <v>1</v>
      </c>
    </row>
    <row r="9656" spans="52:54" ht="15.75" customHeight="1">
      <c r="AZ9656" s="138">
        <f t="shared" ca="1" si="179"/>
        <v>357000</v>
      </c>
      <c r="BA9656" s="138">
        <f t="shared" ca="1" si="180"/>
        <v>356999</v>
      </c>
      <c r="BB9656" s="138">
        <f t="shared" ca="1" si="181"/>
        <v>1</v>
      </c>
    </row>
    <row r="9657" spans="52:54" ht="15.75" customHeight="1">
      <c r="AZ9657" s="138">
        <f t="shared" ca="1" si="179"/>
        <v>201000</v>
      </c>
      <c r="BA9657" s="138">
        <f t="shared" ca="1" si="180"/>
        <v>200999</v>
      </c>
      <c r="BB9657" s="138">
        <f t="shared" ca="1" si="181"/>
        <v>1</v>
      </c>
    </row>
    <row r="9658" spans="52:54" ht="15.75" customHeight="1">
      <c r="AZ9658" s="138">
        <f t="shared" ca="1" si="179"/>
        <v>372000</v>
      </c>
      <c r="BA9658" s="138">
        <f t="shared" ca="1" si="180"/>
        <v>371999</v>
      </c>
      <c r="BB9658" s="138">
        <f t="shared" ca="1" si="181"/>
        <v>1</v>
      </c>
    </row>
    <row r="9659" spans="52:54" ht="15.75" customHeight="1">
      <c r="AZ9659" s="138">
        <f t="shared" ca="1" si="179"/>
        <v>212000</v>
      </c>
      <c r="BA9659" s="138">
        <f t="shared" ca="1" si="180"/>
        <v>211999</v>
      </c>
      <c r="BB9659" s="138">
        <f t="shared" ca="1" si="181"/>
        <v>1</v>
      </c>
    </row>
    <row r="9660" spans="52:54" ht="15.75" customHeight="1">
      <c r="AZ9660" s="138">
        <f t="shared" ca="1" si="179"/>
        <v>221000</v>
      </c>
      <c r="BA9660" s="138">
        <f t="shared" ca="1" si="180"/>
        <v>220999</v>
      </c>
      <c r="BB9660" s="138">
        <f t="shared" ca="1" si="181"/>
        <v>1</v>
      </c>
    </row>
    <row r="9661" spans="52:54" ht="15.75" customHeight="1">
      <c r="AZ9661" s="138">
        <f t="shared" ca="1" si="179"/>
        <v>369000</v>
      </c>
      <c r="BA9661" s="138">
        <f t="shared" ca="1" si="180"/>
        <v>368999</v>
      </c>
      <c r="BB9661" s="138">
        <f t="shared" ca="1" si="181"/>
        <v>1</v>
      </c>
    </row>
    <row r="9662" spans="52:54" ht="15.75" customHeight="1">
      <c r="AZ9662" s="138">
        <f t="shared" ca="1" si="179"/>
        <v>395000</v>
      </c>
      <c r="BA9662" s="138">
        <f t="shared" ca="1" si="180"/>
        <v>394999</v>
      </c>
      <c r="BB9662" s="138">
        <f t="shared" ca="1" si="181"/>
        <v>1</v>
      </c>
    </row>
    <row r="9663" spans="52:54" ht="15.75" customHeight="1">
      <c r="AZ9663" s="138">
        <f t="shared" ca="1" si="179"/>
        <v>287000</v>
      </c>
      <c r="BA9663" s="138">
        <f t="shared" ca="1" si="180"/>
        <v>286999</v>
      </c>
      <c r="BB9663" s="138">
        <f t="shared" ca="1" si="181"/>
        <v>1</v>
      </c>
    </row>
    <row r="9664" spans="52:54" ht="15.75" customHeight="1">
      <c r="AZ9664" s="138">
        <f t="shared" ca="1" si="179"/>
        <v>172000</v>
      </c>
      <c r="BA9664" s="138">
        <f t="shared" ca="1" si="180"/>
        <v>171999</v>
      </c>
      <c r="BB9664" s="138">
        <f t="shared" ca="1" si="181"/>
        <v>1</v>
      </c>
    </row>
    <row r="9665" spans="52:54" ht="15.75" customHeight="1">
      <c r="AZ9665" s="138">
        <f t="shared" ca="1" si="179"/>
        <v>383000</v>
      </c>
      <c r="BA9665" s="138">
        <f t="shared" ca="1" si="180"/>
        <v>382999</v>
      </c>
      <c r="BB9665" s="138">
        <f t="shared" ca="1" si="181"/>
        <v>1</v>
      </c>
    </row>
    <row r="9666" spans="52:54" ht="15.75" customHeight="1">
      <c r="AZ9666" s="138">
        <f t="shared" ca="1" si="179"/>
        <v>317000</v>
      </c>
      <c r="BA9666" s="138">
        <f t="shared" ca="1" si="180"/>
        <v>316999</v>
      </c>
      <c r="BB9666" s="138">
        <f t="shared" ca="1" si="181"/>
        <v>1</v>
      </c>
    </row>
    <row r="9667" spans="52:54" ht="15.75" customHeight="1">
      <c r="AZ9667" s="138">
        <f t="shared" ca="1" si="179"/>
        <v>385000</v>
      </c>
      <c r="BA9667" s="138">
        <f t="shared" ca="1" si="180"/>
        <v>384999</v>
      </c>
      <c r="BB9667" s="138">
        <f t="shared" ca="1" si="181"/>
        <v>1</v>
      </c>
    </row>
    <row r="9668" spans="52:54" ht="15.75" customHeight="1">
      <c r="AZ9668" s="138">
        <f t="shared" ca="1" si="179"/>
        <v>328000</v>
      </c>
      <c r="BA9668" s="138">
        <f t="shared" ca="1" si="180"/>
        <v>327999</v>
      </c>
      <c r="BB9668" s="138">
        <f t="shared" ca="1" si="181"/>
        <v>1</v>
      </c>
    </row>
    <row r="9669" spans="52:54" ht="15.75" customHeight="1">
      <c r="AZ9669" s="138">
        <f t="shared" ca="1" si="179"/>
        <v>111000</v>
      </c>
      <c r="BA9669" s="138">
        <f t="shared" ca="1" si="180"/>
        <v>110999</v>
      </c>
      <c r="BB9669" s="138">
        <f t="shared" ca="1" si="181"/>
        <v>1</v>
      </c>
    </row>
    <row r="9670" spans="52:54" ht="15.75" customHeight="1">
      <c r="AZ9670" s="138">
        <f t="shared" ca="1" si="179"/>
        <v>295000</v>
      </c>
      <c r="BA9670" s="138">
        <f t="shared" ca="1" si="180"/>
        <v>294999</v>
      </c>
      <c r="BB9670" s="138">
        <f t="shared" ca="1" si="181"/>
        <v>1</v>
      </c>
    </row>
    <row r="9671" spans="52:54" ht="15.75" customHeight="1">
      <c r="AZ9671" s="138">
        <f t="shared" ca="1" si="179"/>
        <v>306000</v>
      </c>
      <c r="BA9671" s="138">
        <f t="shared" ca="1" si="180"/>
        <v>305999</v>
      </c>
      <c r="BB9671" s="138">
        <f t="shared" ca="1" si="181"/>
        <v>1</v>
      </c>
    </row>
    <row r="9672" spans="52:54" ht="15.75" customHeight="1">
      <c r="AZ9672" s="138">
        <f t="shared" ca="1" si="179"/>
        <v>152000</v>
      </c>
      <c r="BA9672" s="138">
        <f t="shared" ca="1" si="180"/>
        <v>151999</v>
      </c>
      <c r="BB9672" s="138">
        <f t="shared" ca="1" si="181"/>
        <v>1</v>
      </c>
    </row>
    <row r="9673" spans="52:54" ht="15.75" customHeight="1">
      <c r="AZ9673" s="138">
        <f t="shared" ca="1" si="179"/>
        <v>191000</v>
      </c>
      <c r="BA9673" s="138">
        <f t="shared" ca="1" si="180"/>
        <v>190999</v>
      </c>
      <c r="BB9673" s="138">
        <f t="shared" ca="1" si="181"/>
        <v>1</v>
      </c>
    </row>
    <row r="9674" spans="52:54" ht="15.75" customHeight="1">
      <c r="AZ9674" s="138">
        <f t="shared" ca="1" si="179"/>
        <v>146000</v>
      </c>
      <c r="BA9674" s="138">
        <f t="shared" ca="1" si="180"/>
        <v>145999</v>
      </c>
      <c r="BB9674" s="138">
        <f t="shared" ca="1" si="181"/>
        <v>1</v>
      </c>
    </row>
    <row r="9675" spans="52:54" ht="15.75" customHeight="1">
      <c r="AZ9675" s="138">
        <f t="shared" ca="1" si="179"/>
        <v>203000</v>
      </c>
      <c r="BA9675" s="138">
        <f t="shared" ca="1" si="180"/>
        <v>202999</v>
      </c>
      <c r="BB9675" s="138">
        <f t="shared" ca="1" si="181"/>
        <v>1</v>
      </c>
    </row>
    <row r="9676" spans="52:54" ht="15.75" customHeight="1">
      <c r="AZ9676" s="138">
        <f t="shared" ca="1" si="179"/>
        <v>151000</v>
      </c>
      <c r="BA9676" s="138">
        <f t="shared" ca="1" si="180"/>
        <v>150999</v>
      </c>
      <c r="BB9676" s="138">
        <f t="shared" ca="1" si="181"/>
        <v>1</v>
      </c>
    </row>
    <row r="9677" spans="52:54" ht="15.75" customHeight="1">
      <c r="AZ9677" s="138">
        <f t="shared" ca="1" si="179"/>
        <v>251000</v>
      </c>
      <c r="BA9677" s="138">
        <f t="shared" ca="1" si="180"/>
        <v>250999</v>
      </c>
      <c r="BB9677" s="138">
        <f t="shared" ca="1" si="181"/>
        <v>1</v>
      </c>
    </row>
    <row r="9678" spans="52:54" ht="15.75" customHeight="1">
      <c r="AZ9678" s="138">
        <f t="shared" ca="1" si="179"/>
        <v>305000</v>
      </c>
      <c r="BA9678" s="138">
        <f t="shared" ca="1" si="180"/>
        <v>304999</v>
      </c>
      <c r="BB9678" s="138">
        <f t="shared" ca="1" si="181"/>
        <v>1</v>
      </c>
    </row>
    <row r="9679" spans="52:54" ht="15.75" customHeight="1">
      <c r="AZ9679" s="138">
        <f t="shared" ca="1" si="179"/>
        <v>196000</v>
      </c>
      <c r="BA9679" s="138">
        <f t="shared" ca="1" si="180"/>
        <v>195999</v>
      </c>
      <c r="BB9679" s="138">
        <f t="shared" ca="1" si="181"/>
        <v>1</v>
      </c>
    </row>
    <row r="9680" spans="52:54" ht="15.75" customHeight="1">
      <c r="AZ9680" s="138">
        <f t="shared" ca="1" si="179"/>
        <v>282000</v>
      </c>
      <c r="BA9680" s="138">
        <f t="shared" ca="1" si="180"/>
        <v>281999</v>
      </c>
      <c r="BB9680" s="138">
        <f t="shared" ca="1" si="181"/>
        <v>1</v>
      </c>
    </row>
    <row r="9681" spans="52:54" ht="15.75" customHeight="1">
      <c r="AZ9681" s="138">
        <f t="shared" ca="1" si="179"/>
        <v>124000</v>
      </c>
      <c r="BA9681" s="138">
        <f t="shared" ca="1" si="180"/>
        <v>123999</v>
      </c>
      <c r="BB9681" s="138">
        <f t="shared" ca="1" si="181"/>
        <v>1</v>
      </c>
    </row>
    <row r="9682" spans="52:54" ht="15.75" customHeight="1">
      <c r="AZ9682" s="138">
        <f t="shared" ca="1" si="179"/>
        <v>368000</v>
      </c>
      <c r="BA9682" s="138">
        <f t="shared" ca="1" si="180"/>
        <v>367999</v>
      </c>
      <c r="BB9682" s="138">
        <f t="shared" ca="1" si="181"/>
        <v>1</v>
      </c>
    </row>
    <row r="9683" spans="52:54" ht="15.75" customHeight="1">
      <c r="AZ9683" s="138">
        <f t="shared" ca="1" si="179"/>
        <v>248000</v>
      </c>
      <c r="BA9683" s="138">
        <f t="shared" ca="1" si="180"/>
        <v>247999</v>
      </c>
      <c r="BB9683" s="138">
        <f t="shared" ca="1" si="181"/>
        <v>1</v>
      </c>
    </row>
    <row r="9684" spans="52:54" ht="15.75" customHeight="1">
      <c r="AZ9684" s="138">
        <f t="shared" ca="1" si="179"/>
        <v>261000</v>
      </c>
      <c r="BA9684" s="138">
        <f t="shared" ca="1" si="180"/>
        <v>260999</v>
      </c>
      <c r="BB9684" s="138">
        <f t="shared" ca="1" si="181"/>
        <v>1</v>
      </c>
    </row>
    <row r="9685" spans="52:54" ht="15.75" customHeight="1">
      <c r="AZ9685" s="138">
        <f t="shared" ca="1" si="179"/>
        <v>118000</v>
      </c>
      <c r="BA9685" s="138">
        <f t="shared" ca="1" si="180"/>
        <v>117999</v>
      </c>
      <c r="BB9685" s="138">
        <f t="shared" ca="1" si="181"/>
        <v>1</v>
      </c>
    </row>
    <row r="9686" spans="52:54" ht="15.75" customHeight="1">
      <c r="AZ9686" s="138">
        <f t="shared" ca="1" si="179"/>
        <v>281000</v>
      </c>
      <c r="BA9686" s="138">
        <f t="shared" ca="1" si="180"/>
        <v>280999</v>
      </c>
      <c r="BB9686" s="138">
        <f t="shared" ca="1" si="181"/>
        <v>1</v>
      </c>
    </row>
    <row r="9687" spans="52:54" ht="15.75" customHeight="1">
      <c r="AZ9687" s="138">
        <f t="shared" ca="1" si="179"/>
        <v>114000</v>
      </c>
      <c r="BA9687" s="138">
        <f t="shared" ca="1" si="180"/>
        <v>113999</v>
      </c>
      <c r="BB9687" s="138">
        <f t="shared" ca="1" si="181"/>
        <v>1</v>
      </c>
    </row>
    <row r="9688" spans="52:54" ht="15.75" customHeight="1">
      <c r="AZ9688" s="138">
        <f t="shared" ca="1" si="179"/>
        <v>130000</v>
      </c>
      <c r="BA9688" s="138">
        <f t="shared" ca="1" si="180"/>
        <v>129999</v>
      </c>
      <c r="BB9688" s="138">
        <f t="shared" ca="1" si="181"/>
        <v>1</v>
      </c>
    </row>
    <row r="9689" spans="52:54" ht="15.75" customHeight="1">
      <c r="AZ9689" s="138">
        <f t="shared" ca="1" si="179"/>
        <v>360000</v>
      </c>
      <c r="BA9689" s="138">
        <f t="shared" ca="1" si="180"/>
        <v>359999</v>
      </c>
      <c r="BB9689" s="138">
        <f t="shared" ca="1" si="181"/>
        <v>1</v>
      </c>
    </row>
    <row r="9690" spans="52:54" ht="15.75" customHeight="1">
      <c r="AZ9690" s="138">
        <f t="shared" ca="1" si="179"/>
        <v>264000</v>
      </c>
      <c r="BA9690" s="138">
        <f t="shared" ca="1" si="180"/>
        <v>263999</v>
      </c>
      <c r="BB9690" s="138">
        <f t="shared" ca="1" si="181"/>
        <v>1</v>
      </c>
    </row>
    <row r="9691" spans="52:54" ht="15.75" customHeight="1">
      <c r="AZ9691" s="138">
        <f t="shared" ca="1" si="179"/>
        <v>218000</v>
      </c>
      <c r="BA9691" s="138">
        <f t="shared" ca="1" si="180"/>
        <v>217999</v>
      </c>
      <c r="BB9691" s="138">
        <f t="shared" ca="1" si="181"/>
        <v>1</v>
      </c>
    </row>
    <row r="9692" spans="52:54" ht="15.75" customHeight="1">
      <c r="AZ9692" s="138">
        <f t="shared" ca="1" si="179"/>
        <v>236000</v>
      </c>
      <c r="BA9692" s="138">
        <f t="shared" ca="1" si="180"/>
        <v>235999</v>
      </c>
      <c r="BB9692" s="138">
        <f t="shared" ca="1" si="181"/>
        <v>1</v>
      </c>
    </row>
    <row r="9693" spans="52:54" ht="15.75" customHeight="1">
      <c r="AZ9693" s="138">
        <f t="shared" ca="1" si="179"/>
        <v>180000</v>
      </c>
      <c r="BA9693" s="138">
        <f t="shared" ca="1" si="180"/>
        <v>179999</v>
      </c>
      <c r="BB9693" s="138">
        <f t="shared" ca="1" si="181"/>
        <v>1</v>
      </c>
    </row>
    <row r="9694" spans="52:54" ht="15.75" customHeight="1">
      <c r="AZ9694" s="138">
        <f t="shared" ref="AZ9694:AZ9948" ca="1" si="182">RANDBETWEEN(100,400)*1000</f>
        <v>195000</v>
      </c>
      <c r="BA9694" s="138">
        <f t="shared" ref="BA9694:BA9948" ca="1" si="183">+AZ9694-1</f>
        <v>194999</v>
      </c>
      <c r="BB9694" s="138">
        <f t="shared" ref="BB9694:BB9948" ca="1" si="184">+AZ9694-BA9694</f>
        <v>1</v>
      </c>
    </row>
    <row r="9695" spans="52:54" ht="15.75" customHeight="1">
      <c r="AZ9695" s="138">
        <f t="shared" ca="1" si="182"/>
        <v>192000</v>
      </c>
      <c r="BA9695" s="138">
        <f t="shared" ca="1" si="183"/>
        <v>191999</v>
      </c>
      <c r="BB9695" s="138">
        <f t="shared" ca="1" si="184"/>
        <v>1</v>
      </c>
    </row>
    <row r="9696" spans="52:54" ht="15.75" customHeight="1">
      <c r="AZ9696" s="138">
        <f t="shared" ca="1" si="182"/>
        <v>203000</v>
      </c>
      <c r="BA9696" s="138">
        <f t="shared" ca="1" si="183"/>
        <v>202999</v>
      </c>
      <c r="BB9696" s="138">
        <f t="shared" ca="1" si="184"/>
        <v>1</v>
      </c>
    </row>
    <row r="9697" spans="52:54" ht="15.75" customHeight="1">
      <c r="AZ9697" s="138">
        <f t="shared" ca="1" si="182"/>
        <v>144000</v>
      </c>
      <c r="BA9697" s="138">
        <f t="shared" ca="1" si="183"/>
        <v>143999</v>
      </c>
      <c r="BB9697" s="138">
        <f t="shared" ca="1" si="184"/>
        <v>1</v>
      </c>
    </row>
    <row r="9698" spans="52:54" ht="15.75" customHeight="1">
      <c r="AZ9698" s="138">
        <f t="shared" ca="1" si="182"/>
        <v>250000</v>
      </c>
      <c r="BA9698" s="138">
        <f t="shared" ca="1" si="183"/>
        <v>249999</v>
      </c>
      <c r="BB9698" s="138">
        <f t="shared" ca="1" si="184"/>
        <v>1</v>
      </c>
    </row>
    <row r="9699" spans="52:54" ht="15.75" customHeight="1">
      <c r="AZ9699" s="138">
        <f t="shared" ca="1" si="182"/>
        <v>235000</v>
      </c>
      <c r="BA9699" s="138">
        <f t="shared" ca="1" si="183"/>
        <v>234999</v>
      </c>
      <c r="BB9699" s="138">
        <f t="shared" ca="1" si="184"/>
        <v>1</v>
      </c>
    </row>
    <row r="9700" spans="52:54" ht="15.75" customHeight="1">
      <c r="AZ9700" s="138">
        <f t="shared" ca="1" si="182"/>
        <v>313000</v>
      </c>
      <c r="BA9700" s="138">
        <f t="shared" ca="1" si="183"/>
        <v>312999</v>
      </c>
      <c r="BB9700" s="138">
        <f t="shared" ca="1" si="184"/>
        <v>1</v>
      </c>
    </row>
    <row r="9701" spans="52:54" ht="15.75" customHeight="1">
      <c r="AZ9701" s="138">
        <f t="shared" ca="1" si="182"/>
        <v>351000</v>
      </c>
      <c r="BA9701" s="138">
        <f t="shared" ca="1" si="183"/>
        <v>350999</v>
      </c>
      <c r="BB9701" s="138">
        <f t="shared" ca="1" si="184"/>
        <v>1</v>
      </c>
    </row>
    <row r="9702" spans="52:54" ht="15.75" customHeight="1">
      <c r="AZ9702" s="138">
        <f t="shared" ca="1" si="182"/>
        <v>182000</v>
      </c>
      <c r="BA9702" s="138">
        <f t="shared" ca="1" si="183"/>
        <v>181999</v>
      </c>
      <c r="BB9702" s="138">
        <f t="shared" ca="1" si="184"/>
        <v>1</v>
      </c>
    </row>
    <row r="9703" spans="52:54" ht="15.75" customHeight="1">
      <c r="AZ9703" s="138">
        <f t="shared" ca="1" si="182"/>
        <v>343000</v>
      </c>
      <c r="BA9703" s="138">
        <f t="shared" ca="1" si="183"/>
        <v>342999</v>
      </c>
      <c r="BB9703" s="138">
        <f t="shared" ca="1" si="184"/>
        <v>1</v>
      </c>
    </row>
    <row r="9704" spans="52:54" ht="15.75" customHeight="1">
      <c r="AZ9704" s="138">
        <f t="shared" ca="1" si="182"/>
        <v>172000</v>
      </c>
      <c r="BA9704" s="138">
        <f t="shared" ca="1" si="183"/>
        <v>171999</v>
      </c>
      <c r="BB9704" s="138">
        <f t="shared" ca="1" si="184"/>
        <v>1</v>
      </c>
    </row>
    <row r="9705" spans="52:54" ht="15.75" customHeight="1">
      <c r="AZ9705" s="138">
        <f t="shared" ca="1" si="182"/>
        <v>292000</v>
      </c>
      <c r="BA9705" s="138">
        <f t="shared" ca="1" si="183"/>
        <v>291999</v>
      </c>
      <c r="BB9705" s="138">
        <f t="shared" ca="1" si="184"/>
        <v>1</v>
      </c>
    </row>
    <row r="9706" spans="52:54" ht="15.75" customHeight="1">
      <c r="AZ9706" s="138">
        <f t="shared" ca="1" si="182"/>
        <v>329000</v>
      </c>
      <c r="BA9706" s="138">
        <f t="shared" ca="1" si="183"/>
        <v>328999</v>
      </c>
      <c r="BB9706" s="138">
        <f t="shared" ca="1" si="184"/>
        <v>1</v>
      </c>
    </row>
    <row r="9707" spans="52:54" ht="15.75" customHeight="1">
      <c r="AZ9707" s="138">
        <f t="shared" ca="1" si="182"/>
        <v>268000</v>
      </c>
      <c r="BA9707" s="138">
        <f t="shared" ca="1" si="183"/>
        <v>267999</v>
      </c>
      <c r="BB9707" s="138">
        <f t="shared" ca="1" si="184"/>
        <v>1</v>
      </c>
    </row>
    <row r="9708" spans="52:54" ht="15.75" customHeight="1">
      <c r="AZ9708" s="138">
        <f t="shared" ca="1" si="182"/>
        <v>383000</v>
      </c>
      <c r="BA9708" s="138">
        <f t="shared" ca="1" si="183"/>
        <v>382999</v>
      </c>
      <c r="BB9708" s="138">
        <f t="shared" ca="1" si="184"/>
        <v>1</v>
      </c>
    </row>
    <row r="9709" spans="52:54" ht="15.75" customHeight="1">
      <c r="AZ9709" s="138">
        <f t="shared" ca="1" si="182"/>
        <v>303000</v>
      </c>
      <c r="BA9709" s="138">
        <f t="shared" ca="1" si="183"/>
        <v>302999</v>
      </c>
      <c r="BB9709" s="138">
        <f t="shared" ca="1" si="184"/>
        <v>1</v>
      </c>
    </row>
    <row r="9710" spans="52:54" ht="15.75" customHeight="1">
      <c r="AZ9710" s="138">
        <f t="shared" ca="1" si="182"/>
        <v>293000</v>
      </c>
      <c r="BA9710" s="138">
        <f t="shared" ca="1" si="183"/>
        <v>292999</v>
      </c>
      <c r="BB9710" s="138">
        <f t="shared" ca="1" si="184"/>
        <v>1</v>
      </c>
    </row>
    <row r="9711" spans="52:54" ht="15.75" customHeight="1">
      <c r="AZ9711" s="138">
        <f t="shared" ca="1" si="182"/>
        <v>359000</v>
      </c>
      <c r="BA9711" s="138">
        <f t="shared" ca="1" si="183"/>
        <v>358999</v>
      </c>
      <c r="BB9711" s="138">
        <f t="shared" ca="1" si="184"/>
        <v>1</v>
      </c>
    </row>
    <row r="9712" spans="52:54" ht="15.75" customHeight="1">
      <c r="AZ9712" s="138">
        <f t="shared" ca="1" si="182"/>
        <v>312000</v>
      </c>
      <c r="BA9712" s="138">
        <f t="shared" ca="1" si="183"/>
        <v>311999</v>
      </c>
      <c r="BB9712" s="138">
        <f t="shared" ca="1" si="184"/>
        <v>1</v>
      </c>
    </row>
    <row r="9713" spans="52:54" ht="15.75" customHeight="1">
      <c r="AZ9713" s="138">
        <f t="shared" ca="1" si="182"/>
        <v>186000</v>
      </c>
      <c r="BA9713" s="138">
        <f t="shared" ca="1" si="183"/>
        <v>185999</v>
      </c>
      <c r="BB9713" s="138">
        <f t="shared" ca="1" si="184"/>
        <v>1</v>
      </c>
    </row>
    <row r="9714" spans="52:54" ht="15.75" customHeight="1">
      <c r="AZ9714" s="138">
        <f t="shared" ca="1" si="182"/>
        <v>305000</v>
      </c>
      <c r="BA9714" s="138">
        <f t="shared" ca="1" si="183"/>
        <v>304999</v>
      </c>
      <c r="BB9714" s="138">
        <f t="shared" ca="1" si="184"/>
        <v>1</v>
      </c>
    </row>
    <row r="9715" spans="52:54" ht="15.75" customHeight="1">
      <c r="AZ9715" s="138">
        <f t="shared" ca="1" si="182"/>
        <v>149000</v>
      </c>
      <c r="BA9715" s="138">
        <f t="shared" ca="1" si="183"/>
        <v>148999</v>
      </c>
      <c r="BB9715" s="138">
        <f t="shared" ca="1" si="184"/>
        <v>1</v>
      </c>
    </row>
    <row r="9716" spans="52:54" ht="15.75" customHeight="1">
      <c r="AZ9716" s="138">
        <f t="shared" ca="1" si="182"/>
        <v>285000</v>
      </c>
      <c r="BA9716" s="138">
        <f t="shared" ca="1" si="183"/>
        <v>284999</v>
      </c>
      <c r="BB9716" s="138">
        <f t="shared" ca="1" si="184"/>
        <v>1</v>
      </c>
    </row>
    <row r="9717" spans="52:54" ht="15.75" customHeight="1">
      <c r="AZ9717" s="138">
        <f t="shared" ca="1" si="182"/>
        <v>120000</v>
      </c>
      <c r="BA9717" s="138">
        <f t="shared" ca="1" si="183"/>
        <v>119999</v>
      </c>
      <c r="BB9717" s="138">
        <f t="shared" ca="1" si="184"/>
        <v>1</v>
      </c>
    </row>
    <row r="9718" spans="52:54" ht="15.75" customHeight="1">
      <c r="AZ9718" s="138">
        <f t="shared" ca="1" si="182"/>
        <v>384000</v>
      </c>
      <c r="BA9718" s="138">
        <f t="shared" ca="1" si="183"/>
        <v>383999</v>
      </c>
      <c r="BB9718" s="138">
        <f t="shared" ca="1" si="184"/>
        <v>1</v>
      </c>
    </row>
    <row r="9719" spans="52:54" ht="15.75" customHeight="1">
      <c r="AZ9719" s="138">
        <f t="shared" ca="1" si="182"/>
        <v>386000</v>
      </c>
      <c r="BA9719" s="138">
        <f t="shared" ca="1" si="183"/>
        <v>385999</v>
      </c>
      <c r="BB9719" s="138">
        <f t="shared" ca="1" si="184"/>
        <v>1</v>
      </c>
    </row>
    <row r="9720" spans="52:54" ht="15.75" customHeight="1">
      <c r="AZ9720" s="138">
        <f t="shared" ca="1" si="182"/>
        <v>205000</v>
      </c>
      <c r="BA9720" s="138">
        <f t="shared" ca="1" si="183"/>
        <v>204999</v>
      </c>
      <c r="BB9720" s="138">
        <f t="shared" ca="1" si="184"/>
        <v>1</v>
      </c>
    </row>
    <row r="9721" spans="52:54" ht="15.75" customHeight="1">
      <c r="AZ9721" s="138">
        <f t="shared" ca="1" si="182"/>
        <v>360000</v>
      </c>
      <c r="BA9721" s="138">
        <f t="shared" ca="1" si="183"/>
        <v>359999</v>
      </c>
      <c r="BB9721" s="138">
        <f t="shared" ca="1" si="184"/>
        <v>1</v>
      </c>
    </row>
    <row r="9722" spans="52:54" ht="15.75" customHeight="1">
      <c r="AZ9722" s="138">
        <f t="shared" ca="1" si="182"/>
        <v>303000</v>
      </c>
      <c r="BA9722" s="138">
        <f t="shared" ca="1" si="183"/>
        <v>302999</v>
      </c>
      <c r="BB9722" s="138">
        <f t="shared" ca="1" si="184"/>
        <v>1</v>
      </c>
    </row>
    <row r="9723" spans="52:54" ht="15.75" customHeight="1">
      <c r="AZ9723" s="138">
        <f t="shared" ca="1" si="182"/>
        <v>346000</v>
      </c>
      <c r="BA9723" s="138">
        <f t="shared" ca="1" si="183"/>
        <v>345999</v>
      </c>
      <c r="BB9723" s="138">
        <f t="shared" ca="1" si="184"/>
        <v>1</v>
      </c>
    </row>
    <row r="9724" spans="52:54" ht="15.75" customHeight="1">
      <c r="AZ9724" s="138">
        <f t="shared" ca="1" si="182"/>
        <v>305000</v>
      </c>
      <c r="BA9724" s="138">
        <f t="shared" ca="1" si="183"/>
        <v>304999</v>
      </c>
      <c r="BB9724" s="138">
        <f t="shared" ca="1" si="184"/>
        <v>1</v>
      </c>
    </row>
    <row r="9725" spans="52:54" ht="15.75" customHeight="1">
      <c r="AZ9725" s="138">
        <f t="shared" ca="1" si="182"/>
        <v>261000</v>
      </c>
      <c r="BA9725" s="138">
        <f t="shared" ca="1" si="183"/>
        <v>260999</v>
      </c>
      <c r="BB9725" s="138">
        <f t="shared" ca="1" si="184"/>
        <v>1</v>
      </c>
    </row>
    <row r="9726" spans="52:54" ht="15.75" customHeight="1">
      <c r="AZ9726" s="138">
        <f t="shared" ca="1" si="182"/>
        <v>255000</v>
      </c>
      <c r="BA9726" s="138">
        <f t="shared" ca="1" si="183"/>
        <v>254999</v>
      </c>
      <c r="BB9726" s="138">
        <f t="shared" ca="1" si="184"/>
        <v>1</v>
      </c>
    </row>
    <row r="9727" spans="52:54" ht="15.75" customHeight="1">
      <c r="AZ9727" s="138">
        <f t="shared" ca="1" si="182"/>
        <v>170000</v>
      </c>
      <c r="BA9727" s="138">
        <f t="shared" ca="1" si="183"/>
        <v>169999</v>
      </c>
      <c r="BB9727" s="138">
        <f t="shared" ca="1" si="184"/>
        <v>1</v>
      </c>
    </row>
    <row r="9728" spans="52:54" ht="15.75" customHeight="1">
      <c r="AZ9728" s="138">
        <f t="shared" ca="1" si="182"/>
        <v>224000</v>
      </c>
      <c r="BA9728" s="138">
        <f t="shared" ca="1" si="183"/>
        <v>223999</v>
      </c>
      <c r="BB9728" s="138">
        <f t="shared" ca="1" si="184"/>
        <v>1</v>
      </c>
    </row>
    <row r="9729" spans="52:54" ht="15.75" customHeight="1">
      <c r="AZ9729" s="138">
        <f t="shared" ca="1" si="182"/>
        <v>333000</v>
      </c>
      <c r="BA9729" s="138">
        <f t="shared" ca="1" si="183"/>
        <v>332999</v>
      </c>
      <c r="BB9729" s="138">
        <f t="shared" ca="1" si="184"/>
        <v>1</v>
      </c>
    </row>
    <row r="9730" spans="52:54" ht="15.75" customHeight="1">
      <c r="AZ9730" s="138">
        <f t="shared" ca="1" si="182"/>
        <v>315000</v>
      </c>
      <c r="BA9730" s="138">
        <f t="shared" ca="1" si="183"/>
        <v>314999</v>
      </c>
      <c r="BB9730" s="138">
        <f t="shared" ca="1" si="184"/>
        <v>1</v>
      </c>
    </row>
    <row r="9731" spans="52:54" ht="15.75" customHeight="1">
      <c r="AZ9731" s="138">
        <f t="shared" ca="1" si="182"/>
        <v>209000</v>
      </c>
      <c r="BA9731" s="138">
        <f t="shared" ca="1" si="183"/>
        <v>208999</v>
      </c>
      <c r="BB9731" s="138">
        <f t="shared" ca="1" si="184"/>
        <v>1</v>
      </c>
    </row>
    <row r="9732" spans="52:54" ht="15.75" customHeight="1">
      <c r="AZ9732" s="138">
        <f t="shared" ca="1" si="182"/>
        <v>395000</v>
      </c>
      <c r="BA9732" s="138">
        <f t="shared" ca="1" si="183"/>
        <v>394999</v>
      </c>
      <c r="BB9732" s="138">
        <f t="shared" ca="1" si="184"/>
        <v>1</v>
      </c>
    </row>
    <row r="9733" spans="52:54" ht="15.75" customHeight="1">
      <c r="AZ9733" s="138">
        <f t="shared" ca="1" si="182"/>
        <v>272000</v>
      </c>
      <c r="BA9733" s="138">
        <f t="shared" ca="1" si="183"/>
        <v>271999</v>
      </c>
      <c r="BB9733" s="138">
        <f t="shared" ca="1" si="184"/>
        <v>1</v>
      </c>
    </row>
    <row r="9734" spans="52:54" ht="15.75" customHeight="1">
      <c r="AZ9734" s="138">
        <f t="shared" ca="1" si="182"/>
        <v>315000</v>
      </c>
      <c r="BA9734" s="138">
        <f t="shared" ca="1" si="183"/>
        <v>314999</v>
      </c>
      <c r="BB9734" s="138">
        <f t="shared" ca="1" si="184"/>
        <v>1</v>
      </c>
    </row>
    <row r="9735" spans="52:54" ht="15.75" customHeight="1">
      <c r="AZ9735" s="138">
        <f t="shared" ca="1" si="182"/>
        <v>367000</v>
      </c>
      <c r="BA9735" s="138">
        <f t="shared" ca="1" si="183"/>
        <v>366999</v>
      </c>
      <c r="BB9735" s="138">
        <f t="shared" ca="1" si="184"/>
        <v>1</v>
      </c>
    </row>
    <row r="9736" spans="52:54" ht="15.75" customHeight="1">
      <c r="AZ9736" s="138">
        <f t="shared" ca="1" si="182"/>
        <v>333000</v>
      </c>
      <c r="BA9736" s="138">
        <f t="shared" ca="1" si="183"/>
        <v>332999</v>
      </c>
      <c r="BB9736" s="138">
        <f t="shared" ca="1" si="184"/>
        <v>1</v>
      </c>
    </row>
    <row r="9737" spans="52:54" ht="15.75" customHeight="1">
      <c r="AZ9737" s="138">
        <f t="shared" ca="1" si="182"/>
        <v>203000</v>
      </c>
      <c r="BA9737" s="138">
        <f t="shared" ca="1" si="183"/>
        <v>202999</v>
      </c>
      <c r="BB9737" s="138">
        <f t="shared" ca="1" si="184"/>
        <v>1</v>
      </c>
    </row>
    <row r="9738" spans="52:54" ht="15.75" customHeight="1">
      <c r="AZ9738" s="138">
        <f t="shared" ca="1" si="182"/>
        <v>314000</v>
      </c>
      <c r="BA9738" s="138">
        <f t="shared" ca="1" si="183"/>
        <v>313999</v>
      </c>
      <c r="BB9738" s="138">
        <f t="shared" ca="1" si="184"/>
        <v>1</v>
      </c>
    </row>
    <row r="9739" spans="52:54" ht="15.75" customHeight="1">
      <c r="AZ9739" s="138">
        <f t="shared" ca="1" si="182"/>
        <v>136000</v>
      </c>
      <c r="BA9739" s="138">
        <f t="shared" ca="1" si="183"/>
        <v>135999</v>
      </c>
      <c r="BB9739" s="138">
        <f t="shared" ca="1" si="184"/>
        <v>1</v>
      </c>
    </row>
    <row r="9740" spans="52:54" ht="15.75" customHeight="1">
      <c r="AZ9740" s="138">
        <f t="shared" ca="1" si="182"/>
        <v>131000</v>
      </c>
      <c r="BA9740" s="138">
        <f t="shared" ca="1" si="183"/>
        <v>130999</v>
      </c>
      <c r="BB9740" s="138">
        <f t="shared" ca="1" si="184"/>
        <v>1</v>
      </c>
    </row>
    <row r="9741" spans="52:54" ht="15.75" customHeight="1">
      <c r="AZ9741" s="138">
        <f t="shared" ca="1" si="182"/>
        <v>189000</v>
      </c>
      <c r="BA9741" s="138">
        <f t="shared" ca="1" si="183"/>
        <v>188999</v>
      </c>
      <c r="BB9741" s="138">
        <f t="shared" ca="1" si="184"/>
        <v>1</v>
      </c>
    </row>
    <row r="9742" spans="52:54" ht="15.75" customHeight="1">
      <c r="AZ9742" s="138">
        <f t="shared" ca="1" si="182"/>
        <v>238000</v>
      </c>
      <c r="BA9742" s="138">
        <f t="shared" ca="1" si="183"/>
        <v>237999</v>
      </c>
      <c r="BB9742" s="138">
        <f t="shared" ca="1" si="184"/>
        <v>1</v>
      </c>
    </row>
    <row r="9743" spans="52:54" ht="15.75" customHeight="1">
      <c r="AZ9743" s="138">
        <f t="shared" ca="1" si="182"/>
        <v>344000</v>
      </c>
      <c r="BA9743" s="138">
        <f t="shared" ca="1" si="183"/>
        <v>343999</v>
      </c>
      <c r="BB9743" s="138">
        <f t="shared" ca="1" si="184"/>
        <v>1</v>
      </c>
    </row>
    <row r="9744" spans="52:54" ht="15.75" customHeight="1">
      <c r="AZ9744" s="138">
        <f t="shared" ca="1" si="182"/>
        <v>120000</v>
      </c>
      <c r="BA9744" s="138">
        <f t="shared" ca="1" si="183"/>
        <v>119999</v>
      </c>
      <c r="BB9744" s="138">
        <f t="shared" ca="1" si="184"/>
        <v>1</v>
      </c>
    </row>
    <row r="9745" spans="52:54" ht="15.75" customHeight="1">
      <c r="AZ9745" s="138">
        <f t="shared" ca="1" si="182"/>
        <v>154000</v>
      </c>
      <c r="BA9745" s="138">
        <f t="shared" ca="1" si="183"/>
        <v>153999</v>
      </c>
      <c r="BB9745" s="138">
        <f t="shared" ca="1" si="184"/>
        <v>1</v>
      </c>
    </row>
    <row r="9746" spans="52:54" ht="15.75" customHeight="1">
      <c r="AZ9746" s="138">
        <f t="shared" ca="1" si="182"/>
        <v>390000</v>
      </c>
      <c r="BA9746" s="138">
        <f t="shared" ca="1" si="183"/>
        <v>389999</v>
      </c>
      <c r="BB9746" s="138">
        <f t="shared" ca="1" si="184"/>
        <v>1</v>
      </c>
    </row>
    <row r="9747" spans="52:54" ht="15.75" customHeight="1">
      <c r="AZ9747" s="138">
        <f t="shared" ca="1" si="182"/>
        <v>133000</v>
      </c>
      <c r="BA9747" s="138">
        <f t="shared" ca="1" si="183"/>
        <v>132999</v>
      </c>
      <c r="BB9747" s="138">
        <f t="shared" ca="1" si="184"/>
        <v>1</v>
      </c>
    </row>
    <row r="9748" spans="52:54" ht="15.75" customHeight="1">
      <c r="AZ9748" s="138">
        <f t="shared" ca="1" si="182"/>
        <v>349000</v>
      </c>
      <c r="BA9748" s="138">
        <f t="shared" ca="1" si="183"/>
        <v>348999</v>
      </c>
      <c r="BB9748" s="138">
        <f t="shared" ca="1" si="184"/>
        <v>1</v>
      </c>
    </row>
    <row r="9749" spans="52:54" ht="15.75" customHeight="1">
      <c r="AZ9749" s="138">
        <f t="shared" ca="1" si="182"/>
        <v>265000</v>
      </c>
      <c r="BA9749" s="138">
        <f t="shared" ca="1" si="183"/>
        <v>264999</v>
      </c>
      <c r="BB9749" s="138">
        <f t="shared" ca="1" si="184"/>
        <v>1</v>
      </c>
    </row>
    <row r="9750" spans="52:54" ht="15.75" customHeight="1">
      <c r="AZ9750" s="138">
        <f t="shared" ca="1" si="182"/>
        <v>284000</v>
      </c>
      <c r="BA9750" s="138">
        <f t="shared" ca="1" si="183"/>
        <v>283999</v>
      </c>
      <c r="BB9750" s="138">
        <f t="shared" ca="1" si="184"/>
        <v>1</v>
      </c>
    </row>
    <row r="9751" spans="52:54" ht="15.75" customHeight="1">
      <c r="AZ9751" s="138">
        <f t="shared" ca="1" si="182"/>
        <v>268000</v>
      </c>
      <c r="BA9751" s="138">
        <f t="shared" ca="1" si="183"/>
        <v>267999</v>
      </c>
      <c r="BB9751" s="138">
        <f t="shared" ca="1" si="184"/>
        <v>1</v>
      </c>
    </row>
    <row r="9752" spans="52:54" ht="15.75" customHeight="1">
      <c r="AZ9752" s="138">
        <f t="shared" ca="1" si="182"/>
        <v>305000</v>
      </c>
      <c r="BA9752" s="138">
        <f t="shared" ca="1" si="183"/>
        <v>304999</v>
      </c>
      <c r="BB9752" s="138">
        <f t="shared" ca="1" si="184"/>
        <v>1</v>
      </c>
    </row>
    <row r="9753" spans="52:54" ht="15.75" customHeight="1">
      <c r="AZ9753" s="138">
        <f t="shared" ca="1" si="182"/>
        <v>182000</v>
      </c>
      <c r="BA9753" s="138">
        <f t="shared" ca="1" si="183"/>
        <v>181999</v>
      </c>
      <c r="BB9753" s="138">
        <f t="shared" ca="1" si="184"/>
        <v>1</v>
      </c>
    </row>
    <row r="9754" spans="52:54" ht="15.75" customHeight="1">
      <c r="AZ9754" s="138">
        <f t="shared" ca="1" si="182"/>
        <v>311000</v>
      </c>
      <c r="BA9754" s="138">
        <f t="shared" ca="1" si="183"/>
        <v>310999</v>
      </c>
      <c r="BB9754" s="138">
        <f t="shared" ca="1" si="184"/>
        <v>1</v>
      </c>
    </row>
    <row r="9755" spans="52:54" ht="15.75" customHeight="1">
      <c r="AZ9755" s="138">
        <f t="shared" ca="1" si="182"/>
        <v>183000</v>
      </c>
      <c r="BA9755" s="138">
        <f t="shared" ca="1" si="183"/>
        <v>182999</v>
      </c>
      <c r="BB9755" s="138">
        <f t="shared" ca="1" si="184"/>
        <v>1</v>
      </c>
    </row>
    <row r="9756" spans="52:54" ht="15.75" customHeight="1">
      <c r="AZ9756" s="138">
        <f t="shared" ca="1" si="182"/>
        <v>313000</v>
      </c>
      <c r="BA9756" s="138">
        <f t="shared" ca="1" si="183"/>
        <v>312999</v>
      </c>
      <c r="BB9756" s="138">
        <f t="shared" ca="1" si="184"/>
        <v>1</v>
      </c>
    </row>
    <row r="9757" spans="52:54" ht="15.75" customHeight="1">
      <c r="AZ9757" s="138">
        <f t="shared" ca="1" si="182"/>
        <v>243000</v>
      </c>
      <c r="BA9757" s="138">
        <f t="shared" ca="1" si="183"/>
        <v>242999</v>
      </c>
      <c r="BB9757" s="138">
        <f t="shared" ca="1" si="184"/>
        <v>1</v>
      </c>
    </row>
    <row r="9758" spans="52:54" ht="15.75" customHeight="1">
      <c r="AZ9758" s="138">
        <f t="shared" ca="1" si="182"/>
        <v>359000</v>
      </c>
      <c r="BA9758" s="138">
        <f t="shared" ca="1" si="183"/>
        <v>358999</v>
      </c>
      <c r="BB9758" s="138">
        <f t="shared" ca="1" si="184"/>
        <v>1</v>
      </c>
    </row>
    <row r="9759" spans="52:54" ht="15.75" customHeight="1">
      <c r="AZ9759" s="138">
        <f t="shared" ca="1" si="182"/>
        <v>372000</v>
      </c>
      <c r="BA9759" s="138">
        <f t="shared" ca="1" si="183"/>
        <v>371999</v>
      </c>
      <c r="BB9759" s="138">
        <f t="shared" ca="1" si="184"/>
        <v>1</v>
      </c>
    </row>
    <row r="9760" spans="52:54" ht="15.75" customHeight="1">
      <c r="AZ9760" s="138">
        <f t="shared" ca="1" si="182"/>
        <v>107000</v>
      </c>
      <c r="BA9760" s="138">
        <f t="shared" ca="1" si="183"/>
        <v>106999</v>
      </c>
      <c r="BB9760" s="138">
        <f t="shared" ca="1" si="184"/>
        <v>1</v>
      </c>
    </row>
    <row r="9761" spans="52:54" ht="15.75" customHeight="1">
      <c r="AZ9761" s="138">
        <f t="shared" ca="1" si="182"/>
        <v>399000</v>
      </c>
      <c r="BA9761" s="138">
        <f t="shared" ca="1" si="183"/>
        <v>398999</v>
      </c>
      <c r="BB9761" s="138">
        <f t="shared" ca="1" si="184"/>
        <v>1</v>
      </c>
    </row>
    <row r="9762" spans="52:54" ht="15.75" customHeight="1">
      <c r="AZ9762" s="138">
        <f t="shared" ca="1" si="182"/>
        <v>304000</v>
      </c>
      <c r="BA9762" s="138">
        <f t="shared" ca="1" si="183"/>
        <v>303999</v>
      </c>
      <c r="BB9762" s="138">
        <f t="shared" ca="1" si="184"/>
        <v>1</v>
      </c>
    </row>
    <row r="9763" spans="52:54" ht="15.75" customHeight="1">
      <c r="AZ9763" s="138">
        <f t="shared" ca="1" si="182"/>
        <v>163000</v>
      </c>
      <c r="BA9763" s="138">
        <f t="shared" ca="1" si="183"/>
        <v>162999</v>
      </c>
      <c r="BB9763" s="138">
        <f t="shared" ca="1" si="184"/>
        <v>1</v>
      </c>
    </row>
    <row r="9764" spans="52:54" ht="15.75" customHeight="1">
      <c r="AZ9764" s="138">
        <f t="shared" ca="1" si="182"/>
        <v>196000</v>
      </c>
      <c r="BA9764" s="138">
        <f t="shared" ca="1" si="183"/>
        <v>195999</v>
      </c>
      <c r="BB9764" s="138">
        <f t="shared" ca="1" si="184"/>
        <v>1</v>
      </c>
    </row>
    <row r="9765" spans="52:54" ht="15.75" customHeight="1">
      <c r="AZ9765" s="138">
        <f t="shared" ca="1" si="182"/>
        <v>234000</v>
      </c>
      <c r="BA9765" s="138">
        <f t="shared" ca="1" si="183"/>
        <v>233999</v>
      </c>
      <c r="BB9765" s="138">
        <f t="shared" ca="1" si="184"/>
        <v>1</v>
      </c>
    </row>
    <row r="9766" spans="52:54" ht="15.75" customHeight="1">
      <c r="AZ9766" s="138">
        <f t="shared" ca="1" si="182"/>
        <v>192000</v>
      </c>
      <c r="BA9766" s="138">
        <f t="shared" ca="1" si="183"/>
        <v>191999</v>
      </c>
      <c r="BB9766" s="138">
        <f t="shared" ca="1" si="184"/>
        <v>1</v>
      </c>
    </row>
    <row r="9767" spans="52:54" ht="15.75" customHeight="1">
      <c r="AZ9767" s="138">
        <f t="shared" ca="1" si="182"/>
        <v>216000</v>
      </c>
      <c r="BA9767" s="138">
        <f t="shared" ca="1" si="183"/>
        <v>215999</v>
      </c>
      <c r="BB9767" s="138">
        <f t="shared" ca="1" si="184"/>
        <v>1</v>
      </c>
    </row>
    <row r="9768" spans="52:54" ht="15.75" customHeight="1">
      <c r="AZ9768" s="138">
        <f t="shared" ca="1" si="182"/>
        <v>291000</v>
      </c>
      <c r="BA9768" s="138">
        <f t="shared" ca="1" si="183"/>
        <v>290999</v>
      </c>
      <c r="BB9768" s="138">
        <f t="shared" ca="1" si="184"/>
        <v>1</v>
      </c>
    </row>
    <row r="9769" spans="52:54" ht="15.75" customHeight="1">
      <c r="AZ9769" s="138">
        <f t="shared" ca="1" si="182"/>
        <v>340000</v>
      </c>
      <c r="BA9769" s="138">
        <f t="shared" ca="1" si="183"/>
        <v>339999</v>
      </c>
      <c r="BB9769" s="138">
        <f t="shared" ca="1" si="184"/>
        <v>1</v>
      </c>
    </row>
    <row r="9770" spans="52:54" ht="15.75" customHeight="1">
      <c r="AZ9770" s="138">
        <f t="shared" ca="1" si="182"/>
        <v>113000</v>
      </c>
      <c r="BA9770" s="138">
        <f t="shared" ca="1" si="183"/>
        <v>112999</v>
      </c>
      <c r="BB9770" s="138">
        <f t="shared" ca="1" si="184"/>
        <v>1</v>
      </c>
    </row>
    <row r="9771" spans="52:54" ht="15.75" customHeight="1">
      <c r="AZ9771" s="138">
        <f t="shared" ca="1" si="182"/>
        <v>188000</v>
      </c>
      <c r="BA9771" s="138">
        <f t="shared" ca="1" si="183"/>
        <v>187999</v>
      </c>
      <c r="BB9771" s="138">
        <f t="shared" ca="1" si="184"/>
        <v>1</v>
      </c>
    </row>
    <row r="9772" spans="52:54" ht="15.75" customHeight="1">
      <c r="AZ9772" s="138">
        <f t="shared" ca="1" si="182"/>
        <v>264000</v>
      </c>
      <c r="BA9772" s="138">
        <f t="shared" ca="1" si="183"/>
        <v>263999</v>
      </c>
      <c r="BB9772" s="138">
        <f t="shared" ca="1" si="184"/>
        <v>1</v>
      </c>
    </row>
    <row r="9773" spans="52:54" ht="15.75" customHeight="1">
      <c r="AZ9773" s="138">
        <f t="shared" ca="1" si="182"/>
        <v>315000</v>
      </c>
      <c r="BA9773" s="138">
        <f t="shared" ca="1" si="183"/>
        <v>314999</v>
      </c>
      <c r="BB9773" s="138">
        <f t="shared" ca="1" si="184"/>
        <v>1</v>
      </c>
    </row>
    <row r="9774" spans="52:54" ht="15.75" customHeight="1">
      <c r="AZ9774" s="138">
        <f t="shared" ca="1" si="182"/>
        <v>202000</v>
      </c>
      <c r="BA9774" s="138">
        <f t="shared" ca="1" si="183"/>
        <v>201999</v>
      </c>
      <c r="BB9774" s="138">
        <f t="shared" ca="1" si="184"/>
        <v>1</v>
      </c>
    </row>
    <row r="9775" spans="52:54" ht="15.75" customHeight="1">
      <c r="AZ9775" s="138">
        <f t="shared" ca="1" si="182"/>
        <v>322000</v>
      </c>
      <c r="BA9775" s="138">
        <f t="shared" ca="1" si="183"/>
        <v>321999</v>
      </c>
      <c r="BB9775" s="138">
        <f t="shared" ca="1" si="184"/>
        <v>1</v>
      </c>
    </row>
    <row r="9776" spans="52:54" ht="15.75" customHeight="1">
      <c r="AZ9776" s="138">
        <f t="shared" ca="1" si="182"/>
        <v>242000</v>
      </c>
      <c r="BA9776" s="138">
        <f t="shared" ca="1" si="183"/>
        <v>241999</v>
      </c>
      <c r="BB9776" s="138">
        <f t="shared" ca="1" si="184"/>
        <v>1</v>
      </c>
    </row>
    <row r="9777" spans="52:54" ht="15.75" customHeight="1">
      <c r="AZ9777" s="138">
        <f t="shared" ca="1" si="182"/>
        <v>313000</v>
      </c>
      <c r="BA9777" s="138">
        <f t="shared" ca="1" si="183"/>
        <v>312999</v>
      </c>
      <c r="BB9777" s="138">
        <f t="shared" ca="1" si="184"/>
        <v>1</v>
      </c>
    </row>
    <row r="9778" spans="52:54" ht="15.75" customHeight="1">
      <c r="AZ9778" s="138">
        <f t="shared" ca="1" si="182"/>
        <v>319000</v>
      </c>
      <c r="BA9778" s="138">
        <f t="shared" ca="1" si="183"/>
        <v>318999</v>
      </c>
      <c r="BB9778" s="138">
        <f t="shared" ca="1" si="184"/>
        <v>1</v>
      </c>
    </row>
    <row r="9779" spans="52:54" ht="15.75" customHeight="1">
      <c r="AZ9779" s="138">
        <f t="shared" ca="1" si="182"/>
        <v>237000</v>
      </c>
      <c r="BA9779" s="138">
        <f t="shared" ca="1" si="183"/>
        <v>236999</v>
      </c>
      <c r="BB9779" s="138">
        <f t="shared" ca="1" si="184"/>
        <v>1</v>
      </c>
    </row>
    <row r="9780" spans="52:54" ht="15.75" customHeight="1">
      <c r="AZ9780" s="138">
        <f t="shared" ca="1" si="182"/>
        <v>348000</v>
      </c>
      <c r="BA9780" s="138">
        <f t="shared" ca="1" si="183"/>
        <v>347999</v>
      </c>
      <c r="BB9780" s="138">
        <f t="shared" ca="1" si="184"/>
        <v>1</v>
      </c>
    </row>
    <row r="9781" spans="52:54" ht="15.75" customHeight="1">
      <c r="AZ9781" s="138">
        <f t="shared" ca="1" si="182"/>
        <v>275000</v>
      </c>
      <c r="BA9781" s="138">
        <f t="shared" ca="1" si="183"/>
        <v>274999</v>
      </c>
      <c r="BB9781" s="138">
        <f t="shared" ca="1" si="184"/>
        <v>1</v>
      </c>
    </row>
    <row r="9782" spans="52:54" ht="15.75" customHeight="1">
      <c r="AZ9782" s="138">
        <f t="shared" ca="1" si="182"/>
        <v>190000</v>
      </c>
      <c r="BA9782" s="138">
        <f t="shared" ca="1" si="183"/>
        <v>189999</v>
      </c>
      <c r="BB9782" s="138">
        <f t="shared" ca="1" si="184"/>
        <v>1</v>
      </c>
    </row>
    <row r="9783" spans="52:54" ht="15.75" customHeight="1">
      <c r="AZ9783" s="138">
        <f t="shared" ca="1" si="182"/>
        <v>242000</v>
      </c>
      <c r="BA9783" s="138">
        <f t="shared" ca="1" si="183"/>
        <v>241999</v>
      </c>
      <c r="BB9783" s="138">
        <f t="shared" ca="1" si="184"/>
        <v>1</v>
      </c>
    </row>
    <row r="9784" spans="52:54" ht="15.75" customHeight="1">
      <c r="AZ9784" s="138">
        <f t="shared" ca="1" si="182"/>
        <v>186000</v>
      </c>
      <c r="BA9784" s="138">
        <f t="shared" ca="1" si="183"/>
        <v>185999</v>
      </c>
      <c r="BB9784" s="138">
        <f t="shared" ca="1" si="184"/>
        <v>1</v>
      </c>
    </row>
    <row r="9785" spans="52:54" ht="15.75" customHeight="1">
      <c r="AZ9785" s="138">
        <f t="shared" ca="1" si="182"/>
        <v>176000</v>
      </c>
      <c r="BA9785" s="138">
        <f t="shared" ca="1" si="183"/>
        <v>175999</v>
      </c>
      <c r="BB9785" s="138">
        <f t="shared" ca="1" si="184"/>
        <v>1</v>
      </c>
    </row>
    <row r="9786" spans="52:54" ht="15.75" customHeight="1">
      <c r="AZ9786" s="138">
        <f t="shared" ca="1" si="182"/>
        <v>155000</v>
      </c>
      <c r="BA9786" s="138">
        <f t="shared" ca="1" si="183"/>
        <v>154999</v>
      </c>
      <c r="BB9786" s="138">
        <f t="shared" ca="1" si="184"/>
        <v>1</v>
      </c>
    </row>
    <row r="9787" spans="52:54" ht="15.75" customHeight="1">
      <c r="AZ9787" s="138">
        <f t="shared" ca="1" si="182"/>
        <v>218000</v>
      </c>
      <c r="BA9787" s="138">
        <f t="shared" ca="1" si="183"/>
        <v>217999</v>
      </c>
      <c r="BB9787" s="138">
        <f t="shared" ca="1" si="184"/>
        <v>1</v>
      </c>
    </row>
    <row r="9788" spans="52:54" ht="15.75" customHeight="1">
      <c r="AZ9788" s="138">
        <f t="shared" ca="1" si="182"/>
        <v>237000</v>
      </c>
      <c r="BA9788" s="138">
        <f t="shared" ca="1" si="183"/>
        <v>236999</v>
      </c>
      <c r="BB9788" s="138">
        <f t="shared" ca="1" si="184"/>
        <v>1</v>
      </c>
    </row>
    <row r="9789" spans="52:54" ht="15.75" customHeight="1">
      <c r="AZ9789" s="138">
        <f t="shared" ca="1" si="182"/>
        <v>282000</v>
      </c>
      <c r="BA9789" s="138">
        <f t="shared" ca="1" si="183"/>
        <v>281999</v>
      </c>
      <c r="BB9789" s="138">
        <f t="shared" ca="1" si="184"/>
        <v>1</v>
      </c>
    </row>
    <row r="9790" spans="52:54" ht="15.75" customHeight="1">
      <c r="AZ9790" s="138">
        <f t="shared" ca="1" si="182"/>
        <v>270000</v>
      </c>
      <c r="BA9790" s="138">
        <f t="shared" ca="1" si="183"/>
        <v>269999</v>
      </c>
      <c r="BB9790" s="138">
        <f t="shared" ca="1" si="184"/>
        <v>1</v>
      </c>
    </row>
    <row r="9791" spans="52:54" ht="15.75" customHeight="1">
      <c r="AZ9791" s="138">
        <f t="shared" ca="1" si="182"/>
        <v>280000</v>
      </c>
      <c r="BA9791" s="138">
        <f t="shared" ca="1" si="183"/>
        <v>279999</v>
      </c>
      <c r="BB9791" s="138">
        <f t="shared" ca="1" si="184"/>
        <v>1</v>
      </c>
    </row>
    <row r="9792" spans="52:54" ht="15.75" customHeight="1">
      <c r="AZ9792" s="138">
        <f t="shared" ca="1" si="182"/>
        <v>342000</v>
      </c>
      <c r="BA9792" s="138">
        <f t="shared" ca="1" si="183"/>
        <v>341999</v>
      </c>
      <c r="BB9792" s="138">
        <f t="shared" ca="1" si="184"/>
        <v>1</v>
      </c>
    </row>
    <row r="9793" spans="52:54" ht="15.75" customHeight="1">
      <c r="AZ9793" s="138">
        <f t="shared" ca="1" si="182"/>
        <v>381000</v>
      </c>
      <c r="BA9793" s="138">
        <f t="shared" ca="1" si="183"/>
        <v>380999</v>
      </c>
      <c r="BB9793" s="138">
        <f t="shared" ca="1" si="184"/>
        <v>1</v>
      </c>
    </row>
    <row r="9794" spans="52:54" ht="15.75" customHeight="1">
      <c r="AZ9794" s="138">
        <f t="shared" ca="1" si="182"/>
        <v>125000</v>
      </c>
      <c r="BA9794" s="138">
        <f t="shared" ca="1" si="183"/>
        <v>124999</v>
      </c>
      <c r="BB9794" s="138">
        <f t="shared" ca="1" si="184"/>
        <v>1</v>
      </c>
    </row>
    <row r="9795" spans="52:54" ht="15.75" customHeight="1">
      <c r="AZ9795" s="138">
        <f t="shared" ca="1" si="182"/>
        <v>233000</v>
      </c>
      <c r="BA9795" s="138">
        <f t="shared" ca="1" si="183"/>
        <v>232999</v>
      </c>
      <c r="BB9795" s="138">
        <f t="shared" ca="1" si="184"/>
        <v>1</v>
      </c>
    </row>
    <row r="9796" spans="52:54" ht="15.75" customHeight="1">
      <c r="AZ9796" s="138">
        <f t="shared" ca="1" si="182"/>
        <v>188000</v>
      </c>
      <c r="BA9796" s="138">
        <f t="shared" ca="1" si="183"/>
        <v>187999</v>
      </c>
      <c r="BB9796" s="138">
        <f t="shared" ca="1" si="184"/>
        <v>1</v>
      </c>
    </row>
    <row r="9797" spans="52:54" ht="15.75" customHeight="1">
      <c r="AZ9797" s="138">
        <f t="shared" ca="1" si="182"/>
        <v>211000</v>
      </c>
      <c r="BA9797" s="138">
        <f t="shared" ca="1" si="183"/>
        <v>210999</v>
      </c>
      <c r="BB9797" s="138">
        <f t="shared" ca="1" si="184"/>
        <v>1</v>
      </c>
    </row>
    <row r="9798" spans="52:54" ht="15.75" customHeight="1">
      <c r="AZ9798" s="138">
        <f t="shared" ca="1" si="182"/>
        <v>329000</v>
      </c>
      <c r="BA9798" s="138">
        <f t="shared" ca="1" si="183"/>
        <v>328999</v>
      </c>
      <c r="BB9798" s="138">
        <f t="shared" ca="1" si="184"/>
        <v>1</v>
      </c>
    </row>
    <row r="9799" spans="52:54" ht="15.75" customHeight="1">
      <c r="AZ9799" s="138">
        <f t="shared" ca="1" si="182"/>
        <v>363000</v>
      </c>
      <c r="BA9799" s="138">
        <f t="shared" ca="1" si="183"/>
        <v>362999</v>
      </c>
      <c r="BB9799" s="138">
        <f t="shared" ca="1" si="184"/>
        <v>1</v>
      </c>
    </row>
    <row r="9800" spans="52:54" ht="15.75" customHeight="1">
      <c r="AZ9800" s="138">
        <f t="shared" ca="1" si="182"/>
        <v>335000</v>
      </c>
      <c r="BA9800" s="138">
        <f t="shared" ca="1" si="183"/>
        <v>334999</v>
      </c>
      <c r="BB9800" s="138">
        <f t="shared" ca="1" si="184"/>
        <v>1</v>
      </c>
    </row>
    <row r="9801" spans="52:54" ht="15.75" customHeight="1">
      <c r="AZ9801" s="138">
        <f t="shared" ca="1" si="182"/>
        <v>122000</v>
      </c>
      <c r="BA9801" s="138">
        <f t="shared" ca="1" si="183"/>
        <v>121999</v>
      </c>
      <c r="BB9801" s="138">
        <f t="shared" ca="1" si="184"/>
        <v>1</v>
      </c>
    </row>
    <row r="9802" spans="52:54" ht="15.75" customHeight="1">
      <c r="AZ9802" s="138">
        <f t="shared" ca="1" si="182"/>
        <v>197000</v>
      </c>
      <c r="BA9802" s="138">
        <f t="shared" ca="1" si="183"/>
        <v>196999</v>
      </c>
      <c r="BB9802" s="138">
        <f t="shared" ca="1" si="184"/>
        <v>1</v>
      </c>
    </row>
    <row r="9803" spans="52:54" ht="15.75" customHeight="1">
      <c r="AZ9803" s="138">
        <f t="shared" ca="1" si="182"/>
        <v>132000</v>
      </c>
      <c r="BA9803" s="138">
        <f t="shared" ca="1" si="183"/>
        <v>131999</v>
      </c>
      <c r="BB9803" s="138">
        <f t="shared" ca="1" si="184"/>
        <v>1</v>
      </c>
    </row>
    <row r="9804" spans="52:54" ht="15.75" customHeight="1">
      <c r="AZ9804" s="138">
        <f t="shared" ca="1" si="182"/>
        <v>188000</v>
      </c>
      <c r="BA9804" s="138">
        <f t="shared" ca="1" si="183"/>
        <v>187999</v>
      </c>
      <c r="BB9804" s="138">
        <f t="shared" ca="1" si="184"/>
        <v>1</v>
      </c>
    </row>
    <row r="9805" spans="52:54" ht="15.75" customHeight="1">
      <c r="AZ9805" s="138">
        <f t="shared" ca="1" si="182"/>
        <v>106000</v>
      </c>
      <c r="BA9805" s="138">
        <f t="shared" ca="1" si="183"/>
        <v>105999</v>
      </c>
      <c r="BB9805" s="138">
        <f t="shared" ca="1" si="184"/>
        <v>1</v>
      </c>
    </row>
    <row r="9806" spans="52:54" ht="15.75" customHeight="1">
      <c r="AZ9806" s="138">
        <f t="shared" ca="1" si="182"/>
        <v>399000</v>
      </c>
      <c r="BA9806" s="138">
        <f t="shared" ca="1" si="183"/>
        <v>398999</v>
      </c>
      <c r="BB9806" s="138">
        <f t="shared" ca="1" si="184"/>
        <v>1</v>
      </c>
    </row>
    <row r="9807" spans="52:54" ht="15.75" customHeight="1">
      <c r="AZ9807" s="138">
        <f t="shared" ca="1" si="182"/>
        <v>120000</v>
      </c>
      <c r="BA9807" s="138">
        <f t="shared" ca="1" si="183"/>
        <v>119999</v>
      </c>
      <c r="BB9807" s="138">
        <f t="shared" ca="1" si="184"/>
        <v>1</v>
      </c>
    </row>
    <row r="9808" spans="52:54" ht="15.75" customHeight="1">
      <c r="AZ9808" s="138">
        <f t="shared" ca="1" si="182"/>
        <v>359000</v>
      </c>
      <c r="BA9808" s="138">
        <f t="shared" ca="1" si="183"/>
        <v>358999</v>
      </c>
      <c r="BB9808" s="138">
        <f t="shared" ca="1" si="184"/>
        <v>1</v>
      </c>
    </row>
    <row r="9809" spans="52:54" ht="15.75" customHeight="1">
      <c r="AZ9809" s="138">
        <f t="shared" ca="1" si="182"/>
        <v>132000</v>
      </c>
      <c r="BA9809" s="138">
        <f t="shared" ca="1" si="183"/>
        <v>131999</v>
      </c>
      <c r="BB9809" s="138">
        <f t="shared" ca="1" si="184"/>
        <v>1</v>
      </c>
    </row>
    <row r="9810" spans="52:54" ht="15.75" customHeight="1">
      <c r="AZ9810" s="138">
        <f t="shared" ca="1" si="182"/>
        <v>376000</v>
      </c>
      <c r="BA9810" s="138">
        <f t="shared" ca="1" si="183"/>
        <v>375999</v>
      </c>
      <c r="BB9810" s="138">
        <f t="shared" ca="1" si="184"/>
        <v>1</v>
      </c>
    </row>
    <row r="9811" spans="52:54" ht="15.75" customHeight="1">
      <c r="AZ9811" s="138">
        <f t="shared" ca="1" si="182"/>
        <v>105000</v>
      </c>
      <c r="BA9811" s="138">
        <f t="shared" ca="1" si="183"/>
        <v>104999</v>
      </c>
      <c r="BB9811" s="138">
        <f t="shared" ca="1" si="184"/>
        <v>1</v>
      </c>
    </row>
    <row r="9812" spans="52:54" ht="15.75" customHeight="1">
      <c r="AZ9812" s="138">
        <f t="shared" ca="1" si="182"/>
        <v>399000</v>
      </c>
      <c r="BA9812" s="138">
        <f t="shared" ca="1" si="183"/>
        <v>398999</v>
      </c>
      <c r="BB9812" s="138">
        <f t="shared" ca="1" si="184"/>
        <v>1</v>
      </c>
    </row>
    <row r="9813" spans="52:54" ht="15.75" customHeight="1">
      <c r="AZ9813" s="138">
        <f t="shared" ca="1" si="182"/>
        <v>359000</v>
      </c>
      <c r="BA9813" s="138">
        <f t="shared" ca="1" si="183"/>
        <v>358999</v>
      </c>
      <c r="BB9813" s="138">
        <f t="shared" ca="1" si="184"/>
        <v>1</v>
      </c>
    </row>
    <row r="9814" spans="52:54" ht="15.75" customHeight="1">
      <c r="AZ9814" s="138">
        <f t="shared" ca="1" si="182"/>
        <v>124000</v>
      </c>
      <c r="BA9814" s="138">
        <f t="shared" ca="1" si="183"/>
        <v>123999</v>
      </c>
      <c r="BB9814" s="138">
        <f t="shared" ca="1" si="184"/>
        <v>1</v>
      </c>
    </row>
    <row r="9815" spans="52:54" ht="15.75" customHeight="1">
      <c r="AZ9815" s="138">
        <f t="shared" ca="1" si="182"/>
        <v>236000</v>
      </c>
      <c r="BA9815" s="138">
        <f t="shared" ca="1" si="183"/>
        <v>235999</v>
      </c>
      <c r="BB9815" s="138">
        <f t="shared" ca="1" si="184"/>
        <v>1</v>
      </c>
    </row>
    <row r="9816" spans="52:54" ht="15.75" customHeight="1">
      <c r="AZ9816" s="138">
        <f t="shared" ca="1" si="182"/>
        <v>382000</v>
      </c>
      <c r="BA9816" s="138">
        <f t="shared" ca="1" si="183"/>
        <v>381999</v>
      </c>
      <c r="BB9816" s="138">
        <f t="shared" ca="1" si="184"/>
        <v>1</v>
      </c>
    </row>
    <row r="9817" spans="52:54" ht="15.75" customHeight="1">
      <c r="AZ9817" s="138">
        <f t="shared" ca="1" si="182"/>
        <v>134000</v>
      </c>
      <c r="BA9817" s="138">
        <f t="shared" ca="1" si="183"/>
        <v>133999</v>
      </c>
      <c r="BB9817" s="138">
        <f t="shared" ca="1" si="184"/>
        <v>1</v>
      </c>
    </row>
    <row r="9818" spans="52:54" ht="15.75" customHeight="1">
      <c r="AZ9818" s="138">
        <f t="shared" ca="1" si="182"/>
        <v>152000</v>
      </c>
      <c r="BA9818" s="138">
        <f t="shared" ca="1" si="183"/>
        <v>151999</v>
      </c>
      <c r="BB9818" s="138">
        <f t="shared" ca="1" si="184"/>
        <v>1</v>
      </c>
    </row>
    <row r="9819" spans="52:54" ht="15.75" customHeight="1">
      <c r="AZ9819" s="138">
        <f t="shared" ca="1" si="182"/>
        <v>322000</v>
      </c>
      <c r="BA9819" s="138">
        <f t="shared" ca="1" si="183"/>
        <v>321999</v>
      </c>
      <c r="BB9819" s="138">
        <f t="shared" ca="1" si="184"/>
        <v>1</v>
      </c>
    </row>
    <row r="9820" spans="52:54" ht="15.75" customHeight="1">
      <c r="AZ9820" s="138">
        <f t="shared" ca="1" si="182"/>
        <v>384000</v>
      </c>
      <c r="BA9820" s="138">
        <f t="shared" ca="1" si="183"/>
        <v>383999</v>
      </c>
      <c r="BB9820" s="138">
        <f t="shared" ca="1" si="184"/>
        <v>1</v>
      </c>
    </row>
    <row r="9821" spans="52:54" ht="15.75" customHeight="1">
      <c r="AZ9821" s="138">
        <f t="shared" ca="1" si="182"/>
        <v>229000</v>
      </c>
      <c r="BA9821" s="138">
        <f t="shared" ca="1" si="183"/>
        <v>228999</v>
      </c>
      <c r="BB9821" s="138">
        <f t="shared" ca="1" si="184"/>
        <v>1</v>
      </c>
    </row>
    <row r="9822" spans="52:54" ht="15.75" customHeight="1">
      <c r="AZ9822" s="138">
        <f t="shared" ca="1" si="182"/>
        <v>349000</v>
      </c>
      <c r="BA9822" s="138">
        <f t="shared" ca="1" si="183"/>
        <v>348999</v>
      </c>
      <c r="BB9822" s="138">
        <f t="shared" ca="1" si="184"/>
        <v>1</v>
      </c>
    </row>
    <row r="9823" spans="52:54" ht="15.75" customHeight="1">
      <c r="AZ9823" s="138">
        <f t="shared" ca="1" si="182"/>
        <v>261000</v>
      </c>
      <c r="BA9823" s="138">
        <f t="shared" ca="1" si="183"/>
        <v>260999</v>
      </c>
      <c r="BB9823" s="138">
        <f t="shared" ca="1" si="184"/>
        <v>1</v>
      </c>
    </row>
    <row r="9824" spans="52:54" ht="15.75" customHeight="1">
      <c r="AZ9824" s="138">
        <f t="shared" ca="1" si="182"/>
        <v>209000</v>
      </c>
      <c r="BA9824" s="138">
        <f t="shared" ca="1" si="183"/>
        <v>208999</v>
      </c>
      <c r="BB9824" s="138">
        <f t="shared" ca="1" si="184"/>
        <v>1</v>
      </c>
    </row>
    <row r="9825" spans="52:54" ht="15.75" customHeight="1">
      <c r="AZ9825" s="138">
        <f t="shared" ca="1" si="182"/>
        <v>397000</v>
      </c>
      <c r="BA9825" s="138">
        <f t="shared" ca="1" si="183"/>
        <v>396999</v>
      </c>
      <c r="BB9825" s="138">
        <f t="shared" ca="1" si="184"/>
        <v>1</v>
      </c>
    </row>
    <row r="9826" spans="52:54" ht="15.75" customHeight="1">
      <c r="AZ9826" s="138">
        <f t="shared" ca="1" si="182"/>
        <v>102000</v>
      </c>
      <c r="BA9826" s="138">
        <f t="shared" ca="1" si="183"/>
        <v>101999</v>
      </c>
      <c r="BB9826" s="138">
        <f t="shared" ca="1" si="184"/>
        <v>1</v>
      </c>
    </row>
    <row r="9827" spans="52:54" ht="15.75" customHeight="1">
      <c r="AZ9827" s="138">
        <f t="shared" ca="1" si="182"/>
        <v>243000</v>
      </c>
      <c r="BA9827" s="138">
        <f t="shared" ca="1" si="183"/>
        <v>242999</v>
      </c>
      <c r="BB9827" s="138">
        <f t="shared" ca="1" si="184"/>
        <v>1</v>
      </c>
    </row>
    <row r="9828" spans="52:54" ht="15.75" customHeight="1">
      <c r="AZ9828" s="138">
        <f t="shared" ca="1" si="182"/>
        <v>330000</v>
      </c>
      <c r="BA9828" s="138">
        <f t="shared" ca="1" si="183"/>
        <v>329999</v>
      </c>
      <c r="BB9828" s="138">
        <f t="shared" ca="1" si="184"/>
        <v>1</v>
      </c>
    </row>
    <row r="9829" spans="52:54" ht="15.75" customHeight="1">
      <c r="AZ9829" s="138">
        <f t="shared" ca="1" si="182"/>
        <v>241000</v>
      </c>
      <c r="BA9829" s="138">
        <f t="shared" ca="1" si="183"/>
        <v>240999</v>
      </c>
      <c r="BB9829" s="138">
        <f t="shared" ca="1" si="184"/>
        <v>1</v>
      </c>
    </row>
    <row r="9830" spans="52:54" ht="15.75" customHeight="1">
      <c r="AZ9830" s="138">
        <f t="shared" ca="1" si="182"/>
        <v>111000</v>
      </c>
      <c r="BA9830" s="138">
        <f t="shared" ca="1" si="183"/>
        <v>110999</v>
      </c>
      <c r="BB9830" s="138">
        <f t="shared" ca="1" si="184"/>
        <v>1</v>
      </c>
    </row>
    <row r="9831" spans="52:54" ht="15.75" customHeight="1">
      <c r="AZ9831" s="138">
        <f t="shared" ca="1" si="182"/>
        <v>337000</v>
      </c>
      <c r="BA9831" s="138">
        <f t="shared" ca="1" si="183"/>
        <v>336999</v>
      </c>
      <c r="BB9831" s="138">
        <f t="shared" ca="1" si="184"/>
        <v>1</v>
      </c>
    </row>
    <row r="9832" spans="52:54" ht="15.75" customHeight="1">
      <c r="AZ9832" s="138">
        <f t="shared" ca="1" si="182"/>
        <v>224000</v>
      </c>
      <c r="BA9832" s="138">
        <f t="shared" ca="1" si="183"/>
        <v>223999</v>
      </c>
      <c r="BB9832" s="138">
        <f t="shared" ca="1" si="184"/>
        <v>1</v>
      </c>
    </row>
    <row r="9833" spans="52:54" ht="15.75" customHeight="1">
      <c r="AZ9833" s="138">
        <f t="shared" ca="1" si="182"/>
        <v>358000</v>
      </c>
      <c r="BA9833" s="138">
        <f t="shared" ca="1" si="183"/>
        <v>357999</v>
      </c>
      <c r="BB9833" s="138">
        <f t="shared" ca="1" si="184"/>
        <v>1</v>
      </c>
    </row>
    <row r="9834" spans="52:54" ht="15.75" customHeight="1">
      <c r="AZ9834" s="138">
        <f t="shared" ca="1" si="182"/>
        <v>288000</v>
      </c>
      <c r="BA9834" s="138">
        <f t="shared" ca="1" si="183"/>
        <v>287999</v>
      </c>
      <c r="BB9834" s="138">
        <f t="shared" ca="1" si="184"/>
        <v>1</v>
      </c>
    </row>
    <row r="9835" spans="52:54" ht="15.75" customHeight="1">
      <c r="AZ9835" s="138">
        <f t="shared" ca="1" si="182"/>
        <v>399000</v>
      </c>
      <c r="BA9835" s="138">
        <f t="shared" ca="1" si="183"/>
        <v>398999</v>
      </c>
      <c r="BB9835" s="138">
        <f t="shared" ca="1" si="184"/>
        <v>1</v>
      </c>
    </row>
    <row r="9836" spans="52:54" ht="15.75" customHeight="1">
      <c r="AZ9836" s="138">
        <f t="shared" ca="1" si="182"/>
        <v>145000</v>
      </c>
      <c r="BA9836" s="138">
        <f t="shared" ca="1" si="183"/>
        <v>144999</v>
      </c>
      <c r="BB9836" s="138">
        <f t="shared" ca="1" si="184"/>
        <v>1</v>
      </c>
    </row>
    <row r="9837" spans="52:54" ht="15.75" customHeight="1">
      <c r="AZ9837" s="138">
        <f t="shared" ca="1" si="182"/>
        <v>161000</v>
      </c>
      <c r="BA9837" s="138">
        <f t="shared" ca="1" si="183"/>
        <v>160999</v>
      </c>
      <c r="BB9837" s="138">
        <f t="shared" ca="1" si="184"/>
        <v>1</v>
      </c>
    </row>
    <row r="9838" spans="52:54" ht="15.75" customHeight="1">
      <c r="AZ9838" s="138">
        <f t="shared" ca="1" si="182"/>
        <v>396000</v>
      </c>
      <c r="BA9838" s="138">
        <f t="shared" ca="1" si="183"/>
        <v>395999</v>
      </c>
      <c r="BB9838" s="138">
        <f t="shared" ca="1" si="184"/>
        <v>1</v>
      </c>
    </row>
    <row r="9839" spans="52:54" ht="15.75" customHeight="1">
      <c r="AZ9839" s="138">
        <f t="shared" ca="1" si="182"/>
        <v>322000</v>
      </c>
      <c r="BA9839" s="138">
        <f t="shared" ca="1" si="183"/>
        <v>321999</v>
      </c>
      <c r="BB9839" s="138">
        <f t="shared" ca="1" si="184"/>
        <v>1</v>
      </c>
    </row>
    <row r="9840" spans="52:54" ht="15.75" customHeight="1">
      <c r="AZ9840" s="138">
        <f t="shared" ca="1" si="182"/>
        <v>237000</v>
      </c>
      <c r="BA9840" s="138">
        <f t="shared" ca="1" si="183"/>
        <v>236999</v>
      </c>
      <c r="BB9840" s="138">
        <f t="shared" ca="1" si="184"/>
        <v>1</v>
      </c>
    </row>
    <row r="9841" spans="52:54" ht="15.75" customHeight="1">
      <c r="AZ9841" s="138">
        <f t="shared" ca="1" si="182"/>
        <v>232000</v>
      </c>
      <c r="BA9841" s="138">
        <f t="shared" ca="1" si="183"/>
        <v>231999</v>
      </c>
      <c r="BB9841" s="138">
        <f t="shared" ca="1" si="184"/>
        <v>1</v>
      </c>
    </row>
    <row r="9842" spans="52:54" ht="15.75" customHeight="1">
      <c r="AZ9842" s="138">
        <f t="shared" ca="1" si="182"/>
        <v>155000</v>
      </c>
      <c r="BA9842" s="138">
        <f t="shared" ca="1" si="183"/>
        <v>154999</v>
      </c>
      <c r="BB9842" s="138">
        <f t="shared" ca="1" si="184"/>
        <v>1</v>
      </c>
    </row>
    <row r="9843" spans="52:54" ht="15.75" customHeight="1">
      <c r="AZ9843" s="138">
        <f t="shared" ca="1" si="182"/>
        <v>101000</v>
      </c>
      <c r="BA9843" s="138">
        <f t="shared" ca="1" si="183"/>
        <v>100999</v>
      </c>
      <c r="BB9843" s="138">
        <f t="shared" ca="1" si="184"/>
        <v>1</v>
      </c>
    </row>
    <row r="9844" spans="52:54" ht="15.75" customHeight="1">
      <c r="AZ9844" s="138">
        <f t="shared" ca="1" si="182"/>
        <v>291000</v>
      </c>
      <c r="BA9844" s="138">
        <f t="shared" ca="1" si="183"/>
        <v>290999</v>
      </c>
      <c r="BB9844" s="138">
        <f t="shared" ca="1" si="184"/>
        <v>1</v>
      </c>
    </row>
    <row r="9845" spans="52:54" ht="15.75" customHeight="1">
      <c r="AZ9845" s="138">
        <f t="shared" ca="1" si="182"/>
        <v>297000</v>
      </c>
      <c r="BA9845" s="138">
        <f t="shared" ca="1" si="183"/>
        <v>296999</v>
      </c>
      <c r="BB9845" s="138">
        <f t="shared" ca="1" si="184"/>
        <v>1</v>
      </c>
    </row>
    <row r="9846" spans="52:54" ht="15.75" customHeight="1">
      <c r="AZ9846" s="138">
        <f t="shared" ca="1" si="182"/>
        <v>255000</v>
      </c>
      <c r="BA9846" s="138">
        <f t="shared" ca="1" si="183"/>
        <v>254999</v>
      </c>
      <c r="BB9846" s="138">
        <f t="shared" ca="1" si="184"/>
        <v>1</v>
      </c>
    </row>
    <row r="9847" spans="52:54" ht="15.75" customHeight="1">
      <c r="AZ9847" s="138">
        <f t="shared" ca="1" si="182"/>
        <v>313000</v>
      </c>
      <c r="BA9847" s="138">
        <f t="shared" ca="1" si="183"/>
        <v>312999</v>
      </c>
      <c r="BB9847" s="138">
        <f t="shared" ca="1" si="184"/>
        <v>1</v>
      </c>
    </row>
    <row r="9848" spans="52:54" ht="15.75" customHeight="1">
      <c r="AZ9848" s="138">
        <f t="shared" ca="1" si="182"/>
        <v>309000</v>
      </c>
      <c r="BA9848" s="138">
        <f t="shared" ca="1" si="183"/>
        <v>308999</v>
      </c>
      <c r="BB9848" s="138">
        <f t="shared" ca="1" si="184"/>
        <v>1</v>
      </c>
    </row>
    <row r="9849" spans="52:54" ht="15.75" customHeight="1">
      <c r="AZ9849" s="138">
        <f t="shared" ca="1" si="182"/>
        <v>223000</v>
      </c>
      <c r="BA9849" s="138">
        <f t="shared" ca="1" si="183"/>
        <v>222999</v>
      </c>
      <c r="BB9849" s="138">
        <f t="shared" ca="1" si="184"/>
        <v>1</v>
      </c>
    </row>
    <row r="9850" spans="52:54" ht="15.75" customHeight="1">
      <c r="AZ9850" s="138">
        <f t="shared" ca="1" si="182"/>
        <v>369000</v>
      </c>
      <c r="BA9850" s="138">
        <f t="shared" ca="1" si="183"/>
        <v>368999</v>
      </c>
      <c r="BB9850" s="138">
        <f t="shared" ca="1" si="184"/>
        <v>1</v>
      </c>
    </row>
    <row r="9851" spans="52:54" ht="15.75" customHeight="1">
      <c r="AZ9851" s="138">
        <f t="shared" ca="1" si="182"/>
        <v>369000</v>
      </c>
      <c r="BA9851" s="138">
        <f t="shared" ca="1" si="183"/>
        <v>368999</v>
      </c>
      <c r="BB9851" s="138">
        <f t="shared" ca="1" si="184"/>
        <v>1</v>
      </c>
    </row>
    <row r="9852" spans="52:54" ht="15.75" customHeight="1">
      <c r="AZ9852" s="138">
        <f t="shared" ca="1" si="182"/>
        <v>212000</v>
      </c>
      <c r="BA9852" s="138">
        <f t="shared" ca="1" si="183"/>
        <v>211999</v>
      </c>
      <c r="BB9852" s="138">
        <f t="shared" ca="1" si="184"/>
        <v>1</v>
      </c>
    </row>
    <row r="9853" spans="52:54" ht="15.75" customHeight="1">
      <c r="AZ9853" s="138">
        <f t="shared" ca="1" si="182"/>
        <v>170000</v>
      </c>
      <c r="BA9853" s="138">
        <f t="shared" ca="1" si="183"/>
        <v>169999</v>
      </c>
      <c r="BB9853" s="138">
        <f t="shared" ca="1" si="184"/>
        <v>1</v>
      </c>
    </row>
    <row r="9854" spans="52:54" ht="15.75" customHeight="1">
      <c r="AZ9854" s="138">
        <f t="shared" ca="1" si="182"/>
        <v>297000</v>
      </c>
      <c r="BA9854" s="138">
        <f t="shared" ca="1" si="183"/>
        <v>296999</v>
      </c>
      <c r="BB9854" s="138">
        <f t="shared" ca="1" si="184"/>
        <v>1</v>
      </c>
    </row>
    <row r="9855" spans="52:54" ht="15.75" customHeight="1">
      <c r="AZ9855" s="138">
        <f t="shared" ca="1" si="182"/>
        <v>191000</v>
      </c>
      <c r="BA9855" s="138">
        <f t="shared" ca="1" si="183"/>
        <v>190999</v>
      </c>
      <c r="BB9855" s="138">
        <f t="shared" ca="1" si="184"/>
        <v>1</v>
      </c>
    </row>
    <row r="9856" spans="52:54" ht="15.75" customHeight="1">
      <c r="AZ9856" s="138">
        <f t="shared" ca="1" si="182"/>
        <v>294000</v>
      </c>
      <c r="BA9856" s="138">
        <f t="shared" ca="1" si="183"/>
        <v>293999</v>
      </c>
      <c r="BB9856" s="138">
        <f t="shared" ca="1" si="184"/>
        <v>1</v>
      </c>
    </row>
    <row r="9857" spans="52:54" ht="15.75" customHeight="1">
      <c r="AZ9857" s="138">
        <f t="shared" ca="1" si="182"/>
        <v>339000</v>
      </c>
      <c r="BA9857" s="138">
        <f t="shared" ca="1" si="183"/>
        <v>338999</v>
      </c>
      <c r="BB9857" s="138">
        <f t="shared" ca="1" si="184"/>
        <v>1</v>
      </c>
    </row>
    <row r="9858" spans="52:54" ht="15.75" customHeight="1">
      <c r="AZ9858" s="138">
        <f t="shared" ca="1" si="182"/>
        <v>302000</v>
      </c>
      <c r="BA9858" s="138">
        <f t="shared" ca="1" si="183"/>
        <v>301999</v>
      </c>
      <c r="BB9858" s="138">
        <f t="shared" ca="1" si="184"/>
        <v>1</v>
      </c>
    </row>
    <row r="9859" spans="52:54" ht="15.75" customHeight="1">
      <c r="AZ9859" s="138">
        <f t="shared" ca="1" si="182"/>
        <v>265000</v>
      </c>
      <c r="BA9859" s="138">
        <f t="shared" ca="1" si="183"/>
        <v>264999</v>
      </c>
      <c r="BB9859" s="138">
        <f t="shared" ca="1" si="184"/>
        <v>1</v>
      </c>
    </row>
    <row r="9860" spans="52:54" ht="15.75" customHeight="1">
      <c r="AZ9860" s="138">
        <f t="shared" ca="1" si="182"/>
        <v>101000</v>
      </c>
      <c r="BA9860" s="138">
        <f t="shared" ca="1" si="183"/>
        <v>100999</v>
      </c>
      <c r="BB9860" s="138">
        <f t="shared" ca="1" si="184"/>
        <v>1</v>
      </c>
    </row>
    <row r="9861" spans="52:54" ht="15.75" customHeight="1">
      <c r="AZ9861" s="138">
        <f t="shared" ca="1" si="182"/>
        <v>223000</v>
      </c>
      <c r="BA9861" s="138">
        <f t="shared" ca="1" si="183"/>
        <v>222999</v>
      </c>
      <c r="BB9861" s="138">
        <f t="shared" ca="1" si="184"/>
        <v>1</v>
      </c>
    </row>
    <row r="9862" spans="52:54" ht="15.75" customHeight="1">
      <c r="AZ9862" s="138">
        <f t="shared" ca="1" si="182"/>
        <v>341000</v>
      </c>
      <c r="BA9862" s="138">
        <f t="shared" ca="1" si="183"/>
        <v>340999</v>
      </c>
      <c r="BB9862" s="138">
        <f t="shared" ca="1" si="184"/>
        <v>1</v>
      </c>
    </row>
    <row r="9863" spans="52:54" ht="15.75" customHeight="1">
      <c r="AZ9863" s="138">
        <f t="shared" ca="1" si="182"/>
        <v>153000</v>
      </c>
      <c r="BA9863" s="138">
        <f t="shared" ca="1" si="183"/>
        <v>152999</v>
      </c>
      <c r="BB9863" s="138">
        <f t="shared" ca="1" si="184"/>
        <v>1</v>
      </c>
    </row>
    <row r="9864" spans="52:54" ht="15.75" customHeight="1">
      <c r="AZ9864" s="138">
        <f t="shared" ca="1" si="182"/>
        <v>189000</v>
      </c>
      <c r="BA9864" s="138">
        <f t="shared" ca="1" si="183"/>
        <v>188999</v>
      </c>
      <c r="BB9864" s="138">
        <f t="shared" ca="1" si="184"/>
        <v>1</v>
      </c>
    </row>
    <row r="9865" spans="52:54" ht="15.75" customHeight="1">
      <c r="AZ9865" s="138">
        <f t="shared" ca="1" si="182"/>
        <v>399000</v>
      </c>
      <c r="BA9865" s="138">
        <f t="shared" ca="1" si="183"/>
        <v>398999</v>
      </c>
      <c r="BB9865" s="138">
        <f t="shared" ca="1" si="184"/>
        <v>1</v>
      </c>
    </row>
    <row r="9866" spans="52:54" ht="15.75" customHeight="1">
      <c r="AZ9866" s="138">
        <f t="shared" ca="1" si="182"/>
        <v>371000</v>
      </c>
      <c r="BA9866" s="138">
        <f t="shared" ca="1" si="183"/>
        <v>370999</v>
      </c>
      <c r="BB9866" s="138">
        <f t="shared" ca="1" si="184"/>
        <v>1</v>
      </c>
    </row>
    <row r="9867" spans="52:54" ht="15.75" customHeight="1">
      <c r="AZ9867" s="138">
        <f t="shared" ca="1" si="182"/>
        <v>393000</v>
      </c>
      <c r="BA9867" s="138">
        <f t="shared" ca="1" si="183"/>
        <v>392999</v>
      </c>
      <c r="BB9867" s="138">
        <f t="shared" ca="1" si="184"/>
        <v>1</v>
      </c>
    </row>
    <row r="9868" spans="52:54" ht="15.75" customHeight="1">
      <c r="AZ9868" s="138">
        <f t="shared" ca="1" si="182"/>
        <v>155000</v>
      </c>
      <c r="BA9868" s="138">
        <f t="shared" ca="1" si="183"/>
        <v>154999</v>
      </c>
      <c r="BB9868" s="138">
        <f t="shared" ca="1" si="184"/>
        <v>1</v>
      </c>
    </row>
    <row r="9869" spans="52:54" ht="15.75" customHeight="1">
      <c r="AZ9869" s="138">
        <f t="shared" ca="1" si="182"/>
        <v>151000</v>
      </c>
      <c r="BA9869" s="138">
        <f t="shared" ca="1" si="183"/>
        <v>150999</v>
      </c>
      <c r="BB9869" s="138">
        <f t="shared" ca="1" si="184"/>
        <v>1</v>
      </c>
    </row>
    <row r="9870" spans="52:54" ht="15.75" customHeight="1">
      <c r="AZ9870" s="138">
        <f t="shared" ca="1" si="182"/>
        <v>232000</v>
      </c>
      <c r="BA9870" s="138">
        <f t="shared" ca="1" si="183"/>
        <v>231999</v>
      </c>
      <c r="BB9870" s="138">
        <f t="shared" ca="1" si="184"/>
        <v>1</v>
      </c>
    </row>
    <row r="9871" spans="52:54" ht="15.75" customHeight="1">
      <c r="AZ9871" s="138">
        <f t="shared" ca="1" si="182"/>
        <v>139000</v>
      </c>
      <c r="BA9871" s="138">
        <f t="shared" ca="1" si="183"/>
        <v>138999</v>
      </c>
      <c r="BB9871" s="138">
        <f t="shared" ca="1" si="184"/>
        <v>1</v>
      </c>
    </row>
    <row r="9872" spans="52:54" ht="15.75" customHeight="1">
      <c r="AZ9872" s="138">
        <f t="shared" ca="1" si="182"/>
        <v>366000</v>
      </c>
      <c r="BA9872" s="138">
        <f t="shared" ca="1" si="183"/>
        <v>365999</v>
      </c>
      <c r="BB9872" s="138">
        <f t="shared" ca="1" si="184"/>
        <v>1</v>
      </c>
    </row>
    <row r="9873" spans="52:54" ht="15.75" customHeight="1">
      <c r="AZ9873" s="138">
        <f t="shared" ca="1" si="182"/>
        <v>333000</v>
      </c>
      <c r="BA9873" s="138">
        <f t="shared" ca="1" si="183"/>
        <v>332999</v>
      </c>
      <c r="BB9873" s="138">
        <f t="shared" ca="1" si="184"/>
        <v>1</v>
      </c>
    </row>
    <row r="9874" spans="52:54" ht="15.75" customHeight="1">
      <c r="AZ9874" s="138">
        <f t="shared" ca="1" si="182"/>
        <v>319000</v>
      </c>
      <c r="BA9874" s="138">
        <f t="shared" ca="1" si="183"/>
        <v>318999</v>
      </c>
      <c r="BB9874" s="138">
        <f t="shared" ca="1" si="184"/>
        <v>1</v>
      </c>
    </row>
    <row r="9875" spans="52:54" ht="15.75" customHeight="1">
      <c r="AZ9875" s="138">
        <f t="shared" ca="1" si="182"/>
        <v>277000</v>
      </c>
      <c r="BA9875" s="138">
        <f t="shared" ca="1" si="183"/>
        <v>276999</v>
      </c>
      <c r="BB9875" s="138">
        <f t="shared" ca="1" si="184"/>
        <v>1</v>
      </c>
    </row>
    <row r="9876" spans="52:54" ht="15.75" customHeight="1">
      <c r="AZ9876" s="138">
        <f t="shared" ca="1" si="182"/>
        <v>304000</v>
      </c>
      <c r="BA9876" s="138">
        <f t="shared" ca="1" si="183"/>
        <v>303999</v>
      </c>
      <c r="BB9876" s="138">
        <f t="shared" ca="1" si="184"/>
        <v>1</v>
      </c>
    </row>
    <row r="9877" spans="52:54" ht="15.75" customHeight="1">
      <c r="AZ9877" s="138">
        <f t="shared" ca="1" si="182"/>
        <v>119000</v>
      </c>
      <c r="BA9877" s="138">
        <f t="shared" ca="1" si="183"/>
        <v>118999</v>
      </c>
      <c r="BB9877" s="138">
        <f t="shared" ca="1" si="184"/>
        <v>1</v>
      </c>
    </row>
    <row r="9878" spans="52:54" ht="15.75" customHeight="1">
      <c r="AZ9878" s="138">
        <f t="shared" ca="1" si="182"/>
        <v>383000</v>
      </c>
      <c r="BA9878" s="138">
        <f t="shared" ca="1" si="183"/>
        <v>382999</v>
      </c>
      <c r="BB9878" s="138">
        <f t="shared" ca="1" si="184"/>
        <v>1</v>
      </c>
    </row>
    <row r="9879" spans="52:54" ht="15.75" customHeight="1">
      <c r="AZ9879" s="138">
        <f t="shared" ca="1" si="182"/>
        <v>260000</v>
      </c>
      <c r="BA9879" s="138">
        <f t="shared" ca="1" si="183"/>
        <v>259999</v>
      </c>
      <c r="BB9879" s="138">
        <f t="shared" ca="1" si="184"/>
        <v>1</v>
      </c>
    </row>
    <row r="9880" spans="52:54" ht="15.75" customHeight="1">
      <c r="AZ9880" s="138">
        <f t="shared" ca="1" si="182"/>
        <v>347000</v>
      </c>
      <c r="BA9880" s="138">
        <f t="shared" ca="1" si="183"/>
        <v>346999</v>
      </c>
      <c r="BB9880" s="138">
        <f t="shared" ca="1" si="184"/>
        <v>1</v>
      </c>
    </row>
    <row r="9881" spans="52:54" ht="15.75" customHeight="1">
      <c r="AZ9881" s="138">
        <f t="shared" ca="1" si="182"/>
        <v>380000</v>
      </c>
      <c r="BA9881" s="138">
        <f t="shared" ca="1" si="183"/>
        <v>379999</v>
      </c>
      <c r="BB9881" s="138">
        <f t="shared" ca="1" si="184"/>
        <v>1</v>
      </c>
    </row>
    <row r="9882" spans="52:54" ht="15.75" customHeight="1">
      <c r="AZ9882" s="138">
        <f t="shared" ca="1" si="182"/>
        <v>266000</v>
      </c>
      <c r="BA9882" s="138">
        <f t="shared" ca="1" si="183"/>
        <v>265999</v>
      </c>
      <c r="BB9882" s="138">
        <f t="shared" ca="1" si="184"/>
        <v>1</v>
      </c>
    </row>
    <row r="9883" spans="52:54" ht="15.75" customHeight="1">
      <c r="AZ9883" s="138">
        <f t="shared" ca="1" si="182"/>
        <v>256000</v>
      </c>
      <c r="BA9883" s="138">
        <f t="shared" ca="1" si="183"/>
        <v>255999</v>
      </c>
      <c r="BB9883" s="138">
        <f t="shared" ca="1" si="184"/>
        <v>1</v>
      </c>
    </row>
    <row r="9884" spans="52:54" ht="15.75" customHeight="1">
      <c r="AZ9884" s="138">
        <f t="shared" ca="1" si="182"/>
        <v>174000</v>
      </c>
      <c r="BA9884" s="138">
        <f t="shared" ca="1" si="183"/>
        <v>173999</v>
      </c>
      <c r="BB9884" s="138">
        <f t="shared" ca="1" si="184"/>
        <v>1</v>
      </c>
    </row>
    <row r="9885" spans="52:54" ht="15.75" customHeight="1">
      <c r="AZ9885" s="138">
        <f t="shared" ca="1" si="182"/>
        <v>151000</v>
      </c>
      <c r="BA9885" s="138">
        <f t="shared" ca="1" si="183"/>
        <v>150999</v>
      </c>
      <c r="BB9885" s="138">
        <f t="shared" ca="1" si="184"/>
        <v>1</v>
      </c>
    </row>
    <row r="9886" spans="52:54" ht="15.75" customHeight="1">
      <c r="AZ9886" s="138">
        <f t="shared" ca="1" si="182"/>
        <v>224000</v>
      </c>
      <c r="BA9886" s="138">
        <f t="shared" ca="1" si="183"/>
        <v>223999</v>
      </c>
      <c r="BB9886" s="138">
        <f t="shared" ca="1" si="184"/>
        <v>1</v>
      </c>
    </row>
    <row r="9887" spans="52:54" ht="15.75" customHeight="1">
      <c r="AZ9887" s="138">
        <f t="shared" ca="1" si="182"/>
        <v>188000</v>
      </c>
      <c r="BA9887" s="138">
        <f t="shared" ca="1" si="183"/>
        <v>187999</v>
      </c>
      <c r="BB9887" s="138">
        <f t="shared" ca="1" si="184"/>
        <v>1</v>
      </c>
    </row>
    <row r="9888" spans="52:54" ht="15.75" customHeight="1">
      <c r="AZ9888" s="138">
        <f t="shared" ca="1" si="182"/>
        <v>383000</v>
      </c>
      <c r="BA9888" s="138">
        <f t="shared" ca="1" si="183"/>
        <v>382999</v>
      </c>
      <c r="BB9888" s="138">
        <f t="shared" ca="1" si="184"/>
        <v>1</v>
      </c>
    </row>
    <row r="9889" spans="52:54" ht="15.75" customHeight="1">
      <c r="AZ9889" s="138">
        <f t="shared" ca="1" si="182"/>
        <v>191000</v>
      </c>
      <c r="BA9889" s="138">
        <f t="shared" ca="1" si="183"/>
        <v>190999</v>
      </c>
      <c r="BB9889" s="138">
        <f t="shared" ca="1" si="184"/>
        <v>1</v>
      </c>
    </row>
    <row r="9890" spans="52:54" ht="15.75" customHeight="1">
      <c r="AZ9890" s="138">
        <f t="shared" ca="1" si="182"/>
        <v>297000</v>
      </c>
      <c r="BA9890" s="138">
        <f t="shared" ca="1" si="183"/>
        <v>296999</v>
      </c>
      <c r="BB9890" s="138">
        <f t="shared" ca="1" si="184"/>
        <v>1</v>
      </c>
    </row>
    <row r="9891" spans="52:54" ht="15.75" customHeight="1">
      <c r="AZ9891" s="138">
        <f t="shared" ca="1" si="182"/>
        <v>287000</v>
      </c>
      <c r="BA9891" s="138">
        <f t="shared" ca="1" si="183"/>
        <v>286999</v>
      </c>
      <c r="BB9891" s="138">
        <f t="shared" ca="1" si="184"/>
        <v>1</v>
      </c>
    </row>
    <row r="9892" spans="52:54" ht="15.75" customHeight="1">
      <c r="AZ9892" s="138">
        <f t="shared" ca="1" si="182"/>
        <v>362000</v>
      </c>
      <c r="BA9892" s="138">
        <f t="shared" ca="1" si="183"/>
        <v>361999</v>
      </c>
      <c r="BB9892" s="138">
        <f t="shared" ca="1" si="184"/>
        <v>1</v>
      </c>
    </row>
    <row r="9893" spans="52:54" ht="15.75" customHeight="1">
      <c r="AZ9893" s="138">
        <f t="shared" ca="1" si="182"/>
        <v>353000</v>
      </c>
      <c r="BA9893" s="138">
        <f t="shared" ca="1" si="183"/>
        <v>352999</v>
      </c>
      <c r="BB9893" s="138">
        <f t="shared" ca="1" si="184"/>
        <v>1</v>
      </c>
    </row>
    <row r="9894" spans="52:54" ht="15.75" customHeight="1">
      <c r="AZ9894" s="138">
        <f t="shared" ca="1" si="182"/>
        <v>329000</v>
      </c>
      <c r="BA9894" s="138">
        <f t="shared" ca="1" si="183"/>
        <v>328999</v>
      </c>
      <c r="BB9894" s="138">
        <f t="shared" ca="1" si="184"/>
        <v>1</v>
      </c>
    </row>
    <row r="9895" spans="52:54" ht="15.75" customHeight="1">
      <c r="AZ9895" s="138">
        <f t="shared" ca="1" si="182"/>
        <v>253000</v>
      </c>
      <c r="BA9895" s="138">
        <f t="shared" ca="1" si="183"/>
        <v>252999</v>
      </c>
      <c r="BB9895" s="138">
        <f t="shared" ca="1" si="184"/>
        <v>1</v>
      </c>
    </row>
    <row r="9896" spans="52:54" ht="15.75" customHeight="1">
      <c r="AZ9896" s="138">
        <f t="shared" ca="1" si="182"/>
        <v>238000</v>
      </c>
      <c r="BA9896" s="138">
        <f t="shared" ca="1" si="183"/>
        <v>237999</v>
      </c>
      <c r="BB9896" s="138">
        <f t="shared" ca="1" si="184"/>
        <v>1</v>
      </c>
    </row>
    <row r="9897" spans="52:54" ht="15.75" customHeight="1">
      <c r="AZ9897" s="138">
        <f t="shared" ca="1" si="182"/>
        <v>251000</v>
      </c>
      <c r="BA9897" s="138">
        <f t="shared" ca="1" si="183"/>
        <v>250999</v>
      </c>
      <c r="BB9897" s="138">
        <f t="shared" ca="1" si="184"/>
        <v>1</v>
      </c>
    </row>
    <row r="9898" spans="52:54" ht="15.75" customHeight="1">
      <c r="AZ9898" s="138">
        <f t="shared" ca="1" si="182"/>
        <v>349000</v>
      </c>
      <c r="BA9898" s="138">
        <f t="shared" ca="1" si="183"/>
        <v>348999</v>
      </c>
      <c r="BB9898" s="138">
        <f t="shared" ca="1" si="184"/>
        <v>1</v>
      </c>
    </row>
    <row r="9899" spans="52:54" ht="15.75" customHeight="1">
      <c r="AZ9899" s="138">
        <f t="shared" ca="1" si="182"/>
        <v>381000</v>
      </c>
      <c r="BA9899" s="138">
        <f t="shared" ca="1" si="183"/>
        <v>380999</v>
      </c>
      <c r="BB9899" s="138">
        <f t="shared" ca="1" si="184"/>
        <v>1</v>
      </c>
    </row>
    <row r="9900" spans="52:54" ht="15.75" customHeight="1">
      <c r="AZ9900" s="138">
        <f t="shared" ca="1" si="182"/>
        <v>238000</v>
      </c>
      <c r="BA9900" s="138">
        <f t="shared" ca="1" si="183"/>
        <v>237999</v>
      </c>
      <c r="BB9900" s="138">
        <f t="shared" ca="1" si="184"/>
        <v>1</v>
      </c>
    </row>
    <row r="9901" spans="52:54" ht="15.75" customHeight="1">
      <c r="AZ9901" s="138">
        <f t="shared" ca="1" si="182"/>
        <v>118000</v>
      </c>
      <c r="BA9901" s="138">
        <f t="shared" ca="1" si="183"/>
        <v>117999</v>
      </c>
      <c r="BB9901" s="138">
        <f t="shared" ca="1" si="184"/>
        <v>1</v>
      </c>
    </row>
    <row r="9902" spans="52:54" ht="15.75" customHeight="1">
      <c r="AZ9902" s="138">
        <f t="shared" ca="1" si="182"/>
        <v>334000</v>
      </c>
      <c r="BA9902" s="138">
        <f t="shared" ca="1" si="183"/>
        <v>333999</v>
      </c>
      <c r="BB9902" s="138">
        <f t="shared" ca="1" si="184"/>
        <v>1</v>
      </c>
    </row>
    <row r="9903" spans="52:54" ht="15.75" customHeight="1">
      <c r="AZ9903" s="138">
        <f t="shared" ca="1" si="182"/>
        <v>391000</v>
      </c>
      <c r="BA9903" s="138">
        <f t="shared" ca="1" si="183"/>
        <v>390999</v>
      </c>
      <c r="BB9903" s="138">
        <f t="shared" ca="1" si="184"/>
        <v>1</v>
      </c>
    </row>
    <row r="9904" spans="52:54" ht="15.75" customHeight="1">
      <c r="AZ9904" s="138">
        <f t="shared" ca="1" si="182"/>
        <v>265000</v>
      </c>
      <c r="BA9904" s="138">
        <f t="shared" ca="1" si="183"/>
        <v>264999</v>
      </c>
      <c r="BB9904" s="138">
        <f t="shared" ca="1" si="184"/>
        <v>1</v>
      </c>
    </row>
    <row r="9905" spans="52:54" ht="15.75" customHeight="1">
      <c r="AZ9905" s="138">
        <f t="shared" ca="1" si="182"/>
        <v>342000</v>
      </c>
      <c r="BA9905" s="138">
        <f t="shared" ca="1" si="183"/>
        <v>341999</v>
      </c>
      <c r="BB9905" s="138">
        <f t="shared" ca="1" si="184"/>
        <v>1</v>
      </c>
    </row>
    <row r="9906" spans="52:54" ht="15.75" customHeight="1">
      <c r="AZ9906" s="138">
        <f t="shared" ca="1" si="182"/>
        <v>370000</v>
      </c>
      <c r="BA9906" s="138">
        <f t="shared" ca="1" si="183"/>
        <v>369999</v>
      </c>
      <c r="BB9906" s="138">
        <f t="shared" ca="1" si="184"/>
        <v>1</v>
      </c>
    </row>
    <row r="9907" spans="52:54" ht="15.75" customHeight="1">
      <c r="AZ9907" s="138">
        <f t="shared" ca="1" si="182"/>
        <v>123000</v>
      </c>
      <c r="BA9907" s="138">
        <f t="shared" ca="1" si="183"/>
        <v>122999</v>
      </c>
      <c r="BB9907" s="138">
        <f t="shared" ca="1" si="184"/>
        <v>1</v>
      </c>
    </row>
    <row r="9908" spans="52:54" ht="15.75" customHeight="1">
      <c r="AZ9908" s="138">
        <f t="shared" ca="1" si="182"/>
        <v>397000</v>
      </c>
      <c r="BA9908" s="138">
        <f t="shared" ca="1" si="183"/>
        <v>396999</v>
      </c>
      <c r="BB9908" s="138">
        <f t="shared" ca="1" si="184"/>
        <v>1</v>
      </c>
    </row>
    <row r="9909" spans="52:54" ht="15.75" customHeight="1">
      <c r="AZ9909" s="138">
        <f t="shared" ca="1" si="182"/>
        <v>397000</v>
      </c>
      <c r="BA9909" s="138">
        <f t="shared" ca="1" si="183"/>
        <v>396999</v>
      </c>
      <c r="BB9909" s="138">
        <f t="shared" ca="1" si="184"/>
        <v>1</v>
      </c>
    </row>
    <row r="9910" spans="52:54" ht="15.75" customHeight="1">
      <c r="AZ9910" s="138">
        <f t="shared" ca="1" si="182"/>
        <v>294000</v>
      </c>
      <c r="BA9910" s="138">
        <f t="shared" ca="1" si="183"/>
        <v>293999</v>
      </c>
      <c r="BB9910" s="138">
        <f t="shared" ca="1" si="184"/>
        <v>1</v>
      </c>
    </row>
    <row r="9911" spans="52:54" ht="15.75" customHeight="1">
      <c r="AZ9911" s="138">
        <f t="shared" ca="1" si="182"/>
        <v>150000</v>
      </c>
      <c r="BA9911" s="138">
        <f t="shared" ca="1" si="183"/>
        <v>149999</v>
      </c>
      <c r="BB9911" s="138">
        <f t="shared" ca="1" si="184"/>
        <v>1</v>
      </c>
    </row>
    <row r="9912" spans="52:54" ht="15.75" customHeight="1">
      <c r="AZ9912" s="138">
        <f t="shared" ca="1" si="182"/>
        <v>324000</v>
      </c>
      <c r="BA9912" s="138">
        <f t="shared" ca="1" si="183"/>
        <v>323999</v>
      </c>
      <c r="BB9912" s="138">
        <f t="shared" ca="1" si="184"/>
        <v>1</v>
      </c>
    </row>
    <row r="9913" spans="52:54" ht="15.75" customHeight="1">
      <c r="AZ9913" s="138">
        <f t="shared" ca="1" si="182"/>
        <v>126000</v>
      </c>
      <c r="BA9913" s="138">
        <f t="shared" ca="1" si="183"/>
        <v>125999</v>
      </c>
      <c r="BB9913" s="138">
        <f t="shared" ca="1" si="184"/>
        <v>1</v>
      </c>
    </row>
    <row r="9914" spans="52:54" ht="15.75" customHeight="1">
      <c r="AZ9914" s="138">
        <f t="shared" ca="1" si="182"/>
        <v>316000</v>
      </c>
      <c r="BA9914" s="138">
        <f t="shared" ca="1" si="183"/>
        <v>315999</v>
      </c>
      <c r="BB9914" s="138">
        <f t="shared" ca="1" si="184"/>
        <v>1</v>
      </c>
    </row>
    <row r="9915" spans="52:54" ht="15.75" customHeight="1">
      <c r="AZ9915" s="138">
        <f t="shared" ca="1" si="182"/>
        <v>136000</v>
      </c>
      <c r="BA9915" s="138">
        <f t="shared" ca="1" si="183"/>
        <v>135999</v>
      </c>
      <c r="BB9915" s="138">
        <f t="shared" ca="1" si="184"/>
        <v>1</v>
      </c>
    </row>
    <row r="9916" spans="52:54" ht="15.75" customHeight="1">
      <c r="AZ9916" s="138">
        <f t="shared" ca="1" si="182"/>
        <v>237000</v>
      </c>
      <c r="BA9916" s="138">
        <f t="shared" ca="1" si="183"/>
        <v>236999</v>
      </c>
      <c r="BB9916" s="138">
        <f t="shared" ca="1" si="184"/>
        <v>1</v>
      </c>
    </row>
    <row r="9917" spans="52:54" ht="15.75" customHeight="1">
      <c r="AZ9917" s="138">
        <f t="shared" ca="1" si="182"/>
        <v>162000</v>
      </c>
      <c r="BA9917" s="138">
        <f t="shared" ca="1" si="183"/>
        <v>161999</v>
      </c>
      <c r="BB9917" s="138">
        <f t="shared" ca="1" si="184"/>
        <v>1</v>
      </c>
    </row>
    <row r="9918" spans="52:54" ht="15.75" customHeight="1">
      <c r="AZ9918" s="138">
        <f t="shared" ca="1" si="182"/>
        <v>108000</v>
      </c>
      <c r="BA9918" s="138">
        <f t="shared" ca="1" si="183"/>
        <v>107999</v>
      </c>
      <c r="BB9918" s="138">
        <f t="shared" ca="1" si="184"/>
        <v>1</v>
      </c>
    </row>
    <row r="9919" spans="52:54" ht="15.75" customHeight="1">
      <c r="AZ9919" s="138">
        <f t="shared" ca="1" si="182"/>
        <v>137000</v>
      </c>
      <c r="BA9919" s="138">
        <f t="shared" ca="1" si="183"/>
        <v>136999</v>
      </c>
      <c r="BB9919" s="138">
        <f t="shared" ca="1" si="184"/>
        <v>1</v>
      </c>
    </row>
    <row r="9920" spans="52:54" ht="15.75" customHeight="1">
      <c r="AZ9920" s="138">
        <f t="shared" ca="1" si="182"/>
        <v>261000</v>
      </c>
      <c r="BA9920" s="138">
        <f t="shared" ca="1" si="183"/>
        <v>260999</v>
      </c>
      <c r="BB9920" s="138">
        <f t="shared" ca="1" si="184"/>
        <v>1</v>
      </c>
    </row>
    <row r="9921" spans="52:54" ht="15.75" customHeight="1">
      <c r="AZ9921" s="138">
        <f t="shared" ca="1" si="182"/>
        <v>141000</v>
      </c>
      <c r="BA9921" s="138">
        <f t="shared" ca="1" si="183"/>
        <v>140999</v>
      </c>
      <c r="BB9921" s="138">
        <f t="shared" ca="1" si="184"/>
        <v>1</v>
      </c>
    </row>
    <row r="9922" spans="52:54" ht="15.75" customHeight="1">
      <c r="AZ9922" s="138">
        <f t="shared" ca="1" si="182"/>
        <v>390000</v>
      </c>
      <c r="BA9922" s="138">
        <f t="shared" ca="1" si="183"/>
        <v>389999</v>
      </c>
      <c r="BB9922" s="138">
        <f t="shared" ca="1" si="184"/>
        <v>1</v>
      </c>
    </row>
    <row r="9923" spans="52:54" ht="15.75" customHeight="1">
      <c r="AZ9923" s="138">
        <f t="shared" ca="1" si="182"/>
        <v>284000</v>
      </c>
      <c r="BA9923" s="138">
        <f t="shared" ca="1" si="183"/>
        <v>283999</v>
      </c>
      <c r="BB9923" s="138">
        <f t="shared" ca="1" si="184"/>
        <v>1</v>
      </c>
    </row>
    <row r="9924" spans="52:54" ht="15.75" customHeight="1">
      <c r="AZ9924" s="138">
        <f t="shared" ca="1" si="182"/>
        <v>319000</v>
      </c>
      <c r="BA9924" s="138">
        <f t="shared" ca="1" si="183"/>
        <v>318999</v>
      </c>
      <c r="BB9924" s="138">
        <f t="shared" ca="1" si="184"/>
        <v>1</v>
      </c>
    </row>
    <row r="9925" spans="52:54" ht="15.75" customHeight="1">
      <c r="AZ9925" s="138">
        <f t="shared" ca="1" si="182"/>
        <v>352000</v>
      </c>
      <c r="BA9925" s="138">
        <f t="shared" ca="1" si="183"/>
        <v>351999</v>
      </c>
      <c r="BB9925" s="138">
        <f t="shared" ca="1" si="184"/>
        <v>1</v>
      </c>
    </row>
    <row r="9926" spans="52:54" ht="15.75" customHeight="1">
      <c r="AZ9926" s="138">
        <f t="shared" ca="1" si="182"/>
        <v>124000</v>
      </c>
      <c r="BA9926" s="138">
        <f t="shared" ca="1" si="183"/>
        <v>123999</v>
      </c>
      <c r="BB9926" s="138">
        <f t="shared" ca="1" si="184"/>
        <v>1</v>
      </c>
    </row>
    <row r="9927" spans="52:54" ht="15.75" customHeight="1">
      <c r="AZ9927" s="138">
        <f t="shared" ca="1" si="182"/>
        <v>246000</v>
      </c>
      <c r="BA9927" s="138">
        <f t="shared" ca="1" si="183"/>
        <v>245999</v>
      </c>
      <c r="BB9927" s="138">
        <f t="shared" ca="1" si="184"/>
        <v>1</v>
      </c>
    </row>
    <row r="9928" spans="52:54" ht="15.75" customHeight="1">
      <c r="AZ9928" s="138">
        <f t="shared" ca="1" si="182"/>
        <v>252000</v>
      </c>
      <c r="BA9928" s="138">
        <f t="shared" ca="1" si="183"/>
        <v>251999</v>
      </c>
      <c r="BB9928" s="138">
        <f t="shared" ca="1" si="184"/>
        <v>1</v>
      </c>
    </row>
    <row r="9929" spans="52:54" ht="15.75" customHeight="1">
      <c r="AZ9929" s="138">
        <f t="shared" ca="1" si="182"/>
        <v>235000</v>
      </c>
      <c r="BA9929" s="138">
        <f t="shared" ca="1" si="183"/>
        <v>234999</v>
      </c>
      <c r="BB9929" s="138">
        <f t="shared" ca="1" si="184"/>
        <v>1</v>
      </c>
    </row>
    <row r="9930" spans="52:54" ht="15.75" customHeight="1">
      <c r="AZ9930" s="138">
        <f t="shared" ca="1" si="182"/>
        <v>102000</v>
      </c>
      <c r="BA9930" s="138">
        <f t="shared" ca="1" si="183"/>
        <v>101999</v>
      </c>
      <c r="BB9930" s="138">
        <f t="shared" ca="1" si="184"/>
        <v>1</v>
      </c>
    </row>
    <row r="9931" spans="52:54" ht="15.75" customHeight="1">
      <c r="AZ9931" s="138">
        <f t="shared" ca="1" si="182"/>
        <v>384000</v>
      </c>
      <c r="BA9931" s="138">
        <f t="shared" ca="1" si="183"/>
        <v>383999</v>
      </c>
      <c r="BB9931" s="138">
        <f t="shared" ca="1" si="184"/>
        <v>1</v>
      </c>
    </row>
    <row r="9932" spans="52:54" ht="15.75" customHeight="1">
      <c r="AZ9932" s="138">
        <f t="shared" ca="1" si="182"/>
        <v>338000</v>
      </c>
      <c r="BA9932" s="138">
        <f t="shared" ca="1" si="183"/>
        <v>337999</v>
      </c>
      <c r="BB9932" s="138">
        <f t="shared" ca="1" si="184"/>
        <v>1</v>
      </c>
    </row>
    <row r="9933" spans="52:54" ht="15.75" customHeight="1">
      <c r="AZ9933" s="138">
        <f t="shared" ca="1" si="182"/>
        <v>264000</v>
      </c>
      <c r="BA9933" s="138">
        <f t="shared" ca="1" si="183"/>
        <v>263999</v>
      </c>
      <c r="BB9933" s="138">
        <f t="shared" ca="1" si="184"/>
        <v>1</v>
      </c>
    </row>
    <row r="9934" spans="52:54" ht="15.75" customHeight="1">
      <c r="AZ9934" s="138">
        <f t="shared" ca="1" si="182"/>
        <v>160000</v>
      </c>
      <c r="BA9934" s="138">
        <f t="shared" ca="1" si="183"/>
        <v>159999</v>
      </c>
      <c r="BB9934" s="138">
        <f t="shared" ca="1" si="184"/>
        <v>1</v>
      </c>
    </row>
    <row r="9935" spans="52:54" ht="15.75" customHeight="1">
      <c r="AZ9935" s="138">
        <f t="shared" ca="1" si="182"/>
        <v>282000</v>
      </c>
      <c r="BA9935" s="138">
        <f t="shared" ca="1" si="183"/>
        <v>281999</v>
      </c>
      <c r="BB9935" s="138">
        <f t="shared" ca="1" si="184"/>
        <v>1</v>
      </c>
    </row>
    <row r="9936" spans="52:54" ht="15.75" customHeight="1">
      <c r="AZ9936" s="138">
        <f t="shared" ca="1" si="182"/>
        <v>224000</v>
      </c>
      <c r="BA9936" s="138">
        <f t="shared" ca="1" si="183"/>
        <v>223999</v>
      </c>
      <c r="BB9936" s="138">
        <f t="shared" ca="1" si="184"/>
        <v>1</v>
      </c>
    </row>
    <row r="9937" spans="52:54" ht="15.75" customHeight="1">
      <c r="AZ9937" s="138">
        <f t="shared" ca="1" si="182"/>
        <v>157000</v>
      </c>
      <c r="BA9937" s="138">
        <f t="shared" ca="1" si="183"/>
        <v>156999</v>
      </c>
      <c r="BB9937" s="138">
        <f t="shared" ca="1" si="184"/>
        <v>1</v>
      </c>
    </row>
    <row r="9938" spans="52:54" ht="15.75" customHeight="1">
      <c r="AZ9938" s="138">
        <f t="shared" ca="1" si="182"/>
        <v>106000</v>
      </c>
      <c r="BA9938" s="138">
        <f t="shared" ca="1" si="183"/>
        <v>105999</v>
      </c>
      <c r="BB9938" s="138">
        <f t="shared" ca="1" si="184"/>
        <v>1</v>
      </c>
    </row>
    <row r="9939" spans="52:54" ht="15.75" customHeight="1">
      <c r="AZ9939" s="138">
        <f t="shared" ca="1" si="182"/>
        <v>234000</v>
      </c>
      <c r="BA9939" s="138">
        <f t="shared" ca="1" si="183"/>
        <v>233999</v>
      </c>
      <c r="BB9939" s="138">
        <f t="shared" ca="1" si="184"/>
        <v>1</v>
      </c>
    </row>
    <row r="9940" spans="52:54" ht="15.75" customHeight="1">
      <c r="AZ9940" s="138">
        <f t="shared" ca="1" si="182"/>
        <v>325000</v>
      </c>
      <c r="BA9940" s="138">
        <f t="shared" ca="1" si="183"/>
        <v>324999</v>
      </c>
      <c r="BB9940" s="138">
        <f t="shared" ca="1" si="184"/>
        <v>1</v>
      </c>
    </row>
    <row r="9941" spans="52:54" ht="15.75" customHeight="1">
      <c r="AZ9941" s="138">
        <f t="shared" ca="1" si="182"/>
        <v>231000</v>
      </c>
      <c r="BA9941" s="138">
        <f t="shared" ca="1" si="183"/>
        <v>230999</v>
      </c>
      <c r="BB9941" s="138">
        <f t="shared" ca="1" si="184"/>
        <v>1</v>
      </c>
    </row>
    <row r="9942" spans="52:54" ht="15.75" customHeight="1">
      <c r="AZ9942" s="138">
        <f t="shared" ca="1" si="182"/>
        <v>253000</v>
      </c>
      <c r="BA9942" s="138">
        <f t="shared" ca="1" si="183"/>
        <v>252999</v>
      </c>
      <c r="BB9942" s="138">
        <f t="shared" ca="1" si="184"/>
        <v>1</v>
      </c>
    </row>
    <row r="9943" spans="52:54" ht="15.75" customHeight="1">
      <c r="AZ9943" s="138">
        <f t="shared" ca="1" si="182"/>
        <v>286000</v>
      </c>
      <c r="BA9943" s="138">
        <f t="shared" ca="1" si="183"/>
        <v>285999</v>
      </c>
      <c r="BB9943" s="138">
        <f t="shared" ca="1" si="184"/>
        <v>1</v>
      </c>
    </row>
    <row r="9944" spans="52:54" ht="15.75" customHeight="1">
      <c r="AZ9944" s="138">
        <f t="shared" ca="1" si="182"/>
        <v>344000</v>
      </c>
      <c r="BA9944" s="138">
        <f t="shared" ca="1" si="183"/>
        <v>343999</v>
      </c>
      <c r="BB9944" s="138">
        <f t="shared" ca="1" si="184"/>
        <v>1</v>
      </c>
    </row>
    <row r="9945" spans="52:54" ht="15.75" customHeight="1">
      <c r="AZ9945" s="138">
        <f t="shared" ca="1" si="182"/>
        <v>399000</v>
      </c>
      <c r="BA9945" s="138">
        <f t="shared" ca="1" si="183"/>
        <v>398999</v>
      </c>
      <c r="BB9945" s="138">
        <f t="shared" ca="1" si="184"/>
        <v>1</v>
      </c>
    </row>
    <row r="9946" spans="52:54" ht="15.75" customHeight="1">
      <c r="AZ9946" s="138">
        <f t="shared" ca="1" si="182"/>
        <v>301000</v>
      </c>
      <c r="BA9946" s="138">
        <f t="shared" ca="1" si="183"/>
        <v>300999</v>
      </c>
      <c r="BB9946" s="138">
        <f t="shared" ca="1" si="184"/>
        <v>1</v>
      </c>
    </row>
    <row r="9947" spans="52:54" ht="15.75" customHeight="1">
      <c r="AZ9947" s="138">
        <f t="shared" ca="1" si="182"/>
        <v>354000</v>
      </c>
      <c r="BA9947" s="138">
        <f t="shared" ca="1" si="183"/>
        <v>353999</v>
      </c>
      <c r="BB9947" s="138">
        <f t="shared" ca="1" si="184"/>
        <v>1</v>
      </c>
    </row>
    <row r="9948" spans="52:54" ht="15.75" customHeight="1">
      <c r="AZ9948" s="138">
        <f t="shared" ca="1" si="182"/>
        <v>183000</v>
      </c>
      <c r="BA9948" s="138">
        <f t="shared" ca="1" si="183"/>
        <v>182999</v>
      </c>
      <c r="BB9948" s="138">
        <f t="shared" ca="1" si="184"/>
        <v>1</v>
      </c>
    </row>
    <row r="9949" spans="52:54" ht="15.75" customHeight="1">
      <c r="AZ9949" s="138">
        <f t="shared" ref="AZ9949:AZ10203" ca="1" si="185">RANDBETWEEN(100,400)*1000</f>
        <v>344000</v>
      </c>
      <c r="BA9949" s="138">
        <f t="shared" ref="BA9949:BA10203" ca="1" si="186">+AZ9949-1</f>
        <v>343999</v>
      </c>
      <c r="BB9949" s="138">
        <f t="shared" ref="BB9949:BB10203" ca="1" si="187">+AZ9949-BA9949</f>
        <v>1</v>
      </c>
    </row>
    <row r="9950" spans="52:54" ht="15.75" customHeight="1">
      <c r="AZ9950" s="138">
        <f t="shared" ca="1" si="185"/>
        <v>342000</v>
      </c>
      <c r="BA9950" s="138">
        <f t="shared" ca="1" si="186"/>
        <v>341999</v>
      </c>
      <c r="BB9950" s="138">
        <f t="shared" ca="1" si="187"/>
        <v>1</v>
      </c>
    </row>
    <row r="9951" spans="52:54" ht="15.75" customHeight="1">
      <c r="AZ9951" s="138">
        <f t="shared" ca="1" si="185"/>
        <v>330000</v>
      </c>
      <c r="BA9951" s="138">
        <f t="shared" ca="1" si="186"/>
        <v>329999</v>
      </c>
      <c r="BB9951" s="138">
        <f t="shared" ca="1" si="187"/>
        <v>1</v>
      </c>
    </row>
    <row r="9952" spans="52:54" ht="15.75" customHeight="1">
      <c r="AZ9952" s="138">
        <f t="shared" ca="1" si="185"/>
        <v>377000</v>
      </c>
      <c r="BA9952" s="138">
        <f t="shared" ca="1" si="186"/>
        <v>376999</v>
      </c>
      <c r="BB9952" s="138">
        <f t="shared" ca="1" si="187"/>
        <v>1</v>
      </c>
    </row>
    <row r="9953" spans="52:54" ht="15.75" customHeight="1">
      <c r="AZ9953" s="138">
        <f t="shared" ca="1" si="185"/>
        <v>343000</v>
      </c>
      <c r="BA9953" s="138">
        <f t="shared" ca="1" si="186"/>
        <v>342999</v>
      </c>
      <c r="BB9953" s="138">
        <f t="shared" ca="1" si="187"/>
        <v>1</v>
      </c>
    </row>
    <row r="9954" spans="52:54" ht="15.75" customHeight="1">
      <c r="AZ9954" s="138">
        <f t="shared" ca="1" si="185"/>
        <v>172000</v>
      </c>
      <c r="BA9954" s="138">
        <f t="shared" ca="1" si="186"/>
        <v>171999</v>
      </c>
      <c r="BB9954" s="138">
        <f t="shared" ca="1" si="187"/>
        <v>1</v>
      </c>
    </row>
    <row r="9955" spans="52:54" ht="15.75" customHeight="1">
      <c r="AZ9955" s="138">
        <f t="shared" ca="1" si="185"/>
        <v>144000</v>
      </c>
      <c r="BA9955" s="138">
        <f t="shared" ca="1" si="186"/>
        <v>143999</v>
      </c>
      <c r="BB9955" s="138">
        <f t="shared" ca="1" si="187"/>
        <v>1</v>
      </c>
    </row>
    <row r="9956" spans="52:54" ht="15.75" customHeight="1">
      <c r="AZ9956" s="138">
        <f t="shared" ca="1" si="185"/>
        <v>341000</v>
      </c>
      <c r="BA9956" s="138">
        <f t="shared" ca="1" si="186"/>
        <v>340999</v>
      </c>
      <c r="BB9956" s="138">
        <f t="shared" ca="1" si="187"/>
        <v>1</v>
      </c>
    </row>
    <row r="9957" spans="52:54" ht="15.75" customHeight="1">
      <c r="AZ9957" s="138">
        <f t="shared" ca="1" si="185"/>
        <v>176000</v>
      </c>
      <c r="BA9957" s="138">
        <f t="shared" ca="1" si="186"/>
        <v>175999</v>
      </c>
      <c r="BB9957" s="138">
        <f t="shared" ca="1" si="187"/>
        <v>1</v>
      </c>
    </row>
    <row r="9958" spans="52:54" ht="15.75" customHeight="1">
      <c r="AZ9958" s="138">
        <f t="shared" ca="1" si="185"/>
        <v>169000</v>
      </c>
      <c r="BA9958" s="138">
        <f t="shared" ca="1" si="186"/>
        <v>168999</v>
      </c>
      <c r="BB9958" s="138">
        <f t="shared" ca="1" si="187"/>
        <v>1</v>
      </c>
    </row>
    <row r="9959" spans="52:54" ht="15.75" customHeight="1">
      <c r="AZ9959" s="138">
        <f t="shared" ca="1" si="185"/>
        <v>184000</v>
      </c>
      <c r="BA9959" s="138">
        <f t="shared" ca="1" si="186"/>
        <v>183999</v>
      </c>
      <c r="BB9959" s="138">
        <f t="shared" ca="1" si="187"/>
        <v>1</v>
      </c>
    </row>
    <row r="9960" spans="52:54" ht="15.75" customHeight="1">
      <c r="AZ9960" s="138">
        <f t="shared" ca="1" si="185"/>
        <v>254000</v>
      </c>
      <c r="BA9960" s="138">
        <f t="shared" ca="1" si="186"/>
        <v>253999</v>
      </c>
      <c r="BB9960" s="138">
        <f t="shared" ca="1" si="187"/>
        <v>1</v>
      </c>
    </row>
    <row r="9961" spans="52:54" ht="15.75" customHeight="1">
      <c r="AZ9961" s="138">
        <f t="shared" ca="1" si="185"/>
        <v>323000</v>
      </c>
      <c r="BA9961" s="138">
        <f t="shared" ca="1" si="186"/>
        <v>322999</v>
      </c>
      <c r="BB9961" s="138">
        <f t="shared" ca="1" si="187"/>
        <v>1</v>
      </c>
    </row>
    <row r="9962" spans="52:54" ht="15.75" customHeight="1">
      <c r="AZ9962" s="138">
        <f t="shared" ca="1" si="185"/>
        <v>119000</v>
      </c>
      <c r="BA9962" s="138">
        <f t="shared" ca="1" si="186"/>
        <v>118999</v>
      </c>
      <c r="BB9962" s="138">
        <f t="shared" ca="1" si="187"/>
        <v>1</v>
      </c>
    </row>
    <row r="9963" spans="52:54" ht="15.75" customHeight="1">
      <c r="AZ9963" s="138">
        <f t="shared" ca="1" si="185"/>
        <v>327000</v>
      </c>
      <c r="BA9963" s="138">
        <f t="shared" ca="1" si="186"/>
        <v>326999</v>
      </c>
      <c r="BB9963" s="138">
        <f t="shared" ca="1" si="187"/>
        <v>1</v>
      </c>
    </row>
    <row r="9964" spans="52:54" ht="15.75" customHeight="1">
      <c r="AZ9964" s="138">
        <f t="shared" ca="1" si="185"/>
        <v>347000</v>
      </c>
      <c r="BA9964" s="138">
        <f t="shared" ca="1" si="186"/>
        <v>346999</v>
      </c>
      <c r="BB9964" s="138">
        <f t="shared" ca="1" si="187"/>
        <v>1</v>
      </c>
    </row>
    <row r="9965" spans="52:54" ht="15.75" customHeight="1">
      <c r="AZ9965" s="138">
        <f t="shared" ca="1" si="185"/>
        <v>338000</v>
      </c>
      <c r="BA9965" s="138">
        <f t="shared" ca="1" si="186"/>
        <v>337999</v>
      </c>
      <c r="BB9965" s="138">
        <f t="shared" ca="1" si="187"/>
        <v>1</v>
      </c>
    </row>
    <row r="9966" spans="52:54" ht="15.75" customHeight="1">
      <c r="AZ9966" s="138">
        <f t="shared" ca="1" si="185"/>
        <v>335000</v>
      </c>
      <c r="BA9966" s="138">
        <f t="shared" ca="1" si="186"/>
        <v>334999</v>
      </c>
      <c r="BB9966" s="138">
        <f t="shared" ca="1" si="187"/>
        <v>1</v>
      </c>
    </row>
    <row r="9967" spans="52:54" ht="15.75" customHeight="1">
      <c r="AZ9967" s="138">
        <f t="shared" ca="1" si="185"/>
        <v>247000</v>
      </c>
      <c r="BA9967" s="138">
        <f t="shared" ca="1" si="186"/>
        <v>246999</v>
      </c>
      <c r="BB9967" s="138">
        <f t="shared" ca="1" si="187"/>
        <v>1</v>
      </c>
    </row>
    <row r="9968" spans="52:54" ht="15.75" customHeight="1">
      <c r="AZ9968" s="138">
        <f t="shared" ca="1" si="185"/>
        <v>101000</v>
      </c>
      <c r="BA9968" s="138">
        <f t="shared" ca="1" si="186"/>
        <v>100999</v>
      </c>
      <c r="BB9968" s="138">
        <f t="shared" ca="1" si="187"/>
        <v>1</v>
      </c>
    </row>
    <row r="9969" spans="52:54" ht="15.75" customHeight="1">
      <c r="AZ9969" s="138">
        <f t="shared" ca="1" si="185"/>
        <v>375000</v>
      </c>
      <c r="BA9969" s="138">
        <f t="shared" ca="1" si="186"/>
        <v>374999</v>
      </c>
      <c r="BB9969" s="138">
        <f t="shared" ca="1" si="187"/>
        <v>1</v>
      </c>
    </row>
    <row r="9970" spans="52:54" ht="15.75" customHeight="1">
      <c r="AZ9970" s="138">
        <f t="shared" ca="1" si="185"/>
        <v>305000</v>
      </c>
      <c r="BA9970" s="138">
        <f t="shared" ca="1" si="186"/>
        <v>304999</v>
      </c>
      <c r="BB9970" s="138">
        <f t="shared" ca="1" si="187"/>
        <v>1</v>
      </c>
    </row>
    <row r="9971" spans="52:54" ht="15.75" customHeight="1">
      <c r="AZ9971" s="138">
        <f t="shared" ca="1" si="185"/>
        <v>383000</v>
      </c>
      <c r="BA9971" s="138">
        <f t="shared" ca="1" si="186"/>
        <v>382999</v>
      </c>
      <c r="BB9971" s="138">
        <f t="shared" ca="1" si="187"/>
        <v>1</v>
      </c>
    </row>
    <row r="9972" spans="52:54" ht="15.75" customHeight="1">
      <c r="AZ9972" s="138">
        <f t="shared" ca="1" si="185"/>
        <v>364000</v>
      </c>
      <c r="BA9972" s="138">
        <f t="shared" ca="1" si="186"/>
        <v>363999</v>
      </c>
      <c r="BB9972" s="138">
        <f t="shared" ca="1" si="187"/>
        <v>1</v>
      </c>
    </row>
    <row r="9973" spans="52:54" ht="15.75" customHeight="1">
      <c r="AZ9973" s="138">
        <f t="shared" ca="1" si="185"/>
        <v>170000</v>
      </c>
      <c r="BA9973" s="138">
        <f t="shared" ca="1" si="186"/>
        <v>169999</v>
      </c>
      <c r="BB9973" s="138">
        <f t="shared" ca="1" si="187"/>
        <v>1</v>
      </c>
    </row>
    <row r="9974" spans="52:54" ht="15.75" customHeight="1">
      <c r="AZ9974" s="138">
        <f t="shared" ca="1" si="185"/>
        <v>215000</v>
      </c>
      <c r="BA9974" s="138">
        <f t="shared" ca="1" si="186"/>
        <v>214999</v>
      </c>
      <c r="BB9974" s="138">
        <f t="shared" ca="1" si="187"/>
        <v>1</v>
      </c>
    </row>
    <row r="9975" spans="52:54" ht="15.75" customHeight="1">
      <c r="AZ9975" s="138">
        <f t="shared" ca="1" si="185"/>
        <v>384000</v>
      </c>
      <c r="BA9975" s="138">
        <f t="shared" ca="1" si="186"/>
        <v>383999</v>
      </c>
      <c r="BB9975" s="138">
        <f t="shared" ca="1" si="187"/>
        <v>1</v>
      </c>
    </row>
    <row r="9976" spans="52:54" ht="15.75" customHeight="1">
      <c r="AZ9976" s="138">
        <f t="shared" ca="1" si="185"/>
        <v>299000</v>
      </c>
      <c r="BA9976" s="138">
        <f t="shared" ca="1" si="186"/>
        <v>298999</v>
      </c>
      <c r="BB9976" s="138">
        <f t="shared" ca="1" si="187"/>
        <v>1</v>
      </c>
    </row>
    <row r="9977" spans="52:54" ht="15.75" customHeight="1">
      <c r="AZ9977" s="138">
        <f t="shared" ca="1" si="185"/>
        <v>349000</v>
      </c>
      <c r="BA9977" s="138">
        <f t="shared" ca="1" si="186"/>
        <v>348999</v>
      </c>
      <c r="BB9977" s="138">
        <f t="shared" ca="1" si="187"/>
        <v>1</v>
      </c>
    </row>
    <row r="9978" spans="52:54" ht="15.75" customHeight="1">
      <c r="AZ9978" s="138">
        <f t="shared" ca="1" si="185"/>
        <v>221000</v>
      </c>
      <c r="BA9978" s="138">
        <f t="shared" ca="1" si="186"/>
        <v>220999</v>
      </c>
      <c r="BB9978" s="138">
        <f t="shared" ca="1" si="187"/>
        <v>1</v>
      </c>
    </row>
    <row r="9979" spans="52:54" ht="15.75" customHeight="1">
      <c r="AZ9979" s="138">
        <f t="shared" ca="1" si="185"/>
        <v>394000</v>
      </c>
      <c r="BA9979" s="138">
        <f t="shared" ca="1" si="186"/>
        <v>393999</v>
      </c>
      <c r="BB9979" s="138">
        <f t="shared" ca="1" si="187"/>
        <v>1</v>
      </c>
    </row>
    <row r="9980" spans="52:54" ht="15.75" customHeight="1">
      <c r="AZ9980" s="138">
        <f t="shared" ca="1" si="185"/>
        <v>345000</v>
      </c>
      <c r="BA9980" s="138">
        <f t="shared" ca="1" si="186"/>
        <v>344999</v>
      </c>
      <c r="BB9980" s="138">
        <f t="shared" ca="1" si="187"/>
        <v>1</v>
      </c>
    </row>
    <row r="9981" spans="52:54" ht="15.75" customHeight="1">
      <c r="AZ9981" s="138">
        <f t="shared" ca="1" si="185"/>
        <v>309000</v>
      </c>
      <c r="BA9981" s="138">
        <f t="shared" ca="1" si="186"/>
        <v>308999</v>
      </c>
      <c r="BB9981" s="138">
        <f t="shared" ca="1" si="187"/>
        <v>1</v>
      </c>
    </row>
    <row r="9982" spans="52:54" ht="15.75" customHeight="1">
      <c r="AZ9982" s="138">
        <f t="shared" ca="1" si="185"/>
        <v>306000</v>
      </c>
      <c r="BA9982" s="138">
        <f t="shared" ca="1" si="186"/>
        <v>305999</v>
      </c>
      <c r="BB9982" s="138">
        <f t="shared" ca="1" si="187"/>
        <v>1</v>
      </c>
    </row>
    <row r="9983" spans="52:54" ht="15.75" customHeight="1">
      <c r="AZ9983" s="138">
        <f t="shared" ca="1" si="185"/>
        <v>354000</v>
      </c>
      <c r="BA9983" s="138">
        <f t="shared" ca="1" si="186"/>
        <v>353999</v>
      </c>
      <c r="BB9983" s="138">
        <f t="shared" ca="1" si="187"/>
        <v>1</v>
      </c>
    </row>
    <row r="9984" spans="52:54" ht="15.75" customHeight="1">
      <c r="AZ9984" s="138">
        <f t="shared" ca="1" si="185"/>
        <v>155000</v>
      </c>
      <c r="BA9984" s="138">
        <f t="shared" ca="1" si="186"/>
        <v>154999</v>
      </c>
      <c r="BB9984" s="138">
        <f t="shared" ca="1" si="187"/>
        <v>1</v>
      </c>
    </row>
    <row r="9985" spans="52:54" ht="15.75" customHeight="1">
      <c r="AZ9985" s="138">
        <f t="shared" ca="1" si="185"/>
        <v>117000</v>
      </c>
      <c r="BA9985" s="138">
        <f t="shared" ca="1" si="186"/>
        <v>116999</v>
      </c>
      <c r="BB9985" s="138">
        <f t="shared" ca="1" si="187"/>
        <v>1</v>
      </c>
    </row>
    <row r="9986" spans="52:54" ht="15.75" customHeight="1">
      <c r="AZ9986" s="138">
        <f t="shared" ca="1" si="185"/>
        <v>104000</v>
      </c>
      <c r="BA9986" s="138">
        <f t="shared" ca="1" si="186"/>
        <v>103999</v>
      </c>
      <c r="BB9986" s="138">
        <f t="shared" ca="1" si="187"/>
        <v>1</v>
      </c>
    </row>
    <row r="9987" spans="52:54" ht="15.75" customHeight="1">
      <c r="AZ9987" s="138">
        <f t="shared" ca="1" si="185"/>
        <v>218000</v>
      </c>
      <c r="BA9987" s="138">
        <f t="shared" ca="1" si="186"/>
        <v>217999</v>
      </c>
      <c r="BB9987" s="138">
        <f t="shared" ca="1" si="187"/>
        <v>1</v>
      </c>
    </row>
    <row r="9988" spans="52:54" ht="15.75" customHeight="1">
      <c r="AZ9988" s="138">
        <f t="shared" ca="1" si="185"/>
        <v>253000</v>
      </c>
      <c r="BA9988" s="138">
        <f t="shared" ca="1" si="186"/>
        <v>252999</v>
      </c>
      <c r="BB9988" s="138">
        <f t="shared" ca="1" si="187"/>
        <v>1</v>
      </c>
    </row>
    <row r="9989" spans="52:54" ht="15.75" customHeight="1">
      <c r="AZ9989" s="138">
        <f t="shared" ca="1" si="185"/>
        <v>106000</v>
      </c>
      <c r="BA9989" s="138">
        <f t="shared" ca="1" si="186"/>
        <v>105999</v>
      </c>
      <c r="BB9989" s="138">
        <f t="shared" ca="1" si="187"/>
        <v>1</v>
      </c>
    </row>
    <row r="9990" spans="52:54" ht="15.75" customHeight="1">
      <c r="AZ9990" s="138">
        <f t="shared" ca="1" si="185"/>
        <v>384000</v>
      </c>
      <c r="BA9990" s="138">
        <f t="shared" ca="1" si="186"/>
        <v>383999</v>
      </c>
      <c r="BB9990" s="138">
        <f t="shared" ca="1" si="187"/>
        <v>1</v>
      </c>
    </row>
    <row r="9991" spans="52:54" ht="15.75" customHeight="1">
      <c r="AZ9991" s="138">
        <f t="shared" ca="1" si="185"/>
        <v>323000</v>
      </c>
      <c r="BA9991" s="138">
        <f t="shared" ca="1" si="186"/>
        <v>322999</v>
      </c>
      <c r="BB9991" s="138">
        <f t="shared" ca="1" si="187"/>
        <v>1</v>
      </c>
    </row>
    <row r="9992" spans="52:54" ht="15.75" customHeight="1">
      <c r="AZ9992" s="138">
        <f t="shared" ca="1" si="185"/>
        <v>237000</v>
      </c>
      <c r="BA9992" s="138">
        <f t="shared" ca="1" si="186"/>
        <v>236999</v>
      </c>
      <c r="BB9992" s="138">
        <f t="shared" ca="1" si="187"/>
        <v>1</v>
      </c>
    </row>
    <row r="9993" spans="52:54" ht="15.75" customHeight="1">
      <c r="AZ9993" s="138">
        <f t="shared" ca="1" si="185"/>
        <v>226000</v>
      </c>
      <c r="BA9993" s="138">
        <f t="shared" ca="1" si="186"/>
        <v>225999</v>
      </c>
      <c r="BB9993" s="138">
        <f t="shared" ca="1" si="187"/>
        <v>1</v>
      </c>
    </row>
    <row r="9994" spans="52:54" ht="15.75" customHeight="1">
      <c r="AZ9994" s="138">
        <f t="shared" ca="1" si="185"/>
        <v>150000</v>
      </c>
      <c r="BA9994" s="138">
        <f t="shared" ca="1" si="186"/>
        <v>149999</v>
      </c>
      <c r="BB9994" s="138">
        <f t="shared" ca="1" si="187"/>
        <v>1</v>
      </c>
    </row>
    <row r="9995" spans="52:54" ht="15.75" customHeight="1">
      <c r="AZ9995" s="138">
        <f t="shared" ca="1" si="185"/>
        <v>245000</v>
      </c>
      <c r="BA9995" s="138">
        <f t="shared" ca="1" si="186"/>
        <v>244999</v>
      </c>
      <c r="BB9995" s="138">
        <f t="shared" ca="1" si="187"/>
        <v>1</v>
      </c>
    </row>
    <row r="9996" spans="52:54" ht="15.75" customHeight="1">
      <c r="AZ9996" s="138">
        <f t="shared" ca="1" si="185"/>
        <v>251000</v>
      </c>
      <c r="BA9996" s="138">
        <f t="shared" ca="1" si="186"/>
        <v>250999</v>
      </c>
      <c r="BB9996" s="138">
        <f t="shared" ca="1" si="187"/>
        <v>1</v>
      </c>
    </row>
    <row r="9997" spans="52:54" ht="15.75" customHeight="1">
      <c r="AZ9997" s="138">
        <f t="shared" ca="1" si="185"/>
        <v>333000</v>
      </c>
      <c r="BA9997" s="138">
        <f t="shared" ca="1" si="186"/>
        <v>332999</v>
      </c>
      <c r="BB9997" s="138">
        <f t="shared" ca="1" si="187"/>
        <v>1</v>
      </c>
    </row>
    <row r="9998" spans="52:54" ht="15.75" customHeight="1">
      <c r="AZ9998" s="138">
        <f t="shared" ca="1" si="185"/>
        <v>121000</v>
      </c>
      <c r="BA9998" s="138">
        <f t="shared" ca="1" si="186"/>
        <v>120999</v>
      </c>
      <c r="BB9998" s="138">
        <f t="shared" ca="1" si="187"/>
        <v>1</v>
      </c>
    </row>
    <row r="9999" spans="52:54" ht="15.75" customHeight="1">
      <c r="AZ9999" s="138">
        <f t="shared" ca="1" si="185"/>
        <v>391000</v>
      </c>
      <c r="BA9999" s="138">
        <f t="shared" ca="1" si="186"/>
        <v>390999</v>
      </c>
      <c r="BB9999" s="138">
        <f t="shared" ca="1" si="187"/>
        <v>1</v>
      </c>
    </row>
    <row r="10000" spans="52:54" ht="15.75" customHeight="1">
      <c r="AZ10000" s="138">
        <f t="shared" ca="1" si="185"/>
        <v>302000</v>
      </c>
      <c r="BA10000" s="138">
        <f t="shared" ca="1" si="186"/>
        <v>301999</v>
      </c>
      <c r="BB10000" s="138">
        <f t="shared" ca="1" si="187"/>
        <v>1</v>
      </c>
    </row>
    <row r="10001" spans="52:54" ht="15.75" customHeight="1">
      <c r="AZ10001" s="138">
        <f t="shared" ca="1" si="185"/>
        <v>166000</v>
      </c>
      <c r="BA10001" s="138">
        <f t="shared" ca="1" si="186"/>
        <v>165999</v>
      </c>
      <c r="BB10001" s="138">
        <f t="shared" ca="1" si="187"/>
        <v>1</v>
      </c>
    </row>
    <row r="10002" spans="52:54" ht="15.75" customHeight="1">
      <c r="AZ10002" s="138">
        <f t="shared" ca="1" si="185"/>
        <v>187000</v>
      </c>
      <c r="BA10002" s="138">
        <f t="shared" ca="1" si="186"/>
        <v>186999</v>
      </c>
      <c r="BB10002" s="138">
        <f t="shared" ca="1" si="187"/>
        <v>1</v>
      </c>
    </row>
    <row r="10003" spans="52:54" ht="15.75" customHeight="1">
      <c r="AZ10003" s="138">
        <f t="shared" ca="1" si="185"/>
        <v>387000</v>
      </c>
      <c r="BA10003" s="138">
        <f t="shared" ca="1" si="186"/>
        <v>386999</v>
      </c>
      <c r="BB10003" s="138">
        <f t="shared" ca="1" si="187"/>
        <v>1</v>
      </c>
    </row>
    <row r="10004" spans="52:54" ht="15.75" customHeight="1">
      <c r="AZ10004" s="138">
        <f t="shared" ca="1" si="185"/>
        <v>382000</v>
      </c>
      <c r="BA10004" s="138">
        <f t="shared" ca="1" si="186"/>
        <v>381999</v>
      </c>
      <c r="BB10004" s="138">
        <f t="shared" ca="1" si="187"/>
        <v>1</v>
      </c>
    </row>
    <row r="10005" spans="52:54" ht="15.75" customHeight="1">
      <c r="AZ10005" s="138">
        <f t="shared" ca="1" si="185"/>
        <v>392000</v>
      </c>
      <c r="BA10005" s="138">
        <f t="shared" ca="1" si="186"/>
        <v>391999</v>
      </c>
      <c r="BB10005" s="138">
        <f t="shared" ca="1" si="187"/>
        <v>1</v>
      </c>
    </row>
    <row r="10006" spans="52:54" ht="15.75" customHeight="1">
      <c r="AZ10006" s="138">
        <f t="shared" ca="1" si="185"/>
        <v>226000</v>
      </c>
      <c r="BA10006" s="138">
        <f t="shared" ca="1" si="186"/>
        <v>225999</v>
      </c>
      <c r="BB10006" s="138">
        <f t="shared" ca="1" si="187"/>
        <v>1</v>
      </c>
    </row>
    <row r="10007" spans="52:54" ht="15.75" customHeight="1">
      <c r="AZ10007" s="138">
        <f t="shared" ca="1" si="185"/>
        <v>308000</v>
      </c>
      <c r="BA10007" s="138">
        <f t="shared" ca="1" si="186"/>
        <v>307999</v>
      </c>
      <c r="BB10007" s="138">
        <f t="shared" ca="1" si="187"/>
        <v>1</v>
      </c>
    </row>
    <row r="10008" spans="52:54" ht="15.75" customHeight="1">
      <c r="AZ10008" s="138">
        <f t="shared" ca="1" si="185"/>
        <v>251000</v>
      </c>
      <c r="BA10008" s="138">
        <f t="shared" ca="1" si="186"/>
        <v>250999</v>
      </c>
      <c r="BB10008" s="138">
        <f t="shared" ca="1" si="187"/>
        <v>1</v>
      </c>
    </row>
    <row r="10009" spans="52:54" ht="15.75" customHeight="1">
      <c r="AZ10009" s="138">
        <f t="shared" ca="1" si="185"/>
        <v>400000</v>
      </c>
      <c r="BA10009" s="138">
        <f t="shared" ca="1" si="186"/>
        <v>399999</v>
      </c>
      <c r="BB10009" s="138">
        <f t="shared" ca="1" si="187"/>
        <v>1</v>
      </c>
    </row>
    <row r="10010" spans="52:54" ht="15.75" customHeight="1">
      <c r="AZ10010" s="138">
        <f t="shared" ca="1" si="185"/>
        <v>286000</v>
      </c>
      <c r="BA10010" s="138">
        <f t="shared" ca="1" si="186"/>
        <v>285999</v>
      </c>
      <c r="BB10010" s="138">
        <f t="shared" ca="1" si="187"/>
        <v>1</v>
      </c>
    </row>
    <row r="10011" spans="52:54" ht="15.75" customHeight="1">
      <c r="AZ10011" s="138">
        <f t="shared" ca="1" si="185"/>
        <v>220000</v>
      </c>
      <c r="BA10011" s="138">
        <f t="shared" ca="1" si="186"/>
        <v>219999</v>
      </c>
      <c r="BB10011" s="138">
        <f t="shared" ca="1" si="187"/>
        <v>1</v>
      </c>
    </row>
    <row r="10012" spans="52:54" ht="15.75" customHeight="1">
      <c r="AZ10012" s="138">
        <f t="shared" ca="1" si="185"/>
        <v>337000</v>
      </c>
      <c r="BA10012" s="138">
        <f t="shared" ca="1" si="186"/>
        <v>336999</v>
      </c>
      <c r="BB10012" s="138">
        <f t="shared" ca="1" si="187"/>
        <v>1</v>
      </c>
    </row>
    <row r="10013" spans="52:54" ht="15.75" customHeight="1">
      <c r="AZ10013" s="138">
        <f t="shared" ca="1" si="185"/>
        <v>117000</v>
      </c>
      <c r="BA10013" s="138">
        <f t="shared" ca="1" si="186"/>
        <v>116999</v>
      </c>
      <c r="BB10013" s="138">
        <f t="shared" ca="1" si="187"/>
        <v>1</v>
      </c>
    </row>
    <row r="10014" spans="52:54" ht="15.75" customHeight="1">
      <c r="AZ10014" s="138">
        <f t="shared" ca="1" si="185"/>
        <v>144000</v>
      </c>
      <c r="BA10014" s="138">
        <f t="shared" ca="1" si="186"/>
        <v>143999</v>
      </c>
      <c r="BB10014" s="138">
        <f t="shared" ca="1" si="187"/>
        <v>1</v>
      </c>
    </row>
    <row r="10015" spans="52:54" ht="15.75" customHeight="1">
      <c r="AZ10015" s="138">
        <f t="shared" ca="1" si="185"/>
        <v>387000</v>
      </c>
      <c r="BA10015" s="138">
        <f t="shared" ca="1" si="186"/>
        <v>386999</v>
      </c>
      <c r="BB10015" s="138">
        <f t="shared" ca="1" si="187"/>
        <v>1</v>
      </c>
    </row>
    <row r="10016" spans="52:54" ht="15.75" customHeight="1">
      <c r="AZ10016" s="138">
        <f t="shared" ca="1" si="185"/>
        <v>255000</v>
      </c>
      <c r="BA10016" s="138">
        <f t="shared" ca="1" si="186"/>
        <v>254999</v>
      </c>
      <c r="BB10016" s="138">
        <f t="shared" ca="1" si="187"/>
        <v>1</v>
      </c>
    </row>
    <row r="10017" spans="52:54" ht="15.75" customHeight="1">
      <c r="AZ10017" s="138">
        <f t="shared" ca="1" si="185"/>
        <v>293000</v>
      </c>
      <c r="BA10017" s="138">
        <f t="shared" ca="1" si="186"/>
        <v>292999</v>
      </c>
      <c r="BB10017" s="138">
        <f t="shared" ca="1" si="187"/>
        <v>1</v>
      </c>
    </row>
    <row r="10018" spans="52:54" ht="15.75" customHeight="1">
      <c r="AZ10018" s="138">
        <f t="shared" ca="1" si="185"/>
        <v>326000</v>
      </c>
      <c r="BA10018" s="138">
        <f t="shared" ca="1" si="186"/>
        <v>325999</v>
      </c>
      <c r="BB10018" s="138">
        <f t="shared" ca="1" si="187"/>
        <v>1</v>
      </c>
    </row>
    <row r="10019" spans="52:54" ht="15.75" customHeight="1">
      <c r="AZ10019" s="138">
        <f t="shared" ca="1" si="185"/>
        <v>247000</v>
      </c>
      <c r="BA10019" s="138">
        <f t="shared" ca="1" si="186"/>
        <v>246999</v>
      </c>
      <c r="BB10019" s="138">
        <f t="shared" ca="1" si="187"/>
        <v>1</v>
      </c>
    </row>
    <row r="10020" spans="52:54" ht="15.75" customHeight="1">
      <c r="AZ10020" s="138">
        <f t="shared" ca="1" si="185"/>
        <v>241000</v>
      </c>
      <c r="BA10020" s="138">
        <f t="shared" ca="1" si="186"/>
        <v>240999</v>
      </c>
      <c r="BB10020" s="138">
        <f t="shared" ca="1" si="187"/>
        <v>1</v>
      </c>
    </row>
    <row r="10021" spans="52:54" ht="15.75" customHeight="1">
      <c r="AZ10021" s="138">
        <f t="shared" ca="1" si="185"/>
        <v>106000</v>
      </c>
      <c r="BA10021" s="138">
        <f t="shared" ca="1" si="186"/>
        <v>105999</v>
      </c>
      <c r="BB10021" s="138">
        <f t="shared" ca="1" si="187"/>
        <v>1</v>
      </c>
    </row>
    <row r="10022" spans="52:54" ht="15.75" customHeight="1">
      <c r="AZ10022" s="138">
        <f t="shared" ca="1" si="185"/>
        <v>197000</v>
      </c>
      <c r="BA10022" s="138">
        <f t="shared" ca="1" si="186"/>
        <v>196999</v>
      </c>
      <c r="BB10022" s="138">
        <f t="shared" ca="1" si="187"/>
        <v>1</v>
      </c>
    </row>
    <row r="10023" spans="52:54" ht="15.75" customHeight="1">
      <c r="AZ10023" s="138">
        <f t="shared" ca="1" si="185"/>
        <v>375000</v>
      </c>
      <c r="BA10023" s="138">
        <f t="shared" ca="1" si="186"/>
        <v>374999</v>
      </c>
      <c r="BB10023" s="138">
        <f t="shared" ca="1" si="187"/>
        <v>1</v>
      </c>
    </row>
    <row r="10024" spans="52:54" ht="15.75" customHeight="1">
      <c r="AZ10024" s="138">
        <f t="shared" ca="1" si="185"/>
        <v>301000</v>
      </c>
      <c r="BA10024" s="138">
        <f t="shared" ca="1" si="186"/>
        <v>300999</v>
      </c>
      <c r="BB10024" s="138">
        <f t="shared" ca="1" si="187"/>
        <v>1</v>
      </c>
    </row>
    <row r="10025" spans="52:54" ht="15.75" customHeight="1">
      <c r="AZ10025" s="138">
        <f t="shared" ca="1" si="185"/>
        <v>376000</v>
      </c>
      <c r="BA10025" s="138">
        <f t="shared" ca="1" si="186"/>
        <v>375999</v>
      </c>
      <c r="BB10025" s="138">
        <f t="shared" ca="1" si="187"/>
        <v>1</v>
      </c>
    </row>
    <row r="10026" spans="52:54" ht="15.75" customHeight="1">
      <c r="AZ10026" s="138">
        <f t="shared" ca="1" si="185"/>
        <v>341000</v>
      </c>
      <c r="BA10026" s="138">
        <f t="shared" ca="1" si="186"/>
        <v>340999</v>
      </c>
      <c r="BB10026" s="138">
        <f t="shared" ca="1" si="187"/>
        <v>1</v>
      </c>
    </row>
    <row r="10027" spans="52:54" ht="15.75" customHeight="1">
      <c r="AZ10027" s="138">
        <f t="shared" ca="1" si="185"/>
        <v>362000</v>
      </c>
      <c r="BA10027" s="138">
        <f t="shared" ca="1" si="186"/>
        <v>361999</v>
      </c>
      <c r="BB10027" s="138">
        <f t="shared" ca="1" si="187"/>
        <v>1</v>
      </c>
    </row>
    <row r="10028" spans="52:54" ht="15.75" customHeight="1">
      <c r="AZ10028" s="138">
        <f t="shared" ca="1" si="185"/>
        <v>304000</v>
      </c>
      <c r="BA10028" s="138">
        <f t="shared" ca="1" si="186"/>
        <v>303999</v>
      </c>
      <c r="BB10028" s="138">
        <f t="shared" ca="1" si="187"/>
        <v>1</v>
      </c>
    </row>
    <row r="10029" spans="52:54" ht="15.75" customHeight="1">
      <c r="AZ10029" s="138">
        <f t="shared" ca="1" si="185"/>
        <v>299000</v>
      </c>
      <c r="BA10029" s="138">
        <f t="shared" ca="1" si="186"/>
        <v>298999</v>
      </c>
      <c r="BB10029" s="138">
        <f t="shared" ca="1" si="187"/>
        <v>1</v>
      </c>
    </row>
    <row r="10030" spans="52:54" ht="15.75" customHeight="1">
      <c r="AZ10030" s="138">
        <f t="shared" ca="1" si="185"/>
        <v>343000</v>
      </c>
      <c r="BA10030" s="138">
        <f t="shared" ca="1" si="186"/>
        <v>342999</v>
      </c>
      <c r="BB10030" s="138">
        <f t="shared" ca="1" si="187"/>
        <v>1</v>
      </c>
    </row>
    <row r="10031" spans="52:54" ht="15.75" customHeight="1">
      <c r="AZ10031" s="138">
        <f t="shared" ca="1" si="185"/>
        <v>222000</v>
      </c>
      <c r="BA10031" s="138">
        <f t="shared" ca="1" si="186"/>
        <v>221999</v>
      </c>
      <c r="BB10031" s="138">
        <f t="shared" ca="1" si="187"/>
        <v>1</v>
      </c>
    </row>
    <row r="10032" spans="52:54" ht="15.75" customHeight="1">
      <c r="AZ10032" s="138">
        <f t="shared" ca="1" si="185"/>
        <v>120000</v>
      </c>
      <c r="BA10032" s="138">
        <f t="shared" ca="1" si="186"/>
        <v>119999</v>
      </c>
      <c r="BB10032" s="138">
        <f t="shared" ca="1" si="187"/>
        <v>1</v>
      </c>
    </row>
    <row r="10033" spans="52:54" ht="15.75" customHeight="1">
      <c r="AZ10033" s="138">
        <f t="shared" ca="1" si="185"/>
        <v>234000</v>
      </c>
      <c r="BA10033" s="138">
        <f t="shared" ca="1" si="186"/>
        <v>233999</v>
      </c>
      <c r="BB10033" s="138">
        <f t="shared" ca="1" si="187"/>
        <v>1</v>
      </c>
    </row>
    <row r="10034" spans="52:54" ht="15.75" customHeight="1">
      <c r="AZ10034" s="138">
        <f t="shared" ca="1" si="185"/>
        <v>373000</v>
      </c>
      <c r="BA10034" s="138">
        <f t="shared" ca="1" si="186"/>
        <v>372999</v>
      </c>
      <c r="BB10034" s="138">
        <f t="shared" ca="1" si="187"/>
        <v>1</v>
      </c>
    </row>
    <row r="10035" spans="52:54" ht="15.75" customHeight="1">
      <c r="AZ10035" s="138">
        <f t="shared" ca="1" si="185"/>
        <v>309000</v>
      </c>
      <c r="BA10035" s="138">
        <f t="shared" ca="1" si="186"/>
        <v>308999</v>
      </c>
      <c r="BB10035" s="138">
        <f t="shared" ca="1" si="187"/>
        <v>1</v>
      </c>
    </row>
    <row r="10036" spans="52:54" ht="15.75" customHeight="1">
      <c r="AZ10036" s="138">
        <f t="shared" ca="1" si="185"/>
        <v>125000</v>
      </c>
      <c r="BA10036" s="138">
        <f t="shared" ca="1" si="186"/>
        <v>124999</v>
      </c>
      <c r="BB10036" s="138">
        <f t="shared" ca="1" si="187"/>
        <v>1</v>
      </c>
    </row>
    <row r="10037" spans="52:54" ht="15.75" customHeight="1">
      <c r="AZ10037" s="138">
        <f t="shared" ca="1" si="185"/>
        <v>379000</v>
      </c>
      <c r="BA10037" s="138">
        <f t="shared" ca="1" si="186"/>
        <v>378999</v>
      </c>
      <c r="BB10037" s="138">
        <f t="shared" ca="1" si="187"/>
        <v>1</v>
      </c>
    </row>
    <row r="10038" spans="52:54" ht="15.75" customHeight="1">
      <c r="AZ10038" s="138">
        <f t="shared" ca="1" si="185"/>
        <v>285000</v>
      </c>
      <c r="BA10038" s="138">
        <f t="shared" ca="1" si="186"/>
        <v>284999</v>
      </c>
      <c r="BB10038" s="138">
        <f t="shared" ca="1" si="187"/>
        <v>1</v>
      </c>
    </row>
    <row r="10039" spans="52:54" ht="15.75" customHeight="1">
      <c r="AZ10039" s="138">
        <f t="shared" ca="1" si="185"/>
        <v>242000</v>
      </c>
      <c r="BA10039" s="138">
        <f t="shared" ca="1" si="186"/>
        <v>241999</v>
      </c>
      <c r="BB10039" s="138">
        <f t="shared" ca="1" si="187"/>
        <v>1</v>
      </c>
    </row>
    <row r="10040" spans="52:54" ht="15.75" customHeight="1">
      <c r="AZ10040" s="138">
        <f t="shared" ca="1" si="185"/>
        <v>119000</v>
      </c>
      <c r="BA10040" s="138">
        <f t="shared" ca="1" si="186"/>
        <v>118999</v>
      </c>
      <c r="BB10040" s="138">
        <f t="shared" ca="1" si="187"/>
        <v>1</v>
      </c>
    </row>
    <row r="10041" spans="52:54" ht="15.75" customHeight="1">
      <c r="AZ10041" s="138">
        <f t="shared" ca="1" si="185"/>
        <v>127000</v>
      </c>
      <c r="BA10041" s="138">
        <f t="shared" ca="1" si="186"/>
        <v>126999</v>
      </c>
      <c r="BB10041" s="138">
        <f t="shared" ca="1" si="187"/>
        <v>1</v>
      </c>
    </row>
    <row r="10042" spans="52:54" ht="15.75" customHeight="1">
      <c r="AZ10042" s="138">
        <f t="shared" ca="1" si="185"/>
        <v>353000</v>
      </c>
      <c r="BA10042" s="138">
        <f t="shared" ca="1" si="186"/>
        <v>352999</v>
      </c>
      <c r="BB10042" s="138">
        <f t="shared" ca="1" si="187"/>
        <v>1</v>
      </c>
    </row>
    <row r="10043" spans="52:54" ht="15.75" customHeight="1">
      <c r="AZ10043" s="138">
        <f t="shared" ca="1" si="185"/>
        <v>223000</v>
      </c>
      <c r="BA10043" s="138">
        <f t="shared" ca="1" si="186"/>
        <v>222999</v>
      </c>
      <c r="BB10043" s="138">
        <f t="shared" ca="1" si="187"/>
        <v>1</v>
      </c>
    </row>
    <row r="10044" spans="52:54" ht="15.75" customHeight="1">
      <c r="AZ10044" s="138">
        <f t="shared" ca="1" si="185"/>
        <v>206000</v>
      </c>
      <c r="BA10044" s="138">
        <f t="shared" ca="1" si="186"/>
        <v>205999</v>
      </c>
      <c r="BB10044" s="138">
        <f t="shared" ca="1" si="187"/>
        <v>1</v>
      </c>
    </row>
    <row r="10045" spans="52:54" ht="15.75" customHeight="1">
      <c r="AZ10045" s="138">
        <f t="shared" ca="1" si="185"/>
        <v>291000</v>
      </c>
      <c r="BA10045" s="138">
        <f t="shared" ca="1" si="186"/>
        <v>290999</v>
      </c>
      <c r="BB10045" s="138">
        <f t="shared" ca="1" si="187"/>
        <v>1</v>
      </c>
    </row>
    <row r="10046" spans="52:54" ht="15.75" customHeight="1">
      <c r="AZ10046" s="138">
        <f t="shared" ca="1" si="185"/>
        <v>274000</v>
      </c>
      <c r="BA10046" s="138">
        <f t="shared" ca="1" si="186"/>
        <v>273999</v>
      </c>
      <c r="BB10046" s="138">
        <f t="shared" ca="1" si="187"/>
        <v>1</v>
      </c>
    </row>
    <row r="10047" spans="52:54" ht="15.75" customHeight="1">
      <c r="AZ10047" s="138">
        <f t="shared" ca="1" si="185"/>
        <v>203000</v>
      </c>
      <c r="BA10047" s="138">
        <f t="shared" ca="1" si="186"/>
        <v>202999</v>
      </c>
      <c r="BB10047" s="138">
        <f t="shared" ca="1" si="187"/>
        <v>1</v>
      </c>
    </row>
    <row r="10048" spans="52:54" ht="15.75" customHeight="1">
      <c r="AZ10048" s="138">
        <f t="shared" ca="1" si="185"/>
        <v>310000</v>
      </c>
      <c r="BA10048" s="138">
        <f t="shared" ca="1" si="186"/>
        <v>309999</v>
      </c>
      <c r="BB10048" s="138">
        <f t="shared" ca="1" si="187"/>
        <v>1</v>
      </c>
    </row>
    <row r="10049" spans="52:54" ht="15.75" customHeight="1">
      <c r="AZ10049" s="138">
        <f t="shared" ca="1" si="185"/>
        <v>136000</v>
      </c>
      <c r="BA10049" s="138">
        <f t="shared" ca="1" si="186"/>
        <v>135999</v>
      </c>
      <c r="BB10049" s="138">
        <f t="shared" ca="1" si="187"/>
        <v>1</v>
      </c>
    </row>
    <row r="10050" spans="52:54" ht="15.75" customHeight="1">
      <c r="AZ10050" s="138">
        <f t="shared" ca="1" si="185"/>
        <v>161000</v>
      </c>
      <c r="BA10050" s="138">
        <f t="shared" ca="1" si="186"/>
        <v>160999</v>
      </c>
      <c r="BB10050" s="138">
        <f t="shared" ca="1" si="187"/>
        <v>1</v>
      </c>
    </row>
    <row r="10051" spans="52:54" ht="15.75" customHeight="1">
      <c r="AZ10051" s="138">
        <f t="shared" ca="1" si="185"/>
        <v>352000</v>
      </c>
      <c r="BA10051" s="138">
        <f t="shared" ca="1" si="186"/>
        <v>351999</v>
      </c>
      <c r="BB10051" s="138">
        <f t="shared" ca="1" si="187"/>
        <v>1</v>
      </c>
    </row>
    <row r="10052" spans="52:54" ht="15.75" customHeight="1">
      <c r="AZ10052" s="138">
        <f t="shared" ca="1" si="185"/>
        <v>259000</v>
      </c>
      <c r="BA10052" s="138">
        <f t="shared" ca="1" si="186"/>
        <v>258999</v>
      </c>
      <c r="BB10052" s="138">
        <f t="shared" ca="1" si="187"/>
        <v>1</v>
      </c>
    </row>
    <row r="10053" spans="52:54" ht="15.75" customHeight="1">
      <c r="AZ10053" s="138">
        <f t="shared" ca="1" si="185"/>
        <v>145000</v>
      </c>
      <c r="BA10053" s="138">
        <f t="shared" ca="1" si="186"/>
        <v>144999</v>
      </c>
      <c r="BB10053" s="138">
        <f t="shared" ca="1" si="187"/>
        <v>1</v>
      </c>
    </row>
    <row r="10054" spans="52:54" ht="15.75" customHeight="1">
      <c r="AZ10054" s="138">
        <f t="shared" ca="1" si="185"/>
        <v>352000</v>
      </c>
      <c r="BA10054" s="138">
        <f t="shared" ca="1" si="186"/>
        <v>351999</v>
      </c>
      <c r="BB10054" s="138">
        <f t="shared" ca="1" si="187"/>
        <v>1</v>
      </c>
    </row>
    <row r="10055" spans="52:54" ht="15.75" customHeight="1">
      <c r="AZ10055" s="138">
        <f t="shared" ca="1" si="185"/>
        <v>101000</v>
      </c>
      <c r="BA10055" s="138">
        <f t="shared" ca="1" si="186"/>
        <v>100999</v>
      </c>
      <c r="BB10055" s="138">
        <f t="shared" ca="1" si="187"/>
        <v>1</v>
      </c>
    </row>
    <row r="10056" spans="52:54" ht="15.75" customHeight="1">
      <c r="AZ10056" s="138">
        <f t="shared" ca="1" si="185"/>
        <v>214000</v>
      </c>
      <c r="BA10056" s="138">
        <f t="shared" ca="1" si="186"/>
        <v>213999</v>
      </c>
      <c r="BB10056" s="138">
        <f t="shared" ca="1" si="187"/>
        <v>1</v>
      </c>
    </row>
    <row r="10057" spans="52:54" ht="15.75" customHeight="1">
      <c r="AZ10057" s="138">
        <f t="shared" ca="1" si="185"/>
        <v>145000</v>
      </c>
      <c r="BA10057" s="138">
        <f t="shared" ca="1" si="186"/>
        <v>144999</v>
      </c>
      <c r="BB10057" s="138">
        <f t="shared" ca="1" si="187"/>
        <v>1</v>
      </c>
    </row>
    <row r="10058" spans="52:54" ht="15.75" customHeight="1">
      <c r="AZ10058" s="138">
        <f t="shared" ca="1" si="185"/>
        <v>173000</v>
      </c>
      <c r="BA10058" s="138">
        <f t="shared" ca="1" si="186"/>
        <v>172999</v>
      </c>
      <c r="BB10058" s="138">
        <f t="shared" ca="1" si="187"/>
        <v>1</v>
      </c>
    </row>
    <row r="10059" spans="52:54" ht="15.75" customHeight="1">
      <c r="AZ10059" s="138">
        <f t="shared" ca="1" si="185"/>
        <v>250000</v>
      </c>
      <c r="BA10059" s="138">
        <f t="shared" ca="1" si="186"/>
        <v>249999</v>
      </c>
      <c r="BB10059" s="138">
        <f t="shared" ca="1" si="187"/>
        <v>1</v>
      </c>
    </row>
    <row r="10060" spans="52:54" ht="15.75" customHeight="1">
      <c r="AZ10060" s="138">
        <f t="shared" ca="1" si="185"/>
        <v>365000</v>
      </c>
      <c r="BA10060" s="138">
        <f t="shared" ca="1" si="186"/>
        <v>364999</v>
      </c>
      <c r="BB10060" s="138">
        <f t="shared" ca="1" si="187"/>
        <v>1</v>
      </c>
    </row>
    <row r="10061" spans="52:54" ht="15.75" customHeight="1">
      <c r="AZ10061" s="138">
        <f t="shared" ca="1" si="185"/>
        <v>208000</v>
      </c>
      <c r="BA10061" s="138">
        <f t="shared" ca="1" si="186"/>
        <v>207999</v>
      </c>
      <c r="BB10061" s="138">
        <f t="shared" ca="1" si="187"/>
        <v>1</v>
      </c>
    </row>
    <row r="10062" spans="52:54" ht="15.75" customHeight="1">
      <c r="AZ10062" s="138">
        <f t="shared" ca="1" si="185"/>
        <v>338000</v>
      </c>
      <c r="BA10062" s="138">
        <f t="shared" ca="1" si="186"/>
        <v>337999</v>
      </c>
      <c r="BB10062" s="138">
        <f t="shared" ca="1" si="187"/>
        <v>1</v>
      </c>
    </row>
    <row r="10063" spans="52:54" ht="15.75" customHeight="1">
      <c r="AZ10063" s="138">
        <f t="shared" ca="1" si="185"/>
        <v>175000</v>
      </c>
      <c r="BA10063" s="138">
        <f t="shared" ca="1" si="186"/>
        <v>174999</v>
      </c>
      <c r="BB10063" s="138">
        <f t="shared" ca="1" si="187"/>
        <v>1</v>
      </c>
    </row>
    <row r="10064" spans="52:54" ht="15.75" customHeight="1">
      <c r="AZ10064" s="138">
        <f t="shared" ca="1" si="185"/>
        <v>322000</v>
      </c>
      <c r="BA10064" s="138">
        <f t="shared" ca="1" si="186"/>
        <v>321999</v>
      </c>
      <c r="BB10064" s="138">
        <f t="shared" ca="1" si="187"/>
        <v>1</v>
      </c>
    </row>
    <row r="10065" spans="52:54" ht="15.75" customHeight="1">
      <c r="AZ10065" s="138">
        <f t="shared" ca="1" si="185"/>
        <v>139000</v>
      </c>
      <c r="BA10065" s="138">
        <f t="shared" ca="1" si="186"/>
        <v>138999</v>
      </c>
      <c r="BB10065" s="138">
        <f t="shared" ca="1" si="187"/>
        <v>1</v>
      </c>
    </row>
    <row r="10066" spans="52:54" ht="15.75" customHeight="1">
      <c r="AZ10066" s="138">
        <f t="shared" ca="1" si="185"/>
        <v>144000</v>
      </c>
      <c r="BA10066" s="138">
        <f t="shared" ca="1" si="186"/>
        <v>143999</v>
      </c>
      <c r="BB10066" s="138">
        <f t="shared" ca="1" si="187"/>
        <v>1</v>
      </c>
    </row>
    <row r="10067" spans="52:54" ht="15.75" customHeight="1">
      <c r="AZ10067" s="138">
        <f t="shared" ca="1" si="185"/>
        <v>369000</v>
      </c>
      <c r="BA10067" s="138">
        <f t="shared" ca="1" si="186"/>
        <v>368999</v>
      </c>
      <c r="BB10067" s="138">
        <f t="shared" ca="1" si="187"/>
        <v>1</v>
      </c>
    </row>
    <row r="10068" spans="52:54" ht="15.75" customHeight="1">
      <c r="AZ10068" s="138">
        <f t="shared" ca="1" si="185"/>
        <v>110000</v>
      </c>
      <c r="BA10068" s="138">
        <f t="shared" ca="1" si="186"/>
        <v>109999</v>
      </c>
      <c r="BB10068" s="138">
        <f t="shared" ca="1" si="187"/>
        <v>1</v>
      </c>
    </row>
    <row r="10069" spans="52:54" ht="15.75" customHeight="1">
      <c r="AZ10069" s="138">
        <f t="shared" ca="1" si="185"/>
        <v>305000</v>
      </c>
      <c r="BA10069" s="138">
        <f t="shared" ca="1" si="186"/>
        <v>304999</v>
      </c>
      <c r="BB10069" s="138">
        <f t="shared" ca="1" si="187"/>
        <v>1</v>
      </c>
    </row>
    <row r="10070" spans="52:54" ht="15.75" customHeight="1">
      <c r="AZ10070" s="138">
        <f t="shared" ca="1" si="185"/>
        <v>245000</v>
      </c>
      <c r="BA10070" s="138">
        <f t="shared" ca="1" si="186"/>
        <v>244999</v>
      </c>
      <c r="BB10070" s="138">
        <f t="shared" ca="1" si="187"/>
        <v>1</v>
      </c>
    </row>
    <row r="10071" spans="52:54" ht="15.75" customHeight="1">
      <c r="AZ10071" s="138">
        <f t="shared" ca="1" si="185"/>
        <v>209000</v>
      </c>
      <c r="BA10071" s="138">
        <f t="shared" ca="1" si="186"/>
        <v>208999</v>
      </c>
      <c r="BB10071" s="138">
        <f t="shared" ca="1" si="187"/>
        <v>1</v>
      </c>
    </row>
    <row r="10072" spans="52:54" ht="15.75" customHeight="1">
      <c r="AZ10072" s="138">
        <f t="shared" ca="1" si="185"/>
        <v>392000</v>
      </c>
      <c r="BA10072" s="138">
        <f t="shared" ca="1" si="186"/>
        <v>391999</v>
      </c>
      <c r="BB10072" s="138">
        <f t="shared" ca="1" si="187"/>
        <v>1</v>
      </c>
    </row>
    <row r="10073" spans="52:54" ht="15.75" customHeight="1">
      <c r="AZ10073" s="138">
        <f t="shared" ca="1" si="185"/>
        <v>204000</v>
      </c>
      <c r="BA10073" s="138">
        <f t="shared" ca="1" si="186"/>
        <v>203999</v>
      </c>
      <c r="BB10073" s="138">
        <f t="shared" ca="1" si="187"/>
        <v>1</v>
      </c>
    </row>
    <row r="10074" spans="52:54" ht="15.75" customHeight="1">
      <c r="AZ10074" s="138">
        <f t="shared" ca="1" si="185"/>
        <v>252000</v>
      </c>
      <c r="BA10074" s="138">
        <f t="shared" ca="1" si="186"/>
        <v>251999</v>
      </c>
      <c r="BB10074" s="138">
        <f t="shared" ca="1" si="187"/>
        <v>1</v>
      </c>
    </row>
    <row r="10075" spans="52:54" ht="15.75" customHeight="1">
      <c r="AZ10075" s="138">
        <f t="shared" ca="1" si="185"/>
        <v>236000</v>
      </c>
      <c r="BA10075" s="138">
        <f t="shared" ca="1" si="186"/>
        <v>235999</v>
      </c>
      <c r="BB10075" s="138">
        <f t="shared" ca="1" si="187"/>
        <v>1</v>
      </c>
    </row>
    <row r="10076" spans="52:54" ht="15.75" customHeight="1">
      <c r="AZ10076" s="138">
        <f t="shared" ca="1" si="185"/>
        <v>392000</v>
      </c>
      <c r="BA10076" s="138">
        <f t="shared" ca="1" si="186"/>
        <v>391999</v>
      </c>
      <c r="BB10076" s="138">
        <f t="shared" ca="1" si="187"/>
        <v>1</v>
      </c>
    </row>
    <row r="10077" spans="52:54" ht="15.75" customHeight="1">
      <c r="AZ10077" s="138">
        <f t="shared" ca="1" si="185"/>
        <v>120000</v>
      </c>
      <c r="BA10077" s="138">
        <f t="shared" ca="1" si="186"/>
        <v>119999</v>
      </c>
      <c r="BB10077" s="138">
        <f t="shared" ca="1" si="187"/>
        <v>1</v>
      </c>
    </row>
    <row r="10078" spans="52:54" ht="15.75" customHeight="1">
      <c r="AZ10078" s="138">
        <f t="shared" ca="1" si="185"/>
        <v>250000</v>
      </c>
      <c r="BA10078" s="138">
        <f t="shared" ca="1" si="186"/>
        <v>249999</v>
      </c>
      <c r="BB10078" s="138">
        <f t="shared" ca="1" si="187"/>
        <v>1</v>
      </c>
    </row>
    <row r="10079" spans="52:54" ht="15.75" customHeight="1">
      <c r="AZ10079" s="138">
        <f t="shared" ca="1" si="185"/>
        <v>182000</v>
      </c>
      <c r="BA10079" s="138">
        <f t="shared" ca="1" si="186"/>
        <v>181999</v>
      </c>
      <c r="BB10079" s="138">
        <f t="shared" ca="1" si="187"/>
        <v>1</v>
      </c>
    </row>
    <row r="10080" spans="52:54" ht="15.75" customHeight="1">
      <c r="AZ10080" s="138">
        <f t="shared" ca="1" si="185"/>
        <v>349000</v>
      </c>
      <c r="BA10080" s="138">
        <f t="shared" ca="1" si="186"/>
        <v>348999</v>
      </c>
      <c r="BB10080" s="138">
        <f t="shared" ca="1" si="187"/>
        <v>1</v>
      </c>
    </row>
    <row r="10081" spans="52:54" ht="15.75" customHeight="1">
      <c r="AZ10081" s="138">
        <f t="shared" ca="1" si="185"/>
        <v>355000</v>
      </c>
      <c r="BA10081" s="138">
        <f t="shared" ca="1" si="186"/>
        <v>354999</v>
      </c>
      <c r="BB10081" s="138">
        <f t="shared" ca="1" si="187"/>
        <v>1</v>
      </c>
    </row>
    <row r="10082" spans="52:54" ht="15.75" customHeight="1">
      <c r="AZ10082" s="138">
        <f t="shared" ca="1" si="185"/>
        <v>234000</v>
      </c>
      <c r="BA10082" s="138">
        <f t="shared" ca="1" si="186"/>
        <v>233999</v>
      </c>
      <c r="BB10082" s="138">
        <f t="shared" ca="1" si="187"/>
        <v>1</v>
      </c>
    </row>
    <row r="10083" spans="52:54" ht="15.75" customHeight="1">
      <c r="AZ10083" s="138">
        <f t="shared" ca="1" si="185"/>
        <v>247000</v>
      </c>
      <c r="BA10083" s="138">
        <f t="shared" ca="1" si="186"/>
        <v>246999</v>
      </c>
      <c r="BB10083" s="138">
        <f t="shared" ca="1" si="187"/>
        <v>1</v>
      </c>
    </row>
    <row r="10084" spans="52:54" ht="15.75" customHeight="1">
      <c r="AZ10084" s="138">
        <f t="shared" ca="1" si="185"/>
        <v>271000</v>
      </c>
      <c r="BA10084" s="138">
        <f t="shared" ca="1" si="186"/>
        <v>270999</v>
      </c>
      <c r="BB10084" s="138">
        <f t="shared" ca="1" si="187"/>
        <v>1</v>
      </c>
    </row>
    <row r="10085" spans="52:54" ht="15.75" customHeight="1">
      <c r="AZ10085" s="138">
        <f t="shared" ca="1" si="185"/>
        <v>154000</v>
      </c>
      <c r="BA10085" s="138">
        <f t="shared" ca="1" si="186"/>
        <v>153999</v>
      </c>
      <c r="BB10085" s="138">
        <f t="shared" ca="1" si="187"/>
        <v>1</v>
      </c>
    </row>
    <row r="10086" spans="52:54" ht="15.75" customHeight="1">
      <c r="AZ10086" s="138">
        <f t="shared" ca="1" si="185"/>
        <v>179000</v>
      </c>
      <c r="BA10086" s="138">
        <f t="shared" ca="1" si="186"/>
        <v>178999</v>
      </c>
      <c r="BB10086" s="138">
        <f t="shared" ca="1" si="187"/>
        <v>1</v>
      </c>
    </row>
    <row r="10087" spans="52:54" ht="15.75" customHeight="1">
      <c r="AZ10087" s="138">
        <f t="shared" ca="1" si="185"/>
        <v>101000</v>
      </c>
      <c r="BA10087" s="138">
        <f t="shared" ca="1" si="186"/>
        <v>100999</v>
      </c>
      <c r="BB10087" s="138">
        <f t="shared" ca="1" si="187"/>
        <v>1</v>
      </c>
    </row>
    <row r="10088" spans="52:54" ht="15.75" customHeight="1">
      <c r="AZ10088" s="138">
        <f t="shared" ca="1" si="185"/>
        <v>149000</v>
      </c>
      <c r="BA10088" s="138">
        <f t="shared" ca="1" si="186"/>
        <v>148999</v>
      </c>
      <c r="BB10088" s="138">
        <f t="shared" ca="1" si="187"/>
        <v>1</v>
      </c>
    </row>
    <row r="10089" spans="52:54" ht="15.75" customHeight="1">
      <c r="AZ10089" s="138">
        <f t="shared" ca="1" si="185"/>
        <v>223000</v>
      </c>
      <c r="BA10089" s="138">
        <f t="shared" ca="1" si="186"/>
        <v>222999</v>
      </c>
      <c r="BB10089" s="138">
        <f t="shared" ca="1" si="187"/>
        <v>1</v>
      </c>
    </row>
    <row r="10090" spans="52:54" ht="15.75" customHeight="1">
      <c r="AZ10090" s="138">
        <f t="shared" ca="1" si="185"/>
        <v>322000</v>
      </c>
      <c r="BA10090" s="138">
        <f t="shared" ca="1" si="186"/>
        <v>321999</v>
      </c>
      <c r="BB10090" s="138">
        <f t="shared" ca="1" si="187"/>
        <v>1</v>
      </c>
    </row>
    <row r="10091" spans="52:54" ht="15.75" customHeight="1">
      <c r="AZ10091" s="138">
        <f t="shared" ca="1" si="185"/>
        <v>167000</v>
      </c>
      <c r="BA10091" s="138">
        <f t="shared" ca="1" si="186"/>
        <v>166999</v>
      </c>
      <c r="BB10091" s="138">
        <f t="shared" ca="1" si="187"/>
        <v>1</v>
      </c>
    </row>
    <row r="10092" spans="52:54" ht="15.75" customHeight="1">
      <c r="AZ10092" s="138">
        <f t="shared" ca="1" si="185"/>
        <v>186000</v>
      </c>
      <c r="BA10092" s="138">
        <f t="shared" ca="1" si="186"/>
        <v>185999</v>
      </c>
      <c r="BB10092" s="138">
        <f t="shared" ca="1" si="187"/>
        <v>1</v>
      </c>
    </row>
    <row r="10093" spans="52:54" ht="15.75" customHeight="1">
      <c r="AZ10093" s="138">
        <f t="shared" ca="1" si="185"/>
        <v>353000</v>
      </c>
      <c r="BA10093" s="138">
        <f t="shared" ca="1" si="186"/>
        <v>352999</v>
      </c>
      <c r="BB10093" s="138">
        <f t="shared" ca="1" si="187"/>
        <v>1</v>
      </c>
    </row>
    <row r="10094" spans="52:54" ht="15.75" customHeight="1">
      <c r="AZ10094" s="138">
        <f t="shared" ca="1" si="185"/>
        <v>276000</v>
      </c>
      <c r="BA10094" s="138">
        <f t="shared" ca="1" si="186"/>
        <v>275999</v>
      </c>
      <c r="BB10094" s="138">
        <f t="shared" ca="1" si="187"/>
        <v>1</v>
      </c>
    </row>
    <row r="10095" spans="52:54" ht="15.75" customHeight="1">
      <c r="AZ10095" s="138">
        <f t="shared" ca="1" si="185"/>
        <v>138000</v>
      </c>
      <c r="BA10095" s="138">
        <f t="shared" ca="1" si="186"/>
        <v>137999</v>
      </c>
      <c r="BB10095" s="138">
        <f t="shared" ca="1" si="187"/>
        <v>1</v>
      </c>
    </row>
    <row r="10096" spans="52:54" ht="15.75" customHeight="1">
      <c r="AZ10096" s="138">
        <f t="shared" ca="1" si="185"/>
        <v>133000</v>
      </c>
      <c r="BA10096" s="138">
        <f t="shared" ca="1" si="186"/>
        <v>132999</v>
      </c>
      <c r="BB10096" s="138">
        <f t="shared" ca="1" si="187"/>
        <v>1</v>
      </c>
    </row>
    <row r="10097" spans="52:54" ht="15.75" customHeight="1">
      <c r="AZ10097" s="138">
        <f t="shared" ca="1" si="185"/>
        <v>104000</v>
      </c>
      <c r="BA10097" s="138">
        <f t="shared" ca="1" si="186"/>
        <v>103999</v>
      </c>
      <c r="BB10097" s="138">
        <f t="shared" ca="1" si="187"/>
        <v>1</v>
      </c>
    </row>
    <row r="10098" spans="52:54" ht="15.75" customHeight="1">
      <c r="AZ10098" s="138">
        <f t="shared" ca="1" si="185"/>
        <v>116000</v>
      </c>
      <c r="BA10098" s="138">
        <f t="shared" ca="1" si="186"/>
        <v>115999</v>
      </c>
      <c r="BB10098" s="138">
        <f t="shared" ca="1" si="187"/>
        <v>1</v>
      </c>
    </row>
    <row r="10099" spans="52:54" ht="15.75" customHeight="1">
      <c r="AZ10099" s="138">
        <f t="shared" ca="1" si="185"/>
        <v>317000</v>
      </c>
      <c r="BA10099" s="138">
        <f t="shared" ca="1" si="186"/>
        <v>316999</v>
      </c>
      <c r="BB10099" s="138">
        <f t="shared" ca="1" si="187"/>
        <v>1</v>
      </c>
    </row>
    <row r="10100" spans="52:54" ht="15.75" customHeight="1">
      <c r="AZ10100" s="138">
        <f t="shared" ca="1" si="185"/>
        <v>349000</v>
      </c>
      <c r="BA10100" s="138">
        <f t="shared" ca="1" si="186"/>
        <v>348999</v>
      </c>
      <c r="BB10100" s="138">
        <f t="shared" ca="1" si="187"/>
        <v>1</v>
      </c>
    </row>
    <row r="10101" spans="52:54" ht="15.75" customHeight="1">
      <c r="AZ10101" s="138">
        <f t="shared" ca="1" si="185"/>
        <v>102000</v>
      </c>
      <c r="BA10101" s="138">
        <f t="shared" ca="1" si="186"/>
        <v>101999</v>
      </c>
      <c r="BB10101" s="138">
        <f t="shared" ca="1" si="187"/>
        <v>1</v>
      </c>
    </row>
    <row r="10102" spans="52:54" ht="15.75" customHeight="1">
      <c r="AZ10102" s="138">
        <f t="shared" ca="1" si="185"/>
        <v>127000</v>
      </c>
      <c r="BA10102" s="138">
        <f t="shared" ca="1" si="186"/>
        <v>126999</v>
      </c>
      <c r="BB10102" s="138">
        <f t="shared" ca="1" si="187"/>
        <v>1</v>
      </c>
    </row>
    <row r="10103" spans="52:54" ht="15.75" customHeight="1">
      <c r="AZ10103" s="138">
        <f t="shared" ca="1" si="185"/>
        <v>114000</v>
      </c>
      <c r="BA10103" s="138">
        <f t="shared" ca="1" si="186"/>
        <v>113999</v>
      </c>
      <c r="BB10103" s="138">
        <f t="shared" ca="1" si="187"/>
        <v>1</v>
      </c>
    </row>
    <row r="10104" spans="52:54" ht="15.75" customHeight="1">
      <c r="AZ10104" s="138">
        <f t="shared" ca="1" si="185"/>
        <v>236000</v>
      </c>
      <c r="BA10104" s="138">
        <f t="shared" ca="1" si="186"/>
        <v>235999</v>
      </c>
      <c r="BB10104" s="138">
        <f t="shared" ca="1" si="187"/>
        <v>1</v>
      </c>
    </row>
    <row r="10105" spans="52:54" ht="15.75" customHeight="1">
      <c r="AZ10105" s="138">
        <f t="shared" ca="1" si="185"/>
        <v>333000</v>
      </c>
      <c r="BA10105" s="138">
        <f t="shared" ca="1" si="186"/>
        <v>332999</v>
      </c>
      <c r="BB10105" s="138">
        <f t="shared" ca="1" si="187"/>
        <v>1</v>
      </c>
    </row>
    <row r="10106" spans="52:54" ht="15.75" customHeight="1">
      <c r="AZ10106" s="138">
        <f t="shared" ca="1" si="185"/>
        <v>306000</v>
      </c>
      <c r="BA10106" s="138">
        <f t="shared" ca="1" si="186"/>
        <v>305999</v>
      </c>
      <c r="BB10106" s="138">
        <f t="shared" ca="1" si="187"/>
        <v>1</v>
      </c>
    </row>
    <row r="10107" spans="52:54" ht="15.75" customHeight="1">
      <c r="AZ10107" s="138">
        <f t="shared" ca="1" si="185"/>
        <v>189000</v>
      </c>
      <c r="BA10107" s="138">
        <f t="shared" ca="1" si="186"/>
        <v>188999</v>
      </c>
      <c r="BB10107" s="138">
        <f t="shared" ca="1" si="187"/>
        <v>1</v>
      </c>
    </row>
    <row r="10108" spans="52:54" ht="15.75" customHeight="1">
      <c r="AZ10108" s="138">
        <f t="shared" ca="1" si="185"/>
        <v>269000</v>
      </c>
      <c r="BA10108" s="138">
        <f t="shared" ca="1" si="186"/>
        <v>268999</v>
      </c>
      <c r="BB10108" s="138">
        <f t="shared" ca="1" si="187"/>
        <v>1</v>
      </c>
    </row>
    <row r="10109" spans="52:54" ht="15.75" customHeight="1">
      <c r="AZ10109" s="138">
        <f t="shared" ca="1" si="185"/>
        <v>119000</v>
      </c>
      <c r="BA10109" s="138">
        <f t="shared" ca="1" si="186"/>
        <v>118999</v>
      </c>
      <c r="BB10109" s="138">
        <f t="shared" ca="1" si="187"/>
        <v>1</v>
      </c>
    </row>
    <row r="10110" spans="52:54" ht="15.75" customHeight="1">
      <c r="AZ10110" s="138">
        <f t="shared" ca="1" si="185"/>
        <v>310000</v>
      </c>
      <c r="BA10110" s="138">
        <f t="shared" ca="1" si="186"/>
        <v>309999</v>
      </c>
      <c r="BB10110" s="138">
        <f t="shared" ca="1" si="187"/>
        <v>1</v>
      </c>
    </row>
    <row r="10111" spans="52:54" ht="15.75" customHeight="1">
      <c r="AZ10111" s="138">
        <f t="shared" ca="1" si="185"/>
        <v>198000</v>
      </c>
      <c r="BA10111" s="138">
        <f t="shared" ca="1" si="186"/>
        <v>197999</v>
      </c>
      <c r="BB10111" s="138">
        <f t="shared" ca="1" si="187"/>
        <v>1</v>
      </c>
    </row>
    <row r="10112" spans="52:54" ht="15.75" customHeight="1">
      <c r="AZ10112" s="138">
        <f t="shared" ca="1" si="185"/>
        <v>325000</v>
      </c>
      <c r="BA10112" s="138">
        <f t="shared" ca="1" si="186"/>
        <v>324999</v>
      </c>
      <c r="BB10112" s="138">
        <f t="shared" ca="1" si="187"/>
        <v>1</v>
      </c>
    </row>
    <row r="10113" spans="52:54" ht="15.75" customHeight="1">
      <c r="AZ10113" s="138">
        <f t="shared" ca="1" si="185"/>
        <v>259000</v>
      </c>
      <c r="BA10113" s="138">
        <f t="shared" ca="1" si="186"/>
        <v>258999</v>
      </c>
      <c r="BB10113" s="138">
        <f t="shared" ca="1" si="187"/>
        <v>1</v>
      </c>
    </row>
    <row r="10114" spans="52:54" ht="15.75" customHeight="1">
      <c r="AZ10114" s="138">
        <f t="shared" ca="1" si="185"/>
        <v>301000</v>
      </c>
      <c r="BA10114" s="138">
        <f t="shared" ca="1" si="186"/>
        <v>300999</v>
      </c>
      <c r="BB10114" s="138">
        <f t="shared" ca="1" si="187"/>
        <v>1</v>
      </c>
    </row>
    <row r="10115" spans="52:54" ht="15.75" customHeight="1">
      <c r="AZ10115" s="138">
        <f t="shared" ca="1" si="185"/>
        <v>114000</v>
      </c>
      <c r="BA10115" s="138">
        <f t="shared" ca="1" si="186"/>
        <v>113999</v>
      </c>
      <c r="BB10115" s="138">
        <f t="shared" ca="1" si="187"/>
        <v>1</v>
      </c>
    </row>
    <row r="10116" spans="52:54" ht="15.75" customHeight="1">
      <c r="AZ10116" s="138">
        <f t="shared" ca="1" si="185"/>
        <v>280000</v>
      </c>
      <c r="BA10116" s="138">
        <f t="shared" ca="1" si="186"/>
        <v>279999</v>
      </c>
      <c r="BB10116" s="138">
        <f t="shared" ca="1" si="187"/>
        <v>1</v>
      </c>
    </row>
    <row r="10117" spans="52:54" ht="15.75" customHeight="1">
      <c r="AZ10117" s="138">
        <f t="shared" ca="1" si="185"/>
        <v>356000</v>
      </c>
      <c r="BA10117" s="138">
        <f t="shared" ca="1" si="186"/>
        <v>355999</v>
      </c>
      <c r="BB10117" s="138">
        <f t="shared" ca="1" si="187"/>
        <v>1</v>
      </c>
    </row>
    <row r="10118" spans="52:54" ht="15.75" customHeight="1">
      <c r="AZ10118" s="138">
        <f t="shared" ca="1" si="185"/>
        <v>259000</v>
      </c>
      <c r="BA10118" s="138">
        <f t="shared" ca="1" si="186"/>
        <v>258999</v>
      </c>
      <c r="BB10118" s="138">
        <f t="shared" ca="1" si="187"/>
        <v>1</v>
      </c>
    </row>
    <row r="10119" spans="52:54" ht="15.75" customHeight="1">
      <c r="AZ10119" s="138">
        <f t="shared" ca="1" si="185"/>
        <v>193000</v>
      </c>
      <c r="BA10119" s="138">
        <f t="shared" ca="1" si="186"/>
        <v>192999</v>
      </c>
      <c r="BB10119" s="138">
        <f t="shared" ca="1" si="187"/>
        <v>1</v>
      </c>
    </row>
    <row r="10120" spans="52:54" ht="15.75" customHeight="1">
      <c r="AZ10120" s="138">
        <f t="shared" ca="1" si="185"/>
        <v>104000</v>
      </c>
      <c r="BA10120" s="138">
        <f t="shared" ca="1" si="186"/>
        <v>103999</v>
      </c>
      <c r="BB10120" s="138">
        <f t="shared" ca="1" si="187"/>
        <v>1</v>
      </c>
    </row>
    <row r="10121" spans="52:54" ht="15.75" customHeight="1">
      <c r="AZ10121" s="138">
        <f t="shared" ca="1" si="185"/>
        <v>307000</v>
      </c>
      <c r="BA10121" s="138">
        <f t="shared" ca="1" si="186"/>
        <v>306999</v>
      </c>
      <c r="BB10121" s="138">
        <f t="shared" ca="1" si="187"/>
        <v>1</v>
      </c>
    </row>
    <row r="10122" spans="52:54" ht="15.75" customHeight="1">
      <c r="AZ10122" s="138">
        <f t="shared" ca="1" si="185"/>
        <v>214000</v>
      </c>
      <c r="BA10122" s="138">
        <f t="shared" ca="1" si="186"/>
        <v>213999</v>
      </c>
      <c r="BB10122" s="138">
        <f t="shared" ca="1" si="187"/>
        <v>1</v>
      </c>
    </row>
    <row r="10123" spans="52:54" ht="15.75" customHeight="1">
      <c r="AZ10123" s="138">
        <f t="shared" ca="1" si="185"/>
        <v>355000</v>
      </c>
      <c r="BA10123" s="138">
        <f t="shared" ca="1" si="186"/>
        <v>354999</v>
      </c>
      <c r="BB10123" s="138">
        <f t="shared" ca="1" si="187"/>
        <v>1</v>
      </c>
    </row>
    <row r="10124" spans="52:54" ht="15.75" customHeight="1">
      <c r="AZ10124" s="138">
        <f t="shared" ca="1" si="185"/>
        <v>146000</v>
      </c>
      <c r="BA10124" s="138">
        <f t="shared" ca="1" si="186"/>
        <v>145999</v>
      </c>
      <c r="BB10124" s="138">
        <f t="shared" ca="1" si="187"/>
        <v>1</v>
      </c>
    </row>
    <row r="10125" spans="52:54" ht="15.75" customHeight="1">
      <c r="AZ10125" s="138">
        <f t="shared" ca="1" si="185"/>
        <v>217000</v>
      </c>
      <c r="BA10125" s="138">
        <f t="shared" ca="1" si="186"/>
        <v>216999</v>
      </c>
      <c r="BB10125" s="138">
        <f t="shared" ca="1" si="187"/>
        <v>1</v>
      </c>
    </row>
    <row r="10126" spans="52:54" ht="15.75" customHeight="1">
      <c r="AZ10126" s="138">
        <f t="shared" ca="1" si="185"/>
        <v>268000</v>
      </c>
      <c r="BA10126" s="138">
        <f t="shared" ca="1" si="186"/>
        <v>267999</v>
      </c>
      <c r="BB10126" s="138">
        <f t="shared" ca="1" si="187"/>
        <v>1</v>
      </c>
    </row>
    <row r="10127" spans="52:54" ht="15.75" customHeight="1">
      <c r="AZ10127" s="138">
        <f t="shared" ca="1" si="185"/>
        <v>103000</v>
      </c>
      <c r="BA10127" s="138">
        <f t="shared" ca="1" si="186"/>
        <v>102999</v>
      </c>
      <c r="BB10127" s="138">
        <f t="shared" ca="1" si="187"/>
        <v>1</v>
      </c>
    </row>
    <row r="10128" spans="52:54" ht="15.75" customHeight="1">
      <c r="AZ10128" s="138">
        <f t="shared" ca="1" si="185"/>
        <v>156000</v>
      </c>
      <c r="BA10128" s="138">
        <f t="shared" ca="1" si="186"/>
        <v>155999</v>
      </c>
      <c r="BB10128" s="138">
        <f t="shared" ca="1" si="187"/>
        <v>1</v>
      </c>
    </row>
    <row r="10129" spans="52:54" ht="15.75" customHeight="1">
      <c r="AZ10129" s="138">
        <f t="shared" ca="1" si="185"/>
        <v>302000</v>
      </c>
      <c r="BA10129" s="138">
        <f t="shared" ca="1" si="186"/>
        <v>301999</v>
      </c>
      <c r="BB10129" s="138">
        <f t="shared" ca="1" si="187"/>
        <v>1</v>
      </c>
    </row>
    <row r="10130" spans="52:54" ht="15.75" customHeight="1">
      <c r="AZ10130" s="138">
        <f t="shared" ca="1" si="185"/>
        <v>140000</v>
      </c>
      <c r="BA10130" s="138">
        <f t="shared" ca="1" si="186"/>
        <v>139999</v>
      </c>
      <c r="BB10130" s="138">
        <f t="shared" ca="1" si="187"/>
        <v>1</v>
      </c>
    </row>
    <row r="10131" spans="52:54" ht="15.75" customHeight="1">
      <c r="AZ10131" s="138">
        <f t="shared" ca="1" si="185"/>
        <v>272000</v>
      </c>
      <c r="BA10131" s="138">
        <f t="shared" ca="1" si="186"/>
        <v>271999</v>
      </c>
      <c r="BB10131" s="138">
        <f t="shared" ca="1" si="187"/>
        <v>1</v>
      </c>
    </row>
    <row r="10132" spans="52:54" ht="15.75" customHeight="1">
      <c r="AZ10132" s="138">
        <f t="shared" ca="1" si="185"/>
        <v>260000</v>
      </c>
      <c r="BA10132" s="138">
        <f t="shared" ca="1" si="186"/>
        <v>259999</v>
      </c>
      <c r="BB10132" s="138">
        <f t="shared" ca="1" si="187"/>
        <v>1</v>
      </c>
    </row>
    <row r="10133" spans="52:54" ht="15.75" customHeight="1">
      <c r="AZ10133" s="138">
        <f t="shared" ca="1" si="185"/>
        <v>262000</v>
      </c>
      <c r="BA10133" s="138">
        <f t="shared" ca="1" si="186"/>
        <v>261999</v>
      </c>
      <c r="BB10133" s="138">
        <f t="shared" ca="1" si="187"/>
        <v>1</v>
      </c>
    </row>
    <row r="10134" spans="52:54" ht="15.75" customHeight="1">
      <c r="AZ10134" s="138">
        <f t="shared" ca="1" si="185"/>
        <v>113000</v>
      </c>
      <c r="BA10134" s="138">
        <f t="shared" ca="1" si="186"/>
        <v>112999</v>
      </c>
      <c r="BB10134" s="138">
        <f t="shared" ca="1" si="187"/>
        <v>1</v>
      </c>
    </row>
    <row r="10135" spans="52:54" ht="15.75" customHeight="1">
      <c r="AZ10135" s="138">
        <f t="shared" ca="1" si="185"/>
        <v>400000</v>
      </c>
      <c r="BA10135" s="138">
        <f t="shared" ca="1" si="186"/>
        <v>399999</v>
      </c>
      <c r="BB10135" s="138">
        <f t="shared" ca="1" si="187"/>
        <v>1</v>
      </c>
    </row>
    <row r="10136" spans="52:54" ht="15.75" customHeight="1">
      <c r="AZ10136" s="138">
        <f t="shared" ca="1" si="185"/>
        <v>397000</v>
      </c>
      <c r="BA10136" s="138">
        <f t="shared" ca="1" si="186"/>
        <v>396999</v>
      </c>
      <c r="BB10136" s="138">
        <f t="shared" ca="1" si="187"/>
        <v>1</v>
      </c>
    </row>
    <row r="10137" spans="52:54" ht="15.75" customHeight="1">
      <c r="AZ10137" s="138">
        <f t="shared" ca="1" si="185"/>
        <v>338000</v>
      </c>
      <c r="BA10137" s="138">
        <f t="shared" ca="1" si="186"/>
        <v>337999</v>
      </c>
      <c r="BB10137" s="138">
        <f t="shared" ca="1" si="187"/>
        <v>1</v>
      </c>
    </row>
    <row r="10138" spans="52:54" ht="15.75" customHeight="1">
      <c r="AZ10138" s="138">
        <f t="shared" ca="1" si="185"/>
        <v>122000</v>
      </c>
      <c r="BA10138" s="138">
        <f t="shared" ca="1" si="186"/>
        <v>121999</v>
      </c>
      <c r="BB10138" s="138">
        <f t="shared" ca="1" si="187"/>
        <v>1</v>
      </c>
    </row>
    <row r="10139" spans="52:54" ht="15.75" customHeight="1">
      <c r="AZ10139" s="138">
        <f t="shared" ca="1" si="185"/>
        <v>216000</v>
      </c>
      <c r="BA10139" s="138">
        <f t="shared" ca="1" si="186"/>
        <v>215999</v>
      </c>
      <c r="BB10139" s="138">
        <f t="shared" ca="1" si="187"/>
        <v>1</v>
      </c>
    </row>
    <row r="10140" spans="52:54" ht="15.75" customHeight="1">
      <c r="AZ10140" s="138">
        <f t="shared" ca="1" si="185"/>
        <v>180000</v>
      </c>
      <c r="BA10140" s="138">
        <f t="shared" ca="1" si="186"/>
        <v>179999</v>
      </c>
      <c r="BB10140" s="138">
        <f t="shared" ca="1" si="187"/>
        <v>1</v>
      </c>
    </row>
    <row r="10141" spans="52:54" ht="15.75" customHeight="1">
      <c r="AZ10141" s="138">
        <f t="shared" ca="1" si="185"/>
        <v>134000</v>
      </c>
      <c r="BA10141" s="138">
        <f t="shared" ca="1" si="186"/>
        <v>133999</v>
      </c>
      <c r="BB10141" s="138">
        <f t="shared" ca="1" si="187"/>
        <v>1</v>
      </c>
    </row>
    <row r="10142" spans="52:54" ht="15.75" customHeight="1">
      <c r="AZ10142" s="138">
        <f t="shared" ca="1" si="185"/>
        <v>100000</v>
      </c>
      <c r="BA10142" s="138">
        <f t="shared" ca="1" si="186"/>
        <v>99999</v>
      </c>
      <c r="BB10142" s="138">
        <f t="shared" ca="1" si="187"/>
        <v>1</v>
      </c>
    </row>
    <row r="10143" spans="52:54" ht="15.75" customHeight="1">
      <c r="AZ10143" s="138">
        <f t="shared" ca="1" si="185"/>
        <v>105000</v>
      </c>
      <c r="BA10143" s="138">
        <f t="shared" ca="1" si="186"/>
        <v>104999</v>
      </c>
      <c r="BB10143" s="138">
        <f t="shared" ca="1" si="187"/>
        <v>1</v>
      </c>
    </row>
    <row r="10144" spans="52:54" ht="15.75" customHeight="1">
      <c r="AZ10144" s="138">
        <f t="shared" ca="1" si="185"/>
        <v>312000</v>
      </c>
      <c r="BA10144" s="138">
        <f t="shared" ca="1" si="186"/>
        <v>311999</v>
      </c>
      <c r="BB10144" s="138">
        <f t="shared" ca="1" si="187"/>
        <v>1</v>
      </c>
    </row>
    <row r="10145" spans="52:54" ht="15.75" customHeight="1">
      <c r="AZ10145" s="138">
        <f t="shared" ca="1" si="185"/>
        <v>210000</v>
      </c>
      <c r="BA10145" s="138">
        <f t="shared" ca="1" si="186"/>
        <v>209999</v>
      </c>
      <c r="BB10145" s="138">
        <f t="shared" ca="1" si="187"/>
        <v>1</v>
      </c>
    </row>
    <row r="10146" spans="52:54" ht="15.75" customHeight="1">
      <c r="AZ10146" s="138">
        <f t="shared" ca="1" si="185"/>
        <v>258000</v>
      </c>
      <c r="BA10146" s="138">
        <f t="shared" ca="1" si="186"/>
        <v>257999</v>
      </c>
      <c r="BB10146" s="138">
        <f t="shared" ca="1" si="187"/>
        <v>1</v>
      </c>
    </row>
    <row r="10147" spans="52:54" ht="15.75" customHeight="1">
      <c r="AZ10147" s="138">
        <f t="shared" ca="1" si="185"/>
        <v>210000</v>
      </c>
      <c r="BA10147" s="138">
        <f t="shared" ca="1" si="186"/>
        <v>209999</v>
      </c>
      <c r="BB10147" s="138">
        <f t="shared" ca="1" si="187"/>
        <v>1</v>
      </c>
    </row>
    <row r="10148" spans="52:54" ht="15.75" customHeight="1">
      <c r="AZ10148" s="138">
        <f t="shared" ca="1" si="185"/>
        <v>400000</v>
      </c>
      <c r="BA10148" s="138">
        <f t="shared" ca="1" si="186"/>
        <v>399999</v>
      </c>
      <c r="BB10148" s="138">
        <f t="shared" ca="1" si="187"/>
        <v>1</v>
      </c>
    </row>
    <row r="10149" spans="52:54" ht="15.75" customHeight="1">
      <c r="AZ10149" s="138">
        <f t="shared" ca="1" si="185"/>
        <v>376000</v>
      </c>
      <c r="BA10149" s="138">
        <f t="shared" ca="1" si="186"/>
        <v>375999</v>
      </c>
      <c r="BB10149" s="138">
        <f t="shared" ca="1" si="187"/>
        <v>1</v>
      </c>
    </row>
    <row r="10150" spans="52:54" ht="15.75" customHeight="1">
      <c r="AZ10150" s="138">
        <f t="shared" ca="1" si="185"/>
        <v>299000</v>
      </c>
      <c r="BA10150" s="138">
        <f t="shared" ca="1" si="186"/>
        <v>298999</v>
      </c>
      <c r="BB10150" s="138">
        <f t="shared" ca="1" si="187"/>
        <v>1</v>
      </c>
    </row>
    <row r="10151" spans="52:54" ht="15.75" customHeight="1">
      <c r="AZ10151" s="138">
        <f t="shared" ca="1" si="185"/>
        <v>144000</v>
      </c>
      <c r="BA10151" s="138">
        <f t="shared" ca="1" si="186"/>
        <v>143999</v>
      </c>
      <c r="BB10151" s="138">
        <f t="shared" ca="1" si="187"/>
        <v>1</v>
      </c>
    </row>
    <row r="10152" spans="52:54" ht="15.75" customHeight="1">
      <c r="AZ10152" s="138">
        <f t="shared" ca="1" si="185"/>
        <v>397000</v>
      </c>
      <c r="BA10152" s="138">
        <f t="shared" ca="1" si="186"/>
        <v>396999</v>
      </c>
      <c r="BB10152" s="138">
        <f t="shared" ca="1" si="187"/>
        <v>1</v>
      </c>
    </row>
    <row r="10153" spans="52:54" ht="15.75" customHeight="1">
      <c r="AZ10153" s="138">
        <f t="shared" ca="1" si="185"/>
        <v>194000</v>
      </c>
      <c r="BA10153" s="138">
        <f t="shared" ca="1" si="186"/>
        <v>193999</v>
      </c>
      <c r="BB10153" s="138">
        <f t="shared" ca="1" si="187"/>
        <v>1</v>
      </c>
    </row>
    <row r="10154" spans="52:54" ht="15.75" customHeight="1">
      <c r="AZ10154" s="138">
        <f t="shared" ca="1" si="185"/>
        <v>236000</v>
      </c>
      <c r="BA10154" s="138">
        <f t="shared" ca="1" si="186"/>
        <v>235999</v>
      </c>
      <c r="BB10154" s="138">
        <f t="shared" ca="1" si="187"/>
        <v>1</v>
      </c>
    </row>
    <row r="10155" spans="52:54" ht="15.75" customHeight="1">
      <c r="AZ10155" s="138">
        <f t="shared" ca="1" si="185"/>
        <v>346000</v>
      </c>
      <c r="BA10155" s="138">
        <f t="shared" ca="1" si="186"/>
        <v>345999</v>
      </c>
      <c r="BB10155" s="138">
        <f t="shared" ca="1" si="187"/>
        <v>1</v>
      </c>
    </row>
    <row r="10156" spans="52:54" ht="15.75" customHeight="1">
      <c r="AZ10156" s="138">
        <f t="shared" ca="1" si="185"/>
        <v>332000</v>
      </c>
      <c r="BA10156" s="138">
        <f t="shared" ca="1" si="186"/>
        <v>331999</v>
      </c>
      <c r="BB10156" s="138">
        <f t="shared" ca="1" si="187"/>
        <v>1</v>
      </c>
    </row>
    <row r="10157" spans="52:54" ht="15.75" customHeight="1">
      <c r="AZ10157" s="138">
        <f t="shared" ca="1" si="185"/>
        <v>113000</v>
      </c>
      <c r="BA10157" s="138">
        <f t="shared" ca="1" si="186"/>
        <v>112999</v>
      </c>
      <c r="BB10157" s="138">
        <f t="shared" ca="1" si="187"/>
        <v>1</v>
      </c>
    </row>
    <row r="10158" spans="52:54" ht="15.75" customHeight="1">
      <c r="AZ10158" s="138">
        <f t="shared" ca="1" si="185"/>
        <v>334000</v>
      </c>
      <c r="BA10158" s="138">
        <f t="shared" ca="1" si="186"/>
        <v>333999</v>
      </c>
      <c r="BB10158" s="138">
        <f t="shared" ca="1" si="187"/>
        <v>1</v>
      </c>
    </row>
    <row r="10159" spans="52:54" ht="15.75" customHeight="1">
      <c r="AZ10159" s="138">
        <f t="shared" ca="1" si="185"/>
        <v>107000</v>
      </c>
      <c r="BA10159" s="138">
        <f t="shared" ca="1" si="186"/>
        <v>106999</v>
      </c>
      <c r="BB10159" s="138">
        <f t="shared" ca="1" si="187"/>
        <v>1</v>
      </c>
    </row>
    <row r="10160" spans="52:54" ht="15.75" customHeight="1">
      <c r="AZ10160" s="138">
        <f t="shared" ca="1" si="185"/>
        <v>233000</v>
      </c>
      <c r="BA10160" s="138">
        <f t="shared" ca="1" si="186"/>
        <v>232999</v>
      </c>
      <c r="BB10160" s="138">
        <f t="shared" ca="1" si="187"/>
        <v>1</v>
      </c>
    </row>
    <row r="10161" spans="52:54" ht="15.75" customHeight="1">
      <c r="AZ10161" s="138">
        <f t="shared" ca="1" si="185"/>
        <v>294000</v>
      </c>
      <c r="BA10161" s="138">
        <f t="shared" ca="1" si="186"/>
        <v>293999</v>
      </c>
      <c r="BB10161" s="138">
        <f t="shared" ca="1" si="187"/>
        <v>1</v>
      </c>
    </row>
    <row r="10162" spans="52:54" ht="15.75" customHeight="1">
      <c r="AZ10162" s="138">
        <f t="shared" ca="1" si="185"/>
        <v>279000</v>
      </c>
      <c r="BA10162" s="138">
        <f t="shared" ca="1" si="186"/>
        <v>278999</v>
      </c>
      <c r="BB10162" s="138">
        <f t="shared" ca="1" si="187"/>
        <v>1</v>
      </c>
    </row>
    <row r="10163" spans="52:54" ht="15.75" customHeight="1">
      <c r="AZ10163" s="138">
        <f t="shared" ca="1" si="185"/>
        <v>165000</v>
      </c>
      <c r="BA10163" s="138">
        <f t="shared" ca="1" si="186"/>
        <v>164999</v>
      </c>
      <c r="BB10163" s="138">
        <f t="shared" ca="1" si="187"/>
        <v>1</v>
      </c>
    </row>
    <row r="10164" spans="52:54" ht="15.75" customHeight="1">
      <c r="AZ10164" s="138">
        <f t="shared" ca="1" si="185"/>
        <v>146000</v>
      </c>
      <c r="BA10164" s="138">
        <f t="shared" ca="1" si="186"/>
        <v>145999</v>
      </c>
      <c r="BB10164" s="138">
        <f t="shared" ca="1" si="187"/>
        <v>1</v>
      </c>
    </row>
    <row r="10165" spans="52:54" ht="15.75" customHeight="1">
      <c r="AZ10165" s="138">
        <f t="shared" ca="1" si="185"/>
        <v>306000</v>
      </c>
      <c r="BA10165" s="138">
        <f t="shared" ca="1" si="186"/>
        <v>305999</v>
      </c>
      <c r="BB10165" s="138">
        <f t="shared" ca="1" si="187"/>
        <v>1</v>
      </c>
    </row>
    <row r="10166" spans="52:54" ht="15.75" customHeight="1">
      <c r="AZ10166" s="138">
        <f t="shared" ca="1" si="185"/>
        <v>329000</v>
      </c>
      <c r="BA10166" s="138">
        <f t="shared" ca="1" si="186"/>
        <v>328999</v>
      </c>
      <c r="BB10166" s="138">
        <f t="shared" ca="1" si="187"/>
        <v>1</v>
      </c>
    </row>
    <row r="10167" spans="52:54" ht="15.75" customHeight="1">
      <c r="AZ10167" s="138">
        <f t="shared" ca="1" si="185"/>
        <v>345000</v>
      </c>
      <c r="BA10167" s="138">
        <f t="shared" ca="1" si="186"/>
        <v>344999</v>
      </c>
      <c r="BB10167" s="138">
        <f t="shared" ca="1" si="187"/>
        <v>1</v>
      </c>
    </row>
    <row r="10168" spans="52:54" ht="15.75" customHeight="1">
      <c r="AZ10168" s="138">
        <f t="shared" ca="1" si="185"/>
        <v>196000</v>
      </c>
      <c r="BA10168" s="138">
        <f t="shared" ca="1" si="186"/>
        <v>195999</v>
      </c>
      <c r="BB10168" s="138">
        <f t="shared" ca="1" si="187"/>
        <v>1</v>
      </c>
    </row>
    <row r="10169" spans="52:54" ht="15.75" customHeight="1">
      <c r="AZ10169" s="138">
        <f t="shared" ca="1" si="185"/>
        <v>319000</v>
      </c>
      <c r="BA10169" s="138">
        <f t="shared" ca="1" si="186"/>
        <v>318999</v>
      </c>
      <c r="BB10169" s="138">
        <f t="shared" ca="1" si="187"/>
        <v>1</v>
      </c>
    </row>
    <row r="10170" spans="52:54" ht="15.75" customHeight="1">
      <c r="AZ10170" s="138">
        <f t="shared" ca="1" si="185"/>
        <v>272000</v>
      </c>
      <c r="BA10170" s="138">
        <f t="shared" ca="1" si="186"/>
        <v>271999</v>
      </c>
      <c r="BB10170" s="138">
        <f t="shared" ca="1" si="187"/>
        <v>1</v>
      </c>
    </row>
    <row r="10171" spans="52:54" ht="15.75" customHeight="1">
      <c r="AZ10171" s="138">
        <f t="shared" ca="1" si="185"/>
        <v>163000</v>
      </c>
      <c r="BA10171" s="138">
        <f t="shared" ca="1" si="186"/>
        <v>162999</v>
      </c>
      <c r="BB10171" s="138">
        <f t="shared" ca="1" si="187"/>
        <v>1</v>
      </c>
    </row>
    <row r="10172" spans="52:54" ht="15.75" customHeight="1">
      <c r="AZ10172" s="138">
        <f t="shared" ca="1" si="185"/>
        <v>117000</v>
      </c>
      <c r="BA10172" s="138">
        <f t="shared" ca="1" si="186"/>
        <v>116999</v>
      </c>
      <c r="BB10172" s="138">
        <f t="shared" ca="1" si="187"/>
        <v>1</v>
      </c>
    </row>
    <row r="10173" spans="52:54" ht="15.75" customHeight="1">
      <c r="AZ10173" s="138">
        <f t="shared" ca="1" si="185"/>
        <v>161000</v>
      </c>
      <c r="BA10173" s="138">
        <f t="shared" ca="1" si="186"/>
        <v>160999</v>
      </c>
      <c r="BB10173" s="138">
        <f t="shared" ca="1" si="187"/>
        <v>1</v>
      </c>
    </row>
    <row r="10174" spans="52:54" ht="15.75" customHeight="1">
      <c r="AZ10174" s="138">
        <f t="shared" ca="1" si="185"/>
        <v>178000</v>
      </c>
      <c r="BA10174" s="138">
        <f t="shared" ca="1" si="186"/>
        <v>177999</v>
      </c>
      <c r="BB10174" s="138">
        <f t="shared" ca="1" si="187"/>
        <v>1</v>
      </c>
    </row>
    <row r="10175" spans="52:54" ht="15.75" customHeight="1">
      <c r="AZ10175" s="138">
        <f t="shared" ca="1" si="185"/>
        <v>270000</v>
      </c>
      <c r="BA10175" s="138">
        <f t="shared" ca="1" si="186"/>
        <v>269999</v>
      </c>
      <c r="BB10175" s="138">
        <f t="shared" ca="1" si="187"/>
        <v>1</v>
      </c>
    </row>
    <row r="10176" spans="52:54" ht="15.75" customHeight="1">
      <c r="AZ10176" s="138">
        <f t="shared" ca="1" si="185"/>
        <v>110000</v>
      </c>
      <c r="BA10176" s="138">
        <f t="shared" ca="1" si="186"/>
        <v>109999</v>
      </c>
      <c r="BB10176" s="138">
        <f t="shared" ca="1" si="187"/>
        <v>1</v>
      </c>
    </row>
    <row r="10177" spans="52:54" ht="15.75" customHeight="1">
      <c r="AZ10177" s="138">
        <f t="shared" ca="1" si="185"/>
        <v>393000</v>
      </c>
      <c r="BA10177" s="138">
        <f t="shared" ca="1" si="186"/>
        <v>392999</v>
      </c>
      <c r="BB10177" s="138">
        <f t="shared" ca="1" si="187"/>
        <v>1</v>
      </c>
    </row>
    <row r="10178" spans="52:54" ht="15.75" customHeight="1">
      <c r="AZ10178" s="138">
        <f t="shared" ca="1" si="185"/>
        <v>360000</v>
      </c>
      <c r="BA10178" s="138">
        <f t="shared" ca="1" si="186"/>
        <v>359999</v>
      </c>
      <c r="BB10178" s="138">
        <f t="shared" ca="1" si="187"/>
        <v>1</v>
      </c>
    </row>
    <row r="10179" spans="52:54" ht="15.75" customHeight="1">
      <c r="AZ10179" s="138">
        <f t="shared" ca="1" si="185"/>
        <v>290000</v>
      </c>
      <c r="BA10179" s="138">
        <f t="shared" ca="1" si="186"/>
        <v>289999</v>
      </c>
      <c r="BB10179" s="138">
        <f t="shared" ca="1" si="187"/>
        <v>1</v>
      </c>
    </row>
    <row r="10180" spans="52:54" ht="15.75" customHeight="1">
      <c r="AZ10180" s="138">
        <f t="shared" ca="1" si="185"/>
        <v>291000</v>
      </c>
      <c r="BA10180" s="138">
        <f t="shared" ca="1" si="186"/>
        <v>290999</v>
      </c>
      <c r="BB10180" s="138">
        <f t="shared" ca="1" si="187"/>
        <v>1</v>
      </c>
    </row>
    <row r="10181" spans="52:54" ht="15.75" customHeight="1">
      <c r="AZ10181" s="138">
        <f t="shared" ca="1" si="185"/>
        <v>281000</v>
      </c>
      <c r="BA10181" s="138">
        <f t="shared" ca="1" si="186"/>
        <v>280999</v>
      </c>
      <c r="BB10181" s="138">
        <f t="shared" ca="1" si="187"/>
        <v>1</v>
      </c>
    </row>
    <row r="10182" spans="52:54" ht="15.75" customHeight="1">
      <c r="AZ10182" s="138">
        <f t="shared" ca="1" si="185"/>
        <v>125000</v>
      </c>
      <c r="BA10182" s="138">
        <f t="shared" ca="1" si="186"/>
        <v>124999</v>
      </c>
      <c r="BB10182" s="138">
        <f t="shared" ca="1" si="187"/>
        <v>1</v>
      </c>
    </row>
    <row r="10183" spans="52:54" ht="15.75" customHeight="1">
      <c r="AZ10183" s="138">
        <f t="shared" ca="1" si="185"/>
        <v>246000</v>
      </c>
      <c r="BA10183" s="138">
        <f t="shared" ca="1" si="186"/>
        <v>245999</v>
      </c>
      <c r="BB10183" s="138">
        <f t="shared" ca="1" si="187"/>
        <v>1</v>
      </c>
    </row>
    <row r="10184" spans="52:54" ht="15.75" customHeight="1">
      <c r="AZ10184" s="138">
        <f t="shared" ca="1" si="185"/>
        <v>119000</v>
      </c>
      <c r="BA10184" s="138">
        <f t="shared" ca="1" si="186"/>
        <v>118999</v>
      </c>
      <c r="BB10184" s="138">
        <f t="shared" ca="1" si="187"/>
        <v>1</v>
      </c>
    </row>
    <row r="10185" spans="52:54" ht="15.75" customHeight="1">
      <c r="AZ10185" s="138">
        <f t="shared" ca="1" si="185"/>
        <v>276000</v>
      </c>
      <c r="BA10185" s="138">
        <f t="shared" ca="1" si="186"/>
        <v>275999</v>
      </c>
      <c r="BB10185" s="138">
        <f t="shared" ca="1" si="187"/>
        <v>1</v>
      </c>
    </row>
    <row r="10186" spans="52:54" ht="15.75" customHeight="1">
      <c r="AZ10186" s="138">
        <f t="shared" ca="1" si="185"/>
        <v>217000</v>
      </c>
      <c r="BA10186" s="138">
        <f t="shared" ca="1" si="186"/>
        <v>216999</v>
      </c>
      <c r="BB10186" s="138">
        <f t="shared" ca="1" si="187"/>
        <v>1</v>
      </c>
    </row>
    <row r="10187" spans="52:54" ht="15.75" customHeight="1">
      <c r="AZ10187" s="138">
        <f t="shared" ca="1" si="185"/>
        <v>351000</v>
      </c>
      <c r="BA10187" s="138">
        <f t="shared" ca="1" si="186"/>
        <v>350999</v>
      </c>
      <c r="BB10187" s="138">
        <f t="shared" ca="1" si="187"/>
        <v>1</v>
      </c>
    </row>
    <row r="10188" spans="52:54" ht="15.75" customHeight="1">
      <c r="AZ10188" s="138">
        <f t="shared" ca="1" si="185"/>
        <v>280000</v>
      </c>
      <c r="BA10188" s="138">
        <f t="shared" ca="1" si="186"/>
        <v>279999</v>
      </c>
      <c r="BB10188" s="138">
        <f t="shared" ca="1" si="187"/>
        <v>1</v>
      </c>
    </row>
    <row r="10189" spans="52:54" ht="15.75" customHeight="1">
      <c r="AZ10189" s="138">
        <f t="shared" ca="1" si="185"/>
        <v>118000</v>
      </c>
      <c r="BA10189" s="138">
        <f t="shared" ca="1" si="186"/>
        <v>117999</v>
      </c>
      <c r="BB10189" s="138">
        <f t="shared" ca="1" si="187"/>
        <v>1</v>
      </c>
    </row>
    <row r="10190" spans="52:54" ht="15.75" customHeight="1">
      <c r="AZ10190" s="138">
        <f t="shared" ca="1" si="185"/>
        <v>344000</v>
      </c>
      <c r="BA10190" s="138">
        <f t="shared" ca="1" si="186"/>
        <v>343999</v>
      </c>
      <c r="BB10190" s="138">
        <f t="shared" ca="1" si="187"/>
        <v>1</v>
      </c>
    </row>
    <row r="10191" spans="52:54" ht="15.75" customHeight="1">
      <c r="AZ10191" s="138">
        <f t="shared" ca="1" si="185"/>
        <v>152000</v>
      </c>
      <c r="BA10191" s="138">
        <f t="shared" ca="1" si="186"/>
        <v>151999</v>
      </c>
      <c r="BB10191" s="138">
        <f t="shared" ca="1" si="187"/>
        <v>1</v>
      </c>
    </row>
    <row r="10192" spans="52:54" ht="15.75" customHeight="1">
      <c r="AZ10192" s="138">
        <f t="shared" ca="1" si="185"/>
        <v>384000</v>
      </c>
      <c r="BA10192" s="138">
        <f t="shared" ca="1" si="186"/>
        <v>383999</v>
      </c>
      <c r="BB10192" s="138">
        <f t="shared" ca="1" si="187"/>
        <v>1</v>
      </c>
    </row>
    <row r="10193" spans="52:54" ht="15.75" customHeight="1">
      <c r="AZ10193" s="138">
        <f t="shared" ca="1" si="185"/>
        <v>186000</v>
      </c>
      <c r="BA10193" s="138">
        <f t="shared" ca="1" si="186"/>
        <v>185999</v>
      </c>
      <c r="BB10193" s="138">
        <f t="shared" ca="1" si="187"/>
        <v>1</v>
      </c>
    </row>
    <row r="10194" spans="52:54" ht="15.75" customHeight="1">
      <c r="AZ10194" s="138">
        <f t="shared" ca="1" si="185"/>
        <v>164000</v>
      </c>
      <c r="BA10194" s="138">
        <f t="shared" ca="1" si="186"/>
        <v>163999</v>
      </c>
      <c r="BB10194" s="138">
        <f t="shared" ca="1" si="187"/>
        <v>1</v>
      </c>
    </row>
    <row r="10195" spans="52:54" ht="15.75" customHeight="1">
      <c r="AZ10195" s="138">
        <f t="shared" ca="1" si="185"/>
        <v>260000</v>
      </c>
      <c r="BA10195" s="138">
        <f t="shared" ca="1" si="186"/>
        <v>259999</v>
      </c>
      <c r="BB10195" s="138">
        <f t="shared" ca="1" si="187"/>
        <v>1</v>
      </c>
    </row>
    <row r="10196" spans="52:54" ht="15.75" customHeight="1">
      <c r="AZ10196" s="138">
        <f t="shared" ca="1" si="185"/>
        <v>357000</v>
      </c>
      <c r="BA10196" s="138">
        <f t="shared" ca="1" si="186"/>
        <v>356999</v>
      </c>
      <c r="BB10196" s="138">
        <f t="shared" ca="1" si="187"/>
        <v>1</v>
      </c>
    </row>
    <row r="10197" spans="52:54" ht="15.75" customHeight="1">
      <c r="AZ10197" s="138">
        <f t="shared" ca="1" si="185"/>
        <v>142000</v>
      </c>
      <c r="BA10197" s="138">
        <f t="shared" ca="1" si="186"/>
        <v>141999</v>
      </c>
      <c r="BB10197" s="138">
        <f t="shared" ca="1" si="187"/>
        <v>1</v>
      </c>
    </row>
    <row r="10198" spans="52:54" ht="15.75" customHeight="1">
      <c r="AZ10198" s="138">
        <f t="shared" ca="1" si="185"/>
        <v>380000</v>
      </c>
      <c r="BA10198" s="138">
        <f t="shared" ca="1" si="186"/>
        <v>379999</v>
      </c>
      <c r="BB10198" s="138">
        <f t="shared" ca="1" si="187"/>
        <v>1</v>
      </c>
    </row>
    <row r="10199" spans="52:54" ht="15.75" customHeight="1">
      <c r="AZ10199" s="138">
        <f t="shared" ca="1" si="185"/>
        <v>124000</v>
      </c>
      <c r="BA10199" s="138">
        <f t="shared" ca="1" si="186"/>
        <v>123999</v>
      </c>
      <c r="BB10199" s="138">
        <f t="shared" ca="1" si="187"/>
        <v>1</v>
      </c>
    </row>
    <row r="10200" spans="52:54" ht="15.75" customHeight="1">
      <c r="AZ10200" s="138">
        <f t="shared" ca="1" si="185"/>
        <v>160000</v>
      </c>
      <c r="BA10200" s="138">
        <f t="shared" ca="1" si="186"/>
        <v>159999</v>
      </c>
      <c r="BB10200" s="138">
        <f t="shared" ca="1" si="187"/>
        <v>1</v>
      </c>
    </row>
    <row r="10201" spans="52:54" ht="15.75" customHeight="1">
      <c r="AZ10201" s="138">
        <f t="shared" ca="1" si="185"/>
        <v>227000</v>
      </c>
      <c r="BA10201" s="138">
        <f t="shared" ca="1" si="186"/>
        <v>226999</v>
      </c>
      <c r="BB10201" s="138">
        <f t="shared" ca="1" si="187"/>
        <v>1</v>
      </c>
    </row>
    <row r="10202" spans="52:54" ht="15.75" customHeight="1">
      <c r="AZ10202" s="138">
        <f t="shared" ca="1" si="185"/>
        <v>298000</v>
      </c>
      <c r="BA10202" s="138">
        <f t="shared" ca="1" si="186"/>
        <v>297999</v>
      </c>
      <c r="BB10202" s="138">
        <f t="shared" ca="1" si="187"/>
        <v>1</v>
      </c>
    </row>
    <row r="10203" spans="52:54" ht="15.75" customHeight="1">
      <c r="AZ10203" s="138">
        <f t="shared" ca="1" si="185"/>
        <v>234000</v>
      </c>
      <c r="BA10203" s="138">
        <f t="shared" ca="1" si="186"/>
        <v>233999</v>
      </c>
      <c r="BB10203" s="138">
        <f t="shared" ca="1" si="187"/>
        <v>1</v>
      </c>
    </row>
    <row r="10204" spans="52:54" ht="15.75" customHeight="1">
      <c r="AZ10204" s="138">
        <f t="shared" ref="AZ10204:AZ10458" ca="1" si="188">RANDBETWEEN(100,400)*1000</f>
        <v>113000</v>
      </c>
      <c r="BA10204" s="138">
        <f t="shared" ref="BA10204:BA10458" ca="1" si="189">+AZ10204-1</f>
        <v>112999</v>
      </c>
      <c r="BB10204" s="138">
        <f t="shared" ref="BB10204:BB10458" ca="1" si="190">+AZ10204-BA10204</f>
        <v>1</v>
      </c>
    </row>
    <row r="10205" spans="52:54" ht="15.75" customHeight="1">
      <c r="AZ10205" s="138">
        <f t="shared" ca="1" si="188"/>
        <v>362000</v>
      </c>
      <c r="BA10205" s="138">
        <f t="shared" ca="1" si="189"/>
        <v>361999</v>
      </c>
      <c r="BB10205" s="138">
        <f t="shared" ca="1" si="190"/>
        <v>1</v>
      </c>
    </row>
    <row r="10206" spans="52:54" ht="15.75" customHeight="1">
      <c r="AZ10206" s="138">
        <f t="shared" ca="1" si="188"/>
        <v>171000</v>
      </c>
      <c r="BA10206" s="138">
        <f t="shared" ca="1" si="189"/>
        <v>170999</v>
      </c>
      <c r="BB10206" s="138">
        <f t="shared" ca="1" si="190"/>
        <v>1</v>
      </c>
    </row>
    <row r="10207" spans="52:54" ht="15.75" customHeight="1">
      <c r="AZ10207" s="138">
        <f t="shared" ca="1" si="188"/>
        <v>210000</v>
      </c>
      <c r="BA10207" s="138">
        <f t="shared" ca="1" si="189"/>
        <v>209999</v>
      </c>
      <c r="BB10207" s="138">
        <f t="shared" ca="1" si="190"/>
        <v>1</v>
      </c>
    </row>
    <row r="10208" spans="52:54" ht="15.75" customHeight="1">
      <c r="AZ10208" s="138">
        <f t="shared" ca="1" si="188"/>
        <v>351000</v>
      </c>
      <c r="BA10208" s="138">
        <f t="shared" ca="1" si="189"/>
        <v>350999</v>
      </c>
      <c r="BB10208" s="138">
        <f t="shared" ca="1" si="190"/>
        <v>1</v>
      </c>
    </row>
    <row r="10209" spans="52:54" ht="15.75" customHeight="1">
      <c r="AZ10209" s="138">
        <f t="shared" ca="1" si="188"/>
        <v>286000</v>
      </c>
      <c r="BA10209" s="138">
        <f t="shared" ca="1" si="189"/>
        <v>285999</v>
      </c>
      <c r="BB10209" s="138">
        <f t="shared" ca="1" si="190"/>
        <v>1</v>
      </c>
    </row>
    <row r="10210" spans="52:54" ht="15.75" customHeight="1">
      <c r="AZ10210" s="138">
        <f t="shared" ca="1" si="188"/>
        <v>119000</v>
      </c>
      <c r="BA10210" s="138">
        <f t="shared" ca="1" si="189"/>
        <v>118999</v>
      </c>
      <c r="BB10210" s="138">
        <f t="shared" ca="1" si="190"/>
        <v>1</v>
      </c>
    </row>
    <row r="10211" spans="52:54" ht="15.75" customHeight="1">
      <c r="AZ10211" s="138">
        <f t="shared" ca="1" si="188"/>
        <v>241000</v>
      </c>
      <c r="BA10211" s="138">
        <f t="shared" ca="1" si="189"/>
        <v>240999</v>
      </c>
      <c r="BB10211" s="138">
        <f t="shared" ca="1" si="190"/>
        <v>1</v>
      </c>
    </row>
    <row r="10212" spans="52:54" ht="15.75" customHeight="1">
      <c r="AZ10212" s="138">
        <f t="shared" ca="1" si="188"/>
        <v>119000</v>
      </c>
      <c r="BA10212" s="138">
        <f t="shared" ca="1" si="189"/>
        <v>118999</v>
      </c>
      <c r="BB10212" s="138">
        <f t="shared" ca="1" si="190"/>
        <v>1</v>
      </c>
    </row>
    <row r="10213" spans="52:54" ht="15.75" customHeight="1">
      <c r="AZ10213" s="138">
        <f t="shared" ca="1" si="188"/>
        <v>398000</v>
      </c>
      <c r="BA10213" s="138">
        <f t="shared" ca="1" si="189"/>
        <v>397999</v>
      </c>
      <c r="BB10213" s="138">
        <f t="shared" ca="1" si="190"/>
        <v>1</v>
      </c>
    </row>
    <row r="10214" spans="52:54" ht="15.75" customHeight="1">
      <c r="AZ10214" s="138">
        <f t="shared" ca="1" si="188"/>
        <v>381000</v>
      </c>
      <c r="BA10214" s="138">
        <f t="shared" ca="1" si="189"/>
        <v>380999</v>
      </c>
      <c r="BB10214" s="138">
        <f t="shared" ca="1" si="190"/>
        <v>1</v>
      </c>
    </row>
    <row r="10215" spans="52:54" ht="15.75" customHeight="1">
      <c r="AZ10215" s="138">
        <f t="shared" ca="1" si="188"/>
        <v>264000</v>
      </c>
      <c r="BA10215" s="138">
        <f t="shared" ca="1" si="189"/>
        <v>263999</v>
      </c>
      <c r="BB10215" s="138">
        <f t="shared" ca="1" si="190"/>
        <v>1</v>
      </c>
    </row>
    <row r="10216" spans="52:54" ht="15.75" customHeight="1">
      <c r="AZ10216" s="138">
        <f t="shared" ca="1" si="188"/>
        <v>400000</v>
      </c>
      <c r="BA10216" s="138">
        <f t="shared" ca="1" si="189"/>
        <v>399999</v>
      </c>
      <c r="BB10216" s="138">
        <f t="shared" ca="1" si="190"/>
        <v>1</v>
      </c>
    </row>
    <row r="10217" spans="52:54" ht="15.75" customHeight="1">
      <c r="AZ10217" s="138">
        <f t="shared" ca="1" si="188"/>
        <v>173000</v>
      </c>
      <c r="BA10217" s="138">
        <f t="shared" ca="1" si="189"/>
        <v>172999</v>
      </c>
      <c r="BB10217" s="138">
        <f t="shared" ca="1" si="190"/>
        <v>1</v>
      </c>
    </row>
    <row r="10218" spans="52:54" ht="15.75" customHeight="1">
      <c r="AZ10218" s="138">
        <f t="shared" ca="1" si="188"/>
        <v>369000</v>
      </c>
      <c r="BA10218" s="138">
        <f t="shared" ca="1" si="189"/>
        <v>368999</v>
      </c>
      <c r="BB10218" s="138">
        <f t="shared" ca="1" si="190"/>
        <v>1</v>
      </c>
    </row>
    <row r="10219" spans="52:54" ht="15.75" customHeight="1">
      <c r="AZ10219" s="138">
        <f t="shared" ca="1" si="188"/>
        <v>153000</v>
      </c>
      <c r="BA10219" s="138">
        <f t="shared" ca="1" si="189"/>
        <v>152999</v>
      </c>
      <c r="BB10219" s="138">
        <f t="shared" ca="1" si="190"/>
        <v>1</v>
      </c>
    </row>
    <row r="10220" spans="52:54" ht="15.75" customHeight="1">
      <c r="AZ10220" s="138">
        <f t="shared" ca="1" si="188"/>
        <v>334000</v>
      </c>
      <c r="BA10220" s="138">
        <f t="shared" ca="1" si="189"/>
        <v>333999</v>
      </c>
      <c r="BB10220" s="138">
        <f t="shared" ca="1" si="190"/>
        <v>1</v>
      </c>
    </row>
    <row r="10221" spans="52:54" ht="15.75" customHeight="1">
      <c r="AZ10221" s="138">
        <f t="shared" ca="1" si="188"/>
        <v>204000</v>
      </c>
      <c r="BA10221" s="138">
        <f t="shared" ca="1" si="189"/>
        <v>203999</v>
      </c>
      <c r="BB10221" s="138">
        <f t="shared" ca="1" si="190"/>
        <v>1</v>
      </c>
    </row>
    <row r="10222" spans="52:54" ht="15.75" customHeight="1">
      <c r="AZ10222" s="138">
        <f t="shared" ca="1" si="188"/>
        <v>227000</v>
      </c>
      <c r="BA10222" s="138">
        <f t="shared" ca="1" si="189"/>
        <v>226999</v>
      </c>
      <c r="BB10222" s="138">
        <f t="shared" ca="1" si="190"/>
        <v>1</v>
      </c>
    </row>
    <row r="10223" spans="52:54" ht="15.75" customHeight="1">
      <c r="AZ10223" s="138">
        <f t="shared" ca="1" si="188"/>
        <v>258000</v>
      </c>
      <c r="BA10223" s="138">
        <f t="shared" ca="1" si="189"/>
        <v>257999</v>
      </c>
      <c r="BB10223" s="138">
        <f t="shared" ca="1" si="190"/>
        <v>1</v>
      </c>
    </row>
    <row r="10224" spans="52:54" ht="15.75" customHeight="1">
      <c r="AZ10224" s="138">
        <f t="shared" ca="1" si="188"/>
        <v>355000</v>
      </c>
      <c r="BA10224" s="138">
        <f t="shared" ca="1" si="189"/>
        <v>354999</v>
      </c>
      <c r="BB10224" s="138">
        <f t="shared" ca="1" si="190"/>
        <v>1</v>
      </c>
    </row>
    <row r="10225" spans="52:54" ht="15.75" customHeight="1">
      <c r="AZ10225" s="138">
        <f t="shared" ca="1" si="188"/>
        <v>206000</v>
      </c>
      <c r="BA10225" s="138">
        <f t="shared" ca="1" si="189"/>
        <v>205999</v>
      </c>
      <c r="BB10225" s="138">
        <f t="shared" ca="1" si="190"/>
        <v>1</v>
      </c>
    </row>
    <row r="10226" spans="52:54" ht="15.75" customHeight="1">
      <c r="AZ10226" s="138">
        <f t="shared" ca="1" si="188"/>
        <v>332000</v>
      </c>
      <c r="BA10226" s="138">
        <f t="shared" ca="1" si="189"/>
        <v>331999</v>
      </c>
      <c r="BB10226" s="138">
        <f t="shared" ca="1" si="190"/>
        <v>1</v>
      </c>
    </row>
    <row r="10227" spans="52:54" ht="15.75" customHeight="1">
      <c r="AZ10227" s="138">
        <f t="shared" ca="1" si="188"/>
        <v>251000</v>
      </c>
      <c r="BA10227" s="138">
        <f t="shared" ca="1" si="189"/>
        <v>250999</v>
      </c>
      <c r="BB10227" s="138">
        <f t="shared" ca="1" si="190"/>
        <v>1</v>
      </c>
    </row>
    <row r="10228" spans="52:54" ht="15.75" customHeight="1">
      <c r="AZ10228" s="138">
        <f t="shared" ca="1" si="188"/>
        <v>175000</v>
      </c>
      <c r="BA10228" s="138">
        <f t="shared" ca="1" si="189"/>
        <v>174999</v>
      </c>
      <c r="BB10228" s="138">
        <f t="shared" ca="1" si="190"/>
        <v>1</v>
      </c>
    </row>
    <row r="10229" spans="52:54" ht="15.75" customHeight="1">
      <c r="AZ10229" s="138">
        <f t="shared" ca="1" si="188"/>
        <v>327000</v>
      </c>
      <c r="BA10229" s="138">
        <f t="shared" ca="1" si="189"/>
        <v>326999</v>
      </c>
      <c r="BB10229" s="138">
        <f t="shared" ca="1" si="190"/>
        <v>1</v>
      </c>
    </row>
    <row r="10230" spans="52:54" ht="15.75" customHeight="1">
      <c r="AZ10230" s="138">
        <f t="shared" ca="1" si="188"/>
        <v>147000</v>
      </c>
      <c r="BA10230" s="138">
        <f t="shared" ca="1" si="189"/>
        <v>146999</v>
      </c>
      <c r="BB10230" s="138">
        <f t="shared" ca="1" si="190"/>
        <v>1</v>
      </c>
    </row>
    <row r="10231" spans="52:54" ht="15.75" customHeight="1">
      <c r="AZ10231" s="138">
        <f t="shared" ca="1" si="188"/>
        <v>214000</v>
      </c>
      <c r="BA10231" s="138">
        <f t="shared" ca="1" si="189"/>
        <v>213999</v>
      </c>
      <c r="BB10231" s="138">
        <f t="shared" ca="1" si="190"/>
        <v>1</v>
      </c>
    </row>
    <row r="10232" spans="52:54" ht="15.75" customHeight="1">
      <c r="AZ10232" s="138">
        <f t="shared" ca="1" si="188"/>
        <v>236000</v>
      </c>
      <c r="BA10232" s="138">
        <f t="shared" ca="1" si="189"/>
        <v>235999</v>
      </c>
      <c r="BB10232" s="138">
        <f t="shared" ca="1" si="190"/>
        <v>1</v>
      </c>
    </row>
    <row r="10233" spans="52:54" ht="15.75" customHeight="1">
      <c r="AZ10233" s="138">
        <f t="shared" ca="1" si="188"/>
        <v>272000</v>
      </c>
      <c r="BA10233" s="138">
        <f t="shared" ca="1" si="189"/>
        <v>271999</v>
      </c>
      <c r="BB10233" s="138">
        <f t="shared" ca="1" si="190"/>
        <v>1</v>
      </c>
    </row>
    <row r="10234" spans="52:54" ht="15.75" customHeight="1">
      <c r="AZ10234" s="138">
        <f t="shared" ca="1" si="188"/>
        <v>114000</v>
      </c>
      <c r="BA10234" s="138">
        <f t="shared" ca="1" si="189"/>
        <v>113999</v>
      </c>
      <c r="BB10234" s="138">
        <f t="shared" ca="1" si="190"/>
        <v>1</v>
      </c>
    </row>
    <row r="10235" spans="52:54" ht="15.75" customHeight="1">
      <c r="AZ10235" s="138">
        <f t="shared" ca="1" si="188"/>
        <v>378000</v>
      </c>
      <c r="BA10235" s="138">
        <f t="shared" ca="1" si="189"/>
        <v>377999</v>
      </c>
      <c r="BB10235" s="138">
        <f t="shared" ca="1" si="190"/>
        <v>1</v>
      </c>
    </row>
    <row r="10236" spans="52:54" ht="15.75" customHeight="1">
      <c r="AZ10236" s="138">
        <f t="shared" ca="1" si="188"/>
        <v>184000</v>
      </c>
      <c r="BA10236" s="138">
        <f t="shared" ca="1" si="189"/>
        <v>183999</v>
      </c>
      <c r="BB10236" s="138">
        <f t="shared" ca="1" si="190"/>
        <v>1</v>
      </c>
    </row>
    <row r="10237" spans="52:54" ht="15.75" customHeight="1">
      <c r="AZ10237" s="138">
        <f t="shared" ca="1" si="188"/>
        <v>383000</v>
      </c>
      <c r="BA10237" s="138">
        <f t="shared" ca="1" si="189"/>
        <v>382999</v>
      </c>
      <c r="BB10237" s="138">
        <f t="shared" ca="1" si="190"/>
        <v>1</v>
      </c>
    </row>
    <row r="10238" spans="52:54" ht="15.75" customHeight="1">
      <c r="AZ10238" s="138">
        <f t="shared" ca="1" si="188"/>
        <v>285000</v>
      </c>
      <c r="BA10238" s="138">
        <f t="shared" ca="1" si="189"/>
        <v>284999</v>
      </c>
      <c r="BB10238" s="138">
        <f t="shared" ca="1" si="190"/>
        <v>1</v>
      </c>
    </row>
    <row r="10239" spans="52:54" ht="15.75" customHeight="1">
      <c r="AZ10239" s="138">
        <f t="shared" ca="1" si="188"/>
        <v>284000</v>
      </c>
      <c r="BA10239" s="138">
        <f t="shared" ca="1" si="189"/>
        <v>283999</v>
      </c>
      <c r="BB10239" s="138">
        <f t="shared" ca="1" si="190"/>
        <v>1</v>
      </c>
    </row>
    <row r="10240" spans="52:54" ht="15.75" customHeight="1">
      <c r="AZ10240" s="138">
        <f t="shared" ca="1" si="188"/>
        <v>343000</v>
      </c>
      <c r="BA10240" s="138">
        <f t="shared" ca="1" si="189"/>
        <v>342999</v>
      </c>
      <c r="BB10240" s="138">
        <f t="shared" ca="1" si="190"/>
        <v>1</v>
      </c>
    </row>
    <row r="10241" spans="52:54" ht="15.75" customHeight="1">
      <c r="AZ10241" s="138">
        <f t="shared" ca="1" si="188"/>
        <v>149000</v>
      </c>
      <c r="BA10241" s="138">
        <f t="shared" ca="1" si="189"/>
        <v>148999</v>
      </c>
      <c r="BB10241" s="138">
        <f t="shared" ca="1" si="190"/>
        <v>1</v>
      </c>
    </row>
    <row r="10242" spans="52:54" ht="15.75" customHeight="1">
      <c r="AZ10242" s="138">
        <f t="shared" ca="1" si="188"/>
        <v>396000</v>
      </c>
      <c r="BA10242" s="138">
        <f t="shared" ca="1" si="189"/>
        <v>395999</v>
      </c>
      <c r="BB10242" s="138">
        <f t="shared" ca="1" si="190"/>
        <v>1</v>
      </c>
    </row>
    <row r="10243" spans="52:54" ht="15.75" customHeight="1">
      <c r="AZ10243" s="138">
        <f t="shared" ca="1" si="188"/>
        <v>314000</v>
      </c>
      <c r="BA10243" s="138">
        <f t="shared" ca="1" si="189"/>
        <v>313999</v>
      </c>
      <c r="BB10243" s="138">
        <f t="shared" ca="1" si="190"/>
        <v>1</v>
      </c>
    </row>
    <row r="10244" spans="52:54" ht="15.75" customHeight="1">
      <c r="AZ10244" s="138">
        <f t="shared" ca="1" si="188"/>
        <v>125000</v>
      </c>
      <c r="BA10244" s="138">
        <f t="shared" ca="1" si="189"/>
        <v>124999</v>
      </c>
      <c r="BB10244" s="138">
        <f t="shared" ca="1" si="190"/>
        <v>1</v>
      </c>
    </row>
    <row r="10245" spans="52:54" ht="15.75" customHeight="1">
      <c r="AZ10245" s="138">
        <f t="shared" ca="1" si="188"/>
        <v>383000</v>
      </c>
      <c r="BA10245" s="138">
        <f t="shared" ca="1" si="189"/>
        <v>382999</v>
      </c>
      <c r="BB10245" s="138">
        <f t="shared" ca="1" si="190"/>
        <v>1</v>
      </c>
    </row>
    <row r="10246" spans="52:54" ht="15.75" customHeight="1">
      <c r="AZ10246" s="138">
        <f t="shared" ca="1" si="188"/>
        <v>379000</v>
      </c>
      <c r="BA10246" s="138">
        <f t="shared" ca="1" si="189"/>
        <v>378999</v>
      </c>
      <c r="BB10246" s="138">
        <f t="shared" ca="1" si="190"/>
        <v>1</v>
      </c>
    </row>
    <row r="10247" spans="52:54" ht="15.75" customHeight="1">
      <c r="AZ10247" s="138">
        <f t="shared" ca="1" si="188"/>
        <v>211000</v>
      </c>
      <c r="BA10247" s="138">
        <f t="shared" ca="1" si="189"/>
        <v>210999</v>
      </c>
      <c r="BB10247" s="138">
        <f t="shared" ca="1" si="190"/>
        <v>1</v>
      </c>
    </row>
    <row r="10248" spans="52:54" ht="15.75" customHeight="1">
      <c r="AZ10248" s="138">
        <f t="shared" ca="1" si="188"/>
        <v>376000</v>
      </c>
      <c r="BA10248" s="138">
        <f t="shared" ca="1" si="189"/>
        <v>375999</v>
      </c>
      <c r="BB10248" s="138">
        <f t="shared" ca="1" si="190"/>
        <v>1</v>
      </c>
    </row>
    <row r="10249" spans="52:54" ht="15.75" customHeight="1">
      <c r="AZ10249" s="138">
        <f t="shared" ca="1" si="188"/>
        <v>293000</v>
      </c>
      <c r="BA10249" s="138">
        <f t="shared" ca="1" si="189"/>
        <v>292999</v>
      </c>
      <c r="BB10249" s="138">
        <f t="shared" ca="1" si="190"/>
        <v>1</v>
      </c>
    </row>
    <row r="10250" spans="52:54" ht="15.75" customHeight="1">
      <c r="AZ10250" s="138">
        <f t="shared" ca="1" si="188"/>
        <v>197000</v>
      </c>
      <c r="BA10250" s="138">
        <f t="shared" ca="1" si="189"/>
        <v>196999</v>
      </c>
      <c r="BB10250" s="138">
        <f t="shared" ca="1" si="190"/>
        <v>1</v>
      </c>
    </row>
    <row r="10251" spans="52:54" ht="15.75" customHeight="1">
      <c r="AZ10251" s="138">
        <f t="shared" ca="1" si="188"/>
        <v>168000</v>
      </c>
      <c r="BA10251" s="138">
        <f t="shared" ca="1" si="189"/>
        <v>167999</v>
      </c>
      <c r="BB10251" s="138">
        <f t="shared" ca="1" si="190"/>
        <v>1</v>
      </c>
    </row>
    <row r="10252" spans="52:54" ht="15.75" customHeight="1">
      <c r="AZ10252" s="138">
        <f t="shared" ca="1" si="188"/>
        <v>374000</v>
      </c>
      <c r="BA10252" s="138">
        <f t="shared" ca="1" si="189"/>
        <v>373999</v>
      </c>
      <c r="BB10252" s="138">
        <f t="shared" ca="1" si="190"/>
        <v>1</v>
      </c>
    </row>
    <row r="10253" spans="52:54" ht="15.75" customHeight="1">
      <c r="AZ10253" s="138">
        <f t="shared" ca="1" si="188"/>
        <v>376000</v>
      </c>
      <c r="BA10253" s="138">
        <f t="shared" ca="1" si="189"/>
        <v>375999</v>
      </c>
      <c r="BB10253" s="138">
        <f t="shared" ca="1" si="190"/>
        <v>1</v>
      </c>
    </row>
    <row r="10254" spans="52:54" ht="15.75" customHeight="1">
      <c r="AZ10254" s="138">
        <f t="shared" ca="1" si="188"/>
        <v>111000</v>
      </c>
      <c r="BA10254" s="138">
        <f t="shared" ca="1" si="189"/>
        <v>110999</v>
      </c>
      <c r="BB10254" s="138">
        <f t="shared" ca="1" si="190"/>
        <v>1</v>
      </c>
    </row>
    <row r="10255" spans="52:54" ht="15.75" customHeight="1">
      <c r="AZ10255" s="138">
        <f t="shared" ca="1" si="188"/>
        <v>197000</v>
      </c>
      <c r="BA10255" s="138">
        <f t="shared" ca="1" si="189"/>
        <v>196999</v>
      </c>
      <c r="BB10255" s="138">
        <f t="shared" ca="1" si="190"/>
        <v>1</v>
      </c>
    </row>
    <row r="10256" spans="52:54" ht="15.75" customHeight="1">
      <c r="AZ10256" s="138">
        <f t="shared" ca="1" si="188"/>
        <v>294000</v>
      </c>
      <c r="BA10256" s="138">
        <f t="shared" ca="1" si="189"/>
        <v>293999</v>
      </c>
      <c r="BB10256" s="138">
        <f t="shared" ca="1" si="190"/>
        <v>1</v>
      </c>
    </row>
    <row r="10257" spans="52:54" ht="15.75" customHeight="1">
      <c r="AZ10257" s="138">
        <f t="shared" ca="1" si="188"/>
        <v>345000</v>
      </c>
      <c r="BA10257" s="138">
        <f t="shared" ca="1" si="189"/>
        <v>344999</v>
      </c>
      <c r="BB10257" s="138">
        <f t="shared" ca="1" si="190"/>
        <v>1</v>
      </c>
    </row>
    <row r="10258" spans="52:54" ht="15.75" customHeight="1">
      <c r="AZ10258" s="138">
        <f t="shared" ca="1" si="188"/>
        <v>347000</v>
      </c>
      <c r="BA10258" s="138">
        <f t="shared" ca="1" si="189"/>
        <v>346999</v>
      </c>
      <c r="BB10258" s="138">
        <f t="shared" ca="1" si="190"/>
        <v>1</v>
      </c>
    </row>
    <row r="10259" spans="52:54" ht="15.75" customHeight="1">
      <c r="AZ10259" s="138">
        <f t="shared" ca="1" si="188"/>
        <v>258000</v>
      </c>
      <c r="BA10259" s="138">
        <f t="shared" ca="1" si="189"/>
        <v>257999</v>
      </c>
      <c r="BB10259" s="138">
        <f t="shared" ca="1" si="190"/>
        <v>1</v>
      </c>
    </row>
    <row r="10260" spans="52:54" ht="15.75" customHeight="1">
      <c r="AZ10260" s="138">
        <f t="shared" ca="1" si="188"/>
        <v>286000</v>
      </c>
      <c r="BA10260" s="138">
        <f t="shared" ca="1" si="189"/>
        <v>285999</v>
      </c>
      <c r="BB10260" s="138">
        <f t="shared" ca="1" si="190"/>
        <v>1</v>
      </c>
    </row>
    <row r="10261" spans="52:54" ht="15.75" customHeight="1">
      <c r="AZ10261" s="138">
        <f t="shared" ca="1" si="188"/>
        <v>367000</v>
      </c>
      <c r="BA10261" s="138">
        <f t="shared" ca="1" si="189"/>
        <v>366999</v>
      </c>
      <c r="BB10261" s="138">
        <f t="shared" ca="1" si="190"/>
        <v>1</v>
      </c>
    </row>
    <row r="10262" spans="52:54" ht="15.75" customHeight="1">
      <c r="AZ10262" s="138">
        <f t="shared" ca="1" si="188"/>
        <v>320000</v>
      </c>
      <c r="BA10262" s="138">
        <f t="shared" ca="1" si="189"/>
        <v>319999</v>
      </c>
      <c r="BB10262" s="138">
        <f t="shared" ca="1" si="190"/>
        <v>1</v>
      </c>
    </row>
    <row r="10263" spans="52:54" ht="15.75" customHeight="1">
      <c r="AZ10263" s="138">
        <f t="shared" ca="1" si="188"/>
        <v>372000</v>
      </c>
      <c r="BA10263" s="138">
        <f t="shared" ca="1" si="189"/>
        <v>371999</v>
      </c>
      <c r="BB10263" s="138">
        <f t="shared" ca="1" si="190"/>
        <v>1</v>
      </c>
    </row>
    <row r="10264" spans="52:54" ht="15.75" customHeight="1">
      <c r="AZ10264" s="138">
        <f t="shared" ca="1" si="188"/>
        <v>379000</v>
      </c>
      <c r="BA10264" s="138">
        <f t="shared" ca="1" si="189"/>
        <v>378999</v>
      </c>
      <c r="BB10264" s="138">
        <f t="shared" ca="1" si="190"/>
        <v>1</v>
      </c>
    </row>
    <row r="10265" spans="52:54" ht="15.75" customHeight="1">
      <c r="AZ10265" s="138">
        <f t="shared" ca="1" si="188"/>
        <v>169000</v>
      </c>
      <c r="BA10265" s="138">
        <f t="shared" ca="1" si="189"/>
        <v>168999</v>
      </c>
      <c r="BB10265" s="138">
        <f t="shared" ca="1" si="190"/>
        <v>1</v>
      </c>
    </row>
    <row r="10266" spans="52:54" ht="15.75" customHeight="1">
      <c r="AZ10266" s="138">
        <f t="shared" ca="1" si="188"/>
        <v>123000</v>
      </c>
      <c r="BA10266" s="138">
        <f t="shared" ca="1" si="189"/>
        <v>122999</v>
      </c>
      <c r="BB10266" s="138">
        <f t="shared" ca="1" si="190"/>
        <v>1</v>
      </c>
    </row>
    <row r="10267" spans="52:54" ht="15.75" customHeight="1">
      <c r="AZ10267" s="138">
        <f t="shared" ca="1" si="188"/>
        <v>104000</v>
      </c>
      <c r="BA10267" s="138">
        <f t="shared" ca="1" si="189"/>
        <v>103999</v>
      </c>
      <c r="BB10267" s="138">
        <f t="shared" ca="1" si="190"/>
        <v>1</v>
      </c>
    </row>
    <row r="10268" spans="52:54" ht="15.75" customHeight="1">
      <c r="AZ10268" s="138">
        <f t="shared" ca="1" si="188"/>
        <v>107000</v>
      </c>
      <c r="BA10268" s="138">
        <f t="shared" ca="1" si="189"/>
        <v>106999</v>
      </c>
      <c r="BB10268" s="138">
        <f t="shared" ca="1" si="190"/>
        <v>1</v>
      </c>
    </row>
    <row r="10269" spans="52:54" ht="15.75" customHeight="1">
      <c r="AZ10269" s="138">
        <f t="shared" ca="1" si="188"/>
        <v>174000</v>
      </c>
      <c r="BA10269" s="138">
        <f t="shared" ca="1" si="189"/>
        <v>173999</v>
      </c>
      <c r="BB10269" s="138">
        <f t="shared" ca="1" si="190"/>
        <v>1</v>
      </c>
    </row>
    <row r="10270" spans="52:54" ht="15.75" customHeight="1">
      <c r="AZ10270" s="138">
        <f t="shared" ca="1" si="188"/>
        <v>158000</v>
      </c>
      <c r="BA10270" s="138">
        <f t="shared" ca="1" si="189"/>
        <v>157999</v>
      </c>
      <c r="BB10270" s="138">
        <f t="shared" ca="1" si="190"/>
        <v>1</v>
      </c>
    </row>
    <row r="10271" spans="52:54" ht="15.75" customHeight="1">
      <c r="AZ10271" s="138">
        <f t="shared" ca="1" si="188"/>
        <v>274000</v>
      </c>
      <c r="BA10271" s="138">
        <f t="shared" ca="1" si="189"/>
        <v>273999</v>
      </c>
      <c r="BB10271" s="138">
        <f t="shared" ca="1" si="190"/>
        <v>1</v>
      </c>
    </row>
    <row r="10272" spans="52:54" ht="15.75" customHeight="1">
      <c r="AZ10272" s="138">
        <f t="shared" ca="1" si="188"/>
        <v>211000</v>
      </c>
      <c r="BA10272" s="138">
        <f t="shared" ca="1" si="189"/>
        <v>210999</v>
      </c>
      <c r="BB10272" s="138">
        <f t="shared" ca="1" si="190"/>
        <v>1</v>
      </c>
    </row>
    <row r="10273" spans="52:54" ht="15.75" customHeight="1">
      <c r="AZ10273" s="138">
        <f t="shared" ca="1" si="188"/>
        <v>315000</v>
      </c>
      <c r="BA10273" s="138">
        <f t="shared" ca="1" si="189"/>
        <v>314999</v>
      </c>
      <c r="BB10273" s="138">
        <f t="shared" ca="1" si="190"/>
        <v>1</v>
      </c>
    </row>
    <row r="10274" spans="52:54" ht="15.75" customHeight="1">
      <c r="AZ10274" s="138">
        <f t="shared" ca="1" si="188"/>
        <v>365000</v>
      </c>
      <c r="BA10274" s="138">
        <f t="shared" ca="1" si="189"/>
        <v>364999</v>
      </c>
      <c r="BB10274" s="138">
        <f t="shared" ca="1" si="190"/>
        <v>1</v>
      </c>
    </row>
    <row r="10275" spans="52:54" ht="15.75" customHeight="1">
      <c r="AZ10275" s="138">
        <f t="shared" ca="1" si="188"/>
        <v>172000</v>
      </c>
      <c r="BA10275" s="138">
        <f t="shared" ca="1" si="189"/>
        <v>171999</v>
      </c>
      <c r="BB10275" s="138">
        <f t="shared" ca="1" si="190"/>
        <v>1</v>
      </c>
    </row>
    <row r="10276" spans="52:54" ht="15.75" customHeight="1">
      <c r="AZ10276" s="138">
        <f t="shared" ca="1" si="188"/>
        <v>269000</v>
      </c>
      <c r="BA10276" s="138">
        <f t="shared" ca="1" si="189"/>
        <v>268999</v>
      </c>
      <c r="BB10276" s="138">
        <f t="shared" ca="1" si="190"/>
        <v>1</v>
      </c>
    </row>
    <row r="10277" spans="52:54" ht="15.75" customHeight="1">
      <c r="AZ10277" s="138">
        <f t="shared" ca="1" si="188"/>
        <v>190000</v>
      </c>
      <c r="BA10277" s="138">
        <f t="shared" ca="1" si="189"/>
        <v>189999</v>
      </c>
      <c r="BB10277" s="138">
        <f t="shared" ca="1" si="190"/>
        <v>1</v>
      </c>
    </row>
    <row r="10278" spans="52:54" ht="15.75" customHeight="1">
      <c r="AZ10278" s="138">
        <f t="shared" ca="1" si="188"/>
        <v>386000</v>
      </c>
      <c r="BA10278" s="138">
        <f t="shared" ca="1" si="189"/>
        <v>385999</v>
      </c>
      <c r="BB10278" s="138">
        <f t="shared" ca="1" si="190"/>
        <v>1</v>
      </c>
    </row>
    <row r="10279" spans="52:54" ht="15.75" customHeight="1">
      <c r="AZ10279" s="138">
        <f t="shared" ca="1" si="188"/>
        <v>396000</v>
      </c>
      <c r="BA10279" s="138">
        <f t="shared" ca="1" si="189"/>
        <v>395999</v>
      </c>
      <c r="BB10279" s="138">
        <f t="shared" ca="1" si="190"/>
        <v>1</v>
      </c>
    </row>
    <row r="10280" spans="52:54" ht="15.75" customHeight="1">
      <c r="AZ10280" s="138">
        <f t="shared" ca="1" si="188"/>
        <v>292000</v>
      </c>
      <c r="BA10280" s="138">
        <f t="shared" ca="1" si="189"/>
        <v>291999</v>
      </c>
      <c r="BB10280" s="138">
        <f t="shared" ca="1" si="190"/>
        <v>1</v>
      </c>
    </row>
    <row r="10281" spans="52:54" ht="15.75" customHeight="1">
      <c r="AZ10281" s="138">
        <f t="shared" ca="1" si="188"/>
        <v>215000</v>
      </c>
      <c r="BA10281" s="138">
        <f t="shared" ca="1" si="189"/>
        <v>214999</v>
      </c>
      <c r="BB10281" s="138">
        <f t="shared" ca="1" si="190"/>
        <v>1</v>
      </c>
    </row>
    <row r="10282" spans="52:54" ht="15.75" customHeight="1">
      <c r="AZ10282" s="138">
        <f t="shared" ca="1" si="188"/>
        <v>346000</v>
      </c>
      <c r="BA10282" s="138">
        <f t="shared" ca="1" si="189"/>
        <v>345999</v>
      </c>
      <c r="BB10282" s="138">
        <f t="shared" ca="1" si="190"/>
        <v>1</v>
      </c>
    </row>
    <row r="10283" spans="52:54" ht="15.75" customHeight="1">
      <c r="AZ10283" s="138">
        <f t="shared" ca="1" si="188"/>
        <v>246000</v>
      </c>
      <c r="BA10283" s="138">
        <f t="shared" ca="1" si="189"/>
        <v>245999</v>
      </c>
      <c r="BB10283" s="138">
        <f t="shared" ca="1" si="190"/>
        <v>1</v>
      </c>
    </row>
    <row r="10284" spans="52:54" ht="15.75" customHeight="1">
      <c r="AZ10284" s="138">
        <f t="shared" ca="1" si="188"/>
        <v>307000</v>
      </c>
      <c r="BA10284" s="138">
        <f t="shared" ca="1" si="189"/>
        <v>306999</v>
      </c>
      <c r="BB10284" s="138">
        <f t="shared" ca="1" si="190"/>
        <v>1</v>
      </c>
    </row>
    <row r="10285" spans="52:54" ht="15.75" customHeight="1">
      <c r="AZ10285" s="138">
        <f t="shared" ca="1" si="188"/>
        <v>284000</v>
      </c>
      <c r="BA10285" s="138">
        <f t="shared" ca="1" si="189"/>
        <v>283999</v>
      </c>
      <c r="BB10285" s="138">
        <f t="shared" ca="1" si="190"/>
        <v>1</v>
      </c>
    </row>
    <row r="10286" spans="52:54" ht="15.75" customHeight="1">
      <c r="AZ10286" s="138">
        <f t="shared" ca="1" si="188"/>
        <v>296000</v>
      </c>
      <c r="BA10286" s="138">
        <f t="shared" ca="1" si="189"/>
        <v>295999</v>
      </c>
      <c r="BB10286" s="138">
        <f t="shared" ca="1" si="190"/>
        <v>1</v>
      </c>
    </row>
    <row r="10287" spans="52:54" ht="15.75" customHeight="1">
      <c r="AZ10287" s="138">
        <f t="shared" ca="1" si="188"/>
        <v>217000</v>
      </c>
      <c r="BA10287" s="138">
        <f t="shared" ca="1" si="189"/>
        <v>216999</v>
      </c>
      <c r="BB10287" s="138">
        <f t="shared" ca="1" si="190"/>
        <v>1</v>
      </c>
    </row>
    <row r="10288" spans="52:54" ht="15.75" customHeight="1">
      <c r="AZ10288" s="138">
        <f t="shared" ca="1" si="188"/>
        <v>389000</v>
      </c>
      <c r="BA10288" s="138">
        <f t="shared" ca="1" si="189"/>
        <v>388999</v>
      </c>
      <c r="BB10288" s="138">
        <f t="shared" ca="1" si="190"/>
        <v>1</v>
      </c>
    </row>
    <row r="10289" spans="52:54" ht="15.75" customHeight="1">
      <c r="AZ10289" s="138">
        <f t="shared" ca="1" si="188"/>
        <v>112000</v>
      </c>
      <c r="BA10289" s="138">
        <f t="shared" ca="1" si="189"/>
        <v>111999</v>
      </c>
      <c r="BB10289" s="138">
        <f t="shared" ca="1" si="190"/>
        <v>1</v>
      </c>
    </row>
    <row r="10290" spans="52:54" ht="15.75" customHeight="1">
      <c r="AZ10290" s="138">
        <f t="shared" ca="1" si="188"/>
        <v>301000</v>
      </c>
      <c r="BA10290" s="138">
        <f t="shared" ca="1" si="189"/>
        <v>300999</v>
      </c>
      <c r="BB10290" s="138">
        <f t="shared" ca="1" si="190"/>
        <v>1</v>
      </c>
    </row>
    <row r="10291" spans="52:54" ht="15.75" customHeight="1">
      <c r="AZ10291" s="138">
        <f t="shared" ca="1" si="188"/>
        <v>390000</v>
      </c>
      <c r="BA10291" s="138">
        <f t="shared" ca="1" si="189"/>
        <v>389999</v>
      </c>
      <c r="BB10291" s="138">
        <f t="shared" ca="1" si="190"/>
        <v>1</v>
      </c>
    </row>
    <row r="10292" spans="52:54" ht="15.75" customHeight="1">
      <c r="AZ10292" s="138">
        <f t="shared" ca="1" si="188"/>
        <v>219000</v>
      </c>
      <c r="BA10292" s="138">
        <f t="shared" ca="1" si="189"/>
        <v>218999</v>
      </c>
      <c r="BB10292" s="138">
        <f t="shared" ca="1" si="190"/>
        <v>1</v>
      </c>
    </row>
    <row r="10293" spans="52:54" ht="15.75" customHeight="1">
      <c r="AZ10293" s="138">
        <f t="shared" ca="1" si="188"/>
        <v>205000</v>
      </c>
      <c r="BA10293" s="138">
        <f t="shared" ca="1" si="189"/>
        <v>204999</v>
      </c>
      <c r="BB10293" s="138">
        <f t="shared" ca="1" si="190"/>
        <v>1</v>
      </c>
    </row>
    <row r="10294" spans="52:54" ht="15.75" customHeight="1">
      <c r="AZ10294" s="138">
        <f t="shared" ca="1" si="188"/>
        <v>242000</v>
      </c>
      <c r="BA10294" s="138">
        <f t="shared" ca="1" si="189"/>
        <v>241999</v>
      </c>
      <c r="BB10294" s="138">
        <f t="shared" ca="1" si="190"/>
        <v>1</v>
      </c>
    </row>
    <row r="10295" spans="52:54" ht="15.75" customHeight="1">
      <c r="AZ10295" s="138">
        <f t="shared" ca="1" si="188"/>
        <v>117000</v>
      </c>
      <c r="BA10295" s="138">
        <f t="shared" ca="1" si="189"/>
        <v>116999</v>
      </c>
      <c r="BB10295" s="138">
        <f t="shared" ca="1" si="190"/>
        <v>1</v>
      </c>
    </row>
    <row r="10296" spans="52:54" ht="15.75" customHeight="1">
      <c r="AZ10296" s="138">
        <f t="shared" ca="1" si="188"/>
        <v>217000</v>
      </c>
      <c r="BA10296" s="138">
        <f t="shared" ca="1" si="189"/>
        <v>216999</v>
      </c>
      <c r="BB10296" s="138">
        <f t="shared" ca="1" si="190"/>
        <v>1</v>
      </c>
    </row>
    <row r="10297" spans="52:54" ht="15.75" customHeight="1">
      <c r="AZ10297" s="138">
        <f t="shared" ca="1" si="188"/>
        <v>210000</v>
      </c>
      <c r="BA10297" s="138">
        <f t="shared" ca="1" si="189"/>
        <v>209999</v>
      </c>
      <c r="BB10297" s="138">
        <f t="shared" ca="1" si="190"/>
        <v>1</v>
      </c>
    </row>
    <row r="10298" spans="52:54" ht="15.75" customHeight="1">
      <c r="AZ10298" s="138">
        <f t="shared" ca="1" si="188"/>
        <v>174000</v>
      </c>
      <c r="BA10298" s="138">
        <f t="shared" ca="1" si="189"/>
        <v>173999</v>
      </c>
      <c r="BB10298" s="138">
        <f t="shared" ca="1" si="190"/>
        <v>1</v>
      </c>
    </row>
    <row r="10299" spans="52:54" ht="15.75" customHeight="1">
      <c r="AZ10299" s="138">
        <f t="shared" ca="1" si="188"/>
        <v>118000</v>
      </c>
      <c r="BA10299" s="138">
        <f t="shared" ca="1" si="189"/>
        <v>117999</v>
      </c>
      <c r="BB10299" s="138">
        <f t="shared" ca="1" si="190"/>
        <v>1</v>
      </c>
    </row>
    <row r="10300" spans="52:54" ht="15.75" customHeight="1">
      <c r="AZ10300" s="138">
        <f t="shared" ca="1" si="188"/>
        <v>119000</v>
      </c>
      <c r="BA10300" s="138">
        <f t="shared" ca="1" si="189"/>
        <v>118999</v>
      </c>
      <c r="BB10300" s="138">
        <f t="shared" ca="1" si="190"/>
        <v>1</v>
      </c>
    </row>
    <row r="10301" spans="52:54" ht="15.75" customHeight="1">
      <c r="AZ10301" s="138">
        <f t="shared" ca="1" si="188"/>
        <v>296000</v>
      </c>
      <c r="BA10301" s="138">
        <f t="shared" ca="1" si="189"/>
        <v>295999</v>
      </c>
      <c r="BB10301" s="138">
        <f t="shared" ca="1" si="190"/>
        <v>1</v>
      </c>
    </row>
    <row r="10302" spans="52:54" ht="15.75" customHeight="1">
      <c r="AZ10302" s="138">
        <f t="shared" ca="1" si="188"/>
        <v>268000</v>
      </c>
      <c r="BA10302" s="138">
        <f t="shared" ca="1" si="189"/>
        <v>267999</v>
      </c>
      <c r="BB10302" s="138">
        <f t="shared" ca="1" si="190"/>
        <v>1</v>
      </c>
    </row>
    <row r="10303" spans="52:54" ht="15.75" customHeight="1">
      <c r="AZ10303" s="138">
        <f t="shared" ca="1" si="188"/>
        <v>171000</v>
      </c>
      <c r="BA10303" s="138">
        <f t="shared" ca="1" si="189"/>
        <v>170999</v>
      </c>
      <c r="BB10303" s="138">
        <f t="shared" ca="1" si="190"/>
        <v>1</v>
      </c>
    </row>
    <row r="10304" spans="52:54" ht="15.75" customHeight="1">
      <c r="AZ10304" s="138">
        <f t="shared" ca="1" si="188"/>
        <v>138000</v>
      </c>
      <c r="BA10304" s="138">
        <f t="shared" ca="1" si="189"/>
        <v>137999</v>
      </c>
      <c r="BB10304" s="138">
        <f t="shared" ca="1" si="190"/>
        <v>1</v>
      </c>
    </row>
    <row r="10305" spans="52:54" ht="15.75" customHeight="1">
      <c r="AZ10305" s="138">
        <f t="shared" ca="1" si="188"/>
        <v>321000</v>
      </c>
      <c r="BA10305" s="138">
        <f t="shared" ca="1" si="189"/>
        <v>320999</v>
      </c>
      <c r="BB10305" s="138">
        <f t="shared" ca="1" si="190"/>
        <v>1</v>
      </c>
    </row>
    <row r="10306" spans="52:54" ht="15.75" customHeight="1">
      <c r="AZ10306" s="138">
        <f t="shared" ca="1" si="188"/>
        <v>267000</v>
      </c>
      <c r="BA10306" s="138">
        <f t="shared" ca="1" si="189"/>
        <v>266999</v>
      </c>
      <c r="BB10306" s="138">
        <f t="shared" ca="1" si="190"/>
        <v>1</v>
      </c>
    </row>
    <row r="10307" spans="52:54" ht="15.75" customHeight="1">
      <c r="AZ10307" s="138">
        <f t="shared" ca="1" si="188"/>
        <v>127000</v>
      </c>
      <c r="BA10307" s="138">
        <f t="shared" ca="1" si="189"/>
        <v>126999</v>
      </c>
      <c r="BB10307" s="138">
        <f t="shared" ca="1" si="190"/>
        <v>1</v>
      </c>
    </row>
    <row r="10308" spans="52:54" ht="15.75" customHeight="1">
      <c r="AZ10308" s="138">
        <f t="shared" ca="1" si="188"/>
        <v>308000</v>
      </c>
      <c r="BA10308" s="138">
        <f t="shared" ca="1" si="189"/>
        <v>307999</v>
      </c>
      <c r="BB10308" s="138">
        <f t="shared" ca="1" si="190"/>
        <v>1</v>
      </c>
    </row>
    <row r="10309" spans="52:54" ht="15.75" customHeight="1">
      <c r="AZ10309" s="138">
        <f t="shared" ca="1" si="188"/>
        <v>310000</v>
      </c>
      <c r="BA10309" s="138">
        <f t="shared" ca="1" si="189"/>
        <v>309999</v>
      </c>
      <c r="BB10309" s="138">
        <f t="shared" ca="1" si="190"/>
        <v>1</v>
      </c>
    </row>
    <row r="10310" spans="52:54" ht="15.75" customHeight="1">
      <c r="AZ10310" s="138">
        <f t="shared" ca="1" si="188"/>
        <v>110000</v>
      </c>
      <c r="BA10310" s="138">
        <f t="shared" ca="1" si="189"/>
        <v>109999</v>
      </c>
      <c r="BB10310" s="138">
        <f t="shared" ca="1" si="190"/>
        <v>1</v>
      </c>
    </row>
    <row r="10311" spans="52:54" ht="15.75" customHeight="1">
      <c r="AZ10311" s="138">
        <f t="shared" ca="1" si="188"/>
        <v>381000</v>
      </c>
      <c r="BA10311" s="138">
        <f t="shared" ca="1" si="189"/>
        <v>380999</v>
      </c>
      <c r="BB10311" s="138">
        <f t="shared" ca="1" si="190"/>
        <v>1</v>
      </c>
    </row>
    <row r="10312" spans="52:54" ht="15.75" customHeight="1">
      <c r="AZ10312" s="138">
        <f t="shared" ca="1" si="188"/>
        <v>185000</v>
      </c>
      <c r="BA10312" s="138">
        <f t="shared" ca="1" si="189"/>
        <v>184999</v>
      </c>
      <c r="BB10312" s="138">
        <f t="shared" ca="1" si="190"/>
        <v>1</v>
      </c>
    </row>
    <row r="10313" spans="52:54" ht="15.75" customHeight="1">
      <c r="AZ10313" s="138">
        <f t="shared" ca="1" si="188"/>
        <v>192000</v>
      </c>
      <c r="BA10313" s="138">
        <f t="shared" ca="1" si="189"/>
        <v>191999</v>
      </c>
      <c r="BB10313" s="138">
        <f t="shared" ca="1" si="190"/>
        <v>1</v>
      </c>
    </row>
    <row r="10314" spans="52:54" ht="15.75" customHeight="1">
      <c r="AZ10314" s="138">
        <f t="shared" ca="1" si="188"/>
        <v>218000</v>
      </c>
      <c r="BA10314" s="138">
        <f t="shared" ca="1" si="189"/>
        <v>217999</v>
      </c>
      <c r="BB10314" s="138">
        <f t="shared" ca="1" si="190"/>
        <v>1</v>
      </c>
    </row>
    <row r="10315" spans="52:54" ht="15.75" customHeight="1">
      <c r="AZ10315" s="138">
        <f t="shared" ca="1" si="188"/>
        <v>334000</v>
      </c>
      <c r="BA10315" s="138">
        <f t="shared" ca="1" si="189"/>
        <v>333999</v>
      </c>
      <c r="BB10315" s="138">
        <f t="shared" ca="1" si="190"/>
        <v>1</v>
      </c>
    </row>
    <row r="10316" spans="52:54" ht="15.75" customHeight="1">
      <c r="AZ10316" s="138">
        <f t="shared" ca="1" si="188"/>
        <v>384000</v>
      </c>
      <c r="BA10316" s="138">
        <f t="shared" ca="1" si="189"/>
        <v>383999</v>
      </c>
      <c r="BB10316" s="138">
        <f t="shared" ca="1" si="190"/>
        <v>1</v>
      </c>
    </row>
    <row r="10317" spans="52:54" ht="15.75" customHeight="1">
      <c r="AZ10317" s="138">
        <f t="shared" ca="1" si="188"/>
        <v>313000</v>
      </c>
      <c r="BA10317" s="138">
        <f t="shared" ca="1" si="189"/>
        <v>312999</v>
      </c>
      <c r="BB10317" s="138">
        <f t="shared" ca="1" si="190"/>
        <v>1</v>
      </c>
    </row>
    <row r="10318" spans="52:54" ht="15.75" customHeight="1">
      <c r="AZ10318" s="138">
        <f t="shared" ca="1" si="188"/>
        <v>190000</v>
      </c>
      <c r="BA10318" s="138">
        <f t="shared" ca="1" si="189"/>
        <v>189999</v>
      </c>
      <c r="BB10318" s="138">
        <f t="shared" ca="1" si="190"/>
        <v>1</v>
      </c>
    </row>
    <row r="10319" spans="52:54" ht="15.75" customHeight="1">
      <c r="AZ10319" s="138">
        <f t="shared" ca="1" si="188"/>
        <v>242000</v>
      </c>
      <c r="BA10319" s="138">
        <f t="shared" ca="1" si="189"/>
        <v>241999</v>
      </c>
      <c r="BB10319" s="138">
        <f t="shared" ca="1" si="190"/>
        <v>1</v>
      </c>
    </row>
    <row r="10320" spans="52:54" ht="15.75" customHeight="1">
      <c r="AZ10320" s="138">
        <f t="shared" ca="1" si="188"/>
        <v>344000</v>
      </c>
      <c r="BA10320" s="138">
        <f t="shared" ca="1" si="189"/>
        <v>343999</v>
      </c>
      <c r="BB10320" s="138">
        <f t="shared" ca="1" si="190"/>
        <v>1</v>
      </c>
    </row>
    <row r="10321" spans="52:54" ht="15.75" customHeight="1">
      <c r="AZ10321" s="138">
        <f t="shared" ca="1" si="188"/>
        <v>388000</v>
      </c>
      <c r="BA10321" s="138">
        <f t="shared" ca="1" si="189"/>
        <v>387999</v>
      </c>
      <c r="BB10321" s="138">
        <f t="shared" ca="1" si="190"/>
        <v>1</v>
      </c>
    </row>
    <row r="10322" spans="52:54" ht="15.75" customHeight="1">
      <c r="AZ10322" s="138">
        <f t="shared" ca="1" si="188"/>
        <v>366000</v>
      </c>
      <c r="BA10322" s="138">
        <f t="shared" ca="1" si="189"/>
        <v>365999</v>
      </c>
      <c r="BB10322" s="138">
        <f t="shared" ca="1" si="190"/>
        <v>1</v>
      </c>
    </row>
    <row r="10323" spans="52:54" ht="15.75" customHeight="1">
      <c r="AZ10323" s="138">
        <f t="shared" ca="1" si="188"/>
        <v>206000</v>
      </c>
      <c r="BA10323" s="138">
        <f t="shared" ca="1" si="189"/>
        <v>205999</v>
      </c>
      <c r="BB10323" s="138">
        <f t="shared" ca="1" si="190"/>
        <v>1</v>
      </c>
    </row>
    <row r="10324" spans="52:54" ht="15.75" customHeight="1">
      <c r="AZ10324" s="138">
        <f t="shared" ca="1" si="188"/>
        <v>359000</v>
      </c>
      <c r="BA10324" s="138">
        <f t="shared" ca="1" si="189"/>
        <v>358999</v>
      </c>
      <c r="BB10324" s="138">
        <f t="shared" ca="1" si="190"/>
        <v>1</v>
      </c>
    </row>
    <row r="10325" spans="52:54" ht="15.75" customHeight="1">
      <c r="AZ10325" s="138">
        <f t="shared" ca="1" si="188"/>
        <v>143000</v>
      </c>
      <c r="BA10325" s="138">
        <f t="shared" ca="1" si="189"/>
        <v>142999</v>
      </c>
      <c r="BB10325" s="138">
        <f t="shared" ca="1" si="190"/>
        <v>1</v>
      </c>
    </row>
    <row r="10326" spans="52:54" ht="15.75" customHeight="1">
      <c r="AZ10326" s="138">
        <f t="shared" ca="1" si="188"/>
        <v>328000</v>
      </c>
      <c r="BA10326" s="138">
        <f t="shared" ca="1" si="189"/>
        <v>327999</v>
      </c>
      <c r="BB10326" s="138">
        <f t="shared" ca="1" si="190"/>
        <v>1</v>
      </c>
    </row>
    <row r="10327" spans="52:54" ht="15.75" customHeight="1">
      <c r="AZ10327" s="138">
        <f t="shared" ca="1" si="188"/>
        <v>183000</v>
      </c>
      <c r="BA10327" s="138">
        <f t="shared" ca="1" si="189"/>
        <v>182999</v>
      </c>
      <c r="BB10327" s="138">
        <f t="shared" ca="1" si="190"/>
        <v>1</v>
      </c>
    </row>
    <row r="10328" spans="52:54" ht="15.75" customHeight="1">
      <c r="AZ10328" s="138">
        <f t="shared" ca="1" si="188"/>
        <v>176000</v>
      </c>
      <c r="BA10328" s="138">
        <f t="shared" ca="1" si="189"/>
        <v>175999</v>
      </c>
      <c r="BB10328" s="138">
        <f t="shared" ca="1" si="190"/>
        <v>1</v>
      </c>
    </row>
    <row r="10329" spans="52:54" ht="15.75" customHeight="1">
      <c r="AZ10329" s="138">
        <f t="shared" ca="1" si="188"/>
        <v>198000</v>
      </c>
      <c r="BA10329" s="138">
        <f t="shared" ca="1" si="189"/>
        <v>197999</v>
      </c>
      <c r="BB10329" s="138">
        <f t="shared" ca="1" si="190"/>
        <v>1</v>
      </c>
    </row>
    <row r="10330" spans="52:54" ht="15.75" customHeight="1">
      <c r="AZ10330" s="138">
        <f t="shared" ca="1" si="188"/>
        <v>394000</v>
      </c>
      <c r="BA10330" s="138">
        <f t="shared" ca="1" si="189"/>
        <v>393999</v>
      </c>
      <c r="BB10330" s="138">
        <f t="shared" ca="1" si="190"/>
        <v>1</v>
      </c>
    </row>
    <row r="10331" spans="52:54" ht="15.75" customHeight="1">
      <c r="AZ10331" s="138">
        <f t="shared" ca="1" si="188"/>
        <v>164000</v>
      </c>
      <c r="BA10331" s="138">
        <f t="shared" ca="1" si="189"/>
        <v>163999</v>
      </c>
      <c r="BB10331" s="138">
        <f t="shared" ca="1" si="190"/>
        <v>1</v>
      </c>
    </row>
    <row r="10332" spans="52:54" ht="15.75" customHeight="1">
      <c r="AZ10332" s="138">
        <f t="shared" ca="1" si="188"/>
        <v>303000</v>
      </c>
      <c r="BA10332" s="138">
        <f t="shared" ca="1" si="189"/>
        <v>302999</v>
      </c>
      <c r="BB10332" s="138">
        <f t="shared" ca="1" si="190"/>
        <v>1</v>
      </c>
    </row>
    <row r="10333" spans="52:54" ht="15.75" customHeight="1">
      <c r="AZ10333" s="138">
        <f t="shared" ca="1" si="188"/>
        <v>397000</v>
      </c>
      <c r="BA10333" s="138">
        <f t="shared" ca="1" si="189"/>
        <v>396999</v>
      </c>
      <c r="BB10333" s="138">
        <f t="shared" ca="1" si="190"/>
        <v>1</v>
      </c>
    </row>
    <row r="10334" spans="52:54" ht="15.75" customHeight="1">
      <c r="AZ10334" s="138">
        <f t="shared" ca="1" si="188"/>
        <v>245000</v>
      </c>
      <c r="BA10334" s="138">
        <f t="shared" ca="1" si="189"/>
        <v>244999</v>
      </c>
      <c r="BB10334" s="138">
        <f t="shared" ca="1" si="190"/>
        <v>1</v>
      </c>
    </row>
    <row r="10335" spans="52:54" ht="15.75" customHeight="1">
      <c r="AZ10335" s="138">
        <f t="shared" ca="1" si="188"/>
        <v>174000</v>
      </c>
      <c r="BA10335" s="138">
        <f t="shared" ca="1" si="189"/>
        <v>173999</v>
      </c>
      <c r="BB10335" s="138">
        <f t="shared" ca="1" si="190"/>
        <v>1</v>
      </c>
    </row>
    <row r="10336" spans="52:54" ht="15.75" customHeight="1">
      <c r="AZ10336" s="138">
        <f t="shared" ca="1" si="188"/>
        <v>218000</v>
      </c>
      <c r="BA10336" s="138">
        <f t="shared" ca="1" si="189"/>
        <v>217999</v>
      </c>
      <c r="BB10336" s="138">
        <f t="shared" ca="1" si="190"/>
        <v>1</v>
      </c>
    </row>
    <row r="10337" spans="52:54" ht="15.75" customHeight="1">
      <c r="AZ10337" s="138">
        <f t="shared" ca="1" si="188"/>
        <v>340000</v>
      </c>
      <c r="BA10337" s="138">
        <f t="shared" ca="1" si="189"/>
        <v>339999</v>
      </c>
      <c r="BB10337" s="138">
        <f t="shared" ca="1" si="190"/>
        <v>1</v>
      </c>
    </row>
    <row r="10338" spans="52:54" ht="15.75" customHeight="1">
      <c r="AZ10338" s="138">
        <f t="shared" ca="1" si="188"/>
        <v>120000</v>
      </c>
      <c r="BA10338" s="138">
        <f t="shared" ca="1" si="189"/>
        <v>119999</v>
      </c>
      <c r="BB10338" s="138">
        <f t="shared" ca="1" si="190"/>
        <v>1</v>
      </c>
    </row>
    <row r="10339" spans="52:54" ht="15.75" customHeight="1">
      <c r="AZ10339" s="138">
        <f t="shared" ca="1" si="188"/>
        <v>321000</v>
      </c>
      <c r="BA10339" s="138">
        <f t="shared" ca="1" si="189"/>
        <v>320999</v>
      </c>
      <c r="BB10339" s="138">
        <f t="shared" ca="1" si="190"/>
        <v>1</v>
      </c>
    </row>
    <row r="10340" spans="52:54" ht="15.75" customHeight="1">
      <c r="AZ10340" s="138">
        <f t="shared" ca="1" si="188"/>
        <v>119000</v>
      </c>
      <c r="BA10340" s="138">
        <f t="shared" ca="1" si="189"/>
        <v>118999</v>
      </c>
      <c r="BB10340" s="138">
        <f t="shared" ca="1" si="190"/>
        <v>1</v>
      </c>
    </row>
    <row r="10341" spans="52:54" ht="15.75" customHeight="1">
      <c r="AZ10341" s="138">
        <f t="shared" ca="1" si="188"/>
        <v>325000</v>
      </c>
      <c r="BA10341" s="138">
        <f t="shared" ca="1" si="189"/>
        <v>324999</v>
      </c>
      <c r="BB10341" s="138">
        <f t="shared" ca="1" si="190"/>
        <v>1</v>
      </c>
    </row>
    <row r="10342" spans="52:54" ht="15.75" customHeight="1">
      <c r="AZ10342" s="138">
        <f t="shared" ca="1" si="188"/>
        <v>188000</v>
      </c>
      <c r="BA10342" s="138">
        <f t="shared" ca="1" si="189"/>
        <v>187999</v>
      </c>
      <c r="BB10342" s="138">
        <f t="shared" ca="1" si="190"/>
        <v>1</v>
      </c>
    </row>
    <row r="10343" spans="52:54" ht="15.75" customHeight="1">
      <c r="AZ10343" s="138">
        <f t="shared" ca="1" si="188"/>
        <v>244000</v>
      </c>
      <c r="BA10343" s="138">
        <f t="shared" ca="1" si="189"/>
        <v>243999</v>
      </c>
      <c r="BB10343" s="138">
        <f t="shared" ca="1" si="190"/>
        <v>1</v>
      </c>
    </row>
    <row r="10344" spans="52:54" ht="15.75" customHeight="1">
      <c r="AZ10344" s="138">
        <f t="shared" ca="1" si="188"/>
        <v>147000</v>
      </c>
      <c r="BA10344" s="138">
        <f t="shared" ca="1" si="189"/>
        <v>146999</v>
      </c>
      <c r="BB10344" s="138">
        <f t="shared" ca="1" si="190"/>
        <v>1</v>
      </c>
    </row>
    <row r="10345" spans="52:54" ht="15.75" customHeight="1">
      <c r="AZ10345" s="138">
        <f t="shared" ca="1" si="188"/>
        <v>112000</v>
      </c>
      <c r="BA10345" s="138">
        <f t="shared" ca="1" si="189"/>
        <v>111999</v>
      </c>
      <c r="BB10345" s="138">
        <f t="shared" ca="1" si="190"/>
        <v>1</v>
      </c>
    </row>
    <row r="10346" spans="52:54" ht="15.75" customHeight="1">
      <c r="AZ10346" s="138">
        <f t="shared" ca="1" si="188"/>
        <v>351000</v>
      </c>
      <c r="BA10346" s="138">
        <f t="shared" ca="1" si="189"/>
        <v>350999</v>
      </c>
      <c r="BB10346" s="138">
        <f t="shared" ca="1" si="190"/>
        <v>1</v>
      </c>
    </row>
    <row r="10347" spans="52:54" ht="15.75" customHeight="1">
      <c r="AZ10347" s="138">
        <f t="shared" ca="1" si="188"/>
        <v>201000</v>
      </c>
      <c r="BA10347" s="138">
        <f t="shared" ca="1" si="189"/>
        <v>200999</v>
      </c>
      <c r="BB10347" s="138">
        <f t="shared" ca="1" si="190"/>
        <v>1</v>
      </c>
    </row>
    <row r="10348" spans="52:54" ht="15.75" customHeight="1">
      <c r="AZ10348" s="138">
        <f t="shared" ca="1" si="188"/>
        <v>151000</v>
      </c>
      <c r="BA10348" s="138">
        <f t="shared" ca="1" si="189"/>
        <v>150999</v>
      </c>
      <c r="BB10348" s="138">
        <f t="shared" ca="1" si="190"/>
        <v>1</v>
      </c>
    </row>
    <row r="10349" spans="52:54" ht="15.75" customHeight="1">
      <c r="AZ10349" s="138">
        <f t="shared" ca="1" si="188"/>
        <v>386000</v>
      </c>
      <c r="BA10349" s="138">
        <f t="shared" ca="1" si="189"/>
        <v>385999</v>
      </c>
      <c r="BB10349" s="138">
        <f t="shared" ca="1" si="190"/>
        <v>1</v>
      </c>
    </row>
    <row r="10350" spans="52:54" ht="15.75" customHeight="1">
      <c r="AZ10350" s="138">
        <f t="shared" ca="1" si="188"/>
        <v>172000</v>
      </c>
      <c r="BA10350" s="138">
        <f t="shared" ca="1" si="189"/>
        <v>171999</v>
      </c>
      <c r="BB10350" s="138">
        <f t="shared" ca="1" si="190"/>
        <v>1</v>
      </c>
    </row>
    <row r="10351" spans="52:54" ht="15.75" customHeight="1">
      <c r="AZ10351" s="138">
        <f t="shared" ca="1" si="188"/>
        <v>361000</v>
      </c>
      <c r="BA10351" s="138">
        <f t="shared" ca="1" si="189"/>
        <v>360999</v>
      </c>
      <c r="BB10351" s="138">
        <f t="shared" ca="1" si="190"/>
        <v>1</v>
      </c>
    </row>
    <row r="10352" spans="52:54" ht="15.75" customHeight="1">
      <c r="AZ10352" s="138">
        <f t="shared" ca="1" si="188"/>
        <v>189000</v>
      </c>
      <c r="BA10352" s="138">
        <f t="shared" ca="1" si="189"/>
        <v>188999</v>
      </c>
      <c r="BB10352" s="138">
        <f t="shared" ca="1" si="190"/>
        <v>1</v>
      </c>
    </row>
    <row r="10353" spans="52:54" ht="15.75" customHeight="1">
      <c r="AZ10353" s="138">
        <f t="shared" ca="1" si="188"/>
        <v>136000</v>
      </c>
      <c r="BA10353" s="138">
        <f t="shared" ca="1" si="189"/>
        <v>135999</v>
      </c>
      <c r="BB10353" s="138">
        <f t="shared" ca="1" si="190"/>
        <v>1</v>
      </c>
    </row>
    <row r="10354" spans="52:54" ht="15.75" customHeight="1">
      <c r="AZ10354" s="138">
        <f t="shared" ca="1" si="188"/>
        <v>102000</v>
      </c>
      <c r="BA10354" s="138">
        <f t="shared" ca="1" si="189"/>
        <v>101999</v>
      </c>
      <c r="BB10354" s="138">
        <f t="shared" ca="1" si="190"/>
        <v>1</v>
      </c>
    </row>
    <row r="10355" spans="52:54" ht="15.75" customHeight="1">
      <c r="AZ10355" s="138">
        <f t="shared" ca="1" si="188"/>
        <v>242000</v>
      </c>
      <c r="BA10355" s="138">
        <f t="shared" ca="1" si="189"/>
        <v>241999</v>
      </c>
      <c r="BB10355" s="138">
        <f t="shared" ca="1" si="190"/>
        <v>1</v>
      </c>
    </row>
    <row r="10356" spans="52:54" ht="15.75" customHeight="1">
      <c r="AZ10356" s="138">
        <f t="shared" ca="1" si="188"/>
        <v>354000</v>
      </c>
      <c r="BA10356" s="138">
        <f t="shared" ca="1" si="189"/>
        <v>353999</v>
      </c>
      <c r="BB10356" s="138">
        <f t="shared" ca="1" si="190"/>
        <v>1</v>
      </c>
    </row>
    <row r="10357" spans="52:54" ht="15.75" customHeight="1">
      <c r="AZ10357" s="138">
        <f t="shared" ca="1" si="188"/>
        <v>220000</v>
      </c>
      <c r="BA10357" s="138">
        <f t="shared" ca="1" si="189"/>
        <v>219999</v>
      </c>
      <c r="BB10357" s="138">
        <f t="shared" ca="1" si="190"/>
        <v>1</v>
      </c>
    </row>
    <row r="10358" spans="52:54" ht="15.75" customHeight="1">
      <c r="AZ10358" s="138">
        <f t="shared" ca="1" si="188"/>
        <v>312000</v>
      </c>
      <c r="BA10358" s="138">
        <f t="shared" ca="1" si="189"/>
        <v>311999</v>
      </c>
      <c r="BB10358" s="138">
        <f t="shared" ca="1" si="190"/>
        <v>1</v>
      </c>
    </row>
    <row r="10359" spans="52:54" ht="15.75" customHeight="1">
      <c r="AZ10359" s="138">
        <f t="shared" ca="1" si="188"/>
        <v>132000</v>
      </c>
      <c r="BA10359" s="138">
        <f t="shared" ca="1" si="189"/>
        <v>131999</v>
      </c>
      <c r="BB10359" s="138">
        <f t="shared" ca="1" si="190"/>
        <v>1</v>
      </c>
    </row>
    <row r="10360" spans="52:54" ht="15.75" customHeight="1">
      <c r="AZ10360" s="138">
        <f t="shared" ca="1" si="188"/>
        <v>213000</v>
      </c>
      <c r="BA10360" s="138">
        <f t="shared" ca="1" si="189"/>
        <v>212999</v>
      </c>
      <c r="BB10360" s="138">
        <f t="shared" ca="1" si="190"/>
        <v>1</v>
      </c>
    </row>
    <row r="10361" spans="52:54" ht="15.75" customHeight="1">
      <c r="AZ10361" s="138">
        <f t="shared" ca="1" si="188"/>
        <v>113000</v>
      </c>
      <c r="BA10361" s="138">
        <f t="shared" ca="1" si="189"/>
        <v>112999</v>
      </c>
      <c r="BB10361" s="138">
        <f t="shared" ca="1" si="190"/>
        <v>1</v>
      </c>
    </row>
    <row r="10362" spans="52:54" ht="15.75" customHeight="1">
      <c r="AZ10362" s="138">
        <f t="shared" ca="1" si="188"/>
        <v>369000</v>
      </c>
      <c r="BA10362" s="138">
        <f t="shared" ca="1" si="189"/>
        <v>368999</v>
      </c>
      <c r="BB10362" s="138">
        <f t="shared" ca="1" si="190"/>
        <v>1</v>
      </c>
    </row>
    <row r="10363" spans="52:54" ht="15.75" customHeight="1">
      <c r="AZ10363" s="138">
        <f t="shared" ca="1" si="188"/>
        <v>216000</v>
      </c>
      <c r="BA10363" s="138">
        <f t="shared" ca="1" si="189"/>
        <v>215999</v>
      </c>
      <c r="BB10363" s="138">
        <f t="shared" ca="1" si="190"/>
        <v>1</v>
      </c>
    </row>
    <row r="10364" spans="52:54" ht="15.75" customHeight="1">
      <c r="AZ10364" s="138">
        <f t="shared" ca="1" si="188"/>
        <v>374000</v>
      </c>
      <c r="BA10364" s="138">
        <f t="shared" ca="1" si="189"/>
        <v>373999</v>
      </c>
      <c r="BB10364" s="138">
        <f t="shared" ca="1" si="190"/>
        <v>1</v>
      </c>
    </row>
    <row r="10365" spans="52:54" ht="15.75" customHeight="1">
      <c r="AZ10365" s="138">
        <f t="shared" ca="1" si="188"/>
        <v>236000</v>
      </c>
      <c r="BA10365" s="138">
        <f t="shared" ca="1" si="189"/>
        <v>235999</v>
      </c>
      <c r="BB10365" s="138">
        <f t="shared" ca="1" si="190"/>
        <v>1</v>
      </c>
    </row>
    <row r="10366" spans="52:54" ht="15.75" customHeight="1">
      <c r="AZ10366" s="138">
        <f t="shared" ca="1" si="188"/>
        <v>360000</v>
      </c>
      <c r="BA10366" s="138">
        <f t="shared" ca="1" si="189"/>
        <v>359999</v>
      </c>
      <c r="BB10366" s="138">
        <f t="shared" ca="1" si="190"/>
        <v>1</v>
      </c>
    </row>
    <row r="10367" spans="52:54" ht="15.75" customHeight="1">
      <c r="AZ10367" s="138">
        <f t="shared" ca="1" si="188"/>
        <v>203000</v>
      </c>
      <c r="BA10367" s="138">
        <f t="shared" ca="1" si="189"/>
        <v>202999</v>
      </c>
      <c r="BB10367" s="138">
        <f t="shared" ca="1" si="190"/>
        <v>1</v>
      </c>
    </row>
    <row r="10368" spans="52:54" ht="15.75" customHeight="1">
      <c r="AZ10368" s="138">
        <f t="shared" ca="1" si="188"/>
        <v>299000</v>
      </c>
      <c r="BA10368" s="138">
        <f t="shared" ca="1" si="189"/>
        <v>298999</v>
      </c>
      <c r="BB10368" s="138">
        <f t="shared" ca="1" si="190"/>
        <v>1</v>
      </c>
    </row>
    <row r="10369" spans="52:54" ht="15.75" customHeight="1">
      <c r="AZ10369" s="138">
        <f t="shared" ca="1" si="188"/>
        <v>261000</v>
      </c>
      <c r="BA10369" s="138">
        <f t="shared" ca="1" si="189"/>
        <v>260999</v>
      </c>
      <c r="BB10369" s="138">
        <f t="shared" ca="1" si="190"/>
        <v>1</v>
      </c>
    </row>
    <row r="10370" spans="52:54" ht="15.75" customHeight="1">
      <c r="AZ10370" s="138">
        <f t="shared" ca="1" si="188"/>
        <v>338000</v>
      </c>
      <c r="BA10370" s="138">
        <f t="shared" ca="1" si="189"/>
        <v>337999</v>
      </c>
      <c r="BB10370" s="138">
        <f t="shared" ca="1" si="190"/>
        <v>1</v>
      </c>
    </row>
    <row r="10371" spans="52:54" ht="15.75" customHeight="1">
      <c r="AZ10371" s="138">
        <f t="shared" ca="1" si="188"/>
        <v>273000</v>
      </c>
      <c r="BA10371" s="138">
        <f t="shared" ca="1" si="189"/>
        <v>272999</v>
      </c>
      <c r="BB10371" s="138">
        <f t="shared" ca="1" si="190"/>
        <v>1</v>
      </c>
    </row>
    <row r="10372" spans="52:54" ht="15.75" customHeight="1">
      <c r="AZ10372" s="138">
        <f t="shared" ca="1" si="188"/>
        <v>216000</v>
      </c>
      <c r="BA10372" s="138">
        <f t="shared" ca="1" si="189"/>
        <v>215999</v>
      </c>
      <c r="BB10372" s="138">
        <f t="shared" ca="1" si="190"/>
        <v>1</v>
      </c>
    </row>
    <row r="10373" spans="52:54" ht="15.75" customHeight="1">
      <c r="AZ10373" s="138">
        <f t="shared" ca="1" si="188"/>
        <v>377000</v>
      </c>
      <c r="BA10373" s="138">
        <f t="shared" ca="1" si="189"/>
        <v>376999</v>
      </c>
      <c r="BB10373" s="138">
        <f t="shared" ca="1" si="190"/>
        <v>1</v>
      </c>
    </row>
    <row r="10374" spans="52:54" ht="15.75" customHeight="1">
      <c r="AZ10374" s="138">
        <f t="shared" ca="1" si="188"/>
        <v>252000</v>
      </c>
      <c r="BA10374" s="138">
        <f t="shared" ca="1" si="189"/>
        <v>251999</v>
      </c>
      <c r="BB10374" s="138">
        <f t="shared" ca="1" si="190"/>
        <v>1</v>
      </c>
    </row>
    <row r="10375" spans="52:54" ht="15.75" customHeight="1">
      <c r="AZ10375" s="138">
        <f t="shared" ca="1" si="188"/>
        <v>385000</v>
      </c>
      <c r="BA10375" s="138">
        <f t="shared" ca="1" si="189"/>
        <v>384999</v>
      </c>
      <c r="BB10375" s="138">
        <f t="shared" ca="1" si="190"/>
        <v>1</v>
      </c>
    </row>
    <row r="10376" spans="52:54" ht="15.75" customHeight="1">
      <c r="AZ10376" s="138">
        <f t="shared" ca="1" si="188"/>
        <v>136000</v>
      </c>
      <c r="BA10376" s="138">
        <f t="shared" ca="1" si="189"/>
        <v>135999</v>
      </c>
      <c r="BB10376" s="138">
        <f t="shared" ca="1" si="190"/>
        <v>1</v>
      </c>
    </row>
    <row r="10377" spans="52:54" ht="15.75" customHeight="1">
      <c r="AZ10377" s="138">
        <f t="shared" ca="1" si="188"/>
        <v>377000</v>
      </c>
      <c r="BA10377" s="138">
        <f t="shared" ca="1" si="189"/>
        <v>376999</v>
      </c>
      <c r="BB10377" s="138">
        <f t="shared" ca="1" si="190"/>
        <v>1</v>
      </c>
    </row>
    <row r="10378" spans="52:54" ht="15.75" customHeight="1">
      <c r="AZ10378" s="138">
        <f t="shared" ca="1" si="188"/>
        <v>117000</v>
      </c>
      <c r="BA10378" s="138">
        <f t="shared" ca="1" si="189"/>
        <v>116999</v>
      </c>
      <c r="BB10378" s="138">
        <f t="shared" ca="1" si="190"/>
        <v>1</v>
      </c>
    </row>
    <row r="10379" spans="52:54" ht="15.75" customHeight="1">
      <c r="AZ10379" s="138">
        <f t="shared" ca="1" si="188"/>
        <v>256000</v>
      </c>
      <c r="BA10379" s="138">
        <f t="shared" ca="1" si="189"/>
        <v>255999</v>
      </c>
      <c r="BB10379" s="138">
        <f t="shared" ca="1" si="190"/>
        <v>1</v>
      </c>
    </row>
    <row r="10380" spans="52:54" ht="15.75" customHeight="1">
      <c r="AZ10380" s="138">
        <f t="shared" ca="1" si="188"/>
        <v>235000</v>
      </c>
      <c r="BA10380" s="138">
        <f t="shared" ca="1" si="189"/>
        <v>234999</v>
      </c>
      <c r="BB10380" s="138">
        <f t="shared" ca="1" si="190"/>
        <v>1</v>
      </c>
    </row>
    <row r="10381" spans="52:54" ht="15.75" customHeight="1">
      <c r="AZ10381" s="138">
        <f t="shared" ca="1" si="188"/>
        <v>267000</v>
      </c>
      <c r="BA10381" s="138">
        <f t="shared" ca="1" si="189"/>
        <v>266999</v>
      </c>
      <c r="BB10381" s="138">
        <f t="shared" ca="1" si="190"/>
        <v>1</v>
      </c>
    </row>
    <row r="10382" spans="52:54" ht="15.75" customHeight="1">
      <c r="AZ10382" s="138">
        <f t="shared" ca="1" si="188"/>
        <v>330000</v>
      </c>
      <c r="BA10382" s="138">
        <f t="shared" ca="1" si="189"/>
        <v>329999</v>
      </c>
      <c r="BB10382" s="138">
        <f t="shared" ca="1" si="190"/>
        <v>1</v>
      </c>
    </row>
    <row r="10383" spans="52:54" ht="15.75" customHeight="1">
      <c r="AZ10383" s="138">
        <f t="shared" ca="1" si="188"/>
        <v>293000</v>
      </c>
      <c r="BA10383" s="138">
        <f t="shared" ca="1" si="189"/>
        <v>292999</v>
      </c>
      <c r="BB10383" s="138">
        <f t="shared" ca="1" si="190"/>
        <v>1</v>
      </c>
    </row>
    <row r="10384" spans="52:54" ht="15.75" customHeight="1">
      <c r="AZ10384" s="138">
        <f t="shared" ca="1" si="188"/>
        <v>179000</v>
      </c>
      <c r="BA10384" s="138">
        <f t="shared" ca="1" si="189"/>
        <v>178999</v>
      </c>
      <c r="BB10384" s="138">
        <f t="shared" ca="1" si="190"/>
        <v>1</v>
      </c>
    </row>
    <row r="10385" spans="52:54" ht="15.75" customHeight="1">
      <c r="AZ10385" s="138">
        <f t="shared" ca="1" si="188"/>
        <v>250000</v>
      </c>
      <c r="BA10385" s="138">
        <f t="shared" ca="1" si="189"/>
        <v>249999</v>
      </c>
      <c r="BB10385" s="138">
        <f t="shared" ca="1" si="190"/>
        <v>1</v>
      </c>
    </row>
    <row r="10386" spans="52:54" ht="15.75" customHeight="1">
      <c r="AZ10386" s="138">
        <f t="shared" ca="1" si="188"/>
        <v>204000</v>
      </c>
      <c r="BA10386" s="138">
        <f t="shared" ca="1" si="189"/>
        <v>203999</v>
      </c>
      <c r="BB10386" s="138">
        <f t="shared" ca="1" si="190"/>
        <v>1</v>
      </c>
    </row>
    <row r="10387" spans="52:54" ht="15.75" customHeight="1">
      <c r="AZ10387" s="138">
        <f t="shared" ca="1" si="188"/>
        <v>328000</v>
      </c>
      <c r="BA10387" s="138">
        <f t="shared" ca="1" si="189"/>
        <v>327999</v>
      </c>
      <c r="BB10387" s="138">
        <f t="shared" ca="1" si="190"/>
        <v>1</v>
      </c>
    </row>
    <row r="10388" spans="52:54" ht="15.75" customHeight="1">
      <c r="AZ10388" s="138">
        <f t="shared" ca="1" si="188"/>
        <v>195000</v>
      </c>
      <c r="BA10388" s="138">
        <f t="shared" ca="1" si="189"/>
        <v>194999</v>
      </c>
      <c r="BB10388" s="138">
        <f t="shared" ca="1" si="190"/>
        <v>1</v>
      </c>
    </row>
    <row r="10389" spans="52:54" ht="15.75" customHeight="1">
      <c r="AZ10389" s="138">
        <f t="shared" ca="1" si="188"/>
        <v>290000</v>
      </c>
      <c r="BA10389" s="138">
        <f t="shared" ca="1" si="189"/>
        <v>289999</v>
      </c>
      <c r="BB10389" s="138">
        <f t="shared" ca="1" si="190"/>
        <v>1</v>
      </c>
    </row>
    <row r="10390" spans="52:54" ht="15.75" customHeight="1">
      <c r="AZ10390" s="138">
        <f t="shared" ca="1" si="188"/>
        <v>190000</v>
      </c>
      <c r="BA10390" s="138">
        <f t="shared" ca="1" si="189"/>
        <v>189999</v>
      </c>
      <c r="BB10390" s="138">
        <f t="shared" ca="1" si="190"/>
        <v>1</v>
      </c>
    </row>
    <row r="10391" spans="52:54" ht="15.75" customHeight="1">
      <c r="AZ10391" s="138">
        <f t="shared" ca="1" si="188"/>
        <v>308000</v>
      </c>
      <c r="BA10391" s="138">
        <f t="shared" ca="1" si="189"/>
        <v>307999</v>
      </c>
      <c r="BB10391" s="138">
        <f t="shared" ca="1" si="190"/>
        <v>1</v>
      </c>
    </row>
    <row r="10392" spans="52:54" ht="15.75" customHeight="1">
      <c r="AZ10392" s="138">
        <f t="shared" ca="1" si="188"/>
        <v>322000</v>
      </c>
      <c r="BA10392" s="138">
        <f t="shared" ca="1" si="189"/>
        <v>321999</v>
      </c>
      <c r="BB10392" s="138">
        <f t="shared" ca="1" si="190"/>
        <v>1</v>
      </c>
    </row>
    <row r="10393" spans="52:54" ht="15.75" customHeight="1">
      <c r="AZ10393" s="138">
        <f t="shared" ca="1" si="188"/>
        <v>255000</v>
      </c>
      <c r="BA10393" s="138">
        <f t="shared" ca="1" si="189"/>
        <v>254999</v>
      </c>
      <c r="BB10393" s="138">
        <f t="shared" ca="1" si="190"/>
        <v>1</v>
      </c>
    </row>
    <row r="10394" spans="52:54" ht="15.75" customHeight="1">
      <c r="AZ10394" s="138">
        <f t="shared" ca="1" si="188"/>
        <v>227000</v>
      </c>
      <c r="BA10394" s="138">
        <f t="shared" ca="1" si="189"/>
        <v>226999</v>
      </c>
      <c r="BB10394" s="138">
        <f t="shared" ca="1" si="190"/>
        <v>1</v>
      </c>
    </row>
    <row r="10395" spans="52:54" ht="15.75" customHeight="1">
      <c r="AZ10395" s="138">
        <f t="shared" ca="1" si="188"/>
        <v>302000</v>
      </c>
      <c r="BA10395" s="138">
        <f t="shared" ca="1" si="189"/>
        <v>301999</v>
      </c>
      <c r="BB10395" s="138">
        <f t="shared" ca="1" si="190"/>
        <v>1</v>
      </c>
    </row>
    <row r="10396" spans="52:54" ht="15.75" customHeight="1">
      <c r="AZ10396" s="138">
        <f t="shared" ca="1" si="188"/>
        <v>351000</v>
      </c>
      <c r="BA10396" s="138">
        <f t="shared" ca="1" si="189"/>
        <v>350999</v>
      </c>
      <c r="BB10396" s="138">
        <f t="shared" ca="1" si="190"/>
        <v>1</v>
      </c>
    </row>
    <row r="10397" spans="52:54" ht="15.75" customHeight="1">
      <c r="AZ10397" s="138">
        <f t="shared" ca="1" si="188"/>
        <v>350000</v>
      </c>
      <c r="BA10397" s="138">
        <f t="shared" ca="1" si="189"/>
        <v>349999</v>
      </c>
      <c r="BB10397" s="138">
        <f t="shared" ca="1" si="190"/>
        <v>1</v>
      </c>
    </row>
    <row r="10398" spans="52:54" ht="15.75" customHeight="1">
      <c r="AZ10398" s="138">
        <f t="shared" ca="1" si="188"/>
        <v>284000</v>
      </c>
      <c r="BA10398" s="138">
        <f t="shared" ca="1" si="189"/>
        <v>283999</v>
      </c>
      <c r="BB10398" s="138">
        <f t="shared" ca="1" si="190"/>
        <v>1</v>
      </c>
    </row>
    <row r="10399" spans="52:54" ht="15.75" customHeight="1">
      <c r="AZ10399" s="138">
        <f t="shared" ca="1" si="188"/>
        <v>260000</v>
      </c>
      <c r="BA10399" s="138">
        <f t="shared" ca="1" si="189"/>
        <v>259999</v>
      </c>
      <c r="BB10399" s="138">
        <f t="shared" ca="1" si="190"/>
        <v>1</v>
      </c>
    </row>
    <row r="10400" spans="52:54" ht="15.75" customHeight="1">
      <c r="AZ10400" s="138">
        <f t="shared" ca="1" si="188"/>
        <v>292000</v>
      </c>
      <c r="BA10400" s="138">
        <f t="shared" ca="1" si="189"/>
        <v>291999</v>
      </c>
      <c r="BB10400" s="138">
        <f t="shared" ca="1" si="190"/>
        <v>1</v>
      </c>
    </row>
    <row r="10401" spans="52:54" ht="15.75" customHeight="1">
      <c r="AZ10401" s="138">
        <f t="shared" ca="1" si="188"/>
        <v>142000</v>
      </c>
      <c r="BA10401" s="138">
        <f t="shared" ca="1" si="189"/>
        <v>141999</v>
      </c>
      <c r="BB10401" s="138">
        <f t="shared" ca="1" si="190"/>
        <v>1</v>
      </c>
    </row>
    <row r="10402" spans="52:54" ht="15.75" customHeight="1">
      <c r="AZ10402" s="138">
        <f t="shared" ca="1" si="188"/>
        <v>262000</v>
      </c>
      <c r="BA10402" s="138">
        <f t="shared" ca="1" si="189"/>
        <v>261999</v>
      </c>
      <c r="BB10402" s="138">
        <f t="shared" ca="1" si="190"/>
        <v>1</v>
      </c>
    </row>
    <row r="10403" spans="52:54" ht="15.75" customHeight="1">
      <c r="AZ10403" s="138">
        <f t="shared" ca="1" si="188"/>
        <v>243000</v>
      </c>
      <c r="BA10403" s="138">
        <f t="shared" ca="1" si="189"/>
        <v>242999</v>
      </c>
      <c r="BB10403" s="138">
        <f t="shared" ca="1" si="190"/>
        <v>1</v>
      </c>
    </row>
    <row r="10404" spans="52:54" ht="15.75" customHeight="1">
      <c r="AZ10404" s="138">
        <f t="shared" ca="1" si="188"/>
        <v>110000</v>
      </c>
      <c r="BA10404" s="138">
        <f t="shared" ca="1" si="189"/>
        <v>109999</v>
      </c>
      <c r="BB10404" s="138">
        <f t="shared" ca="1" si="190"/>
        <v>1</v>
      </c>
    </row>
    <row r="10405" spans="52:54" ht="15.75" customHeight="1">
      <c r="AZ10405" s="138">
        <f t="shared" ca="1" si="188"/>
        <v>157000</v>
      </c>
      <c r="BA10405" s="138">
        <f t="shared" ca="1" si="189"/>
        <v>156999</v>
      </c>
      <c r="BB10405" s="138">
        <f t="shared" ca="1" si="190"/>
        <v>1</v>
      </c>
    </row>
    <row r="10406" spans="52:54" ht="15.75" customHeight="1">
      <c r="AZ10406" s="138">
        <f t="shared" ca="1" si="188"/>
        <v>292000</v>
      </c>
      <c r="BA10406" s="138">
        <f t="shared" ca="1" si="189"/>
        <v>291999</v>
      </c>
      <c r="BB10406" s="138">
        <f t="shared" ca="1" si="190"/>
        <v>1</v>
      </c>
    </row>
    <row r="10407" spans="52:54" ht="15.75" customHeight="1">
      <c r="AZ10407" s="138">
        <f t="shared" ca="1" si="188"/>
        <v>253000</v>
      </c>
      <c r="BA10407" s="138">
        <f t="shared" ca="1" si="189"/>
        <v>252999</v>
      </c>
      <c r="BB10407" s="138">
        <f t="shared" ca="1" si="190"/>
        <v>1</v>
      </c>
    </row>
    <row r="10408" spans="52:54" ht="15.75" customHeight="1">
      <c r="AZ10408" s="138">
        <f t="shared" ca="1" si="188"/>
        <v>271000</v>
      </c>
      <c r="BA10408" s="138">
        <f t="shared" ca="1" si="189"/>
        <v>270999</v>
      </c>
      <c r="BB10408" s="138">
        <f t="shared" ca="1" si="190"/>
        <v>1</v>
      </c>
    </row>
    <row r="10409" spans="52:54" ht="15.75" customHeight="1">
      <c r="AZ10409" s="138">
        <f t="shared" ca="1" si="188"/>
        <v>232000</v>
      </c>
      <c r="BA10409" s="138">
        <f t="shared" ca="1" si="189"/>
        <v>231999</v>
      </c>
      <c r="BB10409" s="138">
        <f t="shared" ca="1" si="190"/>
        <v>1</v>
      </c>
    </row>
    <row r="10410" spans="52:54" ht="15.75" customHeight="1">
      <c r="AZ10410" s="138">
        <f t="shared" ca="1" si="188"/>
        <v>130000</v>
      </c>
      <c r="BA10410" s="138">
        <f t="shared" ca="1" si="189"/>
        <v>129999</v>
      </c>
      <c r="BB10410" s="138">
        <f t="shared" ca="1" si="190"/>
        <v>1</v>
      </c>
    </row>
    <row r="10411" spans="52:54" ht="15.75" customHeight="1">
      <c r="AZ10411" s="138">
        <f t="shared" ca="1" si="188"/>
        <v>368000</v>
      </c>
      <c r="BA10411" s="138">
        <f t="shared" ca="1" si="189"/>
        <v>367999</v>
      </c>
      <c r="BB10411" s="138">
        <f t="shared" ca="1" si="190"/>
        <v>1</v>
      </c>
    </row>
    <row r="10412" spans="52:54" ht="15.75" customHeight="1">
      <c r="AZ10412" s="138">
        <f t="shared" ca="1" si="188"/>
        <v>305000</v>
      </c>
      <c r="BA10412" s="138">
        <f t="shared" ca="1" si="189"/>
        <v>304999</v>
      </c>
      <c r="BB10412" s="138">
        <f t="shared" ca="1" si="190"/>
        <v>1</v>
      </c>
    </row>
    <row r="10413" spans="52:54" ht="15.75" customHeight="1">
      <c r="AZ10413" s="138">
        <f t="shared" ca="1" si="188"/>
        <v>393000</v>
      </c>
      <c r="BA10413" s="138">
        <f t="shared" ca="1" si="189"/>
        <v>392999</v>
      </c>
      <c r="BB10413" s="138">
        <f t="shared" ca="1" si="190"/>
        <v>1</v>
      </c>
    </row>
    <row r="10414" spans="52:54" ht="15.75" customHeight="1">
      <c r="AZ10414" s="138">
        <f t="shared" ca="1" si="188"/>
        <v>121000</v>
      </c>
      <c r="BA10414" s="138">
        <f t="shared" ca="1" si="189"/>
        <v>120999</v>
      </c>
      <c r="BB10414" s="138">
        <f t="shared" ca="1" si="190"/>
        <v>1</v>
      </c>
    </row>
    <row r="10415" spans="52:54" ht="15.75" customHeight="1">
      <c r="AZ10415" s="138">
        <f t="shared" ca="1" si="188"/>
        <v>293000</v>
      </c>
      <c r="BA10415" s="138">
        <f t="shared" ca="1" si="189"/>
        <v>292999</v>
      </c>
      <c r="BB10415" s="138">
        <f t="shared" ca="1" si="190"/>
        <v>1</v>
      </c>
    </row>
    <row r="10416" spans="52:54" ht="15.75" customHeight="1">
      <c r="AZ10416" s="138">
        <f t="shared" ca="1" si="188"/>
        <v>391000</v>
      </c>
      <c r="BA10416" s="138">
        <f t="shared" ca="1" si="189"/>
        <v>390999</v>
      </c>
      <c r="BB10416" s="138">
        <f t="shared" ca="1" si="190"/>
        <v>1</v>
      </c>
    </row>
    <row r="10417" spans="52:54" ht="15.75" customHeight="1">
      <c r="AZ10417" s="138">
        <f t="shared" ca="1" si="188"/>
        <v>120000</v>
      </c>
      <c r="BA10417" s="138">
        <f t="shared" ca="1" si="189"/>
        <v>119999</v>
      </c>
      <c r="BB10417" s="138">
        <f t="shared" ca="1" si="190"/>
        <v>1</v>
      </c>
    </row>
    <row r="10418" spans="52:54" ht="15.75" customHeight="1">
      <c r="AZ10418" s="138">
        <f t="shared" ca="1" si="188"/>
        <v>174000</v>
      </c>
      <c r="BA10418" s="138">
        <f t="shared" ca="1" si="189"/>
        <v>173999</v>
      </c>
      <c r="BB10418" s="138">
        <f t="shared" ca="1" si="190"/>
        <v>1</v>
      </c>
    </row>
    <row r="10419" spans="52:54" ht="15.75" customHeight="1">
      <c r="AZ10419" s="138">
        <f t="shared" ca="1" si="188"/>
        <v>357000</v>
      </c>
      <c r="BA10419" s="138">
        <f t="shared" ca="1" si="189"/>
        <v>356999</v>
      </c>
      <c r="BB10419" s="138">
        <f t="shared" ca="1" si="190"/>
        <v>1</v>
      </c>
    </row>
    <row r="10420" spans="52:54" ht="15.75" customHeight="1">
      <c r="AZ10420" s="138">
        <f t="shared" ca="1" si="188"/>
        <v>211000</v>
      </c>
      <c r="BA10420" s="138">
        <f t="shared" ca="1" si="189"/>
        <v>210999</v>
      </c>
      <c r="BB10420" s="138">
        <f t="shared" ca="1" si="190"/>
        <v>1</v>
      </c>
    </row>
    <row r="10421" spans="52:54" ht="15.75" customHeight="1">
      <c r="AZ10421" s="138">
        <f t="shared" ca="1" si="188"/>
        <v>253000</v>
      </c>
      <c r="BA10421" s="138">
        <f t="shared" ca="1" si="189"/>
        <v>252999</v>
      </c>
      <c r="BB10421" s="138">
        <f t="shared" ca="1" si="190"/>
        <v>1</v>
      </c>
    </row>
    <row r="10422" spans="52:54" ht="15.75" customHeight="1">
      <c r="AZ10422" s="138">
        <f t="shared" ca="1" si="188"/>
        <v>165000</v>
      </c>
      <c r="BA10422" s="138">
        <f t="shared" ca="1" si="189"/>
        <v>164999</v>
      </c>
      <c r="BB10422" s="138">
        <f t="shared" ca="1" si="190"/>
        <v>1</v>
      </c>
    </row>
    <row r="10423" spans="52:54" ht="15.75" customHeight="1">
      <c r="AZ10423" s="138">
        <f t="shared" ca="1" si="188"/>
        <v>350000</v>
      </c>
      <c r="BA10423" s="138">
        <f t="shared" ca="1" si="189"/>
        <v>349999</v>
      </c>
      <c r="BB10423" s="138">
        <f t="shared" ca="1" si="190"/>
        <v>1</v>
      </c>
    </row>
    <row r="10424" spans="52:54" ht="15.75" customHeight="1">
      <c r="AZ10424" s="138">
        <f t="shared" ca="1" si="188"/>
        <v>370000</v>
      </c>
      <c r="BA10424" s="138">
        <f t="shared" ca="1" si="189"/>
        <v>369999</v>
      </c>
      <c r="BB10424" s="138">
        <f t="shared" ca="1" si="190"/>
        <v>1</v>
      </c>
    </row>
    <row r="10425" spans="52:54" ht="15.75" customHeight="1">
      <c r="AZ10425" s="138">
        <f t="shared" ca="1" si="188"/>
        <v>197000</v>
      </c>
      <c r="BA10425" s="138">
        <f t="shared" ca="1" si="189"/>
        <v>196999</v>
      </c>
      <c r="BB10425" s="138">
        <f t="shared" ca="1" si="190"/>
        <v>1</v>
      </c>
    </row>
    <row r="10426" spans="52:54" ht="15.75" customHeight="1">
      <c r="AZ10426" s="138">
        <f t="shared" ca="1" si="188"/>
        <v>267000</v>
      </c>
      <c r="BA10426" s="138">
        <f t="shared" ca="1" si="189"/>
        <v>266999</v>
      </c>
      <c r="BB10426" s="138">
        <f t="shared" ca="1" si="190"/>
        <v>1</v>
      </c>
    </row>
    <row r="10427" spans="52:54" ht="15.75" customHeight="1">
      <c r="AZ10427" s="138">
        <f t="shared" ca="1" si="188"/>
        <v>325000</v>
      </c>
      <c r="BA10427" s="138">
        <f t="shared" ca="1" si="189"/>
        <v>324999</v>
      </c>
      <c r="BB10427" s="138">
        <f t="shared" ca="1" si="190"/>
        <v>1</v>
      </c>
    </row>
    <row r="10428" spans="52:54" ht="15.75" customHeight="1">
      <c r="AZ10428" s="138">
        <f t="shared" ca="1" si="188"/>
        <v>147000</v>
      </c>
      <c r="BA10428" s="138">
        <f t="shared" ca="1" si="189"/>
        <v>146999</v>
      </c>
      <c r="BB10428" s="138">
        <f t="shared" ca="1" si="190"/>
        <v>1</v>
      </c>
    </row>
    <row r="10429" spans="52:54" ht="15.75" customHeight="1">
      <c r="AZ10429" s="138">
        <f t="shared" ca="1" si="188"/>
        <v>185000</v>
      </c>
      <c r="BA10429" s="138">
        <f t="shared" ca="1" si="189"/>
        <v>184999</v>
      </c>
      <c r="BB10429" s="138">
        <f t="shared" ca="1" si="190"/>
        <v>1</v>
      </c>
    </row>
    <row r="10430" spans="52:54" ht="15.75" customHeight="1">
      <c r="AZ10430" s="138">
        <f t="shared" ca="1" si="188"/>
        <v>281000</v>
      </c>
      <c r="BA10430" s="138">
        <f t="shared" ca="1" si="189"/>
        <v>280999</v>
      </c>
      <c r="BB10430" s="138">
        <f t="shared" ca="1" si="190"/>
        <v>1</v>
      </c>
    </row>
    <row r="10431" spans="52:54" ht="15.75" customHeight="1">
      <c r="AZ10431" s="138">
        <f t="shared" ca="1" si="188"/>
        <v>195000</v>
      </c>
      <c r="BA10431" s="138">
        <f t="shared" ca="1" si="189"/>
        <v>194999</v>
      </c>
      <c r="BB10431" s="138">
        <f t="shared" ca="1" si="190"/>
        <v>1</v>
      </c>
    </row>
    <row r="10432" spans="52:54" ht="15.75" customHeight="1">
      <c r="AZ10432" s="138">
        <f t="shared" ca="1" si="188"/>
        <v>326000</v>
      </c>
      <c r="BA10432" s="138">
        <f t="shared" ca="1" si="189"/>
        <v>325999</v>
      </c>
      <c r="BB10432" s="138">
        <f t="shared" ca="1" si="190"/>
        <v>1</v>
      </c>
    </row>
    <row r="10433" spans="52:54" ht="15.75" customHeight="1">
      <c r="AZ10433" s="138">
        <f t="shared" ca="1" si="188"/>
        <v>352000</v>
      </c>
      <c r="BA10433" s="138">
        <f t="shared" ca="1" si="189"/>
        <v>351999</v>
      </c>
      <c r="BB10433" s="138">
        <f t="shared" ca="1" si="190"/>
        <v>1</v>
      </c>
    </row>
    <row r="10434" spans="52:54" ht="15.75" customHeight="1">
      <c r="AZ10434" s="138">
        <f t="shared" ca="1" si="188"/>
        <v>372000</v>
      </c>
      <c r="BA10434" s="138">
        <f t="shared" ca="1" si="189"/>
        <v>371999</v>
      </c>
      <c r="BB10434" s="138">
        <f t="shared" ca="1" si="190"/>
        <v>1</v>
      </c>
    </row>
    <row r="10435" spans="52:54" ht="15.75" customHeight="1">
      <c r="AZ10435" s="138">
        <f t="shared" ca="1" si="188"/>
        <v>303000</v>
      </c>
      <c r="BA10435" s="138">
        <f t="shared" ca="1" si="189"/>
        <v>302999</v>
      </c>
      <c r="BB10435" s="138">
        <f t="shared" ca="1" si="190"/>
        <v>1</v>
      </c>
    </row>
    <row r="10436" spans="52:54" ht="15.75" customHeight="1">
      <c r="AZ10436" s="138">
        <f t="shared" ca="1" si="188"/>
        <v>242000</v>
      </c>
      <c r="BA10436" s="138">
        <f t="shared" ca="1" si="189"/>
        <v>241999</v>
      </c>
      <c r="BB10436" s="138">
        <f t="shared" ca="1" si="190"/>
        <v>1</v>
      </c>
    </row>
    <row r="10437" spans="52:54" ht="15.75" customHeight="1">
      <c r="AZ10437" s="138">
        <f t="shared" ca="1" si="188"/>
        <v>369000</v>
      </c>
      <c r="BA10437" s="138">
        <f t="shared" ca="1" si="189"/>
        <v>368999</v>
      </c>
      <c r="BB10437" s="138">
        <f t="shared" ca="1" si="190"/>
        <v>1</v>
      </c>
    </row>
    <row r="10438" spans="52:54" ht="15.75" customHeight="1">
      <c r="AZ10438" s="138">
        <f t="shared" ca="1" si="188"/>
        <v>305000</v>
      </c>
      <c r="BA10438" s="138">
        <f t="shared" ca="1" si="189"/>
        <v>304999</v>
      </c>
      <c r="BB10438" s="138">
        <f t="shared" ca="1" si="190"/>
        <v>1</v>
      </c>
    </row>
    <row r="10439" spans="52:54" ht="15.75" customHeight="1">
      <c r="AZ10439" s="138">
        <f t="shared" ca="1" si="188"/>
        <v>267000</v>
      </c>
      <c r="BA10439" s="138">
        <f t="shared" ca="1" si="189"/>
        <v>266999</v>
      </c>
      <c r="BB10439" s="138">
        <f t="shared" ca="1" si="190"/>
        <v>1</v>
      </c>
    </row>
    <row r="10440" spans="52:54" ht="15.75" customHeight="1">
      <c r="AZ10440" s="138">
        <f t="shared" ca="1" si="188"/>
        <v>132000</v>
      </c>
      <c r="BA10440" s="138">
        <f t="shared" ca="1" si="189"/>
        <v>131999</v>
      </c>
      <c r="BB10440" s="138">
        <f t="shared" ca="1" si="190"/>
        <v>1</v>
      </c>
    </row>
    <row r="10441" spans="52:54" ht="15.75" customHeight="1">
      <c r="AZ10441" s="138">
        <f t="shared" ca="1" si="188"/>
        <v>325000</v>
      </c>
      <c r="BA10441" s="138">
        <f t="shared" ca="1" si="189"/>
        <v>324999</v>
      </c>
      <c r="BB10441" s="138">
        <f t="shared" ca="1" si="190"/>
        <v>1</v>
      </c>
    </row>
    <row r="10442" spans="52:54" ht="15.75" customHeight="1">
      <c r="AZ10442" s="138">
        <f t="shared" ca="1" si="188"/>
        <v>219000</v>
      </c>
      <c r="BA10442" s="138">
        <f t="shared" ca="1" si="189"/>
        <v>218999</v>
      </c>
      <c r="BB10442" s="138">
        <f t="shared" ca="1" si="190"/>
        <v>1</v>
      </c>
    </row>
    <row r="10443" spans="52:54" ht="15.75" customHeight="1">
      <c r="AZ10443" s="138">
        <f t="shared" ca="1" si="188"/>
        <v>254000</v>
      </c>
      <c r="BA10443" s="138">
        <f t="shared" ca="1" si="189"/>
        <v>253999</v>
      </c>
      <c r="BB10443" s="138">
        <f t="shared" ca="1" si="190"/>
        <v>1</v>
      </c>
    </row>
    <row r="10444" spans="52:54" ht="15.75" customHeight="1">
      <c r="AZ10444" s="138">
        <f t="shared" ca="1" si="188"/>
        <v>106000</v>
      </c>
      <c r="BA10444" s="138">
        <f t="shared" ca="1" si="189"/>
        <v>105999</v>
      </c>
      <c r="BB10444" s="138">
        <f t="shared" ca="1" si="190"/>
        <v>1</v>
      </c>
    </row>
    <row r="10445" spans="52:54" ht="15.75" customHeight="1">
      <c r="AZ10445" s="138">
        <f t="shared" ca="1" si="188"/>
        <v>187000</v>
      </c>
      <c r="BA10445" s="138">
        <f t="shared" ca="1" si="189"/>
        <v>186999</v>
      </c>
      <c r="BB10445" s="138">
        <f t="shared" ca="1" si="190"/>
        <v>1</v>
      </c>
    </row>
    <row r="10446" spans="52:54" ht="15.75" customHeight="1">
      <c r="AZ10446" s="138">
        <f t="shared" ca="1" si="188"/>
        <v>294000</v>
      </c>
      <c r="BA10446" s="138">
        <f t="shared" ca="1" si="189"/>
        <v>293999</v>
      </c>
      <c r="BB10446" s="138">
        <f t="shared" ca="1" si="190"/>
        <v>1</v>
      </c>
    </row>
    <row r="10447" spans="52:54" ht="15.75" customHeight="1">
      <c r="AZ10447" s="138">
        <f t="shared" ca="1" si="188"/>
        <v>160000</v>
      </c>
      <c r="BA10447" s="138">
        <f t="shared" ca="1" si="189"/>
        <v>159999</v>
      </c>
      <c r="BB10447" s="138">
        <f t="shared" ca="1" si="190"/>
        <v>1</v>
      </c>
    </row>
    <row r="10448" spans="52:54" ht="15.75" customHeight="1">
      <c r="AZ10448" s="138">
        <f t="shared" ca="1" si="188"/>
        <v>236000</v>
      </c>
      <c r="BA10448" s="138">
        <f t="shared" ca="1" si="189"/>
        <v>235999</v>
      </c>
      <c r="BB10448" s="138">
        <f t="shared" ca="1" si="190"/>
        <v>1</v>
      </c>
    </row>
    <row r="10449" spans="52:54" ht="15.75" customHeight="1">
      <c r="AZ10449" s="138">
        <f t="shared" ca="1" si="188"/>
        <v>234000</v>
      </c>
      <c r="BA10449" s="138">
        <f t="shared" ca="1" si="189"/>
        <v>233999</v>
      </c>
      <c r="BB10449" s="138">
        <f t="shared" ca="1" si="190"/>
        <v>1</v>
      </c>
    </row>
    <row r="10450" spans="52:54" ht="15.75" customHeight="1">
      <c r="AZ10450" s="138">
        <f t="shared" ca="1" si="188"/>
        <v>310000</v>
      </c>
      <c r="BA10450" s="138">
        <f t="shared" ca="1" si="189"/>
        <v>309999</v>
      </c>
      <c r="BB10450" s="138">
        <f t="shared" ca="1" si="190"/>
        <v>1</v>
      </c>
    </row>
    <row r="10451" spans="52:54" ht="15.75" customHeight="1">
      <c r="AZ10451" s="138">
        <f t="shared" ca="1" si="188"/>
        <v>320000</v>
      </c>
      <c r="BA10451" s="138">
        <f t="shared" ca="1" si="189"/>
        <v>319999</v>
      </c>
      <c r="BB10451" s="138">
        <f t="shared" ca="1" si="190"/>
        <v>1</v>
      </c>
    </row>
    <row r="10452" spans="52:54" ht="15.75" customHeight="1">
      <c r="AZ10452" s="138">
        <f t="shared" ca="1" si="188"/>
        <v>247000</v>
      </c>
      <c r="BA10452" s="138">
        <f t="shared" ca="1" si="189"/>
        <v>246999</v>
      </c>
      <c r="BB10452" s="138">
        <f t="shared" ca="1" si="190"/>
        <v>1</v>
      </c>
    </row>
    <row r="10453" spans="52:54" ht="15.75" customHeight="1">
      <c r="AZ10453" s="138">
        <f t="shared" ca="1" si="188"/>
        <v>154000</v>
      </c>
      <c r="BA10453" s="138">
        <f t="shared" ca="1" si="189"/>
        <v>153999</v>
      </c>
      <c r="BB10453" s="138">
        <f t="shared" ca="1" si="190"/>
        <v>1</v>
      </c>
    </row>
    <row r="10454" spans="52:54" ht="15.75" customHeight="1">
      <c r="AZ10454" s="138">
        <f t="shared" ca="1" si="188"/>
        <v>358000</v>
      </c>
      <c r="BA10454" s="138">
        <f t="shared" ca="1" si="189"/>
        <v>357999</v>
      </c>
      <c r="BB10454" s="138">
        <f t="shared" ca="1" si="190"/>
        <v>1</v>
      </c>
    </row>
    <row r="10455" spans="52:54" ht="15.75" customHeight="1">
      <c r="AZ10455" s="138">
        <f t="shared" ca="1" si="188"/>
        <v>255000</v>
      </c>
      <c r="BA10455" s="138">
        <f t="shared" ca="1" si="189"/>
        <v>254999</v>
      </c>
      <c r="BB10455" s="138">
        <f t="shared" ca="1" si="190"/>
        <v>1</v>
      </c>
    </row>
    <row r="10456" spans="52:54" ht="15.75" customHeight="1">
      <c r="AZ10456" s="138">
        <f t="shared" ca="1" si="188"/>
        <v>345000</v>
      </c>
      <c r="BA10456" s="138">
        <f t="shared" ca="1" si="189"/>
        <v>344999</v>
      </c>
      <c r="BB10456" s="138">
        <f t="shared" ca="1" si="190"/>
        <v>1</v>
      </c>
    </row>
    <row r="10457" spans="52:54" ht="15.75" customHeight="1">
      <c r="AZ10457" s="138">
        <f t="shared" ca="1" si="188"/>
        <v>307000</v>
      </c>
      <c r="BA10457" s="138">
        <f t="shared" ca="1" si="189"/>
        <v>306999</v>
      </c>
      <c r="BB10457" s="138">
        <f t="shared" ca="1" si="190"/>
        <v>1</v>
      </c>
    </row>
    <row r="10458" spans="52:54" ht="15.75" customHeight="1">
      <c r="AZ10458" s="138">
        <f t="shared" ca="1" si="188"/>
        <v>373000</v>
      </c>
      <c r="BA10458" s="138">
        <f t="shared" ca="1" si="189"/>
        <v>372999</v>
      </c>
      <c r="BB10458" s="138">
        <f t="shared" ca="1" si="190"/>
        <v>1</v>
      </c>
    </row>
    <row r="10459" spans="52:54" ht="15.75" customHeight="1">
      <c r="AZ10459" s="138">
        <f t="shared" ref="AZ10459:AZ10713" ca="1" si="191">RANDBETWEEN(100,400)*1000</f>
        <v>207000</v>
      </c>
      <c r="BA10459" s="138">
        <f t="shared" ref="BA10459:BA10713" ca="1" si="192">+AZ10459-1</f>
        <v>206999</v>
      </c>
      <c r="BB10459" s="138">
        <f t="shared" ref="BB10459:BB10713" ca="1" si="193">+AZ10459-BA10459</f>
        <v>1</v>
      </c>
    </row>
    <row r="10460" spans="52:54" ht="15.75" customHeight="1">
      <c r="AZ10460" s="138">
        <f t="shared" ca="1" si="191"/>
        <v>257000</v>
      </c>
      <c r="BA10460" s="138">
        <f t="shared" ca="1" si="192"/>
        <v>256999</v>
      </c>
      <c r="BB10460" s="138">
        <f t="shared" ca="1" si="193"/>
        <v>1</v>
      </c>
    </row>
    <row r="10461" spans="52:54" ht="15.75" customHeight="1">
      <c r="AZ10461" s="138">
        <f t="shared" ca="1" si="191"/>
        <v>302000</v>
      </c>
      <c r="BA10461" s="138">
        <f t="shared" ca="1" si="192"/>
        <v>301999</v>
      </c>
      <c r="BB10461" s="138">
        <f t="shared" ca="1" si="193"/>
        <v>1</v>
      </c>
    </row>
    <row r="10462" spans="52:54" ht="15.75" customHeight="1">
      <c r="AZ10462" s="138">
        <f t="shared" ca="1" si="191"/>
        <v>182000</v>
      </c>
      <c r="BA10462" s="138">
        <f t="shared" ca="1" si="192"/>
        <v>181999</v>
      </c>
      <c r="BB10462" s="138">
        <f t="shared" ca="1" si="193"/>
        <v>1</v>
      </c>
    </row>
    <row r="10463" spans="52:54" ht="15.75" customHeight="1">
      <c r="AZ10463" s="138">
        <f t="shared" ca="1" si="191"/>
        <v>346000</v>
      </c>
      <c r="BA10463" s="138">
        <f t="shared" ca="1" si="192"/>
        <v>345999</v>
      </c>
      <c r="BB10463" s="138">
        <f t="shared" ca="1" si="193"/>
        <v>1</v>
      </c>
    </row>
    <row r="10464" spans="52:54" ht="15.75" customHeight="1">
      <c r="AZ10464" s="138">
        <f t="shared" ca="1" si="191"/>
        <v>146000</v>
      </c>
      <c r="BA10464" s="138">
        <f t="shared" ca="1" si="192"/>
        <v>145999</v>
      </c>
      <c r="BB10464" s="138">
        <f t="shared" ca="1" si="193"/>
        <v>1</v>
      </c>
    </row>
    <row r="10465" spans="52:54" ht="15.75" customHeight="1">
      <c r="AZ10465" s="138">
        <f t="shared" ca="1" si="191"/>
        <v>391000</v>
      </c>
      <c r="BA10465" s="138">
        <f t="shared" ca="1" si="192"/>
        <v>390999</v>
      </c>
      <c r="BB10465" s="138">
        <f t="shared" ca="1" si="193"/>
        <v>1</v>
      </c>
    </row>
    <row r="10466" spans="52:54" ht="15.75" customHeight="1">
      <c r="AZ10466" s="138">
        <f t="shared" ca="1" si="191"/>
        <v>288000</v>
      </c>
      <c r="BA10466" s="138">
        <f t="shared" ca="1" si="192"/>
        <v>287999</v>
      </c>
      <c r="BB10466" s="138">
        <f t="shared" ca="1" si="193"/>
        <v>1</v>
      </c>
    </row>
    <row r="10467" spans="52:54" ht="15.75" customHeight="1">
      <c r="AZ10467" s="138">
        <f t="shared" ca="1" si="191"/>
        <v>229000</v>
      </c>
      <c r="BA10467" s="138">
        <f t="shared" ca="1" si="192"/>
        <v>228999</v>
      </c>
      <c r="BB10467" s="138">
        <f t="shared" ca="1" si="193"/>
        <v>1</v>
      </c>
    </row>
    <row r="10468" spans="52:54" ht="15.75" customHeight="1">
      <c r="AZ10468" s="138">
        <f t="shared" ca="1" si="191"/>
        <v>150000</v>
      </c>
      <c r="BA10468" s="138">
        <f t="shared" ca="1" si="192"/>
        <v>149999</v>
      </c>
      <c r="BB10468" s="138">
        <f t="shared" ca="1" si="193"/>
        <v>1</v>
      </c>
    </row>
    <row r="10469" spans="52:54" ht="15.75" customHeight="1">
      <c r="AZ10469" s="138">
        <f t="shared" ca="1" si="191"/>
        <v>332000</v>
      </c>
      <c r="BA10469" s="138">
        <f t="shared" ca="1" si="192"/>
        <v>331999</v>
      </c>
      <c r="BB10469" s="138">
        <f t="shared" ca="1" si="193"/>
        <v>1</v>
      </c>
    </row>
    <row r="10470" spans="52:54" ht="15.75" customHeight="1">
      <c r="AZ10470" s="138">
        <f t="shared" ca="1" si="191"/>
        <v>302000</v>
      </c>
      <c r="BA10470" s="138">
        <f t="shared" ca="1" si="192"/>
        <v>301999</v>
      </c>
      <c r="BB10470" s="138">
        <f t="shared" ca="1" si="193"/>
        <v>1</v>
      </c>
    </row>
    <row r="10471" spans="52:54" ht="15.75" customHeight="1">
      <c r="AZ10471" s="138">
        <f t="shared" ca="1" si="191"/>
        <v>258000</v>
      </c>
      <c r="BA10471" s="138">
        <f t="shared" ca="1" si="192"/>
        <v>257999</v>
      </c>
      <c r="BB10471" s="138">
        <f t="shared" ca="1" si="193"/>
        <v>1</v>
      </c>
    </row>
    <row r="10472" spans="52:54" ht="15.75" customHeight="1">
      <c r="AZ10472" s="138">
        <f t="shared" ca="1" si="191"/>
        <v>325000</v>
      </c>
      <c r="BA10472" s="138">
        <f t="shared" ca="1" si="192"/>
        <v>324999</v>
      </c>
      <c r="BB10472" s="138">
        <f t="shared" ca="1" si="193"/>
        <v>1</v>
      </c>
    </row>
    <row r="10473" spans="52:54" ht="15.75" customHeight="1">
      <c r="AZ10473" s="138">
        <f t="shared" ca="1" si="191"/>
        <v>227000</v>
      </c>
      <c r="BA10473" s="138">
        <f t="shared" ca="1" si="192"/>
        <v>226999</v>
      </c>
      <c r="BB10473" s="138">
        <f t="shared" ca="1" si="193"/>
        <v>1</v>
      </c>
    </row>
    <row r="10474" spans="52:54" ht="15.75" customHeight="1">
      <c r="AZ10474" s="138">
        <f t="shared" ca="1" si="191"/>
        <v>264000</v>
      </c>
      <c r="BA10474" s="138">
        <f t="shared" ca="1" si="192"/>
        <v>263999</v>
      </c>
      <c r="BB10474" s="138">
        <f t="shared" ca="1" si="193"/>
        <v>1</v>
      </c>
    </row>
    <row r="10475" spans="52:54" ht="15.75" customHeight="1">
      <c r="AZ10475" s="138">
        <f t="shared" ca="1" si="191"/>
        <v>384000</v>
      </c>
      <c r="BA10475" s="138">
        <f t="shared" ca="1" si="192"/>
        <v>383999</v>
      </c>
      <c r="BB10475" s="138">
        <f t="shared" ca="1" si="193"/>
        <v>1</v>
      </c>
    </row>
    <row r="10476" spans="52:54" ht="15.75" customHeight="1">
      <c r="AZ10476" s="138">
        <f t="shared" ca="1" si="191"/>
        <v>261000</v>
      </c>
      <c r="BA10476" s="138">
        <f t="shared" ca="1" si="192"/>
        <v>260999</v>
      </c>
      <c r="BB10476" s="138">
        <f t="shared" ca="1" si="193"/>
        <v>1</v>
      </c>
    </row>
    <row r="10477" spans="52:54" ht="15.75" customHeight="1">
      <c r="AZ10477" s="138">
        <f t="shared" ca="1" si="191"/>
        <v>228000</v>
      </c>
      <c r="BA10477" s="138">
        <f t="shared" ca="1" si="192"/>
        <v>227999</v>
      </c>
      <c r="BB10477" s="138">
        <f t="shared" ca="1" si="193"/>
        <v>1</v>
      </c>
    </row>
    <row r="10478" spans="52:54" ht="15.75" customHeight="1">
      <c r="AZ10478" s="138">
        <f t="shared" ca="1" si="191"/>
        <v>319000</v>
      </c>
      <c r="BA10478" s="138">
        <f t="shared" ca="1" si="192"/>
        <v>318999</v>
      </c>
      <c r="BB10478" s="138">
        <f t="shared" ca="1" si="193"/>
        <v>1</v>
      </c>
    </row>
    <row r="10479" spans="52:54" ht="15.75" customHeight="1">
      <c r="AZ10479" s="138">
        <f t="shared" ca="1" si="191"/>
        <v>311000</v>
      </c>
      <c r="BA10479" s="138">
        <f t="shared" ca="1" si="192"/>
        <v>310999</v>
      </c>
      <c r="BB10479" s="138">
        <f t="shared" ca="1" si="193"/>
        <v>1</v>
      </c>
    </row>
    <row r="10480" spans="52:54" ht="15.75" customHeight="1">
      <c r="AZ10480" s="138">
        <f t="shared" ca="1" si="191"/>
        <v>397000</v>
      </c>
      <c r="BA10480" s="138">
        <f t="shared" ca="1" si="192"/>
        <v>396999</v>
      </c>
      <c r="BB10480" s="138">
        <f t="shared" ca="1" si="193"/>
        <v>1</v>
      </c>
    </row>
    <row r="10481" spans="52:54" ht="15.75" customHeight="1">
      <c r="AZ10481" s="138">
        <f t="shared" ca="1" si="191"/>
        <v>269000</v>
      </c>
      <c r="BA10481" s="138">
        <f t="shared" ca="1" si="192"/>
        <v>268999</v>
      </c>
      <c r="BB10481" s="138">
        <f t="shared" ca="1" si="193"/>
        <v>1</v>
      </c>
    </row>
    <row r="10482" spans="52:54" ht="15.75" customHeight="1">
      <c r="AZ10482" s="138">
        <f t="shared" ca="1" si="191"/>
        <v>243000</v>
      </c>
      <c r="BA10482" s="138">
        <f t="shared" ca="1" si="192"/>
        <v>242999</v>
      </c>
      <c r="BB10482" s="138">
        <f t="shared" ca="1" si="193"/>
        <v>1</v>
      </c>
    </row>
    <row r="10483" spans="52:54" ht="15.75" customHeight="1">
      <c r="AZ10483" s="138">
        <f t="shared" ca="1" si="191"/>
        <v>103000</v>
      </c>
      <c r="BA10483" s="138">
        <f t="shared" ca="1" si="192"/>
        <v>102999</v>
      </c>
      <c r="BB10483" s="138">
        <f t="shared" ca="1" si="193"/>
        <v>1</v>
      </c>
    </row>
    <row r="10484" spans="52:54" ht="15.75" customHeight="1">
      <c r="AZ10484" s="138">
        <f t="shared" ca="1" si="191"/>
        <v>390000</v>
      </c>
      <c r="BA10484" s="138">
        <f t="shared" ca="1" si="192"/>
        <v>389999</v>
      </c>
      <c r="BB10484" s="138">
        <f t="shared" ca="1" si="193"/>
        <v>1</v>
      </c>
    </row>
    <row r="10485" spans="52:54" ht="15.75" customHeight="1">
      <c r="AZ10485" s="138">
        <f t="shared" ca="1" si="191"/>
        <v>179000</v>
      </c>
      <c r="BA10485" s="138">
        <f t="shared" ca="1" si="192"/>
        <v>178999</v>
      </c>
      <c r="BB10485" s="138">
        <f t="shared" ca="1" si="193"/>
        <v>1</v>
      </c>
    </row>
    <row r="10486" spans="52:54" ht="15.75" customHeight="1">
      <c r="AZ10486" s="138">
        <f t="shared" ca="1" si="191"/>
        <v>106000</v>
      </c>
      <c r="BA10486" s="138">
        <f t="shared" ca="1" si="192"/>
        <v>105999</v>
      </c>
      <c r="BB10486" s="138">
        <f t="shared" ca="1" si="193"/>
        <v>1</v>
      </c>
    </row>
    <row r="10487" spans="52:54" ht="15.75" customHeight="1">
      <c r="AZ10487" s="138">
        <f t="shared" ca="1" si="191"/>
        <v>288000</v>
      </c>
      <c r="BA10487" s="138">
        <f t="shared" ca="1" si="192"/>
        <v>287999</v>
      </c>
      <c r="BB10487" s="138">
        <f t="shared" ca="1" si="193"/>
        <v>1</v>
      </c>
    </row>
    <row r="10488" spans="52:54" ht="15.75" customHeight="1">
      <c r="AZ10488" s="138">
        <f t="shared" ca="1" si="191"/>
        <v>151000</v>
      </c>
      <c r="BA10488" s="138">
        <f t="shared" ca="1" si="192"/>
        <v>150999</v>
      </c>
      <c r="BB10488" s="138">
        <f t="shared" ca="1" si="193"/>
        <v>1</v>
      </c>
    </row>
    <row r="10489" spans="52:54" ht="15.75" customHeight="1">
      <c r="AZ10489" s="138">
        <f t="shared" ca="1" si="191"/>
        <v>257000</v>
      </c>
      <c r="BA10489" s="138">
        <f t="shared" ca="1" si="192"/>
        <v>256999</v>
      </c>
      <c r="BB10489" s="138">
        <f t="shared" ca="1" si="193"/>
        <v>1</v>
      </c>
    </row>
    <row r="10490" spans="52:54" ht="15.75" customHeight="1">
      <c r="AZ10490" s="138">
        <f t="shared" ca="1" si="191"/>
        <v>340000</v>
      </c>
      <c r="BA10490" s="138">
        <f t="shared" ca="1" si="192"/>
        <v>339999</v>
      </c>
      <c r="BB10490" s="138">
        <f t="shared" ca="1" si="193"/>
        <v>1</v>
      </c>
    </row>
    <row r="10491" spans="52:54" ht="15.75" customHeight="1">
      <c r="AZ10491" s="138">
        <f t="shared" ca="1" si="191"/>
        <v>241000</v>
      </c>
      <c r="BA10491" s="138">
        <f t="shared" ca="1" si="192"/>
        <v>240999</v>
      </c>
      <c r="BB10491" s="138">
        <f t="shared" ca="1" si="193"/>
        <v>1</v>
      </c>
    </row>
    <row r="10492" spans="52:54" ht="15.75" customHeight="1">
      <c r="AZ10492" s="138">
        <f t="shared" ca="1" si="191"/>
        <v>296000</v>
      </c>
      <c r="BA10492" s="138">
        <f t="shared" ca="1" si="192"/>
        <v>295999</v>
      </c>
      <c r="BB10492" s="138">
        <f t="shared" ca="1" si="193"/>
        <v>1</v>
      </c>
    </row>
    <row r="10493" spans="52:54" ht="15.75" customHeight="1">
      <c r="AZ10493" s="138">
        <f t="shared" ca="1" si="191"/>
        <v>237000</v>
      </c>
      <c r="BA10493" s="138">
        <f t="shared" ca="1" si="192"/>
        <v>236999</v>
      </c>
      <c r="BB10493" s="138">
        <f t="shared" ca="1" si="193"/>
        <v>1</v>
      </c>
    </row>
    <row r="10494" spans="52:54" ht="15.75" customHeight="1">
      <c r="AZ10494" s="138">
        <f t="shared" ca="1" si="191"/>
        <v>140000</v>
      </c>
      <c r="BA10494" s="138">
        <f t="shared" ca="1" si="192"/>
        <v>139999</v>
      </c>
      <c r="BB10494" s="138">
        <f t="shared" ca="1" si="193"/>
        <v>1</v>
      </c>
    </row>
    <row r="10495" spans="52:54" ht="15.75" customHeight="1">
      <c r="AZ10495" s="138">
        <f t="shared" ca="1" si="191"/>
        <v>302000</v>
      </c>
      <c r="BA10495" s="138">
        <f t="shared" ca="1" si="192"/>
        <v>301999</v>
      </c>
      <c r="BB10495" s="138">
        <f t="shared" ca="1" si="193"/>
        <v>1</v>
      </c>
    </row>
    <row r="10496" spans="52:54" ht="15.75" customHeight="1">
      <c r="AZ10496" s="138">
        <f t="shared" ca="1" si="191"/>
        <v>259000</v>
      </c>
      <c r="BA10496" s="138">
        <f t="shared" ca="1" si="192"/>
        <v>258999</v>
      </c>
      <c r="BB10496" s="138">
        <f t="shared" ca="1" si="193"/>
        <v>1</v>
      </c>
    </row>
    <row r="10497" spans="52:54" ht="15.75" customHeight="1">
      <c r="AZ10497" s="138">
        <f t="shared" ca="1" si="191"/>
        <v>290000</v>
      </c>
      <c r="BA10497" s="138">
        <f t="shared" ca="1" si="192"/>
        <v>289999</v>
      </c>
      <c r="BB10497" s="138">
        <f t="shared" ca="1" si="193"/>
        <v>1</v>
      </c>
    </row>
    <row r="10498" spans="52:54" ht="15.75" customHeight="1">
      <c r="AZ10498" s="138">
        <f t="shared" ca="1" si="191"/>
        <v>214000</v>
      </c>
      <c r="BA10498" s="138">
        <f t="shared" ca="1" si="192"/>
        <v>213999</v>
      </c>
      <c r="BB10498" s="138">
        <f t="shared" ca="1" si="193"/>
        <v>1</v>
      </c>
    </row>
    <row r="10499" spans="52:54" ht="15.75" customHeight="1">
      <c r="AZ10499" s="138">
        <f t="shared" ca="1" si="191"/>
        <v>176000</v>
      </c>
      <c r="BA10499" s="138">
        <f t="shared" ca="1" si="192"/>
        <v>175999</v>
      </c>
      <c r="BB10499" s="138">
        <f t="shared" ca="1" si="193"/>
        <v>1</v>
      </c>
    </row>
    <row r="10500" spans="52:54" ht="15.75" customHeight="1">
      <c r="AZ10500" s="138">
        <f t="shared" ca="1" si="191"/>
        <v>178000</v>
      </c>
      <c r="BA10500" s="138">
        <f t="shared" ca="1" si="192"/>
        <v>177999</v>
      </c>
      <c r="BB10500" s="138">
        <f t="shared" ca="1" si="193"/>
        <v>1</v>
      </c>
    </row>
    <row r="10501" spans="52:54" ht="15.75" customHeight="1">
      <c r="AZ10501" s="138">
        <f t="shared" ca="1" si="191"/>
        <v>186000</v>
      </c>
      <c r="BA10501" s="138">
        <f t="shared" ca="1" si="192"/>
        <v>185999</v>
      </c>
      <c r="BB10501" s="138">
        <f t="shared" ca="1" si="193"/>
        <v>1</v>
      </c>
    </row>
    <row r="10502" spans="52:54" ht="15.75" customHeight="1">
      <c r="AZ10502" s="138">
        <f t="shared" ca="1" si="191"/>
        <v>256000</v>
      </c>
      <c r="BA10502" s="138">
        <f t="shared" ca="1" si="192"/>
        <v>255999</v>
      </c>
      <c r="BB10502" s="138">
        <f t="shared" ca="1" si="193"/>
        <v>1</v>
      </c>
    </row>
    <row r="10503" spans="52:54" ht="15.75" customHeight="1">
      <c r="AZ10503" s="138">
        <f t="shared" ca="1" si="191"/>
        <v>276000</v>
      </c>
      <c r="BA10503" s="138">
        <f t="shared" ca="1" si="192"/>
        <v>275999</v>
      </c>
      <c r="BB10503" s="138">
        <f t="shared" ca="1" si="193"/>
        <v>1</v>
      </c>
    </row>
    <row r="10504" spans="52:54" ht="15.75" customHeight="1">
      <c r="AZ10504" s="138">
        <f t="shared" ca="1" si="191"/>
        <v>346000</v>
      </c>
      <c r="BA10504" s="138">
        <f t="shared" ca="1" si="192"/>
        <v>345999</v>
      </c>
      <c r="BB10504" s="138">
        <f t="shared" ca="1" si="193"/>
        <v>1</v>
      </c>
    </row>
    <row r="10505" spans="52:54" ht="15.75" customHeight="1">
      <c r="AZ10505" s="138">
        <f t="shared" ca="1" si="191"/>
        <v>372000</v>
      </c>
      <c r="BA10505" s="138">
        <f t="shared" ca="1" si="192"/>
        <v>371999</v>
      </c>
      <c r="BB10505" s="138">
        <f t="shared" ca="1" si="193"/>
        <v>1</v>
      </c>
    </row>
    <row r="10506" spans="52:54" ht="15.75" customHeight="1">
      <c r="AZ10506" s="138">
        <f t="shared" ca="1" si="191"/>
        <v>171000</v>
      </c>
      <c r="BA10506" s="138">
        <f t="shared" ca="1" si="192"/>
        <v>170999</v>
      </c>
      <c r="BB10506" s="138">
        <f t="shared" ca="1" si="193"/>
        <v>1</v>
      </c>
    </row>
    <row r="10507" spans="52:54" ht="15.75" customHeight="1">
      <c r="AZ10507" s="138">
        <f t="shared" ca="1" si="191"/>
        <v>327000</v>
      </c>
      <c r="BA10507" s="138">
        <f t="shared" ca="1" si="192"/>
        <v>326999</v>
      </c>
      <c r="BB10507" s="138">
        <f t="shared" ca="1" si="193"/>
        <v>1</v>
      </c>
    </row>
    <row r="10508" spans="52:54" ht="15.75" customHeight="1">
      <c r="AZ10508" s="138">
        <f t="shared" ca="1" si="191"/>
        <v>203000</v>
      </c>
      <c r="BA10508" s="138">
        <f t="shared" ca="1" si="192"/>
        <v>202999</v>
      </c>
      <c r="BB10508" s="138">
        <f t="shared" ca="1" si="193"/>
        <v>1</v>
      </c>
    </row>
    <row r="10509" spans="52:54" ht="15.75" customHeight="1">
      <c r="AZ10509" s="138">
        <f t="shared" ca="1" si="191"/>
        <v>292000</v>
      </c>
      <c r="BA10509" s="138">
        <f t="shared" ca="1" si="192"/>
        <v>291999</v>
      </c>
      <c r="BB10509" s="138">
        <f t="shared" ca="1" si="193"/>
        <v>1</v>
      </c>
    </row>
    <row r="10510" spans="52:54" ht="15.75" customHeight="1">
      <c r="AZ10510" s="138">
        <f t="shared" ca="1" si="191"/>
        <v>390000</v>
      </c>
      <c r="BA10510" s="138">
        <f t="shared" ca="1" si="192"/>
        <v>389999</v>
      </c>
      <c r="BB10510" s="138">
        <f t="shared" ca="1" si="193"/>
        <v>1</v>
      </c>
    </row>
    <row r="10511" spans="52:54" ht="15.75" customHeight="1">
      <c r="AZ10511" s="138">
        <f t="shared" ca="1" si="191"/>
        <v>253000</v>
      </c>
      <c r="BA10511" s="138">
        <f t="shared" ca="1" si="192"/>
        <v>252999</v>
      </c>
      <c r="BB10511" s="138">
        <f t="shared" ca="1" si="193"/>
        <v>1</v>
      </c>
    </row>
    <row r="10512" spans="52:54" ht="15.75" customHeight="1">
      <c r="AZ10512" s="138">
        <f t="shared" ca="1" si="191"/>
        <v>178000</v>
      </c>
      <c r="BA10512" s="138">
        <f t="shared" ca="1" si="192"/>
        <v>177999</v>
      </c>
      <c r="BB10512" s="138">
        <f t="shared" ca="1" si="193"/>
        <v>1</v>
      </c>
    </row>
    <row r="10513" spans="52:54" ht="15.75" customHeight="1">
      <c r="AZ10513" s="138">
        <f t="shared" ca="1" si="191"/>
        <v>335000</v>
      </c>
      <c r="BA10513" s="138">
        <f t="shared" ca="1" si="192"/>
        <v>334999</v>
      </c>
      <c r="BB10513" s="138">
        <f t="shared" ca="1" si="193"/>
        <v>1</v>
      </c>
    </row>
    <row r="10514" spans="52:54" ht="15.75" customHeight="1">
      <c r="AZ10514" s="138">
        <f t="shared" ca="1" si="191"/>
        <v>135000</v>
      </c>
      <c r="BA10514" s="138">
        <f t="shared" ca="1" si="192"/>
        <v>134999</v>
      </c>
      <c r="BB10514" s="138">
        <f t="shared" ca="1" si="193"/>
        <v>1</v>
      </c>
    </row>
    <row r="10515" spans="52:54" ht="15.75" customHeight="1">
      <c r="AZ10515" s="138">
        <f t="shared" ca="1" si="191"/>
        <v>187000</v>
      </c>
      <c r="BA10515" s="138">
        <f t="shared" ca="1" si="192"/>
        <v>186999</v>
      </c>
      <c r="BB10515" s="138">
        <f t="shared" ca="1" si="193"/>
        <v>1</v>
      </c>
    </row>
    <row r="10516" spans="52:54" ht="15.75" customHeight="1">
      <c r="AZ10516" s="138">
        <f t="shared" ca="1" si="191"/>
        <v>174000</v>
      </c>
      <c r="BA10516" s="138">
        <f t="shared" ca="1" si="192"/>
        <v>173999</v>
      </c>
      <c r="BB10516" s="138">
        <f t="shared" ca="1" si="193"/>
        <v>1</v>
      </c>
    </row>
    <row r="10517" spans="52:54" ht="15.75" customHeight="1">
      <c r="AZ10517" s="138">
        <f t="shared" ca="1" si="191"/>
        <v>146000</v>
      </c>
      <c r="BA10517" s="138">
        <f t="shared" ca="1" si="192"/>
        <v>145999</v>
      </c>
      <c r="BB10517" s="138">
        <f t="shared" ca="1" si="193"/>
        <v>1</v>
      </c>
    </row>
    <row r="10518" spans="52:54" ht="15.75" customHeight="1">
      <c r="AZ10518" s="138">
        <f t="shared" ca="1" si="191"/>
        <v>380000</v>
      </c>
      <c r="BA10518" s="138">
        <f t="shared" ca="1" si="192"/>
        <v>379999</v>
      </c>
      <c r="BB10518" s="138">
        <f t="shared" ca="1" si="193"/>
        <v>1</v>
      </c>
    </row>
    <row r="10519" spans="52:54" ht="15.75" customHeight="1">
      <c r="AZ10519" s="138">
        <f t="shared" ca="1" si="191"/>
        <v>135000</v>
      </c>
      <c r="BA10519" s="138">
        <f t="shared" ca="1" si="192"/>
        <v>134999</v>
      </c>
      <c r="BB10519" s="138">
        <f t="shared" ca="1" si="193"/>
        <v>1</v>
      </c>
    </row>
    <row r="10520" spans="52:54" ht="15.75" customHeight="1">
      <c r="AZ10520" s="138">
        <f t="shared" ca="1" si="191"/>
        <v>159000</v>
      </c>
      <c r="BA10520" s="138">
        <f t="shared" ca="1" si="192"/>
        <v>158999</v>
      </c>
      <c r="BB10520" s="138">
        <f t="shared" ca="1" si="193"/>
        <v>1</v>
      </c>
    </row>
    <row r="10521" spans="52:54" ht="15.75" customHeight="1">
      <c r="AZ10521" s="138">
        <f t="shared" ca="1" si="191"/>
        <v>204000</v>
      </c>
      <c r="BA10521" s="138">
        <f t="shared" ca="1" si="192"/>
        <v>203999</v>
      </c>
      <c r="BB10521" s="138">
        <f t="shared" ca="1" si="193"/>
        <v>1</v>
      </c>
    </row>
    <row r="10522" spans="52:54" ht="15.75" customHeight="1">
      <c r="AZ10522" s="138">
        <f t="shared" ca="1" si="191"/>
        <v>157000</v>
      </c>
      <c r="BA10522" s="138">
        <f t="shared" ca="1" si="192"/>
        <v>156999</v>
      </c>
      <c r="BB10522" s="138">
        <f t="shared" ca="1" si="193"/>
        <v>1</v>
      </c>
    </row>
    <row r="10523" spans="52:54" ht="15.75" customHeight="1">
      <c r="AZ10523" s="138">
        <f t="shared" ca="1" si="191"/>
        <v>128000</v>
      </c>
      <c r="BA10523" s="138">
        <f t="shared" ca="1" si="192"/>
        <v>127999</v>
      </c>
      <c r="BB10523" s="138">
        <f t="shared" ca="1" si="193"/>
        <v>1</v>
      </c>
    </row>
    <row r="10524" spans="52:54" ht="15.75" customHeight="1">
      <c r="AZ10524" s="138">
        <f t="shared" ca="1" si="191"/>
        <v>289000</v>
      </c>
      <c r="BA10524" s="138">
        <f t="shared" ca="1" si="192"/>
        <v>288999</v>
      </c>
      <c r="BB10524" s="138">
        <f t="shared" ca="1" si="193"/>
        <v>1</v>
      </c>
    </row>
    <row r="10525" spans="52:54" ht="15.75" customHeight="1">
      <c r="AZ10525" s="138">
        <f t="shared" ca="1" si="191"/>
        <v>385000</v>
      </c>
      <c r="BA10525" s="138">
        <f t="shared" ca="1" si="192"/>
        <v>384999</v>
      </c>
      <c r="BB10525" s="138">
        <f t="shared" ca="1" si="193"/>
        <v>1</v>
      </c>
    </row>
    <row r="10526" spans="52:54" ht="15.75" customHeight="1">
      <c r="AZ10526" s="138">
        <f t="shared" ca="1" si="191"/>
        <v>186000</v>
      </c>
      <c r="BA10526" s="138">
        <f t="shared" ca="1" si="192"/>
        <v>185999</v>
      </c>
      <c r="BB10526" s="138">
        <f t="shared" ca="1" si="193"/>
        <v>1</v>
      </c>
    </row>
    <row r="10527" spans="52:54" ht="15.75" customHeight="1">
      <c r="AZ10527" s="138">
        <f t="shared" ca="1" si="191"/>
        <v>310000</v>
      </c>
      <c r="BA10527" s="138">
        <f t="shared" ca="1" si="192"/>
        <v>309999</v>
      </c>
      <c r="BB10527" s="138">
        <f t="shared" ca="1" si="193"/>
        <v>1</v>
      </c>
    </row>
    <row r="10528" spans="52:54" ht="15.75" customHeight="1">
      <c r="AZ10528" s="138">
        <f t="shared" ca="1" si="191"/>
        <v>110000</v>
      </c>
      <c r="BA10528" s="138">
        <f t="shared" ca="1" si="192"/>
        <v>109999</v>
      </c>
      <c r="BB10528" s="138">
        <f t="shared" ca="1" si="193"/>
        <v>1</v>
      </c>
    </row>
    <row r="10529" spans="52:54" ht="15.75" customHeight="1">
      <c r="AZ10529" s="138">
        <f t="shared" ca="1" si="191"/>
        <v>112000</v>
      </c>
      <c r="BA10529" s="138">
        <f t="shared" ca="1" si="192"/>
        <v>111999</v>
      </c>
      <c r="BB10529" s="138">
        <f t="shared" ca="1" si="193"/>
        <v>1</v>
      </c>
    </row>
    <row r="10530" spans="52:54" ht="15.75" customHeight="1">
      <c r="AZ10530" s="138">
        <f t="shared" ca="1" si="191"/>
        <v>275000</v>
      </c>
      <c r="BA10530" s="138">
        <f t="shared" ca="1" si="192"/>
        <v>274999</v>
      </c>
      <c r="BB10530" s="138">
        <f t="shared" ca="1" si="193"/>
        <v>1</v>
      </c>
    </row>
    <row r="10531" spans="52:54" ht="15.75" customHeight="1">
      <c r="AZ10531" s="138">
        <f t="shared" ca="1" si="191"/>
        <v>347000</v>
      </c>
      <c r="BA10531" s="138">
        <f t="shared" ca="1" si="192"/>
        <v>346999</v>
      </c>
      <c r="BB10531" s="138">
        <f t="shared" ca="1" si="193"/>
        <v>1</v>
      </c>
    </row>
    <row r="10532" spans="52:54" ht="15.75" customHeight="1">
      <c r="AZ10532" s="138">
        <f t="shared" ca="1" si="191"/>
        <v>266000</v>
      </c>
      <c r="BA10532" s="138">
        <f t="shared" ca="1" si="192"/>
        <v>265999</v>
      </c>
      <c r="BB10532" s="138">
        <f t="shared" ca="1" si="193"/>
        <v>1</v>
      </c>
    </row>
    <row r="10533" spans="52:54" ht="15.75" customHeight="1">
      <c r="AZ10533" s="138">
        <f t="shared" ca="1" si="191"/>
        <v>144000</v>
      </c>
      <c r="BA10533" s="138">
        <f t="shared" ca="1" si="192"/>
        <v>143999</v>
      </c>
      <c r="BB10533" s="138">
        <f t="shared" ca="1" si="193"/>
        <v>1</v>
      </c>
    </row>
    <row r="10534" spans="52:54" ht="15.75" customHeight="1">
      <c r="AZ10534" s="138">
        <f t="shared" ca="1" si="191"/>
        <v>250000</v>
      </c>
      <c r="BA10534" s="138">
        <f t="shared" ca="1" si="192"/>
        <v>249999</v>
      </c>
      <c r="BB10534" s="138">
        <f t="shared" ca="1" si="193"/>
        <v>1</v>
      </c>
    </row>
    <row r="10535" spans="52:54" ht="15.75" customHeight="1">
      <c r="AZ10535" s="138">
        <f t="shared" ca="1" si="191"/>
        <v>283000</v>
      </c>
      <c r="BA10535" s="138">
        <f t="shared" ca="1" si="192"/>
        <v>282999</v>
      </c>
      <c r="BB10535" s="138">
        <f t="shared" ca="1" si="193"/>
        <v>1</v>
      </c>
    </row>
    <row r="10536" spans="52:54" ht="15.75" customHeight="1">
      <c r="AZ10536" s="138">
        <f t="shared" ca="1" si="191"/>
        <v>332000</v>
      </c>
      <c r="BA10536" s="138">
        <f t="shared" ca="1" si="192"/>
        <v>331999</v>
      </c>
      <c r="BB10536" s="138">
        <f t="shared" ca="1" si="193"/>
        <v>1</v>
      </c>
    </row>
    <row r="10537" spans="52:54" ht="15.75" customHeight="1">
      <c r="AZ10537" s="138">
        <f t="shared" ca="1" si="191"/>
        <v>324000</v>
      </c>
      <c r="BA10537" s="138">
        <f t="shared" ca="1" si="192"/>
        <v>323999</v>
      </c>
      <c r="BB10537" s="138">
        <f t="shared" ca="1" si="193"/>
        <v>1</v>
      </c>
    </row>
    <row r="10538" spans="52:54" ht="15.75" customHeight="1">
      <c r="AZ10538" s="138">
        <f t="shared" ca="1" si="191"/>
        <v>362000</v>
      </c>
      <c r="BA10538" s="138">
        <f t="shared" ca="1" si="192"/>
        <v>361999</v>
      </c>
      <c r="BB10538" s="138">
        <f t="shared" ca="1" si="193"/>
        <v>1</v>
      </c>
    </row>
    <row r="10539" spans="52:54" ht="15.75" customHeight="1">
      <c r="AZ10539" s="138">
        <f t="shared" ca="1" si="191"/>
        <v>116000</v>
      </c>
      <c r="BA10539" s="138">
        <f t="shared" ca="1" si="192"/>
        <v>115999</v>
      </c>
      <c r="BB10539" s="138">
        <f t="shared" ca="1" si="193"/>
        <v>1</v>
      </c>
    </row>
    <row r="10540" spans="52:54" ht="15.75" customHeight="1">
      <c r="AZ10540" s="138">
        <f t="shared" ca="1" si="191"/>
        <v>341000</v>
      </c>
      <c r="BA10540" s="138">
        <f t="shared" ca="1" si="192"/>
        <v>340999</v>
      </c>
      <c r="BB10540" s="138">
        <f t="shared" ca="1" si="193"/>
        <v>1</v>
      </c>
    </row>
    <row r="10541" spans="52:54" ht="15.75" customHeight="1">
      <c r="AZ10541" s="138">
        <f t="shared" ca="1" si="191"/>
        <v>151000</v>
      </c>
      <c r="BA10541" s="138">
        <f t="shared" ca="1" si="192"/>
        <v>150999</v>
      </c>
      <c r="BB10541" s="138">
        <f t="shared" ca="1" si="193"/>
        <v>1</v>
      </c>
    </row>
    <row r="10542" spans="52:54" ht="15.75" customHeight="1">
      <c r="AZ10542" s="138">
        <f t="shared" ca="1" si="191"/>
        <v>378000</v>
      </c>
      <c r="BA10542" s="138">
        <f t="shared" ca="1" si="192"/>
        <v>377999</v>
      </c>
      <c r="BB10542" s="138">
        <f t="shared" ca="1" si="193"/>
        <v>1</v>
      </c>
    </row>
    <row r="10543" spans="52:54" ht="15.75" customHeight="1">
      <c r="AZ10543" s="138">
        <f t="shared" ca="1" si="191"/>
        <v>276000</v>
      </c>
      <c r="BA10543" s="138">
        <f t="shared" ca="1" si="192"/>
        <v>275999</v>
      </c>
      <c r="BB10543" s="138">
        <f t="shared" ca="1" si="193"/>
        <v>1</v>
      </c>
    </row>
    <row r="10544" spans="52:54" ht="15.75" customHeight="1">
      <c r="AZ10544" s="138">
        <f t="shared" ca="1" si="191"/>
        <v>176000</v>
      </c>
      <c r="BA10544" s="138">
        <f t="shared" ca="1" si="192"/>
        <v>175999</v>
      </c>
      <c r="BB10544" s="138">
        <f t="shared" ca="1" si="193"/>
        <v>1</v>
      </c>
    </row>
    <row r="10545" spans="52:54" ht="15.75" customHeight="1">
      <c r="AZ10545" s="138">
        <f t="shared" ca="1" si="191"/>
        <v>125000</v>
      </c>
      <c r="BA10545" s="138">
        <f t="shared" ca="1" si="192"/>
        <v>124999</v>
      </c>
      <c r="BB10545" s="138">
        <f t="shared" ca="1" si="193"/>
        <v>1</v>
      </c>
    </row>
    <row r="10546" spans="52:54" ht="15.75" customHeight="1">
      <c r="AZ10546" s="138">
        <f t="shared" ca="1" si="191"/>
        <v>220000</v>
      </c>
      <c r="BA10546" s="138">
        <f t="shared" ca="1" si="192"/>
        <v>219999</v>
      </c>
      <c r="BB10546" s="138">
        <f t="shared" ca="1" si="193"/>
        <v>1</v>
      </c>
    </row>
    <row r="10547" spans="52:54" ht="15.75" customHeight="1">
      <c r="AZ10547" s="138">
        <f t="shared" ca="1" si="191"/>
        <v>153000</v>
      </c>
      <c r="BA10547" s="138">
        <f t="shared" ca="1" si="192"/>
        <v>152999</v>
      </c>
      <c r="BB10547" s="138">
        <f t="shared" ca="1" si="193"/>
        <v>1</v>
      </c>
    </row>
    <row r="10548" spans="52:54" ht="15.75" customHeight="1">
      <c r="AZ10548" s="138">
        <f t="shared" ca="1" si="191"/>
        <v>252000</v>
      </c>
      <c r="BA10548" s="138">
        <f t="shared" ca="1" si="192"/>
        <v>251999</v>
      </c>
      <c r="BB10548" s="138">
        <f t="shared" ca="1" si="193"/>
        <v>1</v>
      </c>
    </row>
    <row r="10549" spans="52:54" ht="15.75" customHeight="1">
      <c r="AZ10549" s="138">
        <f t="shared" ca="1" si="191"/>
        <v>331000</v>
      </c>
      <c r="BA10549" s="138">
        <f t="shared" ca="1" si="192"/>
        <v>330999</v>
      </c>
      <c r="BB10549" s="138">
        <f t="shared" ca="1" si="193"/>
        <v>1</v>
      </c>
    </row>
    <row r="10550" spans="52:54" ht="15.75" customHeight="1">
      <c r="AZ10550" s="138">
        <f t="shared" ca="1" si="191"/>
        <v>230000</v>
      </c>
      <c r="BA10550" s="138">
        <f t="shared" ca="1" si="192"/>
        <v>229999</v>
      </c>
      <c r="BB10550" s="138">
        <f t="shared" ca="1" si="193"/>
        <v>1</v>
      </c>
    </row>
    <row r="10551" spans="52:54" ht="15.75" customHeight="1">
      <c r="AZ10551" s="138">
        <f t="shared" ca="1" si="191"/>
        <v>239000</v>
      </c>
      <c r="BA10551" s="138">
        <f t="shared" ca="1" si="192"/>
        <v>238999</v>
      </c>
      <c r="BB10551" s="138">
        <f t="shared" ca="1" si="193"/>
        <v>1</v>
      </c>
    </row>
    <row r="10552" spans="52:54" ht="15.75" customHeight="1">
      <c r="AZ10552" s="138">
        <f t="shared" ca="1" si="191"/>
        <v>358000</v>
      </c>
      <c r="BA10552" s="138">
        <f t="shared" ca="1" si="192"/>
        <v>357999</v>
      </c>
      <c r="BB10552" s="138">
        <f t="shared" ca="1" si="193"/>
        <v>1</v>
      </c>
    </row>
    <row r="10553" spans="52:54" ht="15.75" customHeight="1">
      <c r="AZ10553" s="138">
        <f t="shared" ca="1" si="191"/>
        <v>107000</v>
      </c>
      <c r="BA10553" s="138">
        <f t="shared" ca="1" si="192"/>
        <v>106999</v>
      </c>
      <c r="BB10553" s="138">
        <f t="shared" ca="1" si="193"/>
        <v>1</v>
      </c>
    </row>
    <row r="10554" spans="52:54" ht="15.75" customHeight="1">
      <c r="AZ10554" s="138">
        <f t="shared" ca="1" si="191"/>
        <v>218000</v>
      </c>
      <c r="BA10554" s="138">
        <f t="shared" ca="1" si="192"/>
        <v>217999</v>
      </c>
      <c r="BB10554" s="138">
        <f t="shared" ca="1" si="193"/>
        <v>1</v>
      </c>
    </row>
    <row r="10555" spans="52:54" ht="15.75" customHeight="1">
      <c r="AZ10555" s="138">
        <f t="shared" ca="1" si="191"/>
        <v>148000</v>
      </c>
      <c r="BA10555" s="138">
        <f t="shared" ca="1" si="192"/>
        <v>147999</v>
      </c>
      <c r="BB10555" s="138">
        <f t="shared" ca="1" si="193"/>
        <v>1</v>
      </c>
    </row>
    <row r="10556" spans="52:54" ht="15.75" customHeight="1">
      <c r="AZ10556" s="138">
        <f t="shared" ca="1" si="191"/>
        <v>185000</v>
      </c>
      <c r="BA10556" s="138">
        <f t="shared" ca="1" si="192"/>
        <v>184999</v>
      </c>
      <c r="BB10556" s="138">
        <f t="shared" ca="1" si="193"/>
        <v>1</v>
      </c>
    </row>
    <row r="10557" spans="52:54" ht="15.75" customHeight="1">
      <c r="AZ10557" s="138">
        <f t="shared" ca="1" si="191"/>
        <v>154000</v>
      </c>
      <c r="BA10557" s="138">
        <f t="shared" ca="1" si="192"/>
        <v>153999</v>
      </c>
      <c r="BB10557" s="138">
        <f t="shared" ca="1" si="193"/>
        <v>1</v>
      </c>
    </row>
    <row r="10558" spans="52:54" ht="15.75" customHeight="1">
      <c r="AZ10558" s="138">
        <f t="shared" ca="1" si="191"/>
        <v>157000</v>
      </c>
      <c r="BA10558" s="138">
        <f t="shared" ca="1" si="192"/>
        <v>156999</v>
      </c>
      <c r="BB10558" s="138">
        <f t="shared" ca="1" si="193"/>
        <v>1</v>
      </c>
    </row>
    <row r="10559" spans="52:54" ht="15.75" customHeight="1">
      <c r="AZ10559" s="138">
        <f t="shared" ca="1" si="191"/>
        <v>172000</v>
      </c>
      <c r="BA10559" s="138">
        <f t="shared" ca="1" si="192"/>
        <v>171999</v>
      </c>
      <c r="BB10559" s="138">
        <f t="shared" ca="1" si="193"/>
        <v>1</v>
      </c>
    </row>
    <row r="10560" spans="52:54" ht="15.75" customHeight="1">
      <c r="AZ10560" s="138">
        <f t="shared" ca="1" si="191"/>
        <v>399000</v>
      </c>
      <c r="BA10560" s="138">
        <f t="shared" ca="1" si="192"/>
        <v>398999</v>
      </c>
      <c r="BB10560" s="138">
        <f t="shared" ca="1" si="193"/>
        <v>1</v>
      </c>
    </row>
    <row r="10561" spans="52:54" ht="15.75" customHeight="1">
      <c r="AZ10561" s="138">
        <f t="shared" ca="1" si="191"/>
        <v>274000</v>
      </c>
      <c r="BA10561" s="138">
        <f t="shared" ca="1" si="192"/>
        <v>273999</v>
      </c>
      <c r="BB10561" s="138">
        <f t="shared" ca="1" si="193"/>
        <v>1</v>
      </c>
    </row>
    <row r="10562" spans="52:54" ht="15.75" customHeight="1">
      <c r="AZ10562" s="138">
        <f t="shared" ca="1" si="191"/>
        <v>232000</v>
      </c>
      <c r="BA10562" s="138">
        <f t="shared" ca="1" si="192"/>
        <v>231999</v>
      </c>
      <c r="BB10562" s="138">
        <f t="shared" ca="1" si="193"/>
        <v>1</v>
      </c>
    </row>
    <row r="10563" spans="52:54" ht="15.75" customHeight="1">
      <c r="AZ10563" s="138">
        <f t="shared" ca="1" si="191"/>
        <v>288000</v>
      </c>
      <c r="BA10563" s="138">
        <f t="shared" ca="1" si="192"/>
        <v>287999</v>
      </c>
      <c r="BB10563" s="138">
        <f t="shared" ca="1" si="193"/>
        <v>1</v>
      </c>
    </row>
    <row r="10564" spans="52:54" ht="15.75" customHeight="1">
      <c r="AZ10564" s="138">
        <f t="shared" ca="1" si="191"/>
        <v>223000</v>
      </c>
      <c r="BA10564" s="138">
        <f t="shared" ca="1" si="192"/>
        <v>222999</v>
      </c>
      <c r="BB10564" s="138">
        <f t="shared" ca="1" si="193"/>
        <v>1</v>
      </c>
    </row>
    <row r="10565" spans="52:54" ht="15.75" customHeight="1">
      <c r="AZ10565" s="138">
        <f t="shared" ca="1" si="191"/>
        <v>336000</v>
      </c>
      <c r="BA10565" s="138">
        <f t="shared" ca="1" si="192"/>
        <v>335999</v>
      </c>
      <c r="BB10565" s="138">
        <f t="shared" ca="1" si="193"/>
        <v>1</v>
      </c>
    </row>
    <row r="10566" spans="52:54" ht="15.75" customHeight="1">
      <c r="AZ10566" s="138">
        <f t="shared" ca="1" si="191"/>
        <v>244000</v>
      </c>
      <c r="BA10566" s="138">
        <f t="shared" ca="1" si="192"/>
        <v>243999</v>
      </c>
      <c r="BB10566" s="138">
        <f t="shared" ca="1" si="193"/>
        <v>1</v>
      </c>
    </row>
    <row r="10567" spans="52:54" ht="15.75" customHeight="1">
      <c r="AZ10567" s="138">
        <f t="shared" ca="1" si="191"/>
        <v>121000</v>
      </c>
      <c r="BA10567" s="138">
        <f t="shared" ca="1" si="192"/>
        <v>120999</v>
      </c>
      <c r="BB10567" s="138">
        <f t="shared" ca="1" si="193"/>
        <v>1</v>
      </c>
    </row>
    <row r="10568" spans="52:54" ht="15.75" customHeight="1">
      <c r="AZ10568" s="138">
        <f t="shared" ca="1" si="191"/>
        <v>396000</v>
      </c>
      <c r="BA10568" s="138">
        <f t="shared" ca="1" si="192"/>
        <v>395999</v>
      </c>
      <c r="BB10568" s="138">
        <f t="shared" ca="1" si="193"/>
        <v>1</v>
      </c>
    </row>
    <row r="10569" spans="52:54" ht="15.75" customHeight="1">
      <c r="AZ10569" s="138">
        <f t="shared" ca="1" si="191"/>
        <v>119000</v>
      </c>
      <c r="BA10569" s="138">
        <f t="shared" ca="1" si="192"/>
        <v>118999</v>
      </c>
      <c r="BB10569" s="138">
        <f t="shared" ca="1" si="193"/>
        <v>1</v>
      </c>
    </row>
    <row r="10570" spans="52:54" ht="15.75" customHeight="1">
      <c r="AZ10570" s="138">
        <f t="shared" ca="1" si="191"/>
        <v>243000</v>
      </c>
      <c r="BA10570" s="138">
        <f t="shared" ca="1" si="192"/>
        <v>242999</v>
      </c>
      <c r="BB10570" s="138">
        <f t="shared" ca="1" si="193"/>
        <v>1</v>
      </c>
    </row>
    <row r="10571" spans="52:54" ht="15.75" customHeight="1">
      <c r="AZ10571" s="138">
        <f t="shared" ca="1" si="191"/>
        <v>241000</v>
      </c>
      <c r="BA10571" s="138">
        <f t="shared" ca="1" si="192"/>
        <v>240999</v>
      </c>
      <c r="BB10571" s="138">
        <f t="shared" ca="1" si="193"/>
        <v>1</v>
      </c>
    </row>
    <row r="10572" spans="52:54" ht="15.75" customHeight="1">
      <c r="AZ10572" s="138">
        <f t="shared" ca="1" si="191"/>
        <v>144000</v>
      </c>
      <c r="BA10572" s="138">
        <f t="shared" ca="1" si="192"/>
        <v>143999</v>
      </c>
      <c r="BB10572" s="138">
        <f t="shared" ca="1" si="193"/>
        <v>1</v>
      </c>
    </row>
    <row r="10573" spans="52:54" ht="15.75" customHeight="1">
      <c r="AZ10573" s="138">
        <f t="shared" ca="1" si="191"/>
        <v>153000</v>
      </c>
      <c r="BA10573" s="138">
        <f t="shared" ca="1" si="192"/>
        <v>152999</v>
      </c>
      <c r="BB10573" s="138">
        <f t="shared" ca="1" si="193"/>
        <v>1</v>
      </c>
    </row>
    <row r="10574" spans="52:54" ht="15.75" customHeight="1">
      <c r="AZ10574" s="138">
        <f t="shared" ca="1" si="191"/>
        <v>225000</v>
      </c>
      <c r="BA10574" s="138">
        <f t="shared" ca="1" si="192"/>
        <v>224999</v>
      </c>
      <c r="BB10574" s="138">
        <f t="shared" ca="1" si="193"/>
        <v>1</v>
      </c>
    </row>
    <row r="10575" spans="52:54" ht="15.75" customHeight="1">
      <c r="AZ10575" s="138">
        <f t="shared" ca="1" si="191"/>
        <v>365000</v>
      </c>
      <c r="BA10575" s="138">
        <f t="shared" ca="1" si="192"/>
        <v>364999</v>
      </c>
      <c r="BB10575" s="138">
        <f t="shared" ca="1" si="193"/>
        <v>1</v>
      </c>
    </row>
    <row r="10576" spans="52:54" ht="15.75" customHeight="1">
      <c r="AZ10576" s="138">
        <f t="shared" ca="1" si="191"/>
        <v>293000</v>
      </c>
      <c r="BA10576" s="138">
        <f t="shared" ca="1" si="192"/>
        <v>292999</v>
      </c>
      <c r="BB10576" s="138">
        <f t="shared" ca="1" si="193"/>
        <v>1</v>
      </c>
    </row>
    <row r="10577" spans="52:54" ht="15.75" customHeight="1">
      <c r="AZ10577" s="138">
        <f t="shared" ca="1" si="191"/>
        <v>384000</v>
      </c>
      <c r="BA10577" s="138">
        <f t="shared" ca="1" si="192"/>
        <v>383999</v>
      </c>
      <c r="BB10577" s="138">
        <f t="shared" ca="1" si="193"/>
        <v>1</v>
      </c>
    </row>
    <row r="10578" spans="52:54" ht="15.75" customHeight="1">
      <c r="AZ10578" s="138">
        <f t="shared" ca="1" si="191"/>
        <v>305000</v>
      </c>
      <c r="BA10578" s="138">
        <f t="shared" ca="1" si="192"/>
        <v>304999</v>
      </c>
      <c r="BB10578" s="138">
        <f t="shared" ca="1" si="193"/>
        <v>1</v>
      </c>
    </row>
    <row r="10579" spans="52:54" ht="15.75" customHeight="1">
      <c r="AZ10579" s="138">
        <f t="shared" ca="1" si="191"/>
        <v>161000</v>
      </c>
      <c r="BA10579" s="138">
        <f t="shared" ca="1" si="192"/>
        <v>160999</v>
      </c>
      <c r="BB10579" s="138">
        <f t="shared" ca="1" si="193"/>
        <v>1</v>
      </c>
    </row>
    <row r="10580" spans="52:54" ht="15.75" customHeight="1">
      <c r="AZ10580" s="138">
        <f t="shared" ca="1" si="191"/>
        <v>220000</v>
      </c>
      <c r="BA10580" s="138">
        <f t="shared" ca="1" si="192"/>
        <v>219999</v>
      </c>
      <c r="BB10580" s="138">
        <f t="shared" ca="1" si="193"/>
        <v>1</v>
      </c>
    </row>
    <row r="10581" spans="52:54" ht="15.75" customHeight="1">
      <c r="AZ10581" s="138">
        <f t="shared" ca="1" si="191"/>
        <v>142000</v>
      </c>
      <c r="BA10581" s="138">
        <f t="shared" ca="1" si="192"/>
        <v>141999</v>
      </c>
      <c r="BB10581" s="138">
        <f t="shared" ca="1" si="193"/>
        <v>1</v>
      </c>
    </row>
    <row r="10582" spans="52:54" ht="15.75" customHeight="1">
      <c r="AZ10582" s="138">
        <f t="shared" ca="1" si="191"/>
        <v>118000</v>
      </c>
      <c r="BA10582" s="138">
        <f t="shared" ca="1" si="192"/>
        <v>117999</v>
      </c>
      <c r="BB10582" s="138">
        <f t="shared" ca="1" si="193"/>
        <v>1</v>
      </c>
    </row>
    <row r="10583" spans="52:54" ht="15.75" customHeight="1">
      <c r="AZ10583" s="138">
        <f t="shared" ca="1" si="191"/>
        <v>123000</v>
      </c>
      <c r="BA10583" s="138">
        <f t="shared" ca="1" si="192"/>
        <v>122999</v>
      </c>
      <c r="BB10583" s="138">
        <f t="shared" ca="1" si="193"/>
        <v>1</v>
      </c>
    </row>
    <row r="10584" spans="52:54" ht="15.75" customHeight="1">
      <c r="AZ10584" s="138">
        <f t="shared" ca="1" si="191"/>
        <v>324000</v>
      </c>
      <c r="BA10584" s="138">
        <f t="shared" ca="1" si="192"/>
        <v>323999</v>
      </c>
      <c r="BB10584" s="138">
        <f t="shared" ca="1" si="193"/>
        <v>1</v>
      </c>
    </row>
    <row r="10585" spans="52:54" ht="15.75" customHeight="1">
      <c r="AZ10585" s="138">
        <f t="shared" ca="1" si="191"/>
        <v>390000</v>
      </c>
      <c r="BA10585" s="138">
        <f t="shared" ca="1" si="192"/>
        <v>389999</v>
      </c>
      <c r="BB10585" s="138">
        <f t="shared" ca="1" si="193"/>
        <v>1</v>
      </c>
    </row>
    <row r="10586" spans="52:54" ht="15.75" customHeight="1">
      <c r="AZ10586" s="138">
        <f t="shared" ca="1" si="191"/>
        <v>390000</v>
      </c>
      <c r="BA10586" s="138">
        <f t="shared" ca="1" si="192"/>
        <v>389999</v>
      </c>
      <c r="BB10586" s="138">
        <f t="shared" ca="1" si="193"/>
        <v>1</v>
      </c>
    </row>
    <row r="10587" spans="52:54" ht="15.75" customHeight="1">
      <c r="AZ10587" s="138">
        <f t="shared" ca="1" si="191"/>
        <v>397000</v>
      </c>
      <c r="BA10587" s="138">
        <f t="shared" ca="1" si="192"/>
        <v>396999</v>
      </c>
      <c r="BB10587" s="138">
        <f t="shared" ca="1" si="193"/>
        <v>1</v>
      </c>
    </row>
    <row r="10588" spans="52:54" ht="15.75" customHeight="1">
      <c r="AZ10588" s="138">
        <f t="shared" ca="1" si="191"/>
        <v>387000</v>
      </c>
      <c r="BA10588" s="138">
        <f t="shared" ca="1" si="192"/>
        <v>386999</v>
      </c>
      <c r="BB10588" s="138">
        <f t="shared" ca="1" si="193"/>
        <v>1</v>
      </c>
    </row>
    <row r="10589" spans="52:54" ht="15.75" customHeight="1">
      <c r="AZ10589" s="138">
        <f t="shared" ca="1" si="191"/>
        <v>218000</v>
      </c>
      <c r="BA10589" s="138">
        <f t="shared" ca="1" si="192"/>
        <v>217999</v>
      </c>
      <c r="BB10589" s="138">
        <f t="shared" ca="1" si="193"/>
        <v>1</v>
      </c>
    </row>
    <row r="10590" spans="52:54" ht="15.75" customHeight="1">
      <c r="AZ10590" s="138">
        <f t="shared" ca="1" si="191"/>
        <v>327000</v>
      </c>
      <c r="BA10590" s="138">
        <f t="shared" ca="1" si="192"/>
        <v>326999</v>
      </c>
      <c r="BB10590" s="138">
        <f t="shared" ca="1" si="193"/>
        <v>1</v>
      </c>
    </row>
    <row r="10591" spans="52:54" ht="15.75" customHeight="1">
      <c r="AZ10591" s="138">
        <f t="shared" ca="1" si="191"/>
        <v>133000</v>
      </c>
      <c r="BA10591" s="138">
        <f t="shared" ca="1" si="192"/>
        <v>132999</v>
      </c>
      <c r="BB10591" s="138">
        <f t="shared" ca="1" si="193"/>
        <v>1</v>
      </c>
    </row>
    <row r="10592" spans="52:54" ht="15.75" customHeight="1">
      <c r="AZ10592" s="138">
        <f t="shared" ca="1" si="191"/>
        <v>108000</v>
      </c>
      <c r="BA10592" s="138">
        <f t="shared" ca="1" si="192"/>
        <v>107999</v>
      </c>
      <c r="BB10592" s="138">
        <f t="shared" ca="1" si="193"/>
        <v>1</v>
      </c>
    </row>
    <row r="10593" spans="52:54" ht="15.75" customHeight="1">
      <c r="AZ10593" s="138">
        <f t="shared" ca="1" si="191"/>
        <v>138000</v>
      </c>
      <c r="BA10593" s="138">
        <f t="shared" ca="1" si="192"/>
        <v>137999</v>
      </c>
      <c r="BB10593" s="138">
        <f t="shared" ca="1" si="193"/>
        <v>1</v>
      </c>
    </row>
    <row r="10594" spans="52:54" ht="15.75" customHeight="1">
      <c r="AZ10594" s="138">
        <f t="shared" ca="1" si="191"/>
        <v>373000</v>
      </c>
      <c r="BA10594" s="138">
        <f t="shared" ca="1" si="192"/>
        <v>372999</v>
      </c>
      <c r="BB10594" s="138">
        <f t="shared" ca="1" si="193"/>
        <v>1</v>
      </c>
    </row>
    <row r="10595" spans="52:54" ht="15.75" customHeight="1">
      <c r="AZ10595" s="138">
        <f t="shared" ca="1" si="191"/>
        <v>267000</v>
      </c>
      <c r="BA10595" s="138">
        <f t="shared" ca="1" si="192"/>
        <v>266999</v>
      </c>
      <c r="BB10595" s="138">
        <f t="shared" ca="1" si="193"/>
        <v>1</v>
      </c>
    </row>
    <row r="10596" spans="52:54" ht="15.75" customHeight="1">
      <c r="AZ10596" s="138">
        <f t="shared" ca="1" si="191"/>
        <v>222000</v>
      </c>
      <c r="BA10596" s="138">
        <f t="shared" ca="1" si="192"/>
        <v>221999</v>
      </c>
      <c r="BB10596" s="138">
        <f t="shared" ca="1" si="193"/>
        <v>1</v>
      </c>
    </row>
    <row r="10597" spans="52:54" ht="15.75" customHeight="1">
      <c r="AZ10597" s="138">
        <f t="shared" ca="1" si="191"/>
        <v>285000</v>
      </c>
      <c r="BA10597" s="138">
        <f t="shared" ca="1" si="192"/>
        <v>284999</v>
      </c>
      <c r="BB10597" s="138">
        <f t="shared" ca="1" si="193"/>
        <v>1</v>
      </c>
    </row>
    <row r="10598" spans="52:54" ht="15.75" customHeight="1">
      <c r="AZ10598" s="138">
        <f t="shared" ca="1" si="191"/>
        <v>362000</v>
      </c>
      <c r="BA10598" s="138">
        <f t="shared" ca="1" si="192"/>
        <v>361999</v>
      </c>
      <c r="BB10598" s="138">
        <f t="shared" ca="1" si="193"/>
        <v>1</v>
      </c>
    </row>
    <row r="10599" spans="52:54" ht="15.75" customHeight="1">
      <c r="AZ10599" s="138">
        <f t="shared" ca="1" si="191"/>
        <v>191000</v>
      </c>
      <c r="BA10599" s="138">
        <f t="shared" ca="1" si="192"/>
        <v>190999</v>
      </c>
      <c r="BB10599" s="138">
        <f t="shared" ca="1" si="193"/>
        <v>1</v>
      </c>
    </row>
    <row r="10600" spans="52:54" ht="15.75" customHeight="1">
      <c r="AZ10600" s="138">
        <f t="shared" ca="1" si="191"/>
        <v>205000</v>
      </c>
      <c r="BA10600" s="138">
        <f t="shared" ca="1" si="192"/>
        <v>204999</v>
      </c>
      <c r="BB10600" s="138">
        <f t="shared" ca="1" si="193"/>
        <v>1</v>
      </c>
    </row>
    <row r="10601" spans="52:54" ht="15.75" customHeight="1">
      <c r="AZ10601" s="138">
        <f t="shared" ca="1" si="191"/>
        <v>261000</v>
      </c>
      <c r="BA10601" s="138">
        <f t="shared" ca="1" si="192"/>
        <v>260999</v>
      </c>
      <c r="BB10601" s="138">
        <f t="shared" ca="1" si="193"/>
        <v>1</v>
      </c>
    </row>
    <row r="10602" spans="52:54" ht="15.75" customHeight="1">
      <c r="AZ10602" s="138">
        <f t="shared" ca="1" si="191"/>
        <v>338000</v>
      </c>
      <c r="BA10602" s="138">
        <f t="shared" ca="1" si="192"/>
        <v>337999</v>
      </c>
      <c r="BB10602" s="138">
        <f t="shared" ca="1" si="193"/>
        <v>1</v>
      </c>
    </row>
    <row r="10603" spans="52:54" ht="15.75" customHeight="1">
      <c r="AZ10603" s="138">
        <f t="shared" ca="1" si="191"/>
        <v>340000</v>
      </c>
      <c r="BA10603" s="138">
        <f t="shared" ca="1" si="192"/>
        <v>339999</v>
      </c>
      <c r="BB10603" s="138">
        <f t="shared" ca="1" si="193"/>
        <v>1</v>
      </c>
    </row>
    <row r="10604" spans="52:54" ht="15.75" customHeight="1">
      <c r="AZ10604" s="138">
        <f t="shared" ca="1" si="191"/>
        <v>271000</v>
      </c>
      <c r="BA10604" s="138">
        <f t="shared" ca="1" si="192"/>
        <v>270999</v>
      </c>
      <c r="BB10604" s="138">
        <f t="shared" ca="1" si="193"/>
        <v>1</v>
      </c>
    </row>
    <row r="10605" spans="52:54" ht="15.75" customHeight="1">
      <c r="AZ10605" s="138">
        <f t="shared" ca="1" si="191"/>
        <v>353000</v>
      </c>
      <c r="BA10605" s="138">
        <f t="shared" ca="1" si="192"/>
        <v>352999</v>
      </c>
      <c r="BB10605" s="138">
        <f t="shared" ca="1" si="193"/>
        <v>1</v>
      </c>
    </row>
    <row r="10606" spans="52:54" ht="15.75" customHeight="1">
      <c r="AZ10606" s="138">
        <f t="shared" ca="1" si="191"/>
        <v>220000</v>
      </c>
      <c r="BA10606" s="138">
        <f t="shared" ca="1" si="192"/>
        <v>219999</v>
      </c>
      <c r="BB10606" s="138">
        <f t="shared" ca="1" si="193"/>
        <v>1</v>
      </c>
    </row>
    <row r="10607" spans="52:54" ht="15.75" customHeight="1">
      <c r="AZ10607" s="138">
        <f t="shared" ca="1" si="191"/>
        <v>202000</v>
      </c>
      <c r="BA10607" s="138">
        <f t="shared" ca="1" si="192"/>
        <v>201999</v>
      </c>
      <c r="BB10607" s="138">
        <f t="shared" ca="1" si="193"/>
        <v>1</v>
      </c>
    </row>
    <row r="10608" spans="52:54" ht="15.75" customHeight="1">
      <c r="AZ10608" s="138">
        <f t="shared" ca="1" si="191"/>
        <v>315000</v>
      </c>
      <c r="BA10608" s="138">
        <f t="shared" ca="1" si="192"/>
        <v>314999</v>
      </c>
      <c r="BB10608" s="138">
        <f t="shared" ca="1" si="193"/>
        <v>1</v>
      </c>
    </row>
    <row r="10609" spans="52:54" ht="15.75" customHeight="1">
      <c r="AZ10609" s="138">
        <f t="shared" ca="1" si="191"/>
        <v>141000</v>
      </c>
      <c r="BA10609" s="138">
        <f t="shared" ca="1" si="192"/>
        <v>140999</v>
      </c>
      <c r="BB10609" s="138">
        <f t="shared" ca="1" si="193"/>
        <v>1</v>
      </c>
    </row>
    <row r="10610" spans="52:54" ht="15.75" customHeight="1">
      <c r="AZ10610" s="138">
        <f t="shared" ca="1" si="191"/>
        <v>151000</v>
      </c>
      <c r="BA10610" s="138">
        <f t="shared" ca="1" si="192"/>
        <v>150999</v>
      </c>
      <c r="BB10610" s="138">
        <f t="shared" ca="1" si="193"/>
        <v>1</v>
      </c>
    </row>
    <row r="10611" spans="52:54" ht="15.75" customHeight="1">
      <c r="AZ10611" s="138">
        <f t="shared" ca="1" si="191"/>
        <v>156000</v>
      </c>
      <c r="BA10611" s="138">
        <f t="shared" ca="1" si="192"/>
        <v>155999</v>
      </c>
      <c r="BB10611" s="138">
        <f t="shared" ca="1" si="193"/>
        <v>1</v>
      </c>
    </row>
    <row r="10612" spans="52:54" ht="15.75" customHeight="1">
      <c r="AZ10612" s="138">
        <f t="shared" ca="1" si="191"/>
        <v>353000</v>
      </c>
      <c r="BA10612" s="138">
        <f t="shared" ca="1" si="192"/>
        <v>352999</v>
      </c>
      <c r="BB10612" s="138">
        <f t="shared" ca="1" si="193"/>
        <v>1</v>
      </c>
    </row>
    <row r="10613" spans="52:54" ht="15.75" customHeight="1">
      <c r="AZ10613" s="138">
        <f t="shared" ca="1" si="191"/>
        <v>153000</v>
      </c>
      <c r="BA10613" s="138">
        <f t="shared" ca="1" si="192"/>
        <v>152999</v>
      </c>
      <c r="BB10613" s="138">
        <f t="shared" ca="1" si="193"/>
        <v>1</v>
      </c>
    </row>
    <row r="10614" spans="52:54" ht="15.75" customHeight="1">
      <c r="AZ10614" s="138">
        <f t="shared" ca="1" si="191"/>
        <v>363000</v>
      </c>
      <c r="BA10614" s="138">
        <f t="shared" ca="1" si="192"/>
        <v>362999</v>
      </c>
      <c r="BB10614" s="138">
        <f t="shared" ca="1" si="193"/>
        <v>1</v>
      </c>
    </row>
    <row r="10615" spans="52:54" ht="15.75" customHeight="1">
      <c r="AZ10615" s="138">
        <f t="shared" ca="1" si="191"/>
        <v>300000</v>
      </c>
      <c r="BA10615" s="138">
        <f t="shared" ca="1" si="192"/>
        <v>299999</v>
      </c>
      <c r="BB10615" s="138">
        <f t="shared" ca="1" si="193"/>
        <v>1</v>
      </c>
    </row>
    <row r="10616" spans="52:54" ht="15.75" customHeight="1">
      <c r="AZ10616" s="138">
        <f t="shared" ca="1" si="191"/>
        <v>363000</v>
      </c>
      <c r="BA10616" s="138">
        <f t="shared" ca="1" si="192"/>
        <v>362999</v>
      </c>
      <c r="BB10616" s="138">
        <f t="shared" ca="1" si="193"/>
        <v>1</v>
      </c>
    </row>
    <row r="10617" spans="52:54" ht="15.75" customHeight="1">
      <c r="AZ10617" s="138">
        <f t="shared" ca="1" si="191"/>
        <v>237000</v>
      </c>
      <c r="BA10617" s="138">
        <f t="shared" ca="1" si="192"/>
        <v>236999</v>
      </c>
      <c r="BB10617" s="138">
        <f t="shared" ca="1" si="193"/>
        <v>1</v>
      </c>
    </row>
    <row r="10618" spans="52:54" ht="15.75" customHeight="1">
      <c r="AZ10618" s="138">
        <f t="shared" ca="1" si="191"/>
        <v>399000</v>
      </c>
      <c r="BA10618" s="138">
        <f t="shared" ca="1" si="192"/>
        <v>398999</v>
      </c>
      <c r="BB10618" s="138">
        <f t="shared" ca="1" si="193"/>
        <v>1</v>
      </c>
    </row>
    <row r="10619" spans="52:54" ht="15.75" customHeight="1">
      <c r="AZ10619" s="138">
        <f t="shared" ca="1" si="191"/>
        <v>382000</v>
      </c>
      <c r="BA10619" s="138">
        <f t="shared" ca="1" si="192"/>
        <v>381999</v>
      </c>
      <c r="BB10619" s="138">
        <f t="shared" ca="1" si="193"/>
        <v>1</v>
      </c>
    </row>
    <row r="10620" spans="52:54" ht="15.75" customHeight="1">
      <c r="AZ10620" s="138">
        <f t="shared" ca="1" si="191"/>
        <v>331000</v>
      </c>
      <c r="BA10620" s="138">
        <f t="shared" ca="1" si="192"/>
        <v>330999</v>
      </c>
      <c r="BB10620" s="138">
        <f t="shared" ca="1" si="193"/>
        <v>1</v>
      </c>
    </row>
    <row r="10621" spans="52:54" ht="15.75" customHeight="1">
      <c r="AZ10621" s="138">
        <f t="shared" ca="1" si="191"/>
        <v>105000</v>
      </c>
      <c r="BA10621" s="138">
        <f t="shared" ca="1" si="192"/>
        <v>104999</v>
      </c>
      <c r="BB10621" s="138">
        <f t="shared" ca="1" si="193"/>
        <v>1</v>
      </c>
    </row>
    <row r="10622" spans="52:54" ht="15.75" customHeight="1">
      <c r="AZ10622" s="138">
        <f t="shared" ca="1" si="191"/>
        <v>268000</v>
      </c>
      <c r="BA10622" s="138">
        <f t="shared" ca="1" si="192"/>
        <v>267999</v>
      </c>
      <c r="BB10622" s="138">
        <f t="shared" ca="1" si="193"/>
        <v>1</v>
      </c>
    </row>
    <row r="10623" spans="52:54" ht="15.75" customHeight="1">
      <c r="AZ10623" s="138">
        <f t="shared" ca="1" si="191"/>
        <v>135000</v>
      </c>
      <c r="BA10623" s="138">
        <f t="shared" ca="1" si="192"/>
        <v>134999</v>
      </c>
      <c r="BB10623" s="138">
        <f t="shared" ca="1" si="193"/>
        <v>1</v>
      </c>
    </row>
    <row r="10624" spans="52:54" ht="15.75" customHeight="1">
      <c r="AZ10624" s="138">
        <f t="shared" ca="1" si="191"/>
        <v>180000</v>
      </c>
      <c r="BA10624" s="138">
        <f t="shared" ca="1" si="192"/>
        <v>179999</v>
      </c>
      <c r="BB10624" s="138">
        <f t="shared" ca="1" si="193"/>
        <v>1</v>
      </c>
    </row>
    <row r="10625" spans="52:54" ht="15.75" customHeight="1">
      <c r="AZ10625" s="138">
        <f t="shared" ca="1" si="191"/>
        <v>194000</v>
      </c>
      <c r="BA10625" s="138">
        <f t="shared" ca="1" si="192"/>
        <v>193999</v>
      </c>
      <c r="BB10625" s="138">
        <f t="shared" ca="1" si="193"/>
        <v>1</v>
      </c>
    </row>
    <row r="10626" spans="52:54" ht="15.75" customHeight="1">
      <c r="AZ10626" s="138">
        <f t="shared" ca="1" si="191"/>
        <v>227000</v>
      </c>
      <c r="BA10626" s="138">
        <f t="shared" ca="1" si="192"/>
        <v>226999</v>
      </c>
      <c r="BB10626" s="138">
        <f t="shared" ca="1" si="193"/>
        <v>1</v>
      </c>
    </row>
    <row r="10627" spans="52:54" ht="15.75" customHeight="1">
      <c r="AZ10627" s="138">
        <f t="shared" ca="1" si="191"/>
        <v>311000</v>
      </c>
      <c r="BA10627" s="138">
        <f t="shared" ca="1" si="192"/>
        <v>310999</v>
      </c>
      <c r="BB10627" s="138">
        <f t="shared" ca="1" si="193"/>
        <v>1</v>
      </c>
    </row>
    <row r="10628" spans="52:54" ht="15.75" customHeight="1">
      <c r="AZ10628" s="138">
        <f t="shared" ca="1" si="191"/>
        <v>217000</v>
      </c>
      <c r="BA10628" s="138">
        <f t="shared" ca="1" si="192"/>
        <v>216999</v>
      </c>
      <c r="BB10628" s="138">
        <f t="shared" ca="1" si="193"/>
        <v>1</v>
      </c>
    </row>
    <row r="10629" spans="52:54" ht="15.75" customHeight="1">
      <c r="AZ10629" s="138">
        <f t="shared" ca="1" si="191"/>
        <v>396000</v>
      </c>
      <c r="BA10629" s="138">
        <f t="shared" ca="1" si="192"/>
        <v>395999</v>
      </c>
      <c r="BB10629" s="138">
        <f t="shared" ca="1" si="193"/>
        <v>1</v>
      </c>
    </row>
    <row r="10630" spans="52:54" ht="15.75" customHeight="1">
      <c r="AZ10630" s="138">
        <f t="shared" ca="1" si="191"/>
        <v>322000</v>
      </c>
      <c r="BA10630" s="138">
        <f t="shared" ca="1" si="192"/>
        <v>321999</v>
      </c>
      <c r="BB10630" s="138">
        <f t="shared" ca="1" si="193"/>
        <v>1</v>
      </c>
    </row>
    <row r="10631" spans="52:54" ht="15.75" customHeight="1">
      <c r="AZ10631" s="138">
        <f t="shared" ca="1" si="191"/>
        <v>353000</v>
      </c>
      <c r="BA10631" s="138">
        <f t="shared" ca="1" si="192"/>
        <v>352999</v>
      </c>
      <c r="BB10631" s="138">
        <f t="shared" ca="1" si="193"/>
        <v>1</v>
      </c>
    </row>
    <row r="10632" spans="52:54" ht="15.75" customHeight="1">
      <c r="AZ10632" s="138">
        <f t="shared" ca="1" si="191"/>
        <v>400000</v>
      </c>
      <c r="BA10632" s="138">
        <f t="shared" ca="1" si="192"/>
        <v>399999</v>
      </c>
      <c r="BB10632" s="138">
        <f t="shared" ca="1" si="193"/>
        <v>1</v>
      </c>
    </row>
    <row r="10633" spans="52:54" ht="15.75" customHeight="1">
      <c r="AZ10633" s="138">
        <f t="shared" ca="1" si="191"/>
        <v>356000</v>
      </c>
      <c r="BA10633" s="138">
        <f t="shared" ca="1" si="192"/>
        <v>355999</v>
      </c>
      <c r="BB10633" s="138">
        <f t="shared" ca="1" si="193"/>
        <v>1</v>
      </c>
    </row>
    <row r="10634" spans="52:54" ht="15.75" customHeight="1">
      <c r="AZ10634" s="138">
        <f t="shared" ca="1" si="191"/>
        <v>270000</v>
      </c>
      <c r="BA10634" s="138">
        <f t="shared" ca="1" si="192"/>
        <v>269999</v>
      </c>
      <c r="BB10634" s="138">
        <f t="shared" ca="1" si="193"/>
        <v>1</v>
      </c>
    </row>
    <row r="10635" spans="52:54" ht="15.75" customHeight="1">
      <c r="AZ10635" s="138">
        <f t="shared" ca="1" si="191"/>
        <v>393000</v>
      </c>
      <c r="BA10635" s="138">
        <f t="shared" ca="1" si="192"/>
        <v>392999</v>
      </c>
      <c r="BB10635" s="138">
        <f t="shared" ca="1" si="193"/>
        <v>1</v>
      </c>
    </row>
    <row r="10636" spans="52:54" ht="15.75" customHeight="1">
      <c r="AZ10636" s="138">
        <f t="shared" ca="1" si="191"/>
        <v>344000</v>
      </c>
      <c r="BA10636" s="138">
        <f t="shared" ca="1" si="192"/>
        <v>343999</v>
      </c>
      <c r="BB10636" s="138">
        <f t="shared" ca="1" si="193"/>
        <v>1</v>
      </c>
    </row>
    <row r="10637" spans="52:54" ht="15.75" customHeight="1">
      <c r="AZ10637" s="138">
        <f t="shared" ca="1" si="191"/>
        <v>158000</v>
      </c>
      <c r="BA10637" s="138">
        <f t="shared" ca="1" si="192"/>
        <v>157999</v>
      </c>
      <c r="BB10637" s="138">
        <f t="shared" ca="1" si="193"/>
        <v>1</v>
      </c>
    </row>
    <row r="10638" spans="52:54" ht="15.75" customHeight="1">
      <c r="AZ10638" s="138">
        <f t="shared" ca="1" si="191"/>
        <v>182000</v>
      </c>
      <c r="BA10638" s="138">
        <f t="shared" ca="1" si="192"/>
        <v>181999</v>
      </c>
      <c r="BB10638" s="138">
        <f t="shared" ca="1" si="193"/>
        <v>1</v>
      </c>
    </row>
    <row r="10639" spans="52:54" ht="15.75" customHeight="1">
      <c r="AZ10639" s="138">
        <f t="shared" ca="1" si="191"/>
        <v>117000</v>
      </c>
      <c r="BA10639" s="138">
        <f t="shared" ca="1" si="192"/>
        <v>116999</v>
      </c>
      <c r="BB10639" s="138">
        <f t="shared" ca="1" si="193"/>
        <v>1</v>
      </c>
    </row>
    <row r="10640" spans="52:54" ht="15.75" customHeight="1">
      <c r="AZ10640" s="138">
        <f t="shared" ca="1" si="191"/>
        <v>241000</v>
      </c>
      <c r="BA10640" s="138">
        <f t="shared" ca="1" si="192"/>
        <v>240999</v>
      </c>
      <c r="BB10640" s="138">
        <f t="shared" ca="1" si="193"/>
        <v>1</v>
      </c>
    </row>
    <row r="10641" spans="52:54" ht="15.75" customHeight="1">
      <c r="AZ10641" s="138">
        <f t="shared" ca="1" si="191"/>
        <v>232000</v>
      </c>
      <c r="BA10641" s="138">
        <f t="shared" ca="1" si="192"/>
        <v>231999</v>
      </c>
      <c r="BB10641" s="138">
        <f t="shared" ca="1" si="193"/>
        <v>1</v>
      </c>
    </row>
    <row r="10642" spans="52:54" ht="15.75" customHeight="1">
      <c r="AZ10642" s="138">
        <f t="shared" ca="1" si="191"/>
        <v>164000</v>
      </c>
      <c r="BA10642" s="138">
        <f t="shared" ca="1" si="192"/>
        <v>163999</v>
      </c>
      <c r="BB10642" s="138">
        <f t="shared" ca="1" si="193"/>
        <v>1</v>
      </c>
    </row>
    <row r="10643" spans="52:54" ht="15.75" customHeight="1">
      <c r="AZ10643" s="138">
        <f t="shared" ca="1" si="191"/>
        <v>294000</v>
      </c>
      <c r="BA10643" s="138">
        <f t="shared" ca="1" si="192"/>
        <v>293999</v>
      </c>
      <c r="BB10643" s="138">
        <f t="shared" ca="1" si="193"/>
        <v>1</v>
      </c>
    </row>
    <row r="10644" spans="52:54" ht="15.75" customHeight="1">
      <c r="AZ10644" s="138">
        <f t="shared" ca="1" si="191"/>
        <v>166000</v>
      </c>
      <c r="BA10644" s="138">
        <f t="shared" ca="1" si="192"/>
        <v>165999</v>
      </c>
      <c r="BB10644" s="138">
        <f t="shared" ca="1" si="193"/>
        <v>1</v>
      </c>
    </row>
    <row r="10645" spans="52:54" ht="15.75" customHeight="1">
      <c r="AZ10645" s="138">
        <f t="shared" ca="1" si="191"/>
        <v>379000</v>
      </c>
      <c r="BA10645" s="138">
        <f t="shared" ca="1" si="192"/>
        <v>378999</v>
      </c>
      <c r="BB10645" s="138">
        <f t="shared" ca="1" si="193"/>
        <v>1</v>
      </c>
    </row>
    <row r="10646" spans="52:54" ht="15.75" customHeight="1">
      <c r="AZ10646" s="138">
        <f t="shared" ca="1" si="191"/>
        <v>215000</v>
      </c>
      <c r="BA10646" s="138">
        <f t="shared" ca="1" si="192"/>
        <v>214999</v>
      </c>
      <c r="BB10646" s="138">
        <f t="shared" ca="1" si="193"/>
        <v>1</v>
      </c>
    </row>
    <row r="10647" spans="52:54" ht="15.75" customHeight="1">
      <c r="AZ10647" s="138">
        <f t="shared" ca="1" si="191"/>
        <v>337000</v>
      </c>
      <c r="BA10647" s="138">
        <f t="shared" ca="1" si="192"/>
        <v>336999</v>
      </c>
      <c r="BB10647" s="138">
        <f t="shared" ca="1" si="193"/>
        <v>1</v>
      </c>
    </row>
    <row r="10648" spans="52:54" ht="15.75" customHeight="1">
      <c r="AZ10648" s="138">
        <f t="shared" ca="1" si="191"/>
        <v>171000</v>
      </c>
      <c r="BA10648" s="138">
        <f t="shared" ca="1" si="192"/>
        <v>170999</v>
      </c>
      <c r="BB10648" s="138">
        <f t="shared" ca="1" si="193"/>
        <v>1</v>
      </c>
    </row>
    <row r="10649" spans="52:54" ht="15.75" customHeight="1">
      <c r="AZ10649" s="138">
        <f t="shared" ca="1" si="191"/>
        <v>109000</v>
      </c>
      <c r="BA10649" s="138">
        <f t="shared" ca="1" si="192"/>
        <v>108999</v>
      </c>
      <c r="BB10649" s="138">
        <f t="shared" ca="1" si="193"/>
        <v>1</v>
      </c>
    </row>
    <row r="10650" spans="52:54" ht="15.75" customHeight="1">
      <c r="AZ10650" s="138">
        <f t="shared" ca="1" si="191"/>
        <v>370000</v>
      </c>
      <c r="BA10650" s="138">
        <f t="shared" ca="1" si="192"/>
        <v>369999</v>
      </c>
      <c r="BB10650" s="138">
        <f t="shared" ca="1" si="193"/>
        <v>1</v>
      </c>
    </row>
    <row r="10651" spans="52:54" ht="15.75" customHeight="1">
      <c r="AZ10651" s="138">
        <f t="shared" ca="1" si="191"/>
        <v>318000</v>
      </c>
      <c r="BA10651" s="138">
        <f t="shared" ca="1" si="192"/>
        <v>317999</v>
      </c>
      <c r="BB10651" s="138">
        <f t="shared" ca="1" si="193"/>
        <v>1</v>
      </c>
    </row>
    <row r="10652" spans="52:54" ht="15.75" customHeight="1">
      <c r="AZ10652" s="138">
        <f t="shared" ca="1" si="191"/>
        <v>157000</v>
      </c>
      <c r="BA10652" s="138">
        <f t="shared" ca="1" si="192"/>
        <v>156999</v>
      </c>
      <c r="BB10652" s="138">
        <f t="shared" ca="1" si="193"/>
        <v>1</v>
      </c>
    </row>
    <row r="10653" spans="52:54" ht="15.75" customHeight="1">
      <c r="AZ10653" s="138">
        <f t="shared" ca="1" si="191"/>
        <v>375000</v>
      </c>
      <c r="BA10653" s="138">
        <f t="shared" ca="1" si="192"/>
        <v>374999</v>
      </c>
      <c r="BB10653" s="138">
        <f t="shared" ca="1" si="193"/>
        <v>1</v>
      </c>
    </row>
    <row r="10654" spans="52:54" ht="15.75" customHeight="1">
      <c r="AZ10654" s="138">
        <f t="shared" ca="1" si="191"/>
        <v>220000</v>
      </c>
      <c r="BA10654" s="138">
        <f t="shared" ca="1" si="192"/>
        <v>219999</v>
      </c>
      <c r="BB10654" s="138">
        <f t="shared" ca="1" si="193"/>
        <v>1</v>
      </c>
    </row>
    <row r="10655" spans="52:54" ht="15.75" customHeight="1">
      <c r="AZ10655" s="138">
        <f t="shared" ca="1" si="191"/>
        <v>112000</v>
      </c>
      <c r="BA10655" s="138">
        <f t="shared" ca="1" si="192"/>
        <v>111999</v>
      </c>
      <c r="BB10655" s="138">
        <f t="shared" ca="1" si="193"/>
        <v>1</v>
      </c>
    </row>
    <row r="10656" spans="52:54" ht="15.75" customHeight="1">
      <c r="AZ10656" s="138">
        <f t="shared" ca="1" si="191"/>
        <v>142000</v>
      </c>
      <c r="BA10656" s="138">
        <f t="shared" ca="1" si="192"/>
        <v>141999</v>
      </c>
      <c r="BB10656" s="138">
        <f t="shared" ca="1" si="193"/>
        <v>1</v>
      </c>
    </row>
    <row r="10657" spans="52:54" ht="15.75" customHeight="1">
      <c r="AZ10657" s="138">
        <f t="shared" ca="1" si="191"/>
        <v>192000</v>
      </c>
      <c r="BA10657" s="138">
        <f t="shared" ca="1" si="192"/>
        <v>191999</v>
      </c>
      <c r="BB10657" s="138">
        <f t="shared" ca="1" si="193"/>
        <v>1</v>
      </c>
    </row>
    <row r="10658" spans="52:54" ht="15.75" customHeight="1">
      <c r="AZ10658" s="138">
        <f t="shared" ca="1" si="191"/>
        <v>215000</v>
      </c>
      <c r="BA10658" s="138">
        <f t="shared" ca="1" si="192"/>
        <v>214999</v>
      </c>
      <c r="BB10658" s="138">
        <f t="shared" ca="1" si="193"/>
        <v>1</v>
      </c>
    </row>
    <row r="10659" spans="52:54" ht="15.75" customHeight="1">
      <c r="AZ10659" s="138">
        <f t="shared" ca="1" si="191"/>
        <v>219000</v>
      </c>
      <c r="BA10659" s="138">
        <f t="shared" ca="1" si="192"/>
        <v>218999</v>
      </c>
      <c r="BB10659" s="138">
        <f t="shared" ca="1" si="193"/>
        <v>1</v>
      </c>
    </row>
    <row r="10660" spans="52:54" ht="15.75" customHeight="1">
      <c r="AZ10660" s="138">
        <f t="shared" ca="1" si="191"/>
        <v>329000</v>
      </c>
      <c r="BA10660" s="138">
        <f t="shared" ca="1" si="192"/>
        <v>328999</v>
      </c>
      <c r="BB10660" s="138">
        <f t="shared" ca="1" si="193"/>
        <v>1</v>
      </c>
    </row>
    <row r="10661" spans="52:54" ht="15.75" customHeight="1">
      <c r="AZ10661" s="138">
        <f t="shared" ca="1" si="191"/>
        <v>264000</v>
      </c>
      <c r="BA10661" s="138">
        <f t="shared" ca="1" si="192"/>
        <v>263999</v>
      </c>
      <c r="BB10661" s="138">
        <f t="shared" ca="1" si="193"/>
        <v>1</v>
      </c>
    </row>
    <row r="10662" spans="52:54" ht="15.75" customHeight="1">
      <c r="AZ10662" s="138">
        <f t="shared" ca="1" si="191"/>
        <v>179000</v>
      </c>
      <c r="BA10662" s="138">
        <f t="shared" ca="1" si="192"/>
        <v>178999</v>
      </c>
      <c r="BB10662" s="138">
        <f t="shared" ca="1" si="193"/>
        <v>1</v>
      </c>
    </row>
    <row r="10663" spans="52:54" ht="15.75" customHeight="1">
      <c r="AZ10663" s="138">
        <f t="shared" ca="1" si="191"/>
        <v>204000</v>
      </c>
      <c r="BA10663" s="138">
        <f t="shared" ca="1" si="192"/>
        <v>203999</v>
      </c>
      <c r="BB10663" s="138">
        <f t="shared" ca="1" si="193"/>
        <v>1</v>
      </c>
    </row>
    <row r="10664" spans="52:54" ht="15.75" customHeight="1">
      <c r="AZ10664" s="138">
        <f t="shared" ca="1" si="191"/>
        <v>172000</v>
      </c>
      <c r="BA10664" s="138">
        <f t="shared" ca="1" si="192"/>
        <v>171999</v>
      </c>
      <c r="BB10664" s="138">
        <f t="shared" ca="1" si="193"/>
        <v>1</v>
      </c>
    </row>
    <row r="10665" spans="52:54" ht="15.75" customHeight="1">
      <c r="AZ10665" s="138">
        <f t="shared" ca="1" si="191"/>
        <v>384000</v>
      </c>
      <c r="BA10665" s="138">
        <f t="shared" ca="1" si="192"/>
        <v>383999</v>
      </c>
      <c r="BB10665" s="138">
        <f t="shared" ca="1" si="193"/>
        <v>1</v>
      </c>
    </row>
    <row r="10666" spans="52:54" ht="15.75" customHeight="1">
      <c r="AZ10666" s="138">
        <f t="shared" ca="1" si="191"/>
        <v>395000</v>
      </c>
      <c r="BA10666" s="138">
        <f t="shared" ca="1" si="192"/>
        <v>394999</v>
      </c>
      <c r="BB10666" s="138">
        <f t="shared" ca="1" si="193"/>
        <v>1</v>
      </c>
    </row>
    <row r="10667" spans="52:54" ht="15.75" customHeight="1">
      <c r="AZ10667" s="138">
        <f t="shared" ca="1" si="191"/>
        <v>241000</v>
      </c>
      <c r="BA10667" s="138">
        <f t="shared" ca="1" si="192"/>
        <v>240999</v>
      </c>
      <c r="BB10667" s="138">
        <f t="shared" ca="1" si="193"/>
        <v>1</v>
      </c>
    </row>
    <row r="10668" spans="52:54" ht="15.75" customHeight="1">
      <c r="AZ10668" s="138">
        <f t="shared" ca="1" si="191"/>
        <v>393000</v>
      </c>
      <c r="BA10668" s="138">
        <f t="shared" ca="1" si="192"/>
        <v>392999</v>
      </c>
      <c r="BB10668" s="138">
        <f t="shared" ca="1" si="193"/>
        <v>1</v>
      </c>
    </row>
    <row r="10669" spans="52:54" ht="15.75" customHeight="1">
      <c r="AZ10669" s="138">
        <f t="shared" ca="1" si="191"/>
        <v>181000</v>
      </c>
      <c r="BA10669" s="138">
        <f t="shared" ca="1" si="192"/>
        <v>180999</v>
      </c>
      <c r="BB10669" s="138">
        <f t="shared" ca="1" si="193"/>
        <v>1</v>
      </c>
    </row>
    <row r="10670" spans="52:54" ht="15.75" customHeight="1">
      <c r="AZ10670" s="138">
        <f t="shared" ca="1" si="191"/>
        <v>314000</v>
      </c>
      <c r="BA10670" s="138">
        <f t="shared" ca="1" si="192"/>
        <v>313999</v>
      </c>
      <c r="BB10670" s="138">
        <f t="shared" ca="1" si="193"/>
        <v>1</v>
      </c>
    </row>
    <row r="10671" spans="52:54" ht="15.75" customHeight="1">
      <c r="AZ10671" s="138">
        <f t="shared" ca="1" si="191"/>
        <v>289000</v>
      </c>
      <c r="BA10671" s="138">
        <f t="shared" ca="1" si="192"/>
        <v>288999</v>
      </c>
      <c r="BB10671" s="138">
        <f t="shared" ca="1" si="193"/>
        <v>1</v>
      </c>
    </row>
    <row r="10672" spans="52:54" ht="15.75" customHeight="1">
      <c r="AZ10672" s="138">
        <f t="shared" ca="1" si="191"/>
        <v>155000</v>
      </c>
      <c r="BA10672" s="138">
        <f t="shared" ca="1" si="192"/>
        <v>154999</v>
      </c>
      <c r="BB10672" s="138">
        <f t="shared" ca="1" si="193"/>
        <v>1</v>
      </c>
    </row>
    <row r="10673" spans="52:54" ht="15.75" customHeight="1">
      <c r="AZ10673" s="138">
        <f t="shared" ca="1" si="191"/>
        <v>184000</v>
      </c>
      <c r="BA10673" s="138">
        <f t="shared" ca="1" si="192"/>
        <v>183999</v>
      </c>
      <c r="BB10673" s="138">
        <f t="shared" ca="1" si="193"/>
        <v>1</v>
      </c>
    </row>
    <row r="10674" spans="52:54" ht="15.75" customHeight="1">
      <c r="AZ10674" s="138">
        <f t="shared" ca="1" si="191"/>
        <v>113000</v>
      </c>
      <c r="BA10674" s="138">
        <f t="shared" ca="1" si="192"/>
        <v>112999</v>
      </c>
      <c r="BB10674" s="138">
        <f t="shared" ca="1" si="193"/>
        <v>1</v>
      </c>
    </row>
    <row r="10675" spans="52:54" ht="15.75" customHeight="1">
      <c r="AZ10675" s="138">
        <f t="shared" ca="1" si="191"/>
        <v>296000</v>
      </c>
      <c r="BA10675" s="138">
        <f t="shared" ca="1" si="192"/>
        <v>295999</v>
      </c>
      <c r="BB10675" s="138">
        <f t="shared" ca="1" si="193"/>
        <v>1</v>
      </c>
    </row>
    <row r="10676" spans="52:54" ht="15.75" customHeight="1">
      <c r="AZ10676" s="138">
        <f t="shared" ca="1" si="191"/>
        <v>355000</v>
      </c>
      <c r="BA10676" s="138">
        <f t="shared" ca="1" si="192"/>
        <v>354999</v>
      </c>
      <c r="BB10676" s="138">
        <f t="shared" ca="1" si="193"/>
        <v>1</v>
      </c>
    </row>
    <row r="10677" spans="52:54" ht="15.75" customHeight="1">
      <c r="AZ10677" s="138">
        <f t="shared" ca="1" si="191"/>
        <v>309000</v>
      </c>
      <c r="BA10677" s="138">
        <f t="shared" ca="1" si="192"/>
        <v>308999</v>
      </c>
      <c r="BB10677" s="138">
        <f t="shared" ca="1" si="193"/>
        <v>1</v>
      </c>
    </row>
    <row r="10678" spans="52:54" ht="15.75" customHeight="1">
      <c r="AZ10678" s="138">
        <f t="shared" ca="1" si="191"/>
        <v>291000</v>
      </c>
      <c r="BA10678" s="138">
        <f t="shared" ca="1" si="192"/>
        <v>290999</v>
      </c>
      <c r="BB10678" s="138">
        <f t="shared" ca="1" si="193"/>
        <v>1</v>
      </c>
    </row>
    <row r="10679" spans="52:54" ht="15.75" customHeight="1">
      <c r="AZ10679" s="138">
        <f t="shared" ca="1" si="191"/>
        <v>107000</v>
      </c>
      <c r="BA10679" s="138">
        <f t="shared" ca="1" si="192"/>
        <v>106999</v>
      </c>
      <c r="BB10679" s="138">
        <f t="shared" ca="1" si="193"/>
        <v>1</v>
      </c>
    </row>
    <row r="10680" spans="52:54" ht="15.75" customHeight="1">
      <c r="AZ10680" s="138">
        <f t="shared" ca="1" si="191"/>
        <v>337000</v>
      </c>
      <c r="BA10680" s="138">
        <f t="shared" ca="1" si="192"/>
        <v>336999</v>
      </c>
      <c r="BB10680" s="138">
        <f t="shared" ca="1" si="193"/>
        <v>1</v>
      </c>
    </row>
    <row r="10681" spans="52:54" ht="15.75" customHeight="1">
      <c r="AZ10681" s="138">
        <f t="shared" ca="1" si="191"/>
        <v>369000</v>
      </c>
      <c r="BA10681" s="138">
        <f t="shared" ca="1" si="192"/>
        <v>368999</v>
      </c>
      <c r="BB10681" s="138">
        <f t="shared" ca="1" si="193"/>
        <v>1</v>
      </c>
    </row>
    <row r="10682" spans="52:54" ht="15.75" customHeight="1">
      <c r="AZ10682" s="138">
        <f t="shared" ca="1" si="191"/>
        <v>367000</v>
      </c>
      <c r="BA10682" s="138">
        <f t="shared" ca="1" si="192"/>
        <v>366999</v>
      </c>
      <c r="BB10682" s="138">
        <f t="shared" ca="1" si="193"/>
        <v>1</v>
      </c>
    </row>
    <row r="10683" spans="52:54" ht="15.75" customHeight="1">
      <c r="AZ10683" s="138">
        <f t="shared" ca="1" si="191"/>
        <v>360000</v>
      </c>
      <c r="BA10683" s="138">
        <f t="shared" ca="1" si="192"/>
        <v>359999</v>
      </c>
      <c r="BB10683" s="138">
        <f t="shared" ca="1" si="193"/>
        <v>1</v>
      </c>
    </row>
    <row r="10684" spans="52:54" ht="15.75" customHeight="1">
      <c r="AZ10684" s="138">
        <f t="shared" ca="1" si="191"/>
        <v>113000</v>
      </c>
      <c r="BA10684" s="138">
        <f t="shared" ca="1" si="192"/>
        <v>112999</v>
      </c>
      <c r="BB10684" s="138">
        <f t="shared" ca="1" si="193"/>
        <v>1</v>
      </c>
    </row>
    <row r="10685" spans="52:54" ht="15.75" customHeight="1">
      <c r="AZ10685" s="138">
        <f t="shared" ca="1" si="191"/>
        <v>143000</v>
      </c>
      <c r="BA10685" s="138">
        <f t="shared" ca="1" si="192"/>
        <v>142999</v>
      </c>
      <c r="BB10685" s="138">
        <f t="shared" ca="1" si="193"/>
        <v>1</v>
      </c>
    </row>
    <row r="10686" spans="52:54" ht="15.75" customHeight="1">
      <c r="AZ10686" s="138">
        <f t="shared" ca="1" si="191"/>
        <v>203000</v>
      </c>
      <c r="BA10686" s="138">
        <f t="shared" ca="1" si="192"/>
        <v>202999</v>
      </c>
      <c r="BB10686" s="138">
        <f t="shared" ca="1" si="193"/>
        <v>1</v>
      </c>
    </row>
    <row r="10687" spans="52:54" ht="15.75" customHeight="1">
      <c r="AZ10687" s="138">
        <f t="shared" ca="1" si="191"/>
        <v>314000</v>
      </c>
      <c r="BA10687" s="138">
        <f t="shared" ca="1" si="192"/>
        <v>313999</v>
      </c>
      <c r="BB10687" s="138">
        <f t="shared" ca="1" si="193"/>
        <v>1</v>
      </c>
    </row>
    <row r="10688" spans="52:54" ht="15.75" customHeight="1">
      <c r="AZ10688" s="138">
        <f t="shared" ca="1" si="191"/>
        <v>323000</v>
      </c>
      <c r="BA10688" s="138">
        <f t="shared" ca="1" si="192"/>
        <v>322999</v>
      </c>
      <c r="BB10688" s="138">
        <f t="shared" ca="1" si="193"/>
        <v>1</v>
      </c>
    </row>
    <row r="10689" spans="52:54" ht="15.75" customHeight="1">
      <c r="AZ10689" s="138">
        <f t="shared" ca="1" si="191"/>
        <v>339000</v>
      </c>
      <c r="BA10689" s="138">
        <f t="shared" ca="1" si="192"/>
        <v>338999</v>
      </c>
      <c r="BB10689" s="138">
        <f t="shared" ca="1" si="193"/>
        <v>1</v>
      </c>
    </row>
    <row r="10690" spans="52:54" ht="15.75" customHeight="1">
      <c r="AZ10690" s="138">
        <f t="shared" ca="1" si="191"/>
        <v>115000</v>
      </c>
      <c r="BA10690" s="138">
        <f t="shared" ca="1" si="192"/>
        <v>114999</v>
      </c>
      <c r="BB10690" s="138">
        <f t="shared" ca="1" si="193"/>
        <v>1</v>
      </c>
    </row>
    <row r="10691" spans="52:54" ht="15.75" customHeight="1">
      <c r="AZ10691" s="138">
        <f t="shared" ca="1" si="191"/>
        <v>123000</v>
      </c>
      <c r="BA10691" s="138">
        <f t="shared" ca="1" si="192"/>
        <v>122999</v>
      </c>
      <c r="BB10691" s="138">
        <f t="shared" ca="1" si="193"/>
        <v>1</v>
      </c>
    </row>
    <row r="10692" spans="52:54" ht="15.75" customHeight="1">
      <c r="AZ10692" s="138">
        <f t="shared" ca="1" si="191"/>
        <v>242000</v>
      </c>
      <c r="BA10692" s="138">
        <f t="shared" ca="1" si="192"/>
        <v>241999</v>
      </c>
      <c r="BB10692" s="138">
        <f t="shared" ca="1" si="193"/>
        <v>1</v>
      </c>
    </row>
    <row r="10693" spans="52:54" ht="15.75" customHeight="1">
      <c r="AZ10693" s="138">
        <f t="shared" ca="1" si="191"/>
        <v>357000</v>
      </c>
      <c r="BA10693" s="138">
        <f t="shared" ca="1" si="192"/>
        <v>356999</v>
      </c>
      <c r="BB10693" s="138">
        <f t="shared" ca="1" si="193"/>
        <v>1</v>
      </c>
    </row>
    <row r="10694" spans="52:54" ht="15.75" customHeight="1">
      <c r="AZ10694" s="138">
        <f t="shared" ca="1" si="191"/>
        <v>396000</v>
      </c>
      <c r="BA10694" s="138">
        <f t="shared" ca="1" si="192"/>
        <v>395999</v>
      </c>
      <c r="BB10694" s="138">
        <f t="shared" ca="1" si="193"/>
        <v>1</v>
      </c>
    </row>
    <row r="10695" spans="52:54" ht="15.75" customHeight="1">
      <c r="AZ10695" s="138">
        <f t="shared" ca="1" si="191"/>
        <v>173000</v>
      </c>
      <c r="BA10695" s="138">
        <f t="shared" ca="1" si="192"/>
        <v>172999</v>
      </c>
      <c r="BB10695" s="138">
        <f t="shared" ca="1" si="193"/>
        <v>1</v>
      </c>
    </row>
    <row r="10696" spans="52:54" ht="15.75" customHeight="1">
      <c r="AZ10696" s="138">
        <f t="shared" ca="1" si="191"/>
        <v>156000</v>
      </c>
      <c r="BA10696" s="138">
        <f t="shared" ca="1" si="192"/>
        <v>155999</v>
      </c>
      <c r="BB10696" s="138">
        <f t="shared" ca="1" si="193"/>
        <v>1</v>
      </c>
    </row>
    <row r="10697" spans="52:54" ht="15.75" customHeight="1">
      <c r="AZ10697" s="138">
        <f t="shared" ca="1" si="191"/>
        <v>201000</v>
      </c>
      <c r="BA10697" s="138">
        <f t="shared" ca="1" si="192"/>
        <v>200999</v>
      </c>
      <c r="BB10697" s="138">
        <f t="shared" ca="1" si="193"/>
        <v>1</v>
      </c>
    </row>
    <row r="10698" spans="52:54" ht="15.75" customHeight="1">
      <c r="AZ10698" s="138">
        <f t="shared" ca="1" si="191"/>
        <v>189000</v>
      </c>
      <c r="BA10698" s="138">
        <f t="shared" ca="1" si="192"/>
        <v>188999</v>
      </c>
      <c r="BB10698" s="138">
        <f t="shared" ca="1" si="193"/>
        <v>1</v>
      </c>
    </row>
    <row r="10699" spans="52:54" ht="15.75" customHeight="1">
      <c r="AZ10699" s="138">
        <f t="shared" ca="1" si="191"/>
        <v>165000</v>
      </c>
      <c r="BA10699" s="138">
        <f t="shared" ca="1" si="192"/>
        <v>164999</v>
      </c>
      <c r="BB10699" s="138">
        <f t="shared" ca="1" si="193"/>
        <v>1</v>
      </c>
    </row>
    <row r="10700" spans="52:54" ht="15.75" customHeight="1">
      <c r="AZ10700" s="138">
        <f t="shared" ca="1" si="191"/>
        <v>376000</v>
      </c>
      <c r="BA10700" s="138">
        <f t="shared" ca="1" si="192"/>
        <v>375999</v>
      </c>
      <c r="BB10700" s="138">
        <f t="shared" ca="1" si="193"/>
        <v>1</v>
      </c>
    </row>
    <row r="10701" spans="52:54" ht="15.75" customHeight="1">
      <c r="AZ10701" s="138">
        <f t="shared" ca="1" si="191"/>
        <v>356000</v>
      </c>
      <c r="BA10701" s="138">
        <f t="shared" ca="1" si="192"/>
        <v>355999</v>
      </c>
      <c r="BB10701" s="138">
        <f t="shared" ca="1" si="193"/>
        <v>1</v>
      </c>
    </row>
    <row r="10702" spans="52:54" ht="15.75" customHeight="1">
      <c r="AZ10702" s="138">
        <f t="shared" ca="1" si="191"/>
        <v>397000</v>
      </c>
      <c r="BA10702" s="138">
        <f t="shared" ca="1" si="192"/>
        <v>396999</v>
      </c>
      <c r="BB10702" s="138">
        <f t="shared" ca="1" si="193"/>
        <v>1</v>
      </c>
    </row>
    <row r="10703" spans="52:54" ht="15.75" customHeight="1">
      <c r="AZ10703" s="138">
        <f t="shared" ca="1" si="191"/>
        <v>181000</v>
      </c>
      <c r="BA10703" s="138">
        <f t="shared" ca="1" si="192"/>
        <v>180999</v>
      </c>
      <c r="BB10703" s="138">
        <f t="shared" ca="1" si="193"/>
        <v>1</v>
      </c>
    </row>
    <row r="10704" spans="52:54" ht="15.75" customHeight="1">
      <c r="AZ10704" s="138">
        <f t="shared" ca="1" si="191"/>
        <v>230000</v>
      </c>
      <c r="BA10704" s="138">
        <f t="shared" ca="1" si="192"/>
        <v>229999</v>
      </c>
      <c r="BB10704" s="138">
        <f t="shared" ca="1" si="193"/>
        <v>1</v>
      </c>
    </row>
    <row r="10705" spans="52:54" ht="15.75" customHeight="1">
      <c r="AZ10705" s="138">
        <f t="shared" ca="1" si="191"/>
        <v>243000</v>
      </c>
      <c r="BA10705" s="138">
        <f t="shared" ca="1" si="192"/>
        <v>242999</v>
      </c>
      <c r="BB10705" s="138">
        <f t="shared" ca="1" si="193"/>
        <v>1</v>
      </c>
    </row>
    <row r="10706" spans="52:54" ht="15.75" customHeight="1">
      <c r="AZ10706" s="138">
        <f t="shared" ca="1" si="191"/>
        <v>322000</v>
      </c>
      <c r="BA10706" s="138">
        <f t="shared" ca="1" si="192"/>
        <v>321999</v>
      </c>
      <c r="BB10706" s="138">
        <f t="shared" ca="1" si="193"/>
        <v>1</v>
      </c>
    </row>
    <row r="10707" spans="52:54" ht="15.75" customHeight="1">
      <c r="AZ10707" s="138">
        <f t="shared" ca="1" si="191"/>
        <v>289000</v>
      </c>
      <c r="BA10707" s="138">
        <f t="shared" ca="1" si="192"/>
        <v>288999</v>
      </c>
      <c r="BB10707" s="138">
        <f t="shared" ca="1" si="193"/>
        <v>1</v>
      </c>
    </row>
    <row r="10708" spans="52:54" ht="15.75" customHeight="1">
      <c r="AZ10708" s="138">
        <f t="shared" ca="1" si="191"/>
        <v>314000</v>
      </c>
      <c r="BA10708" s="138">
        <f t="shared" ca="1" si="192"/>
        <v>313999</v>
      </c>
      <c r="BB10708" s="138">
        <f t="shared" ca="1" si="193"/>
        <v>1</v>
      </c>
    </row>
    <row r="10709" spans="52:54" ht="15.75" customHeight="1">
      <c r="AZ10709" s="138">
        <f t="shared" ca="1" si="191"/>
        <v>184000</v>
      </c>
      <c r="BA10709" s="138">
        <f t="shared" ca="1" si="192"/>
        <v>183999</v>
      </c>
      <c r="BB10709" s="138">
        <f t="shared" ca="1" si="193"/>
        <v>1</v>
      </c>
    </row>
    <row r="10710" spans="52:54" ht="15.75" customHeight="1">
      <c r="AZ10710" s="138">
        <f t="shared" ca="1" si="191"/>
        <v>131000</v>
      </c>
      <c r="BA10710" s="138">
        <f t="shared" ca="1" si="192"/>
        <v>130999</v>
      </c>
      <c r="BB10710" s="138">
        <f t="shared" ca="1" si="193"/>
        <v>1</v>
      </c>
    </row>
    <row r="10711" spans="52:54" ht="15.75" customHeight="1">
      <c r="AZ10711" s="138">
        <f t="shared" ca="1" si="191"/>
        <v>343000</v>
      </c>
      <c r="BA10711" s="138">
        <f t="shared" ca="1" si="192"/>
        <v>342999</v>
      </c>
      <c r="BB10711" s="138">
        <f t="shared" ca="1" si="193"/>
        <v>1</v>
      </c>
    </row>
    <row r="10712" spans="52:54" ht="15.75" customHeight="1">
      <c r="AZ10712" s="138">
        <f t="shared" ca="1" si="191"/>
        <v>216000</v>
      </c>
      <c r="BA10712" s="138">
        <f t="shared" ca="1" si="192"/>
        <v>215999</v>
      </c>
      <c r="BB10712" s="138">
        <f t="shared" ca="1" si="193"/>
        <v>1</v>
      </c>
    </row>
    <row r="10713" spans="52:54" ht="15.75" customHeight="1">
      <c r="AZ10713" s="138">
        <f t="shared" ca="1" si="191"/>
        <v>371000</v>
      </c>
      <c r="BA10713" s="138">
        <f t="shared" ca="1" si="192"/>
        <v>370999</v>
      </c>
      <c r="BB10713" s="138">
        <f t="shared" ca="1" si="193"/>
        <v>1</v>
      </c>
    </row>
    <row r="10714" spans="52:54" ht="15.75" customHeight="1">
      <c r="AZ10714" s="138">
        <f t="shared" ref="AZ10714:AZ10968" ca="1" si="194">RANDBETWEEN(100,400)*1000</f>
        <v>137000</v>
      </c>
      <c r="BA10714" s="138">
        <f t="shared" ref="BA10714:BA10968" ca="1" si="195">+AZ10714-1</f>
        <v>136999</v>
      </c>
      <c r="BB10714" s="138">
        <f t="shared" ref="BB10714:BB10968" ca="1" si="196">+AZ10714-BA10714</f>
        <v>1</v>
      </c>
    </row>
    <row r="10715" spans="52:54" ht="15.75" customHeight="1">
      <c r="AZ10715" s="138">
        <f t="shared" ca="1" si="194"/>
        <v>186000</v>
      </c>
      <c r="BA10715" s="138">
        <f t="shared" ca="1" si="195"/>
        <v>185999</v>
      </c>
      <c r="BB10715" s="138">
        <f t="shared" ca="1" si="196"/>
        <v>1</v>
      </c>
    </row>
    <row r="10716" spans="52:54" ht="15.75" customHeight="1">
      <c r="AZ10716" s="138">
        <f t="shared" ca="1" si="194"/>
        <v>221000</v>
      </c>
      <c r="BA10716" s="138">
        <f t="shared" ca="1" si="195"/>
        <v>220999</v>
      </c>
      <c r="BB10716" s="138">
        <f t="shared" ca="1" si="196"/>
        <v>1</v>
      </c>
    </row>
    <row r="10717" spans="52:54" ht="15.75" customHeight="1">
      <c r="AZ10717" s="138">
        <f t="shared" ca="1" si="194"/>
        <v>215000</v>
      </c>
      <c r="BA10717" s="138">
        <f t="shared" ca="1" si="195"/>
        <v>214999</v>
      </c>
      <c r="BB10717" s="138">
        <f t="shared" ca="1" si="196"/>
        <v>1</v>
      </c>
    </row>
    <row r="10718" spans="52:54" ht="15.75" customHeight="1">
      <c r="AZ10718" s="138">
        <f t="shared" ca="1" si="194"/>
        <v>322000</v>
      </c>
      <c r="BA10718" s="138">
        <f t="shared" ca="1" si="195"/>
        <v>321999</v>
      </c>
      <c r="BB10718" s="138">
        <f t="shared" ca="1" si="196"/>
        <v>1</v>
      </c>
    </row>
    <row r="10719" spans="52:54" ht="15.75" customHeight="1">
      <c r="AZ10719" s="138">
        <f t="shared" ca="1" si="194"/>
        <v>195000</v>
      </c>
      <c r="BA10719" s="138">
        <f t="shared" ca="1" si="195"/>
        <v>194999</v>
      </c>
      <c r="BB10719" s="138">
        <f t="shared" ca="1" si="196"/>
        <v>1</v>
      </c>
    </row>
    <row r="10720" spans="52:54" ht="15.75" customHeight="1">
      <c r="AZ10720" s="138">
        <f t="shared" ca="1" si="194"/>
        <v>185000</v>
      </c>
      <c r="BA10720" s="138">
        <f t="shared" ca="1" si="195"/>
        <v>184999</v>
      </c>
      <c r="BB10720" s="138">
        <f t="shared" ca="1" si="196"/>
        <v>1</v>
      </c>
    </row>
    <row r="10721" spans="52:54" ht="15.75" customHeight="1">
      <c r="AZ10721" s="138">
        <f t="shared" ca="1" si="194"/>
        <v>124000</v>
      </c>
      <c r="BA10721" s="138">
        <f t="shared" ca="1" si="195"/>
        <v>123999</v>
      </c>
      <c r="BB10721" s="138">
        <f t="shared" ca="1" si="196"/>
        <v>1</v>
      </c>
    </row>
    <row r="10722" spans="52:54" ht="15.75" customHeight="1">
      <c r="AZ10722" s="138">
        <f t="shared" ca="1" si="194"/>
        <v>388000</v>
      </c>
      <c r="BA10722" s="138">
        <f t="shared" ca="1" si="195"/>
        <v>387999</v>
      </c>
      <c r="BB10722" s="138">
        <f t="shared" ca="1" si="196"/>
        <v>1</v>
      </c>
    </row>
    <row r="10723" spans="52:54" ht="15.75" customHeight="1">
      <c r="AZ10723" s="138">
        <f t="shared" ca="1" si="194"/>
        <v>337000</v>
      </c>
      <c r="BA10723" s="138">
        <f t="shared" ca="1" si="195"/>
        <v>336999</v>
      </c>
      <c r="BB10723" s="138">
        <f t="shared" ca="1" si="196"/>
        <v>1</v>
      </c>
    </row>
    <row r="10724" spans="52:54" ht="15.75" customHeight="1">
      <c r="AZ10724" s="138">
        <f t="shared" ca="1" si="194"/>
        <v>396000</v>
      </c>
      <c r="BA10724" s="138">
        <f t="shared" ca="1" si="195"/>
        <v>395999</v>
      </c>
      <c r="BB10724" s="138">
        <f t="shared" ca="1" si="196"/>
        <v>1</v>
      </c>
    </row>
    <row r="10725" spans="52:54" ht="15.75" customHeight="1">
      <c r="AZ10725" s="138">
        <f t="shared" ca="1" si="194"/>
        <v>136000</v>
      </c>
      <c r="BA10725" s="138">
        <f t="shared" ca="1" si="195"/>
        <v>135999</v>
      </c>
      <c r="BB10725" s="138">
        <f t="shared" ca="1" si="196"/>
        <v>1</v>
      </c>
    </row>
    <row r="10726" spans="52:54" ht="15.75" customHeight="1">
      <c r="AZ10726" s="138">
        <f t="shared" ca="1" si="194"/>
        <v>318000</v>
      </c>
      <c r="BA10726" s="138">
        <f t="shared" ca="1" si="195"/>
        <v>317999</v>
      </c>
      <c r="BB10726" s="138">
        <f t="shared" ca="1" si="196"/>
        <v>1</v>
      </c>
    </row>
    <row r="10727" spans="52:54" ht="15.75" customHeight="1">
      <c r="AZ10727" s="138">
        <f t="shared" ca="1" si="194"/>
        <v>315000</v>
      </c>
      <c r="BA10727" s="138">
        <f t="shared" ca="1" si="195"/>
        <v>314999</v>
      </c>
      <c r="BB10727" s="138">
        <f t="shared" ca="1" si="196"/>
        <v>1</v>
      </c>
    </row>
    <row r="10728" spans="52:54" ht="15.75" customHeight="1">
      <c r="AZ10728" s="138">
        <f t="shared" ca="1" si="194"/>
        <v>217000</v>
      </c>
      <c r="BA10728" s="138">
        <f t="shared" ca="1" si="195"/>
        <v>216999</v>
      </c>
      <c r="BB10728" s="138">
        <f t="shared" ca="1" si="196"/>
        <v>1</v>
      </c>
    </row>
    <row r="10729" spans="52:54" ht="15.75" customHeight="1">
      <c r="AZ10729" s="138">
        <f t="shared" ca="1" si="194"/>
        <v>297000</v>
      </c>
      <c r="BA10729" s="138">
        <f t="shared" ca="1" si="195"/>
        <v>296999</v>
      </c>
      <c r="BB10729" s="138">
        <f t="shared" ca="1" si="196"/>
        <v>1</v>
      </c>
    </row>
    <row r="10730" spans="52:54" ht="15.75" customHeight="1">
      <c r="AZ10730" s="138">
        <f t="shared" ca="1" si="194"/>
        <v>399000</v>
      </c>
      <c r="BA10730" s="138">
        <f t="shared" ca="1" si="195"/>
        <v>398999</v>
      </c>
      <c r="BB10730" s="138">
        <f t="shared" ca="1" si="196"/>
        <v>1</v>
      </c>
    </row>
    <row r="10731" spans="52:54" ht="15.75" customHeight="1">
      <c r="AZ10731" s="138">
        <f t="shared" ca="1" si="194"/>
        <v>152000</v>
      </c>
      <c r="BA10731" s="138">
        <f t="shared" ca="1" si="195"/>
        <v>151999</v>
      </c>
      <c r="BB10731" s="138">
        <f t="shared" ca="1" si="196"/>
        <v>1</v>
      </c>
    </row>
    <row r="10732" spans="52:54" ht="15.75" customHeight="1">
      <c r="AZ10732" s="138">
        <f t="shared" ca="1" si="194"/>
        <v>214000</v>
      </c>
      <c r="BA10732" s="138">
        <f t="shared" ca="1" si="195"/>
        <v>213999</v>
      </c>
      <c r="BB10732" s="138">
        <f t="shared" ca="1" si="196"/>
        <v>1</v>
      </c>
    </row>
    <row r="10733" spans="52:54" ht="15.75" customHeight="1">
      <c r="AZ10733" s="138">
        <f t="shared" ca="1" si="194"/>
        <v>375000</v>
      </c>
      <c r="BA10733" s="138">
        <f t="shared" ca="1" si="195"/>
        <v>374999</v>
      </c>
      <c r="BB10733" s="138">
        <f t="shared" ca="1" si="196"/>
        <v>1</v>
      </c>
    </row>
    <row r="10734" spans="52:54" ht="15.75" customHeight="1">
      <c r="AZ10734" s="138">
        <f t="shared" ca="1" si="194"/>
        <v>239000</v>
      </c>
      <c r="BA10734" s="138">
        <f t="shared" ca="1" si="195"/>
        <v>238999</v>
      </c>
      <c r="BB10734" s="138">
        <f t="shared" ca="1" si="196"/>
        <v>1</v>
      </c>
    </row>
    <row r="10735" spans="52:54" ht="15.75" customHeight="1">
      <c r="AZ10735" s="138">
        <f t="shared" ca="1" si="194"/>
        <v>343000</v>
      </c>
      <c r="BA10735" s="138">
        <f t="shared" ca="1" si="195"/>
        <v>342999</v>
      </c>
      <c r="BB10735" s="138">
        <f t="shared" ca="1" si="196"/>
        <v>1</v>
      </c>
    </row>
    <row r="10736" spans="52:54" ht="15.75" customHeight="1">
      <c r="AZ10736" s="138">
        <f t="shared" ca="1" si="194"/>
        <v>123000</v>
      </c>
      <c r="BA10736" s="138">
        <f t="shared" ca="1" si="195"/>
        <v>122999</v>
      </c>
      <c r="BB10736" s="138">
        <f t="shared" ca="1" si="196"/>
        <v>1</v>
      </c>
    </row>
    <row r="10737" spans="52:54" ht="15.75" customHeight="1">
      <c r="AZ10737" s="138">
        <f t="shared" ca="1" si="194"/>
        <v>164000</v>
      </c>
      <c r="BA10737" s="138">
        <f t="shared" ca="1" si="195"/>
        <v>163999</v>
      </c>
      <c r="BB10737" s="138">
        <f t="shared" ca="1" si="196"/>
        <v>1</v>
      </c>
    </row>
    <row r="10738" spans="52:54" ht="15.75" customHeight="1">
      <c r="AZ10738" s="138">
        <f t="shared" ca="1" si="194"/>
        <v>122000</v>
      </c>
      <c r="BA10738" s="138">
        <f t="shared" ca="1" si="195"/>
        <v>121999</v>
      </c>
      <c r="BB10738" s="138">
        <f t="shared" ca="1" si="196"/>
        <v>1</v>
      </c>
    </row>
    <row r="10739" spans="52:54" ht="15.75" customHeight="1">
      <c r="AZ10739" s="138">
        <f t="shared" ca="1" si="194"/>
        <v>392000</v>
      </c>
      <c r="BA10739" s="138">
        <f t="shared" ca="1" si="195"/>
        <v>391999</v>
      </c>
      <c r="BB10739" s="138">
        <f t="shared" ca="1" si="196"/>
        <v>1</v>
      </c>
    </row>
    <row r="10740" spans="52:54" ht="15.75" customHeight="1">
      <c r="AZ10740" s="138">
        <f t="shared" ca="1" si="194"/>
        <v>144000</v>
      </c>
      <c r="BA10740" s="138">
        <f t="shared" ca="1" si="195"/>
        <v>143999</v>
      </c>
      <c r="BB10740" s="138">
        <f t="shared" ca="1" si="196"/>
        <v>1</v>
      </c>
    </row>
    <row r="10741" spans="52:54" ht="15.75" customHeight="1">
      <c r="AZ10741" s="138">
        <f t="shared" ca="1" si="194"/>
        <v>278000</v>
      </c>
      <c r="BA10741" s="138">
        <f t="shared" ca="1" si="195"/>
        <v>277999</v>
      </c>
      <c r="BB10741" s="138">
        <f t="shared" ca="1" si="196"/>
        <v>1</v>
      </c>
    </row>
    <row r="10742" spans="52:54" ht="15.75" customHeight="1">
      <c r="AZ10742" s="138">
        <f t="shared" ca="1" si="194"/>
        <v>149000</v>
      </c>
      <c r="BA10742" s="138">
        <f t="shared" ca="1" si="195"/>
        <v>148999</v>
      </c>
      <c r="BB10742" s="138">
        <f t="shared" ca="1" si="196"/>
        <v>1</v>
      </c>
    </row>
    <row r="10743" spans="52:54" ht="15.75" customHeight="1">
      <c r="AZ10743" s="138">
        <f t="shared" ca="1" si="194"/>
        <v>393000</v>
      </c>
      <c r="BA10743" s="138">
        <f t="shared" ca="1" si="195"/>
        <v>392999</v>
      </c>
      <c r="BB10743" s="138">
        <f t="shared" ca="1" si="196"/>
        <v>1</v>
      </c>
    </row>
    <row r="10744" spans="52:54" ht="15.75" customHeight="1">
      <c r="AZ10744" s="138">
        <f t="shared" ca="1" si="194"/>
        <v>148000</v>
      </c>
      <c r="BA10744" s="138">
        <f t="shared" ca="1" si="195"/>
        <v>147999</v>
      </c>
      <c r="BB10744" s="138">
        <f t="shared" ca="1" si="196"/>
        <v>1</v>
      </c>
    </row>
    <row r="10745" spans="52:54" ht="15.75" customHeight="1">
      <c r="AZ10745" s="138">
        <f t="shared" ca="1" si="194"/>
        <v>113000</v>
      </c>
      <c r="BA10745" s="138">
        <f t="shared" ca="1" si="195"/>
        <v>112999</v>
      </c>
      <c r="BB10745" s="138">
        <f t="shared" ca="1" si="196"/>
        <v>1</v>
      </c>
    </row>
    <row r="10746" spans="52:54" ht="15.75" customHeight="1">
      <c r="AZ10746" s="138">
        <f t="shared" ca="1" si="194"/>
        <v>293000</v>
      </c>
      <c r="BA10746" s="138">
        <f t="shared" ca="1" si="195"/>
        <v>292999</v>
      </c>
      <c r="BB10746" s="138">
        <f t="shared" ca="1" si="196"/>
        <v>1</v>
      </c>
    </row>
    <row r="10747" spans="52:54" ht="15.75" customHeight="1">
      <c r="AZ10747" s="138">
        <f t="shared" ca="1" si="194"/>
        <v>125000</v>
      </c>
      <c r="BA10747" s="138">
        <f t="shared" ca="1" si="195"/>
        <v>124999</v>
      </c>
      <c r="BB10747" s="138">
        <f t="shared" ca="1" si="196"/>
        <v>1</v>
      </c>
    </row>
    <row r="10748" spans="52:54" ht="15.75" customHeight="1">
      <c r="AZ10748" s="138">
        <f t="shared" ca="1" si="194"/>
        <v>141000</v>
      </c>
      <c r="BA10748" s="138">
        <f t="shared" ca="1" si="195"/>
        <v>140999</v>
      </c>
      <c r="BB10748" s="138">
        <f t="shared" ca="1" si="196"/>
        <v>1</v>
      </c>
    </row>
    <row r="10749" spans="52:54" ht="15.75" customHeight="1">
      <c r="AZ10749" s="138">
        <f t="shared" ca="1" si="194"/>
        <v>195000</v>
      </c>
      <c r="BA10749" s="138">
        <f t="shared" ca="1" si="195"/>
        <v>194999</v>
      </c>
      <c r="BB10749" s="138">
        <f t="shared" ca="1" si="196"/>
        <v>1</v>
      </c>
    </row>
    <row r="10750" spans="52:54" ht="15.75" customHeight="1">
      <c r="AZ10750" s="138">
        <f t="shared" ca="1" si="194"/>
        <v>252000</v>
      </c>
      <c r="BA10750" s="138">
        <f t="shared" ca="1" si="195"/>
        <v>251999</v>
      </c>
      <c r="BB10750" s="138">
        <f t="shared" ca="1" si="196"/>
        <v>1</v>
      </c>
    </row>
    <row r="10751" spans="52:54" ht="15.75" customHeight="1">
      <c r="AZ10751" s="138">
        <f t="shared" ca="1" si="194"/>
        <v>146000</v>
      </c>
      <c r="BA10751" s="138">
        <f t="shared" ca="1" si="195"/>
        <v>145999</v>
      </c>
      <c r="BB10751" s="138">
        <f t="shared" ca="1" si="196"/>
        <v>1</v>
      </c>
    </row>
    <row r="10752" spans="52:54" ht="15.75" customHeight="1">
      <c r="AZ10752" s="138">
        <f t="shared" ca="1" si="194"/>
        <v>135000</v>
      </c>
      <c r="BA10752" s="138">
        <f t="shared" ca="1" si="195"/>
        <v>134999</v>
      </c>
      <c r="BB10752" s="138">
        <f t="shared" ca="1" si="196"/>
        <v>1</v>
      </c>
    </row>
    <row r="10753" spans="52:54" ht="15.75" customHeight="1">
      <c r="AZ10753" s="138">
        <f t="shared" ca="1" si="194"/>
        <v>224000</v>
      </c>
      <c r="BA10753" s="138">
        <f t="shared" ca="1" si="195"/>
        <v>223999</v>
      </c>
      <c r="BB10753" s="138">
        <f t="shared" ca="1" si="196"/>
        <v>1</v>
      </c>
    </row>
    <row r="10754" spans="52:54" ht="15.75" customHeight="1">
      <c r="AZ10754" s="138">
        <f t="shared" ca="1" si="194"/>
        <v>138000</v>
      </c>
      <c r="BA10754" s="138">
        <f t="shared" ca="1" si="195"/>
        <v>137999</v>
      </c>
      <c r="BB10754" s="138">
        <f t="shared" ca="1" si="196"/>
        <v>1</v>
      </c>
    </row>
    <row r="10755" spans="52:54" ht="15.75" customHeight="1">
      <c r="AZ10755" s="138">
        <f t="shared" ca="1" si="194"/>
        <v>145000</v>
      </c>
      <c r="BA10755" s="138">
        <f t="shared" ca="1" si="195"/>
        <v>144999</v>
      </c>
      <c r="BB10755" s="138">
        <f t="shared" ca="1" si="196"/>
        <v>1</v>
      </c>
    </row>
    <row r="10756" spans="52:54" ht="15.75" customHeight="1">
      <c r="AZ10756" s="138">
        <f t="shared" ca="1" si="194"/>
        <v>301000</v>
      </c>
      <c r="BA10756" s="138">
        <f t="shared" ca="1" si="195"/>
        <v>300999</v>
      </c>
      <c r="BB10756" s="138">
        <f t="shared" ca="1" si="196"/>
        <v>1</v>
      </c>
    </row>
    <row r="10757" spans="52:54" ht="15.75" customHeight="1">
      <c r="AZ10757" s="138">
        <f t="shared" ca="1" si="194"/>
        <v>317000</v>
      </c>
      <c r="BA10757" s="138">
        <f t="shared" ca="1" si="195"/>
        <v>316999</v>
      </c>
      <c r="BB10757" s="138">
        <f t="shared" ca="1" si="196"/>
        <v>1</v>
      </c>
    </row>
    <row r="10758" spans="52:54" ht="15.75" customHeight="1">
      <c r="AZ10758" s="138">
        <f t="shared" ca="1" si="194"/>
        <v>180000</v>
      </c>
      <c r="BA10758" s="138">
        <f t="shared" ca="1" si="195"/>
        <v>179999</v>
      </c>
      <c r="BB10758" s="138">
        <f t="shared" ca="1" si="196"/>
        <v>1</v>
      </c>
    </row>
    <row r="10759" spans="52:54" ht="15.75" customHeight="1">
      <c r="AZ10759" s="138">
        <f t="shared" ca="1" si="194"/>
        <v>281000</v>
      </c>
      <c r="BA10759" s="138">
        <f t="shared" ca="1" si="195"/>
        <v>280999</v>
      </c>
      <c r="BB10759" s="138">
        <f t="shared" ca="1" si="196"/>
        <v>1</v>
      </c>
    </row>
    <row r="10760" spans="52:54" ht="15.75" customHeight="1">
      <c r="AZ10760" s="138">
        <f t="shared" ca="1" si="194"/>
        <v>300000</v>
      </c>
      <c r="BA10760" s="138">
        <f t="shared" ca="1" si="195"/>
        <v>299999</v>
      </c>
      <c r="BB10760" s="138">
        <f t="shared" ca="1" si="196"/>
        <v>1</v>
      </c>
    </row>
    <row r="10761" spans="52:54" ht="15.75" customHeight="1">
      <c r="AZ10761" s="138">
        <f t="shared" ca="1" si="194"/>
        <v>355000</v>
      </c>
      <c r="BA10761" s="138">
        <f t="shared" ca="1" si="195"/>
        <v>354999</v>
      </c>
      <c r="BB10761" s="138">
        <f t="shared" ca="1" si="196"/>
        <v>1</v>
      </c>
    </row>
    <row r="10762" spans="52:54" ht="15.75" customHeight="1">
      <c r="AZ10762" s="138">
        <f t="shared" ca="1" si="194"/>
        <v>150000</v>
      </c>
      <c r="BA10762" s="138">
        <f t="shared" ca="1" si="195"/>
        <v>149999</v>
      </c>
      <c r="BB10762" s="138">
        <f t="shared" ca="1" si="196"/>
        <v>1</v>
      </c>
    </row>
    <row r="10763" spans="52:54" ht="15.75" customHeight="1">
      <c r="AZ10763" s="138">
        <f t="shared" ca="1" si="194"/>
        <v>299000</v>
      </c>
      <c r="BA10763" s="138">
        <f t="shared" ca="1" si="195"/>
        <v>298999</v>
      </c>
      <c r="BB10763" s="138">
        <f t="shared" ca="1" si="196"/>
        <v>1</v>
      </c>
    </row>
    <row r="10764" spans="52:54" ht="15.75" customHeight="1">
      <c r="AZ10764" s="138">
        <f t="shared" ca="1" si="194"/>
        <v>251000</v>
      </c>
      <c r="BA10764" s="138">
        <f t="shared" ca="1" si="195"/>
        <v>250999</v>
      </c>
      <c r="BB10764" s="138">
        <f t="shared" ca="1" si="196"/>
        <v>1</v>
      </c>
    </row>
    <row r="10765" spans="52:54" ht="15.75" customHeight="1">
      <c r="AZ10765" s="138">
        <f t="shared" ca="1" si="194"/>
        <v>243000</v>
      </c>
      <c r="BA10765" s="138">
        <f t="shared" ca="1" si="195"/>
        <v>242999</v>
      </c>
      <c r="BB10765" s="138">
        <f t="shared" ca="1" si="196"/>
        <v>1</v>
      </c>
    </row>
    <row r="10766" spans="52:54" ht="15.75" customHeight="1">
      <c r="AZ10766" s="138">
        <f t="shared" ca="1" si="194"/>
        <v>107000</v>
      </c>
      <c r="BA10766" s="138">
        <f t="shared" ca="1" si="195"/>
        <v>106999</v>
      </c>
      <c r="BB10766" s="138">
        <f t="shared" ca="1" si="196"/>
        <v>1</v>
      </c>
    </row>
    <row r="10767" spans="52:54" ht="15.75" customHeight="1">
      <c r="AZ10767" s="138">
        <f t="shared" ca="1" si="194"/>
        <v>265000</v>
      </c>
      <c r="BA10767" s="138">
        <f t="shared" ca="1" si="195"/>
        <v>264999</v>
      </c>
      <c r="BB10767" s="138">
        <f t="shared" ca="1" si="196"/>
        <v>1</v>
      </c>
    </row>
    <row r="10768" spans="52:54" ht="15.75" customHeight="1">
      <c r="AZ10768" s="138">
        <f t="shared" ca="1" si="194"/>
        <v>201000</v>
      </c>
      <c r="BA10768" s="138">
        <f t="shared" ca="1" si="195"/>
        <v>200999</v>
      </c>
      <c r="BB10768" s="138">
        <f t="shared" ca="1" si="196"/>
        <v>1</v>
      </c>
    </row>
    <row r="10769" spans="52:54" ht="15.75" customHeight="1">
      <c r="AZ10769" s="138">
        <f t="shared" ca="1" si="194"/>
        <v>304000</v>
      </c>
      <c r="BA10769" s="138">
        <f t="shared" ca="1" si="195"/>
        <v>303999</v>
      </c>
      <c r="BB10769" s="138">
        <f t="shared" ca="1" si="196"/>
        <v>1</v>
      </c>
    </row>
    <row r="10770" spans="52:54" ht="15.75" customHeight="1">
      <c r="AZ10770" s="138">
        <f t="shared" ca="1" si="194"/>
        <v>238000</v>
      </c>
      <c r="BA10770" s="138">
        <f t="shared" ca="1" si="195"/>
        <v>237999</v>
      </c>
      <c r="BB10770" s="138">
        <f t="shared" ca="1" si="196"/>
        <v>1</v>
      </c>
    </row>
    <row r="10771" spans="52:54" ht="15.75" customHeight="1">
      <c r="AZ10771" s="138">
        <f t="shared" ca="1" si="194"/>
        <v>275000</v>
      </c>
      <c r="BA10771" s="138">
        <f t="shared" ca="1" si="195"/>
        <v>274999</v>
      </c>
      <c r="BB10771" s="138">
        <f t="shared" ca="1" si="196"/>
        <v>1</v>
      </c>
    </row>
    <row r="10772" spans="52:54" ht="15.75" customHeight="1">
      <c r="AZ10772" s="138">
        <f t="shared" ca="1" si="194"/>
        <v>102000</v>
      </c>
      <c r="BA10772" s="138">
        <f t="shared" ca="1" si="195"/>
        <v>101999</v>
      </c>
      <c r="BB10772" s="138">
        <f t="shared" ca="1" si="196"/>
        <v>1</v>
      </c>
    </row>
    <row r="10773" spans="52:54" ht="15.75" customHeight="1">
      <c r="AZ10773" s="138">
        <f t="shared" ca="1" si="194"/>
        <v>155000</v>
      </c>
      <c r="BA10773" s="138">
        <f t="shared" ca="1" si="195"/>
        <v>154999</v>
      </c>
      <c r="BB10773" s="138">
        <f t="shared" ca="1" si="196"/>
        <v>1</v>
      </c>
    </row>
    <row r="10774" spans="52:54" ht="15.75" customHeight="1">
      <c r="AZ10774" s="138">
        <f t="shared" ca="1" si="194"/>
        <v>305000</v>
      </c>
      <c r="BA10774" s="138">
        <f t="shared" ca="1" si="195"/>
        <v>304999</v>
      </c>
      <c r="BB10774" s="138">
        <f t="shared" ca="1" si="196"/>
        <v>1</v>
      </c>
    </row>
    <row r="10775" spans="52:54" ht="15.75" customHeight="1">
      <c r="AZ10775" s="138">
        <f t="shared" ca="1" si="194"/>
        <v>316000</v>
      </c>
      <c r="BA10775" s="138">
        <f t="shared" ca="1" si="195"/>
        <v>315999</v>
      </c>
      <c r="BB10775" s="138">
        <f t="shared" ca="1" si="196"/>
        <v>1</v>
      </c>
    </row>
    <row r="10776" spans="52:54" ht="15.75" customHeight="1">
      <c r="AZ10776" s="138">
        <f t="shared" ca="1" si="194"/>
        <v>338000</v>
      </c>
      <c r="BA10776" s="138">
        <f t="shared" ca="1" si="195"/>
        <v>337999</v>
      </c>
      <c r="BB10776" s="138">
        <f t="shared" ca="1" si="196"/>
        <v>1</v>
      </c>
    </row>
    <row r="10777" spans="52:54" ht="15.75" customHeight="1">
      <c r="AZ10777" s="138">
        <f t="shared" ca="1" si="194"/>
        <v>377000</v>
      </c>
      <c r="BA10777" s="138">
        <f t="shared" ca="1" si="195"/>
        <v>376999</v>
      </c>
      <c r="BB10777" s="138">
        <f t="shared" ca="1" si="196"/>
        <v>1</v>
      </c>
    </row>
    <row r="10778" spans="52:54" ht="15.75" customHeight="1">
      <c r="AZ10778" s="138">
        <f t="shared" ca="1" si="194"/>
        <v>143000</v>
      </c>
      <c r="BA10778" s="138">
        <f t="shared" ca="1" si="195"/>
        <v>142999</v>
      </c>
      <c r="BB10778" s="138">
        <f t="shared" ca="1" si="196"/>
        <v>1</v>
      </c>
    </row>
    <row r="10779" spans="52:54" ht="15.75" customHeight="1">
      <c r="AZ10779" s="138">
        <f t="shared" ca="1" si="194"/>
        <v>322000</v>
      </c>
      <c r="BA10779" s="138">
        <f t="shared" ca="1" si="195"/>
        <v>321999</v>
      </c>
      <c r="BB10779" s="138">
        <f t="shared" ca="1" si="196"/>
        <v>1</v>
      </c>
    </row>
    <row r="10780" spans="52:54" ht="15.75" customHeight="1">
      <c r="AZ10780" s="138">
        <f t="shared" ca="1" si="194"/>
        <v>196000</v>
      </c>
      <c r="BA10780" s="138">
        <f t="shared" ca="1" si="195"/>
        <v>195999</v>
      </c>
      <c r="BB10780" s="138">
        <f t="shared" ca="1" si="196"/>
        <v>1</v>
      </c>
    </row>
    <row r="10781" spans="52:54" ht="15.75" customHeight="1">
      <c r="AZ10781" s="138">
        <f t="shared" ca="1" si="194"/>
        <v>142000</v>
      </c>
      <c r="BA10781" s="138">
        <f t="shared" ca="1" si="195"/>
        <v>141999</v>
      </c>
      <c r="BB10781" s="138">
        <f t="shared" ca="1" si="196"/>
        <v>1</v>
      </c>
    </row>
    <row r="10782" spans="52:54" ht="15.75" customHeight="1">
      <c r="AZ10782" s="138">
        <f t="shared" ca="1" si="194"/>
        <v>339000</v>
      </c>
      <c r="BA10782" s="138">
        <f t="shared" ca="1" si="195"/>
        <v>338999</v>
      </c>
      <c r="BB10782" s="138">
        <f t="shared" ca="1" si="196"/>
        <v>1</v>
      </c>
    </row>
    <row r="10783" spans="52:54" ht="15.75" customHeight="1">
      <c r="AZ10783" s="138">
        <f t="shared" ca="1" si="194"/>
        <v>287000</v>
      </c>
      <c r="BA10783" s="138">
        <f t="shared" ca="1" si="195"/>
        <v>286999</v>
      </c>
      <c r="BB10783" s="138">
        <f t="shared" ca="1" si="196"/>
        <v>1</v>
      </c>
    </row>
    <row r="10784" spans="52:54" ht="15.75" customHeight="1">
      <c r="AZ10784" s="138">
        <f t="shared" ca="1" si="194"/>
        <v>191000</v>
      </c>
      <c r="BA10784" s="138">
        <f t="shared" ca="1" si="195"/>
        <v>190999</v>
      </c>
      <c r="BB10784" s="138">
        <f t="shared" ca="1" si="196"/>
        <v>1</v>
      </c>
    </row>
    <row r="10785" spans="52:54" ht="15.75" customHeight="1">
      <c r="AZ10785" s="138">
        <f t="shared" ca="1" si="194"/>
        <v>231000</v>
      </c>
      <c r="BA10785" s="138">
        <f t="shared" ca="1" si="195"/>
        <v>230999</v>
      </c>
      <c r="BB10785" s="138">
        <f t="shared" ca="1" si="196"/>
        <v>1</v>
      </c>
    </row>
    <row r="10786" spans="52:54" ht="15.75" customHeight="1">
      <c r="AZ10786" s="138">
        <f t="shared" ca="1" si="194"/>
        <v>151000</v>
      </c>
      <c r="BA10786" s="138">
        <f t="shared" ca="1" si="195"/>
        <v>150999</v>
      </c>
      <c r="BB10786" s="138">
        <f t="shared" ca="1" si="196"/>
        <v>1</v>
      </c>
    </row>
    <row r="10787" spans="52:54" ht="15.75" customHeight="1">
      <c r="AZ10787" s="138">
        <f t="shared" ca="1" si="194"/>
        <v>250000</v>
      </c>
      <c r="BA10787" s="138">
        <f t="shared" ca="1" si="195"/>
        <v>249999</v>
      </c>
      <c r="BB10787" s="138">
        <f t="shared" ca="1" si="196"/>
        <v>1</v>
      </c>
    </row>
    <row r="10788" spans="52:54" ht="15.75" customHeight="1">
      <c r="AZ10788" s="138">
        <f t="shared" ca="1" si="194"/>
        <v>358000</v>
      </c>
      <c r="BA10788" s="138">
        <f t="shared" ca="1" si="195"/>
        <v>357999</v>
      </c>
      <c r="BB10788" s="138">
        <f t="shared" ca="1" si="196"/>
        <v>1</v>
      </c>
    </row>
    <row r="10789" spans="52:54" ht="15.75" customHeight="1">
      <c r="AZ10789" s="138">
        <f t="shared" ca="1" si="194"/>
        <v>190000</v>
      </c>
      <c r="BA10789" s="138">
        <f t="shared" ca="1" si="195"/>
        <v>189999</v>
      </c>
      <c r="BB10789" s="138">
        <f t="shared" ca="1" si="196"/>
        <v>1</v>
      </c>
    </row>
    <row r="10790" spans="52:54" ht="15.75" customHeight="1">
      <c r="AZ10790" s="138">
        <f t="shared" ca="1" si="194"/>
        <v>210000</v>
      </c>
      <c r="BA10790" s="138">
        <f t="shared" ca="1" si="195"/>
        <v>209999</v>
      </c>
      <c r="BB10790" s="138">
        <f t="shared" ca="1" si="196"/>
        <v>1</v>
      </c>
    </row>
    <row r="10791" spans="52:54" ht="15.75" customHeight="1">
      <c r="AZ10791" s="138">
        <f t="shared" ca="1" si="194"/>
        <v>355000</v>
      </c>
      <c r="BA10791" s="138">
        <f t="shared" ca="1" si="195"/>
        <v>354999</v>
      </c>
      <c r="BB10791" s="138">
        <f t="shared" ca="1" si="196"/>
        <v>1</v>
      </c>
    </row>
    <row r="10792" spans="52:54" ht="15.75" customHeight="1">
      <c r="AZ10792" s="138">
        <f t="shared" ca="1" si="194"/>
        <v>241000</v>
      </c>
      <c r="BA10792" s="138">
        <f t="shared" ca="1" si="195"/>
        <v>240999</v>
      </c>
      <c r="BB10792" s="138">
        <f t="shared" ca="1" si="196"/>
        <v>1</v>
      </c>
    </row>
    <row r="10793" spans="52:54" ht="15.75" customHeight="1">
      <c r="AZ10793" s="138">
        <f t="shared" ca="1" si="194"/>
        <v>335000</v>
      </c>
      <c r="BA10793" s="138">
        <f t="shared" ca="1" si="195"/>
        <v>334999</v>
      </c>
      <c r="BB10793" s="138">
        <f t="shared" ca="1" si="196"/>
        <v>1</v>
      </c>
    </row>
    <row r="10794" spans="52:54" ht="15.75" customHeight="1">
      <c r="AZ10794" s="138">
        <f t="shared" ca="1" si="194"/>
        <v>387000</v>
      </c>
      <c r="BA10794" s="138">
        <f t="shared" ca="1" si="195"/>
        <v>386999</v>
      </c>
      <c r="BB10794" s="138">
        <f t="shared" ca="1" si="196"/>
        <v>1</v>
      </c>
    </row>
    <row r="10795" spans="52:54" ht="15.75" customHeight="1">
      <c r="AZ10795" s="138">
        <f t="shared" ca="1" si="194"/>
        <v>191000</v>
      </c>
      <c r="BA10795" s="138">
        <f t="shared" ca="1" si="195"/>
        <v>190999</v>
      </c>
      <c r="BB10795" s="138">
        <f t="shared" ca="1" si="196"/>
        <v>1</v>
      </c>
    </row>
    <row r="10796" spans="52:54" ht="15.75" customHeight="1">
      <c r="AZ10796" s="138">
        <f t="shared" ca="1" si="194"/>
        <v>289000</v>
      </c>
      <c r="BA10796" s="138">
        <f t="shared" ca="1" si="195"/>
        <v>288999</v>
      </c>
      <c r="BB10796" s="138">
        <f t="shared" ca="1" si="196"/>
        <v>1</v>
      </c>
    </row>
    <row r="10797" spans="52:54" ht="15.75" customHeight="1">
      <c r="AZ10797" s="138">
        <f t="shared" ca="1" si="194"/>
        <v>206000</v>
      </c>
      <c r="BA10797" s="138">
        <f t="shared" ca="1" si="195"/>
        <v>205999</v>
      </c>
      <c r="BB10797" s="138">
        <f t="shared" ca="1" si="196"/>
        <v>1</v>
      </c>
    </row>
    <row r="10798" spans="52:54" ht="15.75" customHeight="1">
      <c r="AZ10798" s="138">
        <f t="shared" ca="1" si="194"/>
        <v>398000</v>
      </c>
      <c r="BA10798" s="138">
        <f t="shared" ca="1" si="195"/>
        <v>397999</v>
      </c>
      <c r="BB10798" s="138">
        <f t="shared" ca="1" si="196"/>
        <v>1</v>
      </c>
    </row>
    <row r="10799" spans="52:54" ht="15.75" customHeight="1">
      <c r="AZ10799" s="138">
        <f t="shared" ca="1" si="194"/>
        <v>188000</v>
      </c>
      <c r="BA10799" s="138">
        <f t="shared" ca="1" si="195"/>
        <v>187999</v>
      </c>
      <c r="BB10799" s="138">
        <f t="shared" ca="1" si="196"/>
        <v>1</v>
      </c>
    </row>
    <row r="10800" spans="52:54" ht="15.75" customHeight="1">
      <c r="AZ10800" s="138">
        <f t="shared" ca="1" si="194"/>
        <v>384000</v>
      </c>
      <c r="BA10800" s="138">
        <f t="shared" ca="1" si="195"/>
        <v>383999</v>
      </c>
      <c r="BB10800" s="138">
        <f t="shared" ca="1" si="196"/>
        <v>1</v>
      </c>
    </row>
    <row r="10801" spans="52:54" ht="15.75" customHeight="1">
      <c r="AZ10801" s="138">
        <f t="shared" ca="1" si="194"/>
        <v>189000</v>
      </c>
      <c r="BA10801" s="138">
        <f t="shared" ca="1" si="195"/>
        <v>188999</v>
      </c>
      <c r="BB10801" s="138">
        <f t="shared" ca="1" si="196"/>
        <v>1</v>
      </c>
    </row>
    <row r="10802" spans="52:54" ht="15.75" customHeight="1">
      <c r="AZ10802" s="138">
        <f t="shared" ca="1" si="194"/>
        <v>126000</v>
      </c>
      <c r="BA10802" s="138">
        <f t="shared" ca="1" si="195"/>
        <v>125999</v>
      </c>
      <c r="BB10802" s="138">
        <f t="shared" ca="1" si="196"/>
        <v>1</v>
      </c>
    </row>
    <row r="10803" spans="52:54" ht="15.75" customHeight="1">
      <c r="AZ10803" s="138">
        <f t="shared" ca="1" si="194"/>
        <v>327000</v>
      </c>
      <c r="BA10803" s="138">
        <f t="shared" ca="1" si="195"/>
        <v>326999</v>
      </c>
      <c r="BB10803" s="138">
        <f t="shared" ca="1" si="196"/>
        <v>1</v>
      </c>
    </row>
    <row r="10804" spans="52:54" ht="15.75" customHeight="1">
      <c r="AZ10804" s="138">
        <f t="shared" ca="1" si="194"/>
        <v>329000</v>
      </c>
      <c r="BA10804" s="138">
        <f t="shared" ca="1" si="195"/>
        <v>328999</v>
      </c>
      <c r="BB10804" s="138">
        <f t="shared" ca="1" si="196"/>
        <v>1</v>
      </c>
    </row>
    <row r="10805" spans="52:54" ht="15.75" customHeight="1">
      <c r="AZ10805" s="138">
        <f t="shared" ca="1" si="194"/>
        <v>351000</v>
      </c>
      <c r="BA10805" s="138">
        <f t="shared" ca="1" si="195"/>
        <v>350999</v>
      </c>
      <c r="BB10805" s="138">
        <f t="shared" ca="1" si="196"/>
        <v>1</v>
      </c>
    </row>
    <row r="10806" spans="52:54" ht="15.75" customHeight="1">
      <c r="AZ10806" s="138">
        <f t="shared" ca="1" si="194"/>
        <v>259000</v>
      </c>
      <c r="BA10806" s="138">
        <f t="shared" ca="1" si="195"/>
        <v>258999</v>
      </c>
      <c r="BB10806" s="138">
        <f t="shared" ca="1" si="196"/>
        <v>1</v>
      </c>
    </row>
    <row r="10807" spans="52:54" ht="15.75" customHeight="1">
      <c r="AZ10807" s="138">
        <f t="shared" ca="1" si="194"/>
        <v>358000</v>
      </c>
      <c r="BA10807" s="138">
        <f t="shared" ca="1" si="195"/>
        <v>357999</v>
      </c>
      <c r="BB10807" s="138">
        <f t="shared" ca="1" si="196"/>
        <v>1</v>
      </c>
    </row>
    <row r="10808" spans="52:54" ht="15.75" customHeight="1">
      <c r="AZ10808" s="138">
        <f t="shared" ca="1" si="194"/>
        <v>266000</v>
      </c>
      <c r="BA10808" s="138">
        <f t="shared" ca="1" si="195"/>
        <v>265999</v>
      </c>
      <c r="BB10808" s="138">
        <f t="shared" ca="1" si="196"/>
        <v>1</v>
      </c>
    </row>
    <row r="10809" spans="52:54" ht="15.75" customHeight="1">
      <c r="AZ10809" s="138">
        <f t="shared" ca="1" si="194"/>
        <v>280000</v>
      </c>
      <c r="BA10809" s="138">
        <f t="shared" ca="1" si="195"/>
        <v>279999</v>
      </c>
      <c r="BB10809" s="138">
        <f t="shared" ca="1" si="196"/>
        <v>1</v>
      </c>
    </row>
    <row r="10810" spans="52:54" ht="15.75" customHeight="1">
      <c r="AZ10810" s="138">
        <f t="shared" ca="1" si="194"/>
        <v>313000</v>
      </c>
      <c r="BA10810" s="138">
        <f t="shared" ca="1" si="195"/>
        <v>312999</v>
      </c>
      <c r="BB10810" s="138">
        <f t="shared" ca="1" si="196"/>
        <v>1</v>
      </c>
    </row>
    <row r="10811" spans="52:54" ht="15.75" customHeight="1">
      <c r="AZ10811" s="138">
        <f t="shared" ca="1" si="194"/>
        <v>357000</v>
      </c>
      <c r="BA10811" s="138">
        <f t="shared" ca="1" si="195"/>
        <v>356999</v>
      </c>
      <c r="BB10811" s="138">
        <f t="shared" ca="1" si="196"/>
        <v>1</v>
      </c>
    </row>
    <row r="10812" spans="52:54" ht="15.75" customHeight="1">
      <c r="AZ10812" s="138">
        <f t="shared" ca="1" si="194"/>
        <v>381000</v>
      </c>
      <c r="BA10812" s="138">
        <f t="shared" ca="1" si="195"/>
        <v>380999</v>
      </c>
      <c r="BB10812" s="138">
        <f t="shared" ca="1" si="196"/>
        <v>1</v>
      </c>
    </row>
    <row r="10813" spans="52:54" ht="15.75" customHeight="1">
      <c r="AZ10813" s="138">
        <f t="shared" ca="1" si="194"/>
        <v>348000</v>
      </c>
      <c r="BA10813" s="138">
        <f t="shared" ca="1" si="195"/>
        <v>347999</v>
      </c>
      <c r="BB10813" s="138">
        <f t="shared" ca="1" si="196"/>
        <v>1</v>
      </c>
    </row>
    <row r="10814" spans="52:54" ht="15.75" customHeight="1">
      <c r="AZ10814" s="138">
        <f t="shared" ca="1" si="194"/>
        <v>319000</v>
      </c>
      <c r="BA10814" s="138">
        <f t="shared" ca="1" si="195"/>
        <v>318999</v>
      </c>
      <c r="BB10814" s="138">
        <f t="shared" ca="1" si="196"/>
        <v>1</v>
      </c>
    </row>
    <row r="10815" spans="52:54" ht="15.75" customHeight="1">
      <c r="AZ10815" s="138">
        <f t="shared" ca="1" si="194"/>
        <v>211000</v>
      </c>
      <c r="BA10815" s="138">
        <f t="shared" ca="1" si="195"/>
        <v>210999</v>
      </c>
      <c r="BB10815" s="138">
        <f t="shared" ca="1" si="196"/>
        <v>1</v>
      </c>
    </row>
    <row r="10816" spans="52:54" ht="15.75" customHeight="1">
      <c r="AZ10816" s="138">
        <f t="shared" ca="1" si="194"/>
        <v>172000</v>
      </c>
      <c r="BA10816" s="138">
        <f t="shared" ca="1" si="195"/>
        <v>171999</v>
      </c>
      <c r="BB10816" s="138">
        <f t="shared" ca="1" si="196"/>
        <v>1</v>
      </c>
    </row>
    <row r="10817" spans="52:54" ht="15.75" customHeight="1">
      <c r="AZ10817" s="138">
        <f t="shared" ca="1" si="194"/>
        <v>152000</v>
      </c>
      <c r="BA10817" s="138">
        <f t="shared" ca="1" si="195"/>
        <v>151999</v>
      </c>
      <c r="BB10817" s="138">
        <f t="shared" ca="1" si="196"/>
        <v>1</v>
      </c>
    </row>
    <row r="10818" spans="52:54" ht="15.75" customHeight="1">
      <c r="AZ10818" s="138">
        <f t="shared" ca="1" si="194"/>
        <v>187000</v>
      </c>
      <c r="BA10818" s="138">
        <f t="shared" ca="1" si="195"/>
        <v>186999</v>
      </c>
      <c r="BB10818" s="138">
        <f t="shared" ca="1" si="196"/>
        <v>1</v>
      </c>
    </row>
    <row r="10819" spans="52:54" ht="15.75" customHeight="1">
      <c r="AZ10819" s="138">
        <f t="shared" ca="1" si="194"/>
        <v>124000</v>
      </c>
      <c r="BA10819" s="138">
        <f t="shared" ca="1" si="195"/>
        <v>123999</v>
      </c>
      <c r="BB10819" s="138">
        <f t="shared" ca="1" si="196"/>
        <v>1</v>
      </c>
    </row>
    <row r="10820" spans="52:54" ht="15.75" customHeight="1">
      <c r="AZ10820" s="138">
        <f t="shared" ca="1" si="194"/>
        <v>372000</v>
      </c>
      <c r="BA10820" s="138">
        <f t="shared" ca="1" si="195"/>
        <v>371999</v>
      </c>
      <c r="BB10820" s="138">
        <f t="shared" ca="1" si="196"/>
        <v>1</v>
      </c>
    </row>
    <row r="10821" spans="52:54" ht="15.75" customHeight="1">
      <c r="AZ10821" s="138">
        <f t="shared" ca="1" si="194"/>
        <v>380000</v>
      </c>
      <c r="BA10821" s="138">
        <f t="shared" ca="1" si="195"/>
        <v>379999</v>
      </c>
      <c r="BB10821" s="138">
        <f t="shared" ca="1" si="196"/>
        <v>1</v>
      </c>
    </row>
    <row r="10822" spans="52:54" ht="15.75" customHeight="1">
      <c r="AZ10822" s="138">
        <f t="shared" ca="1" si="194"/>
        <v>131000</v>
      </c>
      <c r="BA10822" s="138">
        <f t="shared" ca="1" si="195"/>
        <v>130999</v>
      </c>
      <c r="BB10822" s="138">
        <f t="shared" ca="1" si="196"/>
        <v>1</v>
      </c>
    </row>
    <row r="10823" spans="52:54" ht="15.75" customHeight="1">
      <c r="AZ10823" s="138">
        <f t="shared" ca="1" si="194"/>
        <v>150000</v>
      </c>
      <c r="BA10823" s="138">
        <f t="shared" ca="1" si="195"/>
        <v>149999</v>
      </c>
      <c r="BB10823" s="138">
        <f t="shared" ca="1" si="196"/>
        <v>1</v>
      </c>
    </row>
    <row r="10824" spans="52:54" ht="15.75" customHeight="1">
      <c r="AZ10824" s="138">
        <f t="shared" ca="1" si="194"/>
        <v>172000</v>
      </c>
      <c r="BA10824" s="138">
        <f t="shared" ca="1" si="195"/>
        <v>171999</v>
      </c>
      <c r="BB10824" s="138">
        <f t="shared" ca="1" si="196"/>
        <v>1</v>
      </c>
    </row>
    <row r="10825" spans="52:54" ht="15.75" customHeight="1">
      <c r="AZ10825" s="138">
        <f t="shared" ca="1" si="194"/>
        <v>268000</v>
      </c>
      <c r="BA10825" s="138">
        <f t="shared" ca="1" si="195"/>
        <v>267999</v>
      </c>
      <c r="BB10825" s="138">
        <f t="shared" ca="1" si="196"/>
        <v>1</v>
      </c>
    </row>
    <row r="10826" spans="52:54" ht="15.75" customHeight="1">
      <c r="AZ10826" s="138">
        <f t="shared" ca="1" si="194"/>
        <v>162000</v>
      </c>
      <c r="BA10826" s="138">
        <f t="shared" ca="1" si="195"/>
        <v>161999</v>
      </c>
      <c r="BB10826" s="138">
        <f t="shared" ca="1" si="196"/>
        <v>1</v>
      </c>
    </row>
    <row r="10827" spans="52:54" ht="15.75" customHeight="1">
      <c r="AZ10827" s="138">
        <f t="shared" ca="1" si="194"/>
        <v>318000</v>
      </c>
      <c r="BA10827" s="138">
        <f t="shared" ca="1" si="195"/>
        <v>317999</v>
      </c>
      <c r="BB10827" s="138">
        <f t="shared" ca="1" si="196"/>
        <v>1</v>
      </c>
    </row>
    <row r="10828" spans="52:54" ht="15.75" customHeight="1">
      <c r="AZ10828" s="138">
        <f t="shared" ca="1" si="194"/>
        <v>288000</v>
      </c>
      <c r="BA10828" s="138">
        <f t="shared" ca="1" si="195"/>
        <v>287999</v>
      </c>
      <c r="BB10828" s="138">
        <f t="shared" ca="1" si="196"/>
        <v>1</v>
      </c>
    </row>
    <row r="10829" spans="52:54" ht="15.75" customHeight="1">
      <c r="AZ10829" s="138">
        <f t="shared" ca="1" si="194"/>
        <v>238000</v>
      </c>
      <c r="BA10829" s="138">
        <f t="shared" ca="1" si="195"/>
        <v>237999</v>
      </c>
      <c r="BB10829" s="138">
        <f t="shared" ca="1" si="196"/>
        <v>1</v>
      </c>
    </row>
    <row r="10830" spans="52:54" ht="15.75" customHeight="1">
      <c r="AZ10830" s="138">
        <f t="shared" ca="1" si="194"/>
        <v>174000</v>
      </c>
      <c r="BA10830" s="138">
        <f t="shared" ca="1" si="195"/>
        <v>173999</v>
      </c>
      <c r="BB10830" s="138">
        <f t="shared" ca="1" si="196"/>
        <v>1</v>
      </c>
    </row>
    <row r="10831" spans="52:54" ht="15.75" customHeight="1">
      <c r="AZ10831" s="138">
        <f t="shared" ca="1" si="194"/>
        <v>345000</v>
      </c>
      <c r="BA10831" s="138">
        <f t="shared" ca="1" si="195"/>
        <v>344999</v>
      </c>
      <c r="BB10831" s="138">
        <f t="shared" ca="1" si="196"/>
        <v>1</v>
      </c>
    </row>
    <row r="10832" spans="52:54" ht="15.75" customHeight="1">
      <c r="AZ10832" s="138">
        <f t="shared" ca="1" si="194"/>
        <v>268000</v>
      </c>
      <c r="BA10832" s="138">
        <f t="shared" ca="1" si="195"/>
        <v>267999</v>
      </c>
      <c r="BB10832" s="138">
        <f t="shared" ca="1" si="196"/>
        <v>1</v>
      </c>
    </row>
    <row r="10833" spans="52:54" ht="15.75" customHeight="1">
      <c r="AZ10833" s="138">
        <f t="shared" ca="1" si="194"/>
        <v>263000</v>
      </c>
      <c r="BA10833" s="138">
        <f t="shared" ca="1" si="195"/>
        <v>262999</v>
      </c>
      <c r="BB10833" s="138">
        <f t="shared" ca="1" si="196"/>
        <v>1</v>
      </c>
    </row>
    <row r="10834" spans="52:54" ht="15.75" customHeight="1">
      <c r="AZ10834" s="138">
        <f t="shared" ca="1" si="194"/>
        <v>191000</v>
      </c>
      <c r="BA10834" s="138">
        <f t="shared" ca="1" si="195"/>
        <v>190999</v>
      </c>
      <c r="BB10834" s="138">
        <f t="shared" ca="1" si="196"/>
        <v>1</v>
      </c>
    </row>
    <row r="10835" spans="52:54" ht="15.75" customHeight="1">
      <c r="AZ10835" s="138">
        <f t="shared" ca="1" si="194"/>
        <v>195000</v>
      </c>
      <c r="BA10835" s="138">
        <f t="shared" ca="1" si="195"/>
        <v>194999</v>
      </c>
      <c r="BB10835" s="138">
        <f t="shared" ca="1" si="196"/>
        <v>1</v>
      </c>
    </row>
    <row r="10836" spans="52:54" ht="15.75" customHeight="1">
      <c r="AZ10836" s="138">
        <f t="shared" ca="1" si="194"/>
        <v>340000</v>
      </c>
      <c r="BA10836" s="138">
        <f t="shared" ca="1" si="195"/>
        <v>339999</v>
      </c>
      <c r="BB10836" s="138">
        <f t="shared" ca="1" si="196"/>
        <v>1</v>
      </c>
    </row>
    <row r="10837" spans="52:54" ht="15.75" customHeight="1">
      <c r="AZ10837" s="138">
        <f t="shared" ca="1" si="194"/>
        <v>313000</v>
      </c>
      <c r="BA10837" s="138">
        <f t="shared" ca="1" si="195"/>
        <v>312999</v>
      </c>
      <c r="BB10837" s="138">
        <f t="shared" ca="1" si="196"/>
        <v>1</v>
      </c>
    </row>
    <row r="10838" spans="52:54" ht="15.75" customHeight="1">
      <c r="AZ10838" s="138">
        <f t="shared" ca="1" si="194"/>
        <v>256000</v>
      </c>
      <c r="BA10838" s="138">
        <f t="shared" ca="1" si="195"/>
        <v>255999</v>
      </c>
      <c r="BB10838" s="138">
        <f t="shared" ca="1" si="196"/>
        <v>1</v>
      </c>
    </row>
    <row r="10839" spans="52:54" ht="15.75" customHeight="1">
      <c r="AZ10839" s="138">
        <f t="shared" ca="1" si="194"/>
        <v>228000</v>
      </c>
      <c r="BA10839" s="138">
        <f t="shared" ca="1" si="195"/>
        <v>227999</v>
      </c>
      <c r="BB10839" s="138">
        <f t="shared" ca="1" si="196"/>
        <v>1</v>
      </c>
    </row>
    <row r="10840" spans="52:54" ht="15.75" customHeight="1">
      <c r="AZ10840" s="138">
        <f t="shared" ca="1" si="194"/>
        <v>324000</v>
      </c>
      <c r="BA10840" s="138">
        <f t="shared" ca="1" si="195"/>
        <v>323999</v>
      </c>
      <c r="BB10840" s="138">
        <f t="shared" ca="1" si="196"/>
        <v>1</v>
      </c>
    </row>
    <row r="10841" spans="52:54" ht="15.75" customHeight="1">
      <c r="AZ10841" s="138">
        <f t="shared" ca="1" si="194"/>
        <v>276000</v>
      </c>
      <c r="BA10841" s="138">
        <f t="shared" ca="1" si="195"/>
        <v>275999</v>
      </c>
      <c r="BB10841" s="138">
        <f t="shared" ca="1" si="196"/>
        <v>1</v>
      </c>
    </row>
    <row r="10842" spans="52:54" ht="15.75" customHeight="1">
      <c r="AZ10842" s="138">
        <f t="shared" ca="1" si="194"/>
        <v>259000</v>
      </c>
      <c r="BA10842" s="138">
        <f t="shared" ca="1" si="195"/>
        <v>258999</v>
      </c>
      <c r="BB10842" s="138">
        <f t="shared" ca="1" si="196"/>
        <v>1</v>
      </c>
    </row>
    <row r="10843" spans="52:54" ht="15.75" customHeight="1">
      <c r="AZ10843" s="138">
        <f t="shared" ca="1" si="194"/>
        <v>393000</v>
      </c>
      <c r="BA10843" s="138">
        <f t="shared" ca="1" si="195"/>
        <v>392999</v>
      </c>
      <c r="BB10843" s="138">
        <f t="shared" ca="1" si="196"/>
        <v>1</v>
      </c>
    </row>
    <row r="10844" spans="52:54" ht="15.75" customHeight="1">
      <c r="AZ10844" s="138">
        <f t="shared" ca="1" si="194"/>
        <v>387000</v>
      </c>
      <c r="BA10844" s="138">
        <f t="shared" ca="1" si="195"/>
        <v>386999</v>
      </c>
      <c r="BB10844" s="138">
        <f t="shared" ca="1" si="196"/>
        <v>1</v>
      </c>
    </row>
    <row r="10845" spans="52:54" ht="15.75" customHeight="1">
      <c r="AZ10845" s="138">
        <f t="shared" ca="1" si="194"/>
        <v>397000</v>
      </c>
      <c r="BA10845" s="138">
        <f t="shared" ca="1" si="195"/>
        <v>396999</v>
      </c>
      <c r="BB10845" s="138">
        <f t="shared" ca="1" si="196"/>
        <v>1</v>
      </c>
    </row>
    <row r="10846" spans="52:54" ht="15.75" customHeight="1">
      <c r="AZ10846" s="138">
        <f t="shared" ca="1" si="194"/>
        <v>380000</v>
      </c>
      <c r="BA10846" s="138">
        <f t="shared" ca="1" si="195"/>
        <v>379999</v>
      </c>
      <c r="BB10846" s="138">
        <f t="shared" ca="1" si="196"/>
        <v>1</v>
      </c>
    </row>
    <row r="10847" spans="52:54" ht="15.75" customHeight="1">
      <c r="AZ10847" s="138">
        <f t="shared" ca="1" si="194"/>
        <v>370000</v>
      </c>
      <c r="BA10847" s="138">
        <f t="shared" ca="1" si="195"/>
        <v>369999</v>
      </c>
      <c r="BB10847" s="138">
        <f t="shared" ca="1" si="196"/>
        <v>1</v>
      </c>
    </row>
    <row r="10848" spans="52:54" ht="15.75" customHeight="1">
      <c r="AZ10848" s="138">
        <f t="shared" ca="1" si="194"/>
        <v>226000</v>
      </c>
      <c r="BA10848" s="138">
        <f t="shared" ca="1" si="195"/>
        <v>225999</v>
      </c>
      <c r="BB10848" s="138">
        <f t="shared" ca="1" si="196"/>
        <v>1</v>
      </c>
    </row>
    <row r="10849" spans="52:54" ht="15.75" customHeight="1">
      <c r="AZ10849" s="138">
        <f t="shared" ca="1" si="194"/>
        <v>179000</v>
      </c>
      <c r="BA10849" s="138">
        <f t="shared" ca="1" si="195"/>
        <v>178999</v>
      </c>
      <c r="BB10849" s="138">
        <f t="shared" ca="1" si="196"/>
        <v>1</v>
      </c>
    </row>
    <row r="10850" spans="52:54" ht="15.75" customHeight="1">
      <c r="AZ10850" s="138">
        <f t="shared" ca="1" si="194"/>
        <v>211000</v>
      </c>
      <c r="BA10850" s="138">
        <f t="shared" ca="1" si="195"/>
        <v>210999</v>
      </c>
      <c r="BB10850" s="138">
        <f t="shared" ca="1" si="196"/>
        <v>1</v>
      </c>
    </row>
    <row r="10851" spans="52:54" ht="15.75" customHeight="1">
      <c r="AZ10851" s="138">
        <f t="shared" ca="1" si="194"/>
        <v>191000</v>
      </c>
      <c r="BA10851" s="138">
        <f t="shared" ca="1" si="195"/>
        <v>190999</v>
      </c>
      <c r="BB10851" s="138">
        <f t="shared" ca="1" si="196"/>
        <v>1</v>
      </c>
    </row>
    <row r="10852" spans="52:54" ht="15.75" customHeight="1">
      <c r="AZ10852" s="138">
        <f t="shared" ca="1" si="194"/>
        <v>237000</v>
      </c>
      <c r="BA10852" s="138">
        <f t="shared" ca="1" si="195"/>
        <v>236999</v>
      </c>
      <c r="BB10852" s="138">
        <f t="shared" ca="1" si="196"/>
        <v>1</v>
      </c>
    </row>
    <row r="10853" spans="52:54" ht="15.75" customHeight="1">
      <c r="AZ10853" s="138">
        <f t="shared" ca="1" si="194"/>
        <v>331000</v>
      </c>
      <c r="BA10853" s="138">
        <f t="shared" ca="1" si="195"/>
        <v>330999</v>
      </c>
      <c r="BB10853" s="138">
        <f t="shared" ca="1" si="196"/>
        <v>1</v>
      </c>
    </row>
    <row r="10854" spans="52:54" ht="15.75" customHeight="1">
      <c r="AZ10854" s="138">
        <f t="shared" ca="1" si="194"/>
        <v>363000</v>
      </c>
      <c r="BA10854" s="138">
        <f t="shared" ca="1" si="195"/>
        <v>362999</v>
      </c>
      <c r="BB10854" s="138">
        <f t="shared" ca="1" si="196"/>
        <v>1</v>
      </c>
    </row>
    <row r="10855" spans="52:54" ht="15.75" customHeight="1">
      <c r="AZ10855" s="138">
        <f t="shared" ca="1" si="194"/>
        <v>177000</v>
      </c>
      <c r="BA10855" s="138">
        <f t="shared" ca="1" si="195"/>
        <v>176999</v>
      </c>
      <c r="BB10855" s="138">
        <f t="shared" ca="1" si="196"/>
        <v>1</v>
      </c>
    </row>
    <row r="10856" spans="52:54" ht="15.75" customHeight="1">
      <c r="AZ10856" s="138">
        <f t="shared" ca="1" si="194"/>
        <v>248000</v>
      </c>
      <c r="BA10856" s="138">
        <f t="shared" ca="1" si="195"/>
        <v>247999</v>
      </c>
      <c r="BB10856" s="138">
        <f t="shared" ca="1" si="196"/>
        <v>1</v>
      </c>
    </row>
    <row r="10857" spans="52:54" ht="15.75" customHeight="1">
      <c r="AZ10857" s="138">
        <f t="shared" ca="1" si="194"/>
        <v>184000</v>
      </c>
      <c r="BA10857" s="138">
        <f t="shared" ca="1" si="195"/>
        <v>183999</v>
      </c>
      <c r="BB10857" s="138">
        <f t="shared" ca="1" si="196"/>
        <v>1</v>
      </c>
    </row>
    <row r="10858" spans="52:54" ht="15.75" customHeight="1">
      <c r="AZ10858" s="138">
        <f t="shared" ca="1" si="194"/>
        <v>388000</v>
      </c>
      <c r="BA10858" s="138">
        <f t="shared" ca="1" si="195"/>
        <v>387999</v>
      </c>
      <c r="BB10858" s="138">
        <f t="shared" ca="1" si="196"/>
        <v>1</v>
      </c>
    </row>
    <row r="10859" spans="52:54" ht="15.75" customHeight="1">
      <c r="AZ10859" s="138">
        <f t="shared" ca="1" si="194"/>
        <v>209000</v>
      </c>
      <c r="BA10859" s="138">
        <f t="shared" ca="1" si="195"/>
        <v>208999</v>
      </c>
      <c r="BB10859" s="138">
        <f t="shared" ca="1" si="196"/>
        <v>1</v>
      </c>
    </row>
    <row r="10860" spans="52:54" ht="15.75" customHeight="1">
      <c r="AZ10860" s="138">
        <f t="shared" ca="1" si="194"/>
        <v>171000</v>
      </c>
      <c r="BA10860" s="138">
        <f t="shared" ca="1" si="195"/>
        <v>170999</v>
      </c>
      <c r="BB10860" s="138">
        <f t="shared" ca="1" si="196"/>
        <v>1</v>
      </c>
    </row>
    <row r="10861" spans="52:54" ht="15.75" customHeight="1">
      <c r="AZ10861" s="138">
        <f t="shared" ca="1" si="194"/>
        <v>117000</v>
      </c>
      <c r="BA10861" s="138">
        <f t="shared" ca="1" si="195"/>
        <v>116999</v>
      </c>
      <c r="BB10861" s="138">
        <f t="shared" ca="1" si="196"/>
        <v>1</v>
      </c>
    </row>
    <row r="10862" spans="52:54" ht="15.75" customHeight="1">
      <c r="AZ10862" s="138">
        <f t="shared" ca="1" si="194"/>
        <v>153000</v>
      </c>
      <c r="BA10862" s="138">
        <f t="shared" ca="1" si="195"/>
        <v>152999</v>
      </c>
      <c r="BB10862" s="138">
        <f t="shared" ca="1" si="196"/>
        <v>1</v>
      </c>
    </row>
    <row r="10863" spans="52:54" ht="15.75" customHeight="1">
      <c r="AZ10863" s="138">
        <f t="shared" ca="1" si="194"/>
        <v>117000</v>
      </c>
      <c r="BA10863" s="138">
        <f t="shared" ca="1" si="195"/>
        <v>116999</v>
      </c>
      <c r="BB10863" s="138">
        <f t="shared" ca="1" si="196"/>
        <v>1</v>
      </c>
    </row>
    <row r="10864" spans="52:54" ht="15.75" customHeight="1">
      <c r="AZ10864" s="138">
        <f t="shared" ca="1" si="194"/>
        <v>381000</v>
      </c>
      <c r="BA10864" s="138">
        <f t="shared" ca="1" si="195"/>
        <v>380999</v>
      </c>
      <c r="BB10864" s="138">
        <f t="shared" ca="1" si="196"/>
        <v>1</v>
      </c>
    </row>
    <row r="10865" spans="52:54" ht="15.75" customHeight="1">
      <c r="AZ10865" s="138">
        <f t="shared" ca="1" si="194"/>
        <v>123000</v>
      </c>
      <c r="BA10865" s="138">
        <f t="shared" ca="1" si="195"/>
        <v>122999</v>
      </c>
      <c r="BB10865" s="138">
        <f t="shared" ca="1" si="196"/>
        <v>1</v>
      </c>
    </row>
    <row r="10866" spans="52:54" ht="15.75" customHeight="1">
      <c r="AZ10866" s="138">
        <f t="shared" ca="1" si="194"/>
        <v>351000</v>
      </c>
      <c r="BA10866" s="138">
        <f t="shared" ca="1" si="195"/>
        <v>350999</v>
      </c>
      <c r="BB10866" s="138">
        <f t="shared" ca="1" si="196"/>
        <v>1</v>
      </c>
    </row>
    <row r="10867" spans="52:54" ht="15.75" customHeight="1">
      <c r="AZ10867" s="138">
        <f t="shared" ca="1" si="194"/>
        <v>262000</v>
      </c>
      <c r="BA10867" s="138">
        <f t="shared" ca="1" si="195"/>
        <v>261999</v>
      </c>
      <c r="BB10867" s="138">
        <f t="shared" ca="1" si="196"/>
        <v>1</v>
      </c>
    </row>
    <row r="10868" spans="52:54" ht="15.75" customHeight="1">
      <c r="AZ10868" s="138">
        <f t="shared" ca="1" si="194"/>
        <v>131000</v>
      </c>
      <c r="BA10868" s="138">
        <f t="shared" ca="1" si="195"/>
        <v>130999</v>
      </c>
      <c r="BB10868" s="138">
        <f t="shared" ca="1" si="196"/>
        <v>1</v>
      </c>
    </row>
    <row r="10869" spans="52:54" ht="15.75" customHeight="1">
      <c r="AZ10869" s="138">
        <f t="shared" ca="1" si="194"/>
        <v>279000</v>
      </c>
      <c r="BA10869" s="138">
        <f t="shared" ca="1" si="195"/>
        <v>278999</v>
      </c>
      <c r="BB10869" s="138">
        <f t="shared" ca="1" si="196"/>
        <v>1</v>
      </c>
    </row>
    <row r="10870" spans="52:54" ht="15.75" customHeight="1">
      <c r="AZ10870" s="138">
        <f t="shared" ca="1" si="194"/>
        <v>107000</v>
      </c>
      <c r="BA10870" s="138">
        <f t="shared" ca="1" si="195"/>
        <v>106999</v>
      </c>
      <c r="BB10870" s="138">
        <f t="shared" ca="1" si="196"/>
        <v>1</v>
      </c>
    </row>
    <row r="10871" spans="52:54" ht="15.75" customHeight="1">
      <c r="AZ10871" s="138">
        <f t="shared" ca="1" si="194"/>
        <v>323000</v>
      </c>
      <c r="BA10871" s="138">
        <f t="shared" ca="1" si="195"/>
        <v>322999</v>
      </c>
      <c r="BB10871" s="138">
        <f t="shared" ca="1" si="196"/>
        <v>1</v>
      </c>
    </row>
    <row r="10872" spans="52:54" ht="15.75" customHeight="1">
      <c r="AZ10872" s="138">
        <f t="shared" ca="1" si="194"/>
        <v>104000</v>
      </c>
      <c r="BA10872" s="138">
        <f t="shared" ca="1" si="195"/>
        <v>103999</v>
      </c>
      <c r="BB10872" s="138">
        <f t="shared" ca="1" si="196"/>
        <v>1</v>
      </c>
    </row>
    <row r="10873" spans="52:54" ht="15.75" customHeight="1">
      <c r="AZ10873" s="138">
        <f t="shared" ca="1" si="194"/>
        <v>378000</v>
      </c>
      <c r="BA10873" s="138">
        <f t="shared" ca="1" si="195"/>
        <v>377999</v>
      </c>
      <c r="BB10873" s="138">
        <f t="shared" ca="1" si="196"/>
        <v>1</v>
      </c>
    </row>
    <row r="10874" spans="52:54" ht="15.75" customHeight="1">
      <c r="AZ10874" s="138">
        <f t="shared" ca="1" si="194"/>
        <v>141000</v>
      </c>
      <c r="BA10874" s="138">
        <f t="shared" ca="1" si="195"/>
        <v>140999</v>
      </c>
      <c r="BB10874" s="138">
        <f t="shared" ca="1" si="196"/>
        <v>1</v>
      </c>
    </row>
    <row r="10875" spans="52:54" ht="15.75" customHeight="1">
      <c r="AZ10875" s="138">
        <f t="shared" ca="1" si="194"/>
        <v>320000</v>
      </c>
      <c r="BA10875" s="138">
        <f t="shared" ca="1" si="195"/>
        <v>319999</v>
      </c>
      <c r="BB10875" s="138">
        <f t="shared" ca="1" si="196"/>
        <v>1</v>
      </c>
    </row>
    <row r="10876" spans="52:54" ht="15.75" customHeight="1">
      <c r="AZ10876" s="138">
        <f t="shared" ca="1" si="194"/>
        <v>165000</v>
      </c>
      <c r="BA10876" s="138">
        <f t="shared" ca="1" si="195"/>
        <v>164999</v>
      </c>
      <c r="BB10876" s="138">
        <f t="shared" ca="1" si="196"/>
        <v>1</v>
      </c>
    </row>
    <row r="10877" spans="52:54" ht="15.75" customHeight="1">
      <c r="AZ10877" s="138">
        <f t="shared" ca="1" si="194"/>
        <v>244000</v>
      </c>
      <c r="BA10877" s="138">
        <f t="shared" ca="1" si="195"/>
        <v>243999</v>
      </c>
      <c r="BB10877" s="138">
        <f t="shared" ca="1" si="196"/>
        <v>1</v>
      </c>
    </row>
    <row r="10878" spans="52:54" ht="15.75" customHeight="1">
      <c r="AZ10878" s="138">
        <f t="shared" ca="1" si="194"/>
        <v>124000</v>
      </c>
      <c r="BA10878" s="138">
        <f t="shared" ca="1" si="195"/>
        <v>123999</v>
      </c>
      <c r="BB10878" s="138">
        <f t="shared" ca="1" si="196"/>
        <v>1</v>
      </c>
    </row>
    <row r="10879" spans="52:54" ht="15.75" customHeight="1">
      <c r="AZ10879" s="138">
        <f t="shared" ca="1" si="194"/>
        <v>169000</v>
      </c>
      <c r="BA10879" s="138">
        <f t="shared" ca="1" si="195"/>
        <v>168999</v>
      </c>
      <c r="BB10879" s="138">
        <f t="shared" ca="1" si="196"/>
        <v>1</v>
      </c>
    </row>
    <row r="10880" spans="52:54" ht="15.75" customHeight="1">
      <c r="AZ10880" s="138">
        <f t="shared" ca="1" si="194"/>
        <v>196000</v>
      </c>
      <c r="BA10880" s="138">
        <f t="shared" ca="1" si="195"/>
        <v>195999</v>
      </c>
      <c r="BB10880" s="138">
        <f t="shared" ca="1" si="196"/>
        <v>1</v>
      </c>
    </row>
    <row r="10881" spans="52:54" ht="15.75" customHeight="1">
      <c r="AZ10881" s="138">
        <f t="shared" ca="1" si="194"/>
        <v>336000</v>
      </c>
      <c r="BA10881" s="138">
        <f t="shared" ca="1" si="195"/>
        <v>335999</v>
      </c>
      <c r="BB10881" s="138">
        <f t="shared" ca="1" si="196"/>
        <v>1</v>
      </c>
    </row>
    <row r="10882" spans="52:54" ht="15.75" customHeight="1">
      <c r="AZ10882" s="138">
        <f t="shared" ca="1" si="194"/>
        <v>354000</v>
      </c>
      <c r="BA10882" s="138">
        <f t="shared" ca="1" si="195"/>
        <v>353999</v>
      </c>
      <c r="BB10882" s="138">
        <f t="shared" ca="1" si="196"/>
        <v>1</v>
      </c>
    </row>
    <row r="10883" spans="52:54" ht="15.75" customHeight="1">
      <c r="AZ10883" s="138">
        <f t="shared" ca="1" si="194"/>
        <v>118000</v>
      </c>
      <c r="BA10883" s="138">
        <f t="shared" ca="1" si="195"/>
        <v>117999</v>
      </c>
      <c r="BB10883" s="138">
        <f t="shared" ca="1" si="196"/>
        <v>1</v>
      </c>
    </row>
    <row r="10884" spans="52:54" ht="15.75" customHeight="1">
      <c r="AZ10884" s="138">
        <f t="shared" ca="1" si="194"/>
        <v>179000</v>
      </c>
      <c r="BA10884" s="138">
        <f t="shared" ca="1" si="195"/>
        <v>178999</v>
      </c>
      <c r="BB10884" s="138">
        <f t="shared" ca="1" si="196"/>
        <v>1</v>
      </c>
    </row>
    <row r="10885" spans="52:54" ht="15.75" customHeight="1">
      <c r="AZ10885" s="138">
        <f t="shared" ca="1" si="194"/>
        <v>335000</v>
      </c>
      <c r="BA10885" s="138">
        <f t="shared" ca="1" si="195"/>
        <v>334999</v>
      </c>
      <c r="BB10885" s="138">
        <f t="shared" ca="1" si="196"/>
        <v>1</v>
      </c>
    </row>
    <row r="10886" spans="52:54" ht="15.75" customHeight="1">
      <c r="AZ10886" s="138">
        <f t="shared" ca="1" si="194"/>
        <v>341000</v>
      </c>
      <c r="BA10886" s="138">
        <f t="shared" ca="1" si="195"/>
        <v>340999</v>
      </c>
      <c r="BB10886" s="138">
        <f t="shared" ca="1" si="196"/>
        <v>1</v>
      </c>
    </row>
    <row r="10887" spans="52:54" ht="15.75" customHeight="1">
      <c r="AZ10887" s="138">
        <f t="shared" ca="1" si="194"/>
        <v>379000</v>
      </c>
      <c r="BA10887" s="138">
        <f t="shared" ca="1" si="195"/>
        <v>378999</v>
      </c>
      <c r="BB10887" s="138">
        <f t="shared" ca="1" si="196"/>
        <v>1</v>
      </c>
    </row>
    <row r="10888" spans="52:54" ht="15.75" customHeight="1">
      <c r="AZ10888" s="138">
        <f t="shared" ca="1" si="194"/>
        <v>328000</v>
      </c>
      <c r="BA10888" s="138">
        <f t="shared" ca="1" si="195"/>
        <v>327999</v>
      </c>
      <c r="BB10888" s="138">
        <f t="shared" ca="1" si="196"/>
        <v>1</v>
      </c>
    </row>
    <row r="10889" spans="52:54" ht="15.75" customHeight="1">
      <c r="AZ10889" s="138">
        <f t="shared" ca="1" si="194"/>
        <v>193000</v>
      </c>
      <c r="BA10889" s="138">
        <f t="shared" ca="1" si="195"/>
        <v>192999</v>
      </c>
      <c r="BB10889" s="138">
        <f t="shared" ca="1" si="196"/>
        <v>1</v>
      </c>
    </row>
    <row r="10890" spans="52:54" ht="15.75" customHeight="1">
      <c r="AZ10890" s="138">
        <f t="shared" ca="1" si="194"/>
        <v>155000</v>
      </c>
      <c r="BA10890" s="138">
        <f t="shared" ca="1" si="195"/>
        <v>154999</v>
      </c>
      <c r="BB10890" s="138">
        <f t="shared" ca="1" si="196"/>
        <v>1</v>
      </c>
    </row>
    <row r="10891" spans="52:54" ht="15.75" customHeight="1">
      <c r="AZ10891" s="138">
        <f t="shared" ca="1" si="194"/>
        <v>109000</v>
      </c>
      <c r="BA10891" s="138">
        <f t="shared" ca="1" si="195"/>
        <v>108999</v>
      </c>
      <c r="BB10891" s="138">
        <f t="shared" ca="1" si="196"/>
        <v>1</v>
      </c>
    </row>
    <row r="10892" spans="52:54" ht="15.75" customHeight="1">
      <c r="AZ10892" s="138">
        <f t="shared" ca="1" si="194"/>
        <v>283000</v>
      </c>
      <c r="BA10892" s="138">
        <f t="shared" ca="1" si="195"/>
        <v>282999</v>
      </c>
      <c r="BB10892" s="138">
        <f t="shared" ca="1" si="196"/>
        <v>1</v>
      </c>
    </row>
    <row r="10893" spans="52:54" ht="15.75" customHeight="1">
      <c r="AZ10893" s="138">
        <f t="shared" ca="1" si="194"/>
        <v>383000</v>
      </c>
      <c r="BA10893" s="138">
        <f t="shared" ca="1" si="195"/>
        <v>382999</v>
      </c>
      <c r="BB10893" s="138">
        <f t="shared" ca="1" si="196"/>
        <v>1</v>
      </c>
    </row>
    <row r="10894" spans="52:54" ht="15.75" customHeight="1">
      <c r="AZ10894" s="138">
        <f t="shared" ca="1" si="194"/>
        <v>169000</v>
      </c>
      <c r="BA10894" s="138">
        <f t="shared" ca="1" si="195"/>
        <v>168999</v>
      </c>
      <c r="BB10894" s="138">
        <f t="shared" ca="1" si="196"/>
        <v>1</v>
      </c>
    </row>
    <row r="10895" spans="52:54" ht="15.75" customHeight="1">
      <c r="AZ10895" s="138">
        <f t="shared" ca="1" si="194"/>
        <v>369000</v>
      </c>
      <c r="BA10895" s="138">
        <f t="shared" ca="1" si="195"/>
        <v>368999</v>
      </c>
      <c r="BB10895" s="138">
        <f t="shared" ca="1" si="196"/>
        <v>1</v>
      </c>
    </row>
    <row r="10896" spans="52:54" ht="15.75" customHeight="1">
      <c r="AZ10896" s="138">
        <f t="shared" ca="1" si="194"/>
        <v>134000</v>
      </c>
      <c r="BA10896" s="138">
        <f t="shared" ca="1" si="195"/>
        <v>133999</v>
      </c>
      <c r="BB10896" s="138">
        <f t="shared" ca="1" si="196"/>
        <v>1</v>
      </c>
    </row>
    <row r="10897" spans="52:54" ht="15.75" customHeight="1">
      <c r="AZ10897" s="138">
        <f t="shared" ca="1" si="194"/>
        <v>357000</v>
      </c>
      <c r="BA10897" s="138">
        <f t="shared" ca="1" si="195"/>
        <v>356999</v>
      </c>
      <c r="BB10897" s="138">
        <f t="shared" ca="1" si="196"/>
        <v>1</v>
      </c>
    </row>
    <row r="10898" spans="52:54" ht="15.75" customHeight="1">
      <c r="AZ10898" s="138">
        <f t="shared" ca="1" si="194"/>
        <v>327000</v>
      </c>
      <c r="BA10898" s="138">
        <f t="shared" ca="1" si="195"/>
        <v>326999</v>
      </c>
      <c r="BB10898" s="138">
        <f t="shared" ca="1" si="196"/>
        <v>1</v>
      </c>
    </row>
    <row r="10899" spans="52:54" ht="15.75" customHeight="1">
      <c r="AZ10899" s="138">
        <f t="shared" ca="1" si="194"/>
        <v>169000</v>
      </c>
      <c r="BA10899" s="138">
        <f t="shared" ca="1" si="195"/>
        <v>168999</v>
      </c>
      <c r="BB10899" s="138">
        <f t="shared" ca="1" si="196"/>
        <v>1</v>
      </c>
    </row>
    <row r="10900" spans="52:54" ht="15.75" customHeight="1">
      <c r="AZ10900" s="138">
        <f t="shared" ca="1" si="194"/>
        <v>147000</v>
      </c>
      <c r="BA10900" s="138">
        <f t="shared" ca="1" si="195"/>
        <v>146999</v>
      </c>
      <c r="BB10900" s="138">
        <f t="shared" ca="1" si="196"/>
        <v>1</v>
      </c>
    </row>
    <row r="10901" spans="52:54" ht="15.75" customHeight="1">
      <c r="AZ10901" s="138">
        <f t="shared" ca="1" si="194"/>
        <v>328000</v>
      </c>
      <c r="BA10901" s="138">
        <f t="shared" ca="1" si="195"/>
        <v>327999</v>
      </c>
      <c r="BB10901" s="138">
        <f t="shared" ca="1" si="196"/>
        <v>1</v>
      </c>
    </row>
    <row r="10902" spans="52:54" ht="15.75" customHeight="1">
      <c r="AZ10902" s="138">
        <f t="shared" ca="1" si="194"/>
        <v>125000</v>
      </c>
      <c r="BA10902" s="138">
        <f t="shared" ca="1" si="195"/>
        <v>124999</v>
      </c>
      <c r="BB10902" s="138">
        <f t="shared" ca="1" si="196"/>
        <v>1</v>
      </c>
    </row>
    <row r="10903" spans="52:54" ht="15.75" customHeight="1">
      <c r="AZ10903" s="138">
        <f t="shared" ca="1" si="194"/>
        <v>232000</v>
      </c>
      <c r="BA10903" s="138">
        <f t="shared" ca="1" si="195"/>
        <v>231999</v>
      </c>
      <c r="BB10903" s="138">
        <f t="shared" ca="1" si="196"/>
        <v>1</v>
      </c>
    </row>
    <row r="10904" spans="52:54" ht="15.75" customHeight="1">
      <c r="AZ10904" s="138">
        <f t="shared" ca="1" si="194"/>
        <v>329000</v>
      </c>
      <c r="BA10904" s="138">
        <f t="shared" ca="1" si="195"/>
        <v>328999</v>
      </c>
      <c r="BB10904" s="138">
        <f t="shared" ca="1" si="196"/>
        <v>1</v>
      </c>
    </row>
    <row r="10905" spans="52:54" ht="15.75" customHeight="1">
      <c r="AZ10905" s="138">
        <f t="shared" ca="1" si="194"/>
        <v>129000</v>
      </c>
      <c r="BA10905" s="138">
        <f t="shared" ca="1" si="195"/>
        <v>128999</v>
      </c>
      <c r="BB10905" s="138">
        <f t="shared" ca="1" si="196"/>
        <v>1</v>
      </c>
    </row>
    <row r="10906" spans="52:54" ht="15.75" customHeight="1">
      <c r="AZ10906" s="138">
        <f t="shared" ca="1" si="194"/>
        <v>108000</v>
      </c>
      <c r="BA10906" s="138">
        <f t="shared" ca="1" si="195"/>
        <v>107999</v>
      </c>
      <c r="BB10906" s="138">
        <f t="shared" ca="1" si="196"/>
        <v>1</v>
      </c>
    </row>
    <row r="10907" spans="52:54" ht="15.75" customHeight="1">
      <c r="AZ10907" s="138">
        <f t="shared" ca="1" si="194"/>
        <v>213000</v>
      </c>
      <c r="BA10907" s="138">
        <f t="shared" ca="1" si="195"/>
        <v>212999</v>
      </c>
      <c r="BB10907" s="138">
        <f t="shared" ca="1" si="196"/>
        <v>1</v>
      </c>
    </row>
    <row r="10908" spans="52:54" ht="15.75" customHeight="1">
      <c r="AZ10908" s="138">
        <f t="shared" ca="1" si="194"/>
        <v>236000</v>
      </c>
      <c r="BA10908" s="138">
        <f t="shared" ca="1" si="195"/>
        <v>235999</v>
      </c>
      <c r="BB10908" s="138">
        <f t="shared" ca="1" si="196"/>
        <v>1</v>
      </c>
    </row>
    <row r="10909" spans="52:54" ht="15.75" customHeight="1">
      <c r="AZ10909" s="138">
        <f t="shared" ca="1" si="194"/>
        <v>134000</v>
      </c>
      <c r="BA10909" s="138">
        <f t="shared" ca="1" si="195"/>
        <v>133999</v>
      </c>
      <c r="BB10909" s="138">
        <f t="shared" ca="1" si="196"/>
        <v>1</v>
      </c>
    </row>
    <row r="10910" spans="52:54" ht="15.75" customHeight="1">
      <c r="AZ10910" s="138">
        <f t="shared" ca="1" si="194"/>
        <v>181000</v>
      </c>
      <c r="BA10910" s="138">
        <f t="shared" ca="1" si="195"/>
        <v>180999</v>
      </c>
      <c r="BB10910" s="138">
        <f t="shared" ca="1" si="196"/>
        <v>1</v>
      </c>
    </row>
    <row r="10911" spans="52:54" ht="15.75" customHeight="1">
      <c r="AZ10911" s="138">
        <f t="shared" ca="1" si="194"/>
        <v>180000</v>
      </c>
      <c r="BA10911" s="138">
        <f t="shared" ca="1" si="195"/>
        <v>179999</v>
      </c>
      <c r="BB10911" s="138">
        <f t="shared" ca="1" si="196"/>
        <v>1</v>
      </c>
    </row>
    <row r="10912" spans="52:54" ht="15.75" customHeight="1">
      <c r="AZ10912" s="138">
        <f t="shared" ca="1" si="194"/>
        <v>143000</v>
      </c>
      <c r="BA10912" s="138">
        <f t="shared" ca="1" si="195"/>
        <v>142999</v>
      </c>
      <c r="BB10912" s="138">
        <f t="shared" ca="1" si="196"/>
        <v>1</v>
      </c>
    </row>
    <row r="10913" spans="52:54" ht="15.75" customHeight="1">
      <c r="AZ10913" s="138">
        <f t="shared" ca="1" si="194"/>
        <v>136000</v>
      </c>
      <c r="BA10913" s="138">
        <f t="shared" ca="1" si="195"/>
        <v>135999</v>
      </c>
      <c r="BB10913" s="138">
        <f t="shared" ca="1" si="196"/>
        <v>1</v>
      </c>
    </row>
    <row r="10914" spans="52:54" ht="15.75" customHeight="1">
      <c r="AZ10914" s="138">
        <f t="shared" ca="1" si="194"/>
        <v>364000</v>
      </c>
      <c r="BA10914" s="138">
        <f t="shared" ca="1" si="195"/>
        <v>363999</v>
      </c>
      <c r="BB10914" s="138">
        <f t="shared" ca="1" si="196"/>
        <v>1</v>
      </c>
    </row>
    <row r="10915" spans="52:54" ht="15.75" customHeight="1">
      <c r="AZ10915" s="138">
        <f t="shared" ca="1" si="194"/>
        <v>223000</v>
      </c>
      <c r="BA10915" s="138">
        <f t="shared" ca="1" si="195"/>
        <v>222999</v>
      </c>
      <c r="BB10915" s="138">
        <f t="shared" ca="1" si="196"/>
        <v>1</v>
      </c>
    </row>
    <row r="10916" spans="52:54" ht="15.75" customHeight="1">
      <c r="AZ10916" s="138">
        <f t="shared" ca="1" si="194"/>
        <v>129000</v>
      </c>
      <c r="BA10916" s="138">
        <f t="shared" ca="1" si="195"/>
        <v>128999</v>
      </c>
      <c r="BB10916" s="138">
        <f t="shared" ca="1" si="196"/>
        <v>1</v>
      </c>
    </row>
    <row r="10917" spans="52:54" ht="15.75" customHeight="1">
      <c r="AZ10917" s="138">
        <f t="shared" ca="1" si="194"/>
        <v>344000</v>
      </c>
      <c r="BA10917" s="138">
        <f t="shared" ca="1" si="195"/>
        <v>343999</v>
      </c>
      <c r="BB10917" s="138">
        <f t="shared" ca="1" si="196"/>
        <v>1</v>
      </c>
    </row>
    <row r="10918" spans="52:54" ht="15.75" customHeight="1">
      <c r="AZ10918" s="138">
        <f t="shared" ca="1" si="194"/>
        <v>173000</v>
      </c>
      <c r="BA10918" s="138">
        <f t="shared" ca="1" si="195"/>
        <v>172999</v>
      </c>
      <c r="BB10918" s="138">
        <f t="shared" ca="1" si="196"/>
        <v>1</v>
      </c>
    </row>
    <row r="10919" spans="52:54" ht="15.75" customHeight="1">
      <c r="AZ10919" s="138">
        <f t="shared" ca="1" si="194"/>
        <v>183000</v>
      </c>
      <c r="BA10919" s="138">
        <f t="shared" ca="1" si="195"/>
        <v>182999</v>
      </c>
      <c r="BB10919" s="138">
        <f t="shared" ca="1" si="196"/>
        <v>1</v>
      </c>
    </row>
    <row r="10920" spans="52:54" ht="15.75" customHeight="1">
      <c r="AZ10920" s="138">
        <f t="shared" ca="1" si="194"/>
        <v>159000</v>
      </c>
      <c r="BA10920" s="138">
        <f t="shared" ca="1" si="195"/>
        <v>158999</v>
      </c>
      <c r="BB10920" s="138">
        <f t="shared" ca="1" si="196"/>
        <v>1</v>
      </c>
    </row>
    <row r="10921" spans="52:54" ht="15.75" customHeight="1">
      <c r="AZ10921" s="138">
        <f t="shared" ca="1" si="194"/>
        <v>129000</v>
      </c>
      <c r="BA10921" s="138">
        <f t="shared" ca="1" si="195"/>
        <v>128999</v>
      </c>
      <c r="BB10921" s="138">
        <f t="shared" ca="1" si="196"/>
        <v>1</v>
      </c>
    </row>
    <row r="10922" spans="52:54" ht="15.75" customHeight="1">
      <c r="AZ10922" s="138">
        <f t="shared" ca="1" si="194"/>
        <v>357000</v>
      </c>
      <c r="BA10922" s="138">
        <f t="shared" ca="1" si="195"/>
        <v>356999</v>
      </c>
      <c r="BB10922" s="138">
        <f t="shared" ca="1" si="196"/>
        <v>1</v>
      </c>
    </row>
    <row r="10923" spans="52:54" ht="15.75" customHeight="1">
      <c r="AZ10923" s="138">
        <f t="shared" ca="1" si="194"/>
        <v>335000</v>
      </c>
      <c r="BA10923" s="138">
        <f t="shared" ca="1" si="195"/>
        <v>334999</v>
      </c>
      <c r="BB10923" s="138">
        <f t="shared" ca="1" si="196"/>
        <v>1</v>
      </c>
    </row>
    <row r="10924" spans="52:54" ht="15.75" customHeight="1">
      <c r="AZ10924" s="138">
        <f t="shared" ca="1" si="194"/>
        <v>392000</v>
      </c>
      <c r="BA10924" s="138">
        <f t="shared" ca="1" si="195"/>
        <v>391999</v>
      </c>
      <c r="BB10924" s="138">
        <f t="shared" ca="1" si="196"/>
        <v>1</v>
      </c>
    </row>
    <row r="10925" spans="52:54" ht="15.75" customHeight="1">
      <c r="AZ10925" s="138">
        <f t="shared" ca="1" si="194"/>
        <v>293000</v>
      </c>
      <c r="BA10925" s="138">
        <f t="shared" ca="1" si="195"/>
        <v>292999</v>
      </c>
      <c r="BB10925" s="138">
        <f t="shared" ca="1" si="196"/>
        <v>1</v>
      </c>
    </row>
    <row r="10926" spans="52:54" ht="15.75" customHeight="1">
      <c r="AZ10926" s="138">
        <f t="shared" ca="1" si="194"/>
        <v>346000</v>
      </c>
      <c r="BA10926" s="138">
        <f t="shared" ca="1" si="195"/>
        <v>345999</v>
      </c>
      <c r="BB10926" s="138">
        <f t="shared" ca="1" si="196"/>
        <v>1</v>
      </c>
    </row>
    <row r="10927" spans="52:54" ht="15.75" customHeight="1">
      <c r="AZ10927" s="138">
        <f t="shared" ca="1" si="194"/>
        <v>324000</v>
      </c>
      <c r="BA10927" s="138">
        <f t="shared" ca="1" si="195"/>
        <v>323999</v>
      </c>
      <c r="BB10927" s="138">
        <f t="shared" ca="1" si="196"/>
        <v>1</v>
      </c>
    </row>
    <row r="10928" spans="52:54" ht="15.75" customHeight="1">
      <c r="AZ10928" s="138">
        <f t="shared" ca="1" si="194"/>
        <v>163000</v>
      </c>
      <c r="BA10928" s="138">
        <f t="shared" ca="1" si="195"/>
        <v>162999</v>
      </c>
      <c r="BB10928" s="138">
        <f t="shared" ca="1" si="196"/>
        <v>1</v>
      </c>
    </row>
    <row r="10929" spans="52:54" ht="15.75" customHeight="1">
      <c r="AZ10929" s="138">
        <f t="shared" ca="1" si="194"/>
        <v>223000</v>
      </c>
      <c r="BA10929" s="138">
        <f t="shared" ca="1" si="195"/>
        <v>222999</v>
      </c>
      <c r="BB10929" s="138">
        <f t="shared" ca="1" si="196"/>
        <v>1</v>
      </c>
    </row>
    <row r="10930" spans="52:54" ht="15.75" customHeight="1">
      <c r="AZ10930" s="138">
        <f t="shared" ca="1" si="194"/>
        <v>293000</v>
      </c>
      <c r="BA10930" s="138">
        <f t="shared" ca="1" si="195"/>
        <v>292999</v>
      </c>
      <c r="BB10930" s="138">
        <f t="shared" ca="1" si="196"/>
        <v>1</v>
      </c>
    </row>
    <row r="10931" spans="52:54" ht="15.75" customHeight="1">
      <c r="AZ10931" s="138">
        <f t="shared" ca="1" si="194"/>
        <v>106000</v>
      </c>
      <c r="BA10931" s="138">
        <f t="shared" ca="1" si="195"/>
        <v>105999</v>
      </c>
      <c r="BB10931" s="138">
        <f t="shared" ca="1" si="196"/>
        <v>1</v>
      </c>
    </row>
    <row r="10932" spans="52:54" ht="15.75" customHeight="1">
      <c r="AZ10932" s="138">
        <f t="shared" ca="1" si="194"/>
        <v>367000</v>
      </c>
      <c r="BA10932" s="138">
        <f t="shared" ca="1" si="195"/>
        <v>366999</v>
      </c>
      <c r="BB10932" s="138">
        <f t="shared" ca="1" si="196"/>
        <v>1</v>
      </c>
    </row>
    <row r="10933" spans="52:54" ht="15.75" customHeight="1">
      <c r="AZ10933" s="138">
        <f t="shared" ca="1" si="194"/>
        <v>196000</v>
      </c>
      <c r="BA10933" s="138">
        <f t="shared" ca="1" si="195"/>
        <v>195999</v>
      </c>
      <c r="BB10933" s="138">
        <f t="shared" ca="1" si="196"/>
        <v>1</v>
      </c>
    </row>
    <row r="10934" spans="52:54" ht="15.75" customHeight="1">
      <c r="AZ10934" s="138">
        <f t="shared" ca="1" si="194"/>
        <v>290000</v>
      </c>
      <c r="BA10934" s="138">
        <f t="shared" ca="1" si="195"/>
        <v>289999</v>
      </c>
      <c r="BB10934" s="138">
        <f t="shared" ca="1" si="196"/>
        <v>1</v>
      </c>
    </row>
    <row r="10935" spans="52:54" ht="15.75" customHeight="1">
      <c r="AZ10935" s="138">
        <f t="shared" ca="1" si="194"/>
        <v>222000</v>
      </c>
      <c r="BA10935" s="138">
        <f t="shared" ca="1" si="195"/>
        <v>221999</v>
      </c>
      <c r="BB10935" s="138">
        <f t="shared" ca="1" si="196"/>
        <v>1</v>
      </c>
    </row>
    <row r="10936" spans="52:54" ht="15.75" customHeight="1">
      <c r="AZ10936" s="138">
        <f t="shared" ca="1" si="194"/>
        <v>149000</v>
      </c>
      <c r="BA10936" s="138">
        <f t="shared" ca="1" si="195"/>
        <v>148999</v>
      </c>
      <c r="BB10936" s="138">
        <f t="shared" ca="1" si="196"/>
        <v>1</v>
      </c>
    </row>
    <row r="10937" spans="52:54" ht="15.75" customHeight="1">
      <c r="AZ10937" s="138">
        <f t="shared" ca="1" si="194"/>
        <v>184000</v>
      </c>
      <c r="BA10937" s="138">
        <f t="shared" ca="1" si="195"/>
        <v>183999</v>
      </c>
      <c r="BB10937" s="138">
        <f t="shared" ca="1" si="196"/>
        <v>1</v>
      </c>
    </row>
    <row r="10938" spans="52:54" ht="15.75" customHeight="1">
      <c r="AZ10938" s="138">
        <f t="shared" ca="1" si="194"/>
        <v>210000</v>
      </c>
      <c r="BA10938" s="138">
        <f t="shared" ca="1" si="195"/>
        <v>209999</v>
      </c>
      <c r="BB10938" s="138">
        <f t="shared" ca="1" si="196"/>
        <v>1</v>
      </c>
    </row>
    <row r="10939" spans="52:54" ht="15.75" customHeight="1">
      <c r="AZ10939" s="138">
        <f t="shared" ca="1" si="194"/>
        <v>265000</v>
      </c>
      <c r="BA10939" s="138">
        <f t="shared" ca="1" si="195"/>
        <v>264999</v>
      </c>
      <c r="BB10939" s="138">
        <f t="shared" ca="1" si="196"/>
        <v>1</v>
      </c>
    </row>
    <row r="10940" spans="52:54" ht="15.75" customHeight="1">
      <c r="AZ10940" s="138">
        <f t="shared" ca="1" si="194"/>
        <v>126000</v>
      </c>
      <c r="BA10940" s="138">
        <f t="shared" ca="1" si="195"/>
        <v>125999</v>
      </c>
      <c r="BB10940" s="138">
        <f t="shared" ca="1" si="196"/>
        <v>1</v>
      </c>
    </row>
    <row r="10941" spans="52:54" ht="15.75" customHeight="1">
      <c r="AZ10941" s="138">
        <f t="shared" ca="1" si="194"/>
        <v>329000</v>
      </c>
      <c r="BA10941" s="138">
        <f t="shared" ca="1" si="195"/>
        <v>328999</v>
      </c>
      <c r="BB10941" s="138">
        <f t="shared" ca="1" si="196"/>
        <v>1</v>
      </c>
    </row>
    <row r="10942" spans="52:54" ht="15.75" customHeight="1">
      <c r="AZ10942" s="138">
        <f t="shared" ca="1" si="194"/>
        <v>224000</v>
      </c>
      <c r="BA10942" s="138">
        <f t="shared" ca="1" si="195"/>
        <v>223999</v>
      </c>
      <c r="BB10942" s="138">
        <f t="shared" ca="1" si="196"/>
        <v>1</v>
      </c>
    </row>
    <row r="10943" spans="52:54" ht="15.75" customHeight="1">
      <c r="AZ10943" s="138">
        <f t="shared" ca="1" si="194"/>
        <v>352000</v>
      </c>
      <c r="BA10943" s="138">
        <f t="shared" ca="1" si="195"/>
        <v>351999</v>
      </c>
      <c r="BB10943" s="138">
        <f t="shared" ca="1" si="196"/>
        <v>1</v>
      </c>
    </row>
    <row r="10944" spans="52:54" ht="15.75" customHeight="1">
      <c r="AZ10944" s="138">
        <f t="shared" ca="1" si="194"/>
        <v>231000</v>
      </c>
      <c r="BA10944" s="138">
        <f t="shared" ca="1" si="195"/>
        <v>230999</v>
      </c>
      <c r="BB10944" s="138">
        <f t="shared" ca="1" si="196"/>
        <v>1</v>
      </c>
    </row>
    <row r="10945" spans="52:54" ht="15.75" customHeight="1">
      <c r="AZ10945" s="138">
        <f t="shared" ca="1" si="194"/>
        <v>210000</v>
      </c>
      <c r="BA10945" s="138">
        <f t="shared" ca="1" si="195"/>
        <v>209999</v>
      </c>
      <c r="BB10945" s="138">
        <f t="shared" ca="1" si="196"/>
        <v>1</v>
      </c>
    </row>
    <row r="10946" spans="52:54" ht="15.75" customHeight="1">
      <c r="AZ10946" s="138">
        <f t="shared" ca="1" si="194"/>
        <v>329000</v>
      </c>
      <c r="BA10946" s="138">
        <f t="shared" ca="1" si="195"/>
        <v>328999</v>
      </c>
      <c r="BB10946" s="138">
        <f t="shared" ca="1" si="196"/>
        <v>1</v>
      </c>
    </row>
    <row r="10947" spans="52:54" ht="15.75" customHeight="1">
      <c r="AZ10947" s="138">
        <f t="shared" ca="1" si="194"/>
        <v>324000</v>
      </c>
      <c r="BA10947" s="138">
        <f t="shared" ca="1" si="195"/>
        <v>323999</v>
      </c>
      <c r="BB10947" s="138">
        <f t="shared" ca="1" si="196"/>
        <v>1</v>
      </c>
    </row>
    <row r="10948" spans="52:54" ht="15.75" customHeight="1">
      <c r="AZ10948" s="138">
        <f t="shared" ca="1" si="194"/>
        <v>290000</v>
      </c>
      <c r="BA10948" s="138">
        <f t="shared" ca="1" si="195"/>
        <v>289999</v>
      </c>
      <c r="BB10948" s="138">
        <f t="shared" ca="1" si="196"/>
        <v>1</v>
      </c>
    </row>
    <row r="10949" spans="52:54" ht="15.75" customHeight="1">
      <c r="AZ10949" s="138">
        <f t="shared" ca="1" si="194"/>
        <v>361000</v>
      </c>
      <c r="BA10949" s="138">
        <f t="shared" ca="1" si="195"/>
        <v>360999</v>
      </c>
      <c r="BB10949" s="138">
        <f t="shared" ca="1" si="196"/>
        <v>1</v>
      </c>
    </row>
    <row r="10950" spans="52:54" ht="15.75" customHeight="1">
      <c r="AZ10950" s="138">
        <f t="shared" ca="1" si="194"/>
        <v>203000</v>
      </c>
      <c r="BA10950" s="138">
        <f t="shared" ca="1" si="195"/>
        <v>202999</v>
      </c>
      <c r="BB10950" s="138">
        <f t="shared" ca="1" si="196"/>
        <v>1</v>
      </c>
    </row>
    <row r="10951" spans="52:54" ht="15.75" customHeight="1">
      <c r="AZ10951" s="138">
        <f t="shared" ca="1" si="194"/>
        <v>145000</v>
      </c>
      <c r="BA10951" s="138">
        <f t="shared" ca="1" si="195"/>
        <v>144999</v>
      </c>
      <c r="BB10951" s="138">
        <f t="shared" ca="1" si="196"/>
        <v>1</v>
      </c>
    </row>
    <row r="10952" spans="52:54" ht="15.75" customHeight="1">
      <c r="AZ10952" s="138">
        <f t="shared" ca="1" si="194"/>
        <v>144000</v>
      </c>
      <c r="BA10952" s="138">
        <f t="shared" ca="1" si="195"/>
        <v>143999</v>
      </c>
      <c r="BB10952" s="138">
        <f t="shared" ca="1" si="196"/>
        <v>1</v>
      </c>
    </row>
    <row r="10953" spans="52:54" ht="15.75" customHeight="1">
      <c r="AZ10953" s="138">
        <f t="shared" ca="1" si="194"/>
        <v>273000</v>
      </c>
      <c r="BA10953" s="138">
        <f t="shared" ca="1" si="195"/>
        <v>272999</v>
      </c>
      <c r="BB10953" s="138">
        <f t="shared" ca="1" si="196"/>
        <v>1</v>
      </c>
    </row>
    <row r="10954" spans="52:54" ht="15.75" customHeight="1">
      <c r="AZ10954" s="138">
        <f t="shared" ca="1" si="194"/>
        <v>125000</v>
      </c>
      <c r="BA10954" s="138">
        <f t="shared" ca="1" si="195"/>
        <v>124999</v>
      </c>
      <c r="BB10954" s="138">
        <f t="shared" ca="1" si="196"/>
        <v>1</v>
      </c>
    </row>
    <row r="10955" spans="52:54" ht="15.75" customHeight="1">
      <c r="AZ10955" s="138">
        <f t="shared" ca="1" si="194"/>
        <v>262000</v>
      </c>
      <c r="BA10955" s="138">
        <f t="shared" ca="1" si="195"/>
        <v>261999</v>
      </c>
      <c r="BB10955" s="138">
        <f t="shared" ca="1" si="196"/>
        <v>1</v>
      </c>
    </row>
    <row r="10956" spans="52:54" ht="15.75" customHeight="1">
      <c r="AZ10956" s="138">
        <f t="shared" ca="1" si="194"/>
        <v>202000</v>
      </c>
      <c r="BA10956" s="138">
        <f t="shared" ca="1" si="195"/>
        <v>201999</v>
      </c>
      <c r="BB10956" s="138">
        <f t="shared" ca="1" si="196"/>
        <v>1</v>
      </c>
    </row>
    <row r="10957" spans="52:54" ht="15.75" customHeight="1">
      <c r="AZ10957" s="138">
        <f t="shared" ca="1" si="194"/>
        <v>392000</v>
      </c>
      <c r="BA10957" s="138">
        <f t="shared" ca="1" si="195"/>
        <v>391999</v>
      </c>
      <c r="BB10957" s="138">
        <f t="shared" ca="1" si="196"/>
        <v>1</v>
      </c>
    </row>
    <row r="10958" spans="52:54" ht="15.75" customHeight="1">
      <c r="AZ10958" s="138">
        <f t="shared" ca="1" si="194"/>
        <v>380000</v>
      </c>
      <c r="BA10958" s="138">
        <f t="shared" ca="1" si="195"/>
        <v>379999</v>
      </c>
      <c r="BB10958" s="138">
        <f t="shared" ca="1" si="196"/>
        <v>1</v>
      </c>
    </row>
    <row r="10959" spans="52:54" ht="15.75" customHeight="1">
      <c r="AZ10959" s="138">
        <f t="shared" ca="1" si="194"/>
        <v>272000</v>
      </c>
      <c r="BA10959" s="138">
        <f t="shared" ca="1" si="195"/>
        <v>271999</v>
      </c>
      <c r="BB10959" s="138">
        <f t="shared" ca="1" si="196"/>
        <v>1</v>
      </c>
    </row>
    <row r="10960" spans="52:54" ht="15.75" customHeight="1">
      <c r="AZ10960" s="138">
        <f t="shared" ca="1" si="194"/>
        <v>275000</v>
      </c>
      <c r="BA10960" s="138">
        <f t="shared" ca="1" si="195"/>
        <v>274999</v>
      </c>
      <c r="BB10960" s="138">
        <f t="shared" ca="1" si="196"/>
        <v>1</v>
      </c>
    </row>
    <row r="10961" spans="52:54" ht="15.75" customHeight="1">
      <c r="AZ10961" s="138">
        <f t="shared" ca="1" si="194"/>
        <v>332000</v>
      </c>
      <c r="BA10961" s="138">
        <f t="shared" ca="1" si="195"/>
        <v>331999</v>
      </c>
      <c r="BB10961" s="138">
        <f t="shared" ca="1" si="196"/>
        <v>1</v>
      </c>
    </row>
    <row r="10962" spans="52:54" ht="15.75" customHeight="1">
      <c r="AZ10962" s="138">
        <f t="shared" ca="1" si="194"/>
        <v>267000</v>
      </c>
      <c r="BA10962" s="138">
        <f t="shared" ca="1" si="195"/>
        <v>266999</v>
      </c>
      <c r="BB10962" s="138">
        <f t="shared" ca="1" si="196"/>
        <v>1</v>
      </c>
    </row>
    <row r="10963" spans="52:54" ht="15.75" customHeight="1">
      <c r="AZ10963" s="138">
        <f t="shared" ca="1" si="194"/>
        <v>313000</v>
      </c>
      <c r="BA10963" s="138">
        <f t="shared" ca="1" si="195"/>
        <v>312999</v>
      </c>
      <c r="BB10963" s="138">
        <f t="shared" ca="1" si="196"/>
        <v>1</v>
      </c>
    </row>
    <row r="10964" spans="52:54" ht="15.75" customHeight="1">
      <c r="AZ10964" s="138">
        <f t="shared" ca="1" si="194"/>
        <v>276000</v>
      </c>
      <c r="BA10964" s="138">
        <f t="shared" ca="1" si="195"/>
        <v>275999</v>
      </c>
      <c r="BB10964" s="138">
        <f t="shared" ca="1" si="196"/>
        <v>1</v>
      </c>
    </row>
    <row r="10965" spans="52:54" ht="15.75" customHeight="1">
      <c r="AZ10965" s="138">
        <f t="shared" ca="1" si="194"/>
        <v>117000</v>
      </c>
      <c r="BA10965" s="138">
        <f t="shared" ca="1" si="195"/>
        <v>116999</v>
      </c>
      <c r="BB10965" s="138">
        <f t="shared" ca="1" si="196"/>
        <v>1</v>
      </c>
    </row>
    <row r="10966" spans="52:54" ht="15.75" customHeight="1">
      <c r="AZ10966" s="138">
        <f t="shared" ca="1" si="194"/>
        <v>205000</v>
      </c>
      <c r="BA10966" s="138">
        <f t="shared" ca="1" si="195"/>
        <v>204999</v>
      </c>
      <c r="BB10966" s="138">
        <f t="shared" ca="1" si="196"/>
        <v>1</v>
      </c>
    </row>
    <row r="10967" spans="52:54" ht="15.75" customHeight="1">
      <c r="AZ10967" s="138">
        <f t="shared" ca="1" si="194"/>
        <v>308000</v>
      </c>
      <c r="BA10967" s="138">
        <f t="shared" ca="1" si="195"/>
        <v>307999</v>
      </c>
      <c r="BB10967" s="138">
        <f t="shared" ca="1" si="196"/>
        <v>1</v>
      </c>
    </row>
    <row r="10968" spans="52:54" ht="15.75" customHeight="1">
      <c r="AZ10968" s="138">
        <f t="shared" ca="1" si="194"/>
        <v>389000</v>
      </c>
      <c r="BA10968" s="138">
        <f t="shared" ca="1" si="195"/>
        <v>388999</v>
      </c>
      <c r="BB10968" s="138">
        <f t="shared" ca="1" si="196"/>
        <v>1</v>
      </c>
    </row>
    <row r="10969" spans="52:54" ht="15.75" customHeight="1">
      <c r="AZ10969" s="138">
        <f t="shared" ref="AZ10969:AZ11223" ca="1" si="197">RANDBETWEEN(100,400)*1000</f>
        <v>348000</v>
      </c>
      <c r="BA10969" s="138">
        <f t="shared" ref="BA10969:BA11223" ca="1" si="198">+AZ10969-1</f>
        <v>347999</v>
      </c>
      <c r="BB10969" s="138">
        <f t="shared" ref="BB10969:BB11223" ca="1" si="199">+AZ10969-BA10969</f>
        <v>1</v>
      </c>
    </row>
    <row r="10970" spans="52:54" ht="15.75" customHeight="1">
      <c r="AZ10970" s="138">
        <f t="shared" ca="1" si="197"/>
        <v>315000</v>
      </c>
      <c r="BA10970" s="138">
        <f t="shared" ca="1" si="198"/>
        <v>314999</v>
      </c>
      <c r="BB10970" s="138">
        <f t="shared" ca="1" si="199"/>
        <v>1</v>
      </c>
    </row>
    <row r="10971" spans="52:54" ht="15.75" customHeight="1">
      <c r="AZ10971" s="138">
        <f t="shared" ca="1" si="197"/>
        <v>194000</v>
      </c>
      <c r="BA10971" s="138">
        <f t="shared" ca="1" si="198"/>
        <v>193999</v>
      </c>
      <c r="BB10971" s="138">
        <f t="shared" ca="1" si="199"/>
        <v>1</v>
      </c>
    </row>
    <row r="10972" spans="52:54" ht="15.75" customHeight="1">
      <c r="AZ10972" s="138">
        <f t="shared" ca="1" si="197"/>
        <v>125000</v>
      </c>
      <c r="BA10972" s="138">
        <f t="shared" ca="1" si="198"/>
        <v>124999</v>
      </c>
      <c r="BB10972" s="138">
        <f t="shared" ca="1" si="199"/>
        <v>1</v>
      </c>
    </row>
    <row r="10973" spans="52:54" ht="15.75" customHeight="1">
      <c r="AZ10973" s="138">
        <f t="shared" ca="1" si="197"/>
        <v>288000</v>
      </c>
      <c r="BA10973" s="138">
        <f t="shared" ca="1" si="198"/>
        <v>287999</v>
      </c>
      <c r="BB10973" s="138">
        <f t="shared" ca="1" si="199"/>
        <v>1</v>
      </c>
    </row>
    <row r="10974" spans="52:54" ht="15.75" customHeight="1">
      <c r="AZ10974" s="138">
        <f t="shared" ca="1" si="197"/>
        <v>373000</v>
      </c>
      <c r="BA10974" s="138">
        <f t="shared" ca="1" si="198"/>
        <v>372999</v>
      </c>
      <c r="BB10974" s="138">
        <f t="shared" ca="1" si="199"/>
        <v>1</v>
      </c>
    </row>
    <row r="10975" spans="52:54" ht="15.75" customHeight="1">
      <c r="AZ10975" s="138">
        <f t="shared" ca="1" si="197"/>
        <v>195000</v>
      </c>
      <c r="BA10975" s="138">
        <f t="shared" ca="1" si="198"/>
        <v>194999</v>
      </c>
      <c r="BB10975" s="138">
        <f t="shared" ca="1" si="199"/>
        <v>1</v>
      </c>
    </row>
    <row r="10976" spans="52:54" ht="15.75" customHeight="1">
      <c r="AZ10976" s="138">
        <f t="shared" ca="1" si="197"/>
        <v>100000</v>
      </c>
      <c r="BA10976" s="138">
        <f t="shared" ca="1" si="198"/>
        <v>99999</v>
      </c>
      <c r="BB10976" s="138">
        <f t="shared" ca="1" si="199"/>
        <v>1</v>
      </c>
    </row>
    <row r="10977" spans="52:54" ht="15.75" customHeight="1">
      <c r="AZ10977" s="138">
        <f t="shared" ca="1" si="197"/>
        <v>173000</v>
      </c>
      <c r="BA10977" s="138">
        <f t="shared" ca="1" si="198"/>
        <v>172999</v>
      </c>
      <c r="BB10977" s="138">
        <f t="shared" ca="1" si="199"/>
        <v>1</v>
      </c>
    </row>
    <row r="10978" spans="52:54" ht="15.75" customHeight="1">
      <c r="AZ10978" s="138">
        <f t="shared" ca="1" si="197"/>
        <v>243000</v>
      </c>
      <c r="BA10978" s="138">
        <f t="shared" ca="1" si="198"/>
        <v>242999</v>
      </c>
      <c r="BB10978" s="138">
        <f t="shared" ca="1" si="199"/>
        <v>1</v>
      </c>
    </row>
    <row r="10979" spans="52:54" ht="15.75" customHeight="1">
      <c r="AZ10979" s="138">
        <f t="shared" ca="1" si="197"/>
        <v>135000</v>
      </c>
      <c r="BA10979" s="138">
        <f t="shared" ca="1" si="198"/>
        <v>134999</v>
      </c>
      <c r="BB10979" s="138">
        <f t="shared" ca="1" si="199"/>
        <v>1</v>
      </c>
    </row>
    <row r="10980" spans="52:54" ht="15.75" customHeight="1">
      <c r="AZ10980" s="138">
        <f t="shared" ca="1" si="197"/>
        <v>125000</v>
      </c>
      <c r="BA10980" s="138">
        <f t="shared" ca="1" si="198"/>
        <v>124999</v>
      </c>
      <c r="BB10980" s="138">
        <f t="shared" ca="1" si="199"/>
        <v>1</v>
      </c>
    </row>
    <row r="10981" spans="52:54" ht="15.75" customHeight="1">
      <c r="AZ10981" s="138">
        <f t="shared" ca="1" si="197"/>
        <v>390000</v>
      </c>
      <c r="BA10981" s="138">
        <f t="shared" ca="1" si="198"/>
        <v>389999</v>
      </c>
      <c r="BB10981" s="138">
        <f t="shared" ca="1" si="199"/>
        <v>1</v>
      </c>
    </row>
    <row r="10982" spans="52:54" ht="15.75" customHeight="1">
      <c r="AZ10982" s="138">
        <f t="shared" ca="1" si="197"/>
        <v>104000</v>
      </c>
      <c r="BA10982" s="138">
        <f t="shared" ca="1" si="198"/>
        <v>103999</v>
      </c>
      <c r="BB10982" s="138">
        <f t="shared" ca="1" si="199"/>
        <v>1</v>
      </c>
    </row>
    <row r="10983" spans="52:54" ht="15.75" customHeight="1">
      <c r="AZ10983" s="138">
        <f t="shared" ca="1" si="197"/>
        <v>361000</v>
      </c>
      <c r="BA10983" s="138">
        <f t="shared" ca="1" si="198"/>
        <v>360999</v>
      </c>
      <c r="BB10983" s="138">
        <f t="shared" ca="1" si="199"/>
        <v>1</v>
      </c>
    </row>
    <row r="10984" spans="52:54" ht="15.75" customHeight="1">
      <c r="AZ10984" s="138">
        <f t="shared" ca="1" si="197"/>
        <v>114000</v>
      </c>
      <c r="BA10984" s="138">
        <f t="shared" ca="1" si="198"/>
        <v>113999</v>
      </c>
      <c r="BB10984" s="138">
        <f t="shared" ca="1" si="199"/>
        <v>1</v>
      </c>
    </row>
    <row r="10985" spans="52:54" ht="15.75" customHeight="1">
      <c r="AZ10985" s="138">
        <f t="shared" ca="1" si="197"/>
        <v>334000</v>
      </c>
      <c r="BA10985" s="138">
        <f t="shared" ca="1" si="198"/>
        <v>333999</v>
      </c>
      <c r="BB10985" s="138">
        <f t="shared" ca="1" si="199"/>
        <v>1</v>
      </c>
    </row>
    <row r="10986" spans="52:54" ht="15.75" customHeight="1">
      <c r="AZ10986" s="138">
        <f t="shared" ca="1" si="197"/>
        <v>338000</v>
      </c>
      <c r="BA10986" s="138">
        <f t="shared" ca="1" si="198"/>
        <v>337999</v>
      </c>
      <c r="BB10986" s="138">
        <f t="shared" ca="1" si="199"/>
        <v>1</v>
      </c>
    </row>
    <row r="10987" spans="52:54" ht="15.75" customHeight="1">
      <c r="AZ10987" s="138">
        <f t="shared" ca="1" si="197"/>
        <v>228000</v>
      </c>
      <c r="BA10987" s="138">
        <f t="shared" ca="1" si="198"/>
        <v>227999</v>
      </c>
      <c r="BB10987" s="138">
        <f t="shared" ca="1" si="199"/>
        <v>1</v>
      </c>
    </row>
    <row r="10988" spans="52:54" ht="15.75" customHeight="1">
      <c r="AZ10988" s="138">
        <f t="shared" ca="1" si="197"/>
        <v>341000</v>
      </c>
      <c r="BA10988" s="138">
        <f t="shared" ca="1" si="198"/>
        <v>340999</v>
      </c>
      <c r="BB10988" s="138">
        <f t="shared" ca="1" si="199"/>
        <v>1</v>
      </c>
    </row>
    <row r="10989" spans="52:54" ht="15.75" customHeight="1">
      <c r="AZ10989" s="138">
        <f t="shared" ca="1" si="197"/>
        <v>195000</v>
      </c>
      <c r="BA10989" s="138">
        <f t="shared" ca="1" si="198"/>
        <v>194999</v>
      </c>
      <c r="BB10989" s="138">
        <f t="shared" ca="1" si="199"/>
        <v>1</v>
      </c>
    </row>
    <row r="10990" spans="52:54" ht="15.75" customHeight="1">
      <c r="AZ10990" s="138">
        <f t="shared" ca="1" si="197"/>
        <v>351000</v>
      </c>
      <c r="BA10990" s="138">
        <f t="shared" ca="1" si="198"/>
        <v>350999</v>
      </c>
      <c r="BB10990" s="138">
        <f t="shared" ca="1" si="199"/>
        <v>1</v>
      </c>
    </row>
    <row r="10991" spans="52:54" ht="15.75" customHeight="1">
      <c r="AZ10991" s="138">
        <f t="shared" ca="1" si="197"/>
        <v>359000</v>
      </c>
      <c r="BA10991" s="138">
        <f t="shared" ca="1" si="198"/>
        <v>358999</v>
      </c>
      <c r="BB10991" s="138">
        <f t="shared" ca="1" si="199"/>
        <v>1</v>
      </c>
    </row>
    <row r="10992" spans="52:54" ht="15.75" customHeight="1">
      <c r="AZ10992" s="138">
        <f t="shared" ca="1" si="197"/>
        <v>275000</v>
      </c>
      <c r="BA10992" s="138">
        <f t="shared" ca="1" si="198"/>
        <v>274999</v>
      </c>
      <c r="BB10992" s="138">
        <f t="shared" ca="1" si="199"/>
        <v>1</v>
      </c>
    </row>
    <row r="10993" spans="52:54" ht="15.75" customHeight="1">
      <c r="AZ10993" s="138">
        <f t="shared" ca="1" si="197"/>
        <v>140000</v>
      </c>
      <c r="BA10993" s="138">
        <f t="shared" ca="1" si="198"/>
        <v>139999</v>
      </c>
      <c r="BB10993" s="138">
        <f t="shared" ca="1" si="199"/>
        <v>1</v>
      </c>
    </row>
    <row r="10994" spans="52:54" ht="15.75" customHeight="1">
      <c r="AZ10994" s="138">
        <f t="shared" ca="1" si="197"/>
        <v>355000</v>
      </c>
      <c r="BA10994" s="138">
        <f t="shared" ca="1" si="198"/>
        <v>354999</v>
      </c>
      <c r="BB10994" s="138">
        <f t="shared" ca="1" si="199"/>
        <v>1</v>
      </c>
    </row>
    <row r="10995" spans="52:54" ht="15.75" customHeight="1">
      <c r="AZ10995" s="138">
        <f t="shared" ca="1" si="197"/>
        <v>138000</v>
      </c>
      <c r="BA10995" s="138">
        <f t="shared" ca="1" si="198"/>
        <v>137999</v>
      </c>
      <c r="BB10995" s="138">
        <f t="shared" ca="1" si="199"/>
        <v>1</v>
      </c>
    </row>
    <row r="10996" spans="52:54" ht="15.75" customHeight="1">
      <c r="AZ10996" s="138">
        <f t="shared" ca="1" si="197"/>
        <v>217000</v>
      </c>
      <c r="BA10996" s="138">
        <f t="shared" ca="1" si="198"/>
        <v>216999</v>
      </c>
      <c r="BB10996" s="138">
        <f t="shared" ca="1" si="199"/>
        <v>1</v>
      </c>
    </row>
    <row r="10997" spans="52:54" ht="15.75" customHeight="1">
      <c r="AZ10997" s="138">
        <f t="shared" ca="1" si="197"/>
        <v>399000</v>
      </c>
      <c r="BA10997" s="138">
        <f t="shared" ca="1" si="198"/>
        <v>398999</v>
      </c>
      <c r="BB10997" s="138">
        <f t="shared" ca="1" si="199"/>
        <v>1</v>
      </c>
    </row>
    <row r="10998" spans="52:54" ht="15.75" customHeight="1">
      <c r="AZ10998" s="138">
        <f t="shared" ca="1" si="197"/>
        <v>221000</v>
      </c>
      <c r="BA10998" s="138">
        <f t="shared" ca="1" si="198"/>
        <v>220999</v>
      </c>
      <c r="BB10998" s="138">
        <f t="shared" ca="1" si="199"/>
        <v>1</v>
      </c>
    </row>
    <row r="10999" spans="52:54" ht="15.75" customHeight="1">
      <c r="AZ10999" s="138">
        <f t="shared" ca="1" si="197"/>
        <v>262000</v>
      </c>
      <c r="BA10999" s="138">
        <f t="shared" ca="1" si="198"/>
        <v>261999</v>
      </c>
      <c r="BB10999" s="138">
        <f t="shared" ca="1" si="199"/>
        <v>1</v>
      </c>
    </row>
    <row r="11000" spans="52:54" ht="15.75" customHeight="1">
      <c r="AZ11000" s="138">
        <f t="shared" ca="1" si="197"/>
        <v>174000</v>
      </c>
      <c r="BA11000" s="138">
        <f t="shared" ca="1" si="198"/>
        <v>173999</v>
      </c>
      <c r="BB11000" s="138">
        <f t="shared" ca="1" si="199"/>
        <v>1</v>
      </c>
    </row>
    <row r="11001" spans="52:54" ht="15.75" customHeight="1">
      <c r="AZ11001" s="138">
        <f t="shared" ca="1" si="197"/>
        <v>345000</v>
      </c>
      <c r="BA11001" s="138">
        <f t="shared" ca="1" si="198"/>
        <v>344999</v>
      </c>
      <c r="BB11001" s="138">
        <f t="shared" ca="1" si="199"/>
        <v>1</v>
      </c>
    </row>
    <row r="11002" spans="52:54" ht="15.75" customHeight="1">
      <c r="AZ11002" s="138">
        <f t="shared" ca="1" si="197"/>
        <v>229000</v>
      </c>
      <c r="BA11002" s="138">
        <f t="shared" ca="1" si="198"/>
        <v>228999</v>
      </c>
      <c r="BB11002" s="138">
        <f t="shared" ca="1" si="199"/>
        <v>1</v>
      </c>
    </row>
    <row r="11003" spans="52:54" ht="15.75" customHeight="1">
      <c r="AZ11003" s="138">
        <f t="shared" ca="1" si="197"/>
        <v>353000</v>
      </c>
      <c r="BA11003" s="138">
        <f t="shared" ca="1" si="198"/>
        <v>352999</v>
      </c>
      <c r="BB11003" s="138">
        <f t="shared" ca="1" si="199"/>
        <v>1</v>
      </c>
    </row>
    <row r="11004" spans="52:54" ht="15.75" customHeight="1">
      <c r="AZ11004" s="138">
        <f t="shared" ca="1" si="197"/>
        <v>354000</v>
      </c>
      <c r="BA11004" s="138">
        <f t="shared" ca="1" si="198"/>
        <v>353999</v>
      </c>
      <c r="BB11004" s="138">
        <f t="shared" ca="1" si="199"/>
        <v>1</v>
      </c>
    </row>
    <row r="11005" spans="52:54" ht="15.75" customHeight="1">
      <c r="AZ11005" s="138">
        <f t="shared" ca="1" si="197"/>
        <v>352000</v>
      </c>
      <c r="BA11005" s="138">
        <f t="shared" ca="1" si="198"/>
        <v>351999</v>
      </c>
      <c r="BB11005" s="138">
        <f t="shared" ca="1" si="199"/>
        <v>1</v>
      </c>
    </row>
    <row r="11006" spans="52:54" ht="15.75" customHeight="1">
      <c r="AZ11006" s="138">
        <f t="shared" ca="1" si="197"/>
        <v>305000</v>
      </c>
      <c r="BA11006" s="138">
        <f t="shared" ca="1" si="198"/>
        <v>304999</v>
      </c>
      <c r="BB11006" s="138">
        <f t="shared" ca="1" si="199"/>
        <v>1</v>
      </c>
    </row>
    <row r="11007" spans="52:54" ht="15.75" customHeight="1">
      <c r="AZ11007" s="138">
        <f t="shared" ca="1" si="197"/>
        <v>371000</v>
      </c>
      <c r="BA11007" s="138">
        <f t="shared" ca="1" si="198"/>
        <v>370999</v>
      </c>
      <c r="BB11007" s="138">
        <f t="shared" ca="1" si="199"/>
        <v>1</v>
      </c>
    </row>
    <row r="11008" spans="52:54" ht="15.75" customHeight="1">
      <c r="AZ11008" s="138">
        <f t="shared" ca="1" si="197"/>
        <v>200000</v>
      </c>
      <c r="BA11008" s="138">
        <f t="shared" ca="1" si="198"/>
        <v>199999</v>
      </c>
      <c r="BB11008" s="138">
        <f t="shared" ca="1" si="199"/>
        <v>1</v>
      </c>
    </row>
    <row r="11009" spans="52:54" ht="15.75" customHeight="1">
      <c r="AZ11009" s="138">
        <f t="shared" ca="1" si="197"/>
        <v>228000</v>
      </c>
      <c r="BA11009" s="138">
        <f t="shared" ca="1" si="198"/>
        <v>227999</v>
      </c>
      <c r="BB11009" s="138">
        <f t="shared" ca="1" si="199"/>
        <v>1</v>
      </c>
    </row>
    <row r="11010" spans="52:54" ht="15.75" customHeight="1">
      <c r="AZ11010" s="138">
        <f t="shared" ca="1" si="197"/>
        <v>366000</v>
      </c>
      <c r="BA11010" s="138">
        <f t="shared" ca="1" si="198"/>
        <v>365999</v>
      </c>
      <c r="BB11010" s="138">
        <f t="shared" ca="1" si="199"/>
        <v>1</v>
      </c>
    </row>
    <row r="11011" spans="52:54" ht="15.75" customHeight="1">
      <c r="AZ11011" s="138">
        <f t="shared" ca="1" si="197"/>
        <v>176000</v>
      </c>
      <c r="BA11011" s="138">
        <f t="shared" ca="1" si="198"/>
        <v>175999</v>
      </c>
      <c r="BB11011" s="138">
        <f t="shared" ca="1" si="199"/>
        <v>1</v>
      </c>
    </row>
    <row r="11012" spans="52:54" ht="15.75" customHeight="1">
      <c r="AZ11012" s="138">
        <f t="shared" ca="1" si="197"/>
        <v>261000</v>
      </c>
      <c r="BA11012" s="138">
        <f t="shared" ca="1" si="198"/>
        <v>260999</v>
      </c>
      <c r="BB11012" s="138">
        <f t="shared" ca="1" si="199"/>
        <v>1</v>
      </c>
    </row>
    <row r="11013" spans="52:54" ht="15.75" customHeight="1">
      <c r="AZ11013" s="138">
        <f t="shared" ca="1" si="197"/>
        <v>217000</v>
      </c>
      <c r="BA11013" s="138">
        <f t="shared" ca="1" si="198"/>
        <v>216999</v>
      </c>
      <c r="BB11013" s="138">
        <f t="shared" ca="1" si="199"/>
        <v>1</v>
      </c>
    </row>
    <row r="11014" spans="52:54" ht="15.75" customHeight="1">
      <c r="AZ11014" s="138">
        <f t="shared" ca="1" si="197"/>
        <v>117000</v>
      </c>
      <c r="BA11014" s="138">
        <f t="shared" ca="1" si="198"/>
        <v>116999</v>
      </c>
      <c r="BB11014" s="138">
        <f t="shared" ca="1" si="199"/>
        <v>1</v>
      </c>
    </row>
    <row r="11015" spans="52:54" ht="15.75" customHeight="1">
      <c r="AZ11015" s="138">
        <f t="shared" ca="1" si="197"/>
        <v>185000</v>
      </c>
      <c r="BA11015" s="138">
        <f t="shared" ca="1" si="198"/>
        <v>184999</v>
      </c>
      <c r="BB11015" s="138">
        <f t="shared" ca="1" si="199"/>
        <v>1</v>
      </c>
    </row>
    <row r="11016" spans="52:54" ht="15.75" customHeight="1">
      <c r="AZ11016" s="138">
        <f t="shared" ca="1" si="197"/>
        <v>211000</v>
      </c>
      <c r="BA11016" s="138">
        <f t="shared" ca="1" si="198"/>
        <v>210999</v>
      </c>
      <c r="BB11016" s="138">
        <f t="shared" ca="1" si="199"/>
        <v>1</v>
      </c>
    </row>
    <row r="11017" spans="52:54" ht="15.75" customHeight="1">
      <c r="AZ11017" s="138">
        <f t="shared" ca="1" si="197"/>
        <v>119000</v>
      </c>
      <c r="BA11017" s="138">
        <f t="shared" ca="1" si="198"/>
        <v>118999</v>
      </c>
      <c r="BB11017" s="138">
        <f t="shared" ca="1" si="199"/>
        <v>1</v>
      </c>
    </row>
    <row r="11018" spans="52:54" ht="15.75" customHeight="1">
      <c r="AZ11018" s="138">
        <f t="shared" ca="1" si="197"/>
        <v>330000</v>
      </c>
      <c r="BA11018" s="138">
        <f t="shared" ca="1" si="198"/>
        <v>329999</v>
      </c>
      <c r="BB11018" s="138">
        <f t="shared" ca="1" si="199"/>
        <v>1</v>
      </c>
    </row>
    <row r="11019" spans="52:54" ht="15.75" customHeight="1">
      <c r="AZ11019" s="138">
        <f t="shared" ca="1" si="197"/>
        <v>396000</v>
      </c>
      <c r="BA11019" s="138">
        <f t="shared" ca="1" si="198"/>
        <v>395999</v>
      </c>
      <c r="BB11019" s="138">
        <f t="shared" ca="1" si="199"/>
        <v>1</v>
      </c>
    </row>
    <row r="11020" spans="52:54" ht="15.75" customHeight="1">
      <c r="AZ11020" s="138">
        <f t="shared" ca="1" si="197"/>
        <v>122000</v>
      </c>
      <c r="BA11020" s="138">
        <f t="shared" ca="1" si="198"/>
        <v>121999</v>
      </c>
      <c r="BB11020" s="138">
        <f t="shared" ca="1" si="199"/>
        <v>1</v>
      </c>
    </row>
    <row r="11021" spans="52:54" ht="15.75" customHeight="1">
      <c r="AZ11021" s="138">
        <f t="shared" ca="1" si="197"/>
        <v>285000</v>
      </c>
      <c r="BA11021" s="138">
        <f t="shared" ca="1" si="198"/>
        <v>284999</v>
      </c>
      <c r="BB11021" s="138">
        <f t="shared" ca="1" si="199"/>
        <v>1</v>
      </c>
    </row>
    <row r="11022" spans="52:54" ht="15.75" customHeight="1">
      <c r="AZ11022" s="138">
        <f t="shared" ca="1" si="197"/>
        <v>124000</v>
      </c>
      <c r="BA11022" s="138">
        <f t="shared" ca="1" si="198"/>
        <v>123999</v>
      </c>
      <c r="BB11022" s="138">
        <f t="shared" ca="1" si="199"/>
        <v>1</v>
      </c>
    </row>
    <row r="11023" spans="52:54" ht="15.75" customHeight="1">
      <c r="AZ11023" s="138">
        <f t="shared" ca="1" si="197"/>
        <v>218000</v>
      </c>
      <c r="BA11023" s="138">
        <f t="shared" ca="1" si="198"/>
        <v>217999</v>
      </c>
      <c r="BB11023" s="138">
        <f t="shared" ca="1" si="199"/>
        <v>1</v>
      </c>
    </row>
    <row r="11024" spans="52:54" ht="15.75" customHeight="1">
      <c r="AZ11024" s="138">
        <f t="shared" ca="1" si="197"/>
        <v>255000</v>
      </c>
      <c r="BA11024" s="138">
        <f t="shared" ca="1" si="198"/>
        <v>254999</v>
      </c>
      <c r="BB11024" s="138">
        <f t="shared" ca="1" si="199"/>
        <v>1</v>
      </c>
    </row>
    <row r="11025" spans="52:54" ht="15.75" customHeight="1">
      <c r="AZ11025" s="138">
        <f t="shared" ca="1" si="197"/>
        <v>162000</v>
      </c>
      <c r="BA11025" s="138">
        <f t="shared" ca="1" si="198"/>
        <v>161999</v>
      </c>
      <c r="BB11025" s="138">
        <f t="shared" ca="1" si="199"/>
        <v>1</v>
      </c>
    </row>
    <row r="11026" spans="52:54" ht="15.75" customHeight="1">
      <c r="AZ11026" s="138">
        <f t="shared" ca="1" si="197"/>
        <v>387000</v>
      </c>
      <c r="BA11026" s="138">
        <f t="shared" ca="1" si="198"/>
        <v>386999</v>
      </c>
      <c r="BB11026" s="138">
        <f t="shared" ca="1" si="199"/>
        <v>1</v>
      </c>
    </row>
    <row r="11027" spans="52:54" ht="15.75" customHeight="1">
      <c r="AZ11027" s="138">
        <f t="shared" ca="1" si="197"/>
        <v>365000</v>
      </c>
      <c r="BA11027" s="138">
        <f t="shared" ca="1" si="198"/>
        <v>364999</v>
      </c>
      <c r="BB11027" s="138">
        <f t="shared" ca="1" si="199"/>
        <v>1</v>
      </c>
    </row>
    <row r="11028" spans="52:54" ht="15.75" customHeight="1">
      <c r="AZ11028" s="138">
        <f t="shared" ca="1" si="197"/>
        <v>390000</v>
      </c>
      <c r="BA11028" s="138">
        <f t="shared" ca="1" si="198"/>
        <v>389999</v>
      </c>
      <c r="BB11028" s="138">
        <f t="shared" ca="1" si="199"/>
        <v>1</v>
      </c>
    </row>
    <row r="11029" spans="52:54" ht="15.75" customHeight="1">
      <c r="AZ11029" s="138">
        <f t="shared" ca="1" si="197"/>
        <v>282000</v>
      </c>
      <c r="BA11029" s="138">
        <f t="shared" ca="1" si="198"/>
        <v>281999</v>
      </c>
      <c r="BB11029" s="138">
        <f t="shared" ca="1" si="199"/>
        <v>1</v>
      </c>
    </row>
    <row r="11030" spans="52:54" ht="15.75" customHeight="1">
      <c r="AZ11030" s="138">
        <f t="shared" ca="1" si="197"/>
        <v>119000</v>
      </c>
      <c r="BA11030" s="138">
        <f t="shared" ca="1" si="198"/>
        <v>118999</v>
      </c>
      <c r="BB11030" s="138">
        <f t="shared" ca="1" si="199"/>
        <v>1</v>
      </c>
    </row>
    <row r="11031" spans="52:54" ht="15.75" customHeight="1">
      <c r="AZ11031" s="138">
        <f t="shared" ca="1" si="197"/>
        <v>309000</v>
      </c>
      <c r="BA11031" s="138">
        <f t="shared" ca="1" si="198"/>
        <v>308999</v>
      </c>
      <c r="BB11031" s="138">
        <f t="shared" ca="1" si="199"/>
        <v>1</v>
      </c>
    </row>
    <row r="11032" spans="52:54" ht="15.75" customHeight="1">
      <c r="AZ11032" s="138">
        <f t="shared" ca="1" si="197"/>
        <v>236000</v>
      </c>
      <c r="BA11032" s="138">
        <f t="shared" ca="1" si="198"/>
        <v>235999</v>
      </c>
      <c r="BB11032" s="138">
        <f t="shared" ca="1" si="199"/>
        <v>1</v>
      </c>
    </row>
    <row r="11033" spans="52:54" ht="15.75" customHeight="1">
      <c r="AZ11033" s="138">
        <f t="shared" ca="1" si="197"/>
        <v>274000</v>
      </c>
      <c r="BA11033" s="138">
        <f t="shared" ca="1" si="198"/>
        <v>273999</v>
      </c>
      <c r="BB11033" s="138">
        <f t="shared" ca="1" si="199"/>
        <v>1</v>
      </c>
    </row>
    <row r="11034" spans="52:54" ht="15.75" customHeight="1">
      <c r="AZ11034" s="138">
        <f t="shared" ca="1" si="197"/>
        <v>222000</v>
      </c>
      <c r="BA11034" s="138">
        <f t="shared" ca="1" si="198"/>
        <v>221999</v>
      </c>
      <c r="BB11034" s="138">
        <f t="shared" ca="1" si="199"/>
        <v>1</v>
      </c>
    </row>
    <row r="11035" spans="52:54" ht="15.75" customHeight="1">
      <c r="AZ11035" s="138">
        <f t="shared" ca="1" si="197"/>
        <v>269000</v>
      </c>
      <c r="BA11035" s="138">
        <f t="shared" ca="1" si="198"/>
        <v>268999</v>
      </c>
      <c r="BB11035" s="138">
        <f t="shared" ca="1" si="199"/>
        <v>1</v>
      </c>
    </row>
    <row r="11036" spans="52:54" ht="15.75" customHeight="1">
      <c r="AZ11036" s="138">
        <f t="shared" ca="1" si="197"/>
        <v>368000</v>
      </c>
      <c r="BA11036" s="138">
        <f t="shared" ca="1" si="198"/>
        <v>367999</v>
      </c>
      <c r="BB11036" s="138">
        <f t="shared" ca="1" si="199"/>
        <v>1</v>
      </c>
    </row>
    <row r="11037" spans="52:54" ht="15.75" customHeight="1">
      <c r="AZ11037" s="138">
        <f t="shared" ca="1" si="197"/>
        <v>245000</v>
      </c>
      <c r="BA11037" s="138">
        <f t="shared" ca="1" si="198"/>
        <v>244999</v>
      </c>
      <c r="BB11037" s="138">
        <f t="shared" ca="1" si="199"/>
        <v>1</v>
      </c>
    </row>
    <row r="11038" spans="52:54" ht="15.75" customHeight="1">
      <c r="AZ11038" s="138">
        <f t="shared" ca="1" si="197"/>
        <v>133000</v>
      </c>
      <c r="BA11038" s="138">
        <f t="shared" ca="1" si="198"/>
        <v>132999</v>
      </c>
      <c r="BB11038" s="138">
        <f t="shared" ca="1" si="199"/>
        <v>1</v>
      </c>
    </row>
    <row r="11039" spans="52:54" ht="15.75" customHeight="1">
      <c r="AZ11039" s="138">
        <f t="shared" ca="1" si="197"/>
        <v>400000</v>
      </c>
      <c r="BA11039" s="138">
        <f t="shared" ca="1" si="198"/>
        <v>399999</v>
      </c>
      <c r="BB11039" s="138">
        <f t="shared" ca="1" si="199"/>
        <v>1</v>
      </c>
    </row>
    <row r="11040" spans="52:54" ht="15.75" customHeight="1">
      <c r="AZ11040" s="138">
        <f t="shared" ca="1" si="197"/>
        <v>198000</v>
      </c>
      <c r="BA11040" s="138">
        <f t="shared" ca="1" si="198"/>
        <v>197999</v>
      </c>
      <c r="BB11040" s="138">
        <f t="shared" ca="1" si="199"/>
        <v>1</v>
      </c>
    </row>
    <row r="11041" spans="52:54" ht="15.75" customHeight="1">
      <c r="AZ11041" s="138">
        <f t="shared" ca="1" si="197"/>
        <v>174000</v>
      </c>
      <c r="BA11041" s="138">
        <f t="shared" ca="1" si="198"/>
        <v>173999</v>
      </c>
      <c r="BB11041" s="138">
        <f t="shared" ca="1" si="199"/>
        <v>1</v>
      </c>
    </row>
    <row r="11042" spans="52:54" ht="15.75" customHeight="1">
      <c r="AZ11042" s="138">
        <f t="shared" ca="1" si="197"/>
        <v>252000</v>
      </c>
      <c r="BA11042" s="138">
        <f t="shared" ca="1" si="198"/>
        <v>251999</v>
      </c>
      <c r="BB11042" s="138">
        <f t="shared" ca="1" si="199"/>
        <v>1</v>
      </c>
    </row>
    <row r="11043" spans="52:54" ht="15.75" customHeight="1">
      <c r="AZ11043" s="138">
        <f t="shared" ca="1" si="197"/>
        <v>334000</v>
      </c>
      <c r="BA11043" s="138">
        <f t="shared" ca="1" si="198"/>
        <v>333999</v>
      </c>
      <c r="BB11043" s="138">
        <f t="shared" ca="1" si="199"/>
        <v>1</v>
      </c>
    </row>
    <row r="11044" spans="52:54" ht="15.75" customHeight="1">
      <c r="AZ11044" s="138">
        <f t="shared" ca="1" si="197"/>
        <v>189000</v>
      </c>
      <c r="BA11044" s="138">
        <f t="shared" ca="1" si="198"/>
        <v>188999</v>
      </c>
      <c r="BB11044" s="138">
        <f t="shared" ca="1" si="199"/>
        <v>1</v>
      </c>
    </row>
    <row r="11045" spans="52:54" ht="15.75" customHeight="1">
      <c r="AZ11045" s="138">
        <f t="shared" ca="1" si="197"/>
        <v>373000</v>
      </c>
      <c r="BA11045" s="138">
        <f t="shared" ca="1" si="198"/>
        <v>372999</v>
      </c>
      <c r="BB11045" s="138">
        <f t="shared" ca="1" si="199"/>
        <v>1</v>
      </c>
    </row>
    <row r="11046" spans="52:54" ht="15.75" customHeight="1">
      <c r="AZ11046" s="138">
        <f t="shared" ca="1" si="197"/>
        <v>158000</v>
      </c>
      <c r="BA11046" s="138">
        <f t="shared" ca="1" si="198"/>
        <v>157999</v>
      </c>
      <c r="BB11046" s="138">
        <f t="shared" ca="1" si="199"/>
        <v>1</v>
      </c>
    </row>
    <row r="11047" spans="52:54" ht="15.75" customHeight="1">
      <c r="AZ11047" s="138">
        <f t="shared" ca="1" si="197"/>
        <v>345000</v>
      </c>
      <c r="BA11047" s="138">
        <f t="shared" ca="1" si="198"/>
        <v>344999</v>
      </c>
      <c r="BB11047" s="138">
        <f t="shared" ca="1" si="199"/>
        <v>1</v>
      </c>
    </row>
    <row r="11048" spans="52:54" ht="15.75" customHeight="1">
      <c r="AZ11048" s="138">
        <f t="shared" ca="1" si="197"/>
        <v>211000</v>
      </c>
      <c r="BA11048" s="138">
        <f t="shared" ca="1" si="198"/>
        <v>210999</v>
      </c>
      <c r="BB11048" s="138">
        <f t="shared" ca="1" si="199"/>
        <v>1</v>
      </c>
    </row>
    <row r="11049" spans="52:54" ht="15.75" customHeight="1">
      <c r="AZ11049" s="138">
        <f t="shared" ca="1" si="197"/>
        <v>198000</v>
      </c>
      <c r="BA11049" s="138">
        <f t="shared" ca="1" si="198"/>
        <v>197999</v>
      </c>
      <c r="BB11049" s="138">
        <f t="shared" ca="1" si="199"/>
        <v>1</v>
      </c>
    </row>
    <row r="11050" spans="52:54" ht="15.75" customHeight="1">
      <c r="AZ11050" s="138">
        <f t="shared" ca="1" si="197"/>
        <v>147000</v>
      </c>
      <c r="BA11050" s="138">
        <f t="shared" ca="1" si="198"/>
        <v>146999</v>
      </c>
      <c r="BB11050" s="138">
        <f t="shared" ca="1" si="199"/>
        <v>1</v>
      </c>
    </row>
    <row r="11051" spans="52:54" ht="15.75" customHeight="1">
      <c r="AZ11051" s="138">
        <f t="shared" ca="1" si="197"/>
        <v>127000</v>
      </c>
      <c r="BA11051" s="138">
        <f t="shared" ca="1" si="198"/>
        <v>126999</v>
      </c>
      <c r="BB11051" s="138">
        <f t="shared" ca="1" si="199"/>
        <v>1</v>
      </c>
    </row>
    <row r="11052" spans="52:54" ht="15.75" customHeight="1">
      <c r="AZ11052" s="138">
        <f t="shared" ca="1" si="197"/>
        <v>377000</v>
      </c>
      <c r="BA11052" s="138">
        <f t="shared" ca="1" si="198"/>
        <v>376999</v>
      </c>
      <c r="BB11052" s="138">
        <f t="shared" ca="1" si="199"/>
        <v>1</v>
      </c>
    </row>
    <row r="11053" spans="52:54" ht="15.75" customHeight="1">
      <c r="AZ11053" s="138">
        <f t="shared" ca="1" si="197"/>
        <v>194000</v>
      </c>
      <c r="BA11053" s="138">
        <f t="shared" ca="1" si="198"/>
        <v>193999</v>
      </c>
      <c r="BB11053" s="138">
        <f t="shared" ca="1" si="199"/>
        <v>1</v>
      </c>
    </row>
    <row r="11054" spans="52:54" ht="15.75" customHeight="1">
      <c r="AZ11054" s="138">
        <f t="shared" ca="1" si="197"/>
        <v>172000</v>
      </c>
      <c r="BA11054" s="138">
        <f t="shared" ca="1" si="198"/>
        <v>171999</v>
      </c>
      <c r="BB11054" s="138">
        <f t="shared" ca="1" si="199"/>
        <v>1</v>
      </c>
    </row>
    <row r="11055" spans="52:54" ht="15.75" customHeight="1">
      <c r="AZ11055" s="138">
        <f t="shared" ca="1" si="197"/>
        <v>307000</v>
      </c>
      <c r="BA11055" s="138">
        <f t="shared" ca="1" si="198"/>
        <v>306999</v>
      </c>
      <c r="BB11055" s="138">
        <f t="shared" ca="1" si="199"/>
        <v>1</v>
      </c>
    </row>
    <row r="11056" spans="52:54" ht="15.75" customHeight="1">
      <c r="AZ11056" s="138">
        <f t="shared" ca="1" si="197"/>
        <v>199000</v>
      </c>
      <c r="BA11056" s="138">
        <f t="shared" ca="1" si="198"/>
        <v>198999</v>
      </c>
      <c r="BB11056" s="138">
        <f t="shared" ca="1" si="199"/>
        <v>1</v>
      </c>
    </row>
    <row r="11057" spans="52:54" ht="15.75" customHeight="1">
      <c r="AZ11057" s="138">
        <f t="shared" ca="1" si="197"/>
        <v>286000</v>
      </c>
      <c r="BA11057" s="138">
        <f t="shared" ca="1" si="198"/>
        <v>285999</v>
      </c>
      <c r="BB11057" s="138">
        <f t="shared" ca="1" si="199"/>
        <v>1</v>
      </c>
    </row>
    <row r="11058" spans="52:54" ht="15.75" customHeight="1">
      <c r="AZ11058" s="138">
        <f t="shared" ca="1" si="197"/>
        <v>286000</v>
      </c>
      <c r="BA11058" s="138">
        <f t="shared" ca="1" si="198"/>
        <v>285999</v>
      </c>
      <c r="BB11058" s="138">
        <f t="shared" ca="1" si="199"/>
        <v>1</v>
      </c>
    </row>
    <row r="11059" spans="52:54" ht="15.75" customHeight="1">
      <c r="AZ11059" s="138">
        <f t="shared" ca="1" si="197"/>
        <v>368000</v>
      </c>
      <c r="BA11059" s="138">
        <f t="shared" ca="1" si="198"/>
        <v>367999</v>
      </c>
      <c r="BB11059" s="138">
        <f t="shared" ca="1" si="199"/>
        <v>1</v>
      </c>
    </row>
    <row r="11060" spans="52:54" ht="15.75" customHeight="1">
      <c r="AZ11060" s="138">
        <f t="shared" ca="1" si="197"/>
        <v>331000</v>
      </c>
      <c r="BA11060" s="138">
        <f t="shared" ca="1" si="198"/>
        <v>330999</v>
      </c>
      <c r="BB11060" s="138">
        <f t="shared" ca="1" si="199"/>
        <v>1</v>
      </c>
    </row>
    <row r="11061" spans="52:54" ht="15.75" customHeight="1">
      <c r="AZ11061" s="138">
        <f t="shared" ca="1" si="197"/>
        <v>157000</v>
      </c>
      <c r="BA11061" s="138">
        <f t="shared" ca="1" si="198"/>
        <v>156999</v>
      </c>
      <c r="BB11061" s="138">
        <f t="shared" ca="1" si="199"/>
        <v>1</v>
      </c>
    </row>
    <row r="11062" spans="52:54" ht="15.75" customHeight="1">
      <c r="AZ11062" s="138">
        <f t="shared" ca="1" si="197"/>
        <v>394000</v>
      </c>
      <c r="BA11062" s="138">
        <f t="shared" ca="1" si="198"/>
        <v>393999</v>
      </c>
      <c r="BB11062" s="138">
        <f t="shared" ca="1" si="199"/>
        <v>1</v>
      </c>
    </row>
    <row r="11063" spans="52:54" ht="15.75" customHeight="1">
      <c r="AZ11063" s="138">
        <f t="shared" ca="1" si="197"/>
        <v>129000</v>
      </c>
      <c r="BA11063" s="138">
        <f t="shared" ca="1" si="198"/>
        <v>128999</v>
      </c>
      <c r="BB11063" s="138">
        <f t="shared" ca="1" si="199"/>
        <v>1</v>
      </c>
    </row>
    <row r="11064" spans="52:54" ht="15.75" customHeight="1">
      <c r="AZ11064" s="138">
        <f t="shared" ca="1" si="197"/>
        <v>393000</v>
      </c>
      <c r="BA11064" s="138">
        <f t="shared" ca="1" si="198"/>
        <v>392999</v>
      </c>
      <c r="BB11064" s="138">
        <f t="shared" ca="1" si="199"/>
        <v>1</v>
      </c>
    </row>
    <row r="11065" spans="52:54" ht="15.75" customHeight="1">
      <c r="AZ11065" s="138">
        <f t="shared" ca="1" si="197"/>
        <v>267000</v>
      </c>
      <c r="BA11065" s="138">
        <f t="shared" ca="1" si="198"/>
        <v>266999</v>
      </c>
      <c r="BB11065" s="138">
        <f t="shared" ca="1" si="199"/>
        <v>1</v>
      </c>
    </row>
    <row r="11066" spans="52:54" ht="15.75" customHeight="1">
      <c r="AZ11066" s="138">
        <f t="shared" ca="1" si="197"/>
        <v>140000</v>
      </c>
      <c r="BA11066" s="138">
        <f t="shared" ca="1" si="198"/>
        <v>139999</v>
      </c>
      <c r="BB11066" s="138">
        <f t="shared" ca="1" si="199"/>
        <v>1</v>
      </c>
    </row>
    <row r="11067" spans="52:54" ht="15.75" customHeight="1">
      <c r="AZ11067" s="138">
        <f t="shared" ca="1" si="197"/>
        <v>191000</v>
      </c>
      <c r="BA11067" s="138">
        <f t="shared" ca="1" si="198"/>
        <v>190999</v>
      </c>
      <c r="BB11067" s="138">
        <f t="shared" ca="1" si="199"/>
        <v>1</v>
      </c>
    </row>
    <row r="11068" spans="52:54" ht="15.75" customHeight="1">
      <c r="AZ11068" s="138">
        <f t="shared" ca="1" si="197"/>
        <v>191000</v>
      </c>
      <c r="BA11068" s="138">
        <f t="shared" ca="1" si="198"/>
        <v>190999</v>
      </c>
      <c r="BB11068" s="138">
        <f t="shared" ca="1" si="199"/>
        <v>1</v>
      </c>
    </row>
    <row r="11069" spans="52:54" ht="15.75" customHeight="1">
      <c r="AZ11069" s="138">
        <f t="shared" ca="1" si="197"/>
        <v>243000</v>
      </c>
      <c r="BA11069" s="138">
        <f t="shared" ca="1" si="198"/>
        <v>242999</v>
      </c>
      <c r="BB11069" s="138">
        <f t="shared" ca="1" si="199"/>
        <v>1</v>
      </c>
    </row>
    <row r="11070" spans="52:54" ht="15.75" customHeight="1">
      <c r="AZ11070" s="138">
        <f t="shared" ca="1" si="197"/>
        <v>124000</v>
      </c>
      <c r="BA11070" s="138">
        <f t="shared" ca="1" si="198"/>
        <v>123999</v>
      </c>
      <c r="BB11070" s="138">
        <f t="shared" ca="1" si="199"/>
        <v>1</v>
      </c>
    </row>
    <row r="11071" spans="52:54" ht="15.75" customHeight="1">
      <c r="AZ11071" s="138">
        <f t="shared" ca="1" si="197"/>
        <v>297000</v>
      </c>
      <c r="BA11071" s="138">
        <f t="shared" ca="1" si="198"/>
        <v>296999</v>
      </c>
      <c r="BB11071" s="138">
        <f t="shared" ca="1" si="199"/>
        <v>1</v>
      </c>
    </row>
    <row r="11072" spans="52:54" ht="15.75" customHeight="1">
      <c r="AZ11072" s="138">
        <f t="shared" ca="1" si="197"/>
        <v>376000</v>
      </c>
      <c r="BA11072" s="138">
        <f t="shared" ca="1" si="198"/>
        <v>375999</v>
      </c>
      <c r="BB11072" s="138">
        <f t="shared" ca="1" si="199"/>
        <v>1</v>
      </c>
    </row>
    <row r="11073" spans="52:54" ht="15.75" customHeight="1">
      <c r="AZ11073" s="138">
        <f t="shared" ca="1" si="197"/>
        <v>291000</v>
      </c>
      <c r="BA11073" s="138">
        <f t="shared" ca="1" si="198"/>
        <v>290999</v>
      </c>
      <c r="BB11073" s="138">
        <f t="shared" ca="1" si="199"/>
        <v>1</v>
      </c>
    </row>
    <row r="11074" spans="52:54" ht="15.75" customHeight="1">
      <c r="AZ11074" s="138">
        <f t="shared" ca="1" si="197"/>
        <v>345000</v>
      </c>
      <c r="BA11074" s="138">
        <f t="shared" ca="1" si="198"/>
        <v>344999</v>
      </c>
      <c r="BB11074" s="138">
        <f t="shared" ca="1" si="199"/>
        <v>1</v>
      </c>
    </row>
    <row r="11075" spans="52:54" ht="15.75" customHeight="1">
      <c r="AZ11075" s="138">
        <f t="shared" ca="1" si="197"/>
        <v>351000</v>
      </c>
      <c r="BA11075" s="138">
        <f t="shared" ca="1" si="198"/>
        <v>350999</v>
      </c>
      <c r="BB11075" s="138">
        <f t="shared" ca="1" si="199"/>
        <v>1</v>
      </c>
    </row>
    <row r="11076" spans="52:54" ht="15.75" customHeight="1">
      <c r="AZ11076" s="138">
        <f t="shared" ca="1" si="197"/>
        <v>264000</v>
      </c>
      <c r="BA11076" s="138">
        <f t="shared" ca="1" si="198"/>
        <v>263999</v>
      </c>
      <c r="BB11076" s="138">
        <f t="shared" ca="1" si="199"/>
        <v>1</v>
      </c>
    </row>
    <row r="11077" spans="52:54" ht="15.75" customHeight="1">
      <c r="AZ11077" s="138">
        <f t="shared" ca="1" si="197"/>
        <v>307000</v>
      </c>
      <c r="BA11077" s="138">
        <f t="shared" ca="1" si="198"/>
        <v>306999</v>
      </c>
      <c r="BB11077" s="138">
        <f t="shared" ca="1" si="199"/>
        <v>1</v>
      </c>
    </row>
    <row r="11078" spans="52:54" ht="15.75" customHeight="1">
      <c r="AZ11078" s="138">
        <f t="shared" ca="1" si="197"/>
        <v>296000</v>
      </c>
      <c r="BA11078" s="138">
        <f t="shared" ca="1" si="198"/>
        <v>295999</v>
      </c>
      <c r="BB11078" s="138">
        <f t="shared" ca="1" si="199"/>
        <v>1</v>
      </c>
    </row>
    <row r="11079" spans="52:54" ht="15.75" customHeight="1">
      <c r="AZ11079" s="138">
        <f t="shared" ca="1" si="197"/>
        <v>292000</v>
      </c>
      <c r="BA11079" s="138">
        <f t="shared" ca="1" si="198"/>
        <v>291999</v>
      </c>
      <c r="BB11079" s="138">
        <f t="shared" ca="1" si="199"/>
        <v>1</v>
      </c>
    </row>
    <row r="11080" spans="52:54" ht="15.75" customHeight="1">
      <c r="AZ11080" s="138">
        <f t="shared" ca="1" si="197"/>
        <v>260000</v>
      </c>
      <c r="BA11080" s="138">
        <f t="shared" ca="1" si="198"/>
        <v>259999</v>
      </c>
      <c r="BB11080" s="138">
        <f t="shared" ca="1" si="199"/>
        <v>1</v>
      </c>
    </row>
    <row r="11081" spans="52:54" ht="15.75" customHeight="1">
      <c r="AZ11081" s="138">
        <f t="shared" ca="1" si="197"/>
        <v>310000</v>
      </c>
      <c r="BA11081" s="138">
        <f t="shared" ca="1" si="198"/>
        <v>309999</v>
      </c>
      <c r="BB11081" s="138">
        <f t="shared" ca="1" si="199"/>
        <v>1</v>
      </c>
    </row>
    <row r="11082" spans="52:54" ht="15.75" customHeight="1">
      <c r="AZ11082" s="138">
        <f t="shared" ca="1" si="197"/>
        <v>100000</v>
      </c>
      <c r="BA11082" s="138">
        <f t="shared" ca="1" si="198"/>
        <v>99999</v>
      </c>
      <c r="BB11082" s="138">
        <f t="shared" ca="1" si="199"/>
        <v>1</v>
      </c>
    </row>
    <row r="11083" spans="52:54" ht="15.75" customHeight="1">
      <c r="AZ11083" s="138">
        <f t="shared" ca="1" si="197"/>
        <v>173000</v>
      </c>
      <c r="BA11083" s="138">
        <f t="shared" ca="1" si="198"/>
        <v>172999</v>
      </c>
      <c r="BB11083" s="138">
        <f t="shared" ca="1" si="199"/>
        <v>1</v>
      </c>
    </row>
    <row r="11084" spans="52:54" ht="15.75" customHeight="1">
      <c r="AZ11084" s="138">
        <f t="shared" ca="1" si="197"/>
        <v>259000</v>
      </c>
      <c r="BA11084" s="138">
        <f t="shared" ca="1" si="198"/>
        <v>258999</v>
      </c>
      <c r="BB11084" s="138">
        <f t="shared" ca="1" si="199"/>
        <v>1</v>
      </c>
    </row>
    <row r="11085" spans="52:54" ht="15.75" customHeight="1">
      <c r="AZ11085" s="138">
        <f t="shared" ca="1" si="197"/>
        <v>320000</v>
      </c>
      <c r="BA11085" s="138">
        <f t="shared" ca="1" si="198"/>
        <v>319999</v>
      </c>
      <c r="BB11085" s="138">
        <f t="shared" ca="1" si="199"/>
        <v>1</v>
      </c>
    </row>
    <row r="11086" spans="52:54" ht="15.75" customHeight="1">
      <c r="AZ11086" s="138">
        <f t="shared" ca="1" si="197"/>
        <v>181000</v>
      </c>
      <c r="BA11086" s="138">
        <f t="shared" ca="1" si="198"/>
        <v>180999</v>
      </c>
      <c r="BB11086" s="138">
        <f t="shared" ca="1" si="199"/>
        <v>1</v>
      </c>
    </row>
    <row r="11087" spans="52:54" ht="15.75" customHeight="1">
      <c r="AZ11087" s="138">
        <f t="shared" ca="1" si="197"/>
        <v>179000</v>
      </c>
      <c r="BA11087" s="138">
        <f t="shared" ca="1" si="198"/>
        <v>178999</v>
      </c>
      <c r="BB11087" s="138">
        <f t="shared" ca="1" si="199"/>
        <v>1</v>
      </c>
    </row>
    <row r="11088" spans="52:54" ht="15.75" customHeight="1">
      <c r="AZ11088" s="138">
        <f t="shared" ca="1" si="197"/>
        <v>289000</v>
      </c>
      <c r="BA11088" s="138">
        <f t="shared" ca="1" si="198"/>
        <v>288999</v>
      </c>
      <c r="BB11088" s="138">
        <f t="shared" ca="1" si="199"/>
        <v>1</v>
      </c>
    </row>
    <row r="11089" spans="52:54" ht="15.75" customHeight="1">
      <c r="AZ11089" s="138">
        <f t="shared" ca="1" si="197"/>
        <v>223000</v>
      </c>
      <c r="BA11089" s="138">
        <f t="shared" ca="1" si="198"/>
        <v>222999</v>
      </c>
      <c r="BB11089" s="138">
        <f t="shared" ca="1" si="199"/>
        <v>1</v>
      </c>
    </row>
    <row r="11090" spans="52:54" ht="15.75" customHeight="1">
      <c r="AZ11090" s="138">
        <f t="shared" ca="1" si="197"/>
        <v>228000</v>
      </c>
      <c r="BA11090" s="138">
        <f t="shared" ca="1" si="198"/>
        <v>227999</v>
      </c>
      <c r="BB11090" s="138">
        <f t="shared" ca="1" si="199"/>
        <v>1</v>
      </c>
    </row>
    <row r="11091" spans="52:54" ht="15.75" customHeight="1">
      <c r="AZ11091" s="138">
        <f t="shared" ca="1" si="197"/>
        <v>191000</v>
      </c>
      <c r="BA11091" s="138">
        <f t="shared" ca="1" si="198"/>
        <v>190999</v>
      </c>
      <c r="BB11091" s="138">
        <f t="shared" ca="1" si="199"/>
        <v>1</v>
      </c>
    </row>
    <row r="11092" spans="52:54" ht="15.75" customHeight="1">
      <c r="AZ11092" s="138">
        <f t="shared" ca="1" si="197"/>
        <v>334000</v>
      </c>
      <c r="BA11092" s="138">
        <f t="shared" ca="1" si="198"/>
        <v>333999</v>
      </c>
      <c r="BB11092" s="138">
        <f t="shared" ca="1" si="199"/>
        <v>1</v>
      </c>
    </row>
    <row r="11093" spans="52:54" ht="15.75" customHeight="1">
      <c r="AZ11093" s="138">
        <f t="shared" ca="1" si="197"/>
        <v>222000</v>
      </c>
      <c r="BA11093" s="138">
        <f t="shared" ca="1" si="198"/>
        <v>221999</v>
      </c>
      <c r="BB11093" s="138">
        <f t="shared" ca="1" si="199"/>
        <v>1</v>
      </c>
    </row>
    <row r="11094" spans="52:54" ht="15.75" customHeight="1">
      <c r="AZ11094" s="138">
        <f t="shared" ca="1" si="197"/>
        <v>246000</v>
      </c>
      <c r="BA11094" s="138">
        <f t="shared" ca="1" si="198"/>
        <v>245999</v>
      </c>
      <c r="BB11094" s="138">
        <f t="shared" ca="1" si="199"/>
        <v>1</v>
      </c>
    </row>
    <row r="11095" spans="52:54" ht="15.75" customHeight="1">
      <c r="AZ11095" s="138">
        <f t="shared" ca="1" si="197"/>
        <v>137000</v>
      </c>
      <c r="BA11095" s="138">
        <f t="shared" ca="1" si="198"/>
        <v>136999</v>
      </c>
      <c r="BB11095" s="138">
        <f t="shared" ca="1" si="199"/>
        <v>1</v>
      </c>
    </row>
    <row r="11096" spans="52:54" ht="15.75" customHeight="1">
      <c r="AZ11096" s="138">
        <f t="shared" ca="1" si="197"/>
        <v>360000</v>
      </c>
      <c r="BA11096" s="138">
        <f t="shared" ca="1" si="198"/>
        <v>359999</v>
      </c>
      <c r="BB11096" s="138">
        <f t="shared" ca="1" si="199"/>
        <v>1</v>
      </c>
    </row>
    <row r="11097" spans="52:54" ht="15.75" customHeight="1">
      <c r="AZ11097" s="138">
        <f t="shared" ca="1" si="197"/>
        <v>315000</v>
      </c>
      <c r="BA11097" s="138">
        <f t="shared" ca="1" si="198"/>
        <v>314999</v>
      </c>
      <c r="BB11097" s="138">
        <f t="shared" ca="1" si="199"/>
        <v>1</v>
      </c>
    </row>
    <row r="11098" spans="52:54" ht="15.75" customHeight="1">
      <c r="AZ11098" s="138">
        <f t="shared" ca="1" si="197"/>
        <v>147000</v>
      </c>
      <c r="BA11098" s="138">
        <f t="shared" ca="1" si="198"/>
        <v>146999</v>
      </c>
      <c r="BB11098" s="138">
        <f t="shared" ca="1" si="199"/>
        <v>1</v>
      </c>
    </row>
    <row r="11099" spans="52:54" ht="15.75" customHeight="1">
      <c r="AZ11099" s="138">
        <f t="shared" ca="1" si="197"/>
        <v>391000</v>
      </c>
      <c r="BA11099" s="138">
        <f t="shared" ca="1" si="198"/>
        <v>390999</v>
      </c>
      <c r="BB11099" s="138">
        <f t="shared" ca="1" si="199"/>
        <v>1</v>
      </c>
    </row>
    <row r="11100" spans="52:54" ht="15.75" customHeight="1">
      <c r="AZ11100" s="138">
        <f t="shared" ca="1" si="197"/>
        <v>259000</v>
      </c>
      <c r="BA11100" s="138">
        <f t="shared" ca="1" si="198"/>
        <v>258999</v>
      </c>
      <c r="BB11100" s="138">
        <f t="shared" ca="1" si="199"/>
        <v>1</v>
      </c>
    </row>
    <row r="11101" spans="52:54" ht="15.75" customHeight="1">
      <c r="AZ11101" s="138">
        <f t="shared" ca="1" si="197"/>
        <v>240000</v>
      </c>
      <c r="BA11101" s="138">
        <f t="shared" ca="1" si="198"/>
        <v>239999</v>
      </c>
      <c r="BB11101" s="138">
        <f t="shared" ca="1" si="199"/>
        <v>1</v>
      </c>
    </row>
    <row r="11102" spans="52:54" ht="15.75" customHeight="1">
      <c r="AZ11102" s="138">
        <f t="shared" ca="1" si="197"/>
        <v>353000</v>
      </c>
      <c r="BA11102" s="138">
        <f t="shared" ca="1" si="198"/>
        <v>352999</v>
      </c>
      <c r="BB11102" s="138">
        <f t="shared" ca="1" si="199"/>
        <v>1</v>
      </c>
    </row>
    <row r="11103" spans="52:54" ht="15.75" customHeight="1">
      <c r="AZ11103" s="138">
        <f t="shared" ca="1" si="197"/>
        <v>162000</v>
      </c>
      <c r="BA11103" s="138">
        <f t="shared" ca="1" si="198"/>
        <v>161999</v>
      </c>
      <c r="BB11103" s="138">
        <f t="shared" ca="1" si="199"/>
        <v>1</v>
      </c>
    </row>
    <row r="11104" spans="52:54" ht="15.75" customHeight="1">
      <c r="AZ11104" s="138">
        <f t="shared" ca="1" si="197"/>
        <v>134000</v>
      </c>
      <c r="BA11104" s="138">
        <f t="shared" ca="1" si="198"/>
        <v>133999</v>
      </c>
      <c r="BB11104" s="138">
        <f t="shared" ca="1" si="199"/>
        <v>1</v>
      </c>
    </row>
    <row r="11105" spans="52:54" ht="15.75" customHeight="1">
      <c r="AZ11105" s="138">
        <f t="shared" ca="1" si="197"/>
        <v>306000</v>
      </c>
      <c r="BA11105" s="138">
        <f t="shared" ca="1" si="198"/>
        <v>305999</v>
      </c>
      <c r="BB11105" s="138">
        <f t="shared" ca="1" si="199"/>
        <v>1</v>
      </c>
    </row>
    <row r="11106" spans="52:54" ht="15.75" customHeight="1">
      <c r="AZ11106" s="138">
        <f t="shared" ca="1" si="197"/>
        <v>159000</v>
      </c>
      <c r="BA11106" s="138">
        <f t="shared" ca="1" si="198"/>
        <v>158999</v>
      </c>
      <c r="BB11106" s="138">
        <f t="shared" ca="1" si="199"/>
        <v>1</v>
      </c>
    </row>
    <row r="11107" spans="52:54" ht="15.75" customHeight="1">
      <c r="AZ11107" s="138">
        <f t="shared" ca="1" si="197"/>
        <v>115000</v>
      </c>
      <c r="BA11107" s="138">
        <f t="shared" ca="1" si="198"/>
        <v>114999</v>
      </c>
      <c r="BB11107" s="138">
        <f t="shared" ca="1" si="199"/>
        <v>1</v>
      </c>
    </row>
    <row r="11108" spans="52:54" ht="15.75" customHeight="1">
      <c r="AZ11108" s="138">
        <f t="shared" ca="1" si="197"/>
        <v>382000</v>
      </c>
      <c r="BA11108" s="138">
        <f t="shared" ca="1" si="198"/>
        <v>381999</v>
      </c>
      <c r="BB11108" s="138">
        <f t="shared" ca="1" si="199"/>
        <v>1</v>
      </c>
    </row>
    <row r="11109" spans="52:54" ht="15.75" customHeight="1">
      <c r="AZ11109" s="138">
        <f t="shared" ca="1" si="197"/>
        <v>122000</v>
      </c>
      <c r="BA11109" s="138">
        <f t="shared" ca="1" si="198"/>
        <v>121999</v>
      </c>
      <c r="BB11109" s="138">
        <f t="shared" ca="1" si="199"/>
        <v>1</v>
      </c>
    </row>
    <row r="11110" spans="52:54" ht="15.75" customHeight="1">
      <c r="AZ11110" s="138">
        <f t="shared" ca="1" si="197"/>
        <v>388000</v>
      </c>
      <c r="BA11110" s="138">
        <f t="shared" ca="1" si="198"/>
        <v>387999</v>
      </c>
      <c r="BB11110" s="138">
        <f t="shared" ca="1" si="199"/>
        <v>1</v>
      </c>
    </row>
    <row r="11111" spans="52:54" ht="15.75" customHeight="1">
      <c r="AZ11111" s="138">
        <f t="shared" ca="1" si="197"/>
        <v>293000</v>
      </c>
      <c r="BA11111" s="138">
        <f t="shared" ca="1" si="198"/>
        <v>292999</v>
      </c>
      <c r="BB11111" s="138">
        <f t="shared" ca="1" si="199"/>
        <v>1</v>
      </c>
    </row>
    <row r="11112" spans="52:54" ht="15.75" customHeight="1">
      <c r="AZ11112" s="138">
        <f t="shared" ca="1" si="197"/>
        <v>260000</v>
      </c>
      <c r="BA11112" s="138">
        <f t="shared" ca="1" si="198"/>
        <v>259999</v>
      </c>
      <c r="BB11112" s="138">
        <f t="shared" ca="1" si="199"/>
        <v>1</v>
      </c>
    </row>
    <row r="11113" spans="52:54" ht="15.75" customHeight="1">
      <c r="AZ11113" s="138">
        <f t="shared" ca="1" si="197"/>
        <v>230000</v>
      </c>
      <c r="BA11113" s="138">
        <f t="shared" ca="1" si="198"/>
        <v>229999</v>
      </c>
      <c r="BB11113" s="138">
        <f t="shared" ca="1" si="199"/>
        <v>1</v>
      </c>
    </row>
    <row r="11114" spans="52:54" ht="15.75" customHeight="1">
      <c r="AZ11114" s="138">
        <f t="shared" ca="1" si="197"/>
        <v>368000</v>
      </c>
      <c r="BA11114" s="138">
        <f t="shared" ca="1" si="198"/>
        <v>367999</v>
      </c>
      <c r="BB11114" s="138">
        <f t="shared" ca="1" si="199"/>
        <v>1</v>
      </c>
    </row>
    <row r="11115" spans="52:54" ht="15.75" customHeight="1">
      <c r="AZ11115" s="138">
        <f t="shared" ca="1" si="197"/>
        <v>178000</v>
      </c>
      <c r="BA11115" s="138">
        <f t="shared" ca="1" si="198"/>
        <v>177999</v>
      </c>
      <c r="BB11115" s="138">
        <f t="shared" ca="1" si="199"/>
        <v>1</v>
      </c>
    </row>
    <row r="11116" spans="52:54" ht="15.75" customHeight="1">
      <c r="AZ11116" s="138">
        <f t="shared" ca="1" si="197"/>
        <v>149000</v>
      </c>
      <c r="BA11116" s="138">
        <f t="shared" ca="1" si="198"/>
        <v>148999</v>
      </c>
      <c r="BB11116" s="138">
        <f t="shared" ca="1" si="199"/>
        <v>1</v>
      </c>
    </row>
    <row r="11117" spans="52:54" ht="15.75" customHeight="1">
      <c r="AZ11117" s="138">
        <f t="shared" ca="1" si="197"/>
        <v>267000</v>
      </c>
      <c r="BA11117" s="138">
        <f t="shared" ca="1" si="198"/>
        <v>266999</v>
      </c>
      <c r="BB11117" s="138">
        <f t="shared" ca="1" si="199"/>
        <v>1</v>
      </c>
    </row>
    <row r="11118" spans="52:54" ht="15.75" customHeight="1">
      <c r="AZ11118" s="138">
        <f t="shared" ca="1" si="197"/>
        <v>361000</v>
      </c>
      <c r="BA11118" s="138">
        <f t="shared" ca="1" si="198"/>
        <v>360999</v>
      </c>
      <c r="BB11118" s="138">
        <f t="shared" ca="1" si="199"/>
        <v>1</v>
      </c>
    </row>
    <row r="11119" spans="52:54" ht="15.75" customHeight="1">
      <c r="AZ11119" s="138">
        <f t="shared" ca="1" si="197"/>
        <v>286000</v>
      </c>
      <c r="BA11119" s="138">
        <f t="shared" ca="1" si="198"/>
        <v>285999</v>
      </c>
      <c r="BB11119" s="138">
        <f t="shared" ca="1" si="199"/>
        <v>1</v>
      </c>
    </row>
    <row r="11120" spans="52:54" ht="15.75" customHeight="1">
      <c r="AZ11120" s="138">
        <f t="shared" ca="1" si="197"/>
        <v>353000</v>
      </c>
      <c r="BA11120" s="138">
        <f t="shared" ca="1" si="198"/>
        <v>352999</v>
      </c>
      <c r="BB11120" s="138">
        <f t="shared" ca="1" si="199"/>
        <v>1</v>
      </c>
    </row>
    <row r="11121" spans="52:54" ht="15.75" customHeight="1">
      <c r="AZ11121" s="138">
        <f t="shared" ca="1" si="197"/>
        <v>161000</v>
      </c>
      <c r="BA11121" s="138">
        <f t="shared" ca="1" si="198"/>
        <v>160999</v>
      </c>
      <c r="BB11121" s="138">
        <f t="shared" ca="1" si="199"/>
        <v>1</v>
      </c>
    </row>
    <row r="11122" spans="52:54" ht="15.75" customHeight="1">
      <c r="AZ11122" s="138">
        <f t="shared" ca="1" si="197"/>
        <v>359000</v>
      </c>
      <c r="BA11122" s="138">
        <f t="shared" ca="1" si="198"/>
        <v>358999</v>
      </c>
      <c r="BB11122" s="138">
        <f t="shared" ca="1" si="199"/>
        <v>1</v>
      </c>
    </row>
    <row r="11123" spans="52:54" ht="15.75" customHeight="1">
      <c r="AZ11123" s="138">
        <f t="shared" ca="1" si="197"/>
        <v>104000</v>
      </c>
      <c r="BA11123" s="138">
        <f t="shared" ca="1" si="198"/>
        <v>103999</v>
      </c>
      <c r="BB11123" s="138">
        <f t="shared" ca="1" si="199"/>
        <v>1</v>
      </c>
    </row>
    <row r="11124" spans="52:54" ht="15.75" customHeight="1">
      <c r="AZ11124" s="138">
        <f t="shared" ca="1" si="197"/>
        <v>113000</v>
      </c>
      <c r="BA11124" s="138">
        <f t="shared" ca="1" si="198"/>
        <v>112999</v>
      </c>
      <c r="BB11124" s="138">
        <f t="shared" ca="1" si="199"/>
        <v>1</v>
      </c>
    </row>
    <row r="11125" spans="52:54" ht="15.75" customHeight="1">
      <c r="AZ11125" s="138">
        <f t="shared" ca="1" si="197"/>
        <v>297000</v>
      </c>
      <c r="BA11125" s="138">
        <f t="shared" ca="1" si="198"/>
        <v>296999</v>
      </c>
      <c r="BB11125" s="138">
        <f t="shared" ca="1" si="199"/>
        <v>1</v>
      </c>
    </row>
    <row r="11126" spans="52:54" ht="15.75" customHeight="1">
      <c r="AZ11126" s="138">
        <f t="shared" ca="1" si="197"/>
        <v>334000</v>
      </c>
      <c r="BA11126" s="138">
        <f t="shared" ca="1" si="198"/>
        <v>333999</v>
      </c>
      <c r="BB11126" s="138">
        <f t="shared" ca="1" si="199"/>
        <v>1</v>
      </c>
    </row>
    <row r="11127" spans="52:54" ht="15.75" customHeight="1">
      <c r="AZ11127" s="138">
        <f t="shared" ca="1" si="197"/>
        <v>301000</v>
      </c>
      <c r="BA11127" s="138">
        <f t="shared" ca="1" si="198"/>
        <v>300999</v>
      </c>
      <c r="BB11127" s="138">
        <f t="shared" ca="1" si="199"/>
        <v>1</v>
      </c>
    </row>
    <row r="11128" spans="52:54" ht="15.75" customHeight="1">
      <c r="AZ11128" s="138">
        <f t="shared" ca="1" si="197"/>
        <v>305000</v>
      </c>
      <c r="BA11128" s="138">
        <f t="shared" ca="1" si="198"/>
        <v>304999</v>
      </c>
      <c r="BB11128" s="138">
        <f t="shared" ca="1" si="199"/>
        <v>1</v>
      </c>
    </row>
    <row r="11129" spans="52:54" ht="15.75" customHeight="1">
      <c r="AZ11129" s="138">
        <f t="shared" ca="1" si="197"/>
        <v>327000</v>
      </c>
      <c r="BA11129" s="138">
        <f t="shared" ca="1" si="198"/>
        <v>326999</v>
      </c>
      <c r="BB11129" s="138">
        <f t="shared" ca="1" si="199"/>
        <v>1</v>
      </c>
    </row>
    <row r="11130" spans="52:54" ht="15.75" customHeight="1">
      <c r="AZ11130" s="138">
        <f t="shared" ca="1" si="197"/>
        <v>134000</v>
      </c>
      <c r="BA11130" s="138">
        <f t="shared" ca="1" si="198"/>
        <v>133999</v>
      </c>
      <c r="BB11130" s="138">
        <f t="shared" ca="1" si="199"/>
        <v>1</v>
      </c>
    </row>
    <row r="11131" spans="52:54" ht="15.75" customHeight="1">
      <c r="AZ11131" s="138">
        <f t="shared" ca="1" si="197"/>
        <v>372000</v>
      </c>
      <c r="BA11131" s="138">
        <f t="shared" ca="1" si="198"/>
        <v>371999</v>
      </c>
      <c r="BB11131" s="138">
        <f t="shared" ca="1" si="199"/>
        <v>1</v>
      </c>
    </row>
    <row r="11132" spans="52:54" ht="15.75" customHeight="1">
      <c r="AZ11132" s="138">
        <f t="shared" ca="1" si="197"/>
        <v>293000</v>
      </c>
      <c r="BA11132" s="138">
        <f t="shared" ca="1" si="198"/>
        <v>292999</v>
      </c>
      <c r="BB11132" s="138">
        <f t="shared" ca="1" si="199"/>
        <v>1</v>
      </c>
    </row>
    <row r="11133" spans="52:54" ht="15.75" customHeight="1">
      <c r="AZ11133" s="138">
        <f t="shared" ca="1" si="197"/>
        <v>362000</v>
      </c>
      <c r="BA11133" s="138">
        <f t="shared" ca="1" si="198"/>
        <v>361999</v>
      </c>
      <c r="BB11133" s="138">
        <f t="shared" ca="1" si="199"/>
        <v>1</v>
      </c>
    </row>
    <row r="11134" spans="52:54" ht="15.75" customHeight="1">
      <c r="AZ11134" s="138">
        <f t="shared" ca="1" si="197"/>
        <v>208000</v>
      </c>
      <c r="BA11134" s="138">
        <f t="shared" ca="1" si="198"/>
        <v>207999</v>
      </c>
      <c r="BB11134" s="138">
        <f t="shared" ca="1" si="199"/>
        <v>1</v>
      </c>
    </row>
    <row r="11135" spans="52:54" ht="15.75" customHeight="1">
      <c r="AZ11135" s="138">
        <f t="shared" ca="1" si="197"/>
        <v>157000</v>
      </c>
      <c r="BA11135" s="138">
        <f t="shared" ca="1" si="198"/>
        <v>156999</v>
      </c>
      <c r="BB11135" s="138">
        <f t="shared" ca="1" si="199"/>
        <v>1</v>
      </c>
    </row>
    <row r="11136" spans="52:54" ht="15.75" customHeight="1">
      <c r="AZ11136" s="138">
        <f t="shared" ca="1" si="197"/>
        <v>165000</v>
      </c>
      <c r="BA11136" s="138">
        <f t="shared" ca="1" si="198"/>
        <v>164999</v>
      </c>
      <c r="BB11136" s="138">
        <f t="shared" ca="1" si="199"/>
        <v>1</v>
      </c>
    </row>
    <row r="11137" spans="52:54" ht="15.75" customHeight="1">
      <c r="AZ11137" s="138">
        <f t="shared" ca="1" si="197"/>
        <v>326000</v>
      </c>
      <c r="BA11137" s="138">
        <f t="shared" ca="1" si="198"/>
        <v>325999</v>
      </c>
      <c r="BB11137" s="138">
        <f t="shared" ca="1" si="199"/>
        <v>1</v>
      </c>
    </row>
    <row r="11138" spans="52:54" ht="15.75" customHeight="1">
      <c r="AZ11138" s="138">
        <f t="shared" ca="1" si="197"/>
        <v>291000</v>
      </c>
      <c r="BA11138" s="138">
        <f t="shared" ca="1" si="198"/>
        <v>290999</v>
      </c>
      <c r="BB11138" s="138">
        <f t="shared" ca="1" si="199"/>
        <v>1</v>
      </c>
    </row>
    <row r="11139" spans="52:54" ht="15.75" customHeight="1">
      <c r="AZ11139" s="138">
        <f t="shared" ca="1" si="197"/>
        <v>206000</v>
      </c>
      <c r="BA11139" s="138">
        <f t="shared" ca="1" si="198"/>
        <v>205999</v>
      </c>
      <c r="BB11139" s="138">
        <f t="shared" ca="1" si="199"/>
        <v>1</v>
      </c>
    </row>
    <row r="11140" spans="52:54" ht="15.75" customHeight="1">
      <c r="AZ11140" s="138">
        <f t="shared" ca="1" si="197"/>
        <v>154000</v>
      </c>
      <c r="BA11140" s="138">
        <f t="shared" ca="1" si="198"/>
        <v>153999</v>
      </c>
      <c r="BB11140" s="138">
        <f t="shared" ca="1" si="199"/>
        <v>1</v>
      </c>
    </row>
    <row r="11141" spans="52:54" ht="15.75" customHeight="1">
      <c r="AZ11141" s="138">
        <f t="shared" ca="1" si="197"/>
        <v>304000</v>
      </c>
      <c r="BA11141" s="138">
        <f t="shared" ca="1" si="198"/>
        <v>303999</v>
      </c>
      <c r="BB11141" s="138">
        <f t="shared" ca="1" si="199"/>
        <v>1</v>
      </c>
    </row>
    <row r="11142" spans="52:54" ht="15.75" customHeight="1">
      <c r="AZ11142" s="138">
        <f t="shared" ca="1" si="197"/>
        <v>167000</v>
      </c>
      <c r="BA11142" s="138">
        <f t="shared" ca="1" si="198"/>
        <v>166999</v>
      </c>
      <c r="BB11142" s="138">
        <f t="shared" ca="1" si="199"/>
        <v>1</v>
      </c>
    </row>
    <row r="11143" spans="52:54" ht="15.75" customHeight="1">
      <c r="AZ11143" s="138">
        <f t="shared" ca="1" si="197"/>
        <v>284000</v>
      </c>
      <c r="BA11143" s="138">
        <f t="shared" ca="1" si="198"/>
        <v>283999</v>
      </c>
      <c r="BB11143" s="138">
        <f t="shared" ca="1" si="199"/>
        <v>1</v>
      </c>
    </row>
    <row r="11144" spans="52:54" ht="15.75" customHeight="1">
      <c r="AZ11144" s="138">
        <f t="shared" ca="1" si="197"/>
        <v>260000</v>
      </c>
      <c r="BA11144" s="138">
        <f t="shared" ca="1" si="198"/>
        <v>259999</v>
      </c>
      <c r="BB11144" s="138">
        <f t="shared" ca="1" si="199"/>
        <v>1</v>
      </c>
    </row>
    <row r="11145" spans="52:54" ht="15.75" customHeight="1">
      <c r="AZ11145" s="138">
        <f t="shared" ca="1" si="197"/>
        <v>275000</v>
      </c>
      <c r="BA11145" s="138">
        <f t="shared" ca="1" si="198"/>
        <v>274999</v>
      </c>
      <c r="BB11145" s="138">
        <f t="shared" ca="1" si="199"/>
        <v>1</v>
      </c>
    </row>
    <row r="11146" spans="52:54" ht="15.75" customHeight="1">
      <c r="AZ11146" s="138">
        <f t="shared" ca="1" si="197"/>
        <v>369000</v>
      </c>
      <c r="BA11146" s="138">
        <f t="shared" ca="1" si="198"/>
        <v>368999</v>
      </c>
      <c r="BB11146" s="138">
        <f t="shared" ca="1" si="199"/>
        <v>1</v>
      </c>
    </row>
    <row r="11147" spans="52:54" ht="15.75" customHeight="1">
      <c r="AZ11147" s="138">
        <f t="shared" ca="1" si="197"/>
        <v>213000</v>
      </c>
      <c r="BA11147" s="138">
        <f t="shared" ca="1" si="198"/>
        <v>212999</v>
      </c>
      <c r="BB11147" s="138">
        <f t="shared" ca="1" si="199"/>
        <v>1</v>
      </c>
    </row>
    <row r="11148" spans="52:54" ht="15.75" customHeight="1">
      <c r="AZ11148" s="138">
        <f t="shared" ca="1" si="197"/>
        <v>303000</v>
      </c>
      <c r="BA11148" s="138">
        <f t="shared" ca="1" si="198"/>
        <v>302999</v>
      </c>
      <c r="BB11148" s="138">
        <f t="shared" ca="1" si="199"/>
        <v>1</v>
      </c>
    </row>
    <row r="11149" spans="52:54" ht="15.75" customHeight="1">
      <c r="AZ11149" s="138">
        <f t="shared" ca="1" si="197"/>
        <v>349000</v>
      </c>
      <c r="BA11149" s="138">
        <f t="shared" ca="1" si="198"/>
        <v>348999</v>
      </c>
      <c r="BB11149" s="138">
        <f t="shared" ca="1" si="199"/>
        <v>1</v>
      </c>
    </row>
    <row r="11150" spans="52:54" ht="15.75" customHeight="1">
      <c r="AZ11150" s="138">
        <f t="shared" ca="1" si="197"/>
        <v>364000</v>
      </c>
      <c r="BA11150" s="138">
        <f t="shared" ca="1" si="198"/>
        <v>363999</v>
      </c>
      <c r="BB11150" s="138">
        <f t="shared" ca="1" si="199"/>
        <v>1</v>
      </c>
    </row>
    <row r="11151" spans="52:54" ht="15.75" customHeight="1">
      <c r="AZ11151" s="138">
        <f t="shared" ca="1" si="197"/>
        <v>200000</v>
      </c>
      <c r="BA11151" s="138">
        <f t="shared" ca="1" si="198"/>
        <v>199999</v>
      </c>
      <c r="BB11151" s="138">
        <f t="shared" ca="1" si="199"/>
        <v>1</v>
      </c>
    </row>
    <row r="11152" spans="52:54" ht="15.75" customHeight="1">
      <c r="AZ11152" s="138">
        <f t="shared" ca="1" si="197"/>
        <v>366000</v>
      </c>
      <c r="BA11152" s="138">
        <f t="shared" ca="1" si="198"/>
        <v>365999</v>
      </c>
      <c r="BB11152" s="138">
        <f t="shared" ca="1" si="199"/>
        <v>1</v>
      </c>
    </row>
    <row r="11153" spans="52:54" ht="15.75" customHeight="1">
      <c r="AZ11153" s="138">
        <f t="shared" ca="1" si="197"/>
        <v>320000</v>
      </c>
      <c r="BA11153" s="138">
        <f t="shared" ca="1" si="198"/>
        <v>319999</v>
      </c>
      <c r="BB11153" s="138">
        <f t="shared" ca="1" si="199"/>
        <v>1</v>
      </c>
    </row>
    <row r="11154" spans="52:54" ht="15.75" customHeight="1">
      <c r="AZ11154" s="138">
        <f t="shared" ca="1" si="197"/>
        <v>370000</v>
      </c>
      <c r="BA11154" s="138">
        <f t="shared" ca="1" si="198"/>
        <v>369999</v>
      </c>
      <c r="BB11154" s="138">
        <f t="shared" ca="1" si="199"/>
        <v>1</v>
      </c>
    </row>
    <row r="11155" spans="52:54" ht="15.75" customHeight="1">
      <c r="AZ11155" s="138">
        <f t="shared" ca="1" si="197"/>
        <v>257000</v>
      </c>
      <c r="BA11155" s="138">
        <f t="shared" ca="1" si="198"/>
        <v>256999</v>
      </c>
      <c r="BB11155" s="138">
        <f t="shared" ca="1" si="199"/>
        <v>1</v>
      </c>
    </row>
    <row r="11156" spans="52:54" ht="15.75" customHeight="1">
      <c r="AZ11156" s="138">
        <f t="shared" ca="1" si="197"/>
        <v>143000</v>
      </c>
      <c r="BA11156" s="138">
        <f t="shared" ca="1" si="198"/>
        <v>142999</v>
      </c>
      <c r="BB11156" s="138">
        <f t="shared" ca="1" si="199"/>
        <v>1</v>
      </c>
    </row>
    <row r="11157" spans="52:54" ht="15.75" customHeight="1">
      <c r="AZ11157" s="138">
        <f t="shared" ca="1" si="197"/>
        <v>245000</v>
      </c>
      <c r="BA11157" s="138">
        <f t="shared" ca="1" si="198"/>
        <v>244999</v>
      </c>
      <c r="BB11157" s="138">
        <f t="shared" ca="1" si="199"/>
        <v>1</v>
      </c>
    </row>
    <row r="11158" spans="52:54" ht="15.75" customHeight="1">
      <c r="AZ11158" s="138">
        <f t="shared" ca="1" si="197"/>
        <v>160000</v>
      </c>
      <c r="BA11158" s="138">
        <f t="shared" ca="1" si="198"/>
        <v>159999</v>
      </c>
      <c r="BB11158" s="138">
        <f t="shared" ca="1" si="199"/>
        <v>1</v>
      </c>
    </row>
    <row r="11159" spans="52:54" ht="15.75" customHeight="1">
      <c r="AZ11159" s="138">
        <f t="shared" ca="1" si="197"/>
        <v>122000</v>
      </c>
      <c r="BA11159" s="138">
        <f t="shared" ca="1" si="198"/>
        <v>121999</v>
      </c>
      <c r="BB11159" s="138">
        <f t="shared" ca="1" si="199"/>
        <v>1</v>
      </c>
    </row>
    <row r="11160" spans="52:54" ht="15.75" customHeight="1">
      <c r="AZ11160" s="138">
        <f t="shared" ca="1" si="197"/>
        <v>336000</v>
      </c>
      <c r="BA11160" s="138">
        <f t="shared" ca="1" si="198"/>
        <v>335999</v>
      </c>
      <c r="BB11160" s="138">
        <f t="shared" ca="1" si="199"/>
        <v>1</v>
      </c>
    </row>
    <row r="11161" spans="52:54" ht="15.75" customHeight="1">
      <c r="AZ11161" s="138">
        <f t="shared" ca="1" si="197"/>
        <v>202000</v>
      </c>
      <c r="BA11161" s="138">
        <f t="shared" ca="1" si="198"/>
        <v>201999</v>
      </c>
      <c r="BB11161" s="138">
        <f t="shared" ca="1" si="199"/>
        <v>1</v>
      </c>
    </row>
    <row r="11162" spans="52:54" ht="15.75" customHeight="1">
      <c r="AZ11162" s="138">
        <f t="shared" ca="1" si="197"/>
        <v>319000</v>
      </c>
      <c r="BA11162" s="138">
        <f t="shared" ca="1" si="198"/>
        <v>318999</v>
      </c>
      <c r="BB11162" s="138">
        <f t="shared" ca="1" si="199"/>
        <v>1</v>
      </c>
    </row>
    <row r="11163" spans="52:54" ht="15.75" customHeight="1">
      <c r="AZ11163" s="138">
        <f t="shared" ca="1" si="197"/>
        <v>330000</v>
      </c>
      <c r="BA11163" s="138">
        <f t="shared" ca="1" si="198"/>
        <v>329999</v>
      </c>
      <c r="BB11163" s="138">
        <f t="shared" ca="1" si="199"/>
        <v>1</v>
      </c>
    </row>
    <row r="11164" spans="52:54" ht="15.75" customHeight="1">
      <c r="AZ11164" s="138">
        <f t="shared" ca="1" si="197"/>
        <v>138000</v>
      </c>
      <c r="BA11164" s="138">
        <f t="shared" ca="1" si="198"/>
        <v>137999</v>
      </c>
      <c r="BB11164" s="138">
        <f t="shared" ca="1" si="199"/>
        <v>1</v>
      </c>
    </row>
    <row r="11165" spans="52:54" ht="15.75" customHeight="1">
      <c r="AZ11165" s="138">
        <f t="shared" ca="1" si="197"/>
        <v>285000</v>
      </c>
      <c r="BA11165" s="138">
        <f t="shared" ca="1" si="198"/>
        <v>284999</v>
      </c>
      <c r="BB11165" s="138">
        <f t="shared" ca="1" si="199"/>
        <v>1</v>
      </c>
    </row>
    <row r="11166" spans="52:54" ht="15.75" customHeight="1">
      <c r="AZ11166" s="138">
        <f t="shared" ca="1" si="197"/>
        <v>171000</v>
      </c>
      <c r="BA11166" s="138">
        <f t="shared" ca="1" si="198"/>
        <v>170999</v>
      </c>
      <c r="BB11166" s="138">
        <f t="shared" ca="1" si="199"/>
        <v>1</v>
      </c>
    </row>
    <row r="11167" spans="52:54" ht="15.75" customHeight="1">
      <c r="AZ11167" s="138">
        <f t="shared" ca="1" si="197"/>
        <v>235000</v>
      </c>
      <c r="BA11167" s="138">
        <f t="shared" ca="1" si="198"/>
        <v>234999</v>
      </c>
      <c r="BB11167" s="138">
        <f t="shared" ca="1" si="199"/>
        <v>1</v>
      </c>
    </row>
    <row r="11168" spans="52:54" ht="15.75" customHeight="1">
      <c r="AZ11168" s="138">
        <f t="shared" ca="1" si="197"/>
        <v>166000</v>
      </c>
      <c r="BA11168" s="138">
        <f t="shared" ca="1" si="198"/>
        <v>165999</v>
      </c>
      <c r="BB11168" s="138">
        <f t="shared" ca="1" si="199"/>
        <v>1</v>
      </c>
    </row>
    <row r="11169" spans="52:54" ht="15.75" customHeight="1">
      <c r="AZ11169" s="138">
        <f t="shared" ca="1" si="197"/>
        <v>342000</v>
      </c>
      <c r="BA11169" s="138">
        <f t="shared" ca="1" si="198"/>
        <v>341999</v>
      </c>
      <c r="BB11169" s="138">
        <f t="shared" ca="1" si="199"/>
        <v>1</v>
      </c>
    </row>
    <row r="11170" spans="52:54" ht="15.75" customHeight="1">
      <c r="AZ11170" s="138">
        <f t="shared" ca="1" si="197"/>
        <v>211000</v>
      </c>
      <c r="BA11170" s="138">
        <f t="shared" ca="1" si="198"/>
        <v>210999</v>
      </c>
      <c r="BB11170" s="138">
        <f t="shared" ca="1" si="199"/>
        <v>1</v>
      </c>
    </row>
    <row r="11171" spans="52:54" ht="15.75" customHeight="1">
      <c r="AZ11171" s="138">
        <f t="shared" ca="1" si="197"/>
        <v>171000</v>
      </c>
      <c r="BA11171" s="138">
        <f t="shared" ca="1" si="198"/>
        <v>170999</v>
      </c>
      <c r="BB11171" s="138">
        <f t="shared" ca="1" si="199"/>
        <v>1</v>
      </c>
    </row>
    <row r="11172" spans="52:54" ht="15.75" customHeight="1">
      <c r="AZ11172" s="138">
        <f t="shared" ca="1" si="197"/>
        <v>167000</v>
      </c>
      <c r="BA11172" s="138">
        <f t="shared" ca="1" si="198"/>
        <v>166999</v>
      </c>
      <c r="BB11172" s="138">
        <f t="shared" ca="1" si="199"/>
        <v>1</v>
      </c>
    </row>
    <row r="11173" spans="52:54" ht="15.75" customHeight="1">
      <c r="AZ11173" s="138">
        <f t="shared" ca="1" si="197"/>
        <v>268000</v>
      </c>
      <c r="BA11173" s="138">
        <f t="shared" ca="1" si="198"/>
        <v>267999</v>
      </c>
      <c r="BB11173" s="138">
        <f t="shared" ca="1" si="199"/>
        <v>1</v>
      </c>
    </row>
    <row r="11174" spans="52:54" ht="15.75" customHeight="1">
      <c r="AZ11174" s="138">
        <f t="shared" ca="1" si="197"/>
        <v>240000</v>
      </c>
      <c r="BA11174" s="138">
        <f t="shared" ca="1" si="198"/>
        <v>239999</v>
      </c>
      <c r="BB11174" s="138">
        <f t="shared" ca="1" si="199"/>
        <v>1</v>
      </c>
    </row>
    <row r="11175" spans="52:54" ht="15.75" customHeight="1">
      <c r="AZ11175" s="138">
        <f t="shared" ca="1" si="197"/>
        <v>214000</v>
      </c>
      <c r="BA11175" s="138">
        <f t="shared" ca="1" si="198"/>
        <v>213999</v>
      </c>
      <c r="BB11175" s="138">
        <f t="shared" ca="1" si="199"/>
        <v>1</v>
      </c>
    </row>
    <row r="11176" spans="52:54" ht="15.75" customHeight="1">
      <c r="AZ11176" s="138">
        <f t="shared" ca="1" si="197"/>
        <v>262000</v>
      </c>
      <c r="BA11176" s="138">
        <f t="shared" ca="1" si="198"/>
        <v>261999</v>
      </c>
      <c r="BB11176" s="138">
        <f t="shared" ca="1" si="199"/>
        <v>1</v>
      </c>
    </row>
    <row r="11177" spans="52:54" ht="15.75" customHeight="1">
      <c r="AZ11177" s="138">
        <f t="shared" ca="1" si="197"/>
        <v>267000</v>
      </c>
      <c r="BA11177" s="138">
        <f t="shared" ca="1" si="198"/>
        <v>266999</v>
      </c>
      <c r="BB11177" s="138">
        <f t="shared" ca="1" si="199"/>
        <v>1</v>
      </c>
    </row>
    <row r="11178" spans="52:54" ht="15.75" customHeight="1">
      <c r="AZ11178" s="138">
        <f t="shared" ca="1" si="197"/>
        <v>298000</v>
      </c>
      <c r="BA11178" s="138">
        <f t="shared" ca="1" si="198"/>
        <v>297999</v>
      </c>
      <c r="BB11178" s="138">
        <f t="shared" ca="1" si="199"/>
        <v>1</v>
      </c>
    </row>
    <row r="11179" spans="52:54" ht="15.75" customHeight="1">
      <c r="AZ11179" s="138">
        <f t="shared" ca="1" si="197"/>
        <v>172000</v>
      </c>
      <c r="BA11179" s="138">
        <f t="shared" ca="1" si="198"/>
        <v>171999</v>
      </c>
      <c r="BB11179" s="138">
        <f t="shared" ca="1" si="199"/>
        <v>1</v>
      </c>
    </row>
    <row r="11180" spans="52:54" ht="15.75" customHeight="1">
      <c r="AZ11180" s="138">
        <f t="shared" ca="1" si="197"/>
        <v>289000</v>
      </c>
      <c r="BA11180" s="138">
        <f t="shared" ca="1" si="198"/>
        <v>288999</v>
      </c>
      <c r="BB11180" s="138">
        <f t="shared" ca="1" si="199"/>
        <v>1</v>
      </c>
    </row>
    <row r="11181" spans="52:54" ht="15.75" customHeight="1">
      <c r="AZ11181" s="138">
        <f t="shared" ca="1" si="197"/>
        <v>181000</v>
      </c>
      <c r="BA11181" s="138">
        <f t="shared" ca="1" si="198"/>
        <v>180999</v>
      </c>
      <c r="BB11181" s="138">
        <f t="shared" ca="1" si="199"/>
        <v>1</v>
      </c>
    </row>
    <row r="11182" spans="52:54" ht="15.75" customHeight="1">
      <c r="AZ11182" s="138">
        <f t="shared" ca="1" si="197"/>
        <v>160000</v>
      </c>
      <c r="BA11182" s="138">
        <f t="shared" ca="1" si="198"/>
        <v>159999</v>
      </c>
      <c r="BB11182" s="138">
        <f t="shared" ca="1" si="199"/>
        <v>1</v>
      </c>
    </row>
    <row r="11183" spans="52:54" ht="15.75" customHeight="1">
      <c r="AZ11183" s="138">
        <f t="shared" ca="1" si="197"/>
        <v>306000</v>
      </c>
      <c r="BA11183" s="138">
        <f t="shared" ca="1" si="198"/>
        <v>305999</v>
      </c>
      <c r="BB11183" s="138">
        <f t="shared" ca="1" si="199"/>
        <v>1</v>
      </c>
    </row>
    <row r="11184" spans="52:54" ht="15.75" customHeight="1">
      <c r="AZ11184" s="138">
        <f t="shared" ca="1" si="197"/>
        <v>120000</v>
      </c>
      <c r="BA11184" s="138">
        <f t="shared" ca="1" si="198"/>
        <v>119999</v>
      </c>
      <c r="BB11184" s="138">
        <f t="shared" ca="1" si="199"/>
        <v>1</v>
      </c>
    </row>
    <row r="11185" spans="52:54" ht="15.75" customHeight="1">
      <c r="AZ11185" s="138">
        <f t="shared" ca="1" si="197"/>
        <v>299000</v>
      </c>
      <c r="BA11185" s="138">
        <f t="shared" ca="1" si="198"/>
        <v>298999</v>
      </c>
      <c r="BB11185" s="138">
        <f t="shared" ca="1" si="199"/>
        <v>1</v>
      </c>
    </row>
    <row r="11186" spans="52:54" ht="15.75" customHeight="1">
      <c r="AZ11186" s="138">
        <f t="shared" ca="1" si="197"/>
        <v>213000</v>
      </c>
      <c r="BA11186" s="138">
        <f t="shared" ca="1" si="198"/>
        <v>212999</v>
      </c>
      <c r="BB11186" s="138">
        <f t="shared" ca="1" si="199"/>
        <v>1</v>
      </c>
    </row>
    <row r="11187" spans="52:54" ht="15.75" customHeight="1">
      <c r="AZ11187" s="138">
        <f t="shared" ca="1" si="197"/>
        <v>393000</v>
      </c>
      <c r="BA11187" s="138">
        <f t="shared" ca="1" si="198"/>
        <v>392999</v>
      </c>
      <c r="BB11187" s="138">
        <f t="shared" ca="1" si="199"/>
        <v>1</v>
      </c>
    </row>
    <row r="11188" spans="52:54" ht="15.75" customHeight="1">
      <c r="AZ11188" s="138">
        <f t="shared" ca="1" si="197"/>
        <v>231000</v>
      </c>
      <c r="BA11188" s="138">
        <f t="shared" ca="1" si="198"/>
        <v>230999</v>
      </c>
      <c r="BB11188" s="138">
        <f t="shared" ca="1" si="199"/>
        <v>1</v>
      </c>
    </row>
    <row r="11189" spans="52:54" ht="15.75" customHeight="1">
      <c r="AZ11189" s="138">
        <f t="shared" ca="1" si="197"/>
        <v>187000</v>
      </c>
      <c r="BA11189" s="138">
        <f t="shared" ca="1" si="198"/>
        <v>186999</v>
      </c>
      <c r="BB11189" s="138">
        <f t="shared" ca="1" si="199"/>
        <v>1</v>
      </c>
    </row>
    <row r="11190" spans="52:54" ht="15.75" customHeight="1">
      <c r="AZ11190" s="138">
        <f t="shared" ca="1" si="197"/>
        <v>111000</v>
      </c>
      <c r="BA11190" s="138">
        <f t="shared" ca="1" si="198"/>
        <v>110999</v>
      </c>
      <c r="BB11190" s="138">
        <f t="shared" ca="1" si="199"/>
        <v>1</v>
      </c>
    </row>
    <row r="11191" spans="52:54" ht="15.75" customHeight="1">
      <c r="AZ11191" s="138">
        <f t="shared" ca="1" si="197"/>
        <v>346000</v>
      </c>
      <c r="BA11191" s="138">
        <f t="shared" ca="1" si="198"/>
        <v>345999</v>
      </c>
      <c r="BB11191" s="138">
        <f t="shared" ca="1" si="199"/>
        <v>1</v>
      </c>
    </row>
    <row r="11192" spans="52:54" ht="15.75" customHeight="1">
      <c r="AZ11192" s="138">
        <f t="shared" ca="1" si="197"/>
        <v>392000</v>
      </c>
      <c r="BA11192" s="138">
        <f t="shared" ca="1" si="198"/>
        <v>391999</v>
      </c>
      <c r="BB11192" s="138">
        <f t="shared" ca="1" si="199"/>
        <v>1</v>
      </c>
    </row>
    <row r="11193" spans="52:54" ht="15.75" customHeight="1">
      <c r="AZ11193" s="138">
        <f t="shared" ca="1" si="197"/>
        <v>128000</v>
      </c>
      <c r="BA11193" s="138">
        <f t="shared" ca="1" si="198"/>
        <v>127999</v>
      </c>
      <c r="BB11193" s="138">
        <f t="shared" ca="1" si="199"/>
        <v>1</v>
      </c>
    </row>
    <row r="11194" spans="52:54" ht="15.75" customHeight="1">
      <c r="AZ11194" s="138">
        <f t="shared" ca="1" si="197"/>
        <v>220000</v>
      </c>
      <c r="BA11194" s="138">
        <f t="shared" ca="1" si="198"/>
        <v>219999</v>
      </c>
      <c r="BB11194" s="138">
        <f t="shared" ca="1" si="199"/>
        <v>1</v>
      </c>
    </row>
    <row r="11195" spans="52:54" ht="15.75" customHeight="1">
      <c r="AZ11195" s="138">
        <f t="shared" ca="1" si="197"/>
        <v>163000</v>
      </c>
      <c r="BA11195" s="138">
        <f t="shared" ca="1" si="198"/>
        <v>162999</v>
      </c>
      <c r="BB11195" s="138">
        <f t="shared" ca="1" si="199"/>
        <v>1</v>
      </c>
    </row>
    <row r="11196" spans="52:54" ht="15.75" customHeight="1">
      <c r="AZ11196" s="138">
        <f t="shared" ca="1" si="197"/>
        <v>224000</v>
      </c>
      <c r="BA11196" s="138">
        <f t="shared" ca="1" si="198"/>
        <v>223999</v>
      </c>
      <c r="BB11196" s="138">
        <f t="shared" ca="1" si="199"/>
        <v>1</v>
      </c>
    </row>
    <row r="11197" spans="52:54" ht="15.75" customHeight="1">
      <c r="AZ11197" s="138">
        <f t="shared" ca="1" si="197"/>
        <v>385000</v>
      </c>
      <c r="BA11197" s="138">
        <f t="shared" ca="1" si="198"/>
        <v>384999</v>
      </c>
      <c r="BB11197" s="138">
        <f t="shared" ca="1" si="199"/>
        <v>1</v>
      </c>
    </row>
    <row r="11198" spans="52:54" ht="15.75" customHeight="1">
      <c r="AZ11198" s="138">
        <f t="shared" ca="1" si="197"/>
        <v>278000</v>
      </c>
      <c r="BA11198" s="138">
        <f t="shared" ca="1" si="198"/>
        <v>277999</v>
      </c>
      <c r="BB11198" s="138">
        <f t="shared" ca="1" si="199"/>
        <v>1</v>
      </c>
    </row>
    <row r="11199" spans="52:54" ht="15.75" customHeight="1">
      <c r="AZ11199" s="138">
        <f t="shared" ca="1" si="197"/>
        <v>293000</v>
      </c>
      <c r="BA11199" s="138">
        <f t="shared" ca="1" si="198"/>
        <v>292999</v>
      </c>
      <c r="BB11199" s="138">
        <f t="shared" ca="1" si="199"/>
        <v>1</v>
      </c>
    </row>
    <row r="11200" spans="52:54" ht="15.75" customHeight="1">
      <c r="AZ11200" s="138">
        <f t="shared" ca="1" si="197"/>
        <v>167000</v>
      </c>
      <c r="BA11200" s="138">
        <f t="shared" ca="1" si="198"/>
        <v>166999</v>
      </c>
      <c r="BB11200" s="138">
        <f t="shared" ca="1" si="199"/>
        <v>1</v>
      </c>
    </row>
    <row r="11201" spans="52:54" ht="15.75" customHeight="1">
      <c r="AZ11201" s="138">
        <f t="shared" ca="1" si="197"/>
        <v>163000</v>
      </c>
      <c r="BA11201" s="138">
        <f t="shared" ca="1" si="198"/>
        <v>162999</v>
      </c>
      <c r="BB11201" s="138">
        <f t="shared" ca="1" si="199"/>
        <v>1</v>
      </c>
    </row>
    <row r="11202" spans="52:54" ht="15.75" customHeight="1">
      <c r="AZ11202" s="138">
        <f t="shared" ca="1" si="197"/>
        <v>246000</v>
      </c>
      <c r="BA11202" s="138">
        <f t="shared" ca="1" si="198"/>
        <v>245999</v>
      </c>
      <c r="BB11202" s="138">
        <f t="shared" ca="1" si="199"/>
        <v>1</v>
      </c>
    </row>
    <row r="11203" spans="52:54" ht="15.75" customHeight="1">
      <c r="AZ11203" s="138">
        <f t="shared" ca="1" si="197"/>
        <v>226000</v>
      </c>
      <c r="BA11203" s="138">
        <f t="shared" ca="1" si="198"/>
        <v>225999</v>
      </c>
      <c r="BB11203" s="138">
        <f t="shared" ca="1" si="199"/>
        <v>1</v>
      </c>
    </row>
    <row r="11204" spans="52:54" ht="15.75" customHeight="1">
      <c r="AZ11204" s="138">
        <f t="shared" ca="1" si="197"/>
        <v>382000</v>
      </c>
      <c r="BA11204" s="138">
        <f t="shared" ca="1" si="198"/>
        <v>381999</v>
      </c>
      <c r="BB11204" s="138">
        <f t="shared" ca="1" si="199"/>
        <v>1</v>
      </c>
    </row>
    <row r="11205" spans="52:54" ht="15.75" customHeight="1">
      <c r="AZ11205" s="138">
        <f t="shared" ca="1" si="197"/>
        <v>271000</v>
      </c>
      <c r="BA11205" s="138">
        <f t="shared" ca="1" si="198"/>
        <v>270999</v>
      </c>
      <c r="BB11205" s="138">
        <f t="shared" ca="1" si="199"/>
        <v>1</v>
      </c>
    </row>
    <row r="11206" spans="52:54" ht="15.75" customHeight="1">
      <c r="AZ11206" s="138">
        <f t="shared" ca="1" si="197"/>
        <v>358000</v>
      </c>
      <c r="BA11206" s="138">
        <f t="shared" ca="1" si="198"/>
        <v>357999</v>
      </c>
      <c r="BB11206" s="138">
        <f t="shared" ca="1" si="199"/>
        <v>1</v>
      </c>
    </row>
    <row r="11207" spans="52:54" ht="15.75" customHeight="1">
      <c r="AZ11207" s="138">
        <f t="shared" ca="1" si="197"/>
        <v>367000</v>
      </c>
      <c r="BA11207" s="138">
        <f t="shared" ca="1" si="198"/>
        <v>366999</v>
      </c>
      <c r="BB11207" s="138">
        <f t="shared" ca="1" si="199"/>
        <v>1</v>
      </c>
    </row>
    <row r="11208" spans="52:54" ht="15.75" customHeight="1">
      <c r="AZ11208" s="138">
        <f t="shared" ca="1" si="197"/>
        <v>185000</v>
      </c>
      <c r="BA11208" s="138">
        <f t="shared" ca="1" si="198"/>
        <v>184999</v>
      </c>
      <c r="BB11208" s="138">
        <f t="shared" ca="1" si="199"/>
        <v>1</v>
      </c>
    </row>
    <row r="11209" spans="52:54" ht="15.75" customHeight="1">
      <c r="AZ11209" s="138">
        <f t="shared" ca="1" si="197"/>
        <v>306000</v>
      </c>
      <c r="BA11209" s="138">
        <f t="shared" ca="1" si="198"/>
        <v>305999</v>
      </c>
      <c r="BB11209" s="138">
        <f t="shared" ca="1" si="199"/>
        <v>1</v>
      </c>
    </row>
    <row r="11210" spans="52:54" ht="15.75" customHeight="1">
      <c r="AZ11210" s="138">
        <f t="shared" ca="1" si="197"/>
        <v>106000</v>
      </c>
      <c r="BA11210" s="138">
        <f t="shared" ca="1" si="198"/>
        <v>105999</v>
      </c>
      <c r="BB11210" s="138">
        <f t="shared" ca="1" si="199"/>
        <v>1</v>
      </c>
    </row>
    <row r="11211" spans="52:54" ht="15.75" customHeight="1">
      <c r="AZ11211" s="138">
        <f t="shared" ca="1" si="197"/>
        <v>223000</v>
      </c>
      <c r="BA11211" s="138">
        <f t="shared" ca="1" si="198"/>
        <v>222999</v>
      </c>
      <c r="BB11211" s="138">
        <f t="shared" ca="1" si="199"/>
        <v>1</v>
      </c>
    </row>
    <row r="11212" spans="52:54" ht="15.75" customHeight="1">
      <c r="AZ11212" s="138">
        <f t="shared" ca="1" si="197"/>
        <v>256000</v>
      </c>
      <c r="BA11212" s="138">
        <f t="shared" ca="1" si="198"/>
        <v>255999</v>
      </c>
      <c r="BB11212" s="138">
        <f t="shared" ca="1" si="199"/>
        <v>1</v>
      </c>
    </row>
    <row r="11213" spans="52:54" ht="15.75" customHeight="1">
      <c r="AZ11213" s="138">
        <f t="shared" ca="1" si="197"/>
        <v>294000</v>
      </c>
      <c r="BA11213" s="138">
        <f t="shared" ca="1" si="198"/>
        <v>293999</v>
      </c>
      <c r="BB11213" s="138">
        <f t="shared" ca="1" si="199"/>
        <v>1</v>
      </c>
    </row>
    <row r="11214" spans="52:54" ht="15.75" customHeight="1">
      <c r="AZ11214" s="138">
        <f t="shared" ca="1" si="197"/>
        <v>107000</v>
      </c>
      <c r="BA11214" s="138">
        <f t="shared" ca="1" si="198"/>
        <v>106999</v>
      </c>
      <c r="BB11214" s="138">
        <f t="shared" ca="1" si="199"/>
        <v>1</v>
      </c>
    </row>
    <row r="11215" spans="52:54" ht="15.75" customHeight="1">
      <c r="AZ11215" s="138">
        <f t="shared" ca="1" si="197"/>
        <v>398000</v>
      </c>
      <c r="BA11215" s="138">
        <f t="shared" ca="1" si="198"/>
        <v>397999</v>
      </c>
      <c r="BB11215" s="138">
        <f t="shared" ca="1" si="199"/>
        <v>1</v>
      </c>
    </row>
    <row r="11216" spans="52:54" ht="15.75" customHeight="1">
      <c r="AZ11216" s="138">
        <f t="shared" ca="1" si="197"/>
        <v>118000</v>
      </c>
      <c r="BA11216" s="138">
        <f t="shared" ca="1" si="198"/>
        <v>117999</v>
      </c>
      <c r="BB11216" s="138">
        <f t="shared" ca="1" si="199"/>
        <v>1</v>
      </c>
    </row>
    <row r="11217" spans="52:54" ht="15.75" customHeight="1">
      <c r="AZ11217" s="138">
        <f t="shared" ca="1" si="197"/>
        <v>124000</v>
      </c>
      <c r="BA11217" s="138">
        <f t="shared" ca="1" si="198"/>
        <v>123999</v>
      </c>
      <c r="BB11217" s="138">
        <f t="shared" ca="1" si="199"/>
        <v>1</v>
      </c>
    </row>
    <row r="11218" spans="52:54" ht="15.75" customHeight="1">
      <c r="AZ11218" s="138">
        <f t="shared" ca="1" si="197"/>
        <v>101000</v>
      </c>
      <c r="BA11218" s="138">
        <f t="shared" ca="1" si="198"/>
        <v>100999</v>
      </c>
      <c r="BB11218" s="138">
        <f t="shared" ca="1" si="199"/>
        <v>1</v>
      </c>
    </row>
    <row r="11219" spans="52:54" ht="15.75" customHeight="1">
      <c r="AZ11219" s="138">
        <f t="shared" ca="1" si="197"/>
        <v>113000</v>
      </c>
      <c r="BA11219" s="138">
        <f t="shared" ca="1" si="198"/>
        <v>112999</v>
      </c>
      <c r="BB11219" s="138">
        <f t="shared" ca="1" si="199"/>
        <v>1</v>
      </c>
    </row>
    <row r="11220" spans="52:54" ht="15.75" customHeight="1">
      <c r="AZ11220" s="138">
        <f t="shared" ca="1" si="197"/>
        <v>173000</v>
      </c>
      <c r="BA11220" s="138">
        <f t="shared" ca="1" si="198"/>
        <v>172999</v>
      </c>
      <c r="BB11220" s="138">
        <f t="shared" ca="1" si="199"/>
        <v>1</v>
      </c>
    </row>
    <row r="11221" spans="52:54" ht="15.75" customHeight="1">
      <c r="AZ11221" s="138">
        <f t="shared" ca="1" si="197"/>
        <v>102000</v>
      </c>
      <c r="BA11221" s="138">
        <f t="shared" ca="1" si="198"/>
        <v>101999</v>
      </c>
      <c r="BB11221" s="138">
        <f t="shared" ca="1" si="199"/>
        <v>1</v>
      </c>
    </row>
    <row r="11222" spans="52:54" ht="15.75" customHeight="1">
      <c r="AZ11222" s="138">
        <f t="shared" ca="1" si="197"/>
        <v>222000</v>
      </c>
      <c r="BA11222" s="138">
        <f t="shared" ca="1" si="198"/>
        <v>221999</v>
      </c>
      <c r="BB11222" s="138">
        <f t="shared" ca="1" si="199"/>
        <v>1</v>
      </c>
    </row>
    <row r="11223" spans="52:54" ht="15.75" customHeight="1">
      <c r="AZ11223" s="138">
        <f t="shared" ca="1" si="197"/>
        <v>321000</v>
      </c>
      <c r="BA11223" s="138">
        <f t="shared" ca="1" si="198"/>
        <v>320999</v>
      </c>
      <c r="BB11223" s="138">
        <f t="shared" ca="1" si="199"/>
        <v>1</v>
      </c>
    </row>
    <row r="11224" spans="52:54" ht="15.75" customHeight="1">
      <c r="AZ11224" s="138">
        <f t="shared" ref="AZ11224:AZ11478" ca="1" si="200">RANDBETWEEN(100,400)*1000</f>
        <v>223000</v>
      </c>
      <c r="BA11224" s="138">
        <f t="shared" ref="BA11224:BA11478" ca="1" si="201">+AZ11224-1</f>
        <v>222999</v>
      </c>
      <c r="BB11224" s="138">
        <f t="shared" ref="BB11224:BB11478" ca="1" si="202">+AZ11224-BA11224</f>
        <v>1</v>
      </c>
    </row>
    <row r="11225" spans="52:54" ht="15.75" customHeight="1">
      <c r="AZ11225" s="138">
        <f t="shared" ca="1" si="200"/>
        <v>126000</v>
      </c>
      <c r="BA11225" s="138">
        <f t="shared" ca="1" si="201"/>
        <v>125999</v>
      </c>
      <c r="BB11225" s="138">
        <f t="shared" ca="1" si="202"/>
        <v>1</v>
      </c>
    </row>
    <row r="11226" spans="52:54" ht="15.75" customHeight="1">
      <c r="AZ11226" s="138">
        <f t="shared" ca="1" si="200"/>
        <v>246000</v>
      </c>
      <c r="BA11226" s="138">
        <f t="shared" ca="1" si="201"/>
        <v>245999</v>
      </c>
      <c r="BB11226" s="138">
        <f t="shared" ca="1" si="202"/>
        <v>1</v>
      </c>
    </row>
    <row r="11227" spans="52:54" ht="15.75" customHeight="1">
      <c r="AZ11227" s="138">
        <f t="shared" ca="1" si="200"/>
        <v>166000</v>
      </c>
      <c r="BA11227" s="138">
        <f t="shared" ca="1" si="201"/>
        <v>165999</v>
      </c>
      <c r="BB11227" s="138">
        <f t="shared" ca="1" si="202"/>
        <v>1</v>
      </c>
    </row>
    <row r="11228" spans="52:54" ht="15.75" customHeight="1">
      <c r="AZ11228" s="138">
        <f t="shared" ca="1" si="200"/>
        <v>246000</v>
      </c>
      <c r="BA11228" s="138">
        <f t="shared" ca="1" si="201"/>
        <v>245999</v>
      </c>
      <c r="BB11228" s="138">
        <f t="shared" ca="1" si="202"/>
        <v>1</v>
      </c>
    </row>
    <row r="11229" spans="52:54" ht="15.75" customHeight="1">
      <c r="AZ11229" s="138">
        <f t="shared" ca="1" si="200"/>
        <v>178000</v>
      </c>
      <c r="BA11229" s="138">
        <f t="shared" ca="1" si="201"/>
        <v>177999</v>
      </c>
      <c r="BB11229" s="138">
        <f t="shared" ca="1" si="202"/>
        <v>1</v>
      </c>
    </row>
    <row r="11230" spans="52:54" ht="15.75" customHeight="1">
      <c r="AZ11230" s="138">
        <f t="shared" ca="1" si="200"/>
        <v>164000</v>
      </c>
      <c r="BA11230" s="138">
        <f t="shared" ca="1" si="201"/>
        <v>163999</v>
      </c>
      <c r="BB11230" s="138">
        <f t="shared" ca="1" si="202"/>
        <v>1</v>
      </c>
    </row>
    <row r="11231" spans="52:54" ht="15.75" customHeight="1">
      <c r="AZ11231" s="138">
        <f t="shared" ca="1" si="200"/>
        <v>212000</v>
      </c>
      <c r="BA11231" s="138">
        <f t="shared" ca="1" si="201"/>
        <v>211999</v>
      </c>
      <c r="BB11231" s="138">
        <f t="shared" ca="1" si="202"/>
        <v>1</v>
      </c>
    </row>
    <row r="11232" spans="52:54" ht="15.75" customHeight="1">
      <c r="AZ11232" s="138">
        <f t="shared" ca="1" si="200"/>
        <v>353000</v>
      </c>
      <c r="BA11232" s="138">
        <f t="shared" ca="1" si="201"/>
        <v>352999</v>
      </c>
      <c r="BB11232" s="138">
        <f t="shared" ca="1" si="202"/>
        <v>1</v>
      </c>
    </row>
    <row r="11233" spans="52:54" ht="15.75" customHeight="1">
      <c r="AZ11233" s="138">
        <f t="shared" ca="1" si="200"/>
        <v>333000</v>
      </c>
      <c r="BA11233" s="138">
        <f t="shared" ca="1" si="201"/>
        <v>332999</v>
      </c>
      <c r="BB11233" s="138">
        <f t="shared" ca="1" si="202"/>
        <v>1</v>
      </c>
    </row>
    <row r="11234" spans="52:54" ht="15.75" customHeight="1">
      <c r="AZ11234" s="138">
        <f t="shared" ca="1" si="200"/>
        <v>210000</v>
      </c>
      <c r="BA11234" s="138">
        <f t="shared" ca="1" si="201"/>
        <v>209999</v>
      </c>
      <c r="BB11234" s="138">
        <f t="shared" ca="1" si="202"/>
        <v>1</v>
      </c>
    </row>
    <row r="11235" spans="52:54" ht="15.75" customHeight="1">
      <c r="AZ11235" s="138">
        <f t="shared" ca="1" si="200"/>
        <v>331000</v>
      </c>
      <c r="BA11235" s="138">
        <f t="shared" ca="1" si="201"/>
        <v>330999</v>
      </c>
      <c r="BB11235" s="138">
        <f t="shared" ca="1" si="202"/>
        <v>1</v>
      </c>
    </row>
    <row r="11236" spans="52:54" ht="15.75" customHeight="1">
      <c r="AZ11236" s="138">
        <f t="shared" ca="1" si="200"/>
        <v>178000</v>
      </c>
      <c r="BA11236" s="138">
        <f t="shared" ca="1" si="201"/>
        <v>177999</v>
      </c>
      <c r="BB11236" s="138">
        <f t="shared" ca="1" si="202"/>
        <v>1</v>
      </c>
    </row>
    <row r="11237" spans="52:54" ht="15.75" customHeight="1">
      <c r="AZ11237" s="138">
        <f t="shared" ca="1" si="200"/>
        <v>111000</v>
      </c>
      <c r="BA11237" s="138">
        <f t="shared" ca="1" si="201"/>
        <v>110999</v>
      </c>
      <c r="BB11237" s="138">
        <f t="shared" ca="1" si="202"/>
        <v>1</v>
      </c>
    </row>
    <row r="11238" spans="52:54" ht="15.75" customHeight="1">
      <c r="AZ11238" s="138">
        <f t="shared" ca="1" si="200"/>
        <v>311000</v>
      </c>
      <c r="BA11238" s="138">
        <f t="shared" ca="1" si="201"/>
        <v>310999</v>
      </c>
      <c r="BB11238" s="138">
        <f t="shared" ca="1" si="202"/>
        <v>1</v>
      </c>
    </row>
    <row r="11239" spans="52:54" ht="15.75" customHeight="1">
      <c r="AZ11239" s="138">
        <f t="shared" ca="1" si="200"/>
        <v>344000</v>
      </c>
      <c r="BA11239" s="138">
        <f t="shared" ca="1" si="201"/>
        <v>343999</v>
      </c>
      <c r="BB11239" s="138">
        <f t="shared" ca="1" si="202"/>
        <v>1</v>
      </c>
    </row>
    <row r="11240" spans="52:54" ht="15.75" customHeight="1">
      <c r="AZ11240" s="138">
        <f t="shared" ca="1" si="200"/>
        <v>154000</v>
      </c>
      <c r="BA11240" s="138">
        <f t="shared" ca="1" si="201"/>
        <v>153999</v>
      </c>
      <c r="BB11240" s="138">
        <f t="shared" ca="1" si="202"/>
        <v>1</v>
      </c>
    </row>
    <row r="11241" spans="52:54" ht="15.75" customHeight="1">
      <c r="AZ11241" s="138">
        <f t="shared" ca="1" si="200"/>
        <v>218000</v>
      </c>
      <c r="BA11241" s="138">
        <f t="shared" ca="1" si="201"/>
        <v>217999</v>
      </c>
      <c r="BB11241" s="138">
        <f t="shared" ca="1" si="202"/>
        <v>1</v>
      </c>
    </row>
    <row r="11242" spans="52:54" ht="15.75" customHeight="1">
      <c r="AZ11242" s="138">
        <f t="shared" ca="1" si="200"/>
        <v>282000</v>
      </c>
      <c r="BA11242" s="138">
        <f t="shared" ca="1" si="201"/>
        <v>281999</v>
      </c>
      <c r="BB11242" s="138">
        <f t="shared" ca="1" si="202"/>
        <v>1</v>
      </c>
    </row>
    <row r="11243" spans="52:54" ht="15.75" customHeight="1">
      <c r="AZ11243" s="138">
        <f t="shared" ca="1" si="200"/>
        <v>310000</v>
      </c>
      <c r="BA11243" s="138">
        <f t="shared" ca="1" si="201"/>
        <v>309999</v>
      </c>
      <c r="BB11243" s="138">
        <f t="shared" ca="1" si="202"/>
        <v>1</v>
      </c>
    </row>
    <row r="11244" spans="52:54" ht="15.75" customHeight="1">
      <c r="AZ11244" s="138">
        <f t="shared" ca="1" si="200"/>
        <v>274000</v>
      </c>
      <c r="BA11244" s="138">
        <f t="shared" ca="1" si="201"/>
        <v>273999</v>
      </c>
      <c r="BB11244" s="138">
        <f t="shared" ca="1" si="202"/>
        <v>1</v>
      </c>
    </row>
    <row r="11245" spans="52:54" ht="15.75" customHeight="1">
      <c r="AZ11245" s="138">
        <f t="shared" ca="1" si="200"/>
        <v>263000</v>
      </c>
      <c r="BA11245" s="138">
        <f t="shared" ca="1" si="201"/>
        <v>262999</v>
      </c>
      <c r="BB11245" s="138">
        <f t="shared" ca="1" si="202"/>
        <v>1</v>
      </c>
    </row>
    <row r="11246" spans="52:54" ht="15.75" customHeight="1">
      <c r="AZ11246" s="138">
        <f t="shared" ca="1" si="200"/>
        <v>228000</v>
      </c>
      <c r="BA11246" s="138">
        <f t="shared" ca="1" si="201"/>
        <v>227999</v>
      </c>
      <c r="BB11246" s="138">
        <f t="shared" ca="1" si="202"/>
        <v>1</v>
      </c>
    </row>
    <row r="11247" spans="52:54" ht="15.75" customHeight="1">
      <c r="AZ11247" s="138">
        <f t="shared" ca="1" si="200"/>
        <v>288000</v>
      </c>
      <c r="BA11247" s="138">
        <f t="shared" ca="1" si="201"/>
        <v>287999</v>
      </c>
      <c r="BB11247" s="138">
        <f t="shared" ca="1" si="202"/>
        <v>1</v>
      </c>
    </row>
    <row r="11248" spans="52:54" ht="15.75" customHeight="1">
      <c r="AZ11248" s="138">
        <f t="shared" ca="1" si="200"/>
        <v>145000</v>
      </c>
      <c r="BA11248" s="138">
        <f t="shared" ca="1" si="201"/>
        <v>144999</v>
      </c>
      <c r="BB11248" s="138">
        <f t="shared" ca="1" si="202"/>
        <v>1</v>
      </c>
    </row>
    <row r="11249" spans="52:54" ht="15.75" customHeight="1">
      <c r="AZ11249" s="138">
        <f t="shared" ca="1" si="200"/>
        <v>150000</v>
      </c>
      <c r="BA11249" s="138">
        <f t="shared" ca="1" si="201"/>
        <v>149999</v>
      </c>
      <c r="BB11249" s="138">
        <f t="shared" ca="1" si="202"/>
        <v>1</v>
      </c>
    </row>
    <row r="11250" spans="52:54" ht="15.75" customHeight="1">
      <c r="AZ11250" s="138">
        <f t="shared" ca="1" si="200"/>
        <v>100000</v>
      </c>
      <c r="BA11250" s="138">
        <f t="shared" ca="1" si="201"/>
        <v>99999</v>
      </c>
      <c r="BB11250" s="138">
        <f t="shared" ca="1" si="202"/>
        <v>1</v>
      </c>
    </row>
    <row r="11251" spans="52:54" ht="15.75" customHeight="1">
      <c r="AZ11251" s="138">
        <f t="shared" ca="1" si="200"/>
        <v>345000</v>
      </c>
      <c r="BA11251" s="138">
        <f t="shared" ca="1" si="201"/>
        <v>344999</v>
      </c>
      <c r="BB11251" s="138">
        <f t="shared" ca="1" si="202"/>
        <v>1</v>
      </c>
    </row>
    <row r="11252" spans="52:54" ht="15.75" customHeight="1">
      <c r="AZ11252" s="138">
        <f t="shared" ca="1" si="200"/>
        <v>147000</v>
      </c>
      <c r="BA11252" s="138">
        <f t="shared" ca="1" si="201"/>
        <v>146999</v>
      </c>
      <c r="BB11252" s="138">
        <f t="shared" ca="1" si="202"/>
        <v>1</v>
      </c>
    </row>
    <row r="11253" spans="52:54" ht="15.75" customHeight="1">
      <c r="AZ11253" s="138">
        <f t="shared" ca="1" si="200"/>
        <v>383000</v>
      </c>
      <c r="BA11253" s="138">
        <f t="shared" ca="1" si="201"/>
        <v>382999</v>
      </c>
      <c r="BB11253" s="138">
        <f t="shared" ca="1" si="202"/>
        <v>1</v>
      </c>
    </row>
    <row r="11254" spans="52:54" ht="15.75" customHeight="1">
      <c r="AZ11254" s="138">
        <f t="shared" ca="1" si="200"/>
        <v>242000</v>
      </c>
      <c r="BA11254" s="138">
        <f t="shared" ca="1" si="201"/>
        <v>241999</v>
      </c>
      <c r="BB11254" s="138">
        <f t="shared" ca="1" si="202"/>
        <v>1</v>
      </c>
    </row>
    <row r="11255" spans="52:54" ht="15.75" customHeight="1">
      <c r="AZ11255" s="138">
        <f t="shared" ca="1" si="200"/>
        <v>330000</v>
      </c>
      <c r="BA11255" s="138">
        <f t="shared" ca="1" si="201"/>
        <v>329999</v>
      </c>
      <c r="BB11255" s="138">
        <f t="shared" ca="1" si="202"/>
        <v>1</v>
      </c>
    </row>
    <row r="11256" spans="52:54" ht="15.75" customHeight="1">
      <c r="AZ11256" s="138">
        <f t="shared" ca="1" si="200"/>
        <v>190000</v>
      </c>
      <c r="BA11256" s="138">
        <f t="shared" ca="1" si="201"/>
        <v>189999</v>
      </c>
      <c r="BB11256" s="138">
        <f t="shared" ca="1" si="202"/>
        <v>1</v>
      </c>
    </row>
    <row r="11257" spans="52:54" ht="15.75" customHeight="1">
      <c r="AZ11257" s="138">
        <f t="shared" ca="1" si="200"/>
        <v>399000</v>
      </c>
      <c r="BA11257" s="138">
        <f t="shared" ca="1" si="201"/>
        <v>398999</v>
      </c>
      <c r="BB11257" s="138">
        <f t="shared" ca="1" si="202"/>
        <v>1</v>
      </c>
    </row>
    <row r="11258" spans="52:54" ht="15.75" customHeight="1">
      <c r="AZ11258" s="138">
        <f t="shared" ca="1" si="200"/>
        <v>174000</v>
      </c>
      <c r="BA11258" s="138">
        <f t="shared" ca="1" si="201"/>
        <v>173999</v>
      </c>
      <c r="BB11258" s="138">
        <f t="shared" ca="1" si="202"/>
        <v>1</v>
      </c>
    </row>
    <row r="11259" spans="52:54" ht="15.75" customHeight="1">
      <c r="AZ11259" s="138">
        <f t="shared" ca="1" si="200"/>
        <v>295000</v>
      </c>
      <c r="BA11259" s="138">
        <f t="shared" ca="1" si="201"/>
        <v>294999</v>
      </c>
      <c r="BB11259" s="138">
        <f t="shared" ca="1" si="202"/>
        <v>1</v>
      </c>
    </row>
    <row r="11260" spans="52:54" ht="15.75" customHeight="1">
      <c r="AZ11260" s="138">
        <f t="shared" ca="1" si="200"/>
        <v>381000</v>
      </c>
      <c r="BA11260" s="138">
        <f t="shared" ca="1" si="201"/>
        <v>380999</v>
      </c>
      <c r="BB11260" s="138">
        <f t="shared" ca="1" si="202"/>
        <v>1</v>
      </c>
    </row>
    <row r="11261" spans="52:54" ht="15.75" customHeight="1">
      <c r="AZ11261" s="138">
        <f t="shared" ca="1" si="200"/>
        <v>283000</v>
      </c>
      <c r="BA11261" s="138">
        <f t="shared" ca="1" si="201"/>
        <v>282999</v>
      </c>
      <c r="BB11261" s="138">
        <f t="shared" ca="1" si="202"/>
        <v>1</v>
      </c>
    </row>
    <row r="11262" spans="52:54" ht="15.75" customHeight="1">
      <c r="AZ11262" s="138">
        <f t="shared" ca="1" si="200"/>
        <v>287000</v>
      </c>
      <c r="BA11262" s="138">
        <f t="shared" ca="1" si="201"/>
        <v>286999</v>
      </c>
      <c r="BB11262" s="138">
        <f t="shared" ca="1" si="202"/>
        <v>1</v>
      </c>
    </row>
    <row r="11263" spans="52:54" ht="15.75" customHeight="1">
      <c r="AZ11263" s="138">
        <f t="shared" ca="1" si="200"/>
        <v>393000</v>
      </c>
      <c r="BA11263" s="138">
        <f t="shared" ca="1" si="201"/>
        <v>392999</v>
      </c>
      <c r="BB11263" s="138">
        <f t="shared" ca="1" si="202"/>
        <v>1</v>
      </c>
    </row>
    <row r="11264" spans="52:54" ht="15.75" customHeight="1">
      <c r="AZ11264" s="138">
        <f t="shared" ca="1" si="200"/>
        <v>383000</v>
      </c>
      <c r="BA11264" s="138">
        <f t="shared" ca="1" si="201"/>
        <v>382999</v>
      </c>
      <c r="BB11264" s="138">
        <f t="shared" ca="1" si="202"/>
        <v>1</v>
      </c>
    </row>
    <row r="11265" spans="52:54" ht="15.75" customHeight="1">
      <c r="AZ11265" s="138">
        <f t="shared" ca="1" si="200"/>
        <v>131000</v>
      </c>
      <c r="BA11265" s="138">
        <f t="shared" ca="1" si="201"/>
        <v>130999</v>
      </c>
      <c r="BB11265" s="138">
        <f t="shared" ca="1" si="202"/>
        <v>1</v>
      </c>
    </row>
    <row r="11266" spans="52:54" ht="15.75" customHeight="1">
      <c r="AZ11266" s="138">
        <f t="shared" ca="1" si="200"/>
        <v>171000</v>
      </c>
      <c r="BA11266" s="138">
        <f t="shared" ca="1" si="201"/>
        <v>170999</v>
      </c>
      <c r="BB11266" s="138">
        <f t="shared" ca="1" si="202"/>
        <v>1</v>
      </c>
    </row>
    <row r="11267" spans="52:54" ht="15.75" customHeight="1">
      <c r="AZ11267" s="138">
        <f t="shared" ca="1" si="200"/>
        <v>247000</v>
      </c>
      <c r="BA11267" s="138">
        <f t="shared" ca="1" si="201"/>
        <v>246999</v>
      </c>
      <c r="BB11267" s="138">
        <f t="shared" ca="1" si="202"/>
        <v>1</v>
      </c>
    </row>
    <row r="11268" spans="52:54" ht="15.75" customHeight="1">
      <c r="AZ11268" s="138">
        <f t="shared" ca="1" si="200"/>
        <v>338000</v>
      </c>
      <c r="BA11268" s="138">
        <f t="shared" ca="1" si="201"/>
        <v>337999</v>
      </c>
      <c r="BB11268" s="138">
        <f t="shared" ca="1" si="202"/>
        <v>1</v>
      </c>
    </row>
    <row r="11269" spans="52:54" ht="15.75" customHeight="1">
      <c r="AZ11269" s="138">
        <f t="shared" ca="1" si="200"/>
        <v>233000</v>
      </c>
      <c r="BA11269" s="138">
        <f t="shared" ca="1" si="201"/>
        <v>232999</v>
      </c>
      <c r="BB11269" s="138">
        <f t="shared" ca="1" si="202"/>
        <v>1</v>
      </c>
    </row>
    <row r="11270" spans="52:54" ht="15.75" customHeight="1">
      <c r="AZ11270" s="138">
        <f t="shared" ca="1" si="200"/>
        <v>396000</v>
      </c>
      <c r="BA11270" s="138">
        <f t="shared" ca="1" si="201"/>
        <v>395999</v>
      </c>
      <c r="BB11270" s="138">
        <f t="shared" ca="1" si="202"/>
        <v>1</v>
      </c>
    </row>
    <row r="11271" spans="52:54" ht="15.75" customHeight="1">
      <c r="AZ11271" s="138">
        <f t="shared" ca="1" si="200"/>
        <v>184000</v>
      </c>
      <c r="BA11271" s="138">
        <f t="shared" ca="1" si="201"/>
        <v>183999</v>
      </c>
      <c r="BB11271" s="138">
        <f t="shared" ca="1" si="202"/>
        <v>1</v>
      </c>
    </row>
    <row r="11272" spans="52:54" ht="15.75" customHeight="1">
      <c r="AZ11272" s="138">
        <f t="shared" ca="1" si="200"/>
        <v>342000</v>
      </c>
      <c r="BA11272" s="138">
        <f t="shared" ca="1" si="201"/>
        <v>341999</v>
      </c>
      <c r="BB11272" s="138">
        <f t="shared" ca="1" si="202"/>
        <v>1</v>
      </c>
    </row>
    <row r="11273" spans="52:54" ht="15.75" customHeight="1">
      <c r="AZ11273" s="138">
        <f t="shared" ca="1" si="200"/>
        <v>220000</v>
      </c>
      <c r="BA11273" s="138">
        <f t="shared" ca="1" si="201"/>
        <v>219999</v>
      </c>
      <c r="BB11273" s="138">
        <f t="shared" ca="1" si="202"/>
        <v>1</v>
      </c>
    </row>
    <row r="11274" spans="52:54" ht="15.75" customHeight="1">
      <c r="AZ11274" s="138">
        <f t="shared" ca="1" si="200"/>
        <v>372000</v>
      </c>
      <c r="BA11274" s="138">
        <f t="shared" ca="1" si="201"/>
        <v>371999</v>
      </c>
      <c r="BB11274" s="138">
        <f t="shared" ca="1" si="202"/>
        <v>1</v>
      </c>
    </row>
    <row r="11275" spans="52:54" ht="15.75" customHeight="1">
      <c r="AZ11275" s="138">
        <f t="shared" ca="1" si="200"/>
        <v>214000</v>
      </c>
      <c r="BA11275" s="138">
        <f t="shared" ca="1" si="201"/>
        <v>213999</v>
      </c>
      <c r="BB11275" s="138">
        <f t="shared" ca="1" si="202"/>
        <v>1</v>
      </c>
    </row>
    <row r="11276" spans="52:54" ht="15.75" customHeight="1">
      <c r="AZ11276" s="138">
        <f t="shared" ca="1" si="200"/>
        <v>300000</v>
      </c>
      <c r="BA11276" s="138">
        <f t="shared" ca="1" si="201"/>
        <v>299999</v>
      </c>
      <c r="BB11276" s="138">
        <f t="shared" ca="1" si="202"/>
        <v>1</v>
      </c>
    </row>
    <row r="11277" spans="52:54" ht="15.75" customHeight="1">
      <c r="AZ11277" s="138">
        <f t="shared" ca="1" si="200"/>
        <v>231000</v>
      </c>
      <c r="BA11277" s="138">
        <f t="shared" ca="1" si="201"/>
        <v>230999</v>
      </c>
      <c r="BB11277" s="138">
        <f t="shared" ca="1" si="202"/>
        <v>1</v>
      </c>
    </row>
    <row r="11278" spans="52:54" ht="15.75" customHeight="1">
      <c r="AZ11278" s="138">
        <f t="shared" ca="1" si="200"/>
        <v>343000</v>
      </c>
      <c r="BA11278" s="138">
        <f t="shared" ca="1" si="201"/>
        <v>342999</v>
      </c>
      <c r="BB11278" s="138">
        <f t="shared" ca="1" si="202"/>
        <v>1</v>
      </c>
    </row>
    <row r="11279" spans="52:54" ht="15.75" customHeight="1">
      <c r="AZ11279" s="138">
        <f t="shared" ca="1" si="200"/>
        <v>372000</v>
      </c>
      <c r="BA11279" s="138">
        <f t="shared" ca="1" si="201"/>
        <v>371999</v>
      </c>
      <c r="BB11279" s="138">
        <f t="shared" ca="1" si="202"/>
        <v>1</v>
      </c>
    </row>
    <row r="11280" spans="52:54" ht="15.75" customHeight="1">
      <c r="AZ11280" s="138">
        <f t="shared" ca="1" si="200"/>
        <v>399000</v>
      </c>
      <c r="BA11280" s="138">
        <f t="shared" ca="1" si="201"/>
        <v>398999</v>
      </c>
      <c r="BB11280" s="138">
        <f t="shared" ca="1" si="202"/>
        <v>1</v>
      </c>
    </row>
    <row r="11281" spans="52:54" ht="15.75" customHeight="1">
      <c r="AZ11281" s="138">
        <f t="shared" ca="1" si="200"/>
        <v>332000</v>
      </c>
      <c r="BA11281" s="138">
        <f t="shared" ca="1" si="201"/>
        <v>331999</v>
      </c>
      <c r="BB11281" s="138">
        <f t="shared" ca="1" si="202"/>
        <v>1</v>
      </c>
    </row>
    <row r="11282" spans="52:54" ht="15.75" customHeight="1">
      <c r="AZ11282" s="138">
        <f t="shared" ca="1" si="200"/>
        <v>123000</v>
      </c>
      <c r="BA11282" s="138">
        <f t="shared" ca="1" si="201"/>
        <v>122999</v>
      </c>
      <c r="BB11282" s="138">
        <f t="shared" ca="1" si="202"/>
        <v>1</v>
      </c>
    </row>
    <row r="11283" spans="52:54" ht="15.75" customHeight="1">
      <c r="AZ11283" s="138">
        <f t="shared" ca="1" si="200"/>
        <v>373000</v>
      </c>
      <c r="BA11283" s="138">
        <f t="shared" ca="1" si="201"/>
        <v>372999</v>
      </c>
      <c r="BB11283" s="138">
        <f t="shared" ca="1" si="202"/>
        <v>1</v>
      </c>
    </row>
    <row r="11284" spans="52:54" ht="15.75" customHeight="1">
      <c r="AZ11284" s="138">
        <f t="shared" ca="1" si="200"/>
        <v>181000</v>
      </c>
      <c r="BA11284" s="138">
        <f t="shared" ca="1" si="201"/>
        <v>180999</v>
      </c>
      <c r="BB11284" s="138">
        <f t="shared" ca="1" si="202"/>
        <v>1</v>
      </c>
    </row>
    <row r="11285" spans="52:54" ht="15.75" customHeight="1">
      <c r="AZ11285" s="138">
        <f t="shared" ca="1" si="200"/>
        <v>123000</v>
      </c>
      <c r="BA11285" s="138">
        <f t="shared" ca="1" si="201"/>
        <v>122999</v>
      </c>
      <c r="BB11285" s="138">
        <f t="shared" ca="1" si="202"/>
        <v>1</v>
      </c>
    </row>
    <row r="11286" spans="52:54" ht="15.75" customHeight="1">
      <c r="AZ11286" s="138">
        <f t="shared" ca="1" si="200"/>
        <v>182000</v>
      </c>
      <c r="BA11286" s="138">
        <f t="shared" ca="1" si="201"/>
        <v>181999</v>
      </c>
      <c r="BB11286" s="138">
        <f t="shared" ca="1" si="202"/>
        <v>1</v>
      </c>
    </row>
    <row r="11287" spans="52:54" ht="15.75" customHeight="1">
      <c r="AZ11287" s="138">
        <f t="shared" ca="1" si="200"/>
        <v>220000</v>
      </c>
      <c r="BA11287" s="138">
        <f t="shared" ca="1" si="201"/>
        <v>219999</v>
      </c>
      <c r="BB11287" s="138">
        <f t="shared" ca="1" si="202"/>
        <v>1</v>
      </c>
    </row>
    <row r="11288" spans="52:54" ht="15.75" customHeight="1">
      <c r="AZ11288" s="138">
        <f t="shared" ca="1" si="200"/>
        <v>192000</v>
      </c>
      <c r="BA11288" s="138">
        <f t="shared" ca="1" si="201"/>
        <v>191999</v>
      </c>
      <c r="BB11288" s="138">
        <f t="shared" ca="1" si="202"/>
        <v>1</v>
      </c>
    </row>
    <row r="11289" spans="52:54" ht="15.75" customHeight="1">
      <c r="AZ11289" s="138">
        <f t="shared" ca="1" si="200"/>
        <v>269000</v>
      </c>
      <c r="BA11289" s="138">
        <f t="shared" ca="1" si="201"/>
        <v>268999</v>
      </c>
      <c r="BB11289" s="138">
        <f t="shared" ca="1" si="202"/>
        <v>1</v>
      </c>
    </row>
    <row r="11290" spans="52:54" ht="15.75" customHeight="1">
      <c r="AZ11290" s="138">
        <f t="shared" ca="1" si="200"/>
        <v>211000</v>
      </c>
      <c r="BA11290" s="138">
        <f t="shared" ca="1" si="201"/>
        <v>210999</v>
      </c>
      <c r="BB11290" s="138">
        <f t="shared" ca="1" si="202"/>
        <v>1</v>
      </c>
    </row>
    <row r="11291" spans="52:54" ht="15.75" customHeight="1">
      <c r="AZ11291" s="138">
        <f t="shared" ca="1" si="200"/>
        <v>385000</v>
      </c>
      <c r="BA11291" s="138">
        <f t="shared" ca="1" si="201"/>
        <v>384999</v>
      </c>
      <c r="BB11291" s="138">
        <f t="shared" ca="1" si="202"/>
        <v>1</v>
      </c>
    </row>
    <row r="11292" spans="52:54" ht="15.75" customHeight="1">
      <c r="AZ11292" s="138">
        <f t="shared" ca="1" si="200"/>
        <v>322000</v>
      </c>
      <c r="BA11292" s="138">
        <f t="shared" ca="1" si="201"/>
        <v>321999</v>
      </c>
      <c r="BB11292" s="138">
        <f t="shared" ca="1" si="202"/>
        <v>1</v>
      </c>
    </row>
    <row r="11293" spans="52:54" ht="15.75" customHeight="1">
      <c r="AZ11293" s="138">
        <f t="shared" ca="1" si="200"/>
        <v>108000</v>
      </c>
      <c r="BA11293" s="138">
        <f t="shared" ca="1" si="201"/>
        <v>107999</v>
      </c>
      <c r="BB11293" s="138">
        <f t="shared" ca="1" si="202"/>
        <v>1</v>
      </c>
    </row>
    <row r="11294" spans="52:54" ht="15.75" customHeight="1">
      <c r="AZ11294" s="138">
        <f t="shared" ca="1" si="200"/>
        <v>158000</v>
      </c>
      <c r="BA11294" s="138">
        <f t="shared" ca="1" si="201"/>
        <v>157999</v>
      </c>
      <c r="BB11294" s="138">
        <f t="shared" ca="1" si="202"/>
        <v>1</v>
      </c>
    </row>
    <row r="11295" spans="52:54" ht="15.75" customHeight="1">
      <c r="AZ11295" s="138">
        <f t="shared" ca="1" si="200"/>
        <v>128000</v>
      </c>
      <c r="BA11295" s="138">
        <f t="shared" ca="1" si="201"/>
        <v>127999</v>
      </c>
      <c r="BB11295" s="138">
        <f t="shared" ca="1" si="202"/>
        <v>1</v>
      </c>
    </row>
    <row r="11296" spans="52:54" ht="15.75" customHeight="1">
      <c r="AZ11296" s="138">
        <f t="shared" ca="1" si="200"/>
        <v>235000</v>
      </c>
      <c r="BA11296" s="138">
        <f t="shared" ca="1" si="201"/>
        <v>234999</v>
      </c>
      <c r="BB11296" s="138">
        <f t="shared" ca="1" si="202"/>
        <v>1</v>
      </c>
    </row>
    <row r="11297" spans="52:54" ht="15.75" customHeight="1">
      <c r="AZ11297" s="138">
        <f t="shared" ca="1" si="200"/>
        <v>338000</v>
      </c>
      <c r="BA11297" s="138">
        <f t="shared" ca="1" si="201"/>
        <v>337999</v>
      </c>
      <c r="BB11297" s="138">
        <f t="shared" ca="1" si="202"/>
        <v>1</v>
      </c>
    </row>
    <row r="11298" spans="52:54" ht="15.75" customHeight="1">
      <c r="AZ11298" s="138">
        <f t="shared" ca="1" si="200"/>
        <v>145000</v>
      </c>
      <c r="BA11298" s="138">
        <f t="shared" ca="1" si="201"/>
        <v>144999</v>
      </c>
      <c r="BB11298" s="138">
        <f t="shared" ca="1" si="202"/>
        <v>1</v>
      </c>
    </row>
    <row r="11299" spans="52:54" ht="15.75" customHeight="1">
      <c r="AZ11299" s="138">
        <f t="shared" ca="1" si="200"/>
        <v>350000</v>
      </c>
      <c r="BA11299" s="138">
        <f t="shared" ca="1" si="201"/>
        <v>349999</v>
      </c>
      <c r="BB11299" s="138">
        <f t="shared" ca="1" si="202"/>
        <v>1</v>
      </c>
    </row>
    <row r="11300" spans="52:54" ht="15.75" customHeight="1">
      <c r="AZ11300" s="138">
        <f t="shared" ca="1" si="200"/>
        <v>156000</v>
      </c>
      <c r="BA11300" s="138">
        <f t="shared" ca="1" si="201"/>
        <v>155999</v>
      </c>
      <c r="BB11300" s="138">
        <f t="shared" ca="1" si="202"/>
        <v>1</v>
      </c>
    </row>
    <row r="11301" spans="52:54" ht="15.75" customHeight="1">
      <c r="AZ11301" s="138">
        <f t="shared" ca="1" si="200"/>
        <v>311000</v>
      </c>
      <c r="BA11301" s="138">
        <f t="shared" ca="1" si="201"/>
        <v>310999</v>
      </c>
      <c r="BB11301" s="138">
        <f t="shared" ca="1" si="202"/>
        <v>1</v>
      </c>
    </row>
    <row r="11302" spans="52:54" ht="15.75" customHeight="1">
      <c r="AZ11302" s="138">
        <f t="shared" ca="1" si="200"/>
        <v>214000</v>
      </c>
      <c r="BA11302" s="138">
        <f t="shared" ca="1" si="201"/>
        <v>213999</v>
      </c>
      <c r="BB11302" s="138">
        <f t="shared" ca="1" si="202"/>
        <v>1</v>
      </c>
    </row>
    <row r="11303" spans="52:54" ht="15.75" customHeight="1">
      <c r="AZ11303" s="138">
        <f t="shared" ca="1" si="200"/>
        <v>284000</v>
      </c>
      <c r="BA11303" s="138">
        <f t="shared" ca="1" si="201"/>
        <v>283999</v>
      </c>
      <c r="BB11303" s="138">
        <f t="shared" ca="1" si="202"/>
        <v>1</v>
      </c>
    </row>
    <row r="11304" spans="52:54" ht="15.75" customHeight="1">
      <c r="AZ11304" s="138">
        <f t="shared" ca="1" si="200"/>
        <v>169000</v>
      </c>
      <c r="BA11304" s="138">
        <f t="shared" ca="1" si="201"/>
        <v>168999</v>
      </c>
      <c r="BB11304" s="138">
        <f t="shared" ca="1" si="202"/>
        <v>1</v>
      </c>
    </row>
    <row r="11305" spans="52:54" ht="15.75" customHeight="1">
      <c r="AZ11305" s="138">
        <f t="shared" ca="1" si="200"/>
        <v>131000</v>
      </c>
      <c r="BA11305" s="138">
        <f t="shared" ca="1" si="201"/>
        <v>130999</v>
      </c>
      <c r="BB11305" s="138">
        <f t="shared" ca="1" si="202"/>
        <v>1</v>
      </c>
    </row>
    <row r="11306" spans="52:54" ht="15.75" customHeight="1">
      <c r="AZ11306" s="138">
        <f t="shared" ca="1" si="200"/>
        <v>228000</v>
      </c>
      <c r="BA11306" s="138">
        <f t="shared" ca="1" si="201"/>
        <v>227999</v>
      </c>
      <c r="BB11306" s="138">
        <f t="shared" ca="1" si="202"/>
        <v>1</v>
      </c>
    </row>
    <row r="11307" spans="52:54" ht="15.75" customHeight="1">
      <c r="AZ11307" s="138">
        <f t="shared" ca="1" si="200"/>
        <v>342000</v>
      </c>
      <c r="BA11307" s="138">
        <f t="shared" ca="1" si="201"/>
        <v>341999</v>
      </c>
      <c r="BB11307" s="138">
        <f t="shared" ca="1" si="202"/>
        <v>1</v>
      </c>
    </row>
    <row r="11308" spans="52:54" ht="15.75" customHeight="1">
      <c r="AZ11308" s="138">
        <f t="shared" ca="1" si="200"/>
        <v>268000</v>
      </c>
      <c r="BA11308" s="138">
        <f t="shared" ca="1" si="201"/>
        <v>267999</v>
      </c>
      <c r="BB11308" s="138">
        <f t="shared" ca="1" si="202"/>
        <v>1</v>
      </c>
    </row>
    <row r="11309" spans="52:54" ht="15.75" customHeight="1">
      <c r="AZ11309" s="138">
        <f t="shared" ca="1" si="200"/>
        <v>385000</v>
      </c>
      <c r="BA11309" s="138">
        <f t="shared" ca="1" si="201"/>
        <v>384999</v>
      </c>
      <c r="BB11309" s="138">
        <f t="shared" ca="1" si="202"/>
        <v>1</v>
      </c>
    </row>
    <row r="11310" spans="52:54" ht="15.75" customHeight="1">
      <c r="AZ11310" s="138">
        <f t="shared" ca="1" si="200"/>
        <v>244000</v>
      </c>
      <c r="BA11310" s="138">
        <f t="shared" ca="1" si="201"/>
        <v>243999</v>
      </c>
      <c r="BB11310" s="138">
        <f t="shared" ca="1" si="202"/>
        <v>1</v>
      </c>
    </row>
    <row r="11311" spans="52:54" ht="15.75" customHeight="1">
      <c r="AZ11311" s="138">
        <f t="shared" ca="1" si="200"/>
        <v>110000</v>
      </c>
      <c r="BA11311" s="138">
        <f t="shared" ca="1" si="201"/>
        <v>109999</v>
      </c>
      <c r="BB11311" s="138">
        <f t="shared" ca="1" si="202"/>
        <v>1</v>
      </c>
    </row>
    <row r="11312" spans="52:54" ht="15.75" customHeight="1">
      <c r="AZ11312" s="138">
        <f t="shared" ca="1" si="200"/>
        <v>284000</v>
      </c>
      <c r="BA11312" s="138">
        <f t="shared" ca="1" si="201"/>
        <v>283999</v>
      </c>
      <c r="BB11312" s="138">
        <f t="shared" ca="1" si="202"/>
        <v>1</v>
      </c>
    </row>
    <row r="11313" spans="52:54" ht="15.75" customHeight="1">
      <c r="AZ11313" s="138">
        <f t="shared" ca="1" si="200"/>
        <v>162000</v>
      </c>
      <c r="BA11313" s="138">
        <f t="shared" ca="1" si="201"/>
        <v>161999</v>
      </c>
      <c r="BB11313" s="138">
        <f t="shared" ca="1" si="202"/>
        <v>1</v>
      </c>
    </row>
    <row r="11314" spans="52:54" ht="15.75" customHeight="1">
      <c r="AZ11314" s="138">
        <f t="shared" ca="1" si="200"/>
        <v>378000</v>
      </c>
      <c r="BA11314" s="138">
        <f t="shared" ca="1" si="201"/>
        <v>377999</v>
      </c>
      <c r="BB11314" s="138">
        <f t="shared" ca="1" si="202"/>
        <v>1</v>
      </c>
    </row>
    <row r="11315" spans="52:54" ht="15.75" customHeight="1">
      <c r="AZ11315" s="138">
        <f t="shared" ca="1" si="200"/>
        <v>219000</v>
      </c>
      <c r="BA11315" s="138">
        <f t="shared" ca="1" si="201"/>
        <v>218999</v>
      </c>
      <c r="BB11315" s="138">
        <f t="shared" ca="1" si="202"/>
        <v>1</v>
      </c>
    </row>
    <row r="11316" spans="52:54" ht="15.75" customHeight="1">
      <c r="AZ11316" s="138">
        <f t="shared" ca="1" si="200"/>
        <v>396000</v>
      </c>
      <c r="BA11316" s="138">
        <f t="shared" ca="1" si="201"/>
        <v>395999</v>
      </c>
      <c r="BB11316" s="138">
        <f t="shared" ca="1" si="202"/>
        <v>1</v>
      </c>
    </row>
    <row r="11317" spans="52:54" ht="15.75" customHeight="1">
      <c r="AZ11317" s="138">
        <f t="shared" ca="1" si="200"/>
        <v>198000</v>
      </c>
      <c r="BA11317" s="138">
        <f t="shared" ca="1" si="201"/>
        <v>197999</v>
      </c>
      <c r="BB11317" s="138">
        <f t="shared" ca="1" si="202"/>
        <v>1</v>
      </c>
    </row>
    <row r="11318" spans="52:54" ht="15.75" customHeight="1">
      <c r="AZ11318" s="138">
        <f t="shared" ca="1" si="200"/>
        <v>309000</v>
      </c>
      <c r="BA11318" s="138">
        <f t="shared" ca="1" si="201"/>
        <v>308999</v>
      </c>
      <c r="BB11318" s="138">
        <f t="shared" ca="1" si="202"/>
        <v>1</v>
      </c>
    </row>
    <row r="11319" spans="52:54" ht="15.75" customHeight="1">
      <c r="AZ11319" s="138">
        <f t="shared" ca="1" si="200"/>
        <v>300000</v>
      </c>
      <c r="BA11319" s="138">
        <f t="shared" ca="1" si="201"/>
        <v>299999</v>
      </c>
      <c r="BB11319" s="138">
        <f t="shared" ca="1" si="202"/>
        <v>1</v>
      </c>
    </row>
    <row r="11320" spans="52:54" ht="15.75" customHeight="1">
      <c r="AZ11320" s="138">
        <f t="shared" ca="1" si="200"/>
        <v>347000</v>
      </c>
      <c r="BA11320" s="138">
        <f t="shared" ca="1" si="201"/>
        <v>346999</v>
      </c>
      <c r="BB11320" s="138">
        <f t="shared" ca="1" si="202"/>
        <v>1</v>
      </c>
    </row>
    <row r="11321" spans="52:54" ht="15.75" customHeight="1">
      <c r="AZ11321" s="138">
        <f t="shared" ca="1" si="200"/>
        <v>335000</v>
      </c>
      <c r="BA11321" s="138">
        <f t="shared" ca="1" si="201"/>
        <v>334999</v>
      </c>
      <c r="BB11321" s="138">
        <f t="shared" ca="1" si="202"/>
        <v>1</v>
      </c>
    </row>
    <row r="11322" spans="52:54" ht="15.75" customHeight="1">
      <c r="AZ11322" s="138">
        <f t="shared" ca="1" si="200"/>
        <v>269000</v>
      </c>
      <c r="BA11322" s="138">
        <f t="shared" ca="1" si="201"/>
        <v>268999</v>
      </c>
      <c r="BB11322" s="138">
        <f t="shared" ca="1" si="202"/>
        <v>1</v>
      </c>
    </row>
    <row r="11323" spans="52:54" ht="15.75" customHeight="1">
      <c r="AZ11323" s="138">
        <f t="shared" ca="1" si="200"/>
        <v>383000</v>
      </c>
      <c r="BA11323" s="138">
        <f t="shared" ca="1" si="201"/>
        <v>382999</v>
      </c>
      <c r="BB11323" s="138">
        <f t="shared" ca="1" si="202"/>
        <v>1</v>
      </c>
    </row>
    <row r="11324" spans="52:54" ht="15.75" customHeight="1">
      <c r="AZ11324" s="138">
        <f t="shared" ca="1" si="200"/>
        <v>166000</v>
      </c>
      <c r="BA11324" s="138">
        <f t="shared" ca="1" si="201"/>
        <v>165999</v>
      </c>
      <c r="BB11324" s="138">
        <f t="shared" ca="1" si="202"/>
        <v>1</v>
      </c>
    </row>
    <row r="11325" spans="52:54" ht="15.75" customHeight="1">
      <c r="AZ11325" s="138">
        <f t="shared" ca="1" si="200"/>
        <v>290000</v>
      </c>
      <c r="BA11325" s="138">
        <f t="shared" ca="1" si="201"/>
        <v>289999</v>
      </c>
      <c r="BB11325" s="138">
        <f t="shared" ca="1" si="202"/>
        <v>1</v>
      </c>
    </row>
    <row r="11326" spans="52:54" ht="15.75" customHeight="1">
      <c r="AZ11326" s="138">
        <f t="shared" ca="1" si="200"/>
        <v>244000</v>
      </c>
      <c r="BA11326" s="138">
        <f t="shared" ca="1" si="201"/>
        <v>243999</v>
      </c>
      <c r="BB11326" s="138">
        <f t="shared" ca="1" si="202"/>
        <v>1</v>
      </c>
    </row>
    <row r="11327" spans="52:54" ht="15.75" customHeight="1">
      <c r="AZ11327" s="138">
        <f t="shared" ca="1" si="200"/>
        <v>359000</v>
      </c>
      <c r="BA11327" s="138">
        <f t="shared" ca="1" si="201"/>
        <v>358999</v>
      </c>
      <c r="BB11327" s="138">
        <f t="shared" ca="1" si="202"/>
        <v>1</v>
      </c>
    </row>
    <row r="11328" spans="52:54" ht="15.75" customHeight="1">
      <c r="AZ11328" s="138">
        <f t="shared" ca="1" si="200"/>
        <v>145000</v>
      </c>
      <c r="BA11328" s="138">
        <f t="shared" ca="1" si="201"/>
        <v>144999</v>
      </c>
      <c r="BB11328" s="138">
        <f t="shared" ca="1" si="202"/>
        <v>1</v>
      </c>
    </row>
    <row r="11329" spans="52:54" ht="15.75" customHeight="1">
      <c r="AZ11329" s="138">
        <f t="shared" ca="1" si="200"/>
        <v>275000</v>
      </c>
      <c r="BA11329" s="138">
        <f t="shared" ca="1" si="201"/>
        <v>274999</v>
      </c>
      <c r="BB11329" s="138">
        <f t="shared" ca="1" si="202"/>
        <v>1</v>
      </c>
    </row>
    <row r="11330" spans="52:54" ht="15.75" customHeight="1">
      <c r="AZ11330" s="138">
        <f t="shared" ca="1" si="200"/>
        <v>123000</v>
      </c>
      <c r="BA11330" s="138">
        <f t="shared" ca="1" si="201"/>
        <v>122999</v>
      </c>
      <c r="BB11330" s="138">
        <f t="shared" ca="1" si="202"/>
        <v>1</v>
      </c>
    </row>
    <row r="11331" spans="52:54" ht="15.75" customHeight="1">
      <c r="AZ11331" s="138">
        <f t="shared" ca="1" si="200"/>
        <v>241000</v>
      </c>
      <c r="BA11331" s="138">
        <f t="shared" ca="1" si="201"/>
        <v>240999</v>
      </c>
      <c r="BB11331" s="138">
        <f t="shared" ca="1" si="202"/>
        <v>1</v>
      </c>
    </row>
    <row r="11332" spans="52:54" ht="15.75" customHeight="1">
      <c r="AZ11332" s="138">
        <f t="shared" ca="1" si="200"/>
        <v>232000</v>
      </c>
      <c r="BA11332" s="138">
        <f t="shared" ca="1" si="201"/>
        <v>231999</v>
      </c>
      <c r="BB11332" s="138">
        <f t="shared" ca="1" si="202"/>
        <v>1</v>
      </c>
    </row>
    <row r="11333" spans="52:54" ht="15.75" customHeight="1">
      <c r="AZ11333" s="138">
        <f t="shared" ca="1" si="200"/>
        <v>286000</v>
      </c>
      <c r="BA11333" s="138">
        <f t="shared" ca="1" si="201"/>
        <v>285999</v>
      </c>
      <c r="BB11333" s="138">
        <f t="shared" ca="1" si="202"/>
        <v>1</v>
      </c>
    </row>
    <row r="11334" spans="52:54" ht="15.75" customHeight="1">
      <c r="AZ11334" s="138">
        <f t="shared" ca="1" si="200"/>
        <v>177000</v>
      </c>
      <c r="BA11334" s="138">
        <f t="shared" ca="1" si="201"/>
        <v>176999</v>
      </c>
      <c r="BB11334" s="138">
        <f t="shared" ca="1" si="202"/>
        <v>1</v>
      </c>
    </row>
    <row r="11335" spans="52:54" ht="15.75" customHeight="1">
      <c r="AZ11335" s="138">
        <f t="shared" ca="1" si="200"/>
        <v>119000</v>
      </c>
      <c r="BA11335" s="138">
        <f t="shared" ca="1" si="201"/>
        <v>118999</v>
      </c>
      <c r="BB11335" s="138">
        <f t="shared" ca="1" si="202"/>
        <v>1</v>
      </c>
    </row>
    <row r="11336" spans="52:54" ht="15.75" customHeight="1">
      <c r="AZ11336" s="138">
        <f t="shared" ca="1" si="200"/>
        <v>107000</v>
      </c>
      <c r="BA11336" s="138">
        <f t="shared" ca="1" si="201"/>
        <v>106999</v>
      </c>
      <c r="BB11336" s="138">
        <f t="shared" ca="1" si="202"/>
        <v>1</v>
      </c>
    </row>
    <row r="11337" spans="52:54" ht="15.75" customHeight="1">
      <c r="AZ11337" s="138">
        <f t="shared" ca="1" si="200"/>
        <v>164000</v>
      </c>
      <c r="BA11337" s="138">
        <f t="shared" ca="1" si="201"/>
        <v>163999</v>
      </c>
      <c r="BB11337" s="138">
        <f t="shared" ca="1" si="202"/>
        <v>1</v>
      </c>
    </row>
    <row r="11338" spans="52:54" ht="15.75" customHeight="1">
      <c r="AZ11338" s="138">
        <f t="shared" ca="1" si="200"/>
        <v>320000</v>
      </c>
      <c r="BA11338" s="138">
        <f t="shared" ca="1" si="201"/>
        <v>319999</v>
      </c>
      <c r="BB11338" s="138">
        <f t="shared" ca="1" si="202"/>
        <v>1</v>
      </c>
    </row>
    <row r="11339" spans="52:54" ht="15.75" customHeight="1">
      <c r="AZ11339" s="138">
        <f t="shared" ca="1" si="200"/>
        <v>174000</v>
      </c>
      <c r="BA11339" s="138">
        <f t="shared" ca="1" si="201"/>
        <v>173999</v>
      </c>
      <c r="BB11339" s="138">
        <f t="shared" ca="1" si="202"/>
        <v>1</v>
      </c>
    </row>
    <row r="11340" spans="52:54" ht="15.75" customHeight="1">
      <c r="AZ11340" s="138">
        <f t="shared" ca="1" si="200"/>
        <v>251000</v>
      </c>
      <c r="BA11340" s="138">
        <f t="shared" ca="1" si="201"/>
        <v>250999</v>
      </c>
      <c r="BB11340" s="138">
        <f t="shared" ca="1" si="202"/>
        <v>1</v>
      </c>
    </row>
    <row r="11341" spans="52:54" ht="15.75" customHeight="1">
      <c r="AZ11341" s="138">
        <f t="shared" ca="1" si="200"/>
        <v>190000</v>
      </c>
      <c r="BA11341" s="138">
        <f t="shared" ca="1" si="201"/>
        <v>189999</v>
      </c>
      <c r="BB11341" s="138">
        <f t="shared" ca="1" si="202"/>
        <v>1</v>
      </c>
    </row>
    <row r="11342" spans="52:54" ht="15.75" customHeight="1">
      <c r="AZ11342" s="138">
        <f t="shared" ca="1" si="200"/>
        <v>346000</v>
      </c>
      <c r="BA11342" s="138">
        <f t="shared" ca="1" si="201"/>
        <v>345999</v>
      </c>
      <c r="BB11342" s="138">
        <f t="shared" ca="1" si="202"/>
        <v>1</v>
      </c>
    </row>
    <row r="11343" spans="52:54" ht="15.75" customHeight="1">
      <c r="AZ11343" s="138">
        <f t="shared" ca="1" si="200"/>
        <v>261000</v>
      </c>
      <c r="BA11343" s="138">
        <f t="shared" ca="1" si="201"/>
        <v>260999</v>
      </c>
      <c r="BB11343" s="138">
        <f t="shared" ca="1" si="202"/>
        <v>1</v>
      </c>
    </row>
    <row r="11344" spans="52:54" ht="15.75" customHeight="1">
      <c r="AZ11344" s="138">
        <f t="shared" ca="1" si="200"/>
        <v>125000</v>
      </c>
      <c r="BA11344" s="138">
        <f t="shared" ca="1" si="201"/>
        <v>124999</v>
      </c>
      <c r="BB11344" s="138">
        <f t="shared" ca="1" si="202"/>
        <v>1</v>
      </c>
    </row>
    <row r="11345" spans="52:54" ht="15.75" customHeight="1">
      <c r="AZ11345" s="138">
        <f t="shared" ca="1" si="200"/>
        <v>163000</v>
      </c>
      <c r="BA11345" s="138">
        <f t="shared" ca="1" si="201"/>
        <v>162999</v>
      </c>
      <c r="BB11345" s="138">
        <f t="shared" ca="1" si="202"/>
        <v>1</v>
      </c>
    </row>
    <row r="11346" spans="52:54" ht="15.75" customHeight="1">
      <c r="AZ11346" s="138">
        <f t="shared" ca="1" si="200"/>
        <v>387000</v>
      </c>
      <c r="BA11346" s="138">
        <f t="shared" ca="1" si="201"/>
        <v>386999</v>
      </c>
      <c r="BB11346" s="138">
        <f t="shared" ca="1" si="202"/>
        <v>1</v>
      </c>
    </row>
    <row r="11347" spans="52:54" ht="15.75" customHeight="1">
      <c r="AZ11347" s="138">
        <f t="shared" ca="1" si="200"/>
        <v>290000</v>
      </c>
      <c r="BA11347" s="138">
        <f t="shared" ca="1" si="201"/>
        <v>289999</v>
      </c>
      <c r="BB11347" s="138">
        <f t="shared" ca="1" si="202"/>
        <v>1</v>
      </c>
    </row>
    <row r="11348" spans="52:54" ht="15.75" customHeight="1">
      <c r="AZ11348" s="138">
        <f t="shared" ca="1" si="200"/>
        <v>124000</v>
      </c>
      <c r="BA11348" s="138">
        <f t="shared" ca="1" si="201"/>
        <v>123999</v>
      </c>
      <c r="BB11348" s="138">
        <f t="shared" ca="1" si="202"/>
        <v>1</v>
      </c>
    </row>
    <row r="11349" spans="52:54" ht="15.75" customHeight="1">
      <c r="AZ11349" s="138">
        <f t="shared" ca="1" si="200"/>
        <v>289000</v>
      </c>
      <c r="BA11349" s="138">
        <f t="shared" ca="1" si="201"/>
        <v>288999</v>
      </c>
      <c r="BB11349" s="138">
        <f t="shared" ca="1" si="202"/>
        <v>1</v>
      </c>
    </row>
    <row r="11350" spans="52:54" ht="15.75" customHeight="1">
      <c r="AZ11350" s="138">
        <f t="shared" ca="1" si="200"/>
        <v>270000</v>
      </c>
      <c r="BA11350" s="138">
        <f t="shared" ca="1" si="201"/>
        <v>269999</v>
      </c>
      <c r="BB11350" s="138">
        <f t="shared" ca="1" si="202"/>
        <v>1</v>
      </c>
    </row>
    <row r="11351" spans="52:54" ht="15.75" customHeight="1">
      <c r="AZ11351" s="138">
        <f t="shared" ca="1" si="200"/>
        <v>337000</v>
      </c>
      <c r="BA11351" s="138">
        <f t="shared" ca="1" si="201"/>
        <v>336999</v>
      </c>
      <c r="BB11351" s="138">
        <f t="shared" ca="1" si="202"/>
        <v>1</v>
      </c>
    </row>
    <row r="11352" spans="52:54" ht="15.75" customHeight="1">
      <c r="AZ11352" s="138">
        <f t="shared" ca="1" si="200"/>
        <v>386000</v>
      </c>
      <c r="BA11352" s="138">
        <f t="shared" ca="1" si="201"/>
        <v>385999</v>
      </c>
      <c r="BB11352" s="138">
        <f t="shared" ca="1" si="202"/>
        <v>1</v>
      </c>
    </row>
    <row r="11353" spans="52:54" ht="15.75" customHeight="1">
      <c r="AZ11353" s="138">
        <f t="shared" ca="1" si="200"/>
        <v>141000</v>
      </c>
      <c r="BA11353" s="138">
        <f t="shared" ca="1" si="201"/>
        <v>140999</v>
      </c>
      <c r="BB11353" s="138">
        <f t="shared" ca="1" si="202"/>
        <v>1</v>
      </c>
    </row>
    <row r="11354" spans="52:54" ht="15.75" customHeight="1">
      <c r="AZ11354" s="138">
        <f t="shared" ca="1" si="200"/>
        <v>355000</v>
      </c>
      <c r="BA11354" s="138">
        <f t="shared" ca="1" si="201"/>
        <v>354999</v>
      </c>
      <c r="BB11354" s="138">
        <f t="shared" ca="1" si="202"/>
        <v>1</v>
      </c>
    </row>
    <row r="11355" spans="52:54" ht="15.75" customHeight="1">
      <c r="AZ11355" s="138">
        <f t="shared" ca="1" si="200"/>
        <v>261000</v>
      </c>
      <c r="BA11355" s="138">
        <f t="shared" ca="1" si="201"/>
        <v>260999</v>
      </c>
      <c r="BB11355" s="138">
        <f t="shared" ca="1" si="202"/>
        <v>1</v>
      </c>
    </row>
    <row r="11356" spans="52:54" ht="15.75" customHeight="1">
      <c r="AZ11356" s="138">
        <f t="shared" ca="1" si="200"/>
        <v>262000</v>
      </c>
      <c r="BA11356" s="138">
        <f t="shared" ca="1" si="201"/>
        <v>261999</v>
      </c>
      <c r="BB11356" s="138">
        <f t="shared" ca="1" si="202"/>
        <v>1</v>
      </c>
    </row>
    <row r="11357" spans="52:54" ht="15.75" customHeight="1">
      <c r="AZ11357" s="138">
        <f t="shared" ca="1" si="200"/>
        <v>276000</v>
      </c>
      <c r="BA11357" s="138">
        <f t="shared" ca="1" si="201"/>
        <v>275999</v>
      </c>
      <c r="BB11357" s="138">
        <f t="shared" ca="1" si="202"/>
        <v>1</v>
      </c>
    </row>
    <row r="11358" spans="52:54" ht="15.75" customHeight="1">
      <c r="AZ11358" s="138">
        <f t="shared" ca="1" si="200"/>
        <v>382000</v>
      </c>
      <c r="BA11358" s="138">
        <f t="shared" ca="1" si="201"/>
        <v>381999</v>
      </c>
      <c r="BB11358" s="138">
        <f t="shared" ca="1" si="202"/>
        <v>1</v>
      </c>
    </row>
    <row r="11359" spans="52:54" ht="15.75" customHeight="1">
      <c r="AZ11359" s="138">
        <f t="shared" ca="1" si="200"/>
        <v>104000</v>
      </c>
      <c r="BA11359" s="138">
        <f t="shared" ca="1" si="201"/>
        <v>103999</v>
      </c>
      <c r="BB11359" s="138">
        <f t="shared" ca="1" si="202"/>
        <v>1</v>
      </c>
    </row>
    <row r="11360" spans="52:54" ht="15.75" customHeight="1">
      <c r="AZ11360" s="138">
        <f t="shared" ca="1" si="200"/>
        <v>255000</v>
      </c>
      <c r="BA11360" s="138">
        <f t="shared" ca="1" si="201"/>
        <v>254999</v>
      </c>
      <c r="BB11360" s="138">
        <f t="shared" ca="1" si="202"/>
        <v>1</v>
      </c>
    </row>
    <row r="11361" spans="52:54" ht="15.75" customHeight="1">
      <c r="AZ11361" s="138">
        <f t="shared" ca="1" si="200"/>
        <v>361000</v>
      </c>
      <c r="BA11361" s="138">
        <f t="shared" ca="1" si="201"/>
        <v>360999</v>
      </c>
      <c r="BB11361" s="138">
        <f t="shared" ca="1" si="202"/>
        <v>1</v>
      </c>
    </row>
    <row r="11362" spans="52:54" ht="15.75" customHeight="1">
      <c r="AZ11362" s="138">
        <f t="shared" ca="1" si="200"/>
        <v>288000</v>
      </c>
      <c r="BA11362" s="138">
        <f t="shared" ca="1" si="201"/>
        <v>287999</v>
      </c>
      <c r="BB11362" s="138">
        <f t="shared" ca="1" si="202"/>
        <v>1</v>
      </c>
    </row>
    <row r="11363" spans="52:54" ht="15.75" customHeight="1">
      <c r="AZ11363" s="138">
        <f t="shared" ca="1" si="200"/>
        <v>244000</v>
      </c>
      <c r="BA11363" s="138">
        <f t="shared" ca="1" si="201"/>
        <v>243999</v>
      </c>
      <c r="BB11363" s="138">
        <f t="shared" ca="1" si="202"/>
        <v>1</v>
      </c>
    </row>
    <row r="11364" spans="52:54" ht="15.75" customHeight="1">
      <c r="AZ11364" s="138">
        <f t="shared" ca="1" si="200"/>
        <v>187000</v>
      </c>
      <c r="BA11364" s="138">
        <f t="shared" ca="1" si="201"/>
        <v>186999</v>
      </c>
      <c r="BB11364" s="138">
        <f t="shared" ca="1" si="202"/>
        <v>1</v>
      </c>
    </row>
    <row r="11365" spans="52:54" ht="15.75" customHeight="1">
      <c r="AZ11365" s="138">
        <f t="shared" ca="1" si="200"/>
        <v>157000</v>
      </c>
      <c r="BA11365" s="138">
        <f t="shared" ca="1" si="201"/>
        <v>156999</v>
      </c>
      <c r="BB11365" s="138">
        <f t="shared" ca="1" si="202"/>
        <v>1</v>
      </c>
    </row>
    <row r="11366" spans="52:54" ht="15.75" customHeight="1">
      <c r="AZ11366" s="138">
        <f t="shared" ca="1" si="200"/>
        <v>384000</v>
      </c>
      <c r="BA11366" s="138">
        <f t="shared" ca="1" si="201"/>
        <v>383999</v>
      </c>
      <c r="BB11366" s="138">
        <f t="shared" ca="1" si="202"/>
        <v>1</v>
      </c>
    </row>
    <row r="11367" spans="52:54" ht="15.75" customHeight="1">
      <c r="AZ11367" s="138">
        <f t="shared" ca="1" si="200"/>
        <v>172000</v>
      </c>
      <c r="BA11367" s="138">
        <f t="shared" ca="1" si="201"/>
        <v>171999</v>
      </c>
      <c r="BB11367" s="138">
        <f t="shared" ca="1" si="202"/>
        <v>1</v>
      </c>
    </row>
    <row r="11368" spans="52:54" ht="15.75" customHeight="1">
      <c r="AZ11368" s="138">
        <f t="shared" ca="1" si="200"/>
        <v>222000</v>
      </c>
      <c r="BA11368" s="138">
        <f t="shared" ca="1" si="201"/>
        <v>221999</v>
      </c>
      <c r="BB11368" s="138">
        <f t="shared" ca="1" si="202"/>
        <v>1</v>
      </c>
    </row>
    <row r="11369" spans="52:54" ht="15.75" customHeight="1">
      <c r="AZ11369" s="138">
        <f t="shared" ca="1" si="200"/>
        <v>206000</v>
      </c>
      <c r="BA11369" s="138">
        <f t="shared" ca="1" si="201"/>
        <v>205999</v>
      </c>
      <c r="BB11369" s="138">
        <f t="shared" ca="1" si="202"/>
        <v>1</v>
      </c>
    </row>
    <row r="11370" spans="52:54" ht="15.75" customHeight="1">
      <c r="AZ11370" s="138">
        <f t="shared" ca="1" si="200"/>
        <v>365000</v>
      </c>
      <c r="BA11370" s="138">
        <f t="shared" ca="1" si="201"/>
        <v>364999</v>
      </c>
      <c r="BB11370" s="138">
        <f t="shared" ca="1" si="202"/>
        <v>1</v>
      </c>
    </row>
    <row r="11371" spans="52:54" ht="15.75" customHeight="1">
      <c r="AZ11371" s="138">
        <f t="shared" ca="1" si="200"/>
        <v>174000</v>
      </c>
      <c r="BA11371" s="138">
        <f t="shared" ca="1" si="201"/>
        <v>173999</v>
      </c>
      <c r="BB11371" s="138">
        <f t="shared" ca="1" si="202"/>
        <v>1</v>
      </c>
    </row>
    <row r="11372" spans="52:54" ht="15.75" customHeight="1">
      <c r="AZ11372" s="138">
        <f t="shared" ca="1" si="200"/>
        <v>253000</v>
      </c>
      <c r="BA11372" s="138">
        <f t="shared" ca="1" si="201"/>
        <v>252999</v>
      </c>
      <c r="BB11372" s="138">
        <f t="shared" ca="1" si="202"/>
        <v>1</v>
      </c>
    </row>
    <row r="11373" spans="52:54" ht="15.75" customHeight="1">
      <c r="AZ11373" s="138">
        <f t="shared" ca="1" si="200"/>
        <v>358000</v>
      </c>
      <c r="BA11373" s="138">
        <f t="shared" ca="1" si="201"/>
        <v>357999</v>
      </c>
      <c r="BB11373" s="138">
        <f t="shared" ca="1" si="202"/>
        <v>1</v>
      </c>
    </row>
    <row r="11374" spans="52:54" ht="15.75" customHeight="1">
      <c r="AZ11374" s="138">
        <f t="shared" ca="1" si="200"/>
        <v>349000</v>
      </c>
      <c r="BA11374" s="138">
        <f t="shared" ca="1" si="201"/>
        <v>348999</v>
      </c>
      <c r="BB11374" s="138">
        <f t="shared" ca="1" si="202"/>
        <v>1</v>
      </c>
    </row>
    <row r="11375" spans="52:54" ht="15.75" customHeight="1">
      <c r="AZ11375" s="138">
        <f t="shared" ca="1" si="200"/>
        <v>287000</v>
      </c>
      <c r="BA11375" s="138">
        <f t="shared" ca="1" si="201"/>
        <v>286999</v>
      </c>
      <c r="BB11375" s="138">
        <f t="shared" ca="1" si="202"/>
        <v>1</v>
      </c>
    </row>
    <row r="11376" spans="52:54" ht="15.75" customHeight="1">
      <c r="AZ11376" s="138">
        <f t="shared" ca="1" si="200"/>
        <v>194000</v>
      </c>
      <c r="BA11376" s="138">
        <f t="shared" ca="1" si="201"/>
        <v>193999</v>
      </c>
      <c r="BB11376" s="138">
        <f t="shared" ca="1" si="202"/>
        <v>1</v>
      </c>
    </row>
    <row r="11377" spans="52:54" ht="15.75" customHeight="1">
      <c r="AZ11377" s="138">
        <f t="shared" ca="1" si="200"/>
        <v>123000</v>
      </c>
      <c r="BA11377" s="138">
        <f t="shared" ca="1" si="201"/>
        <v>122999</v>
      </c>
      <c r="BB11377" s="138">
        <f t="shared" ca="1" si="202"/>
        <v>1</v>
      </c>
    </row>
    <row r="11378" spans="52:54" ht="15.75" customHeight="1">
      <c r="AZ11378" s="138">
        <f t="shared" ca="1" si="200"/>
        <v>229000</v>
      </c>
      <c r="BA11378" s="138">
        <f t="shared" ca="1" si="201"/>
        <v>228999</v>
      </c>
      <c r="BB11378" s="138">
        <f t="shared" ca="1" si="202"/>
        <v>1</v>
      </c>
    </row>
    <row r="11379" spans="52:54" ht="15.75" customHeight="1">
      <c r="AZ11379" s="138">
        <f t="shared" ca="1" si="200"/>
        <v>280000</v>
      </c>
      <c r="BA11379" s="138">
        <f t="shared" ca="1" si="201"/>
        <v>279999</v>
      </c>
      <c r="BB11379" s="138">
        <f t="shared" ca="1" si="202"/>
        <v>1</v>
      </c>
    </row>
    <row r="11380" spans="52:54" ht="15.75" customHeight="1">
      <c r="AZ11380" s="138">
        <f t="shared" ca="1" si="200"/>
        <v>137000</v>
      </c>
      <c r="BA11380" s="138">
        <f t="shared" ca="1" si="201"/>
        <v>136999</v>
      </c>
      <c r="BB11380" s="138">
        <f t="shared" ca="1" si="202"/>
        <v>1</v>
      </c>
    </row>
    <row r="11381" spans="52:54" ht="15.75" customHeight="1">
      <c r="AZ11381" s="138">
        <f t="shared" ca="1" si="200"/>
        <v>364000</v>
      </c>
      <c r="BA11381" s="138">
        <f t="shared" ca="1" si="201"/>
        <v>363999</v>
      </c>
      <c r="BB11381" s="138">
        <f t="shared" ca="1" si="202"/>
        <v>1</v>
      </c>
    </row>
    <row r="11382" spans="52:54" ht="15.75" customHeight="1">
      <c r="AZ11382" s="138">
        <f t="shared" ca="1" si="200"/>
        <v>292000</v>
      </c>
      <c r="BA11382" s="138">
        <f t="shared" ca="1" si="201"/>
        <v>291999</v>
      </c>
      <c r="BB11382" s="138">
        <f t="shared" ca="1" si="202"/>
        <v>1</v>
      </c>
    </row>
    <row r="11383" spans="52:54" ht="15.75" customHeight="1">
      <c r="AZ11383" s="138">
        <f t="shared" ca="1" si="200"/>
        <v>377000</v>
      </c>
      <c r="BA11383" s="138">
        <f t="shared" ca="1" si="201"/>
        <v>376999</v>
      </c>
      <c r="BB11383" s="138">
        <f t="shared" ca="1" si="202"/>
        <v>1</v>
      </c>
    </row>
    <row r="11384" spans="52:54" ht="15.75" customHeight="1">
      <c r="AZ11384" s="138">
        <f t="shared" ca="1" si="200"/>
        <v>257000</v>
      </c>
      <c r="BA11384" s="138">
        <f t="shared" ca="1" si="201"/>
        <v>256999</v>
      </c>
      <c r="BB11384" s="138">
        <f t="shared" ca="1" si="202"/>
        <v>1</v>
      </c>
    </row>
    <row r="11385" spans="52:54" ht="15.75" customHeight="1">
      <c r="AZ11385" s="138">
        <f t="shared" ca="1" si="200"/>
        <v>189000</v>
      </c>
      <c r="BA11385" s="138">
        <f t="shared" ca="1" si="201"/>
        <v>188999</v>
      </c>
      <c r="BB11385" s="138">
        <f t="shared" ca="1" si="202"/>
        <v>1</v>
      </c>
    </row>
    <row r="11386" spans="52:54" ht="15.75" customHeight="1">
      <c r="AZ11386" s="138">
        <f t="shared" ca="1" si="200"/>
        <v>305000</v>
      </c>
      <c r="BA11386" s="138">
        <f t="shared" ca="1" si="201"/>
        <v>304999</v>
      </c>
      <c r="BB11386" s="138">
        <f t="shared" ca="1" si="202"/>
        <v>1</v>
      </c>
    </row>
    <row r="11387" spans="52:54" ht="15.75" customHeight="1">
      <c r="AZ11387" s="138">
        <f t="shared" ca="1" si="200"/>
        <v>186000</v>
      </c>
      <c r="BA11387" s="138">
        <f t="shared" ca="1" si="201"/>
        <v>185999</v>
      </c>
      <c r="BB11387" s="138">
        <f t="shared" ca="1" si="202"/>
        <v>1</v>
      </c>
    </row>
    <row r="11388" spans="52:54" ht="15.75" customHeight="1">
      <c r="AZ11388" s="138">
        <f t="shared" ca="1" si="200"/>
        <v>243000</v>
      </c>
      <c r="BA11388" s="138">
        <f t="shared" ca="1" si="201"/>
        <v>242999</v>
      </c>
      <c r="BB11388" s="138">
        <f t="shared" ca="1" si="202"/>
        <v>1</v>
      </c>
    </row>
    <row r="11389" spans="52:54" ht="15.75" customHeight="1">
      <c r="AZ11389" s="138">
        <f t="shared" ca="1" si="200"/>
        <v>287000</v>
      </c>
      <c r="BA11389" s="138">
        <f t="shared" ca="1" si="201"/>
        <v>286999</v>
      </c>
      <c r="BB11389" s="138">
        <f t="shared" ca="1" si="202"/>
        <v>1</v>
      </c>
    </row>
    <row r="11390" spans="52:54" ht="15.75" customHeight="1">
      <c r="AZ11390" s="138">
        <f t="shared" ca="1" si="200"/>
        <v>278000</v>
      </c>
      <c r="BA11390" s="138">
        <f t="shared" ca="1" si="201"/>
        <v>277999</v>
      </c>
      <c r="BB11390" s="138">
        <f t="shared" ca="1" si="202"/>
        <v>1</v>
      </c>
    </row>
    <row r="11391" spans="52:54" ht="15.75" customHeight="1">
      <c r="AZ11391" s="138">
        <f t="shared" ca="1" si="200"/>
        <v>280000</v>
      </c>
      <c r="BA11391" s="138">
        <f t="shared" ca="1" si="201"/>
        <v>279999</v>
      </c>
      <c r="BB11391" s="138">
        <f t="shared" ca="1" si="202"/>
        <v>1</v>
      </c>
    </row>
    <row r="11392" spans="52:54" ht="15.75" customHeight="1">
      <c r="AZ11392" s="138">
        <f t="shared" ca="1" si="200"/>
        <v>242000</v>
      </c>
      <c r="BA11392" s="138">
        <f t="shared" ca="1" si="201"/>
        <v>241999</v>
      </c>
      <c r="BB11392" s="138">
        <f t="shared" ca="1" si="202"/>
        <v>1</v>
      </c>
    </row>
    <row r="11393" spans="52:54" ht="15.75" customHeight="1">
      <c r="AZ11393" s="138">
        <f t="shared" ca="1" si="200"/>
        <v>221000</v>
      </c>
      <c r="BA11393" s="138">
        <f t="shared" ca="1" si="201"/>
        <v>220999</v>
      </c>
      <c r="BB11393" s="138">
        <f t="shared" ca="1" si="202"/>
        <v>1</v>
      </c>
    </row>
    <row r="11394" spans="52:54" ht="15.75" customHeight="1">
      <c r="AZ11394" s="138">
        <f t="shared" ca="1" si="200"/>
        <v>301000</v>
      </c>
      <c r="BA11394" s="138">
        <f t="shared" ca="1" si="201"/>
        <v>300999</v>
      </c>
      <c r="BB11394" s="138">
        <f t="shared" ca="1" si="202"/>
        <v>1</v>
      </c>
    </row>
    <row r="11395" spans="52:54" ht="15.75" customHeight="1">
      <c r="AZ11395" s="138">
        <f t="shared" ca="1" si="200"/>
        <v>177000</v>
      </c>
      <c r="BA11395" s="138">
        <f t="shared" ca="1" si="201"/>
        <v>176999</v>
      </c>
      <c r="BB11395" s="138">
        <f t="shared" ca="1" si="202"/>
        <v>1</v>
      </c>
    </row>
    <row r="11396" spans="52:54" ht="15.75" customHeight="1">
      <c r="AZ11396" s="138">
        <f t="shared" ca="1" si="200"/>
        <v>376000</v>
      </c>
      <c r="BA11396" s="138">
        <f t="shared" ca="1" si="201"/>
        <v>375999</v>
      </c>
      <c r="BB11396" s="138">
        <f t="shared" ca="1" si="202"/>
        <v>1</v>
      </c>
    </row>
    <row r="11397" spans="52:54" ht="15.75" customHeight="1">
      <c r="AZ11397" s="138">
        <f t="shared" ca="1" si="200"/>
        <v>292000</v>
      </c>
      <c r="BA11397" s="138">
        <f t="shared" ca="1" si="201"/>
        <v>291999</v>
      </c>
      <c r="BB11397" s="138">
        <f t="shared" ca="1" si="202"/>
        <v>1</v>
      </c>
    </row>
    <row r="11398" spans="52:54" ht="15.75" customHeight="1">
      <c r="AZ11398" s="138">
        <f t="shared" ca="1" si="200"/>
        <v>100000</v>
      </c>
      <c r="BA11398" s="138">
        <f t="shared" ca="1" si="201"/>
        <v>99999</v>
      </c>
      <c r="BB11398" s="138">
        <f t="shared" ca="1" si="202"/>
        <v>1</v>
      </c>
    </row>
    <row r="11399" spans="52:54" ht="15.75" customHeight="1">
      <c r="AZ11399" s="138">
        <f t="shared" ca="1" si="200"/>
        <v>126000</v>
      </c>
      <c r="BA11399" s="138">
        <f t="shared" ca="1" si="201"/>
        <v>125999</v>
      </c>
      <c r="BB11399" s="138">
        <f t="shared" ca="1" si="202"/>
        <v>1</v>
      </c>
    </row>
    <row r="11400" spans="52:54" ht="15.75" customHeight="1">
      <c r="AZ11400" s="138">
        <f t="shared" ca="1" si="200"/>
        <v>199000</v>
      </c>
      <c r="BA11400" s="138">
        <f t="shared" ca="1" si="201"/>
        <v>198999</v>
      </c>
      <c r="BB11400" s="138">
        <f t="shared" ca="1" si="202"/>
        <v>1</v>
      </c>
    </row>
    <row r="11401" spans="52:54" ht="15.75" customHeight="1">
      <c r="AZ11401" s="138">
        <f t="shared" ca="1" si="200"/>
        <v>327000</v>
      </c>
      <c r="BA11401" s="138">
        <f t="shared" ca="1" si="201"/>
        <v>326999</v>
      </c>
      <c r="BB11401" s="138">
        <f t="shared" ca="1" si="202"/>
        <v>1</v>
      </c>
    </row>
    <row r="11402" spans="52:54" ht="15.75" customHeight="1">
      <c r="AZ11402" s="138">
        <f t="shared" ca="1" si="200"/>
        <v>378000</v>
      </c>
      <c r="BA11402" s="138">
        <f t="shared" ca="1" si="201"/>
        <v>377999</v>
      </c>
      <c r="BB11402" s="138">
        <f t="shared" ca="1" si="202"/>
        <v>1</v>
      </c>
    </row>
    <row r="11403" spans="52:54" ht="15.75" customHeight="1">
      <c r="AZ11403" s="138">
        <f t="shared" ca="1" si="200"/>
        <v>284000</v>
      </c>
      <c r="BA11403" s="138">
        <f t="shared" ca="1" si="201"/>
        <v>283999</v>
      </c>
      <c r="BB11403" s="138">
        <f t="shared" ca="1" si="202"/>
        <v>1</v>
      </c>
    </row>
    <row r="11404" spans="52:54" ht="15.75" customHeight="1">
      <c r="AZ11404" s="138">
        <f t="shared" ca="1" si="200"/>
        <v>248000</v>
      </c>
      <c r="BA11404" s="138">
        <f t="shared" ca="1" si="201"/>
        <v>247999</v>
      </c>
      <c r="BB11404" s="138">
        <f t="shared" ca="1" si="202"/>
        <v>1</v>
      </c>
    </row>
    <row r="11405" spans="52:54" ht="15.75" customHeight="1">
      <c r="AZ11405" s="138">
        <f t="shared" ca="1" si="200"/>
        <v>173000</v>
      </c>
      <c r="BA11405" s="138">
        <f t="shared" ca="1" si="201"/>
        <v>172999</v>
      </c>
      <c r="BB11405" s="138">
        <f t="shared" ca="1" si="202"/>
        <v>1</v>
      </c>
    </row>
    <row r="11406" spans="52:54" ht="15.75" customHeight="1">
      <c r="AZ11406" s="138">
        <f t="shared" ca="1" si="200"/>
        <v>353000</v>
      </c>
      <c r="BA11406" s="138">
        <f t="shared" ca="1" si="201"/>
        <v>352999</v>
      </c>
      <c r="BB11406" s="138">
        <f t="shared" ca="1" si="202"/>
        <v>1</v>
      </c>
    </row>
    <row r="11407" spans="52:54" ht="15.75" customHeight="1">
      <c r="AZ11407" s="138">
        <f t="shared" ca="1" si="200"/>
        <v>382000</v>
      </c>
      <c r="BA11407" s="138">
        <f t="shared" ca="1" si="201"/>
        <v>381999</v>
      </c>
      <c r="BB11407" s="138">
        <f t="shared" ca="1" si="202"/>
        <v>1</v>
      </c>
    </row>
    <row r="11408" spans="52:54" ht="15.75" customHeight="1">
      <c r="AZ11408" s="138">
        <f t="shared" ca="1" si="200"/>
        <v>131000</v>
      </c>
      <c r="BA11408" s="138">
        <f t="shared" ca="1" si="201"/>
        <v>130999</v>
      </c>
      <c r="BB11408" s="138">
        <f t="shared" ca="1" si="202"/>
        <v>1</v>
      </c>
    </row>
    <row r="11409" spans="52:54" ht="15.75" customHeight="1">
      <c r="AZ11409" s="138">
        <f t="shared" ca="1" si="200"/>
        <v>160000</v>
      </c>
      <c r="BA11409" s="138">
        <f t="shared" ca="1" si="201"/>
        <v>159999</v>
      </c>
      <c r="BB11409" s="138">
        <f t="shared" ca="1" si="202"/>
        <v>1</v>
      </c>
    </row>
    <row r="11410" spans="52:54" ht="15.75" customHeight="1">
      <c r="AZ11410" s="138">
        <f t="shared" ca="1" si="200"/>
        <v>166000</v>
      </c>
      <c r="BA11410" s="138">
        <f t="shared" ca="1" si="201"/>
        <v>165999</v>
      </c>
      <c r="BB11410" s="138">
        <f t="shared" ca="1" si="202"/>
        <v>1</v>
      </c>
    </row>
    <row r="11411" spans="52:54" ht="15.75" customHeight="1">
      <c r="AZ11411" s="138">
        <f t="shared" ca="1" si="200"/>
        <v>394000</v>
      </c>
      <c r="BA11411" s="138">
        <f t="shared" ca="1" si="201"/>
        <v>393999</v>
      </c>
      <c r="BB11411" s="138">
        <f t="shared" ca="1" si="202"/>
        <v>1</v>
      </c>
    </row>
    <row r="11412" spans="52:54" ht="15.75" customHeight="1">
      <c r="AZ11412" s="138">
        <f t="shared" ca="1" si="200"/>
        <v>226000</v>
      </c>
      <c r="BA11412" s="138">
        <f t="shared" ca="1" si="201"/>
        <v>225999</v>
      </c>
      <c r="BB11412" s="138">
        <f t="shared" ca="1" si="202"/>
        <v>1</v>
      </c>
    </row>
    <row r="11413" spans="52:54" ht="15.75" customHeight="1">
      <c r="AZ11413" s="138">
        <f t="shared" ca="1" si="200"/>
        <v>197000</v>
      </c>
      <c r="BA11413" s="138">
        <f t="shared" ca="1" si="201"/>
        <v>196999</v>
      </c>
      <c r="BB11413" s="138">
        <f t="shared" ca="1" si="202"/>
        <v>1</v>
      </c>
    </row>
    <row r="11414" spans="52:54" ht="15.75" customHeight="1">
      <c r="AZ11414" s="138">
        <f t="shared" ca="1" si="200"/>
        <v>260000</v>
      </c>
      <c r="BA11414" s="138">
        <f t="shared" ca="1" si="201"/>
        <v>259999</v>
      </c>
      <c r="BB11414" s="138">
        <f t="shared" ca="1" si="202"/>
        <v>1</v>
      </c>
    </row>
    <row r="11415" spans="52:54" ht="15.75" customHeight="1">
      <c r="AZ11415" s="138">
        <f t="shared" ca="1" si="200"/>
        <v>163000</v>
      </c>
      <c r="BA11415" s="138">
        <f t="shared" ca="1" si="201"/>
        <v>162999</v>
      </c>
      <c r="BB11415" s="138">
        <f t="shared" ca="1" si="202"/>
        <v>1</v>
      </c>
    </row>
    <row r="11416" spans="52:54" ht="15.75" customHeight="1">
      <c r="AZ11416" s="138">
        <f t="shared" ca="1" si="200"/>
        <v>248000</v>
      </c>
      <c r="BA11416" s="138">
        <f t="shared" ca="1" si="201"/>
        <v>247999</v>
      </c>
      <c r="BB11416" s="138">
        <f t="shared" ca="1" si="202"/>
        <v>1</v>
      </c>
    </row>
    <row r="11417" spans="52:54" ht="15.75" customHeight="1">
      <c r="AZ11417" s="138">
        <f t="shared" ca="1" si="200"/>
        <v>233000</v>
      </c>
      <c r="BA11417" s="138">
        <f t="shared" ca="1" si="201"/>
        <v>232999</v>
      </c>
      <c r="BB11417" s="138">
        <f t="shared" ca="1" si="202"/>
        <v>1</v>
      </c>
    </row>
    <row r="11418" spans="52:54" ht="15.75" customHeight="1">
      <c r="AZ11418" s="138">
        <f t="shared" ca="1" si="200"/>
        <v>342000</v>
      </c>
      <c r="BA11418" s="138">
        <f t="shared" ca="1" si="201"/>
        <v>341999</v>
      </c>
      <c r="BB11418" s="138">
        <f t="shared" ca="1" si="202"/>
        <v>1</v>
      </c>
    </row>
    <row r="11419" spans="52:54" ht="15.75" customHeight="1">
      <c r="AZ11419" s="138">
        <f t="shared" ca="1" si="200"/>
        <v>187000</v>
      </c>
      <c r="BA11419" s="138">
        <f t="shared" ca="1" si="201"/>
        <v>186999</v>
      </c>
      <c r="BB11419" s="138">
        <f t="shared" ca="1" si="202"/>
        <v>1</v>
      </c>
    </row>
    <row r="11420" spans="52:54" ht="15.75" customHeight="1">
      <c r="AZ11420" s="138">
        <f t="shared" ca="1" si="200"/>
        <v>242000</v>
      </c>
      <c r="BA11420" s="138">
        <f t="shared" ca="1" si="201"/>
        <v>241999</v>
      </c>
      <c r="BB11420" s="138">
        <f t="shared" ca="1" si="202"/>
        <v>1</v>
      </c>
    </row>
    <row r="11421" spans="52:54" ht="15.75" customHeight="1">
      <c r="AZ11421" s="138">
        <f t="shared" ca="1" si="200"/>
        <v>177000</v>
      </c>
      <c r="BA11421" s="138">
        <f t="shared" ca="1" si="201"/>
        <v>176999</v>
      </c>
      <c r="BB11421" s="138">
        <f t="shared" ca="1" si="202"/>
        <v>1</v>
      </c>
    </row>
    <row r="11422" spans="52:54" ht="15.75" customHeight="1">
      <c r="AZ11422" s="138">
        <f t="shared" ca="1" si="200"/>
        <v>206000</v>
      </c>
      <c r="BA11422" s="138">
        <f t="shared" ca="1" si="201"/>
        <v>205999</v>
      </c>
      <c r="BB11422" s="138">
        <f t="shared" ca="1" si="202"/>
        <v>1</v>
      </c>
    </row>
    <row r="11423" spans="52:54" ht="15.75" customHeight="1">
      <c r="AZ11423" s="138">
        <f t="shared" ca="1" si="200"/>
        <v>112000</v>
      </c>
      <c r="BA11423" s="138">
        <f t="shared" ca="1" si="201"/>
        <v>111999</v>
      </c>
      <c r="BB11423" s="138">
        <f t="shared" ca="1" si="202"/>
        <v>1</v>
      </c>
    </row>
    <row r="11424" spans="52:54" ht="15.75" customHeight="1">
      <c r="AZ11424" s="138">
        <f t="shared" ca="1" si="200"/>
        <v>314000</v>
      </c>
      <c r="BA11424" s="138">
        <f t="shared" ca="1" si="201"/>
        <v>313999</v>
      </c>
      <c r="BB11424" s="138">
        <f t="shared" ca="1" si="202"/>
        <v>1</v>
      </c>
    </row>
    <row r="11425" spans="52:54" ht="15.75" customHeight="1">
      <c r="AZ11425" s="138">
        <f t="shared" ca="1" si="200"/>
        <v>118000</v>
      </c>
      <c r="BA11425" s="138">
        <f t="shared" ca="1" si="201"/>
        <v>117999</v>
      </c>
      <c r="BB11425" s="138">
        <f t="shared" ca="1" si="202"/>
        <v>1</v>
      </c>
    </row>
    <row r="11426" spans="52:54" ht="15.75" customHeight="1">
      <c r="AZ11426" s="138">
        <f t="shared" ca="1" si="200"/>
        <v>156000</v>
      </c>
      <c r="BA11426" s="138">
        <f t="shared" ca="1" si="201"/>
        <v>155999</v>
      </c>
      <c r="BB11426" s="138">
        <f t="shared" ca="1" si="202"/>
        <v>1</v>
      </c>
    </row>
    <row r="11427" spans="52:54" ht="15.75" customHeight="1">
      <c r="AZ11427" s="138">
        <f t="shared" ca="1" si="200"/>
        <v>389000</v>
      </c>
      <c r="BA11427" s="138">
        <f t="shared" ca="1" si="201"/>
        <v>388999</v>
      </c>
      <c r="BB11427" s="138">
        <f t="shared" ca="1" si="202"/>
        <v>1</v>
      </c>
    </row>
    <row r="11428" spans="52:54" ht="15.75" customHeight="1">
      <c r="AZ11428" s="138">
        <f t="shared" ca="1" si="200"/>
        <v>241000</v>
      </c>
      <c r="BA11428" s="138">
        <f t="shared" ca="1" si="201"/>
        <v>240999</v>
      </c>
      <c r="BB11428" s="138">
        <f t="shared" ca="1" si="202"/>
        <v>1</v>
      </c>
    </row>
    <row r="11429" spans="52:54" ht="15.75" customHeight="1">
      <c r="AZ11429" s="138">
        <f t="shared" ca="1" si="200"/>
        <v>299000</v>
      </c>
      <c r="BA11429" s="138">
        <f t="shared" ca="1" si="201"/>
        <v>298999</v>
      </c>
      <c r="BB11429" s="138">
        <f t="shared" ca="1" si="202"/>
        <v>1</v>
      </c>
    </row>
    <row r="11430" spans="52:54" ht="15.75" customHeight="1">
      <c r="AZ11430" s="138">
        <f t="shared" ca="1" si="200"/>
        <v>259000</v>
      </c>
      <c r="BA11430" s="138">
        <f t="shared" ca="1" si="201"/>
        <v>258999</v>
      </c>
      <c r="BB11430" s="138">
        <f t="shared" ca="1" si="202"/>
        <v>1</v>
      </c>
    </row>
    <row r="11431" spans="52:54" ht="15.75" customHeight="1">
      <c r="AZ11431" s="138">
        <f t="shared" ca="1" si="200"/>
        <v>337000</v>
      </c>
      <c r="BA11431" s="138">
        <f t="shared" ca="1" si="201"/>
        <v>336999</v>
      </c>
      <c r="BB11431" s="138">
        <f t="shared" ca="1" si="202"/>
        <v>1</v>
      </c>
    </row>
    <row r="11432" spans="52:54" ht="15.75" customHeight="1">
      <c r="AZ11432" s="138">
        <f t="shared" ca="1" si="200"/>
        <v>299000</v>
      </c>
      <c r="BA11432" s="138">
        <f t="shared" ca="1" si="201"/>
        <v>298999</v>
      </c>
      <c r="BB11432" s="138">
        <f t="shared" ca="1" si="202"/>
        <v>1</v>
      </c>
    </row>
    <row r="11433" spans="52:54" ht="15.75" customHeight="1">
      <c r="AZ11433" s="138">
        <f t="shared" ca="1" si="200"/>
        <v>136000</v>
      </c>
      <c r="BA11433" s="138">
        <f t="shared" ca="1" si="201"/>
        <v>135999</v>
      </c>
      <c r="BB11433" s="138">
        <f t="shared" ca="1" si="202"/>
        <v>1</v>
      </c>
    </row>
    <row r="11434" spans="52:54" ht="15.75" customHeight="1">
      <c r="AZ11434" s="138">
        <f t="shared" ca="1" si="200"/>
        <v>349000</v>
      </c>
      <c r="BA11434" s="138">
        <f t="shared" ca="1" si="201"/>
        <v>348999</v>
      </c>
      <c r="BB11434" s="138">
        <f t="shared" ca="1" si="202"/>
        <v>1</v>
      </c>
    </row>
    <row r="11435" spans="52:54" ht="15.75" customHeight="1">
      <c r="AZ11435" s="138">
        <f t="shared" ca="1" si="200"/>
        <v>137000</v>
      </c>
      <c r="BA11435" s="138">
        <f t="shared" ca="1" si="201"/>
        <v>136999</v>
      </c>
      <c r="BB11435" s="138">
        <f t="shared" ca="1" si="202"/>
        <v>1</v>
      </c>
    </row>
    <row r="11436" spans="52:54" ht="15.75" customHeight="1">
      <c r="AZ11436" s="138">
        <f t="shared" ca="1" si="200"/>
        <v>220000</v>
      </c>
      <c r="BA11436" s="138">
        <f t="shared" ca="1" si="201"/>
        <v>219999</v>
      </c>
      <c r="BB11436" s="138">
        <f t="shared" ca="1" si="202"/>
        <v>1</v>
      </c>
    </row>
    <row r="11437" spans="52:54" ht="15.75" customHeight="1">
      <c r="AZ11437" s="138">
        <f t="shared" ca="1" si="200"/>
        <v>310000</v>
      </c>
      <c r="BA11437" s="138">
        <f t="shared" ca="1" si="201"/>
        <v>309999</v>
      </c>
      <c r="BB11437" s="138">
        <f t="shared" ca="1" si="202"/>
        <v>1</v>
      </c>
    </row>
    <row r="11438" spans="52:54" ht="15.75" customHeight="1">
      <c r="AZ11438" s="138">
        <f t="shared" ca="1" si="200"/>
        <v>163000</v>
      </c>
      <c r="BA11438" s="138">
        <f t="shared" ca="1" si="201"/>
        <v>162999</v>
      </c>
      <c r="BB11438" s="138">
        <f t="shared" ca="1" si="202"/>
        <v>1</v>
      </c>
    </row>
    <row r="11439" spans="52:54" ht="15.75" customHeight="1">
      <c r="AZ11439" s="138">
        <f t="shared" ca="1" si="200"/>
        <v>220000</v>
      </c>
      <c r="BA11439" s="138">
        <f t="shared" ca="1" si="201"/>
        <v>219999</v>
      </c>
      <c r="BB11439" s="138">
        <f t="shared" ca="1" si="202"/>
        <v>1</v>
      </c>
    </row>
    <row r="11440" spans="52:54" ht="15.75" customHeight="1">
      <c r="AZ11440" s="138">
        <f t="shared" ca="1" si="200"/>
        <v>180000</v>
      </c>
      <c r="BA11440" s="138">
        <f t="shared" ca="1" si="201"/>
        <v>179999</v>
      </c>
      <c r="BB11440" s="138">
        <f t="shared" ca="1" si="202"/>
        <v>1</v>
      </c>
    </row>
    <row r="11441" spans="52:54" ht="15.75" customHeight="1">
      <c r="AZ11441" s="138">
        <f t="shared" ca="1" si="200"/>
        <v>233000</v>
      </c>
      <c r="BA11441" s="138">
        <f t="shared" ca="1" si="201"/>
        <v>232999</v>
      </c>
      <c r="BB11441" s="138">
        <f t="shared" ca="1" si="202"/>
        <v>1</v>
      </c>
    </row>
    <row r="11442" spans="52:54" ht="15.75" customHeight="1">
      <c r="AZ11442" s="138">
        <f t="shared" ca="1" si="200"/>
        <v>228000</v>
      </c>
      <c r="BA11442" s="138">
        <f t="shared" ca="1" si="201"/>
        <v>227999</v>
      </c>
      <c r="BB11442" s="138">
        <f t="shared" ca="1" si="202"/>
        <v>1</v>
      </c>
    </row>
    <row r="11443" spans="52:54" ht="15.75" customHeight="1">
      <c r="AZ11443" s="138">
        <f t="shared" ca="1" si="200"/>
        <v>229000</v>
      </c>
      <c r="BA11443" s="138">
        <f t="shared" ca="1" si="201"/>
        <v>228999</v>
      </c>
      <c r="BB11443" s="138">
        <f t="shared" ca="1" si="202"/>
        <v>1</v>
      </c>
    </row>
    <row r="11444" spans="52:54" ht="15.75" customHeight="1">
      <c r="AZ11444" s="138">
        <f t="shared" ca="1" si="200"/>
        <v>301000</v>
      </c>
      <c r="BA11444" s="138">
        <f t="shared" ca="1" si="201"/>
        <v>300999</v>
      </c>
      <c r="BB11444" s="138">
        <f t="shared" ca="1" si="202"/>
        <v>1</v>
      </c>
    </row>
    <row r="11445" spans="52:54" ht="15.75" customHeight="1">
      <c r="AZ11445" s="138">
        <f t="shared" ca="1" si="200"/>
        <v>344000</v>
      </c>
      <c r="BA11445" s="138">
        <f t="shared" ca="1" si="201"/>
        <v>343999</v>
      </c>
      <c r="BB11445" s="138">
        <f t="shared" ca="1" si="202"/>
        <v>1</v>
      </c>
    </row>
    <row r="11446" spans="52:54" ht="15.75" customHeight="1">
      <c r="AZ11446" s="138">
        <f t="shared" ca="1" si="200"/>
        <v>196000</v>
      </c>
      <c r="BA11446" s="138">
        <f t="shared" ca="1" si="201"/>
        <v>195999</v>
      </c>
      <c r="BB11446" s="138">
        <f t="shared" ca="1" si="202"/>
        <v>1</v>
      </c>
    </row>
    <row r="11447" spans="52:54" ht="15.75" customHeight="1">
      <c r="AZ11447" s="138">
        <f t="shared" ca="1" si="200"/>
        <v>384000</v>
      </c>
      <c r="BA11447" s="138">
        <f t="shared" ca="1" si="201"/>
        <v>383999</v>
      </c>
      <c r="BB11447" s="138">
        <f t="shared" ca="1" si="202"/>
        <v>1</v>
      </c>
    </row>
    <row r="11448" spans="52:54" ht="15.75" customHeight="1">
      <c r="AZ11448" s="138">
        <f t="shared" ca="1" si="200"/>
        <v>306000</v>
      </c>
      <c r="BA11448" s="138">
        <f t="shared" ca="1" si="201"/>
        <v>305999</v>
      </c>
      <c r="BB11448" s="138">
        <f t="shared" ca="1" si="202"/>
        <v>1</v>
      </c>
    </row>
    <row r="11449" spans="52:54" ht="15.75" customHeight="1">
      <c r="AZ11449" s="138">
        <f t="shared" ca="1" si="200"/>
        <v>199000</v>
      </c>
      <c r="BA11449" s="138">
        <f t="shared" ca="1" si="201"/>
        <v>198999</v>
      </c>
      <c r="BB11449" s="138">
        <f t="shared" ca="1" si="202"/>
        <v>1</v>
      </c>
    </row>
    <row r="11450" spans="52:54" ht="15.75" customHeight="1">
      <c r="AZ11450" s="138">
        <f t="shared" ca="1" si="200"/>
        <v>141000</v>
      </c>
      <c r="BA11450" s="138">
        <f t="shared" ca="1" si="201"/>
        <v>140999</v>
      </c>
      <c r="BB11450" s="138">
        <f t="shared" ca="1" si="202"/>
        <v>1</v>
      </c>
    </row>
    <row r="11451" spans="52:54" ht="15.75" customHeight="1">
      <c r="AZ11451" s="138">
        <f t="shared" ca="1" si="200"/>
        <v>338000</v>
      </c>
      <c r="BA11451" s="138">
        <f t="shared" ca="1" si="201"/>
        <v>337999</v>
      </c>
      <c r="BB11451" s="138">
        <f t="shared" ca="1" si="202"/>
        <v>1</v>
      </c>
    </row>
    <row r="11452" spans="52:54" ht="15.75" customHeight="1">
      <c r="AZ11452" s="138">
        <f t="shared" ca="1" si="200"/>
        <v>126000</v>
      </c>
      <c r="BA11452" s="138">
        <f t="shared" ca="1" si="201"/>
        <v>125999</v>
      </c>
      <c r="BB11452" s="138">
        <f t="shared" ca="1" si="202"/>
        <v>1</v>
      </c>
    </row>
    <row r="11453" spans="52:54" ht="15.75" customHeight="1">
      <c r="AZ11453" s="138">
        <f t="shared" ca="1" si="200"/>
        <v>382000</v>
      </c>
      <c r="BA11453" s="138">
        <f t="shared" ca="1" si="201"/>
        <v>381999</v>
      </c>
      <c r="BB11453" s="138">
        <f t="shared" ca="1" si="202"/>
        <v>1</v>
      </c>
    </row>
    <row r="11454" spans="52:54" ht="15.75" customHeight="1">
      <c r="AZ11454" s="138">
        <f t="shared" ca="1" si="200"/>
        <v>272000</v>
      </c>
      <c r="BA11454" s="138">
        <f t="shared" ca="1" si="201"/>
        <v>271999</v>
      </c>
      <c r="BB11454" s="138">
        <f t="shared" ca="1" si="202"/>
        <v>1</v>
      </c>
    </row>
    <row r="11455" spans="52:54" ht="15.75" customHeight="1">
      <c r="AZ11455" s="138">
        <f t="shared" ca="1" si="200"/>
        <v>124000</v>
      </c>
      <c r="BA11455" s="138">
        <f t="shared" ca="1" si="201"/>
        <v>123999</v>
      </c>
      <c r="BB11455" s="138">
        <f t="shared" ca="1" si="202"/>
        <v>1</v>
      </c>
    </row>
    <row r="11456" spans="52:54" ht="15.75" customHeight="1">
      <c r="AZ11456" s="138">
        <f t="shared" ca="1" si="200"/>
        <v>219000</v>
      </c>
      <c r="BA11456" s="138">
        <f t="shared" ca="1" si="201"/>
        <v>218999</v>
      </c>
      <c r="BB11456" s="138">
        <f t="shared" ca="1" si="202"/>
        <v>1</v>
      </c>
    </row>
    <row r="11457" spans="52:54" ht="15.75" customHeight="1">
      <c r="AZ11457" s="138">
        <f t="shared" ca="1" si="200"/>
        <v>340000</v>
      </c>
      <c r="BA11457" s="138">
        <f t="shared" ca="1" si="201"/>
        <v>339999</v>
      </c>
      <c r="BB11457" s="138">
        <f t="shared" ca="1" si="202"/>
        <v>1</v>
      </c>
    </row>
    <row r="11458" spans="52:54" ht="15.75" customHeight="1">
      <c r="AZ11458" s="138">
        <f t="shared" ca="1" si="200"/>
        <v>394000</v>
      </c>
      <c r="BA11458" s="138">
        <f t="shared" ca="1" si="201"/>
        <v>393999</v>
      </c>
      <c r="BB11458" s="138">
        <f t="shared" ca="1" si="202"/>
        <v>1</v>
      </c>
    </row>
    <row r="11459" spans="52:54" ht="15.75" customHeight="1">
      <c r="AZ11459" s="138">
        <f t="shared" ca="1" si="200"/>
        <v>251000</v>
      </c>
      <c r="BA11459" s="138">
        <f t="shared" ca="1" si="201"/>
        <v>250999</v>
      </c>
      <c r="BB11459" s="138">
        <f t="shared" ca="1" si="202"/>
        <v>1</v>
      </c>
    </row>
    <row r="11460" spans="52:54" ht="15.75" customHeight="1">
      <c r="AZ11460" s="138">
        <f t="shared" ca="1" si="200"/>
        <v>303000</v>
      </c>
      <c r="BA11460" s="138">
        <f t="shared" ca="1" si="201"/>
        <v>302999</v>
      </c>
      <c r="BB11460" s="138">
        <f t="shared" ca="1" si="202"/>
        <v>1</v>
      </c>
    </row>
    <row r="11461" spans="52:54" ht="15.75" customHeight="1">
      <c r="AZ11461" s="138">
        <f t="shared" ca="1" si="200"/>
        <v>213000</v>
      </c>
      <c r="BA11461" s="138">
        <f t="shared" ca="1" si="201"/>
        <v>212999</v>
      </c>
      <c r="BB11461" s="138">
        <f t="shared" ca="1" si="202"/>
        <v>1</v>
      </c>
    </row>
    <row r="11462" spans="52:54" ht="15.75" customHeight="1">
      <c r="AZ11462" s="138">
        <f t="shared" ca="1" si="200"/>
        <v>121000</v>
      </c>
      <c r="BA11462" s="138">
        <f t="shared" ca="1" si="201"/>
        <v>120999</v>
      </c>
      <c r="BB11462" s="138">
        <f t="shared" ca="1" si="202"/>
        <v>1</v>
      </c>
    </row>
    <row r="11463" spans="52:54" ht="15.75" customHeight="1">
      <c r="AZ11463" s="138">
        <f t="shared" ca="1" si="200"/>
        <v>128000</v>
      </c>
      <c r="BA11463" s="138">
        <f t="shared" ca="1" si="201"/>
        <v>127999</v>
      </c>
      <c r="BB11463" s="138">
        <f t="shared" ca="1" si="202"/>
        <v>1</v>
      </c>
    </row>
    <row r="11464" spans="52:54" ht="15.75" customHeight="1">
      <c r="AZ11464" s="138">
        <f t="shared" ca="1" si="200"/>
        <v>175000</v>
      </c>
      <c r="BA11464" s="138">
        <f t="shared" ca="1" si="201"/>
        <v>174999</v>
      </c>
      <c r="BB11464" s="138">
        <f t="shared" ca="1" si="202"/>
        <v>1</v>
      </c>
    </row>
    <row r="11465" spans="52:54" ht="15.75" customHeight="1">
      <c r="AZ11465" s="138">
        <f t="shared" ca="1" si="200"/>
        <v>361000</v>
      </c>
      <c r="BA11465" s="138">
        <f t="shared" ca="1" si="201"/>
        <v>360999</v>
      </c>
      <c r="BB11465" s="138">
        <f t="shared" ca="1" si="202"/>
        <v>1</v>
      </c>
    </row>
    <row r="11466" spans="52:54" ht="15.75" customHeight="1">
      <c r="AZ11466" s="138">
        <f t="shared" ca="1" si="200"/>
        <v>134000</v>
      </c>
      <c r="BA11466" s="138">
        <f t="shared" ca="1" si="201"/>
        <v>133999</v>
      </c>
      <c r="BB11466" s="138">
        <f t="shared" ca="1" si="202"/>
        <v>1</v>
      </c>
    </row>
    <row r="11467" spans="52:54" ht="15.75" customHeight="1">
      <c r="AZ11467" s="138">
        <f t="shared" ca="1" si="200"/>
        <v>136000</v>
      </c>
      <c r="BA11467" s="138">
        <f t="shared" ca="1" si="201"/>
        <v>135999</v>
      </c>
      <c r="BB11467" s="138">
        <f t="shared" ca="1" si="202"/>
        <v>1</v>
      </c>
    </row>
    <row r="11468" spans="52:54" ht="15.75" customHeight="1">
      <c r="AZ11468" s="138">
        <f t="shared" ca="1" si="200"/>
        <v>382000</v>
      </c>
      <c r="BA11468" s="138">
        <f t="shared" ca="1" si="201"/>
        <v>381999</v>
      </c>
      <c r="BB11468" s="138">
        <f t="shared" ca="1" si="202"/>
        <v>1</v>
      </c>
    </row>
    <row r="11469" spans="52:54" ht="15.75" customHeight="1">
      <c r="AZ11469" s="138">
        <f t="shared" ca="1" si="200"/>
        <v>165000</v>
      </c>
      <c r="BA11469" s="138">
        <f t="shared" ca="1" si="201"/>
        <v>164999</v>
      </c>
      <c r="BB11469" s="138">
        <f t="shared" ca="1" si="202"/>
        <v>1</v>
      </c>
    </row>
    <row r="11470" spans="52:54" ht="15.75" customHeight="1">
      <c r="AZ11470" s="138">
        <f t="shared" ca="1" si="200"/>
        <v>154000</v>
      </c>
      <c r="BA11470" s="138">
        <f t="shared" ca="1" si="201"/>
        <v>153999</v>
      </c>
      <c r="BB11470" s="138">
        <f t="shared" ca="1" si="202"/>
        <v>1</v>
      </c>
    </row>
    <row r="11471" spans="52:54" ht="15.75" customHeight="1">
      <c r="AZ11471" s="138">
        <f t="shared" ca="1" si="200"/>
        <v>380000</v>
      </c>
      <c r="BA11471" s="138">
        <f t="shared" ca="1" si="201"/>
        <v>379999</v>
      </c>
      <c r="BB11471" s="138">
        <f t="shared" ca="1" si="202"/>
        <v>1</v>
      </c>
    </row>
    <row r="11472" spans="52:54" ht="15.75" customHeight="1">
      <c r="AZ11472" s="138">
        <f t="shared" ca="1" si="200"/>
        <v>313000</v>
      </c>
      <c r="BA11472" s="138">
        <f t="shared" ca="1" si="201"/>
        <v>312999</v>
      </c>
      <c r="BB11472" s="138">
        <f t="shared" ca="1" si="202"/>
        <v>1</v>
      </c>
    </row>
    <row r="11473" spans="52:54" ht="15.75" customHeight="1">
      <c r="AZ11473" s="138">
        <f t="shared" ca="1" si="200"/>
        <v>329000</v>
      </c>
      <c r="BA11473" s="138">
        <f t="shared" ca="1" si="201"/>
        <v>328999</v>
      </c>
      <c r="BB11473" s="138">
        <f t="shared" ca="1" si="202"/>
        <v>1</v>
      </c>
    </row>
    <row r="11474" spans="52:54" ht="15.75" customHeight="1">
      <c r="AZ11474" s="138">
        <f t="shared" ca="1" si="200"/>
        <v>297000</v>
      </c>
      <c r="BA11474" s="138">
        <f t="shared" ca="1" si="201"/>
        <v>296999</v>
      </c>
      <c r="BB11474" s="138">
        <f t="shared" ca="1" si="202"/>
        <v>1</v>
      </c>
    </row>
    <row r="11475" spans="52:54" ht="15.75" customHeight="1">
      <c r="AZ11475" s="138">
        <f t="shared" ca="1" si="200"/>
        <v>132000</v>
      </c>
      <c r="BA11475" s="138">
        <f t="shared" ca="1" si="201"/>
        <v>131999</v>
      </c>
      <c r="BB11475" s="138">
        <f t="shared" ca="1" si="202"/>
        <v>1</v>
      </c>
    </row>
    <row r="11476" spans="52:54" ht="15.75" customHeight="1">
      <c r="AZ11476" s="138">
        <f t="shared" ca="1" si="200"/>
        <v>110000</v>
      </c>
      <c r="BA11476" s="138">
        <f t="shared" ca="1" si="201"/>
        <v>109999</v>
      </c>
      <c r="BB11476" s="138">
        <f t="shared" ca="1" si="202"/>
        <v>1</v>
      </c>
    </row>
    <row r="11477" spans="52:54" ht="15.75" customHeight="1">
      <c r="AZ11477" s="138">
        <f t="shared" ca="1" si="200"/>
        <v>120000</v>
      </c>
      <c r="BA11477" s="138">
        <f t="shared" ca="1" si="201"/>
        <v>119999</v>
      </c>
      <c r="BB11477" s="138">
        <f t="shared" ca="1" si="202"/>
        <v>1</v>
      </c>
    </row>
    <row r="11478" spans="52:54" ht="15.75" customHeight="1">
      <c r="AZ11478" s="138">
        <f t="shared" ca="1" si="200"/>
        <v>153000</v>
      </c>
      <c r="BA11478" s="138">
        <f t="shared" ca="1" si="201"/>
        <v>152999</v>
      </c>
      <c r="BB11478" s="138">
        <f t="shared" ca="1" si="202"/>
        <v>1</v>
      </c>
    </row>
    <row r="11479" spans="52:54" ht="15.75" customHeight="1">
      <c r="AZ11479" s="138">
        <f t="shared" ref="AZ11479:AZ11733" ca="1" si="203">RANDBETWEEN(100,400)*1000</f>
        <v>353000</v>
      </c>
      <c r="BA11479" s="138">
        <f t="shared" ref="BA11479:BA11733" ca="1" si="204">+AZ11479-1</f>
        <v>352999</v>
      </c>
      <c r="BB11479" s="138">
        <f t="shared" ref="BB11479:BB11733" ca="1" si="205">+AZ11479-BA11479</f>
        <v>1</v>
      </c>
    </row>
    <row r="11480" spans="52:54" ht="15.75" customHeight="1">
      <c r="AZ11480" s="138">
        <f t="shared" ca="1" si="203"/>
        <v>108000</v>
      </c>
      <c r="BA11480" s="138">
        <f t="shared" ca="1" si="204"/>
        <v>107999</v>
      </c>
      <c r="BB11480" s="138">
        <f t="shared" ca="1" si="205"/>
        <v>1</v>
      </c>
    </row>
    <row r="11481" spans="52:54" ht="15.75" customHeight="1">
      <c r="AZ11481" s="138">
        <f t="shared" ca="1" si="203"/>
        <v>141000</v>
      </c>
      <c r="BA11481" s="138">
        <f t="shared" ca="1" si="204"/>
        <v>140999</v>
      </c>
      <c r="BB11481" s="138">
        <f t="shared" ca="1" si="205"/>
        <v>1</v>
      </c>
    </row>
    <row r="11482" spans="52:54" ht="15.75" customHeight="1">
      <c r="AZ11482" s="138">
        <f t="shared" ca="1" si="203"/>
        <v>280000</v>
      </c>
      <c r="BA11482" s="138">
        <f t="shared" ca="1" si="204"/>
        <v>279999</v>
      </c>
      <c r="BB11482" s="138">
        <f t="shared" ca="1" si="205"/>
        <v>1</v>
      </c>
    </row>
    <row r="11483" spans="52:54" ht="15.75" customHeight="1">
      <c r="AZ11483" s="138">
        <f t="shared" ca="1" si="203"/>
        <v>374000</v>
      </c>
      <c r="BA11483" s="138">
        <f t="shared" ca="1" si="204"/>
        <v>373999</v>
      </c>
      <c r="BB11483" s="138">
        <f t="shared" ca="1" si="205"/>
        <v>1</v>
      </c>
    </row>
    <row r="11484" spans="52:54" ht="15.75" customHeight="1">
      <c r="AZ11484" s="138">
        <f t="shared" ca="1" si="203"/>
        <v>380000</v>
      </c>
      <c r="BA11484" s="138">
        <f t="shared" ca="1" si="204"/>
        <v>379999</v>
      </c>
      <c r="BB11484" s="138">
        <f t="shared" ca="1" si="205"/>
        <v>1</v>
      </c>
    </row>
    <row r="11485" spans="52:54" ht="15.75" customHeight="1">
      <c r="AZ11485" s="138">
        <f t="shared" ca="1" si="203"/>
        <v>195000</v>
      </c>
      <c r="BA11485" s="138">
        <f t="shared" ca="1" si="204"/>
        <v>194999</v>
      </c>
      <c r="BB11485" s="138">
        <f t="shared" ca="1" si="205"/>
        <v>1</v>
      </c>
    </row>
    <row r="11486" spans="52:54" ht="15.75" customHeight="1">
      <c r="AZ11486" s="138">
        <f t="shared" ca="1" si="203"/>
        <v>340000</v>
      </c>
      <c r="BA11486" s="138">
        <f t="shared" ca="1" si="204"/>
        <v>339999</v>
      </c>
      <c r="BB11486" s="138">
        <f t="shared" ca="1" si="205"/>
        <v>1</v>
      </c>
    </row>
    <row r="11487" spans="52:54" ht="15.75" customHeight="1">
      <c r="AZ11487" s="138">
        <f t="shared" ca="1" si="203"/>
        <v>164000</v>
      </c>
      <c r="BA11487" s="138">
        <f t="shared" ca="1" si="204"/>
        <v>163999</v>
      </c>
      <c r="BB11487" s="138">
        <f t="shared" ca="1" si="205"/>
        <v>1</v>
      </c>
    </row>
    <row r="11488" spans="52:54" ht="15.75" customHeight="1">
      <c r="AZ11488" s="138">
        <f t="shared" ca="1" si="203"/>
        <v>158000</v>
      </c>
      <c r="BA11488" s="138">
        <f t="shared" ca="1" si="204"/>
        <v>157999</v>
      </c>
      <c r="BB11488" s="138">
        <f t="shared" ca="1" si="205"/>
        <v>1</v>
      </c>
    </row>
    <row r="11489" spans="52:54" ht="15.75" customHeight="1">
      <c r="AZ11489" s="138">
        <f t="shared" ca="1" si="203"/>
        <v>328000</v>
      </c>
      <c r="BA11489" s="138">
        <f t="shared" ca="1" si="204"/>
        <v>327999</v>
      </c>
      <c r="BB11489" s="138">
        <f t="shared" ca="1" si="205"/>
        <v>1</v>
      </c>
    </row>
    <row r="11490" spans="52:54" ht="15.75" customHeight="1">
      <c r="AZ11490" s="138">
        <f t="shared" ca="1" si="203"/>
        <v>120000</v>
      </c>
      <c r="BA11490" s="138">
        <f t="shared" ca="1" si="204"/>
        <v>119999</v>
      </c>
      <c r="BB11490" s="138">
        <f t="shared" ca="1" si="205"/>
        <v>1</v>
      </c>
    </row>
    <row r="11491" spans="52:54" ht="15.75" customHeight="1">
      <c r="AZ11491" s="138">
        <f t="shared" ca="1" si="203"/>
        <v>398000</v>
      </c>
      <c r="BA11491" s="138">
        <f t="shared" ca="1" si="204"/>
        <v>397999</v>
      </c>
      <c r="BB11491" s="138">
        <f t="shared" ca="1" si="205"/>
        <v>1</v>
      </c>
    </row>
    <row r="11492" spans="52:54" ht="15.75" customHeight="1">
      <c r="AZ11492" s="138">
        <f t="shared" ca="1" si="203"/>
        <v>299000</v>
      </c>
      <c r="BA11492" s="138">
        <f t="shared" ca="1" si="204"/>
        <v>298999</v>
      </c>
      <c r="BB11492" s="138">
        <f t="shared" ca="1" si="205"/>
        <v>1</v>
      </c>
    </row>
    <row r="11493" spans="52:54" ht="15.75" customHeight="1">
      <c r="AZ11493" s="138">
        <f t="shared" ca="1" si="203"/>
        <v>193000</v>
      </c>
      <c r="BA11493" s="138">
        <f t="shared" ca="1" si="204"/>
        <v>192999</v>
      </c>
      <c r="BB11493" s="138">
        <f t="shared" ca="1" si="205"/>
        <v>1</v>
      </c>
    </row>
    <row r="11494" spans="52:54" ht="15.75" customHeight="1">
      <c r="AZ11494" s="138">
        <f t="shared" ca="1" si="203"/>
        <v>384000</v>
      </c>
      <c r="BA11494" s="138">
        <f t="shared" ca="1" si="204"/>
        <v>383999</v>
      </c>
      <c r="BB11494" s="138">
        <f t="shared" ca="1" si="205"/>
        <v>1</v>
      </c>
    </row>
    <row r="11495" spans="52:54" ht="15.75" customHeight="1">
      <c r="AZ11495" s="138">
        <f t="shared" ca="1" si="203"/>
        <v>373000</v>
      </c>
      <c r="BA11495" s="138">
        <f t="shared" ca="1" si="204"/>
        <v>372999</v>
      </c>
      <c r="BB11495" s="138">
        <f t="shared" ca="1" si="205"/>
        <v>1</v>
      </c>
    </row>
    <row r="11496" spans="52:54" ht="15.75" customHeight="1">
      <c r="AZ11496" s="138">
        <f t="shared" ca="1" si="203"/>
        <v>322000</v>
      </c>
      <c r="BA11496" s="138">
        <f t="shared" ca="1" si="204"/>
        <v>321999</v>
      </c>
      <c r="BB11496" s="138">
        <f t="shared" ca="1" si="205"/>
        <v>1</v>
      </c>
    </row>
    <row r="11497" spans="52:54" ht="15.75" customHeight="1">
      <c r="AZ11497" s="138">
        <f t="shared" ca="1" si="203"/>
        <v>308000</v>
      </c>
      <c r="BA11497" s="138">
        <f t="shared" ca="1" si="204"/>
        <v>307999</v>
      </c>
      <c r="BB11497" s="138">
        <f t="shared" ca="1" si="205"/>
        <v>1</v>
      </c>
    </row>
    <row r="11498" spans="52:54" ht="15.75" customHeight="1">
      <c r="AZ11498" s="138">
        <f t="shared" ca="1" si="203"/>
        <v>194000</v>
      </c>
      <c r="BA11498" s="138">
        <f t="shared" ca="1" si="204"/>
        <v>193999</v>
      </c>
      <c r="BB11498" s="138">
        <f t="shared" ca="1" si="205"/>
        <v>1</v>
      </c>
    </row>
    <row r="11499" spans="52:54" ht="15.75" customHeight="1">
      <c r="AZ11499" s="138">
        <f t="shared" ca="1" si="203"/>
        <v>100000</v>
      </c>
      <c r="BA11499" s="138">
        <f t="shared" ca="1" si="204"/>
        <v>99999</v>
      </c>
      <c r="BB11499" s="138">
        <f t="shared" ca="1" si="205"/>
        <v>1</v>
      </c>
    </row>
    <row r="11500" spans="52:54" ht="15.75" customHeight="1">
      <c r="AZ11500" s="138">
        <f t="shared" ca="1" si="203"/>
        <v>251000</v>
      </c>
      <c r="BA11500" s="138">
        <f t="shared" ca="1" si="204"/>
        <v>250999</v>
      </c>
      <c r="BB11500" s="138">
        <f t="shared" ca="1" si="205"/>
        <v>1</v>
      </c>
    </row>
    <row r="11501" spans="52:54" ht="15.75" customHeight="1">
      <c r="AZ11501" s="138">
        <f t="shared" ca="1" si="203"/>
        <v>239000</v>
      </c>
      <c r="BA11501" s="138">
        <f t="shared" ca="1" si="204"/>
        <v>238999</v>
      </c>
      <c r="BB11501" s="138">
        <f t="shared" ca="1" si="205"/>
        <v>1</v>
      </c>
    </row>
    <row r="11502" spans="52:54" ht="15.75" customHeight="1">
      <c r="AZ11502" s="138">
        <f t="shared" ca="1" si="203"/>
        <v>353000</v>
      </c>
      <c r="BA11502" s="138">
        <f t="shared" ca="1" si="204"/>
        <v>352999</v>
      </c>
      <c r="BB11502" s="138">
        <f t="shared" ca="1" si="205"/>
        <v>1</v>
      </c>
    </row>
    <row r="11503" spans="52:54" ht="15.75" customHeight="1">
      <c r="AZ11503" s="138">
        <f t="shared" ca="1" si="203"/>
        <v>357000</v>
      </c>
      <c r="BA11503" s="138">
        <f t="shared" ca="1" si="204"/>
        <v>356999</v>
      </c>
      <c r="BB11503" s="138">
        <f t="shared" ca="1" si="205"/>
        <v>1</v>
      </c>
    </row>
    <row r="11504" spans="52:54" ht="15.75" customHeight="1">
      <c r="AZ11504" s="138">
        <f t="shared" ca="1" si="203"/>
        <v>147000</v>
      </c>
      <c r="BA11504" s="138">
        <f t="shared" ca="1" si="204"/>
        <v>146999</v>
      </c>
      <c r="BB11504" s="138">
        <f t="shared" ca="1" si="205"/>
        <v>1</v>
      </c>
    </row>
    <row r="11505" spans="52:54" ht="15.75" customHeight="1">
      <c r="AZ11505" s="138">
        <f t="shared" ca="1" si="203"/>
        <v>151000</v>
      </c>
      <c r="BA11505" s="138">
        <f t="shared" ca="1" si="204"/>
        <v>150999</v>
      </c>
      <c r="BB11505" s="138">
        <f t="shared" ca="1" si="205"/>
        <v>1</v>
      </c>
    </row>
    <row r="11506" spans="52:54" ht="15.75" customHeight="1">
      <c r="AZ11506" s="138">
        <f t="shared" ca="1" si="203"/>
        <v>232000</v>
      </c>
      <c r="BA11506" s="138">
        <f t="shared" ca="1" si="204"/>
        <v>231999</v>
      </c>
      <c r="BB11506" s="138">
        <f t="shared" ca="1" si="205"/>
        <v>1</v>
      </c>
    </row>
    <row r="11507" spans="52:54" ht="15.75" customHeight="1">
      <c r="AZ11507" s="138">
        <f t="shared" ca="1" si="203"/>
        <v>258000</v>
      </c>
      <c r="BA11507" s="138">
        <f t="shared" ca="1" si="204"/>
        <v>257999</v>
      </c>
      <c r="BB11507" s="138">
        <f t="shared" ca="1" si="205"/>
        <v>1</v>
      </c>
    </row>
    <row r="11508" spans="52:54" ht="15.75" customHeight="1">
      <c r="AZ11508" s="138">
        <f t="shared" ca="1" si="203"/>
        <v>237000</v>
      </c>
      <c r="BA11508" s="138">
        <f t="shared" ca="1" si="204"/>
        <v>236999</v>
      </c>
      <c r="BB11508" s="138">
        <f t="shared" ca="1" si="205"/>
        <v>1</v>
      </c>
    </row>
    <row r="11509" spans="52:54" ht="15.75" customHeight="1">
      <c r="AZ11509" s="138">
        <f t="shared" ca="1" si="203"/>
        <v>207000</v>
      </c>
      <c r="BA11509" s="138">
        <f t="shared" ca="1" si="204"/>
        <v>206999</v>
      </c>
      <c r="BB11509" s="138">
        <f t="shared" ca="1" si="205"/>
        <v>1</v>
      </c>
    </row>
    <row r="11510" spans="52:54" ht="15.75" customHeight="1">
      <c r="AZ11510" s="138">
        <f t="shared" ca="1" si="203"/>
        <v>305000</v>
      </c>
      <c r="BA11510" s="138">
        <f t="shared" ca="1" si="204"/>
        <v>304999</v>
      </c>
      <c r="BB11510" s="138">
        <f t="shared" ca="1" si="205"/>
        <v>1</v>
      </c>
    </row>
    <row r="11511" spans="52:54" ht="15.75" customHeight="1">
      <c r="AZ11511" s="138">
        <f t="shared" ca="1" si="203"/>
        <v>341000</v>
      </c>
      <c r="BA11511" s="138">
        <f t="shared" ca="1" si="204"/>
        <v>340999</v>
      </c>
      <c r="BB11511" s="138">
        <f t="shared" ca="1" si="205"/>
        <v>1</v>
      </c>
    </row>
    <row r="11512" spans="52:54" ht="15.75" customHeight="1">
      <c r="AZ11512" s="138">
        <f t="shared" ca="1" si="203"/>
        <v>130000</v>
      </c>
      <c r="BA11512" s="138">
        <f t="shared" ca="1" si="204"/>
        <v>129999</v>
      </c>
      <c r="BB11512" s="138">
        <f t="shared" ca="1" si="205"/>
        <v>1</v>
      </c>
    </row>
    <row r="11513" spans="52:54" ht="15.75" customHeight="1">
      <c r="AZ11513" s="138">
        <f t="shared" ca="1" si="203"/>
        <v>356000</v>
      </c>
      <c r="BA11513" s="138">
        <f t="shared" ca="1" si="204"/>
        <v>355999</v>
      </c>
      <c r="BB11513" s="138">
        <f t="shared" ca="1" si="205"/>
        <v>1</v>
      </c>
    </row>
    <row r="11514" spans="52:54" ht="15.75" customHeight="1">
      <c r="AZ11514" s="138">
        <f t="shared" ca="1" si="203"/>
        <v>173000</v>
      </c>
      <c r="BA11514" s="138">
        <f t="shared" ca="1" si="204"/>
        <v>172999</v>
      </c>
      <c r="BB11514" s="138">
        <f t="shared" ca="1" si="205"/>
        <v>1</v>
      </c>
    </row>
    <row r="11515" spans="52:54" ht="15.75" customHeight="1">
      <c r="AZ11515" s="138">
        <f t="shared" ca="1" si="203"/>
        <v>283000</v>
      </c>
      <c r="BA11515" s="138">
        <f t="shared" ca="1" si="204"/>
        <v>282999</v>
      </c>
      <c r="BB11515" s="138">
        <f t="shared" ca="1" si="205"/>
        <v>1</v>
      </c>
    </row>
    <row r="11516" spans="52:54" ht="15.75" customHeight="1">
      <c r="AZ11516" s="138">
        <f t="shared" ca="1" si="203"/>
        <v>190000</v>
      </c>
      <c r="BA11516" s="138">
        <f t="shared" ca="1" si="204"/>
        <v>189999</v>
      </c>
      <c r="BB11516" s="138">
        <f t="shared" ca="1" si="205"/>
        <v>1</v>
      </c>
    </row>
    <row r="11517" spans="52:54" ht="15.75" customHeight="1">
      <c r="AZ11517" s="138">
        <f t="shared" ca="1" si="203"/>
        <v>104000</v>
      </c>
      <c r="BA11517" s="138">
        <f t="shared" ca="1" si="204"/>
        <v>103999</v>
      </c>
      <c r="BB11517" s="138">
        <f t="shared" ca="1" si="205"/>
        <v>1</v>
      </c>
    </row>
    <row r="11518" spans="52:54" ht="15.75" customHeight="1">
      <c r="AZ11518" s="138">
        <f t="shared" ca="1" si="203"/>
        <v>191000</v>
      </c>
      <c r="BA11518" s="138">
        <f t="shared" ca="1" si="204"/>
        <v>190999</v>
      </c>
      <c r="BB11518" s="138">
        <f t="shared" ca="1" si="205"/>
        <v>1</v>
      </c>
    </row>
    <row r="11519" spans="52:54" ht="15.75" customHeight="1">
      <c r="AZ11519" s="138">
        <f t="shared" ca="1" si="203"/>
        <v>310000</v>
      </c>
      <c r="BA11519" s="138">
        <f t="shared" ca="1" si="204"/>
        <v>309999</v>
      </c>
      <c r="BB11519" s="138">
        <f t="shared" ca="1" si="205"/>
        <v>1</v>
      </c>
    </row>
    <row r="11520" spans="52:54" ht="15.75" customHeight="1">
      <c r="AZ11520" s="138">
        <f t="shared" ca="1" si="203"/>
        <v>357000</v>
      </c>
      <c r="BA11520" s="138">
        <f t="shared" ca="1" si="204"/>
        <v>356999</v>
      </c>
      <c r="BB11520" s="138">
        <f t="shared" ca="1" si="205"/>
        <v>1</v>
      </c>
    </row>
    <row r="11521" spans="52:54" ht="15.75" customHeight="1">
      <c r="AZ11521" s="138">
        <f t="shared" ca="1" si="203"/>
        <v>246000</v>
      </c>
      <c r="BA11521" s="138">
        <f t="shared" ca="1" si="204"/>
        <v>245999</v>
      </c>
      <c r="BB11521" s="138">
        <f t="shared" ca="1" si="205"/>
        <v>1</v>
      </c>
    </row>
    <row r="11522" spans="52:54" ht="15.75" customHeight="1">
      <c r="AZ11522" s="138">
        <f t="shared" ca="1" si="203"/>
        <v>133000</v>
      </c>
      <c r="BA11522" s="138">
        <f t="shared" ca="1" si="204"/>
        <v>132999</v>
      </c>
      <c r="BB11522" s="138">
        <f t="shared" ca="1" si="205"/>
        <v>1</v>
      </c>
    </row>
    <row r="11523" spans="52:54" ht="15.75" customHeight="1">
      <c r="AZ11523" s="138">
        <f t="shared" ca="1" si="203"/>
        <v>100000</v>
      </c>
      <c r="BA11523" s="138">
        <f t="shared" ca="1" si="204"/>
        <v>99999</v>
      </c>
      <c r="BB11523" s="138">
        <f t="shared" ca="1" si="205"/>
        <v>1</v>
      </c>
    </row>
    <row r="11524" spans="52:54" ht="15.75" customHeight="1">
      <c r="AZ11524" s="138">
        <f t="shared" ca="1" si="203"/>
        <v>128000</v>
      </c>
      <c r="BA11524" s="138">
        <f t="shared" ca="1" si="204"/>
        <v>127999</v>
      </c>
      <c r="BB11524" s="138">
        <f t="shared" ca="1" si="205"/>
        <v>1</v>
      </c>
    </row>
    <row r="11525" spans="52:54" ht="15.75" customHeight="1">
      <c r="AZ11525" s="138">
        <f t="shared" ca="1" si="203"/>
        <v>181000</v>
      </c>
      <c r="BA11525" s="138">
        <f t="shared" ca="1" si="204"/>
        <v>180999</v>
      </c>
      <c r="BB11525" s="138">
        <f t="shared" ca="1" si="205"/>
        <v>1</v>
      </c>
    </row>
    <row r="11526" spans="52:54" ht="15.75" customHeight="1">
      <c r="AZ11526" s="138">
        <f t="shared" ca="1" si="203"/>
        <v>297000</v>
      </c>
      <c r="BA11526" s="138">
        <f t="shared" ca="1" si="204"/>
        <v>296999</v>
      </c>
      <c r="BB11526" s="138">
        <f t="shared" ca="1" si="205"/>
        <v>1</v>
      </c>
    </row>
    <row r="11527" spans="52:54" ht="15.75" customHeight="1">
      <c r="AZ11527" s="138">
        <f t="shared" ca="1" si="203"/>
        <v>258000</v>
      </c>
      <c r="BA11527" s="138">
        <f t="shared" ca="1" si="204"/>
        <v>257999</v>
      </c>
      <c r="BB11527" s="138">
        <f t="shared" ca="1" si="205"/>
        <v>1</v>
      </c>
    </row>
    <row r="11528" spans="52:54" ht="15.75" customHeight="1">
      <c r="AZ11528" s="138">
        <f t="shared" ca="1" si="203"/>
        <v>393000</v>
      </c>
      <c r="BA11528" s="138">
        <f t="shared" ca="1" si="204"/>
        <v>392999</v>
      </c>
      <c r="BB11528" s="138">
        <f t="shared" ca="1" si="205"/>
        <v>1</v>
      </c>
    </row>
    <row r="11529" spans="52:54" ht="15.75" customHeight="1">
      <c r="AZ11529" s="138">
        <f t="shared" ca="1" si="203"/>
        <v>378000</v>
      </c>
      <c r="BA11529" s="138">
        <f t="shared" ca="1" si="204"/>
        <v>377999</v>
      </c>
      <c r="BB11529" s="138">
        <f t="shared" ca="1" si="205"/>
        <v>1</v>
      </c>
    </row>
    <row r="11530" spans="52:54" ht="15.75" customHeight="1">
      <c r="AZ11530" s="138">
        <f t="shared" ca="1" si="203"/>
        <v>184000</v>
      </c>
      <c r="BA11530" s="138">
        <f t="shared" ca="1" si="204"/>
        <v>183999</v>
      </c>
      <c r="BB11530" s="138">
        <f t="shared" ca="1" si="205"/>
        <v>1</v>
      </c>
    </row>
    <row r="11531" spans="52:54" ht="15.75" customHeight="1">
      <c r="AZ11531" s="138">
        <f t="shared" ca="1" si="203"/>
        <v>249000</v>
      </c>
      <c r="BA11531" s="138">
        <f t="shared" ca="1" si="204"/>
        <v>248999</v>
      </c>
      <c r="BB11531" s="138">
        <f t="shared" ca="1" si="205"/>
        <v>1</v>
      </c>
    </row>
    <row r="11532" spans="52:54" ht="15.75" customHeight="1">
      <c r="AZ11532" s="138">
        <f t="shared" ca="1" si="203"/>
        <v>260000</v>
      </c>
      <c r="BA11532" s="138">
        <f t="shared" ca="1" si="204"/>
        <v>259999</v>
      </c>
      <c r="BB11532" s="138">
        <f t="shared" ca="1" si="205"/>
        <v>1</v>
      </c>
    </row>
    <row r="11533" spans="52:54" ht="15.75" customHeight="1">
      <c r="AZ11533" s="138">
        <f t="shared" ca="1" si="203"/>
        <v>168000</v>
      </c>
      <c r="BA11533" s="138">
        <f t="shared" ca="1" si="204"/>
        <v>167999</v>
      </c>
      <c r="BB11533" s="138">
        <f t="shared" ca="1" si="205"/>
        <v>1</v>
      </c>
    </row>
    <row r="11534" spans="52:54" ht="15.75" customHeight="1">
      <c r="AZ11534" s="138">
        <f t="shared" ca="1" si="203"/>
        <v>305000</v>
      </c>
      <c r="BA11534" s="138">
        <f t="shared" ca="1" si="204"/>
        <v>304999</v>
      </c>
      <c r="BB11534" s="138">
        <f t="shared" ca="1" si="205"/>
        <v>1</v>
      </c>
    </row>
    <row r="11535" spans="52:54" ht="15.75" customHeight="1">
      <c r="AZ11535" s="138">
        <f t="shared" ca="1" si="203"/>
        <v>299000</v>
      </c>
      <c r="BA11535" s="138">
        <f t="shared" ca="1" si="204"/>
        <v>298999</v>
      </c>
      <c r="BB11535" s="138">
        <f t="shared" ca="1" si="205"/>
        <v>1</v>
      </c>
    </row>
    <row r="11536" spans="52:54" ht="15.75" customHeight="1">
      <c r="AZ11536" s="138">
        <f t="shared" ca="1" si="203"/>
        <v>205000</v>
      </c>
      <c r="BA11536" s="138">
        <f t="shared" ca="1" si="204"/>
        <v>204999</v>
      </c>
      <c r="BB11536" s="138">
        <f t="shared" ca="1" si="205"/>
        <v>1</v>
      </c>
    </row>
    <row r="11537" spans="52:54" ht="15.75" customHeight="1">
      <c r="AZ11537" s="138">
        <f t="shared" ca="1" si="203"/>
        <v>223000</v>
      </c>
      <c r="BA11537" s="138">
        <f t="shared" ca="1" si="204"/>
        <v>222999</v>
      </c>
      <c r="BB11537" s="138">
        <f t="shared" ca="1" si="205"/>
        <v>1</v>
      </c>
    </row>
    <row r="11538" spans="52:54" ht="15.75" customHeight="1">
      <c r="AZ11538" s="138">
        <f t="shared" ca="1" si="203"/>
        <v>116000</v>
      </c>
      <c r="BA11538" s="138">
        <f t="shared" ca="1" si="204"/>
        <v>115999</v>
      </c>
      <c r="BB11538" s="138">
        <f t="shared" ca="1" si="205"/>
        <v>1</v>
      </c>
    </row>
    <row r="11539" spans="52:54" ht="15.75" customHeight="1">
      <c r="AZ11539" s="138">
        <f t="shared" ca="1" si="203"/>
        <v>326000</v>
      </c>
      <c r="BA11539" s="138">
        <f t="shared" ca="1" si="204"/>
        <v>325999</v>
      </c>
      <c r="BB11539" s="138">
        <f t="shared" ca="1" si="205"/>
        <v>1</v>
      </c>
    </row>
    <row r="11540" spans="52:54" ht="15.75" customHeight="1">
      <c r="AZ11540" s="138">
        <f t="shared" ca="1" si="203"/>
        <v>399000</v>
      </c>
      <c r="BA11540" s="138">
        <f t="shared" ca="1" si="204"/>
        <v>398999</v>
      </c>
      <c r="BB11540" s="138">
        <f t="shared" ca="1" si="205"/>
        <v>1</v>
      </c>
    </row>
    <row r="11541" spans="52:54" ht="15.75" customHeight="1">
      <c r="AZ11541" s="138">
        <f t="shared" ca="1" si="203"/>
        <v>327000</v>
      </c>
      <c r="BA11541" s="138">
        <f t="shared" ca="1" si="204"/>
        <v>326999</v>
      </c>
      <c r="BB11541" s="138">
        <f t="shared" ca="1" si="205"/>
        <v>1</v>
      </c>
    </row>
    <row r="11542" spans="52:54" ht="15.75" customHeight="1">
      <c r="AZ11542" s="138">
        <f t="shared" ca="1" si="203"/>
        <v>238000</v>
      </c>
      <c r="BA11542" s="138">
        <f t="shared" ca="1" si="204"/>
        <v>237999</v>
      </c>
      <c r="BB11542" s="138">
        <f t="shared" ca="1" si="205"/>
        <v>1</v>
      </c>
    </row>
    <row r="11543" spans="52:54" ht="15.75" customHeight="1">
      <c r="AZ11543" s="138">
        <f t="shared" ca="1" si="203"/>
        <v>271000</v>
      </c>
      <c r="BA11543" s="138">
        <f t="shared" ca="1" si="204"/>
        <v>270999</v>
      </c>
      <c r="BB11543" s="138">
        <f t="shared" ca="1" si="205"/>
        <v>1</v>
      </c>
    </row>
    <row r="11544" spans="52:54" ht="15.75" customHeight="1">
      <c r="AZ11544" s="138">
        <f t="shared" ca="1" si="203"/>
        <v>369000</v>
      </c>
      <c r="BA11544" s="138">
        <f t="shared" ca="1" si="204"/>
        <v>368999</v>
      </c>
      <c r="BB11544" s="138">
        <f t="shared" ca="1" si="205"/>
        <v>1</v>
      </c>
    </row>
    <row r="11545" spans="52:54" ht="15.75" customHeight="1">
      <c r="AZ11545" s="138">
        <f t="shared" ca="1" si="203"/>
        <v>146000</v>
      </c>
      <c r="BA11545" s="138">
        <f t="shared" ca="1" si="204"/>
        <v>145999</v>
      </c>
      <c r="BB11545" s="138">
        <f t="shared" ca="1" si="205"/>
        <v>1</v>
      </c>
    </row>
    <row r="11546" spans="52:54" ht="15.75" customHeight="1">
      <c r="AZ11546" s="138">
        <f t="shared" ca="1" si="203"/>
        <v>292000</v>
      </c>
      <c r="BA11546" s="138">
        <f t="shared" ca="1" si="204"/>
        <v>291999</v>
      </c>
      <c r="BB11546" s="138">
        <f t="shared" ca="1" si="205"/>
        <v>1</v>
      </c>
    </row>
    <row r="11547" spans="52:54" ht="15.75" customHeight="1">
      <c r="AZ11547" s="138">
        <f t="shared" ca="1" si="203"/>
        <v>134000</v>
      </c>
      <c r="BA11547" s="138">
        <f t="shared" ca="1" si="204"/>
        <v>133999</v>
      </c>
      <c r="BB11547" s="138">
        <f t="shared" ca="1" si="205"/>
        <v>1</v>
      </c>
    </row>
    <row r="11548" spans="52:54" ht="15.75" customHeight="1">
      <c r="AZ11548" s="138">
        <f t="shared" ca="1" si="203"/>
        <v>222000</v>
      </c>
      <c r="BA11548" s="138">
        <f t="shared" ca="1" si="204"/>
        <v>221999</v>
      </c>
      <c r="BB11548" s="138">
        <f t="shared" ca="1" si="205"/>
        <v>1</v>
      </c>
    </row>
    <row r="11549" spans="52:54" ht="15.75" customHeight="1">
      <c r="AZ11549" s="138">
        <f t="shared" ca="1" si="203"/>
        <v>251000</v>
      </c>
      <c r="BA11549" s="138">
        <f t="shared" ca="1" si="204"/>
        <v>250999</v>
      </c>
      <c r="BB11549" s="138">
        <f t="shared" ca="1" si="205"/>
        <v>1</v>
      </c>
    </row>
    <row r="11550" spans="52:54" ht="15.75" customHeight="1">
      <c r="AZ11550" s="138">
        <f t="shared" ca="1" si="203"/>
        <v>129000</v>
      </c>
      <c r="BA11550" s="138">
        <f t="shared" ca="1" si="204"/>
        <v>128999</v>
      </c>
      <c r="BB11550" s="138">
        <f t="shared" ca="1" si="205"/>
        <v>1</v>
      </c>
    </row>
    <row r="11551" spans="52:54" ht="15.75" customHeight="1">
      <c r="AZ11551" s="138">
        <f t="shared" ca="1" si="203"/>
        <v>344000</v>
      </c>
      <c r="BA11551" s="138">
        <f t="shared" ca="1" si="204"/>
        <v>343999</v>
      </c>
      <c r="BB11551" s="138">
        <f t="shared" ca="1" si="205"/>
        <v>1</v>
      </c>
    </row>
    <row r="11552" spans="52:54" ht="15.75" customHeight="1">
      <c r="AZ11552" s="138">
        <f t="shared" ca="1" si="203"/>
        <v>245000</v>
      </c>
      <c r="BA11552" s="138">
        <f t="shared" ca="1" si="204"/>
        <v>244999</v>
      </c>
      <c r="BB11552" s="138">
        <f t="shared" ca="1" si="205"/>
        <v>1</v>
      </c>
    </row>
    <row r="11553" spans="52:54" ht="15.75" customHeight="1">
      <c r="AZ11553" s="138">
        <f t="shared" ca="1" si="203"/>
        <v>258000</v>
      </c>
      <c r="BA11553" s="138">
        <f t="shared" ca="1" si="204"/>
        <v>257999</v>
      </c>
      <c r="BB11553" s="138">
        <f t="shared" ca="1" si="205"/>
        <v>1</v>
      </c>
    </row>
    <row r="11554" spans="52:54" ht="15.75" customHeight="1">
      <c r="AZ11554" s="138">
        <f t="shared" ca="1" si="203"/>
        <v>386000</v>
      </c>
      <c r="BA11554" s="138">
        <f t="shared" ca="1" si="204"/>
        <v>385999</v>
      </c>
      <c r="BB11554" s="138">
        <f t="shared" ca="1" si="205"/>
        <v>1</v>
      </c>
    </row>
    <row r="11555" spans="52:54" ht="15.75" customHeight="1">
      <c r="AZ11555" s="138">
        <f t="shared" ca="1" si="203"/>
        <v>134000</v>
      </c>
      <c r="BA11555" s="138">
        <f t="shared" ca="1" si="204"/>
        <v>133999</v>
      </c>
      <c r="BB11555" s="138">
        <f t="shared" ca="1" si="205"/>
        <v>1</v>
      </c>
    </row>
    <row r="11556" spans="52:54" ht="15.75" customHeight="1">
      <c r="AZ11556" s="138">
        <f t="shared" ca="1" si="203"/>
        <v>329000</v>
      </c>
      <c r="BA11556" s="138">
        <f t="shared" ca="1" si="204"/>
        <v>328999</v>
      </c>
      <c r="BB11556" s="138">
        <f t="shared" ca="1" si="205"/>
        <v>1</v>
      </c>
    </row>
    <row r="11557" spans="52:54" ht="15.75" customHeight="1">
      <c r="AZ11557" s="138">
        <f t="shared" ca="1" si="203"/>
        <v>183000</v>
      </c>
      <c r="BA11557" s="138">
        <f t="shared" ca="1" si="204"/>
        <v>182999</v>
      </c>
      <c r="BB11557" s="138">
        <f t="shared" ca="1" si="205"/>
        <v>1</v>
      </c>
    </row>
    <row r="11558" spans="52:54" ht="15.75" customHeight="1">
      <c r="AZ11558" s="138">
        <f t="shared" ca="1" si="203"/>
        <v>267000</v>
      </c>
      <c r="BA11558" s="138">
        <f t="shared" ca="1" si="204"/>
        <v>266999</v>
      </c>
      <c r="BB11558" s="138">
        <f t="shared" ca="1" si="205"/>
        <v>1</v>
      </c>
    </row>
    <row r="11559" spans="52:54" ht="15.75" customHeight="1">
      <c r="AZ11559" s="138">
        <f t="shared" ca="1" si="203"/>
        <v>358000</v>
      </c>
      <c r="BA11559" s="138">
        <f t="shared" ca="1" si="204"/>
        <v>357999</v>
      </c>
      <c r="BB11559" s="138">
        <f t="shared" ca="1" si="205"/>
        <v>1</v>
      </c>
    </row>
    <row r="11560" spans="52:54" ht="15.75" customHeight="1">
      <c r="AZ11560" s="138">
        <f t="shared" ca="1" si="203"/>
        <v>354000</v>
      </c>
      <c r="BA11560" s="138">
        <f t="shared" ca="1" si="204"/>
        <v>353999</v>
      </c>
      <c r="BB11560" s="138">
        <f t="shared" ca="1" si="205"/>
        <v>1</v>
      </c>
    </row>
    <row r="11561" spans="52:54" ht="15.75" customHeight="1">
      <c r="AZ11561" s="138">
        <f t="shared" ca="1" si="203"/>
        <v>278000</v>
      </c>
      <c r="BA11561" s="138">
        <f t="shared" ca="1" si="204"/>
        <v>277999</v>
      </c>
      <c r="BB11561" s="138">
        <f t="shared" ca="1" si="205"/>
        <v>1</v>
      </c>
    </row>
    <row r="11562" spans="52:54" ht="15.75" customHeight="1">
      <c r="AZ11562" s="138">
        <f t="shared" ca="1" si="203"/>
        <v>376000</v>
      </c>
      <c r="BA11562" s="138">
        <f t="shared" ca="1" si="204"/>
        <v>375999</v>
      </c>
      <c r="BB11562" s="138">
        <f t="shared" ca="1" si="205"/>
        <v>1</v>
      </c>
    </row>
    <row r="11563" spans="52:54" ht="15.75" customHeight="1">
      <c r="AZ11563" s="138">
        <f t="shared" ca="1" si="203"/>
        <v>276000</v>
      </c>
      <c r="BA11563" s="138">
        <f t="shared" ca="1" si="204"/>
        <v>275999</v>
      </c>
      <c r="BB11563" s="138">
        <f t="shared" ca="1" si="205"/>
        <v>1</v>
      </c>
    </row>
    <row r="11564" spans="52:54" ht="15.75" customHeight="1">
      <c r="AZ11564" s="138">
        <f t="shared" ca="1" si="203"/>
        <v>186000</v>
      </c>
      <c r="BA11564" s="138">
        <f t="shared" ca="1" si="204"/>
        <v>185999</v>
      </c>
      <c r="BB11564" s="138">
        <f t="shared" ca="1" si="205"/>
        <v>1</v>
      </c>
    </row>
    <row r="11565" spans="52:54" ht="15.75" customHeight="1">
      <c r="AZ11565" s="138">
        <f t="shared" ca="1" si="203"/>
        <v>285000</v>
      </c>
      <c r="BA11565" s="138">
        <f t="shared" ca="1" si="204"/>
        <v>284999</v>
      </c>
      <c r="BB11565" s="138">
        <f t="shared" ca="1" si="205"/>
        <v>1</v>
      </c>
    </row>
    <row r="11566" spans="52:54" ht="15.75" customHeight="1">
      <c r="AZ11566" s="138">
        <f t="shared" ca="1" si="203"/>
        <v>320000</v>
      </c>
      <c r="BA11566" s="138">
        <f t="shared" ca="1" si="204"/>
        <v>319999</v>
      </c>
      <c r="BB11566" s="138">
        <f t="shared" ca="1" si="205"/>
        <v>1</v>
      </c>
    </row>
    <row r="11567" spans="52:54" ht="15.75" customHeight="1">
      <c r="AZ11567" s="138">
        <f t="shared" ca="1" si="203"/>
        <v>382000</v>
      </c>
      <c r="BA11567" s="138">
        <f t="shared" ca="1" si="204"/>
        <v>381999</v>
      </c>
      <c r="BB11567" s="138">
        <f t="shared" ca="1" si="205"/>
        <v>1</v>
      </c>
    </row>
    <row r="11568" spans="52:54" ht="15.75" customHeight="1">
      <c r="AZ11568" s="138">
        <f t="shared" ca="1" si="203"/>
        <v>292000</v>
      </c>
      <c r="BA11568" s="138">
        <f t="shared" ca="1" si="204"/>
        <v>291999</v>
      </c>
      <c r="BB11568" s="138">
        <f t="shared" ca="1" si="205"/>
        <v>1</v>
      </c>
    </row>
    <row r="11569" spans="52:54" ht="15.75" customHeight="1">
      <c r="AZ11569" s="138">
        <f t="shared" ca="1" si="203"/>
        <v>287000</v>
      </c>
      <c r="BA11569" s="138">
        <f t="shared" ca="1" si="204"/>
        <v>286999</v>
      </c>
      <c r="BB11569" s="138">
        <f t="shared" ca="1" si="205"/>
        <v>1</v>
      </c>
    </row>
    <row r="11570" spans="52:54" ht="15.75" customHeight="1">
      <c r="AZ11570" s="138">
        <f t="shared" ca="1" si="203"/>
        <v>131000</v>
      </c>
      <c r="BA11570" s="138">
        <f t="shared" ca="1" si="204"/>
        <v>130999</v>
      </c>
      <c r="BB11570" s="138">
        <f t="shared" ca="1" si="205"/>
        <v>1</v>
      </c>
    </row>
    <row r="11571" spans="52:54" ht="15.75" customHeight="1">
      <c r="AZ11571" s="138">
        <f t="shared" ca="1" si="203"/>
        <v>177000</v>
      </c>
      <c r="BA11571" s="138">
        <f t="shared" ca="1" si="204"/>
        <v>176999</v>
      </c>
      <c r="BB11571" s="138">
        <f t="shared" ca="1" si="205"/>
        <v>1</v>
      </c>
    </row>
    <row r="11572" spans="52:54" ht="15.75" customHeight="1">
      <c r="AZ11572" s="138">
        <f t="shared" ca="1" si="203"/>
        <v>314000</v>
      </c>
      <c r="BA11572" s="138">
        <f t="shared" ca="1" si="204"/>
        <v>313999</v>
      </c>
      <c r="BB11572" s="138">
        <f t="shared" ca="1" si="205"/>
        <v>1</v>
      </c>
    </row>
    <row r="11573" spans="52:54" ht="15.75" customHeight="1">
      <c r="AZ11573" s="138">
        <f t="shared" ca="1" si="203"/>
        <v>221000</v>
      </c>
      <c r="BA11573" s="138">
        <f t="shared" ca="1" si="204"/>
        <v>220999</v>
      </c>
      <c r="BB11573" s="138">
        <f t="shared" ca="1" si="205"/>
        <v>1</v>
      </c>
    </row>
    <row r="11574" spans="52:54" ht="15.75" customHeight="1">
      <c r="AZ11574" s="138">
        <f t="shared" ca="1" si="203"/>
        <v>260000</v>
      </c>
      <c r="BA11574" s="138">
        <f t="shared" ca="1" si="204"/>
        <v>259999</v>
      </c>
      <c r="BB11574" s="138">
        <f t="shared" ca="1" si="205"/>
        <v>1</v>
      </c>
    </row>
    <row r="11575" spans="52:54" ht="15.75" customHeight="1">
      <c r="AZ11575" s="138">
        <f t="shared" ca="1" si="203"/>
        <v>198000</v>
      </c>
      <c r="BA11575" s="138">
        <f t="shared" ca="1" si="204"/>
        <v>197999</v>
      </c>
      <c r="BB11575" s="138">
        <f t="shared" ca="1" si="205"/>
        <v>1</v>
      </c>
    </row>
    <row r="11576" spans="52:54" ht="15.75" customHeight="1">
      <c r="AZ11576" s="138">
        <f t="shared" ca="1" si="203"/>
        <v>327000</v>
      </c>
      <c r="BA11576" s="138">
        <f t="shared" ca="1" si="204"/>
        <v>326999</v>
      </c>
      <c r="BB11576" s="138">
        <f t="shared" ca="1" si="205"/>
        <v>1</v>
      </c>
    </row>
    <row r="11577" spans="52:54" ht="15.75" customHeight="1">
      <c r="AZ11577" s="138">
        <f t="shared" ca="1" si="203"/>
        <v>217000</v>
      </c>
      <c r="BA11577" s="138">
        <f t="shared" ca="1" si="204"/>
        <v>216999</v>
      </c>
      <c r="BB11577" s="138">
        <f t="shared" ca="1" si="205"/>
        <v>1</v>
      </c>
    </row>
    <row r="11578" spans="52:54" ht="15.75" customHeight="1">
      <c r="AZ11578" s="138">
        <f t="shared" ca="1" si="203"/>
        <v>359000</v>
      </c>
      <c r="BA11578" s="138">
        <f t="shared" ca="1" si="204"/>
        <v>358999</v>
      </c>
      <c r="BB11578" s="138">
        <f t="shared" ca="1" si="205"/>
        <v>1</v>
      </c>
    </row>
    <row r="11579" spans="52:54" ht="15.75" customHeight="1">
      <c r="AZ11579" s="138">
        <f t="shared" ca="1" si="203"/>
        <v>251000</v>
      </c>
      <c r="BA11579" s="138">
        <f t="shared" ca="1" si="204"/>
        <v>250999</v>
      </c>
      <c r="BB11579" s="138">
        <f t="shared" ca="1" si="205"/>
        <v>1</v>
      </c>
    </row>
    <row r="11580" spans="52:54" ht="15.75" customHeight="1">
      <c r="AZ11580" s="138">
        <f t="shared" ca="1" si="203"/>
        <v>211000</v>
      </c>
      <c r="BA11580" s="138">
        <f t="shared" ca="1" si="204"/>
        <v>210999</v>
      </c>
      <c r="BB11580" s="138">
        <f t="shared" ca="1" si="205"/>
        <v>1</v>
      </c>
    </row>
    <row r="11581" spans="52:54" ht="15.75" customHeight="1">
      <c r="AZ11581" s="138">
        <f t="shared" ca="1" si="203"/>
        <v>349000</v>
      </c>
      <c r="BA11581" s="138">
        <f t="shared" ca="1" si="204"/>
        <v>348999</v>
      </c>
      <c r="BB11581" s="138">
        <f t="shared" ca="1" si="205"/>
        <v>1</v>
      </c>
    </row>
    <row r="11582" spans="52:54" ht="15.75" customHeight="1">
      <c r="AZ11582" s="138">
        <f t="shared" ca="1" si="203"/>
        <v>222000</v>
      </c>
      <c r="BA11582" s="138">
        <f t="shared" ca="1" si="204"/>
        <v>221999</v>
      </c>
      <c r="BB11582" s="138">
        <f t="shared" ca="1" si="205"/>
        <v>1</v>
      </c>
    </row>
    <row r="11583" spans="52:54" ht="15.75" customHeight="1">
      <c r="AZ11583" s="138">
        <f t="shared" ca="1" si="203"/>
        <v>386000</v>
      </c>
      <c r="BA11583" s="138">
        <f t="shared" ca="1" si="204"/>
        <v>385999</v>
      </c>
      <c r="BB11583" s="138">
        <f t="shared" ca="1" si="205"/>
        <v>1</v>
      </c>
    </row>
    <row r="11584" spans="52:54" ht="15.75" customHeight="1">
      <c r="AZ11584" s="138">
        <f t="shared" ca="1" si="203"/>
        <v>364000</v>
      </c>
      <c r="BA11584" s="138">
        <f t="shared" ca="1" si="204"/>
        <v>363999</v>
      </c>
      <c r="BB11584" s="138">
        <f t="shared" ca="1" si="205"/>
        <v>1</v>
      </c>
    </row>
    <row r="11585" spans="52:54" ht="15.75" customHeight="1">
      <c r="AZ11585" s="138">
        <f t="shared" ca="1" si="203"/>
        <v>339000</v>
      </c>
      <c r="BA11585" s="138">
        <f t="shared" ca="1" si="204"/>
        <v>338999</v>
      </c>
      <c r="BB11585" s="138">
        <f t="shared" ca="1" si="205"/>
        <v>1</v>
      </c>
    </row>
    <row r="11586" spans="52:54" ht="15.75" customHeight="1">
      <c r="AZ11586" s="138">
        <f t="shared" ca="1" si="203"/>
        <v>124000</v>
      </c>
      <c r="BA11586" s="138">
        <f t="shared" ca="1" si="204"/>
        <v>123999</v>
      </c>
      <c r="BB11586" s="138">
        <f t="shared" ca="1" si="205"/>
        <v>1</v>
      </c>
    </row>
    <row r="11587" spans="52:54" ht="15.75" customHeight="1">
      <c r="AZ11587" s="138">
        <f t="shared" ca="1" si="203"/>
        <v>140000</v>
      </c>
      <c r="BA11587" s="138">
        <f t="shared" ca="1" si="204"/>
        <v>139999</v>
      </c>
      <c r="BB11587" s="138">
        <f t="shared" ca="1" si="205"/>
        <v>1</v>
      </c>
    </row>
    <row r="11588" spans="52:54" ht="15.75" customHeight="1">
      <c r="AZ11588" s="138">
        <f t="shared" ca="1" si="203"/>
        <v>283000</v>
      </c>
      <c r="BA11588" s="138">
        <f t="shared" ca="1" si="204"/>
        <v>282999</v>
      </c>
      <c r="BB11588" s="138">
        <f t="shared" ca="1" si="205"/>
        <v>1</v>
      </c>
    </row>
    <row r="11589" spans="52:54" ht="15.75" customHeight="1">
      <c r="AZ11589" s="138">
        <f t="shared" ca="1" si="203"/>
        <v>227000</v>
      </c>
      <c r="BA11589" s="138">
        <f t="shared" ca="1" si="204"/>
        <v>226999</v>
      </c>
      <c r="BB11589" s="138">
        <f t="shared" ca="1" si="205"/>
        <v>1</v>
      </c>
    </row>
    <row r="11590" spans="52:54" ht="15.75" customHeight="1">
      <c r="AZ11590" s="138">
        <f t="shared" ca="1" si="203"/>
        <v>111000</v>
      </c>
      <c r="BA11590" s="138">
        <f t="shared" ca="1" si="204"/>
        <v>110999</v>
      </c>
      <c r="BB11590" s="138">
        <f t="shared" ca="1" si="205"/>
        <v>1</v>
      </c>
    </row>
    <row r="11591" spans="52:54" ht="15.75" customHeight="1">
      <c r="AZ11591" s="138">
        <f t="shared" ca="1" si="203"/>
        <v>311000</v>
      </c>
      <c r="BA11591" s="138">
        <f t="shared" ca="1" si="204"/>
        <v>310999</v>
      </c>
      <c r="BB11591" s="138">
        <f t="shared" ca="1" si="205"/>
        <v>1</v>
      </c>
    </row>
    <row r="11592" spans="52:54" ht="15.75" customHeight="1">
      <c r="AZ11592" s="138">
        <f t="shared" ca="1" si="203"/>
        <v>193000</v>
      </c>
      <c r="BA11592" s="138">
        <f t="shared" ca="1" si="204"/>
        <v>192999</v>
      </c>
      <c r="BB11592" s="138">
        <f t="shared" ca="1" si="205"/>
        <v>1</v>
      </c>
    </row>
    <row r="11593" spans="52:54" ht="15.75" customHeight="1">
      <c r="AZ11593" s="138">
        <f t="shared" ca="1" si="203"/>
        <v>354000</v>
      </c>
      <c r="BA11593" s="138">
        <f t="shared" ca="1" si="204"/>
        <v>353999</v>
      </c>
      <c r="BB11593" s="138">
        <f t="shared" ca="1" si="205"/>
        <v>1</v>
      </c>
    </row>
    <row r="11594" spans="52:54" ht="15.75" customHeight="1">
      <c r="AZ11594" s="138">
        <f t="shared" ca="1" si="203"/>
        <v>142000</v>
      </c>
      <c r="BA11594" s="138">
        <f t="shared" ca="1" si="204"/>
        <v>141999</v>
      </c>
      <c r="BB11594" s="138">
        <f t="shared" ca="1" si="205"/>
        <v>1</v>
      </c>
    </row>
    <row r="11595" spans="52:54" ht="15.75" customHeight="1">
      <c r="AZ11595" s="138">
        <f t="shared" ca="1" si="203"/>
        <v>174000</v>
      </c>
      <c r="BA11595" s="138">
        <f t="shared" ca="1" si="204"/>
        <v>173999</v>
      </c>
      <c r="BB11595" s="138">
        <f t="shared" ca="1" si="205"/>
        <v>1</v>
      </c>
    </row>
    <row r="11596" spans="52:54" ht="15.75" customHeight="1">
      <c r="AZ11596" s="138">
        <f t="shared" ca="1" si="203"/>
        <v>323000</v>
      </c>
      <c r="BA11596" s="138">
        <f t="shared" ca="1" si="204"/>
        <v>322999</v>
      </c>
      <c r="BB11596" s="138">
        <f t="shared" ca="1" si="205"/>
        <v>1</v>
      </c>
    </row>
    <row r="11597" spans="52:54" ht="15.75" customHeight="1">
      <c r="AZ11597" s="138">
        <f t="shared" ca="1" si="203"/>
        <v>205000</v>
      </c>
      <c r="BA11597" s="138">
        <f t="shared" ca="1" si="204"/>
        <v>204999</v>
      </c>
      <c r="BB11597" s="138">
        <f t="shared" ca="1" si="205"/>
        <v>1</v>
      </c>
    </row>
    <row r="11598" spans="52:54" ht="15.75" customHeight="1">
      <c r="AZ11598" s="138">
        <f t="shared" ca="1" si="203"/>
        <v>390000</v>
      </c>
      <c r="BA11598" s="138">
        <f t="shared" ca="1" si="204"/>
        <v>389999</v>
      </c>
      <c r="BB11598" s="138">
        <f t="shared" ca="1" si="205"/>
        <v>1</v>
      </c>
    </row>
    <row r="11599" spans="52:54" ht="15.75" customHeight="1">
      <c r="AZ11599" s="138">
        <f t="shared" ca="1" si="203"/>
        <v>397000</v>
      </c>
      <c r="BA11599" s="138">
        <f t="shared" ca="1" si="204"/>
        <v>396999</v>
      </c>
      <c r="BB11599" s="138">
        <f t="shared" ca="1" si="205"/>
        <v>1</v>
      </c>
    </row>
    <row r="11600" spans="52:54" ht="15.75" customHeight="1">
      <c r="AZ11600" s="138">
        <f t="shared" ca="1" si="203"/>
        <v>232000</v>
      </c>
      <c r="BA11600" s="138">
        <f t="shared" ca="1" si="204"/>
        <v>231999</v>
      </c>
      <c r="BB11600" s="138">
        <f t="shared" ca="1" si="205"/>
        <v>1</v>
      </c>
    </row>
    <row r="11601" spans="52:54" ht="15.75" customHeight="1">
      <c r="AZ11601" s="138">
        <f t="shared" ca="1" si="203"/>
        <v>190000</v>
      </c>
      <c r="BA11601" s="138">
        <f t="shared" ca="1" si="204"/>
        <v>189999</v>
      </c>
      <c r="BB11601" s="138">
        <f t="shared" ca="1" si="205"/>
        <v>1</v>
      </c>
    </row>
    <row r="11602" spans="52:54" ht="15.75" customHeight="1">
      <c r="AZ11602" s="138">
        <f t="shared" ca="1" si="203"/>
        <v>292000</v>
      </c>
      <c r="BA11602" s="138">
        <f t="shared" ca="1" si="204"/>
        <v>291999</v>
      </c>
      <c r="BB11602" s="138">
        <f t="shared" ca="1" si="205"/>
        <v>1</v>
      </c>
    </row>
    <row r="11603" spans="52:54" ht="15.75" customHeight="1">
      <c r="AZ11603" s="138">
        <f t="shared" ca="1" si="203"/>
        <v>164000</v>
      </c>
      <c r="BA11603" s="138">
        <f t="shared" ca="1" si="204"/>
        <v>163999</v>
      </c>
      <c r="BB11603" s="138">
        <f t="shared" ca="1" si="205"/>
        <v>1</v>
      </c>
    </row>
    <row r="11604" spans="52:54" ht="15.75" customHeight="1">
      <c r="AZ11604" s="138">
        <f t="shared" ca="1" si="203"/>
        <v>355000</v>
      </c>
      <c r="BA11604" s="138">
        <f t="shared" ca="1" si="204"/>
        <v>354999</v>
      </c>
      <c r="BB11604" s="138">
        <f t="shared" ca="1" si="205"/>
        <v>1</v>
      </c>
    </row>
    <row r="11605" spans="52:54" ht="15.75" customHeight="1">
      <c r="AZ11605" s="138">
        <f t="shared" ca="1" si="203"/>
        <v>145000</v>
      </c>
      <c r="BA11605" s="138">
        <f t="shared" ca="1" si="204"/>
        <v>144999</v>
      </c>
      <c r="BB11605" s="138">
        <f t="shared" ca="1" si="205"/>
        <v>1</v>
      </c>
    </row>
    <row r="11606" spans="52:54" ht="15.75" customHeight="1">
      <c r="AZ11606" s="138">
        <f t="shared" ca="1" si="203"/>
        <v>358000</v>
      </c>
      <c r="BA11606" s="138">
        <f t="shared" ca="1" si="204"/>
        <v>357999</v>
      </c>
      <c r="BB11606" s="138">
        <f t="shared" ca="1" si="205"/>
        <v>1</v>
      </c>
    </row>
    <row r="11607" spans="52:54" ht="15.75" customHeight="1">
      <c r="AZ11607" s="138">
        <f t="shared" ca="1" si="203"/>
        <v>170000</v>
      </c>
      <c r="BA11607" s="138">
        <f t="shared" ca="1" si="204"/>
        <v>169999</v>
      </c>
      <c r="BB11607" s="138">
        <f t="shared" ca="1" si="205"/>
        <v>1</v>
      </c>
    </row>
    <row r="11608" spans="52:54" ht="15.75" customHeight="1">
      <c r="AZ11608" s="138">
        <f t="shared" ca="1" si="203"/>
        <v>114000</v>
      </c>
      <c r="BA11608" s="138">
        <f t="shared" ca="1" si="204"/>
        <v>113999</v>
      </c>
      <c r="BB11608" s="138">
        <f t="shared" ca="1" si="205"/>
        <v>1</v>
      </c>
    </row>
    <row r="11609" spans="52:54" ht="15.75" customHeight="1">
      <c r="AZ11609" s="138">
        <f t="shared" ca="1" si="203"/>
        <v>380000</v>
      </c>
      <c r="BA11609" s="138">
        <f t="shared" ca="1" si="204"/>
        <v>379999</v>
      </c>
      <c r="BB11609" s="138">
        <f t="shared" ca="1" si="205"/>
        <v>1</v>
      </c>
    </row>
    <row r="11610" spans="52:54" ht="15.75" customHeight="1">
      <c r="AZ11610" s="138">
        <f t="shared" ca="1" si="203"/>
        <v>194000</v>
      </c>
      <c r="BA11610" s="138">
        <f t="shared" ca="1" si="204"/>
        <v>193999</v>
      </c>
      <c r="BB11610" s="138">
        <f t="shared" ca="1" si="205"/>
        <v>1</v>
      </c>
    </row>
    <row r="11611" spans="52:54" ht="15.75" customHeight="1">
      <c r="AZ11611" s="138">
        <f t="shared" ca="1" si="203"/>
        <v>231000</v>
      </c>
      <c r="BA11611" s="138">
        <f t="shared" ca="1" si="204"/>
        <v>230999</v>
      </c>
      <c r="BB11611" s="138">
        <f t="shared" ca="1" si="205"/>
        <v>1</v>
      </c>
    </row>
    <row r="11612" spans="52:54" ht="15.75" customHeight="1">
      <c r="AZ11612" s="138">
        <f t="shared" ca="1" si="203"/>
        <v>157000</v>
      </c>
      <c r="BA11612" s="138">
        <f t="shared" ca="1" si="204"/>
        <v>156999</v>
      </c>
      <c r="BB11612" s="138">
        <f t="shared" ca="1" si="205"/>
        <v>1</v>
      </c>
    </row>
    <row r="11613" spans="52:54" ht="15.75" customHeight="1">
      <c r="AZ11613" s="138">
        <f t="shared" ca="1" si="203"/>
        <v>102000</v>
      </c>
      <c r="BA11613" s="138">
        <f t="shared" ca="1" si="204"/>
        <v>101999</v>
      </c>
      <c r="BB11613" s="138">
        <f t="shared" ca="1" si="205"/>
        <v>1</v>
      </c>
    </row>
    <row r="11614" spans="52:54" ht="15.75" customHeight="1">
      <c r="AZ11614" s="138">
        <f t="shared" ca="1" si="203"/>
        <v>181000</v>
      </c>
      <c r="BA11614" s="138">
        <f t="shared" ca="1" si="204"/>
        <v>180999</v>
      </c>
      <c r="BB11614" s="138">
        <f t="shared" ca="1" si="205"/>
        <v>1</v>
      </c>
    </row>
    <row r="11615" spans="52:54" ht="15.75" customHeight="1">
      <c r="AZ11615" s="138">
        <f t="shared" ca="1" si="203"/>
        <v>215000</v>
      </c>
      <c r="BA11615" s="138">
        <f t="shared" ca="1" si="204"/>
        <v>214999</v>
      </c>
      <c r="BB11615" s="138">
        <f t="shared" ca="1" si="205"/>
        <v>1</v>
      </c>
    </row>
    <row r="11616" spans="52:54" ht="15.75" customHeight="1">
      <c r="AZ11616" s="138">
        <f t="shared" ca="1" si="203"/>
        <v>362000</v>
      </c>
      <c r="BA11616" s="138">
        <f t="shared" ca="1" si="204"/>
        <v>361999</v>
      </c>
      <c r="BB11616" s="138">
        <f t="shared" ca="1" si="205"/>
        <v>1</v>
      </c>
    </row>
    <row r="11617" spans="52:54" ht="15.75" customHeight="1">
      <c r="AZ11617" s="138">
        <f t="shared" ca="1" si="203"/>
        <v>128000</v>
      </c>
      <c r="BA11617" s="138">
        <f t="shared" ca="1" si="204"/>
        <v>127999</v>
      </c>
      <c r="BB11617" s="138">
        <f t="shared" ca="1" si="205"/>
        <v>1</v>
      </c>
    </row>
    <row r="11618" spans="52:54" ht="15.75" customHeight="1">
      <c r="AZ11618" s="138">
        <f t="shared" ca="1" si="203"/>
        <v>135000</v>
      </c>
      <c r="BA11618" s="138">
        <f t="shared" ca="1" si="204"/>
        <v>134999</v>
      </c>
      <c r="BB11618" s="138">
        <f t="shared" ca="1" si="205"/>
        <v>1</v>
      </c>
    </row>
    <row r="11619" spans="52:54" ht="15.75" customHeight="1">
      <c r="AZ11619" s="138">
        <f t="shared" ca="1" si="203"/>
        <v>284000</v>
      </c>
      <c r="BA11619" s="138">
        <f t="shared" ca="1" si="204"/>
        <v>283999</v>
      </c>
      <c r="BB11619" s="138">
        <f t="shared" ca="1" si="205"/>
        <v>1</v>
      </c>
    </row>
    <row r="11620" spans="52:54" ht="15.75" customHeight="1">
      <c r="AZ11620" s="138">
        <f t="shared" ca="1" si="203"/>
        <v>260000</v>
      </c>
      <c r="BA11620" s="138">
        <f t="shared" ca="1" si="204"/>
        <v>259999</v>
      </c>
      <c r="BB11620" s="138">
        <f t="shared" ca="1" si="205"/>
        <v>1</v>
      </c>
    </row>
    <row r="11621" spans="52:54" ht="15.75" customHeight="1">
      <c r="AZ11621" s="138">
        <f t="shared" ca="1" si="203"/>
        <v>286000</v>
      </c>
      <c r="BA11621" s="138">
        <f t="shared" ca="1" si="204"/>
        <v>285999</v>
      </c>
      <c r="BB11621" s="138">
        <f t="shared" ca="1" si="205"/>
        <v>1</v>
      </c>
    </row>
    <row r="11622" spans="52:54" ht="15.75" customHeight="1">
      <c r="AZ11622" s="138">
        <f t="shared" ca="1" si="203"/>
        <v>266000</v>
      </c>
      <c r="BA11622" s="138">
        <f t="shared" ca="1" si="204"/>
        <v>265999</v>
      </c>
      <c r="BB11622" s="138">
        <f t="shared" ca="1" si="205"/>
        <v>1</v>
      </c>
    </row>
    <row r="11623" spans="52:54" ht="15.75" customHeight="1">
      <c r="AZ11623" s="138">
        <f t="shared" ca="1" si="203"/>
        <v>295000</v>
      </c>
      <c r="BA11623" s="138">
        <f t="shared" ca="1" si="204"/>
        <v>294999</v>
      </c>
      <c r="BB11623" s="138">
        <f t="shared" ca="1" si="205"/>
        <v>1</v>
      </c>
    </row>
    <row r="11624" spans="52:54" ht="15.75" customHeight="1">
      <c r="AZ11624" s="138">
        <f t="shared" ca="1" si="203"/>
        <v>346000</v>
      </c>
      <c r="BA11624" s="138">
        <f t="shared" ca="1" si="204"/>
        <v>345999</v>
      </c>
      <c r="BB11624" s="138">
        <f t="shared" ca="1" si="205"/>
        <v>1</v>
      </c>
    </row>
    <row r="11625" spans="52:54" ht="15.75" customHeight="1">
      <c r="AZ11625" s="138">
        <f t="shared" ca="1" si="203"/>
        <v>207000</v>
      </c>
      <c r="BA11625" s="138">
        <f t="shared" ca="1" si="204"/>
        <v>206999</v>
      </c>
      <c r="BB11625" s="138">
        <f t="shared" ca="1" si="205"/>
        <v>1</v>
      </c>
    </row>
    <row r="11626" spans="52:54" ht="15.75" customHeight="1">
      <c r="AZ11626" s="138">
        <f t="shared" ca="1" si="203"/>
        <v>181000</v>
      </c>
      <c r="BA11626" s="138">
        <f t="shared" ca="1" si="204"/>
        <v>180999</v>
      </c>
      <c r="BB11626" s="138">
        <f t="shared" ca="1" si="205"/>
        <v>1</v>
      </c>
    </row>
    <row r="11627" spans="52:54" ht="15.75" customHeight="1">
      <c r="AZ11627" s="138">
        <f t="shared" ca="1" si="203"/>
        <v>233000</v>
      </c>
      <c r="BA11627" s="138">
        <f t="shared" ca="1" si="204"/>
        <v>232999</v>
      </c>
      <c r="BB11627" s="138">
        <f t="shared" ca="1" si="205"/>
        <v>1</v>
      </c>
    </row>
    <row r="11628" spans="52:54" ht="15.75" customHeight="1">
      <c r="AZ11628" s="138">
        <f t="shared" ca="1" si="203"/>
        <v>374000</v>
      </c>
      <c r="BA11628" s="138">
        <f t="shared" ca="1" si="204"/>
        <v>373999</v>
      </c>
      <c r="BB11628" s="138">
        <f t="shared" ca="1" si="205"/>
        <v>1</v>
      </c>
    </row>
    <row r="11629" spans="52:54" ht="15.75" customHeight="1">
      <c r="AZ11629" s="138">
        <f t="shared" ca="1" si="203"/>
        <v>108000</v>
      </c>
      <c r="BA11629" s="138">
        <f t="shared" ca="1" si="204"/>
        <v>107999</v>
      </c>
      <c r="BB11629" s="138">
        <f t="shared" ca="1" si="205"/>
        <v>1</v>
      </c>
    </row>
    <row r="11630" spans="52:54" ht="15.75" customHeight="1">
      <c r="AZ11630" s="138">
        <f t="shared" ca="1" si="203"/>
        <v>240000</v>
      </c>
      <c r="BA11630" s="138">
        <f t="shared" ca="1" si="204"/>
        <v>239999</v>
      </c>
      <c r="BB11630" s="138">
        <f t="shared" ca="1" si="205"/>
        <v>1</v>
      </c>
    </row>
    <row r="11631" spans="52:54" ht="15.75" customHeight="1">
      <c r="AZ11631" s="138">
        <f t="shared" ca="1" si="203"/>
        <v>388000</v>
      </c>
      <c r="BA11631" s="138">
        <f t="shared" ca="1" si="204"/>
        <v>387999</v>
      </c>
      <c r="BB11631" s="138">
        <f t="shared" ca="1" si="205"/>
        <v>1</v>
      </c>
    </row>
    <row r="11632" spans="52:54" ht="15.75" customHeight="1">
      <c r="AZ11632" s="138">
        <f t="shared" ca="1" si="203"/>
        <v>177000</v>
      </c>
      <c r="BA11632" s="138">
        <f t="shared" ca="1" si="204"/>
        <v>176999</v>
      </c>
      <c r="BB11632" s="138">
        <f t="shared" ca="1" si="205"/>
        <v>1</v>
      </c>
    </row>
    <row r="11633" spans="52:54" ht="15.75" customHeight="1">
      <c r="AZ11633" s="138">
        <f t="shared" ca="1" si="203"/>
        <v>104000</v>
      </c>
      <c r="BA11633" s="138">
        <f t="shared" ca="1" si="204"/>
        <v>103999</v>
      </c>
      <c r="BB11633" s="138">
        <f t="shared" ca="1" si="205"/>
        <v>1</v>
      </c>
    </row>
    <row r="11634" spans="52:54" ht="15.75" customHeight="1">
      <c r="AZ11634" s="138">
        <f t="shared" ca="1" si="203"/>
        <v>199000</v>
      </c>
      <c r="BA11634" s="138">
        <f t="shared" ca="1" si="204"/>
        <v>198999</v>
      </c>
      <c r="BB11634" s="138">
        <f t="shared" ca="1" si="205"/>
        <v>1</v>
      </c>
    </row>
    <row r="11635" spans="52:54" ht="15.75" customHeight="1">
      <c r="AZ11635" s="138">
        <f t="shared" ca="1" si="203"/>
        <v>394000</v>
      </c>
      <c r="BA11635" s="138">
        <f t="shared" ca="1" si="204"/>
        <v>393999</v>
      </c>
      <c r="BB11635" s="138">
        <f t="shared" ca="1" si="205"/>
        <v>1</v>
      </c>
    </row>
    <row r="11636" spans="52:54" ht="15.75" customHeight="1">
      <c r="AZ11636" s="138">
        <f t="shared" ca="1" si="203"/>
        <v>237000</v>
      </c>
      <c r="BA11636" s="138">
        <f t="shared" ca="1" si="204"/>
        <v>236999</v>
      </c>
      <c r="BB11636" s="138">
        <f t="shared" ca="1" si="205"/>
        <v>1</v>
      </c>
    </row>
    <row r="11637" spans="52:54" ht="15.75" customHeight="1">
      <c r="AZ11637" s="138">
        <f t="shared" ca="1" si="203"/>
        <v>351000</v>
      </c>
      <c r="BA11637" s="138">
        <f t="shared" ca="1" si="204"/>
        <v>350999</v>
      </c>
      <c r="BB11637" s="138">
        <f t="shared" ca="1" si="205"/>
        <v>1</v>
      </c>
    </row>
    <row r="11638" spans="52:54" ht="15.75" customHeight="1">
      <c r="AZ11638" s="138">
        <f t="shared" ca="1" si="203"/>
        <v>303000</v>
      </c>
      <c r="BA11638" s="138">
        <f t="shared" ca="1" si="204"/>
        <v>302999</v>
      </c>
      <c r="BB11638" s="138">
        <f t="shared" ca="1" si="205"/>
        <v>1</v>
      </c>
    </row>
    <row r="11639" spans="52:54" ht="15.75" customHeight="1">
      <c r="AZ11639" s="138">
        <f t="shared" ca="1" si="203"/>
        <v>205000</v>
      </c>
      <c r="BA11639" s="138">
        <f t="shared" ca="1" si="204"/>
        <v>204999</v>
      </c>
      <c r="BB11639" s="138">
        <f t="shared" ca="1" si="205"/>
        <v>1</v>
      </c>
    </row>
    <row r="11640" spans="52:54" ht="15.75" customHeight="1">
      <c r="AZ11640" s="138">
        <f t="shared" ca="1" si="203"/>
        <v>162000</v>
      </c>
      <c r="BA11640" s="138">
        <f t="shared" ca="1" si="204"/>
        <v>161999</v>
      </c>
      <c r="BB11640" s="138">
        <f t="shared" ca="1" si="205"/>
        <v>1</v>
      </c>
    </row>
    <row r="11641" spans="52:54" ht="15.75" customHeight="1">
      <c r="AZ11641" s="138">
        <f t="shared" ca="1" si="203"/>
        <v>329000</v>
      </c>
      <c r="BA11641" s="138">
        <f t="shared" ca="1" si="204"/>
        <v>328999</v>
      </c>
      <c r="BB11641" s="138">
        <f t="shared" ca="1" si="205"/>
        <v>1</v>
      </c>
    </row>
    <row r="11642" spans="52:54" ht="15.75" customHeight="1">
      <c r="AZ11642" s="138">
        <f t="shared" ca="1" si="203"/>
        <v>222000</v>
      </c>
      <c r="BA11642" s="138">
        <f t="shared" ca="1" si="204"/>
        <v>221999</v>
      </c>
      <c r="BB11642" s="138">
        <f t="shared" ca="1" si="205"/>
        <v>1</v>
      </c>
    </row>
    <row r="11643" spans="52:54" ht="15.75" customHeight="1">
      <c r="AZ11643" s="138">
        <f t="shared" ca="1" si="203"/>
        <v>230000</v>
      </c>
      <c r="BA11643" s="138">
        <f t="shared" ca="1" si="204"/>
        <v>229999</v>
      </c>
      <c r="BB11643" s="138">
        <f t="shared" ca="1" si="205"/>
        <v>1</v>
      </c>
    </row>
    <row r="11644" spans="52:54" ht="15.75" customHeight="1">
      <c r="AZ11644" s="138">
        <f t="shared" ca="1" si="203"/>
        <v>140000</v>
      </c>
      <c r="BA11644" s="138">
        <f t="shared" ca="1" si="204"/>
        <v>139999</v>
      </c>
      <c r="BB11644" s="138">
        <f t="shared" ca="1" si="205"/>
        <v>1</v>
      </c>
    </row>
    <row r="11645" spans="52:54" ht="15.75" customHeight="1">
      <c r="AZ11645" s="138">
        <f t="shared" ca="1" si="203"/>
        <v>149000</v>
      </c>
      <c r="BA11645" s="138">
        <f t="shared" ca="1" si="204"/>
        <v>148999</v>
      </c>
      <c r="BB11645" s="138">
        <f t="shared" ca="1" si="205"/>
        <v>1</v>
      </c>
    </row>
    <row r="11646" spans="52:54" ht="15.75" customHeight="1">
      <c r="AZ11646" s="138">
        <f t="shared" ca="1" si="203"/>
        <v>105000</v>
      </c>
      <c r="BA11646" s="138">
        <f t="shared" ca="1" si="204"/>
        <v>104999</v>
      </c>
      <c r="BB11646" s="138">
        <f t="shared" ca="1" si="205"/>
        <v>1</v>
      </c>
    </row>
    <row r="11647" spans="52:54" ht="15.75" customHeight="1">
      <c r="AZ11647" s="138">
        <f t="shared" ca="1" si="203"/>
        <v>389000</v>
      </c>
      <c r="BA11647" s="138">
        <f t="shared" ca="1" si="204"/>
        <v>388999</v>
      </c>
      <c r="BB11647" s="138">
        <f t="shared" ca="1" si="205"/>
        <v>1</v>
      </c>
    </row>
    <row r="11648" spans="52:54" ht="15.75" customHeight="1">
      <c r="AZ11648" s="138">
        <f t="shared" ca="1" si="203"/>
        <v>394000</v>
      </c>
      <c r="BA11648" s="138">
        <f t="shared" ca="1" si="204"/>
        <v>393999</v>
      </c>
      <c r="BB11648" s="138">
        <f t="shared" ca="1" si="205"/>
        <v>1</v>
      </c>
    </row>
    <row r="11649" spans="52:54" ht="15.75" customHeight="1">
      <c r="AZ11649" s="138">
        <f t="shared" ca="1" si="203"/>
        <v>213000</v>
      </c>
      <c r="BA11649" s="138">
        <f t="shared" ca="1" si="204"/>
        <v>212999</v>
      </c>
      <c r="BB11649" s="138">
        <f t="shared" ca="1" si="205"/>
        <v>1</v>
      </c>
    </row>
    <row r="11650" spans="52:54" ht="15.75" customHeight="1">
      <c r="AZ11650" s="138">
        <f t="shared" ca="1" si="203"/>
        <v>190000</v>
      </c>
      <c r="BA11650" s="138">
        <f t="shared" ca="1" si="204"/>
        <v>189999</v>
      </c>
      <c r="BB11650" s="138">
        <f t="shared" ca="1" si="205"/>
        <v>1</v>
      </c>
    </row>
    <row r="11651" spans="52:54" ht="15.75" customHeight="1">
      <c r="AZ11651" s="138">
        <f t="shared" ca="1" si="203"/>
        <v>379000</v>
      </c>
      <c r="BA11651" s="138">
        <f t="shared" ca="1" si="204"/>
        <v>378999</v>
      </c>
      <c r="BB11651" s="138">
        <f t="shared" ca="1" si="205"/>
        <v>1</v>
      </c>
    </row>
    <row r="11652" spans="52:54" ht="15.75" customHeight="1">
      <c r="AZ11652" s="138">
        <f t="shared" ca="1" si="203"/>
        <v>212000</v>
      </c>
      <c r="BA11652" s="138">
        <f t="shared" ca="1" si="204"/>
        <v>211999</v>
      </c>
      <c r="BB11652" s="138">
        <f t="shared" ca="1" si="205"/>
        <v>1</v>
      </c>
    </row>
    <row r="11653" spans="52:54" ht="15.75" customHeight="1">
      <c r="AZ11653" s="138">
        <f t="shared" ca="1" si="203"/>
        <v>315000</v>
      </c>
      <c r="BA11653" s="138">
        <f t="shared" ca="1" si="204"/>
        <v>314999</v>
      </c>
      <c r="BB11653" s="138">
        <f t="shared" ca="1" si="205"/>
        <v>1</v>
      </c>
    </row>
    <row r="11654" spans="52:54" ht="15.75" customHeight="1">
      <c r="AZ11654" s="138">
        <f t="shared" ca="1" si="203"/>
        <v>205000</v>
      </c>
      <c r="BA11654" s="138">
        <f t="shared" ca="1" si="204"/>
        <v>204999</v>
      </c>
      <c r="BB11654" s="138">
        <f t="shared" ca="1" si="205"/>
        <v>1</v>
      </c>
    </row>
    <row r="11655" spans="52:54" ht="15.75" customHeight="1">
      <c r="AZ11655" s="138">
        <f t="shared" ca="1" si="203"/>
        <v>186000</v>
      </c>
      <c r="BA11655" s="138">
        <f t="shared" ca="1" si="204"/>
        <v>185999</v>
      </c>
      <c r="BB11655" s="138">
        <f t="shared" ca="1" si="205"/>
        <v>1</v>
      </c>
    </row>
    <row r="11656" spans="52:54" ht="15.75" customHeight="1">
      <c r="AZ11656" s="138">
        <f t="shared" ca="1" si="203"/>
        <v>291000</v>
      </c>
      <c r="BA11656" s="138">
        <f t="shared" ca="1" si="204"/>
        <v>290999</v>
      </c>
      <c r="BB11656" s="138">
        <f t="shared" ca="1" si="205"/>
        <v>1</v>
      </c>
    </row>
    <row r="11657" spans="52:54" ht="15.75" customHeight="1">
      <c r="AZ11657" s="138">
        <f t="shared" ca="1" si="203"/>
        <v>283000</v>
      </c>
      <c r="BA11657" s="138">
        <f t="shared" ca="1" si="204"/>
        <v>282999</v>
      </c>
      <c r="BB11657" s="138">
        <f t="shared" ca="1" si="205"/>
        <v>1</v>
      </c>
    </row>
    <row r="11658" spans="52:54" ht="15.75" customHeight="1">
      <c r="AZ11658" s="138">
        <f t="shared" ca="1" si="203"/>
        <v>160000</v>
      </c>
      <c r="BA11658" s="138">
        <f t="shared" ca="1" si="204"/>
        <v>159999</v>
      </c>
      <c r="BB11658" s="138">
        <f t="shared" ca="1" si="205"/>
        <v>1</v>
      </c>
    </row>
    <row r="11659" spans="52:54" ht="15.75" customHeight="1">
      <c r="AZ11659" s="138">
        <f t="shared" ca="1" si="203"/>
        <v>274000</v>
      </c>
      <c r="BA11659" s="138">
        <f t="shared" ca="1" si="204"/>
        <v>273999</v>
      </c>
      <c r="BB11659" s="138">
        <f t="shared" ca="1" si="205"/>
        <v>1</v>
      </c>
    </row>
    <row r="11660" spans="52:54" ht="15.75" customHeight="1">
      <c r="AZ11660" s="138">
        <f t="shared" ca="1" si="203"/>
        <v>211000</v>
      </c>
      <c r="BA11660" s="138">
        <f t="shared" ca="1" si="204"/>
        <v>210999</v>
      </c>
      <c r="BB11660" s="138">
        <f t="shared" ca="1" si="205"/>
        <v>1</v>
      </c>
    </row>
    <row r="11661" spans="52:54" ht="15.75" customHeight="1">
      <c r="AZ11661" s="138">
        <f t="shared" ca="1" si="203"/>
        <v>116000</v>
      </c>
      <c r="BA11661" s="138">
        <f t="shared" ca="1" si="204"/>
        <v>115999</v>
      </c>
      <c r="BB11661" s="138">
        <f t="shared" ca="1" si="205"/>
        <v>1</v>
      </c>
    </row>
    <row r="11662" spans="52:54" ht="15.75" customHeight="1">
      <c r="AZ11662" s="138">
        <f t="shared" ca="1" si="203"/>
        <v>262000</v>
      </c>
      <c r="BA11662" s="138">
        <f t="shared" ca="1" si="204"/>
        <v>261999</v>
      </c>
      <c r="BB11662" s="138">
        <f t="shared" ca="1" si="205"/>
        <v>1</v>
      </c>
    </row>
    <row r="11663" spans="52:54" ht="15.75" customHeight="1">
      <c r="AZ11663" s="138">
        <f t="shared" ca="1" si="203"/>
        <v>349000</v>
      </c>
      <c r="BA11663" s="138">
        <f t="shared" ca="1" si="204"/>
        <v>348999</v>
      </c>
      <c r="BB11663" s="138">
        <f t="shared" ca="1" si="205"/>
        <v>1</v>
      </c>
    </row>
    <row r="11664" spans="52:54" ht="15.75" customHeight="1">
      <c r="AZ11664" s="138">
        <f t="shared" ca="1" si="203"/>
        <v>161000</v>
      </c>
      <c r="BA11664" s="138">
        <f t="shared" ca="1" si="204"/>
        <v>160999</v>
      </c>
      <c r="BB11664" s="138">
        <f t="shared" ca="1" si="205"/>
        <v>1</v>
      </c>
    </row>
    <row r="11665" spans="52:54" ht="15.75" customHeight="1">
      <c r="AZ11665" s="138">
        <f t="shared" ca="1" si="203"/>
        <v>380000</v>
      </c>
      <c r="BA11665" s="138">
        <f t="shared" ca="1" si="204"/>
        <v>379999</v>
      </c>
      <c r="BB11665" s="138">
        <f t="shared" ca="1" si="205"/>
        <v>1</v>
      </c>
    </row>
    <row r="11666" spans="52:54" ht="15.75" customHeight="1">
      <c r="AZ11666" s="138">
        <f t="shared" ca="1" si="203"/>
        <v>359000</v>
      </c>
      <c r="BA11666" s="138">
        <f t="shared" ca="1" si="204"/>
        <v>358999</v>
      </c>
      <c r="BB11666" s="138">
        <f t="shared" ca="1" si="205"/>
        <v>1</v>
      </c>
    </row>
    <row r="11667" spans="52:54" ht="15.75" customHeight="1">
      <c r="AZ11667" s="138">
        <f t="shared" ca="1" si="203"/>
        <v>230000</v>
      </c>
      <c r="BA11667" s="138">
        <f t="shared" ca="1" si="204"/>
        <v>229999</v>
      </c>
      <c r="BB11667" s="138">
        <f t="shared" ca="1" si="205"/>
        <v>1</v>
      </c>
    </row>
    <row r="11668" spans="52:54" ht="15.75" customHeight="1">
      <c r="AZ11668" s="138">
        <f t="shared" ca="1" si="203"/>
        <v>303000</v>
      </c>
      <c r="BA11668" s="138">
        <f t="shared" ca="1" si="204"/>
        <v>302999</v>
      </c>
      <c r="BB11668" s="138">
        <f t="shared" ca="1" si="205"/>
        <v>1</v>
      </c>
    </row>
    <row r="11669" spans="52:54" ht="15.75" customHeight="1">
      <c r="AZ11669" s="138">
        <f t="shared" ca="1" si="203"/>
        <v>223000</v>
      </c>
      <c r="BA11669" s="138">
        <f t="shared" ca="1" si="204"/>
        <v>222999</v>
      </c>
      <c r="BB11669" s="138">
        <f t="shared" ca="1" si="205"/>
        <v>1</v>
      </c>
    </row>
    <row r="11670" spans="52:54" ht="15.75" customHeight="1">
      <c r="AZ11670" s="138">
        <f t="shared" ca="1" si="203"/>
        <v>311000</v>
      </c>
      <c r="BA11670" s="138">
        <f t="shared" ca="1" si="204"/>
        <v>310999</v>
      </c>
      <c r="BB11670" s="138">
        <f t="shared" ca="1" si="205"/>
        <v>1</v>
      </c>
    </row>
    <row r="11671" spans="52:54" ht="15.75" customHeight="1">
      <c r="AZ11671" s="138">
        <f t="shared" ca="1" si="203"/>
        <v>229000</v>
      </c>
      <c r="BA11671" s="138">
        <f t="shared" ca="1" si="204"/>
        <v>228999</v>
      </c>
      <c r="BB11671" s="138">
        <f t="shared" ca="1" si="205"/>
        <v>1</v>
      </c>
    </row>
    <row r="11672" spans="52:54" ht="15.75" customHeight="1">
      <c r="AZ11672" s="138">
        <f t="shared" ca="1" si="203"/>
        <v>181000</v>
      </c>
      <c r="BA11672" s="138">
        <f t="shared" ca="1" si="204"/>
        <v>180999</v>
      </c>
      <c r="BB11672" s="138">
        <f t="shared" ca="1" si="205"/>
        <v>1</v>
      </c>
    </row>
    <row r="11673" spans="52:54" ht="15.75" customHeight="1">
      <c r="AZ11673" s="138">
        <f t="shared" ca="1" si="203"/>
        <v>397000</v>
      </c>
      <c r="BA11673" s="138">
        <f t="shared" ca="1" si="204"/>
        <v>396999</v>
      </c>
      <c r="BB11673" s="138">
        <f t="shared" ca="1" si="205"/>
        <v>1</v>
      </c>
    </row>
    <row r="11674" spans="52:54" ht="15.75" customHeight="1">
      <c r="AZ11674" s="138">
        <f t="shared" ca="1" si="203"/>
        <v>174000</v>
      </c>
      <c r="BA11674" s="138">
        <f t="shared" ca="1" si="204"/>
        <v>173999</v>
      </c>
      <c r="BB11674" s="138">
        <f t="shared" ca="1" si="205"/>
        <v>1</v>
      </c>
    </row>
    <row r="11675" spans="52:54" ht="15.75" customHeight="1">
      <c r="AZ11675" s="138">
        <f t="shared" ca="1" si="203"/>
        <v>108000</v>
      </c>
      <c r="BA11675" s="138">
        <f t="shared" ca="1" si="204"/>
        <v>107999</v>
      </c>
      <c r="BB11675" s="138">
        <f t="shared" ca="1" si="205"/>
        <v>1</v>
      </c>
    </row>
    <row r="11676" spans="52:54" ht="15.75" customHeight="1">
      <c r="AZ11676" s="138">
        <f t="shared" ca="1" si="203"/>
        <v>215000</v>
      </c>
      <c r="BA11676" s="138">
        <f t="shared" ca="1" si="204"/>
        <v>214999</v>
      </c>
      <c r="BB11676" s="138">
        <f t="shared" ca="1" si="205"/>
        <v>1</v>
      </c>
    </row>
    <row r="11677" spans="52:54" ht="15.75" customHeight="1">
      <c r="AZ11677" s="138">
        <f t="shared" ca="1" si="203"/>
        <v>117000</v>
      </c>
      <c r="BA11677" s="138">
        <f t="shared" ca="1" si="204"/>
        <v>116999</v>
      </c>
      <c r="BB11677" s="138">
        <f t="shared" ca="1" si="205"/>
        <v>1</v>
      </c>
    </row>
    <row r="11678" spans="52:54" ht="15.75" customHeight="1">
      <c r="AZ11678" s="138">
        <f t="shared" ca="1" si="203"/>
        <v>271000</v>
      </c>
      <c r="BA11678" s="138">
        <f t="shared" ca="1" si="204"/>
        <v>270999</v>
      </c>
      <c r="BB11678" s="138">
        <f t="shared" ca="1" si="205"/>
        <v>1</v>
      </c>
    </row>
    <row r="11679" spans="52:54" ht="15.75" customHeight="1">
      <c r="AZ11679" s="138">
        <f t="shared" ca="1" si="203"/>
        <v>242000</v>
      </c>
      <c r="BA11679" s="138">
        <f t="shared" ca="1" si="204"/>
        <v>241999</v>
      </c>
      <c r="BB11679" s="138">
        <f t="shared" ca="1" si="205"/>
        <v>1</v>
      </c>
    </row>
    <row r="11680" spans="52:54" ht="15.75" customHeight="1">
      <c r="AZ11680" s="138">
        <f t="shared" ca="1" si="203"/>
        <v>297000</v>
      </c>
      <c r="BA11680" s="138">
        <f t="shared" ca="1" si="204"/>
        <v>296999</v>
      </c>
      <c r="BB11680" s="138">
        <f t="shared" ca="1" si="205"/>
        <v>1</v>
      </c>
    </row>
    <row r="11681" spans="52:54" ht="15.75" customHeight="1">
      <c r="AZ11681" s="138">
        <f t="shared" ca="1" si="203"/>
        <v>225000</v>
      </c>
      <c r="BA11681" s="138">
        <f t="shared" ca="1" si="204"/>
        <v>224999</v>
      </c>
      <c r="BB11681" s="138">
        <f t="shared" ca="1" si="205"/>
        <v>1</v>
      </c>
    </row>
    <row r="11682" spans="52:54" ht="15.75" customHeight="1">
      <c r="AZ11682" s="138">
        <f t="shared" ca="1" si="203"/>
        <v>378000</v>
      </c>
      <c r="BA11682" s="138">
        <f t="shared" ca="1" si="204"/>
        <v>377999</v>
      </c>
      <c r="BB11682" s="138">
        <f t="shared" ca="1" si="205"/>
        <v>1</v>
      </c>
    </row>
    <row r="11683" spans="52:54" ht="15.75" customHeight="1">
      <c r="AZ11683" s="138">
        <f t="shared" ca="1" si="203"/>
        <v>390000</v>
      </c>
      <c r="BA11683" s="138">
        <f t="shared" ca="1" si="204"/>
        <v>389999</v>
      </c>
      <c r="BB11683" s="138">
        <f t="shared" ca="1" si="205"/>
        <v>1</v>
      </c>
    </row>
    <row r="11684" spans="52:54" ht="15.75" customHeight="1">
      <c r="AZ11684" s="138">
        <f t="shared" ca="1" si="203"/>
        <v>289000</v>
      </c>
      <c r="BA11684" s="138">
        <f t="shared" ca="1" si="204"/>
        <v>288999</v>
      </c>
      <c r="BB11684" s="138">
        <f t="shared" ca="1" si="205"/>
        <v>1</v>
      </c>
    </row>
    <row r="11685" spans="52:54" ht="15.75" customHeight="1">
      <c r="AZ11685" s="138">
        <f t="shared" ca="1" si="203"/>
        <v>120000</v>
      </c>
      <c r="BA11685" s="138">
        <f t="shared" ca="1" si="204"/>
        <v>119999</v>
      </c>
      <c r="BB11685" s="138">
        <f t="shared" ca="1" si="205"/>
        <v>1</v>
      </c>
    </row>
    <row r="11686" spans="52:54" ht="15.75" customHeight="1">
      <c r="AZ11686" s="138">
        <f t="shared" ca="1" si="203"/>
        <v>269000</v>
      </c>
      <c r="BA11686" s="138">
        <f t="shared" ca="1" si="204"/>
        <v>268999</v>
      </c>
      <c r="BB11686" s="138">
        <f t="shared" ca="1" si="205"/>
        <v>1</v>
      </c>
    </row>
    <row r="11687" spans="52:54" ht="15.75" customHeight="1">
      <c r="AZ11687" s="138">
        <f t="shared" ca="1" si="203"/>
        <v>180000</v>
      </c>
      <c r="BA11687" s="138">
        <f t="shared" ca="1" si="204"/>
        <v>179999</v>
      </c>
      <c r="BB11687" s="138">
        <f t="shared" ca="1" si="205"/>
        <v>1</v>
      </c>
    </row>
    <row r="11688" spans="52:54" ht="15.75" customHeight="1">
      <c r="AZ11688" s="138">
        <f t="shared" ca="1" si="203"/>
        <v>369000</v>
      </c>
      <c r="BA11688" s="138">
        <f t="shared" ca="1" si="204"/>
        <v>368999</v>
      </c>
      <c r="BB11688" s="138">
        <f t="shared" ca="1" si="205"/>
        <v>1</v>
      </c>
    </row>
    <row r="11689" spans="52:54" ht="15.75" customHeight="1">
      <c r="AZ11689" s="138">
        <f t="shared" ca="1" si="203"/>
        <v>380000</v>
      </c>
      <c r="BA11689" s="138">
        <f t="shared" ca="1" si="204"/>
        <v>379999</v>
      </c>
      <c r="BB11689" s="138">
        <f t="shared" ca="1" si="205"/>
        <v>1</v>
      </c>
    </row>
    <row r="11690" spans="52:54" ht="15.75" customHeight="1">
      <c r="AZ11690" s="138">
        <f t="shared" ca="1" si="203"/>
        <v>225000</v>
      </c>
      <c r="BA11690" s="138">
        <f t="shared" ca="1" si="204"/>
        <v>224999</v>
      </c>
      <c r="BB11690" s="138">
        <f t="shared" ca="1" si="205"/>
        <v>1</v>
      </c>
    </row>
    <row r="11691" spans="52:54" ht="15.75" customHeight="1">
      <c r="AZ11691" s="138">
        <f t="shared" ca="1" si="203"/>
        <v>175000</v>
      </c>
      <c r="BA11691" s="138">
        <f t="shared" ca="1" si="204"/>
        <v>174999</v>
      </c>
      <c r="BB11691" s="138">
        <f t="shared" ca="1" si="205"/>
        <v>1</v>
      </c>
    </row>
    <row r="11692" spans="52:54" ht="15.75" customHeight="1">
      <c r="AZ11692" s="138">
        <f t="shared" ca="1" si="203"/>
        <v>255000</v>
      </c>
      <c r="BA11692" s="138">
        <f t="shared" ca="1" si="204"/>
        <v>254999</v>
      </c>
      <c r="BB11692" s="138">
        <f t="shared" ca="1" si="205"/>
        <v>1</v>
      </c>
    </row>
    <row r="11693" spans="52:54" ht="15.75" customHeight="1">
      <c r="AZ11693" s="138">
        <f t="shared" ca="1" si="203"/>
        <v>162000</v>
      </c>
      <c r="BA11693" s="138">
        <f t="shared" ca="1" si="204"/>
        <v>161999</v>
      </c>
      <c r="BB11693" s="138">
        <f t="shared" ca="1" si="205"/>
        <v>1</v>
      </c>
    </row>
    <row r="11694" spans="52:54" ht="15.75" customHeight="1">
      <c r="AZ11694" s="138">
        <f t="shared" ca="1" si="203"/>
        <v>296000</v>
      </c>
      <c r="BA11694" s="138">
        <f t="shared" ca="1" si="204"/>
        <v>295999</v>
      </c>
      <c r="BB11694" s="138">
        <f t="shared" ca="1" si="205"/>
        <v>1</v>
      </c>
    </row>
    <row r="11695" spans="52:54" ht="15.75" customHeight="1">
      <c r="AZ11695" s="138">
        <f t="shared" ca="1" si="203"/>
        <v>386000</v>
      </c>
      <c r="BA11695" s="138">
        <f t="shared" ca="1" si="204"/>
        <v>385999</v>
      </c>
      <c r="BB11695" s="138">
        <f t="shared" ca="1" si="205"/>
        <v>1</v>
      </c>
    </row>
    <row r="11696" spans="52:54" ht="15.75" customHeight="1">
      <c r="AZ11696" s="138">
        <f t="shared" ca="1" si="203"/>
        <v>157000</v>
      </c>
      <c r="BA11696" s="138">
        <f t="shared" ca="1" si="204"/>
        <v>156999</v>
      </c>
      <c r="BB11696" s="138">
        <f t="shared" ca="1" si="205"/>
        <v>1</v>
      </c>
    </row>
    <row r="11697" spans="52:54" ht="15.75" customHeight="1">
      <c r="AZ11697" s="138">
        <f t="shared" ca="1" si="203"/>
        <v>154000</v>
      </c>
      <c r="BA11697" s="138">
        <f t="shared" ca="1" si="204"/>
        <v>153999</v>
      </c>
      <c r="BB11697" s="138">
        <f t="shared" ca="1" si="205"/>
        <v>1</v>
      </c>
    </row>
    <row r="11698" spans="52:54" ht="15.75" customHeight="1">
      <c r="AZ11698" s="138">
        <f t="shared" ca="1" si="203"/>
        <v>154000</v>
      </c>
      <c r="BA11698" s="138">
        <f t="shared" ca="1" si="204"/>
        <v>153999</v>
      </c>
      <c r="BB11698" s="138">
        <f t="shared" ca="1" si="205"/>
        <v>1</v>
      </c>
    </row>
    <row r="11699" spans="52:54" ht="15.75" customHeight="1">
      <c r="AZ11699" s="138">
        <f t="shared" ca="1" si="203"/>
        <v>390000</v>
      </c>
      <c r="BA11699" s="138">
        <f t="shared" ca="1" si="204"/>
        <v>389999</v>
      </c>
      <c r="BB11699" s="138">
        <f t="shared" ca="1" si="205"/>
        <v>1</v>
      </c>
    </row>
    <row r="11700" spans="52:54" ht="15.75" customHeight="1">
      <c r="AZ11700" s="138">
        <f t="shared" ca="1" si="203"/>
        <v>329000</v>
      </c>
      <c r="BA11700" s="138">
        <f t="shared" ca="1" si="204"/>
        <v>328999</v>
      </c>
      <c r="BB11700" s="138">
        <f t="shared" ca="1" si="205"/>
        <v>1</v>
      </c>
    </row>
    <row r="11701" spans="52:54" ht="15.75" customHeight="1">
      <c r="AZ11701" s="138">
        <f t="shared" ca="1" si="203"/>
        <v>335000</v>
      </c>
      <c r="BA11701" s="138">
        <f t="shared" ca="1" si="204"/>
        <v>334999</v>
      </c>
      <c r="BB11701" s="138">
        <f t="shared" ca="1" si="205"/>
        <v>1</v>
      </c>
    </row>
    <row r="11702" spans="52:54" ht="15.75" customHeight="1">
      <c r="AZ11702" s="138">
        <f t="shared" ca="1" si="203"/>
        <v>238000</v>
      </c>
      <c r="BA11702" s="138">
        <f t="shared" ca="1" si="204"/>
        <v>237999</v>
      </c>
      <c r="BB11702" s="138">
        <f t="shared" ca="1" si="205"/>
        <v>1</v>
      </c>
    </row>
    <row r="11703" spans="52:54" ht="15.75" customHeight="1">
      <c r="AZ11703" s="138">
        <f t="shared" ca="1" si="203"/>
        <v>249000</v>
      </c>
      <c r="BA11703" s="138">
        <f t="shared" ca="1" si="204"/>
        <v>248999</v>
      </c>
      <c r="BB11703" s="138">
        <f t="shared" ca="1" si="205"/>
        <v>1</v>
      </c>
    </row>
    <row r="11704" spans="52:54" ht="15.75" customHeight="1">
      <c r="AZ11704" s="138">
        <f t="shared" ca="1" si="203"/>
        <v>238000</v>
      </c>
      <c r="BA11704" s="138">
        <f t="shared" ca="1" si="204"/>
        <v>237999</v>
      </c>
      <c r="BB11704" s="138">
        <f t="shared" ca="1" si="205"/>
        <v>1</v>
      </c>
    </row>
    <row r="11705" spans="52:54" ht="15.75" customHeight="1">
      <c r="AZ11705" s="138">
        <f t="shared" ca="1" si="203"/>
        <v>136000</v>
      </c>
      <c r="BA11705" s="138">
        <f t="shared" ca="1" si="204"/>
        <v>135999</v>
      </c>
      <c r="BB11705" s="138">
        <f t="shared" ca="1" si="205"/>
        <v>1</v>
      </c>
    </row>
    <row r="11706" spans="52:54" ht="15.75" customHeight="1">
      <c r="AZ11706" s="138">
        <f t="shared" ca="1" si="203"/>
        <v>366000</v>
      </c>
      <c r="BA11706" s="138">
        <f t="shared" ca="1" si="204"/>
        <v>365999</v>
      </c>
      <c r="BB11706" s="138">
        <f t="shared" ca="1" si="205"/>
        <v>1</v>
      </c>
    </row>
    <row r="11707" spans="52:54" ht="15.75" customHeight="1">
      <c r="AZ11707" s="138">
        <f t="shared" ca="1" si="203"/>
        <v>255000</v>
      </c>
      <c r="BA11707" s="138">
        <f t="shared" ca="1" si="204"/>
        <v>254999</v>
      </c>
      <c r="BB11707" s="138">
        <f t="shared" ca="1" si="205"/>
        <v>1</v>
      </c>
    </row>
    <row r="11708" spans="52:54" ht="15.75" customHeight="1">
      <c r="AZ11708" s="138">
        <f t="shared" ca="1" si="203"/>
        <v>205000</v>
      </c>
      <c r="BA11708" s="138">
        <f t="shared" ca="1" si="204"/>
        <v>204999</v>
      </c>
      <c r="BB11708" s="138">
        <f t="shared" ca="1" si="205"/>
        <v>1</v>
      </c>
    </row>
    <row r="11709" spans="52:54" ht="15.75" customHeight="1">
      <c r="AZ11709" s="138">
        <f t="shared" ca="1" si="203"/>
        <v>145000</v>
      </c>
      <c r="BA11709" s="138">
        <f t="shared" ca="1" si="204"/>
        <v>144999</v>
      </c>
      <c r="BB11709" s="138">
        <f t="shared" ca="1" si="205"/>
        <v>1</v>
      </c>
    </row>
    <row r="11710" spans="52:54" ht="15.75" customHeight="1">
      <c r="AZ11710" s="138">
        <f t="shared" ca="1" si="203"/>
        <v>243000</v>
      </c>
      <c r="BA11710" s="138">
        <f t="shared" ca="1" si="204"/>
        <v>242999</v>
      </c>
      <c r="BB11710" s="138">
        <f t="shared" ca="1" si="205"/>
        <v>1</v>
      </c>
    </row>
    <row r="11711" spans="52:54" ht="15.75" customHeight="1">
      <c r="AZ11711" s="138">
        <f t="shared" ca="1" si="203"/>
        <v>362000</v>
      </c>
      <c r="BA11711" s="138">
        <f t="shared" ca="1" si="204"/>
        <v>361999</v>
      </c>
      <c r="BB11711" s="138">
        <f t="shared" ca="1" si="205"/>
        <v>1</v>
      </c>
    </row>
    <row r="11712" spans="52:54" ht="15.75" customHeight="1">
      <c r="AZ11712" s="138">
        <f t="shared" ca="1" si="203"/>
        <v>168000</v>
      </c>
      <c r="BA11712" s="138">
        <f t="shared" ca="1" si="204"/>
        <v>167999</v>
      </c>
      <c r="BB11712" s="138">
        <f t="shared" ca="1" si="205"/>
        <v>1</v>
      </c>
    </row>
    <row r="11713" spans="52:54" ht="15.75" customHeight="1">
      <c r="AZ11713" s="138">
        <f t="shared" ca="1" si="203"/>
        <v>330000</v>
      </c>
      <c r="BA11713" s="138">
        <f t="shared" ca="1" si="204"/>
        <v>329999</v>
      </c>
      <c r="BB11713" s="138">
        <f t="shared" ca="1" si="205"/>
        <v>1</v>
      </c>
    </row>
    <row r="11714" spans="52:54" ht="15.75" customHeight="1">
      <c r="AZ11714" s="138">
        <f t="shared" ca="1" si="203"/>
        <v>120000</v>
      </c>
      <c r="BA11714" s="138">
        <f t="shared" ca="1" si="204"/>
        <v>119999</v>
      </c>
      <c r="BB11714" s="138">
        <f t="shared" ca="1" si="205"/>
        <v>1</v>
      </c>
    </row>
    <row r="11715" spans="52:54" ht="15.75" customHeight="1">
      <c r="AZ11715" s="138">
        <f t="shared" ca="1" si="203"/>
        <v>192000</v>
      </c>
      <c r="BA11715" s="138">
        <f t="shared" ca="1" si="204"/>
        <v>191999</v>
      </c>
      <c r="BB11715" s="138">
        <f t="shared" ca="1" si="205"/>
        <v>1</v>
      </c>
    </row>
    <row r="11716" spans="52:54" ht="15.75" customHeight="1">
      <c r="AZ11716" s="138">
        <f t="shared" ca="1" si="203"/>
        <v>400000</v>
      </c>
      <c r="BA11716" s="138">
        <f t="shared" ca="1" si="204"/>
        <v>399999</v>
      </c>
      <c r="BB11716" s="138">
        <f t="shared" ca="1" si="205"/>
        <v>1</v>
      </c>
    </row>
    <row r="11717" spans="52:54" ht="15.75" customHeight="1">
      <c r="AZ11717" s="138">
        <f t="shared" ca="1" si="203"/>
        <v>116000</v>
      </c>
      <c r="BA11717" s="138">
        <f t="shared" ca="1" si="204"/>
        <v>115999</v>
      </c>
      <c r="BB11717" s="138">
        <f t="shared" ca="1" si="205"/>
        <v>1</v>
      </c>
    </row>
    <row r="11718" spans="52:54" ht="15.75" customHeight="1">
      <c r="AZ11718" s="138">
        <f t="shared" ca="1" si="203"/>
        <v>374000</v>
      </c>
      <c r="BA11718" s="138">
        <f t="shared" ca="1" si="204"/>
        <v>373999</v>
      </c>
      <c r="BB11718" s="138">
        <f t="shared" ca="1" si="205"/>
        <v>1</v>
      </c>
    </row>
    <row r="11719" spans="52:54" ht="15.75" customHeight="1">
      <c r="AZ11719" s="138">
        <f t="shared" ca="1" si="203"/>
        <v>145000</v>
      </c>
      <c r="BA11719" s="138">
        <f t="shared" ca="1" si="204"/>
        <v>144999</v>
      </c>
      <c r="BB11719" s="138">
        <f t="shared" ca="1" si="205"/>
        <v>1</v>
      </c>
    </row>
    <row r="11720" spans="52:54" ht="15.75" customHeight="1">
      <c r="AZ11720" s="138">
        <f t="shared" ca="1" si="203"/>
        <v>194000</v>
      </c>
      <c r="BA11720" s="138">
        <f t="shared" ca="1" si="204"/>
        <v>193999</v>
      </c>
      <c r="BB11720" s="138">
        <f t="shared" ca="1" si="205"/>
        <v>1</v>
      </c>
    </row>
    <row r="11721" spans="52:54" ht="15.75" customHeight="1">
      <c r="AZ11721" s="138">
        <f t="shared" ca="1" si="203"/>
        <v>182000</v>
      </c>
      <c r="BA11721" s="138">
        <f t="shared" ca="1" si="204"/>
        <v>181999</v>
      </c>
      <c r="BB11721" s="138">
        <f t="shared" ca="1" si="205"/>
        <v>1</v>
      </c>
    </row>
    <row r="11722" spans="52:54" ht="15.75" customHeight="1">
      <c r="AZ11722" s="138">
        <f t="shared" ca="1" si="203"/>
        <v>150000</v>
      </c>
      <c r="BA11722" s="138">
        <f t="shared" ca="1" si="204"/>
        <v>149999</v>
      </c>
      <c r="BB11722" s="138">
        <f t="shared" ca="1" si="205"/>
        <v>1</v>
      </c>
    </row>
    <row r="11723" spans="52:54" ht="15.75" customHeight="1">
      <c r="AZ11723" s="138">
        <f t="shared" ca="1" si="203"/>
        <v>267000</v>
      </c>
      <c r="BA11723" s="138">
        <f t="shared" ca="1" si="204"/>
        <v>266999</v>
      </c>
      <c r="BB11723" s="138">
        <f t="shared" ca="1" si="205"/>
        <v>1</v>
      </c>
    </row>
    <row r="11724" spans="52:54" ht="15.75" customHeight="1">
      <c r="AZ11724" s="138">
        <f t="shared" ca="1" si="203"/>
        <v>196000</v>
      </c>
      <c r="BA11724" s="138">
        <f t="shared" ca="1" si="204"/>
        <v>195999</v>
      </c>
      <c r="BB11724" s="138">
        <f t="shared" ca="1" si="205"/>
        <v>1</v>
      </c>
    </row>
    <row r="11725" spans="52:54" ht="15.75" customHeight="1">
      <c r="AZ11725" s="138">
        <f t="shared" ca="1" si="203"/>
        <v>283000</v>
      </c>
      <c r="BA11725" s="138">
        <f t="shared" ca="1" si="204"/>
        <v>282999</v>
      </c>
      <c r="BB11725" s="138">
        <f t="shared" ca="1" si="205"/>
        <v>1</v>
      </c>
    </row>
    <row r="11726" spans="52:54" ht="15.75" customHeight="1">
      <c r="AZ11726" s="138">
        <f t="shared" ca="1" si="203"/>
        <v>191000</v>
      </c>
      <c r="BA11726" s="138">
        <f t="shared" ca="1" si="204"/>
        <v>190999</v>
      </c>
      <c r="BB11726" s="138">
        <f t="shared" ca="1" si="205"/>
        <v>1</v>
      </c>
    </row>
    <row r="11727" spans="52:54" ht="15.75" customHeight="1">
      <c r="AZ11727" s="138">
        <f t="shared" ca="1" si="203"/>
        <v>122000</v>
      </c>
      <c r="BA11727" s="138">
        <f t="shared" ca="1" si="204"/>
        <v>121999</v>
      </c>
      <c r="BB11727" s="138">
        <f t="shared" ca="1" si="205"/>
        <v>1</v>
      </c>
    </row>
    <row r="11728" spans="52:54" ht="15.75" customHeight="1">
      <c r="AZ11728" s="138">
        <f t="shared" ca="1" si="203"/>
        <v>340000</v>
      </c>
      <c r="BA11728" s="138">
        <f t="shared" ca="1" si="204"/>
        <v>339999</v>
      </c>
      <c r="BB11728" s="138">
        <f t="shared" ca="1" si="205"/>
        <v>1</v>
      </c>
    </row>
    <row r="11729" spans="52:54" ht="15.75" customHeight="1">
      <c r="AZ11729" s="138">
        <f t="shared" ca="1" si="203"/>
        <v>332000</v>
      </c>
      <c r="BA11729" s="138">
        <f t="shared" ca="1" si="204"/>
        <v>331999</v>
      </c>
      <c r="BB11729" s="138">
        <f t="shared" ca="1" si="205"/>
        <v>1</v>
      </c>
    </row>
    <row r="11730" spans="52:54" ht="15.75" customHeight="1">
      <c r="AZ11730" s="138">
        <f t="shared" ca="1" si="203"/>
        <v>237000</v>
      </c>
      <c r="BA11730" s="138">
        <f t="shared" ca="1" si="204"/>
        <v>236999</v>
      </c>
      <c r="BB11730" s="138">
        <f t="shared" ca="1" si="205"/>
        <v>1</v>
      </c>
    </row>
    <row r="11731" spans="52:54" ht="15.75" customHeight="1">
      <c r="AZ11731" s="138">
        <f t="shared" ca="1" si="203"/>
        <v>287000</v>
      </c>
      <c r="BA11731" s="138">
        <f t="shared" ca="1" si="204"/>
        <v>286999</v>
      </c>
      <c r="BB11731" s="138">
        <f t="shared" ca="1" si="205"/>
        <v>1</v>
      </c>
    </row>
    <row r="11732" spans="52:54" ht="15.75" customHeight="1">
      <c r="AZ11732" s="138">
        <f t="shared" ca="1" si="203"/>
        <v>170000</v>
      </c>
      <c r="BA11732" s="138">
        <f t="shared" ca="1" si="204"/>
        <v>169999</v>
      </c>
      <c r="BB11732" s="138">
        <f t="shared" ca="1" si="205"/>
        <v>1</v>
      </c>
    </row>
    <row r="11733" spans="52:54" ht="15.75" customHeight="1">
      <c r="AZ11733" s="138">
        <f t="shared" ca="1" si="203"/>
        <v>314000</v>
      </c>
      <c r="BA11733" s="138">
        <f t="shared" ca="1" si="204"/>
        <v>313999</v>
      </c>
      <c r="BB11733" s="138">
        <f t="shared" ca="1" si="205"/>
        <v>1</v>
      </c>
    </row>
    <row r="11734" spans="52:54" ht="15.75" customHeight="1">
      <c r="AZ11734" s="138">
        <f t="shared" ref="AZ11734:AZ11988" ca="1" si="206">RANDBETWEEN(100,400)*1000</f>
        <v>282000</v>
      </c>
      <c r="BA11734" s="138">
        <f t="shared" ref="BA11734:BA11988" ca="1" si="207">+AZ11734-1</f>
        <v>281999</v>
      </c>
      <c r="BB11734" s="138">
        <f t="shared" ref="BB11734:BB11988" ca="1" si="208">+AZ11734-BA11734</f>
        <v>1</v>
      </c>
    </row>
    <row r="11735" spans="52:54" ht="15.75" customHeight="1">
      <c r="AZ11735" s="138">
        <f t="shared" ca="1" si="206"/>
        <v>158000</v>
      </c>
      <c r="BA11735" s="138">
        <f t="shared" ca="1" si="207"/>
        <v>157999</v>
      </c>
      <c r="BB11735" s="138">
        <f t="shared" ca="1" si="208"/>
        <v>1</v>
      </c>
    </row>
    <row r="11736" spans="52:54" ht="15.75" customHeight="1">
      <c r="AZ11736" s="138">
        <f t="shared" ca="1" si="206"/>
        <v>313000</v>
      </c>
      <c r="BA11736" s="138">
        <f t="shared" ca="1" si="207"/>
        <v>312999</v>
      </c>
      <c r="BB11736" s="138">
        <f t="shared" ca="1" si="208"/>
        <v>1</v>
      </c>
    </row>
    <row r="11737" spans="52:54" ht="15.75" customHeight="1">
      <c r="AZ11737" s="138">
        <f t="shared" ca="1" si="206"/>
        <v>228000</v>
      </c>
      <c r="BA11737" s="138">
        <f t="shared" ca="1" si="207"/>
        <v>227999</v>
      </c>
      <c r="BB11737" s="138">
        <f t="shared" ca="1" si="208"/>
        <v>1</v>
      </c>
    </row>
    <row r="11738" spans="52:54" ht="15.75" customHeight="1">
      <c r="AZ11738" s="138">
        <f t="shared" ca="1" si="206"/>
        <v>266000</v>
      </c>
      <c r="BA11738" s="138">
        <f t="shared" ca="1" si="207"/>
        <v>265999</v>
      </c>
      <c r="BB11738" s="138">
        <f t="shared" ca="1" si="208"/>
        <v>1</v>
      </c>
    </row>
    <row r="11739" spans="52:54" ht="15.75" customHeight="1">
      <c r="AZ11739" s="138">
        <f t="shared" ca="1" si="206"/>
        <v>193000</v>
      </c>
      <c r="BA11739" s="138">
        <f t="shared" ca="1" si="207"/>
        <v>192999</v>
      </c>
      <c r="BB11739" s="138">
        <f t="shared" ca="1" si="208"/>
        <v>1</v>
      </c>
    </row>
    <row r="11740" spans="52:54" ht="15.75" customHeight="1">
      <c r="AZ11740" s="138">
        <f t="shared" ca="1" si="206"/>
        <v>288000</v>
      </c>
      <c r="BA11740" s="138">
        <f t="shared" ca="1" si="207"/>
        <v>287999</v>
      </c>
      <c r="BB11740" s="138">
        <f t="shared" ca="1" si="208"/>
        <v>1</v>
      </c>
    </row>
    <row r="11741" spans="52:54" ht="15.75" customHeight="1">
      <c r="AZ11741" s="138">
        <f t="shared" ca="1" si="206"/>
        <v>251000</v>
      </c>
      <c r="BA11741" s="138">
        <f t="shared" ca="1" si="207"/>
        <v>250999</v>
      </c>
      <c r="BB11741" s="138">
        <f t="shared" ca="1" si="208"/>
        <v>1</v>
      </c>
    </row>
    <row r="11742" spans="52:54" ht="15.75" customHeight="1">
      <c r="AZ11742" s="138">
        <f t="shared" ca="1" si="206"/>
        <v>140000</v>
      </c>
      <c r="BA11742" s="138">
        <f t="shared" ca="1" si="207"/>
        <v>139999</v>
      </c>
      <c r="BB11742" s="138">
        <f t="shared" ca="1" si="208"/>
        <v>1</v>
      </c>
    </row>
    <row r="11743" spans="52:54" ht="15.75" customHeight="1">
      <c r="AZ11743" s="138">
        <f t="shared" ca="1" si="206"/>
        <v>132000</v>
      </c>
      <c r="BA11743" s="138">
        <f t="shared" ca="1" si="207"/>
        <v>131999</v>
      </c>
      <c r="BB11743" s="138">
        <f t="shared" ca="1" si="208"/>
        <v>1</v>
      </c>
    </row>
    <row r="11744" spans="52:54" ht="15.75" customHeight="1">
      <c r="AZ11744" s="138">
        <f t="shared" ca="1" si="206"/>
        <v>310000</v>
      </c>
      <c r="BA11744" s="138">
        <f t="shared" ca="1" si="207"/>
        <v>309999</v>
      </c>
      <c r="BB11744" s="138">
        <f t="shared" ca="1" si="208"/>
        <v>1</v>
      </c>
    </row>
    <row r="11745" spans="52:54" ht="15.75" customHeight="1">
      <c r="AZ11745" s="138">
        <f t="shared" ca="1" si="206"/>
        <v>114000</v>
      </c>
      <c r="BA11745" s="138">
        <f t="shared" ca="1" si="207"/>
        <v>113999</v>
      </c>
      <c r="BB11745" s="138">
        <f t="shared" ca="1" si="208"/>
        <v>1</v>
      </c>
    </row>
    <row r="11746" spans="52:54" ht="15.75" customHeight="1">
      <c r="AZ11746" s="138">
        <f t="shared" ca="1" si="206"/>
        <v>280000</v>
      </c>
      <c r="BA11746" s="138">
        <f t="shared" ca="1" si="207"/>
        <v>279999</v>
      </c>
      <c r="BB11746" s="138">
        <f t="shared" ca="1" si="208"/>
        <v>1</v>
      </c>
    </row>
    <row r="11747" spans="52:54" ht="15.75" customHeight="1">
      <c r="AZ11747" s="138">
        <f t="shared" ca="1" si="206"/>
        <v>153000</v>
      </c>
      <c r="BA11747" s="138">
        <f t="shared" ca="1" si="207"/>
        <v>152999</v>
      </c>
      <c r="BB11747" s="138">
        <f t="shared" ca="1" si="208"/>
        <v>1</v>
      </c>
    </row>
    <row r="11748" spans="52:54" ht="15.75" customHeight="1">
      <c r="AZ11748" s="138">
        <f t="shared" ca="1" si="206"/>
        <v>211000</v>
      </c>
      <c r="BA11748" s="138">
        <f t="shared" ca="1" si="207"/>
        <v>210999</v>
      </c>
      <c r="BB11748" s="138">
        <f t="shared" ca="1" si="208"/>
        <v>1</v>
      </c>
    </row>
    <row r="11749" spans="52:54" ht="15.75" customHeight="1">
      <c r="AZ11749" s="138">
        <f t="shared" ca="1" si="206"/>
        <v>173000</v>
      </c>
      <c r="BA11749" s="138">
        <f t="shared" ca="1" si="207"/>
        <v>172999</v>
      </c>
      <c r="BB11749" s="138">
        <f t="shared" ca="1" si="208"/>
        <v>1</v>
      </c>
    </row>
    <row r="11750" spans="52:54" ht="15.75" customHeight="1">
      <c r="AZ11750" s="138">
        <f t="shared" ca="1" si="206"/>
        <v>398000</v>
      </c>
      <c r="BA11750" s="138">
        <f t="shared" ca="1" si="207"/>
        <v>397999</v>
      </c>
      <c r="BB11750" s="138">
        <f t="shared" ca="1" si="208"/>
        <v>1</v>
      </c>
    </row>
    <row r="11751" spans="52:54" ht="15.75" customHeight="1">
      <c r="AZ11751" s="138">
        <f t="shared" ca="1" si="206"/>
        <v>223000</v>
      </c>
      <c r="BA11751" s="138">
        <f t="shared" ca="1" si="207"/>
        <v>222999</v>
      </c>
      <c r="BB11751" s="138">
        <f t="shared" ca="1" si="208"/>
        <v>1</v>
      </c>
    </row>
    <row r="11752" spans="52:54" ht="15.75" customHeight="1">
      <c r="AZ11752" s="138">
        <f t="shared" ca="1" si="206"/>
        <v>239000</v>
      </c>
      <c r="BA11752" s="138">
        <f t="shared" ca="1" si="207"/>
        <v>238999</v>
      </c>
      <c r="BB11752" s="138">
        <f t="shared" ca="1" si="208"/>
        <v>1</v>
      </c>
    </row>
    <row r="11753" spans="52:54" ht="15.75" customHeight="1">
      <c r="AZ11753" s="138">
        <f t="shared" ca="1" si="206"/>
        <v>363000</v>
      </c>
      <c r="BA11753" s="138">
        <f t="shared" ca="1" si="207"/>
        <v>362999</v>
      </c>
      <c r="BB11753" s="138">
        <f t="shared" ca="1" si="208"/>
        <v>1</v>
      </c>
    </row>
    <row r="11754" spans="52:54" ht="15.75" customHeight="1">
      <c r="AZ11754" s="138">
        <f t="shared" ca="1" si="206"/>
        <v>301000</v>
      </c>
      <c r="BA11754" s="138">
        <f t="shared" ca="1" si="207"/>
        <v>300999</v>
      </c>
      <c r="BB11754" s="138">
        <f t="shared" ca="1" si="208"/>
        <v>1</v>
      </c>
    </row>
    <row r="11755" spans="52:54" ht="15.75" customHeight="1">
      <c r="AZ11755" s="138">
        <f t="shared" ca="1" si="206"/>
        <v>361000</v>
      </c>
      <c r="BA11755" s="138">
        <f t="shared" ca="1" si="207"/>
        <v>360999</v>
      </c>
      <c r="BB11755" s="138">
        <f t="shared" ca="1" si="208"/>
        <v>1</v>
      </c>
    </row>
    <row r="11756" spans="52:54" ht="15.75" customHeight="1">
      <c r="AZ11756" s="138">
        <f t="shared" ca="1" si="206"/>
        <v>254000</v>
      </c>
      <c r="BA11756" s="138">
        <f t="shared" ca="1" si="207"/>
        <v>253999</v>
      </c>
      <c r="BB11756" s="138">
        <f t="shared" ca="1" si="208"/>
        <v>1</v>
      </c>
    </row>
    <row r="11757" spans="52:54" ht="15.75" customHeight="1">
      <c r="AZ11757" s="138">
        <f t="shared" ca="1" si="206"/>
        <v>356000</v>
      </c>
      <c r="BA11757" s="138">
        <f t="shared" ca="1" si="207"/>
        <v>355999</v>
      </c>
      <c r="BB11757" s="138">
        <f t="shared" ca="1" si="208"/>
        <v>1</v>
      </c>
    </row>
    <row r="11758" spans="52:54" ht="15.75" customHeight="1">
      <c r="AZ11758" s="138">
        <f t="shared" ca="1" si="206"/>
        <v>320000</v>
      </c>
      <c r="BA11758" s="138">
        <f t="shared" ca="1" si="207"/>
        <v>319999</v>
      </c>
      <c r="BB11758" s="138">
        <f t="shared" ca="1" si="208"/>
        <v>1</v>
      </c>
    </row>
    <row r="11759" spans="52:54" ht="15.75" customHeight="1">
      <c r="AZ11759" s="138">
        <f t="shared" ca="1" si="206"/>
        <v>148000</v>
      </c>
      <c r="BA11759" s="138">
        <f t="shared" ca="1" si="207"/>
        <v>147999</v>
      </c>
      <c r="BB11759" s="138">
        <f t="shared" ca="1" si="208"/>
        <v>1</v>
      </c>
    </row>
    <row r="11760" spans="52:54" ht="15.75" customHeight="1">
      <c r="AZ11760" s="138">
        <f t="shared" ca="1" si="206"/>
        <v>350000</v>
      </c>
      <c r="BA11760" s="138">
        <f t="shared" ca="1" si="207"/>
        <v>349999</v>
      </c>
      <c r="BB11760" s="138">
        <f t="shared" ca="1" si="208"/>
        <v>1</v>
      </c>
    </row>
    <row r="11761" spans="52:54" ht="15.75" customHeight="1">
      <c r="AZ11761" s="138">
        <f t="shared" ca="1" si="206"/>
        <v>104000</v>
      </c>
      <c r="BA11761" s="138">
        <f t="shared" ca="1" si="207"/>
        <v>103999</v>
      </c>
      <c r="BB11761" s="138">
        <f t="shared" ca="1" si="208"/>
        <v>1</v>
      </c>
    </row>
    <row r="11762" spans="52:54" ht="15.75" customHeight="1">
      <c r="AZ11762" s="138">
        <f t="shared" ca="1" si="206"/>
        <v>367000</v>
      </c>
      <c r="BA11762" s="138">
        <f t="shared" ca="1" si="207"/>
        <v>366999</v>
      </c>
      <c r="BB11762" s="138">
        <f t="shared" ca="1" si="208"/>
        <v>1</v>
      </c>
    </row>
    <row r="11763" spans="52:54" ht="15.75" customHeight="1">
      <c r="AZ11763" s="138">
        <f t="shared" ca="1" si="206"/>
        <v>268000</v>
      </c>
      <c r="BA11763" s="138">
        <f t="shared" ca="1" si="207"/>
        <v>267999</v>
      </c>
      <c r="BB11763" s="138">
        <f t="shared" ca="1" si="208"/>
        <v>1</v>
      </c>
    </row>
    <row r="11764" spans="52:54" ht="15.75" customHeight="1">
      <c r="AZ11764" s="138">
        <f t="shared" ca="1" si="206"/>
        <v>256000</v>
      </c>
      <c r="BA11764" s="138">
        <f t="shared" ca="1" si="207"/>
        <v>255999</v>
      </c>
      <c r="BB11764" s="138">
        <f t="shared" ca="1" si="208"/>
        <v>1</v>
      </c>
    </row>
    <row r="11765" spans="52:54" ht="15.75" customHeight="1">
      <c r="AZ11765" s="138">
        <f t="shared" ca="1" si="206"/>
        <v>293000</v>
      </c>
      <c r="BA11765" s="138">
        <f t="shared" ca="1" si="207"/>
        <v>292999</v>
      </c>
      <c r="BB11765" s="138">
        <f t="shared" ca="1" si="208"/>
        <v>1</v>
      </c>
    </row>
    <row r="11766" spans="52:54" ht="15.75" customHeight="1">
      <c r="AZ11766" s="138">
        <f t="shared" ca="1" si="206"/>
        <v>141000</v>
      </c>
      <c r="BA11766" s="138">
        <f t="shared" ca="1" si="207"/>
        <v>140999</v>
      </c>
      <c r="BB11766" s="138">
        <f t="shared" ca="1" si="208"/>
        <v>1</v>
      </c>
    </row>
    <row r="11767" spans="52:54" ht="15.75" customHeight="1">
      <c r="AZ11767" s="138">
        <f t="shared" ca="1" si="206"/>
        <v>312000</v>
      </c>
      <c r="BA11767" s="138">
        <f t="shared" ca="1" si="207"/>
        <v>311999</v>
      </c>
      <c r="BB11767" s="138">
        <f t="shared" ca="1" si="208"/>
        <v>1</v>
      </c>
    </row>
    <row r="11768" spans="52:54" ht="15.75" customHeight="1">
      <c r="AZ11768" s="138">
        <f t="shared" ca="1" si="206"/>
        <v>181000</v>
      </c>
      <c r="BA11768" s="138">
        <f t="shared" ca="1" si="207"/>
        <v>180999</v>
      </c>
      <c r="BB11768" s="138">
        <f t="shared" ca="1" si="208"/>
        <v>1</v>
      </c>
    </row>
    <row r="11769" spans="52:54" ht="15.75" customHeight="1">
      <c r="AZ11769" s="138">
        <f t="shared" ca="1" si="206"/>
        <v>194000</v>
      </c>
      <c r="BA11769" s="138">
        <f t="shared" ca="1" si="207"/>
        <v>193999</v>
      </c>
      <c r="BB11769" s="138">
        <f t="shared" ca="1" si="208"/>
        <v>1</v>
      </c>
    </row>
    <row r="11770" spans="52:54" ht="15.75" customHeight="1">
      <c r="AZ11770" s="138">
        <f t="shared" ca="1" si="206"/>
        <v>298000</v>
      </c>
      <c r="BA11770" s="138">
        <f t="shared" ca="1" si="207"/>
        <v>297999</v>
      </c>
      <c r="BB11770" s="138">
        <f t="shared" ca="1" si="208"/>
        <v>1</v>
      </c>
    </row>
    <row r="11771" spans="52:54" ht="15.75" customHeight="1">
      <c r="AZ11771" s="138">
        <f t="shared" ca="1" si="206"/>
        <v>266000</v>
      </c>
      <c r="BA11771" s="138">
        <f t="shared" ca="1" si="207"/>
        <v>265999</v>
      </c>
      <c r="BB11771" s="138">
        <f t="shared" ca="1" si="208"/>
        <v>1</v>
      </c>
    </row>
    <row r="11772" spans="52:54" ht="15.75" customHeight="1">
      <c r="AZ11772" s="138">
        <f t="shared" ca="1" si="206"/>
        <v>136000</v>
      </c>
      <c r="BA11772" s="138">
        <f t="shared" ca="1" si="207"/>
        <v>135999</v>
      </c>
      <c r="BB11772" s="138">
        <f t="shared" ca="1" si="208"/>
        <v>1</v>
      </c>
    </row>
    <row r="11773" spans="52:54" ht="15.75" customHeight="1">
      <c r="AZ11773" s="138">
        <f t="shared" ca="1" si="206"/>
        <v>268000</v>
      </c>
      <c r="BA11773" s="138">
        <f t="shared" ca="1" si="207"/>
        <v>267999</v>
      </c>
      <c r="BB11773" s="138">
        <f t="shared" ca="1" si="208"/>
        <v>1</v>
      </c>
    </row>
    <row r="11774" spans="52:54" ht="15.75" customHeight="1">
      <c r="AZ11774" s="138">
        <f t="shared" ca="1" si="206"/>
        <v>309000</v>
      </c>
      <c r="BA11774" s="138">
        <f t="shared" ca="1" si="207"/>
        <v>308999</v>
      </c>
      <c r="BB11774" s="138">
        <f t="shared" ca="1" si="208"/>
        <v>1</v>
      </c>
    </row>
    <row r="11775" spans="52:54" ht="15.75" customHeight="1">
      <c r="AZ11775" s="138">
        <f t="shared" ca="1" si="206"/>
        <v>184000</v>
      </c>
      <c r="BA11775" s="138">
        <f t="shared" ca="1" si="207"/>
        <v>183999</v>
      </c>
      <c r="BB11775" s="138">
        <f t="shared" ca="1" si="208"/>
        <v>1</v>
      </c>
    </row>
    <row r="11776" spans="52:54" ht="15.75" customHeight="1">
      <c r="AZ11776" s="138">
        <f t="shared" ca="1" si="206"/>
        <v>155000</v>
      </c>
      <c r="BA11776" s="138">
        <f t="shared" ca="1" si="207"/>
        <v>154999</v>
      </c>
      <c r="BB11776" s="138">
        <f t="shared" ca="1" si="208"/>
        <v>1</v>
      </c>
    </row>
    <row r="11777" spans="52:54" ht="15.75" customHeight="1">
      <c r="AZ11777" s="138">
        <f t="shared" ca="1" si="206"/>
        <v>142000</v>
      </c>
      <c r="BA11777" s="138">
        <f t="shared" ca="1" si="207"/>
        <v>141999</v>
      </c>
      <c r="BB11777" s="138">
        <f t="shared" ca="1" si="208"/>
        <v>1</v>
      </c>
    </row>
    <row r="11778" spans="52:54" ht="15.75" customHeight="1">
      <c r="AZ11778" s="138">
        <f t="shared" ca="1" si="206"/>
        <v>270000</v>
      </c>
      <c r="BA11778" s="138">
        <f t="shared" ca="1" si="207"/>
        <v>269999</v>
      </c>
      <c r="BB11778" s="138">
        <f t="shared" ca="1" si="208"/>
        <v>1</v>
      </c>
    </row>
    <row r="11779" spans="52:54" ht="15.75" customHeight="1">
      <c r="AZ11779" s="138">
        <f t="shared" ca="1" si="206"/>
        <v>319000</v>
      </c>
      <c r="BA11779" s="138">
        <f t="shared" ca="1" si="207"/>
        <v>318999</v>
      </c>
      <c r="BB11779" s="138">
        <f t="shared" ca="1" si="208"/>
        <v>1</v>
      </c>
    </row>
    <row r="11780" spans="52:54" ht="15.75" customHeight="1">
      <c r="AZ11780" s="138">
        <f t="shared" ca="1" si="206"/>
        <v>362000</v>
      </c>
      <c r="BA11780" s="138">
        <f t="shared" ca="1" si="207"/>
        <v>361999</v>
      </c>
      <c r="BB11780" s="138">
        <f t="shared" ca="1" si="208"/>
        <v>1</v>
      </c>
    </row>
    <row r="11781" spans="52:54" ht="15.75" customHeight="1">
      <c r="AZ11781" s="138">
        <f t="shared" ca="1" si="206"/>
        <v>153000</v>
      </c>
      <c r="BA11781" s="138">
        <f t="shared" ca="1" si="207"/>
        <v>152999</v>
      </c>
      <c r="BB11781" s="138">
        <f t="shared" ca="1" si="208"/>
        <v>1</v>
      </c>
    </row>
    <row r="11782" spans="52:54" ht="15.75" customHeight="1">
      <c r="AZ11782" s="138">
        <f t="shared" ca="1" si="206"/>
        <v>138000</v>
      </c>
      <c r="BA11782" s="138">
        <f t="shared" ca="1" si="207"/>
        <v>137999</v>
      </c>
      <c r="BB11782" s="138">
        <f t="shared" ca="1" si="208"/>
        <v>1</v>
      </c>
    </row>
    <row r="11783" spans="52:54" ht="15.75" customHeight="1">
      <c r="AZ11783" s="138">
        <f t="shared" ca="1" si="206"/>
        <v>333000</v>
      </c>
      <c r="BA11783" s="138">
        <f t="shared" ca="1" si="207"/>
        <v>332999</v>
      </c>
      <c r="BB11783" s="138">
        <f t="shared" ca="1" si="208"/>
        <v>1</v>
      </c>
    </row>
    <row r="11784" spans="52:54" ht="15.75" customHeight="1">
      <c r="AZ11784" s="138">
        <f t="shared" ca="1" si="206"/>
        <v>177000</v>
      </c>
      <c r="BA11784" s="138">
        <f t="shared" ca="1" si="207"/>
        <v>176999</v>
      </c>
      <c r="BB11784" s="138">
        <f t="shared" ca="1" si="208"/>
        <v>1</v>
      </c>
    </row>
    <row r="11785" spans="52:54" ht="15.75" customHeight="1">
      <c r="AZ11785" s="138">
        <f t="shared" ca="1" si="206"/>
        <v>340000</v>
      </c>
      <c r="BA11785" s="138">
        <f t="shared" ca="1" si="207"/>
        <v>339999</v>
      </c>
      <c r="BB11785" s="138">
        <f t="shared" ca="1" si="208"/>
        <v>1</v>
      </c>
    </row>
    <row r="11786" spans="52:54" ht="15.75" customHeight="1">
      <c r="AZ11786" s="138">
        <f t="shared" ca="1" si="206"/>
        <v>366000</v>
      </c>
      <c r="BA11786" s="138">
        <f t="shared" ca="1" si="207"/>
        <v>365999</v>
      </c>
      <c r="BB11786" s="138">
        <f t="shared" ca="1" si="208"/>
        <v>1</v>
      </c>
    </row>
    <row r="11787" spans="52:54" ht="15.75" customHeight="1">
      <c r="AZ11787" s="138">
        <f t="shared" ca="1" si="206"/>
        <v>252000</v>
      </c>
      <c r="BA11787" s="138">
        <f t="shared" ca="1" si="207"/>
        <v>251999</v>
      </c>
      <c r="BB11787" s="138">
        <f t="shared" ca="1" si="208"/>
        <v>1</v>
      </c>
    </row>
    <row r="11788" spans="52:54" ht="15.75" customHeight="1">
      <c r="AZ11788" s="138">
        <f t="shared" ca="1" si="206"/>
        <v>184000</v>
      </c>
      <c r="BA11788" s="138">
        <f t="shared" ca="1" si="207"/>
        <v>183999</v>
      </c>
      <c r="BB11788" s="138">
        <f t="shared" ca="1" si="208"/>
        <v>1</v>
      </c>
    </row>
    <row r="11789" spans="52:54" ht="15.75" customHeight="1">
      <c r="AZ11789" s="138">
        <f t="shared" ca="1" si="206"/>
        <v>206000</v>
      </c>
      <c r="BA11789" s="138">
        <f t="shared" ca="1" si="207"/>
        <v>205999</v>
      </c>
      <c r="BB11789" s="138">
        <f t="shared" ca="1" si="208"/>
        <v>1</v>
      </c>
    </row>
    <row r="11790" spans="52:54" ht="15.75" customHeight="1">
      <c r="AZ11790" s="138">
        <f t="shared" ca="1" si="206"/>
        <v>307000</v>
      </c>
      <c r="BA11790" s="138">
        <f t="shared" ca="1" si="207"/>
        <v>306999</v>
      </c>
      <c r="BB11790" s="138">
        <f t="shared" ca="1" si="208"/>
        <v>1</v>
      </c>
    </row>
    <row r="11791" spans="52:54" ht="15.75" customHeight="1">
      <c r="AZ11791" s="138">
        <f t="shared" ca="1" si="206"/>
        <v>154000</v>
      </c>
      <c r="BA11791" s="138">
        <f t="shared" ca="1" si="207"/>
        <v>153999</v>
      </c>
      <c r="BB11791" s="138">
        <f t="shared" ca="1" si="208"/>
        <v>1</v>
      </c>
    </row>
    <row r="11792" spans="52:54" ht="15.75" customHeight="1">
      <c r="AZ11792" s="138">
        <f t="shared" ca="1" si="206"/>
        <v>333000</v>
      </c>
      <c r="BA11792" s="138">
        <f t="shared" ca="1" si="207"/>
        <v>332999</v>
      </c>
      <c r="BB11792" s="138">
        <f t="shared" ca="1" si="208"/>
        <v>1</v>
      </c>
    </row>
    <row r="11793" spans="52:54" ht="15.75" customHeight="1">
      <c r="AZ11793" s="138">
        <f t="shared" ca="1" si="206"/>
        <v>205000</v>
      </c>
      <c r="BA11793" s="138">
        <f t="shared" ca="1" si="207"/>
        <v>204999</v>
      </c>
      <c r="BB11793" s="138">
        <f t="shared" ca="1" si="208"/>
        <v>1</v>
      </c>
    </row>
    <row r="11794" spans="52:54" ht="15.75" customHeight="1">
      <c r="AZ11794" s="138">
        <f t="shared" ca="1" si="206"/>
        <v>147000</v>
      </c>
      <c r="BA11794" s="138">
        <f t="shared" ca="1" si="207"/>
        <v>146999</v>
      </c>
      <c r="BB11794" s="138">
        <f t="shared" ca="1" si="208"/>
        <v>1</v>
      </c>
    </row>
    <row r="11795" spans="52:54" ht="15.75" customHeight="1">
      <c r="AZ11795" s="138">
        <f t="shared" ca="1" si="206"/>
        <v>289000</v>
      </c>
      <c r="BA11795" s="138">
        <f t="shared" ca="1" si="207"/>
        <v>288999</v>
      </c>
      <c r="BB11795" s="138">
        <f t="shared" ca="1" si="208"/>
        <v>1</v>
      </c>
    </row>
    <row r="11796" spans="52:54" ht="15.75" customHeight="1">
      <c r="AZ11796" s="138">
        <f t="shared" ca="1" si="206"/>
        <v>337000</v>
      </c>
      <c r="BA11796" s="138">
        <f t="shared" ca="1" si="207"/>
        <v>336999</v>
      </c>
      <c r="BB11796" s="138">
        <f t="shared" ca="1" si="208"/>
        <v>1</v>
      </c>
    </row>
    <row r="11797" spans="52:54" ht="15.75" customHeight="1">
      <c r="AZ11797" s="138">
        <f t="shared" ca="1" si="206"/>
        <v>123000</v>
      </c>
      <c r="BA11797" s="138">
        <f t="shared" ca="1" si="207"/>
        <v>122999</v>
      </c>
      <c r="BB11797" s="138">
        <f t="shared" ca="1" si="208"/>
        <v>1</v>
      </c>
    </row>
    <row r="11798" spans="52:54" ht="15.75" customHeight="1">
      <c r="AZ11798" s="138">
        <f t="shared" ca="1" si="206"/>
        <v>145000</v>
      </c>
      <c r="BA11798" s="138">
        <f t="shared" ca="1" si="207"/>
        <v>144999</v>
      </c>
      <c r="BB11798" s="138">
        <f t="shared" ca="1" si="208"/>
        <v>1</v>
      </c>
    </row>
    <row r="11799" spans="52:54" ht="15.75" customHeight="1">
      <c r="AZ11799" s="138">
        <f t="shared" ca="1" si="206"/>
        <v>218000</v>
      </c>
      <c r="BA11799" s="138">
        <f t="shared" ca="1" si="207"/>
        <v>217999</v>
      </c>
      <c r="BB11799" s="138">
        <f t="shared" ca="1" si="208"/>
        <v>1</v>
      </c>
    </row>
    <row r="11800" spans="52:54" ht="15.75" customHeight="1">
      <c r="AZ11800" s="138">
        <f t="shared" ca="1" si="206"/>
        <v>222000</v>
      </c>
      <c r="BA11800" s="138">
        <f t="shared" ca="1" si="207"/>
        <v>221999</v>
      </c>
      <c r="BB11800" s="138">
        <f t="shared" ca="1" si="208"/>
        <v>1</v>
      </c>
    </row>
    <row r="11801" spans="52:54" ht="15.75" customHeight="1">
      <c r="AZ11801" s="138">
        <f t="shared" ca="1" si="206"/>
        <v>388000</v>
      </c>
      <c r="BA11801" s="138">
        <f t="shared" ca="1" si="207"/>
        <v>387999</v>
      </c>
      <c r="BB11801" s="138">
        <f t="shared" ca="1" si="208"/>
        <v>1</v>
      </c>
    </row>
    <row r="11802" spans="52:54" ht="15.75" customHeight="1">
      <c r="AZ11802" s="138">
        <f t="shared" ca="1" si="206"/>
        <v>138000</v>
      </c>
      <c r="BA11802" s="138">
        <f t="shared" ca="1" si="207"/>
        <v>137999</v>
      </c>
      <c r="BB11802" s="138">
        <f t="shared" ca="1" si="208"/>
        <v>1</v>
      </c>
    </row>
    <row r="11803" spans="52:54" ht="15.75" customHeight="1">
      <c r="AZ11803" s="138">
        <f t="shared" ca="1" si="206"/>
        <v>387000</v>
      </c>
      <c r="BA11803" s="138">
        <f t="shared" ca="1" si="207"/>
        <v>386999</v>
      </c>
      <c r="BB11803" s="138">
        <f t="shared" ca="1" si="208"/>
        <v>1</v>
      </c>
    </row>
    <row r="11804" spans="52:54" ht="15.75" customHeight="1">
      <c r="AZ11804" s="138">
        <f t="shared" ca="1" si="206"/>
        <v>317000</v>
      </c>
      <c r="BA11804" s="138">
        <f t="shared" ca="1" si="207"/>
        <v>316999</v>
      </c>
      <c r="BB11804" s="138">
        <f t="shared" ca="1" si="208"/>
        <v>1</v>
      </c>
    </row>
    <row r="11805" spans="52:54" ht="15.75" customHeight="1">
      <c r="AZ11805" s="138">
        <f t="shared" ca="1" si="206"/>
        <v>400000</v>
      </c>
      <c r="BA11805" s="138">
        <f t="shared" ca="1" si="207"/>
        <v>399999</v>
      </c>
      <c r="BB11805" s="138">
        <f t="shared" ca="1" si="208"/>
        <v>1</v>
      </c>
    </row>
    <row r="11806" spans="52:54" ht="15.75" customHeight="1">
      <c r="AZ11806" s="138">
        <f t="shared" ca="1" si="206"/>
        <v>123000</v>
      </c>
      <c r="BA11806" s="138">
        <f t="shared" ca="1" si="207"/>
        <v>122999</v>
      </c>
      <c r="BB11806" s="138">
        <f t="shared" ca="1" si="208"/>
        <v>1</v>
      </c>
    </row>
    <row r="11807" spans="52:54" ht="15.75" customHeight="1">
      <c r="AZ11807" s="138">
        <f t="shared" ca="1" si="206"/>
        <v>152000</v>
      </c>
      <c r="BA11807" s="138">
        <f t="shared" ca="1" si="207"/>
        <v>151999</v>
      </c>
      <c r="BB11807" s="138">
        <f t="shared" ca="1" si="208"/>
        <v>1</v>
      </c>
    </row>
    <row r="11808" spans="52:54" ht="15.75" customHeight="1">
      <c r="AZ11808" s="138">
        <f t="shared" ca="1" si="206"/>
        <v>324000</v>
      </c>
      <c r="BA11808" s="138">
        <f t="shared" ca="1" si="207"/>
        <v>323999</v>
      </c>
      <c r="BB11808" s="138">
        <f t="shared" ca="1" si="208"/>
        <v>1</v>
      </c>
    </row>
    <row r="11809" spans="52:54" ht="15.75" customHeight="1">
      <c r="AZ11809" s="138">
        <f t="shared" ca="1" si="206"/>
        <v>192000</v>
      </c>
      <c r="BA11809" s="138">
        <f t="shared" ca="1" si="207"/>
        <v>191999</v>
      </c>
      <c r="BB11809" s="138">
        <f t="shared" ca="1" si="208"/>
        <v>1</v>
      </c>
    </row>
    <row r="11810" spans="52:54" ht="15.75" customHeight="1">
      <c r="AZ11810" s="138">
        <f t="shared" ca="1" si="206"/>
        <v>176000</v>
      </c>
      <c r="BA11810" s="138">
        <f t="shared" ca="1" si="207"/>
        <v>175999</v>
      </c>
      <c r="BB11810" s="138">
        <f t="shared" ca="1" si="208"/>
        <v>1</v>
      </c>
    </row>
    <row r="11811" spans="52:54" ht="15.75" customHeight="1">
      <c r="AZ11811" s="138">
        <f t="shared" ca="1" si="206"/>
        <v>372000</v>
      </c>
      <c r="BA11811" s="138">
        <f t="shared" ca="1" si="207"/>
        <v>371999</v>
      </c>
      <c r="BB11811" s="138">
        <f t="shared" ca="1" si="208"/>
        <v>1</v>
      </c>
    </row>
    <row r="11812" spans="52:54" ht="15.75" customHeight="1">
      <c r="AZ11812" s="138">
        <f t="shared" ca="1" si="206"/>
        <v>303000</v>
      </c>
      <c r="BA11812" s="138">
        <f t="shared" ca="1" si="207"/>
        <v>302999</v>
      </c>
      <c r="BB11812" s="138">
        <f t="shared" ca="1" si="208"/>
        <v>1</v>
      </c>
    </row>
    <row r="11813" spans="52:54" ht="15.75" customHeight="1">
      <c r="AZ11813" s="138">
        <f t="shared" ca="1" si="206"/>
        <v>145000</v>
      </c>
      <c r="BA11813" s="138">
        <f t="shared" ca="1" si="207"/>
        <v>144999</v>
      </c>
      <c r="BB11813" s="138">
        <f t="shared" ca="1" si="208"/>
        <v>1</v>
      </c>
    </row>
    <row r="11814" spans="52:54" ht="15.75" customHeight="1">
      <c r="AZ11814" s="138">
        <f t="shared" ca="1" si="206"/>
        <v>148000</v>
      </c>
      <c r="BA11814" s="138">
        <f t="shared" ca="1" si="207"/>
        <v>147999</v>
      </c>
      <c r="BB11814" s="138">
        <f t="shared" ca="1" si="208"/>
        <v>1</v>
      </c>
    </row>
    <row r="11815" spans="52:54" ht="15.75" customHeight="1">
      <c r="AZ11815" s="138">
        <f t="shared" ca="1" si="206"/>
        <v>382000</v>
      </c>
      <c r="BA11815" s="138">
        <f t="shared" ca="1" si="207"/>
        <v>381999</v>
      </c>
      <c r="BB11815" s="138">
        <f t="shared" ca="1" si="208"/>
        <v>1</v>
      </c>
    </row>
    <row r="11816" spans="52:54" ht="15.75" customHeight="1">
      <c r="AZ11816" s="138">
        <f t="shared" ca="1" si="206"/>
        <v>284000</v>
      </c>
      <c r="BA11816" s="138">
        <f t="shared" ca="1" si="207"/>
        <v>283999</v>
      </c>
      <c r="BB11816" s="138">
        <f t="shared" ca="1" si="208"/>
        <v>1</v>
      </c>
    </row>
    <row r="11817" spans="52:54" ht="15.75" customHeight="1">
      <c r="AZ11817" s="138">
        <f t="shared" ca="1" si="206"/>
        <v>113000</v>
      </c>
      <c r="BA11817" s="138">
        <f t="shared" ca="1" si="207"/>
        <v>112999</v>
      </c>
      <c r="BB11817" s="138">
        <f t="shared" ca="1" si="208"/>
        <v>1</v>
      </c>
    </row>
    <row r="11818" spans="52:54" ht="15.75" customHeight="1">
      <c r="AZ11818" s="138">
        <f t="shared" ca="1" si="206"/>
        <v>192000</v>
      </c>
      <c r="BA11818" s="138">
        <f t="shared" ca="1" si="207"/>
        <v>191999</v>
      </c>
      <c r="BB11818" s="138">
        <f t="shared" ca="1" si="208"/>
        <v>1</v>
      </c>
    </row>
    <row r="11819" spans="52:54" ht="15.75" customHeight="1">
      <c r="AZ11819" s="138">
        <f t="shared" ca="1" si="206"/>
        <v>288000</v>
      </c>
      <c r="BA11819" s="138">
        <f t="shared" ca="1" si="207"/>
        <v>287999</v>
      </c>
      <c r="BB11819" s="138">
        <f t="shared" ca="1" si="208"/>
        <v>1</v>
      </c>
    </row>
    <row r="11820" spans="52:54" ht="15.75" customHeight="1">
      <c r="AZ11820" s="138">
        <f t="shared" ca="1" si="206"/>
        <v>156000</v>
      </c>
      <c r="BA11820" s="138">
        <f t="shared" ca="1" si="207"/>
        <v>155999</v>
      </c>
      <c r="BB11820" s="138">
        <f t="shared" ca="1" si="208"/>
        <v>1</v>
      </c>
    </row>
    <row r="11821" spans="52:54" ht="15.75" customHeight="1">
      <c r="AZ11821" s="138">
        <f t="shared" ca="1" si="206"/>
        <v>318000</v>
      </c>
      <c r="BA11821" s="138">
        <f t="shared" ca="1" si="207"/>
        <v>317999</v>
      </c>
      <c r="BB11821" s="138">
        <f t="shared" ca="1" si="208"/>
        <v>1</v>
      </c>
    </row>
    <row r="11822" spans="52:54" ht="15.75" customHeight="1">
      <c r="AZ11822" s="138">
        <f t="shared" ca="1" si="206"/>
        <v>209000</v>
      </c>
      <c r="BA11822" s="138">
        <f t="shared" ca="1" si="207"/>
        <v>208999</v>
      </c>
      <c r="BB11822" s="138">
        <f t="shared" ca="1" si="208"/>
        <v>1</v>
      </c>
    </row>
    <row r="11823" spans="52:54" ht="15.75" customHeight="1">
      <c r="AZ11823" s="138">
        <f t="shared" ca="1" si="206"/>
        <v>298000</v>
      </c>
      <c r="BA11823" s="138">
        <f t="shared" ca="1" si="207"/>
        <v>297999</v>
      </c>
      <c r="BB11823" s="138">
        <f t="shared" ca="1" si="208"/>
        <v>1</v>
      </c>
    </row>
    <row r="11824" spans="52:54" ht="15.75" customHeight="1">
      <c r="AZ11824" s="138">
        <f t="shared" ca="1" si="206"/>
        <v>227000</v>
      </c>
      <c r="BA11824" s="138">
        <f t="shared" ca="1" si="207"/>
        <v>226999</v>
      </c>
      <c r="BB11824" s="138">
        <f t="shared" ca="1" si="208"/>
        <v>1</v>
      </c>
    </row>
    <row r="11825" spans="52:54" ht="15.75" customHeight="1">
      <c r="AZ11825" s="138">
        <f t="shared" ca="1" si="206"/>
        <v>313000</v>
      </c>
      <c r="BA11825" s="138">
        <f t="shared" ca="1" si="207"/>
        <v>312999</v>
      </c>
      <c r="BB11825" s="138">
        <f t="shared" ca="1" si="208"/>
        <v>1</v>
      </c>
    </row>
    <row r="11826" spans="52:54" ht="15.75" customHeight="1">
      <c r="AZ11826" s="138">
        <f t="shared" ca="1" si="206"/>
        <v>264000</v>
      </c>
      <c r="BA11826" s="138">
        <f t="shared" ca="1" si="207"/>
        <v>263999</v>
      </c>
      <c r="BB11826" s="138">
        <f t="shared" ca="1" si="208"/>
        <v>1</v>
      </c>
    </row>
    <row r="11827" spans="52:54" ht="15.75" customHeight="1">
      <c r="AZ11827" s="138">
        <f t="shared" ca="1" si="206"/>
        <v>369000</v>
      </c>
      <c r="BA11827" s="138">
        <f t="shared" ca="1" si="207"/>
        <v>368999</v>
      </c>
      <c r="BB11827" s="138">
        <f t="shared" ca="1" si="208"/>
        <v>1</v>
      </c>
    </row>
    <row r="11828" spans="52:54" ht="15.75" customHeight="1">
      <c r="AZ11828" s="138">
        <f t="shared" ca="1" si="206"/>
        <v>314000</v>
      </c>
      <c r="BA11828" s="138">
        <f t="shared" ca="1" si="207"/>
        <v>313999</v>
      </c>
      <c r="BB11828" s="138">
        <f t="shared" ca="1" si="208"/>
        <v>1</v>
      </c>
    </row>
    <row r="11829" spans="52:54" ht="15.75" customHeight="1">
      <c r="AZ11829" s="138">
        <f t="shared" ca="1" si="206"/>
        <v>295000</v>
      </c>
      <c r="BA11829" s="138">
        <f t="shared" ca="1" si="207"/>
        <v>294999</v>
      </c>
      <c r="BB11829" s="138">
        <f t="shared" ca="1" si="208"/>
        <v>1</v>
      </c>
    </row>
    <row r="11830" spans="52:54" ht="15.75" customHeight="1">
      <c r="AZ11830" s="138">
        <f t="shared" ca="1" si="206"/>
        <v>255000</v>
      </c>
      <c r="BA11830" s="138">
        <f t="shared" ca="1" si="207"/>
        <v>254999</v>
      </c>
      <c r="BB11830" s="138">
        <f t="shared" ca="1" si="208"/>
        <v>1</v>
      </c>
    </row>
    <row r="11831" spans="52:54" ht="15.75" customHeight="1">
      <c r="AZ11831" s="138">
        <f t="shared" ca="1" si="206"/>
        <v>180000</v>
      </c>
      <c r="BA11831" s="138">
        <f t="shared" ca="1" si="207"/>
        <v>179999</v>
      </c>
      <c r="BB11831" s="138">
        <f t="shared" ca="1" si="208"/>
        <v>1</v>
      </c>
    </row>
    <row r="11832" spans="52:54" ht="15.75" customHeight="1">
      <c r="AZ11832" s="138">
        <f t="shared" ca="1" si="206"/>
        <v>329000</v>
      </c>
      <c r="BA11832" s="138">
        <f t="shared" ca="1" si="207"/>
        <v>328999</v>
      </c>
      <c r="BB11832" s="138">
        <f t="shared" ca="1" si="208"/>
        <v>1</v>
      </c>
    </row>
    <row r="11833" spans="52:54" ht="15.75" customHeight="1">
      <c r="AZ11833" s="138">
        <f t="shared" ca="1" si="206"/>
        <v>304000</v>
      </c>
      <c r="BA11833" s="138">
        <f t="shared" ca="1" si="207"/>
        <v>303999</v>
      </c>
      <c r="BB11833" s="138">
        <f t="shared" ca="1" si="208"/>
        <v>1</v>
      </c>
    </row>
    <row r="11834" spans="52:54" ht="15.75" customHeight="1">
      <c r="AZ11834" s="138">
        <f t="shared" ca="1" si="206"/>
        <v>251000</v>
      </c>
      <c r="BA11834" s="138">
        <f t="shared" ca="1" si="207"/>
        <v>250999</v>
      </c>
      <c r="BB11834" s="138">
        <f t="shared" ca="1" si="208"/>
        <v>1</v>
      </c>
    </row>
    <row r="11835" spans="52:54" ht="15.75" customHeight="1">
      <c r="AZ11835" s="138">
        <f t="shared" ca="1" si="206"/>
        <v>355000</v>
      </c>
      <c r="BA11835" s="138">
        <f t="shared" ca="1" si="207"/>
        <v>354999</v>
      </c>
      <c r="BB11835" s="138">
        <f t="shared" ca="1" si="208"/>
        <v>1</v>
      </c>
    </row>
    <row r="11836" spans="52:54" ht="15.75" customHeight="1">
      <c r="AZ11836" s="138">
        <f t="shared" ca="1" si="206"/>
        <v>317000</v>
      </c>
      <c r="BA11836" s="138">
        <f t="shared" ca="1" si="207"/>
        <v>316999</v>
      </c>
      <c r="BB11836" s="138">
        <f t="shared" ca="1" si="208"/>
        <v>1</v>
      </c>
    </row>
    <row r="11837" spans="52:54" ht="15.75" customHeight="1">
      <c r="AZ11837" s="138">
        <f t="shared" ca="1" si="206"/>
        <v>258000</v>
      </c>
      <c r="BA11837" s="138">
        <f t="shared" ca="1" si="207"/>
        <v>257999</v>
      </c>
      <c r="BB11837" s="138">
        <f t="shared" ca="1" si="208"/>
        <v>1</v>
      </c>
    </row>
    <row r="11838" spans="52:54" ht="15.75" customHeight="1">
      <c r="AZ11838" s="138">
        <f t="shared" ca="1" si="206"/>
        <v>126000</v>
      </c>
      <c r="BA11838" s="138">
        <f t="shared" ca="1" si="207"/>
        <v>125999</v>
      </c>
      <c r="BB11838" s="138">
        <f t="shared" ca="1" si="208"/>
        <v>1</v>
      </c>
    </row>
    <row r="11839" spans="52:54" ht="15.75" customHeight="1">
      <c r="AZ11839" s="138">
        <f t="shared" ca="1" si="206"/>
        <v>210000</v>
      </c>
      <c r="BA11839" s="138">
        <f t="shared" ca="1" si="207"/>
        <v>209999</v>
      </c>
      <c r="BB11839" s="138">
        <f t="shared" ca="1" si="208"/>
        <v>1</v>
      </c>
    </row>
    <row r="11840" spans="52:54" ht="15.75" customHeight="1">
      <c r="AZ11840" s="138">
        <f t="shared" ca="1" si="206"/>
        <v>178000</v>
      </c>
      <c r="BA11840" s="138">
        <f t="shared" ca="1" si="207"/>
        <v>177999</v>
      </c>
      <c r="BB11840" s="138">
        <f t="shared" ca="1" si="208"/>
        <v>1</v>
      </c>
    </row>
    <row r="11841" spans="52:54" ht="15.75" customHeight="1">
      <c r="AZ11841" s="138">
        <f t="shared" ca="1" si="206"/>
        <v>145000</v>
      </c>
      <c r="BA11841" s="138">
        <f t="shared" ca="1" si="207"/>
        <v>144999</v>
      </c>
      <c r="BB11841" s="138">
        <f t="shared" ca="1" si="208"/>
        <v>1</v>
      </c>
    </row>
    <row r="11842" spans="52:54" ht="15.75" customHeight="1">
      <c r="AZ11842" s="138">
        <f t="shared" ca="1" si="206"/>
        <v>191000</v>
      </c>
      <c r="BA11842" s="138">
        <f t="shared" ca="1" si="207"/>
        <v>190999</v>
      </c>
      <c r="BB11842" s="138">
        <f t="shared" ca="1" si="208"/>
        <v>1</v>
      </c>
    </row>
    <row r="11843" spans="52:54" ht="15.75" customHeight="1">
      <c r="AZ11843" s="138">
        <f t="shared" ca="1" si="206"/>
        <v>127000</v>
      </c>
      <c r="BA11843" s="138">
        <f t="shared" ca="1" si="207"/>
        <v>126999</v>
      </c>
      <c r="BB11843" s="138">
        <f t="shared" ca="1" si="208"/>
        <v>1</v>
      </c>
    </row>
    <row r="11844" spans="52:54" ht="15.75" customHeight="1">
      <c r="AZ11844" s="138">
        <f t="shared" ca="1" si="206"/>
        <v>323000</v>
      </c>
      <c r="BA11844" s="138">
        <f t="shared" ca="1" si="207"/>
        <v>322999</v>
      </c>
      <c r="BB11844" s="138">
        <f t="shared" ca="1" si="208"/>
        <v>1</v>
      </c>
    </row>
    <row r="11845" spans="52:54" ht="15.75" customHeight="1">
      <c r="AZ11845" s="138">
        <f t="shared" ca="1" si="206"/>
        <v>257000</v>
      </c>
      <c r="BA11845" s="138">
        <f t="shared" ca="1" si="207"/>
        <v>256999</v>
      </c>
      <c r="BB11845" s="138">
        <f t="shared" ca="1" si="208"/>
        <v>1</v>
      </c>
    </row>
    <row r="11846" spans="52:54" ht="15.75" customHeight="1">
      <c r="AZ11846" s="138">
        <f t="shared" ca="1" si="206"/>
        <v>319000</v>
      </c>
      <c r="BA11846" s="138">
        <f t="shared" ca="1" si="207"/>
        <v>318999</v>
      </c>
      <c r="BB11846" s="138">
        <f t="shared" ca="1" si="208"/>
        <v>1</v>
      </c>
    </row>
    <row r="11847" spans="52:54" ht="15.75" customHeight="1">
      <c r="AZ11847" s="138">
        <f t="shared" ca="1" si="206"/>
        <v>393000</v>
      </c>
      <c r="BA11847" s="138">
        <f t="shared" ca="1" si="207"/>
        <v>392999</v>
      </c>
      <c r="BB11847" s="138">
        <f t="shared" ca="1" si="208"/>
        <v>1</v>
      </c>
    </row>
    <row r="11848" spans="52:54" ht="15.75" customHeight="1">
      <c r="AZ11848" s="138">
        <f t="shared" ca="1" si="206"/>
        <v>220000</v>
      </c>
      <c r="BA11848" s="138">
        <f t="shared" ca="1" si="207"/>
        <v>219999</v>
      </c>
      <c r="BB11848" s="138">
        <f t="shared" ca="1" si="208"/>
        <v>1</v>
      </c>
    </row>
    <row r="11849" spans="52:54" ht="15.75" customHeight="1">
      <c r="AZ11849" s="138">
        <f t="shared" ca="1" si="206"/>
        <v>188000</v>
      </c>
      <c r="BA11849" s="138">
        <f t="shared" ca="1" si="207"/>
        <v>187999</v>
      </c>
      <c r="BB11849" s="138">
        <f t="shared" ca="1" si="208"/>
        <v>1</v>
      </c>
    </row>
    <row r="11850" spans="52:54" ht="15.75" customHeight="1">
      <c r="AZ11850" s="138">
        <f t="shared" ca="1" si="206"/>
        <v>291000</v>
      </c>
      <c r="BA11850" s="138">
        <f t="shared" ca="1" si="207"/>
        <v>290999</v>
      </c>
      <c r="BB11850" s="138">
        <f t="shared" ca="1" si="208"/>
        <v>1</v>
      </c>
    </row>
    <row r="11851" spans="52:54" ht="15.75" customHeight="1">
      <c r="AZ11851" s="138">
        <f t="shared" ca="1" si="206"/>
        <v>200000</v>
      </c>
      <c r="BA11851" s="138">
        <f t="shared" ca="1" si="207"/>
        <v>199999</v>
      </c>
      <c r="BB11851" s="138">
        <f t="shared" ca="1" si="208"/>
        <v>1</v>
      </c>
    </row>
    <row r="11852" spans="52:54" ht="15.75" customHeight="1">
      <c r="AZ11852" s="138">
        <f t="shared" ca="1" si="206"/>
        <v>147000</v>
      </c>
      <c r="BA11852" s="138">
        <f t="shared" ca="1" si="207"/>
        <v>146999</v>
      </c>
      <c r="BB11852" s="138">
        <f t="shared" ca="1" si="208"/>
        <v>1</v>
      </c>
    </row>
    <row r="11853" spans="52:54" ht="15.75" customHeight="1">
      <c r="AZ11853" s="138">
        <f t="shared" ca="1" si="206"/>
        <v>161000</v>
      </c>
      <c r="BA11853" s="138">
        <f t="shared" ca="1" si="207"/>
        <v>160999</v>
      </c>
      <c r="BB11853" s="138">
        <f t="shared" ca="1" si="208"/>
        <v>1</v>
      </c>
    </row>
    <row r="11854" spans="52:54" ht="15.75" customHeight="1">
      <c r="AZ11854" s="138">
        <f t="shared" ca="1" si="206"/>
        <v>346000</v>
      </c>
      <c r="BA11854" s="138">
        <f t="shared" ca="1" si="207"/>
        <v>345999</v>
      </c>
      <c r="BB11854" s="138">
        <f t="shared" ca="1" si="208"/>
        <v>1</v>
      </c>
    </row>
    <row r="11855" spans="52:54" ht="15.75" customHeight="1">
      <c r="AZ11855" s="138">
        <f t="shared" ca="1" si="206"/>
        <v>152000</v>
      </c>
      <c r="BA11855" s="138">
        <f t="shared" ca="1" si="207"/>
        <v>151999</v>
      </c>
      <c r="BB11855" s="138">
        <f t="shared" ca="1" si="208"/>
        <v>1</v>
      </c>
    </row>
    <row r="11856" spans="52:54" ht="15.75" customHeight="1">
      <c r="AZ11856" s="138">
        <f t="shared" ca="1" si="206"/>
        <v>210000</v>
      </c>
      <c r="BA11856" s="138">
        <f t="shared" ca="1" si="207"/>
        <v>209999</v>
      </c>
      <c r="BB11856" s="138">
        <f t="shared" ca="1" si="208"/>
        <v>1</v>
      </c>
    </row>
    <row r="11857" spans="52:54" ht="15.75" customHeight="1">
      <c r="AZ11857" s="138">
        <f t="shared" ca="1" si="206"/>
        <v>233000</v>
      </c>
      <c r="BA11857" s="138">
        <f t="shared" ca="1" si="207"/>
        <v>232999</v>
      </c>
      <c r="BB11857" s="138">
        <f t="shared" ca="1" si="208"/>
        <v>1</v>
      </c>
    </row>
    <row r="11858" spans="52:54" ht="15.75" customHeight="1">
      <c r="AZ11858" s="138">
        <f t="shared" ca="1" si="206"/>
        <v>298000</v>
      </c>
      <c r="BA11858" s="138">
        <f t="shared" ca="1" si="207"/>
        <v>297999</v>
      </c>
      <c r="BB11858" s="138">
        <f t="shared" ca="1" si="208"/>
        <v>1</v>
      </c>
    </row>
    <row r="11859" spans="52:54" ht="15.75" customHeight="1">
      <c r="AZ11859" s="138">
        <f t="shared" ca="1" si="206"/>
        <v>224000</v>
      </c>
      <c r="BA11859" s="138">
        <f t="shared" ca="1" si="207"/>
        <v>223999</v>
      </c>
      <c r="BB11859" s="138">
        <f t="shared" ca="1" si="208"/>
        <v>1</v>
      </c>
    </row>
    <row r="11860" spans="52:54" ht="15.75" customHeight="1">
      <c r="AZ11860" s="138">
        <f t="shared" ca="1" si="206"/>
        <v>373000</v>
      </c>
      <c r="BA11860" s="138">
        <f t="shared" ca="1" si="207"/>
        <v>372999</v>
      </c>
      <c r="BB11860" s="138">
        <f t="shared" ca="1" si="208"/>
        <v>1</v>
      </c>
    </row>
    <row r="11861" spans="52:54" ht="15.75" customHeight="1">
      <c r="AZ11861" s="138">
        <f t="shared" ca="1" si="206"/>
        <v>124000</v>
      </c>
      <c r="BA11861" s="138">
        <f t="shared" ca="1" si="207"/>
        <v>123999</v>
      </c>
      <c r="BB11861" s="138">
        <f t="shared" ca="1" si="208"/>
        <v>1</v>
      </c>
    </row>
    <row r="11862" spans="52:54" ht="15.75" customHeight="1">
      <c r="AZ11862" s="138">
        <f t="shared" ca="1" si="206"/>
        <v>182000</v>
      </c>
      <c r="BA11862" s="138">
        <f t="shared" ca="1" si="207"/>
        <v>181999</v>
      </c>
      <c r="BB11862" s="138">
        <f t="shared" ca="1" si="208"/>
        <v>1</v>
      </c>
    </row>
    <row r="11863" spans="52:54" ht="15.75" customHeight="1">
      <c r="AZ11863" s="138">
        <f t="shared" ca="1" si="206"/>
        <v>189000</v>
      </c>
      <c r="BA11863" s="138">
        <f t="shared" ca="1" si="207"/>
        <v>188999</v>
      </c>
      <c r="BB11863" s="138">
        <f t="shared" ca="1" si="208"/>
        <v>1</v>
      </c>
    </row>
    <row r="11864" spans="52:54" ht="15.75" customHeight="1">
      <c r="AZ11864" s="138">
        <f t="shared" ca="1" si="206"/>
        <v>182000</v>
      </c>
      <c r="BA11864" s="138">
        <f t="shared" ca="1" si="207"/>
        <v>181999</v>
      </c>
      <c r="BB11864" s="138">
        <f t="shared" ca="1" si="208"/>
        <v>1</v>
      </c>
    </row>
    <row r="11865" spans="52:54" ht="15.75" customHeight="1">
      <c r="AZ11865" s="138">
        <f t="shared" ca="1" si="206"/>
        <v>290000</v>
      </c>
      <c r="BA11865" s="138">
        <f t="shared" ca="1" si="207"/>
        <v>289999</v>
      </c>
      <c r="BB11865" s="138">
        <f t="shared" ca="1" si="208"/>
        <v>1</v>
      </c>
    </row>
    <row r="11866" spans="52:54" ht="15.75" customHeight="1">
      <c r="AZ11866" s="138">
        <f t="shared" ca="1" si="206"/>
        <v>371000</v>
      </c>
      <c r="BA11866" s="138">
        <f t="shared" ca="1" si="207"/>
        <v>370999</v>
      </c>
      <c r="BB11866" s="138">
        <f t="shared" ca="1" si="208"/>
        <v>1</v>
      </c>
    </row>
    <row r="11867" spans="52:54" ht="15.75" customHeight="1">
      <c r="AZ11867" s="138">
        <f t="shared" ca="1" si="206"/>
        <v>328000</v>
      </c>
      <c r="BA11867" s="138">
        <f t="shared" ca="1" si="207"/>
        <v>327999</v>
      </c>
      <c r="BB11867" s="138">
        <f t="shared" ca="1" si="208"/>
        <v>1</v>
      </c>
    </row>
    <row r="11868" spans="52:54" ht="15.75" customHeight="1">
      <c r="AZ11868" s="138">
        <f t="shared" ca="1" si="206"/>
        <v>292000</v>
      </c>
      <c r="BA11868" s="138">
        <f t="shared" ca="1" si="207"/>
        <v>291999</v>
      </c>
      <c r="BB11868" s="138">
        <f t="shared" ca="1" si="208"/>
        <v>1</v>
      </c>
    </row>
    <row r="11869" spans="52:54" ht="15.75" customHeight="1">
      <c r="AZ11869" s="138">
        <f t="shared" ca="1" si="206"/>
        <v>224000</v>
      </c>
      <c r="BA11869" s="138">
        <f t="shared" ca="1" si="207"/>
        <v>223999</v>
      </c>
      <c r="BB11869" s="138">
        <f t="shared" ca="1" si="208"/>
        <v>1</v>
      </c>
    </row>
    <row r="11870" spans="52:54" ht="15.75" customHeight="1">
      <c r="AZ11870" s="138">
        <f t="shared" ca="1" si="206"/>
        <v>356000</v>
      </c>
      <c r="BA11870" s="138">
        <f t="shared" ca="1" si="207"/>
        <v>355999</v>
      </c>
      <c r="BB11870" s="138">
        <f t="shared" ca="1" si="208"/>
        <v>1</v>
      </c>
    </row>
    <row r="11871" spans="52:54" ht="15.75" customHeight="1">
      <c r="AZ11871" s="138">
        <f t="shared" ca="1" si="206"/>
        <v>264000</v>
      </c>
      <c r="BA11871" s="138">
        <f t="shared" ca="1" si="207"/>
        <v>263999</v>
      </c>
      <c r="BB11871" s="138">
        <f t="shared" ca="1" si="208"/>
        <v>1</v>
      </c>
    </row>
    <row r="11872" spans="52:54" ht="15.75" customHeight="1">
      <c r="AZ11872" s="138">
        <f t="shared" ca="1" si="206"/>
        <v>302000</v>
      </c>
      <c r="BA11872" s="138">
        <f t="shared" ca="1" si="207"/>
        <v>301999</v>
      </c>
      <c r="BB11872" s="138">
        <f t="shared" ca="1" si="208"/>
        <v>1</v>
      </c>
    </row>
    <row r="11873" spans="52:54" ht="15.75" customHeight="1">
      <c r="AZ11873" s="138">
        <f t="shared" ca="1" si="206"/>
        <v>349000</v>
      </c>
      <c r="BA11873" s="138">
        <f t="shared" ca="1" si="207"/>
        <v>348999</v>
      </c>
      <c r="BB11873" s="138">
        <f t="shared" ca="1" si="208"/>
        <v>1</v>
      </c>
    </row>
    <row r="11874" spans="52:54" ht="15.75" customHeight="1">
      <c r="AZ11874" s="138">
        <f t="shared" ca="1" si="206"/>
        <v>384000</v>
      </c>
      <c r="BA11874" s="138">
        <f t="shared" ca="1" si="207"/>
        <v>383999</v>
      </c>
      <c r="BB11874" s="138">
        <f t="shared" ca="1" si="208"/>
        <v>1</v>
      </c>
    </row>
    <row r="11875" spans="52:54" ht="15.75" customHeight="1">
      <c r="AZ11875" s="138">
        <f t="shared" ca="1" si="206"/>
        <v>198000</v>
      </c>
      <c r="BA11875" s="138">
        <f t="shared" ca="1" si="207"/>
        <v>197999</v>
      </c>
      <c r="BB11875" s="138">
        <f t="shared" ca="1" si="208"/>
        <v>1</v>
      </c>
    </row>
    <row r="11876" spans="52:54" ht="15.75" customHeight="1">
      <c r="AZ11876" s="138">
        <f t="shared" ca="1" si="206"/>
        <v>136000</v>
      </c>
      <c r="BA11876" s="138">
        <f t="shared" ca="1" si="207"/>
        <v>135999</v>
      </c>
      <c r="BB11876" s="138">
        <f t="shared" ca="1" si="208"/>
        <v>1</v>
      </c>
    </row>
    <row r="11877" spans="52:54" ht="15.75" customHeight="1">
      <c r="AZ11877" s="138">
        <f t="shared" ca="1" si="206"/>
        <v>140000</v>
      </c>
      <c r="BA11877" s="138">
        <f t="shared" ca="1" si="207"/>
        <v>139999</v>
      </c>
      <c r="BB11877" s="138">
        <f t="shared" ca="1" si="208"/>
        <v>1</v>
      </c>
    </row>
    <row r="11878" spans="52:54" ht="15.75" customHeight="1">
      <c r="AZ11878" s="138">
        <f t="shared" ca="1" si="206"/>
        <v>180000</v>
      </c>
      <c r="BA11878" s="138">
        <f t="shared" ca="1" si="207"/>
        <v>179999</v>
      </c>
      <c r="BB11878" s="138">
        <f t="shared" ca="1" si="208"/>
        <v>1</v>
      </c>
    </row>
    <row r="11879" spans="52:54" ht="15.75" customHeight="1">
      <c r="AZ11879" s="138">
        <f t="shared" ca="1" si="206"/>
        <v>204000</v>
      </c>
      <c r="BA11879" s="138">
        <f t="shared" ca="1" si="207"/>
        <v>203999</v>
      </c>
      <c r="BB11879" s="138">
        <f t="shared" ca="1" si="208"/>
        <v>1</v>
      </c>
    </row>
    <row r="11880" spans="52:54" ht="15.75" customHeight="1">
      <c r="AZ11880" s="138">
        <f t="shared" ca="1" si="206"/>
        <v>317000</v>
      </c>
      <c r="BA11880" s="138">
        <f t="shared" ca="1" si="207"/>
        <v>316999</v>
      </c>
      <c r="BB11880" s="138">
        <f t="shared" ca="1" si="208"/>
        <v>1</v>
      </c>
    </row>
    <row r="11881" spans="52:54" ht="15.75" customHeight="1">
      <c r="AZ11881" s="138">
        <f t="shared" ca="1" si="206"/>
        <v>334000</v>
      </c>
      <c r="BA11881" s="138">
        <f t="shared" ca="1" si="207"/>
        <v>333999</v>
      </c>
      <c r="BB11881" s="138">
        <f t="shared" ca="1" si="208"/>
        <v>1</v>
      </c>
    </row>
    <row r="11882" spans="52:54" ht="15.75" customHeight="1">
      <c r="AZ11882" s="138">
        <f t="shared" ca="1" si="206"/>
        <v>284000</v>
      </c>
      <c r="BA11882" s="138">
        <f t="shared" ca="1" si="207"/>
        <v>283999</v>
      </c>
      <c r="BB11882" s="138">
        <f t="shared" ca="1" si="208"/>
        <v>1</v>
      </c>
    </row>
    <row r="11883" spans="52:54" ht="15.75" customHeight="1">
      <c r="AZ11883" s="138">
        <f t="shared" ca="1" si="206"/>
        <v>369000</v>
      </c>
      <c r="BA11883" s="138">
        <f t="shared" ca="1" si="207"/>
        <v>368999</v>
      </c>
      <c r="BB11883" s="138">
        <f t="shared" ca="1" si="208"/>
        <v>1</v>
      </c>
    </row>
    <row r="11884" spans="52:54" ht="15.75" customHeight="1">
      <c r="AZ11884" s="138">
        <f t="shared" ca="1" si="206"/>
        <v>198000</v>
      </c>
      <c r="BA11884" s="138">
        <f t="shared" ca="1" si="207"/>
        <v>197999</v>
      </c>
      <c r="BB11884" s="138">
        <f t="shared" ca="1" si="208"/>
        <v>1</v>
      </c>
    </row>
    <row r="11885" spans="52:54" ht="15.75" customHeight="1">
      <c r="AZ11885" s="138">
        <f t="shared" ca="1" si="206"/>
        <v>200000</v>
      </c>
      <c r="BA11885" s="138">
        <f t="shared" ca="1" si="207"/>
        <v>199999</v>
      </c>
      <c r="BB11885" s="138">
        <f t="shared" ca="1" si="208"/>
        <v>1</v>
      </c>
    </row>
    <row r="11886" spans="52:54" ht="15.75" customHeight="1">
      <c r="AZ11886" s="138">
        <f t="shared" ca="1" si="206"/>
        <v>390000</v>
      </c>
      <c r="BA11886" s="138">
        <f t="shared" ca="1" si="207"/>
        <v>389999</v>
      </c>
      <c r="BB11886" s="138">
        <f t="shared" ca="1" si="208"/>
        <v>1</v>
      </c>
    </row>
    <row r="11887" spans="52:54" ht="15.75" customHeight="1">
      <c r="AZ11887" s="138">
        <f t="shared" ca="1" si="206"/>
        <v>160000</v>
      </c>
      <c r="BA11887" s="138">
        <f t="shared" ca="1" si="207"/>
        <v>159999</v>
      </c>
      <c r="BB11887" s="138">
        <f t="shared" ca="1" si="208"/>
        <v>1</v>
      </c>
    </row>
    <row r="11888" spans="52:54" ht="15.75" customHeight="1">
      <c r="AZ11888" s="138">
        <f t="shared" ca="1" si="206"/>
        <v>298000</v>
      </c>
      <c r="BA11888" s="138">
        <f t="shared" ca="1" si="207"/>
        <v>297999</v>
      </c>
      <c r="BB11888" s="138">
        <f t="shared" ca="1" si="208"/>
        <v>1</v>
      </c>
    </row>
    <row r="11889" spans="52:54" ht="15.75" customHeight="1">
      <c r="AZ11889" s="138">
        <f t="shared" ca="1" si="206"/>
        <v>296000</v>
      </c>
      <c r="BA11889" s="138">
        <f t="shared" ca="1" si="207"/>
        <v>295999</v>
      </c>
      <c r="BB11889" s="138">
        <f t="shared" ca="1" si="208"/>
        <v>1</v>
      </c>
    </row>
    <row r="11890" spans="52:54" ht="15.75" customHeight="1">
      <c r="AZ11890" s="138">
        <f t="shared" ca="1" si="206"/>
        <v>101000</v>
      </c>
      <c r="BA11890" s="138">
        <f t="shared" ca="1" si="207"/>
        <v>100999</v>
      </c>
      <c r="BB11890" s="138">
        <f t="shared" ca="1" si="208"/>
        <v>1</v>
      </c>
    </row>
    <row r="11891" spans="52:54" ht="15.75" customHeight="1">
      <c r="AZ11891" s="138">
        <f t="shared" ca="1" si="206"/>
        <v>357000</v>
      </c>
      <c r="BA11891" s="138">
        <f t="shared" ca="1" si="207"/>
        <v>356999</v>
      </c>
      <c r="BB11891" s="138">
        <f t="shared" ca="1" si="208"/>
        <v>1</v>
      </c>
    </row>
    <row r="11892" spans="52:54" ht="15.75" customHeight="1">
      <c r="AZ11892" s="138">
        <f t="shared" ca="1" si="206"/>
        <v>336000</v>
      </c>
      <c r="BA11892" s="138">
        <f t="shared" ca="1" si="207"/>
        <v>335999</v>
      </c>
      <c r="BB11892" s="138">
        <f t="shared" ca="1" si="208"/>
        <v>1</v>
      </c>
    </row>
    <row r="11893" spans="52:54" ht="15.75" customHeight="1">
      <c r="AZ11893" s="138">
        <f t="shared" ca="1" si="206"/>
        <v>255000</v>
      </c>
      <c r="BA11893" s="138">
        <f t="shared" ca="1" si="207"/>
        <v>254999</v>
      </c>
      <c r="BB11893" s="138">
        <f t="shared" ca="1" si="208"/>
        <v>1</v>
      </c>
    </row>
    <row r="11894" spans="52:54" ht="15.75" customHeight="1">
      <c r="AZ11894" s="138">
        <f t="shared" ca="1" si="206"/>
        <v>294000</v>
      </c>
      <c r="BA11894" s="138">
        <f t="shared" ca="1" si="207"/>
        <v>293999</v>
      </c>
      <c r="BB11894" s="138">
        <f t="shared" ca="1" si="208"/>
        <v>1</v>
      </c>
    </row>
    <row r="11895" spans="52:54" ht="15.75" customHeight="1">
      <c r="AZ11895" s="138">
        <f t="shared" ca="1" si="206"/>
        <v>191000</v>
      </c>
      <c r="BA11895" s="138">
        <f t="shared" ca="1" si="207"/>
        <v>190999</v>
      </c>
      <c r="BB11895" s="138">
        <f t="shared" ca="1" si="208"/>
        <v>1</v>
      </c>
    </row>
    <row r="11896" spans="52:54" ht="15.75" customHeight="1">
      <c r="AZ11896" s="138">
        <f t="shared" ca="1" si="206"/>
        <v>172000</v>
      </c>
      <c r="BA11896" s="138">
        <f t="shared" ca="1" si="207"/>
        <v>171999</v>
      </c>
      <c r="BB11896" s="138">
        <f t="shared" ca="1" si="208"/>
        <v>1</v>
      </c>
    </row>
    <row r="11897" spans="52:54" ht="15.75" customHeight="1">
      <c r="AZ11897" s="138">
        <f t="shared" ca="1" si="206"/>
        <v>316000</v>
      </c>
      <c r="BA11897" s="138">
        <f t="shared" ca="1" si="207"/>
        <v>315999</v>
      </c>
      <c r="BB11897" s="138">
        <f t="shared" ca="1" si="208"/>
        <v>1</v>
      </c>
    </row>
    <row r="11898" spans="52:54" ht="15.75" customHeight="1">
      <c r="AZ11898" s="138">
        <f t="shared" ca="1" si="206"/>
        <v>324000</v>
      </c>
      <c r="BA11898" s="138">
        <f t="shared" ca="1" si="207"/>
        <v>323999</v>
      </c>
      <c r="BB11898" s="138">
        <f t="shared" ca="1" si="208"/>
        <v>1</v>
      </c>
    </row>
    <row r="11899" spans="52:54" ht="15.75" customHeight="1">
      <c r="AZ11899" s="138">
        <f t="shared" ca="1" si="206"/>
        <v>188000</v>
      </c>
      <c r="BA11899" s="138">
        <f t="shared" ca="1" si="207"/>
        <v>187999</v>
      </c>
      <c r="BB11899" s="138">
        <f t="shared" ca="1" si="208"/>
        <v>1</v>
      </c>
    </row>
    <row r="11900" spans="52:54" ht="15.75" customHeight="1">
      <c r="AZ11900" s="138">
        <f t="shared" ca="1" si="206"/>
        <v>241000</v>
      </c>
      <c r="BA11900" s="138">
        <f t="shared" ca="1" si="207"/>
        <v>240999</v>
      </c>
      <c r="BB11900" s="138">
        <f t="shared" ca="1" si="208"/>
        <v>1</v>
      </c>
    </row>
    <row r="11901" spans="52:54" ht="15.75" customHeight="1">
      <c r="AZ11901" s="138">
        <f t="shared" ca="1" si="206"/>
        <v>268000</v>
      </c>
      <c r="BA11901" s="138">
        <f t="shared" ca="1" si="207"/>
        <v>267999</v>
      </c>
      <c r="BB11901" s="138">
        <f t="shared" ca="1" si="208"/>
        <v>1</v>
      </c>
    </row>
    <row r="11902" spans="52:54" ht="15.75" customHeight="1">
      <c r="AZ11902" s="138">
        <f t="shared" ca="1" si="206"/>
        <v>260000</v>
      </c>
      <c r="BA11902" s="138">
        <f t="shared" ca="1" si="207"/>
        <v>259999</v>
      </c>
      <c r="BB11902" s="138">
        <f t="shared" ca="1" si="208"/>
        <v>1</v>
      </c>
    </row>
    <row r="11903" spans="52:54" ht="15.75" customHeight="1">
      <c r="AZ11903" s="138">
        <f t="shared" ca="1" si="206"/>
        <v>394000</v>
      </c>
      <c r="BA11903" s="138">
        <f t="shared" ca="1" si="207"/>
        <v>393999</v>
      </c>
      <c r="BB11903" s="138">
        <f t="shared" ca="1" si="208"/>
        <v>1</v>
      </c>
    </row>
    <row r="11904" spans="52:54" ht="15.75" customHeight="1">
      <c r="AZ11904" s="138">
        <f t="shared" ca="1" si="206"/>
        <v>275000</v>
      </c>
      <c r="BA11904" s="138">
        <f t="shared" ca="1" si="207"/>
        <v>274999</v>
      </c>
      <c r="BB11904" s="138">
        <f t="shared" ca="1" si="208"/>
        <v>1</v>
      </c>
    </row>
    <row r="11905" spans="52:54" ht="15.75" customHeight="1">
      <c r="AZ11905" s="138">
        <f t="shared" ca="1" si="206"/>
        <v>276000</v>
      </c>
      <c r="BA11905" s="138">
        <f t="shared" ca="1" si="207"/>
        <v>275999</v>
      </c>
      <c r="BB11905" s="138">
        <f t="shared" ca="1" si="208"/>
        <v>1</v>
      </c>
    </row>
    <row r="11906" spans="52:54" ht="15.75" customHeight="1">
      <c r="AZ11906" s="138">
        <f t="shared" ca="1" si="206"/>
        <v>324000</v>
      </c>
      <c r="BA11906" s="138">
        <f t="shared" ca="1" si="207"/>
        <v>323999</v>
      </c>
      <c r="BB11906" s="138">
        <f t="shared" ca="1" si="208"/>
        <v>1</v>
      </c>
    </row>
    <row r="11907" spans="52:54" ht="15.75" customHeight="1">
      <c r="AZ11907" s="138">
        <f t="shared" ca="1" si="206"/>
        <v>265000</v>
      </c>
      <c r="BA11907" s="138">
        <f t="shared" ca="1" si="207"/>
        <v>264999</v>
      </c>
      <c r="BB11907" s="138">
        <f t="shared" ca="1" si="208"/>
        <v>1</v>
      </c>
    </row>
    <row r="11908" spans="52:54" ht="15.75" customHeight="1">
      <c r="AZ11908" s="138">
        <f t="shared" ca="1" si="206"/>
        <v>323000</v>
      </c>
      <c r="BA11908" s="138">
        <f t="shared" ca="1" si="207"/>
        <v>322999</v>
      </c>
      <c r="BB11908" s="138">
        <f t="shared" ca="1" si="208"/>
        <v>1</v>
      </c>
    </row>
    <row r="11909" spans="52:54" ht="15.75" customHeight="1">
      <c r="AZ11909" s="138">
        <f t="shared" ca="1" si="206"/>
        <v>276000</v>
      </c>
      <c r="BA11909" s="138">
        <f t="shared" ca="1" si="207"/>
        <v>275999</v>
      </c>
      <c r="BB11909" s="138">
        <f t="shared" ca="1" si="208"/>
        <v>1</v>
      </c>
    </row>
    <row r="11910" spans="52:54" ht="15.75" customHeight="1">
      <c r="AZ11910" s="138">
        <f t="shared" ca="1" si="206"/>
        <v>296000</v>
      </c>
      <c r="BA11910" s="138">
        <f t="shared" ca="1" si="207"/>
        <v>295999</v>
      </c>
      <c r="BB11910" s="138">
        <f t="shared" ca="1" si="208"/>
        <v>1</v>
      </c>
    </row>
    <row r="11911" spans="52:54" ht="15.75" customHeight="1">
      <c r="AZ11911" s="138">
        <f t="shared" ca="1" si="206"/>
        <v>323000</v>
      </c>
      <c r="BA11911" s="138">
        <f t="shared" ca="1" si="207"/>
        <v>322999</v>
      </c>
      <c r="BB11911" s="138">
        <f t="shared" ca="1" si="208"/>
        <v>1</v>
      </c>
    </row>
    <row r="11912" spans="52:54" ht="15.75" customHeight="1">
      <c r="AZ11912" s="138">
        <f t="shared" ca="1" si="206"/>
        <v>109000</v>
      </c>
      <c r="BA11912" s="138">
        <f t="shared" ca="1" si="207"/>
        <v>108999</v>
      </c>
      <c r="BB11912" s="138">
        <f t="shared" ca="1" si="208"/>
        <v>1</v>
      </c>
    </row>
    <row r="11913" spans="52:54" ht="15.75" customHeight="1">
      <c r="AZ11913" s="138">
        <f t="shared" ca="1" si="206"/>
        <v>138000</v>
      </c>
      <c r="BA11913" s="138">
        <f t="shared" ca="1" si="207"/>
        <v>137999</v>
      </c>
      <c r="BB11913" s="138">
        <f t="shared" ca="1" si="208"/>
        <v>1</v>
      </c>
    </row>
    <row r="11914" spans="52:54" ht="15.75" customHeight="1">
      <c r="AZ11914" s="138">
        <f t="shared" ca="1" si="206"/>
        <v>311000</v>
      </c>
      <c r="BA11914" s="138">
        <f t="shared" ca="1" si="207"/>
        <v>310999</v>
      </c>
      <c r="BB11914" s="138">
        <f t="shared" ca="1" si="208"/>
        <v>1</v>
      </c>
    </row>
    <row r="11915" spans="52:54" ht="15.75" customHeight="1">
      <c r="AZ11915" s="138">
        <f t="shared" ca="1" si="206"/>
        <v>171000</v>
      </c>
      <c r="BA11915" s="138">
        <f t="shared" ca="1" si="207"/>
        <v>170999</v>
      </c>
      <c r="BB11915" s="138">
        <f t="shared" ca="1" si="208"/>
        <v>1</v>
      </c>
    </row>
    <row r="11916" spans="52:54" ht="15.75" customHeight="1">
      <c r="AZ11916" s="138">
        <f t="shared" ca="1" si="206"/>
        <v>222000</v>
      </c>
      <c r="BA11916" s="138">
        <f t="shared" ca="1" si="207"/>
        <v>221999</v>
      </c>
      <c r="BB11916" s="138">
        <f t="shared" ca="1" si="208"/>
        <v>1</v>
      </c>
    </row>
    <row r="11917" spans="52:54" ht="15.75" customHeight="1">
      <c r="AZ11917" s="138">
        <f t="shared" ca="1" si="206"/>
        <v>319000</v>
      </c>
      <c r="BA11917" s="138">
        <f t="shared" ca="1" si="207"/>
        <v>318999</v>
      </c>
      <c r="BB11917" s="138">
        <f t="shared" ca="1" si="208"/>
        <v>1</v>
      </c>
    </row>
    <row r="11918" spans="52:54" ht="15.75" customHeight="1">
      <c r="AZ11918" s="138">
        <f t="shared" ca="1" si="206"/>
        <v>316000</v>
      </c>
      <c r="BA11918" s="138">
        <f t="shared" ca="1" si="207"/>
        <v>315999</v>
      </c>
      <c r="BB11918" s="138">
        <f t="shared" ca="1" si="208"/>
        <v>1</v>
      </c>
    </row>
    <row r="11919" spans="52:54" ht="15.75" customHeight="1">
      <c r="AZ11919" s="138">
        <f t="shared" ca="1" si="206"/>
        <v>160000</v>
      </c>
      <c r="BA11919" s="138">
        <f t="shared" ca="1" si="207"/>
        <v>159999</v>
      </c>
      <c r="BB11919" s="138">
        <f t="shared" ca="1" si="208"/>
        <v>1</v>
      </c>
    </row>
    <row r="11920" spans="52:54" ht="15.75" customHeight="1">
      <c r="AZ11920" s="138">
        <f t="shared" ca="1" si="206"/>
        <v>299000</v>
      </c>
      <c r="BA11920" s="138">
        <f t="shared" ca="1" si="207"/>
        <v>298999</v>
      </c>
      <c r="BB11920" s="138">
        <f t="shared" ca="1" si="208"/>
        <v>1</v>
      </c>
    </row>
    <row r="11921" spans="52:54" ht="15.75" customHeight="1">
      <c r="AZ11921" s="138">
        <f t="shared" ca="1" si="206"/>
        <v>262000</v>
      </c>
      <c r="BA11921" s="138">
        <f t="shared" ca="1" si="207"/>
        <v>261999</v>
      </c>
      <c r="BB11921" s="138">
        <f t="shared" ca="1" si="208"/>
        <v>1</v>
      </c>
    </row>
    <row r="11922" spans="52:54" ht="15.75" customHeight="1">
      <c r="AZ11922" s="138">
        <f t="shared" ca="1" si="206"/>
        <v>160000</v>
      </c>
      <c r="BA11922" s="138">
        <f t="shared" ca="1" si="207"/>
        <v>159999</v>
      </c>
      <c r="BB11922" s="138">
        <f t="shared" ca="1" si="208"/>
        <v>1</v>
      </c>
    </row>
    <row r="11923" spans="52:54" ht="15.75" customHeight="1">
      <c r="AZ11923" s="138">
        <f t="shared" ca="1" si="206"/>
        <v>190000</v>
      </c>
      <c r="BA11923" s="138">
        <f t="shared" ca="1" si="207"/>
        <v>189999</v>
      </c>
      <c r="BB11923" s="138">
        <f t="shared" ca="1" si="208"/>
        <v>1</v>
      </c>
    </row>
    <row r="11924" spans="52:54" ht="15.75" customHeight="1">
      <c r="AZ11924" s="138">
        <f t="shared" ca="1" si="206"/>
        <v>163000</v>
      </c>
      <c r="BA11924" s="138">
        <f t="shared" ca="1" si="207"/>
        <v>162999</v>
      </c>
      <c r="BB11924" s="138">
        <f t="shared" ca="1" si="208"/>
        <v>1</v>
      </c>
    </row>
    <row r="11925" spans="52:54" ht="15.75" customHeight="1">
      <c r="AZ11925" s="138">
        <f t="shared" ca="1" si="206"/>
        <v>251000</v>
      </c>
      <c r="BA11925" s="138">
        <f t="shared" ca="1" si="207"/>
        <v>250999</v>
      </c>
      <c r="BB11925" s="138">
        <f t="shared" ca="1" si="208"/>
        <v>1</v>
      </c>
    </row>
    <row r="11926" spans="52:54" ht="15.75" customHeight="1">
      <c r="AZ11926" s="138">
        <f t="shared" ca="1" si="206"/>
        <v>148000</v>
      </c>
      <c r="BA11926" s="138">
        <f t="shared" ca="1" si="207"/>
        <v>147999</v>
      </c>
      <c r="BB11926" s="138">
        <f t="shared" ca="1" si="208"/>
        <v>1</v>
      </c>
    </row>
    <row r="11927" spans="52:54" ht="15.75" customHeight="1">
      <c r="AZ11927" s="138">
        <f t="shared" ca="1" si="206"/>
        <v>352000</v>
      </c>
      <c r="BA11927" s="138">
        <f t="shared" ca="1" si="207"/>
        <v>351999</v>
      </c>
      <c r="BB11927" s="138">
        <f t="shared" ca="1" si="208"/>
        <v>1</v>
      </c>
    </row>
    <row r="11928" spans="52:54" ht="15.75" customHeight="1">
      <c r="AZ11928" s="138">
        <f t="shared" ca="1" si="206"/>
        <v>388000</v>
      </c>
      <c r="BA11928" s="138">
        <f t="shared" ca="1" si="207"/>
        <v>387999</v>
      </c>
      <c r="BB11928" s="138">
        <f t="shared" ca="1" si="208"/>
        <v>1</v>
      </c>
    </row>
    <row r="11929" spans="52:54" ht="15.75" customHeight="1">
      <c r="AZ11929" s="138">
        <f t="shared" ca="1" si="206"/>
        <v>289000</v>
      </c>
      <c r="BA11929" s="138">
        <f t="shared" ca="1" si="207"/>
        <v>288999</v>
      </c>
      <c r="BB11929" s="138">
        <f t="shared" ca="1" si="208"/>
        <v>1</v>
      </c>
    </row>
    <row r="11930" spans="52:54" ht="15.75" customHeight="1">
      <c r="AZ11930" s="138">
        <f t="shared" ca="1" si="206"/>
        <v>359000</v>
      </c>
      <c r="BA11930" s="138">
        <f t="shared" ca="1" si="207"/>
        <v>358999</v>
      </c>
      <c r="BB11930" s="138">
        <f t="shared" ca="1" si="208"/>
        <v>1</v>
      </c>
    </row>
    <row r="11931" spans="52:54" ht="15.75" customHeight="1">
      <c r="AZ11931" s="138">
        <f t="shared" ca="1" si="206"/>
        <v>251000</v>
      </c>
      <c r="BA11931" s="138">
        <f t="shared" ca="1" si="207"/>
        <v>250999</v>
      </c>
      <c r="BB11931" s="138">
        <f t="shared" ca="1" si="208"/>
        <v>1</v>
      </c>
    </row>
    <row r="11932" spans="52:54" ht="15.75" customHeight="1">
      <c r="AZ11932" s="138">
        <f t="shared" ca="1" si="206"/>
        <v>231000</v>
      </c>
      <c r="BA11932" s="138">
        <f t="shared" ca="1" si="207"/>
        <v>230999</v>
      </c>
      <c r="BB11932" s="138">
        <f t="shared" ca="1" si="208"/>
        <v>1</v>
      </c>
    </row>
    <row r="11933" spans="52:54" ht="15.75" customHeight="1">
      <c r="AZ11933" s="138">
        <f t="shared" ca="1" si="206"/>
        <v>141000</v>
      </c>
      <c r="BA11933" s="138">
        <f t="shared" ca="1" si="207"/>
        <v>140999</v>
      </c>
      <c r="BB11933" s="138">
        <f t="shared" ca="1" si="208"/>
        <v>1</v>
      </c>
    </row>
    <row r="11934" spans="52:54" ht="15.75" customHeight="1">
      <c r="AZ11934" s="138">
        <f t="shared" ca="1" si="206"/>
        <v>255000</v>
      </c>
      <c r="BA11934" s="138">
        <f t="shared" ca="1" si="207"/>
        <v>254999</v>
      </c>
      <c r="BB11934" s="138">
        <f t="shared" ca="1" si="208"/>
        <v>1</v>
      </c>
    </row>
    <row r="11935" spans="52:54" ht="15.75" customHeight="1">
      <c r="AZ11935" s="138">
        <f t="shared" ca="1" si="206"/>
        <v>169000</v>
      </c>
      <c r="BA11935" s="138">
        <f t="shared" ca="1" si="207"/>
        <v>168999</v>
      </c>
      <c r="BB11935" s="138">
        <f t="shared" ca="1" si="208"/>
        <v>1</v>
      </c>
    </row>
    <row r="11936" spans="52:54" ht="15.75" customHeight="1">
      <c r="AZ11936" s="138">
        <f t="shared" ca="1" si="206"/>
        <v>228000</v>
      </c>
      <c r="BA11936" s="138">
        <f t="shared" ca="1" si="207"/>
        <v>227999</v>
      </c>
      <c r="BB11936" s="138">
        <f t="shared" ca="1" si="208"/>
        <v>1</v>
      </c>
    </row>
    <row r="11937" spans="52:54" ht="15.75" customHeight="1">
      <c r="AZ11937" s="138">
        <f t="shared" ca="1" si="206"/>
        <v>238000</v>
      </c>
      <c r="BA11937" s="138">
        <f t="shared" ca="1" si="207"/>
        <v>237999</v>
      </c>
      <c r="BB11937" s="138">
        <f t="shared" ca="1" si="208"/>
        <v>1</v>
      </c>
    </row>
    <row r="11938" spans="52:54" ht="15.75" customHeight="1">
      <c r="AZ11938" s="138">
        <f t="shared" ca="1" si="206"/>
        <v>199000</v>
      </c>
      <c r="BA11938" s="138">
        <f t="shared" ca="1" si="207"/>
        <v>198999</v>
      </c>
      <c r="BB11938" s="138">
        <f t="shared" ca="1" si="208"/>
        <v>1</v>
      </c>
    </row>
    <row r="11939" spans="52:54" ht="15.75" customHeight="1">
      <c r="AZ11939" s="138">
        <f t="shared" ca="1" si="206"/>
        <v>101000</v>
      </c>
      <c r="BA11939" s="138">
        <f t="shared" ca="1" si="207"/>
        <v>100999</v>
      </c>
      <c r="BB11939" s="138">
        <f t="shared" ca="1" si="208"/>
        <v>1</v>
      </c>
    </row>
    <row r="11940" spans="52:54" ht="15.75" customHeight="1">
      <c r="AZ11940" s="138">
        <f t="shared" ca="1" si="206"/>
        <v>382000</v>
      </c>
      <c r="BA11940" s="138">
        <f t="shared" ca="1" si="207"/>
        <v>381999</v>
      </c>
      <c r="BB11940" s="138">
        <f t="shared" ca="1" si="208"/>
        <v>1</v>
      </c>
    </row>
    <row r="11941" spans="52:54" ht="15.75" customHeight="1">
      <c r="AZ11941" s="138">
        <f t="shared" ca="1" si="206"/>
        <v>101000</v>
      </c>
      <c r="BA11941" s="138">
        <f t="shared" ca="1" si="207"/>
        <v>100999</v>
      </c>
      <c r="BB11941" s="138">
        <f t="shared" ca="1" si="208"/>
        <v>1</v>
      </c>
    </row>
    <row r="11942" spans="52:54" ht="15.75" customHeight="1">
      <c r="AZ11942" s="138">
        <f t="shared" ca="1" si="206"/>
        <v>350000</v>
      </c>
      <c r="BA11942" s="138">
        <f t="shared" ca="1" si="207"/>
        <v>349999</v>
      </c>
      <c r="BB11942" s="138">
        <f t="shared" ca="1" si="208"/>
        <v>1</v>
      </c>
    </row>
    <row r="11943" spans="52:54" ht="15.75" customHeight="1">
      <c r="AZ11943" s="138">
        <f t="shared" ca="1" si="206"/>
        <v>130000</v>
      </c>
      <c r="BA11943" s="138">
        <f t="shared" ca="1" si="207"/>
        <v>129999</v>
      </c>
      <c r="BB11943" s="138">
        <f t="shared" ca="1" si="208"/>
        <v>1</v>
      </c>
    </row>
    <row r="11944" spans="52:54" ht="15.75" customHeight="1">
      <c r="AZ11944" s="138">
        <f t="shared" ca="1" si="206"/>
        <v>377000</v>
      </c>
      <c r="BA11944" s="138">
        <f t="shared" ca="1" si="207"/>
        <v>376999</v>
      </c>
      <c r="BB11944" s="138">
        <f t="shared" ca="1" si="208"/>
        <v>1</v>
      </c>
    </row>
    <row r="11945" spans="52:54" ht="15.75" customHeight="1">
      <c r="AZ11945" s="138">
        <f t="shared" ca="1" si="206"/>
        <v>211000</v>
      </c>
      <c r="BA11945" s="138">
        <f t="shared" ca="1" si="207"/>
        <v>210999</v>
      </c>
      <c r="BB11945" s="138">
        <f t="shared" ca="1" si="208"/>
        <v>1</v>
      </c>
    </row>
    <row r="11946" spans="52:54" ht="15.75" customHeight="1">
      <c r="AZ11946" s="138">
        <f t="shared" ca="1" si="206"/>
        <v>137000</v>
      </c>
      <c r="BA11946" s="138">
        <f t="shared" ca="1" si="207"/>
        <v>136999</v>
      </c>
      <c r="BB11946" s="138">
        <f t="shared" ca="1" si="208"/>
        <v>1</v>
      </c>
    </row>
    <row r="11947" spans="52:54" ht="15.75" customHeight="1">
      <c r="AZ11947" s="138">
        <f t="shared" ca="1" si="206"/>
        <v>184000</v>
      </c>
      <c r="BA11947" s="138">
        <f t="shared" ca="1" si="207"/>
        <v>183999</v>
      </c>
      <c r="BB11947" s="138">
        <f t="shared" ca="1" si="208"/>
        <v>1</v>
      </c>
    </row>
    <row r="11948" spans="52:54" ht="15.75" customHeight="1">
      <c r="AZ11948" s="138">
        <f t="shared" ca="1" si="206"/>
        <v>310000</v>
      </c>
      <c r="BA11948" s="138">
        <f t="shared" ca="1" si="207"/>
        <v>309999</v>
      </c>
      <c r="BB11948" s="138">
        <f t="shared" ca="1" si="208"/>
        <v>1</v>
      </c>
    </row>
    <row r="11949" spans="52:54" ht="15.75" customHeight="1">
      <c r="AZ11949" s="138">
        <f t="shared" ca="1" si="206"/>
        <v>344000</v>
      </c>
      <c r="BA11949" s="138">
        <f t="shared" ca="1" si="207"/>
        <v>343999</v>
      </c>
      <c r="BB11949" s="138">
        <f t="shared" ca="1" si="208"/>
        <v>1</v>
      </c>
    </row>
    <row r="11950" spans="52:54" ht="15.75" customHeight="1">
      <c r="AZ11950" s="138">
        <f t="shared" ca="1" si="206"/>
        <v>115000</v>
      </c>
      <c r="BA11950" s="138">
        <f t="shared" ca="1" si="207"/>
        <v>114999</v>
      </c>
      <c r="BB11950" s="138">
        <f t="shared" ca="1" si="208"/>
        <v>1</v>
      </c>
    </row>
    <row r="11951" spans="52:54" ht="15.75" customHeight="1">
      <c r="AZ11951" s="138">
        <f t="shared" ca="1" si="206"/>
        <v>113000</v>
      </c>
      <c r="BA11951" s="138">
        <f t="shared" ca="1" si="207"/>
        <v>112999</v>
      </c>
      <c r="BB11951" s="138">
        <f t="shared" ca="1" si="208"/>
        <v>1</v>
      </c>
    </row>
    <row r="11952" spans="52:54" ht="15.75" customHeight="1">
      <c r="AZ11952" s="138">
        <f t="shared" ca="1" si="206"/>
        <v>310000</v>
      </c>
      <c r="BA11952" s="138">
        <f t="shared" ca="1" si="207"/>
        <v>309999</v>
      </c>
      <c r="BB11952" s="138">
        <f t="shared" ca="1" si="208"/>
        <v>1</v>
      </c>
    </row>
    <row r="11953" spans="52:54" ht="15.75" customHeight="1">
      <c r="AZ11953" s="138">
        <f t="shared" ca="1" si="206"/>
        <v>399000</v>
      </c>
      <c r="BA11953" s="138">
        <f t="shared" ca="1" si="207"/>
        <v>398999</v>
      </c>
      <c r="BB11953" s="138">
        <f t="shared" ca="1" si="208"/>
        <v>1</v>
      </c>
    </row>
    <row r="11954" spans="52:54" ht="15.75" customHeight="1">
      <c r="AZ11954" s="138">
        <f t="shared" ca="1" si="206"/>
        <v>126000</v>
      </c>
      <c r="BA11954" s="138">
        <f t="shared" ca="1" si="207"/>
        <v>125999</v>
      </c>
      <c r="BB11954" s="138">
        <f t="shared" ca="1" si="208"/>
        <v>1</v>
      </c>
    </row>
    <row r="11955" spans="52:54" ht="15.75" customHeight="1">
      <c r="AZ11955" s="138">
        <f t="shared" ca="1" si="206"/>
        <v>364000</v>
      </c>
      <c r="BA11955" s="138">
        <f t="shared" ca="1" si="207"/>
        <v>363999</v>
      </c>
      <c r="BB11955" s="138">
        <f t="shared" ca="1" si="208"/>
        <v>1</v>
      </c>
    </row>
    <row r="11956" spans="52:54" ht="15.75" customHeight="1">
      <c r="AZ11956" s="138">
        <f t="shared" ca="1" si="206"/>
        <v>185000</v>
      </c>
      <c r="BA11956" s="138">
        <f t="shared" ca="1" si="207"/>
        <v>184999</v>
      </c>
      <c r="BB11956" s="138">
        <f t="shared" ca="1" si="208"/>
        <v>1</v>
      </c>
    </row>
    <row r="11957" spans="52:54" ht="15.75" customHeight="1">
      <c r="AZ11957" s="138">
        <f t="shared" ca="1" si="206"/>
        <v>274000</v>
      </c>
      <c r="BA11957" s="138">
        <f t="shared" ca="1" si="207"/>
        <v>273999</v>
      </c>
      <c r="BB11957" s="138">
        <f t="shared" ca="1" si="208"/>
        <v>1</v>
      </c>
    </row>
    <row r="11958" spans="52:54" ht="15.75" customHeight="1">
      <c r="AZ11958" s="138">
        <f t="shared" ca="1" si="206"/>
        <v>286000</v>
      </c>
      <c r="BA11958" s="138">
        <f t="shared" ca="1" si="207"/>
        <v>285999</v>
      </c>
      <c r="BB11958" s="138">
        <f t="shared" ca="1" si="208"/>
        <v>1</v>
      </c>
    </row>
    <row r="11959" spans="52:54" ht="15.75" customHeight="1">
      <c r="AZ11959" s="138">
        <f t="shared" ca="1" si="206"/>
        <v>354000</v>
      </c>
      <c r="BA11959" s="138">
        <f t="shared" ca="1" si="207"/>
        <v>353999</v>
      </c>
      <c r="BB11959" s="138">
        <f t="shared" ca="1" si="208"/>
        <v>1</v>
      </c>
    </row>
    <row r="11960" spans="52:54" ht="15.75" customHeight="1">
      <c r="AZ11960" s="138">
        <f t="shared" ca="1" si="206"/>
        <v>318000</v>
      </c>
      <c r="BA11960" s="138">
        <f t="shared" ca="1" si="207"/>
        <v>317999</v>
      </c>
      <c r="BB11960" s="138">
        <f t="shared" ca="1" si="208"/>
        <v>1</v>
      </c>
    </row>
    <row r="11961" spans="52:54" ht="15.75" customHeight="1">
      <c r="AZ11961" s="138">
        <f t="shared" ca="1" si="206"/>
        <v>223000</v>
      </c>
      <c r="BA11961" s="138">
        <f t="shared" ca="1" si="207"/>
        <v>222999</v>
      </c>
      <c r="BB11961" s="138">
        <f t="shared" ca="1" si="208"/>
        <v>1</v>
      </c>
    </row>
    <row r="11962" spans="52:54" ht="15.75" customHeight="1">
      <c r="AZ11962" s="138">
        <f t="shared" ca="1" si="206"/>
        <v>194000</v>
      </c>
      <c r="BA11962" s="138">
        <f t="shared" ca="1" si="207"/>
        <v>193999</v>
      </c>
      <c r="BB11962" s="138">
        <f t="shared" ca="1" si="208"/>
        <v>1</v>
      </c>
    </row>
    <row r="11963" spans="52:54" ht="15.75" customHeight="1">
      <c r="AZ11963" s="138">
        <f t="shared" ca="1" si="206"/>
        <v>150000</v>
      </c>
      <c r="BA11963" s="138">
        <f t="shared" ca="1" si="207"/>
        <v>149999</v>
      </c>
      <c r="BB11963" s="138">
        <f t="shared" ca="1" si="208"/>
        <v>1</v>
      </c>
    </row>
    <row r="11964" spans="52:54" ht="15.75" customHeight="1">
      <c r="AZ11964" s="138">
        <f t="shared" ca="1" si="206"/>
        <v>103000</v>
      </c>
      <c r="BA11964" s="138">
        <f t="shared" ca="1" si="207"/>
        <v>102999</v>
      </c>
      <c r="BB11964" s="138">
        <f t="shared" ca="1" si="208"/>
        <v>1</v>
      </c>
    </row>
    <row r="11965" spans="52:54" ht="15.75" customHeight="1">
      <c r="AZ11965" s="138">
        <f t="shared" ca="1" si="206"/>
        <v>350000</v>
      </c>
      <c r="BA11965" s="138">
        <f t="shared" ca="1" si="207"/>
        <v>349999</v>
      </c>
      <c r="BB11965" s="138">
        <f t="shared" ca="1" si="208"/>
        <v>1</v>
      </c>
    </row>
    <row r="11966" spans="52:54" ht="15.75" customHeight="1">
      <c r="AZ11966" s="138">
        <f t="shared" ca="1" si="206"/>
        <v>279000</v>
      </c>
      <c r="BA11966" s="138">
        <f t="shared" ca="1" si="207"/>
        <v>278999</v>
      </c>
      <c r="BB11966" s="138">
        <f t="shared" ca="1" si="208"/>
        <v>1</v>
      </c>
    </row>
    <row r="11967" spans="52:54" ht="15.75" customHeight="1">
      <c r="AZ11967" s="138">
        <f t="shared" ca="1" si="206"/>
        <v>200000</v>
      </c>
      <c r="BA11967" s="138">
        <f t="shared" ca="1" si="207"/>
        <v>199999</v>
      </c>
      <c r="BB11967" s="138">
        <f t="shared" ca="1" si="208"/>
        <v>1</v>
      </c>
    </row>
    <row r="11968" spans="52:54" ht="15.75" customHeight="1">
      <c r="AZ11968" s="138">
        <f t="shared" ca="1" si="206"/>
        <v>378000</v>
      </c>
      <c r="BA11968" s="138">
        <f t="shared" ca="1" si="207"/>
        <v>377999</v>
      </c>
      <c r="BB11968" s="138">
        <f t="shared" ca="1" si="208"/>
        <v>1</v>
      </c>
    </row>
    <row r="11969" spans="52:54" ht="15.75" customHeight="1">
      <c r="AZ11969" s="138">
        <f t="shared" ca="1" si="206"/>
        <v>263000</v>
      </c>
      <c r="BA11969" s="138">
        <f t="shared" ca="1" si="207"/>
        <v>262999</v>
      </c>
      <c r="BB11969" s="138">
        <f t="shared" ca="1" si="208"/>
        <v>1</v>
      </c>
    </row>
    <row r="11970" spans="52:54" ht="15.75" customHeight="1">
      <c r="AZ11970" s="138">
        <f t="shared" ca="1" si="206"/>
        <v>163000</v>
      </c>
      <c r="BA11970" s="138">
        <f t="shared" ca="1" si="207"/>
        <v>162999</v>
      </c>
      <c r="BB11970" s="138">
        <f t="shared" ca="1" si="208"/>
        <v>1</v>
      </c>
    </row>
    <row r="11971" spans="52:54" ht="15.75" customHeight="1">
      <c r="AZ11971" s="138">
        <f t="shared" ca="1" si="206"/>
        <v>370000</v>
      </c>
      <c r="BA11971" s="138">
        <f t="shared" ca="1" si="207"/>
        <v>369999</v>
      </c>
      <c r="BB11971" s="138">
        <f t="shared" ca="1" si="208"/>
        <v>1</v>
      </c>
    </row>
    <row r="11972" spans="52:54" ht="15.75" customHeight="1">
      <c r="AZ11972" s="138">
        <f t="shared" ca="1" si="206"/>
        <v>188000</v>
      </c>
      <c r="BA11972" s="138">
        <f t="shared" ca="1" si="207"/>
        <v>187999</v>
      </c>
      <c r="BB11972" s="138">
        <f t="shared" ca="1" si="208"/>
        <v>1</v>
      </c>
    </row>
    <row r="11973" spans="52:54" ht="15.75" customHeight="1">
      <c r="AZ11973" s="138">
        <f t="shared" ca="1" si="206"/>
        <v>343000</v>
      </c>
      <c r="BA11973" s="138">
        <f t="shared" ca="1" si="207"/>
        <v>342999</v>
      </c>
      <c r="BB11973" s="138">
        <f t="shared" ca="1" si="208"/>
        <v>1</v>
      </c>
    </row>
    <row r="11974" spans="52:54" ht="15.75" customHeight="1">
      <c r="AZ11974" s="138">
        <f t="shared" ca="1" si="206"/>
        <v>309000</v>
      </c>
      <c r="BA11974" s="138">
        <f t="shared" ca="1" si="207"/>
        <v>308999</v>
      </c>
      <c r="BB11974" s="138">
        <f t="shared" ca="1" si="208"/>
        <v>1</v>
      </c>
    </row>
    <row r="11975" spans="52:54" ht="15.75" customHeight="1">
      <c r="AZ11975" s="138">
        <f t="shared" ca="1" si="206"/>
        <v>398000</v>
      </c>
      <c r="BA11975" s="138">
        <f t="shared" ca="1" si="207"/>
        <v>397999</v>
      </c>
      <c r="BB11975" s="138">
        <f t="shared" ca="1" si="208"/>
        <v>1</v>
      </c>
    </row>
    <row r="11976" spans="52:54" ht="15.75" customHeight="1">
      <c r="AZ11976" s="138">
        <f t="shared" ca="1" si="206"/>
        <v>359000</v>
      </c>
      <c r="BA11976" s="138">
        <f t="shared" ca="1" si="207"/>
        <v>358999</v>
      </c>
      <c r="BB11976" s="138">
        <f t="shared" ca="1" si="208"/>
        <v>1</v>
      </c>
    </row>
    <row r="11977" spans="52:54" ht="15.75" customHeight="1">
      <c r="AZ11977" s="138">
        <f t="shared" ca="1" si="206"/>
        <v>276000</v>
      </c>
      <c r="BA11977" s="138">
        <f t="shared" ca="1" si="207"/>
        <v>275999</v>
      </c>
      <c r="BB11977" s="138">
        <f t="shared" ca="1" si="208"/>
        <v>1</v>
      </c>
    </row>
    <row r="11978" spans="52:54" ht="15.75" customHeight="1">
      <c r="AZ11978" s="138">
        <f t="shared" ca="1" si="206"/>
        <v>383000</v>
      </c>
      <c r="BA11978" s="138">
        <f t="shared" ca="1" si="207"/>
        <v>382999</v>
      </c>
      <c r="BB11978" s="138">
        <f t="shared" ca="1" si="208"/>
        <v>1</v>
      </c>
    </row>
    <row r="11979" spans="52:54" ht="15.75" customHeight="1">
      <c r="AZ11979" s="138">
        <f t="shared" ca="1" si="206"/>
        <v>338000</v>
      </c>
      <c r="BA11979" s="138">
        <f t="shared" ca="1" si="207"/>
        <v>337999</v>
      </c>
      <c r="BB11979" s="138">
        <f t="shared" ca="1" si="208"/>
        <v>1</v>
      </c>
    </row>
    <row r="11980" spans="52:54" ht="15.75" customHeight="1">
      <c r="AZ11980" s="138">
        <f t="shared" ca="1" si="206"/>
        <v>400000</v>
      </c>
      <c r="BA11980" s="138">
        <f t="shared" ca="1" si="207"/>
        <v>399999</v>
      </c>
      <c r="BB11980" s="138">
        <f t="shared" ca="1" si="208"/>
        <v>1</v>
      </c>
    </row>
    <row r="11981" spans="52:54" ht="15.75" customHeight="1">
      <c r="AZ11981" s="138">
        <f t="shared" ca="1" si="206"/>
        <v>139000</v>
      </c>
      <c r="BA11981" s="138">
        <f t="shared" ca="1" si="207"/>
        <v>138999</v>
      </c>
      <c r="BB11981" s="138">
        <f t="shared" ca="1" si="208"/>
        <v>1</v>
      </c>
    </row>
    <row r="11982" spans="52:54" ht="15.75" customHeight="1">
      <c r="AZ11982" s="138">
        <f t="shared" ca="1" si="206"/>
        <v>332000</v>
      </c>
      <c r="BA11982" s="138">
        <f t="shared" ca="1" si="207"/>
        <v>331999</v>
      </c>
      <c r="BB11982" s="138">
        <f t="shared" ca="1" si="208"/>
        <v>1</v>
      </c>
    </row>
    <row r="11983" spans="52:54" ht="15.75" customHeight="1">
      <c r="AZ11983" s="138">
        <f t="shared" ca="1" si="206"/>
        <v>272000</v>
      </c>
      <c r="BA11983" s="138">
        <f t="shared" ca="1" si="207"/>
        <v>271999</v>
      </c>
      <c r="BB11983" s="138">
        <f t="shared" ca="1" si="208"/>
        <v>1</v>
      </c>
    </row>
    <row r="11984" spans="52:54" ht="15.75" customHeight="1">
      <c r="AZ11984" s="138">
        <f t="shared" ca="1" si="206"/>
        <v>259000</v>
      </c>
      <c r="BA11984" s="138">
        <f t="shared" ca="1" si="207"/>
        <v>258999</v>
      </c>
      <c r="BB11984" s="138">
        <f t="shared" ca="1" si="208"/>
        <v>1</v>
      </c>
    </row>
    <row r="11985" spans="52:54" ht="15.75" customHeight="1">
      <c r="AZ11985" s="138">
        <f t="shared" ca="1" si="206"/>
        <v>354000</v>
      </c>
      <c r="BA11985" s="138">
        <f t="shared" ca="1" si="207"/>
        <v>353999</v>
      </c>
      <c r="BB11985" s="138">
        <f t="shared" ca="1" si="208"/>
        <v>1</v>
      </c>
    </row>
    <row r="11986" spans="52:54" ht="15.75" customHeight="1">
      <c r="AZ11986" s="138">
        <f t="shared" ca="1" si="206"/>
        <v>304000</v>
      </c>
      <c r="BA11986" s="138">
        <f t="shared" ca="1" si="207"/>
        <v>303999</v>
      </c>
      <c r="BB11986" s="138">
        <f t="shared" ca="1" si="208"/>
        <v>1</v>
      </c>
    </row>
    <row r="11987" spans="52:54" ht="15.75" customHeight="1">
      <c r="AZ11987" s="138">
        <f t="shared" ca="1" si="206"/>
        <v>330000</v>
      </c>
      <c r="BA11987" s="138">
        <f t="shared" ca="1" si="207"/>
        <v>329999</v>
      </c>
      <c r="BB11987" s="138">
        <f t="shared" ca="1" si="208"/>
        <v>1</v>
      </c>
    </row>
    <row r="11988" spans="52:54" ht="15.75" customHeight="1">
      <c r="AZ11988" s="138">
        <f t="shared" ca="1" si="206"/>
        <v>175000</v>
      </c>
      <c r="BA11988" s="138">
        <f t="shared" ca="1" si="207"/>
        <v>174999</v>
      </c>
      <c r="BB11988" s="138">
        <f t="shared" ca="1" si="208"/>
        <v>1</v>
      </c>
    </row>
    <row r="11989" spans="52:54" ht="15.75" customHeight="1">
      <c r="AZ11989" s="138">
        <f t="shared" ref="AZ11989:AZ12243" ca="1" si="209">RANDBETWEEN(100,400)*1000</f>
        <v>346000</v>
      </c>
      <c r="BA11989" s="138">
        <f t="shared" ref="BA11989:BA12243" ca="1" si="210">+AZ11989-1</f>
        <v>345999</v>
      </c>
      <c r="BB11989" s="138">
        <f t="shared" ref="BB11989:BB12243" ca="1" si="211">+AZ11989-BA11989</f>
        <v>1</v>
      </c>
    </row>
    <row r="11990" spans="52:54" ht="15.75" customHeight="1">
      <c r="AZ11990" s="138">
        <f t="shared" ca="1" si="209"/>
        <v>246000</v>
      </c>
      <c r="BA11990" s="138">
        <f t="shared" ca="1" si="210"/>
        <v>245999</v>
      </c>
      <c r="BB11990" s="138">
        <f t="shared" ca="1" si="211"/>
        <v>1</v>
      </c>
    </row>
    <row r="11991" spans="52:54" ht="15.75" customHeight="1">
      <c r="AZ11991" s="138">
        <f t="shared" ca="1" si="209"/>
        <v>373000</v>
      </c>
      <c r="BA11991" s="138">
        <f t="shared" ca="1" si="210"/>
        <v>372999</v>
      </c>
      <c r="BB11991" s="138">
        <f t="shared" ca="1" si="211"/>
        <v>1</v>
      </c>
    </row>
    <row r="11992" spans="52:54" ht="15.75" customHeight="1">
      <c r="AZ11992" s="138">
        <f t="shared" ca="1" si="209"/>
        <v>169000</v>
      </c>
      <c r="BA11992" s="138">
        <f t="shared" ca="1" si="210"/>
        <v>168999</v>
      </c>
      <c r="BB11992" s="138">
        <f t="shared" ca="1" si="211"/>
        <v>1</v>
      </c>
    </row>
    <row r="11993" spans="52:54" ht="15.75" customHeight="1">
      <c r="AZ11993" s="138">
        <f t="shared" ca="1" si="209"/>
        <v>258000</v>
      </c>
      <c r="BA11993" s="138">
        <f t="shared" ca="1" si="210"/>
        <v>257999</v>
      </c>
      <c r="BB11993" s="138">
        <f t="shared" ca="1" si="211"/>
        <v>1</v>
      </c>
    </row>
    <row r="11994" spans="52:54" ht="15.75" customHeight="1">
      <c r="AZ11994" s="138">
        <f t="shared" ca="1" si="209"/>
        <v>126000</v>
      </c>
      <c r="BA11994" s="138">
        <f t="shared" ca="1" si="210"/>
        <v>125999</v>
      </c>
      <c r="BB11994" s="138">
        <f t="shared" ca="1" si="211"/>
        <v>1</v>
      </c>
    </row>
    <row r="11995" spans="52:54" ht="15.75" customHeight="1">
      <c r="AZ11995" s="138">
        <f t="shared" ca="1" si="209"/>
        <v>349000</v>
      </c>
      <c r="BA11995" s="138">
        <f t="shared" ca="1" si="210"/>
        <v>348999</v>
      </c>
      <c r="BB11995" s="138">
        <f t="shared" ca="1" si="211"/>
        <v>1</v>
      </c>
    </row>
    <row r="11996" spans="52:54" ht="15.75" customHeight="1">
      <c r="AZ11996" s="138">
        <f t="shared" ca="1" si="209"/>
        <v>242000</v>
      </c>
      <c r="BA11996" s="138">
        <f t="shared" ca="1" si="210"/>
        <v>241999</v>
      </c>
      <c r="BB11996" s="138">
        <f t="shared" ca="1" si="211"/>
        <v>1</v>
      </c>
    </row>
    <row r="11997" spans="52:54" ht="15.75" customHeight="1">
      <c r="AZ11997" s="138">
        <f t="shared" ca="1" si="209"/>
        <v>159000</v>
      </c>
      <c r="BA11997" s="138">
        <f t="shared" ca="1" si="210"/>
        <v>158999</v>
      </c>
      <c r="BB11997" s="138">
        <f t="shared" ca="1" si="211"/>
        <v>1</v>
      </c>
    </row>
    <row r="11998" spans="52:54" ht="15.75" customHeight="1">
      <c r="AZ11998" s="138">
        <f t="shared" ca="1" si="209"/>
        <v>346000</v>
      </c>
      <c r="BA11998" s="138">
        <f t="shared" ca="1" si="210"/>
        <v>345999</v>
      </c>
      <c r="BB11998" s="138">
        <f t="shared" ca="1" si="211"/>
        <v>1</v>
      </c>
    </row>
    <row r="11999" spans="52:54" ht="15.75" customHeight="1">
      <c r="AZ11999" s="138">
        <f t="shared" ca="1" si="209"/>
        <v>296000</v>
      </c>
      <c r="BA11999" s="138">
        <f t="shared" ca="1" si="210"/>
        <v>295999</v>
      </c>
      <c r="BB11999" s="138">
        <f t="shared" ca="1" si="211"/>
        <v>1</v>
      </c>
    </row>
    <row r="12000" spans="52:54" ht="15.75" customHeight="1">
      <c r="AZ12000" s="138">
        <f t="shared" ca="1" si="209"/>
        <v>214000</v>
      </c>
      <c r="BA12000" s="138">
        <f t="shared" ca="1" si="210"/>
        <v>213999</v>
      </c>
      <c r="BB12000" s="138">
        <f t="shared" ca="1" si="211"/>
        <v>1</v>
      </c>
    </row>
    <row r="12001" spans="52:54" ht="15.75" customHeight="1">
      <c r="AZ12001" s="138">
        <f t="shared" ca="1" si="209"/>
        <v>188000</v>
      </c>
      <c r="BA12001" s="138">
        <f t="shared" ca="1" si="210"/>
        <v>187999</v>
      </c>
      <c r="BB12001" s="138">
        <f t="shared" ca="1" si="211"/>
        <v>1</v>
      </c>
    </row>
    <row r="12002" spans="52:54" ht="15.75" customHeight="1">
      <c r="AZ12002" s="138">
        <f t="shared" ca="1" si="209"/>
        <v>148000</v>
      </c>
      <c r="BA12002" s="138">
        <f t="shared" ca="1" si="210"/>
        <v>147999</v>
      </c>
      <c r="BB12002" s="138">
        <f t="shared" ca="1" si="211"/>
        <v>1</v>
      </c>
    </row>
    <row r="12003" spans="52:54" ht="15.75" customHeight="1">
      <c r="AZ12003" s="138">
        <f t="shared" ca="1" si="209"/>
        <v>233000</v>
      </c>
      <c r="BA12003" s="138">
        <f t="shared" ca="1" si="210"/>
        <v>232999</v>
      </c>
      <c r="BB12003" s="138">
        <f t="shared" ca="1" si="211"/>
        <v>1</v>
      </c>
    </row>
    <row r="12004" spans="52:54" ht="15.75" customHeight="1">
      <c r="AZ12004" s="138">
        <f t="shared" ca="1" si="209"/>
        <v>194000</v>
      </c>
      <c r="BA12004" s="138">
        <f t="shared" ca="1" si="210"/>
        <v>193999</v>
      </c>
      <c r="BB12004" s="138">
        <f t="shared" ca="1" si="211"/>
        <v>1</v>
      </c>
    </row>
    <row r="12005" spans="52:54" ht="15.75" customHeight="1">
      <c r="AZ12005" s="138">
        <f t="shared" ca="1" si="209"/>
        <v>266000</v>
      </c>
      <c r="BA12005" s="138">
        <f t="shared" ca="1" si="210"/>
        <v>265999</v>
      </c>
      <c r="BB12005" s="138">
        <f t="shared" ca="1" si="211"/>
        <v>1</v>
      </c>
    </row>
    <row r="12006" spans="52:54" ht="15.75" customHeight="1">
      <c r="AZ12006" s="138">
        <f t="shared" ca="1" si="209"/>
        <v>363000</v>
      </c>
      <c r="BA12006" s="138">
        <f t="shared" ca="1" si="210"/>
        <v>362999</v>
      </c>
      <c r="BB12006" s="138">
        <f t="shared" ca="1" si="211"/>
        <v>1</v>
      </c>
    </row>
    <row r="12007" spans="52:54" ht="15.75" customHeight="1">
      <c r="AZ12007" s="138">
        <f t="shared" ca="1" si="209"/>
        <v>128000</v>
      </c>
      <c r="BA12007" s="138">
        <f t="shared" ca="1" si="210"/>
        <v>127999</v>
      </c>
      <c r="BB12007" s="138">
        <f t="shared" ca="1" si="211"/>
        <v>1</v>
      </c>
    </row>
    <row r="12008" spans="52:54" ht="15.75" customHeight="1">
      <c r="AZ12008" s="138">
        <f t="shared" ca="1" si="209"/>
        <v>367000</v>
      </c>
      <c r="BA12008" s="138">
        <f t="shared" ca="1" si="210"/>
        <v>366999</v>
      </c>
      <c r="BB12008" s="138">
        <f t="shared" ca="1" si="211"/>
        <v>1</v>
      </c>
    </row>
    <row r="12009" spans="52:54" ht="15.75" customHeight="1">
      <c r="AZ12009" s="138">
        <f t="shared" ca="1" si="209"/>
        <v>233000</v>
      </c>
      <c r="BA12009" s="138">
        <f t="shared" ca="1" si="210"/>
        <v>232999</v>
      </c>
      <c r="BB12009" s="138">
        <f t="shared" ca="1" si="211"/>
        <v>1</v>
      </c>
    </row>
    <row r="12010" spans="52:54" ht="15.75" customHeight="1">
      <c r="AZ12010" s="138">
        <f t="shared" ca="1" si="209"/>
        <v>355000</v>
      </c>
      <c r="BA12010" s="138">
        <f t="shared" ca="1" si="210"/>
        <v>354999</v>
      </c>
      <c r="BB12010" s="138">
        <f t="shared" ca="1" si="211"/>
        <v>1</v>
      </c>
    </row>
    <row r="12011" spans="52:54" ht="15.75" customHeight="1">
      <c r="AZ12011" s="138">
        <f t="shared" ca="1" si="209"/>
        <v>268000</v>
      </c>
      <c r="BA12011" s="138">
        <f t="shared" ca="1" si="210"/>
        <v>267999</v>
      </c>
      <c r="BB12011" s="138">
        <f t="shared" ca="1" si="211"/>
        <v>1</v>
      </c>
    </row>
    <row r="12012" spans="52:54" ht="15.75" customHeight="1">
      <c r="AZ12012" s="138">
        <f t="shared" ca="1" si="209"/>
        <v>140000</v>
      </c>
      <c r="BA12012" s="138">
        <f t="shared" ca="1" si="210"/>
        <v>139999</v>
      </c>
      <c r="BB12012" s="138">
        <f t="shared" ca="1" si="211"/>
        <v>1</v>
      </c>
    </row>
    <row r="12013" spans="52:54" ht="15.75" customHeight="1">
      <c r="AZ12013" s="138">
        <f t="shared" ca="1" si="209"/>
        <v>252000</v>
      </c>
      <c r="BA12013" s="138">
        <f t="shared" ca="1" si="210"/>
        <v>251999</v>
      </c>
      <c r="BB12013" s="138">
        <f t="shared" ca="1" si="211"/>
        <v>1</v>
      </c>
    </row>
    <row r="12014" spans="52:54" ht="15.75" customHeight="1">
      <c r="AZ12014" s="138">
        <f t="shared" ca="1" si="209"/>
        <v>112000</v>
      </c>
      <c r="BA12014" s="138">
        <f t="shared" ca="1" si="210"/>
        <v>111999</v>
      </c>
      <c r="BB12014" s="138">
        <f t="shared" ca="1" si="211"/>
        <v>1</v>
      </c>
    </row>
    <row r="12015" spans="52:54" ht="15.75" customHeight="1">
      <c r="AZ12015" s="138">
        <f t="shared" ca="1" si="209"/>
        <v>101000</v>
      </c>
      <c r="BA12015" s="138">
        <f t="shared" ca="1" si="210"/>
        <v>100999</v>
      </c>
      <c r="BB12015" s="138">
        <f t="shared" ca="1" si="211"/>
        <v>1</v>
      </c>
    </row>
    <row r="12016" spans="52:54" ht="15.75" customHeight="1">
      <c r="AZ12016" s="138">
        <f t="shared" ca="1" si="209"/>
        <v>287000</v>
      </c>
      <c r="BA12016" s="138">
        <f t="shared" ca="1" si="210"/>
        <v>286999</v>
      </c>
      <c r="BB12016" s="138">
        <f t="shared" ca="1" si="211"/>
        <v>1</v>
      </c>
    </row>
    <row r="12017" spans="52:54" ht="15.75" customHeight="1">
      <c r="AZ12017" s="138">
        <f t="shared" ca="1" si="209"/>
        <v>382000</v>
      </c>
      <c r="BA12017" s="138">
        <f t="shared" ca="1" si="210"/>
        <v>381999</v>
      </c>
      <c r="BB12017" s="138">
        <f t="shared" ca="1" si="211"/>
        <v>1</v>
      </c>
    </row>
    <row r="12018" spans="52:54" ht="15.75" customHeight="1">
      <c r="AZ12018" s="138">
        <f t="shared" ca="1" si="209"/>
        <v>247000</v>
      </c>
      <c r="BA12018" s="138">
        <f t="shared" ca="1" si="210"/>
        <v>246999</v>
      </c>
      <c r="BB12018" s="138">
        <f t="shared" ca="1" si="211"/>
        <v>1</v>
      </c>
    </row>
    <row r="12019" spans="52:54" ht="15.75" customHeight="1">
      <c r="AZ12019" s="138">
        <f t="shared" ca="1" si="209"/>
        <v>191000</v>
      </c>
      <c r="BA12019" s="138">
        <f t="shared" ca="1" si="210"/>
        <v>190999</v>
      </c>
      <c r="BB12019" s="138">
        <f t="shared" ca="1" si="211"/>
        <v>1</v>
      </c>
    </row>
    <row r="12020" spans="52:54" ht="15.75" customHeight="1">
      <c r="AZ12020" s="138">
        <f t="shared" ca="1" si="209"/>
        <v>263000</v>
      </c>
      <c r="BA12020" s="138">
        <f t="shared" ca="1" si="210"/>
        <v>262999</v>
      </c>
      <c r="BB12020" s="138">
        <f t="shared" ca="1" si="211"/>
        <v>1</v>
      </c>
    </row>
    <row r="12021" spans="52:54" ht="15.75" customHeight="1">
      <c r="AZ12021" s="138">
        <f t="shared" ca="1" si="209"/>
        <v>122000</v>
      </c>
      <c r="BA12021" s="138">
        <f t="shared" ca="1" si="210"/>
        <v>121999</v>
      </c>
      <c r="BB12021" s="138">
        <f t="shared" ca="1" si="211"/>
        <v>1</v>
      </c>
    </row>
    <row r="12022" spans="52:54" ht="15.75" customHeight="1">
      <c r="AZ12022" s="138">
        <f t="shared" ca="1" si="209"/>
        <v>175000</v>
      </c>
      <c r="BA12022" s="138">
        <f t="shared" ca="1" si="210"/>
        <v>174999</v>
      </c>
      <c r="BB12022" s="138">
        <f t="shared" ca="1" si="211"/>
        <v>1</v>
      </c>
    </row>
    <row r="12023" spans="52:54" ht="15.75" customHeight="1">
      <c r="AZ12023" s="138">
        <f t="shared" ca="1" si="209"/>
        <v>257000</v>
      </c>
      <c r="BA12023" s="138">
        <f t="shared" ca="1" si="210"/>
        <v>256999</v>
      </c>
      <c r="BB12023" s="138">
        <f t="shared" ca="1" si="211"/>
        <v>1</v>
      </c>
    </row>
    <row r="12024" spans="52:54" ht="15.75" customHeight="1">
      <c r="AZ12024" s="138">
        <f t="shared" ca="1" si="209"/>
        <v>280000</v>
      </c>
      <c r="BA12024" s="138">
        <f t="shared" ca="1" si="210"/>
        <v>279999</v>
      </c>
      <c r="BB12024" s="138">
        <f t="shared" ca="1" si="211"/>
        <v>1</v>
      </c>
    </row>
    <row r="12025" spans="52:54" ht="15.75" customHeight="1">
      <c r="AZ12025" s="138">
        <f t="shared" ca="1" si="209"/>
        <v>111000</v>
      </c>
      <c r="BA12025" s="138">
        <f t="shared" ca="1" si="210"/>
        <v>110999</v>
      </c>
      <c r="BB12025" s="138">
        <f t="shared" ca="1" si="211"/>
        <v>1</v>
      </c>
    </row>
    <row r="12026" spans="52:54" ht="15.75" customHeight="1">
      <c r="AZ12026" s="138">
        <f t="shared" ca="1" si="209"/>
        <v>172000</v>
      </c>
      <c r="BA12026" s="138">
        <f t="shared" ca="1" si="210"/>
        <v>171999</v>
      </c>
      <c r="BB12026" s="138">
        <f t="shared" ca="1" si="211"/>
        <v>1</v>
      </c>
    </row>
    <row r="12027" spans="52:54" ht="15.75" customHeight="1">
      <c r="AZ12027" s="138">
        <f t="shared" ca="1" si="209"/>
        <v>301000</v>
      </c>
      <c r="BA12027" s="138">
        <f t="shared" ca="1" si="210"/>
        <v>300999</v>
      </c>
      <c r="BB12027" s="138">
        <f t="shared" ca="1" si="211"/>
        <v>1</v>
      </c>
    </row>
    <row r="12028" spans="52:54" ht="15.75" customHeight="1">
      <c r="AZ12028" s="138">
        <f t="shared" ca="1" si="209"/>
        <v>110000</v>
      </c>
      <c r="BA12028" s="138">
        <f t="shared" ca="1" si="210"/>
        <v>109999</v>
      </c>
      <c r="BB12028" s="138">
        <f t="shared" ca="1" si="211"/>
        <v>1</v>
      </c>
    </row>
    <row r="12029" spans="52:54" ht="15.75" customHeight="1">
      <c r="AZ12029" s="138">
        <f t="shared" ca="1" si="209"/>
        <v>180000</v>
      </c>
      <c r="BA12029" s="138">
        <f t="shared" ca="1" si="210"/>
        <v>179999</v>
      </c>
      <c r="BB12029" s="138">
        <f t="shared" ca="1" si="211"/>
        <v>1</v>
      </c>
    </row>
    <row r="12030" spans="52:54" ht="15.75" customHeight="1">
      <c r="AZ12030" s="138">
        <f t="shared" ca="1" si="209"/>
        <v>335000</v>
      </c>
      <c r="BA12030" s="138">
        <f t="shared" ca="1" si="210"/>
        <v>334999</v>
      </c>
      <c r="BB12030" s="138">
        <f t="shared" ca="1" si="211"/>
        <v>1</v>
      </c>
    </row>
    <row r="12031" spans="52:54" ht="15.75" customHeight="1">
      <c r="AZ12031" s="138">
        <f t="shared" ca="1" si="209"/>
        <v>360000</v>
      </c>
      <c r="BA12031" s="138">
        <f t="shared" ca="1" si="210"/>
        <v>359999</v>
      </c>
      <c r="BB12031" s="138">
        <f t="shared" ca="1" si="211"/>
        <v>1</v>
      </c>
    </row>
    <row r="12032" spans="52:54" ht="15.75" customHeight="1">
      <c r="AZ12032" s="138">
        <f t="shared" ca="1" si="209"/>
        <v>348000</v>
      </c>
      <c r="BA12032" s="138">
        <f t="shared" ca="1" si="210"/>
        <v>347999</v>
      </c>
      <c r="BB12032" s="138">
        <f t="shared" ca="1" si="211"/>
        <v>1</v>
      </c>
    </row>
    <row r="12033" spans="52:54" ht="15.75" customHeight="1">
      <c r="AZ12033" s="138">
        <f t="shared" ca="1" si="209"/>
        <v>113000</v>
      </c>
      <c r="BA12033" s="138">
        <f t="shared" ca="1" si="210"/>
        <v>112999</v>
      </c>
      <c r="BB12033" s="138">
        <f t="shared" ca="1" si="211"/>
        <v>1</v>
      </c>
    </row>
    <row r="12034" spans="52:54" ht="15.75" customHeight="1">
      <c r="AZ12034" s="138">
        <f t="shared" ca="1" si="209"/>
        <v>136000</v>
      </c>
      <c r="BA12034" s="138">
        <f t="shared" ca="1" si="210"/>
        <v>135999</v>
      </c>
      <c r="BB12034" s="138">
        <f t="shared" ca="1" si="211"/>
        <v>1</v>
      </c>
    </row>
    <row r="12035" spans="52:54" ht="15.75" customHeight="1">
      <c r="AZ12035" s="138">
        <f t="shared" ca="1" si="209"/>
        <v>265000</v>
      </c>
      <c r="BA12035" s="138">
        <f t="shared" ca="1" si="210"/>
        <v>264999</v>
      </c>
      <c r="BB12035" s="138">
        <f t="shared" ca="1" si="211"/>
        <v>1</v>
      </c>
    </row>
    <row r="12036" spans="52:54" ht="15.75" customHeight="1">
      <c r="AZ12036" s="138">
        <f t="shared" ca="1" si="209"/>
        <v>193000</v>
      </c>
      <c r="BA12036" s="138">
        <f t="shared" ca="1" si="210"/>
        <v>192999</v>
      </c>
      <c r="BB12036" s="138">
        <f t="shared" ca="1" si="211"/>
        <v>1</v>
      </c>
    </row>
    <row r="12037" spans="52:54" ht="15.75" customHeight="1">
      <c r="AZ12037" s="138">
        <f t="shared" ca="1" si="209"/>
        <v>292000</v>
      </c>
      <c r="BA12037" s="138">
        <f t="shared" ca="1" si="210"/>
        <v>291999</v>
      </c>
      <c r="BB12037" s="138">
        <f t="shared" ca="1" si="211"/>
        <v>1</v>
      </c>
    </row>
    <row r="12038" spans="52:54" ht="15.75" customHeight="1">
      <c r="AZ12038" s="138">
        <f t="shared" ca="1" si="209"/>
        <v>228000</v>
      </c>
      <c r="BA12038" s="138">
        <f t="shared" ca="1" si="210"/>
        <v>227999</v>
      </c>
      <c r="BB12038" s="138">
        <f t="shared" ca="1" si="211"/>
        <v>1</v>
      </c>
    </row>
    <row r="12039" spans="52:54" ht="15.75" customHeight="1">
      <c r="AZ12039" s="138">
        <f t="shared" ca="1" si="209"/>
        <v>164000</v>
      </c>
      <c r="BA12039" s="138">
        <f t="shared" ca="1" si="210"/>
        <v>163999</v>
      </c>
      <c r="BB12039" s="138">
        <f t="shared" ca="1" si="211"/>
        <v>1</v>
      </c>
    </row>
    <row r="12040" spans="52:54" ht="15.75" customHeight="1">
      <c r="AZ12040" s="138">
        <f t="shared" ca="1" si="209"/>
        <v>231000</v>
      </c>
      <c r="BA12040" s="138">
        <f t="shared" ca="1" si="210"/>
        <v>230999</v>
      </c>
      <c r="BB12040" s="138">
        <f t="shared" ca="1" si="211"/>
        <v>1</v>
      </c>
    </row>
    <row r="12041" spans="52:54" ht="15.75" customHeight="1">
      <c r="AZ12041" s="138">
        <f t="shared" ca="1" si="209"/>
        <v>228000</v>
      </c>
      <c r="BA12041" s="138">
        <f t="shared" ca="1" si="210"/>
        <v>227999</v>
      </c>
      <c r="BB12041" s="138">
        <f t="shared" ca="1" si="211"/>
        <v>1</v>
      </c>
    </row>
    <row r="12042" spans="52:54" ht="15.75" customHeight="1">
      <c r="AZ12042" s="138">
        <f t="shared" ca="1" si="209"/>
        <v>288000</v>
      </c>
      <c r="BA12042" s="138">
        <f t="shared" ca="1" si="210"/>
        <v>287999</v>
      </c>
      <c r="BB12042" s="138">
        <f t="shared" ca="1" si="211"/>
        <v>1</v>
      </c>
    </row>
    <row r="12043" spans="52:54" ht="15.75" customHeight="1">
      <c r="AZ12043" s="138">
        <f t="shared" ca="1" si="209"/>
        <v>188000</v>
      </c>
      <c r="BA12043" s="138">
        <f t="shared" ca="1" si="210"/>
        <v>187999</v>
      </c>
      <c r="BB12043" s="138">
        <f t="shared" ca="1" si="211"/>
        <v>1</v>
      </c>
    </row>
    <row r="12044" spans="52:54" ht="15.75" customHeight="1">
      <c r="AZ12044" s="138">
        <f t="shared" ca="1" si="209"/>
        <v>314000</v>
      </c>
      <c r="BA12044" s="138">
        <f t="shared" ca="1" si="210"/>
        <v>313999</v>
      </c>
      <c r="BB12044" s="138">
        <f t="shared" ca="1" si="211"/>
        <v>1</v>
      </c>
    </row>
    <row r="12045" spans="52:54" ht="15.75" customHeight="1">
      <c r="AZ12045" s="138">
        <f t="shared" ca="1" si="209"/>
        <v>329000</v>
      </c>
      <c r="BA12045" s="138">
        <f t="shared" ca="1" si="210"/>
        <v>328999</v>
      </c>
      <c r="BB12045" s="138">
        <f t="shared" ca="1" si="211"/>
        <v>1</v>
      </c>
    </row>
    <row r="12046" spans="52:54" ht="15.75" customHeight="1">
      <c r="AZ12046" s="138">
        <f t="shared" ca="1" si="209"/>
        <v>359000</v>
      </c>
      <c r="BA12046" s="138">
        <f t="shared" ca="1" si="210"/>
        <v>358999</v>
      </c>
      <c r="BB12046" s="138">
        <f t="shared" ca="1" si="211"/>
        <v>1</v>
      </c>
    </row>
    <row r="12047" spans="52:54" ht="15.75" customHeight="1">
      <c r="AZ12047" s="138">
        <f t="shared" ca="1" si="209"/>
        <v>130000</v>
      </c>
      <c r="BA12047" s="138">
        <f t="shared" ca="1" si="210"/>
        <v>129999</v>
      </c>
      <c r="BB12047" s="138">
        <f t="shared" ca="1" si="211"/>
        <v>1</v>
      </c>
    </row>
    <row r="12048" spans="52:54" ht="15.75" customHeight="1">
      <c r="AZ12048" s="138">
        <f t="shared" ca="1" si="209"/>
        <v>175000</v>
      </c>
      <c r="BA12048" s="138">
        <f t="shared" ca="1" si="210"/>
        <v>174999</v>
      </c>
      <c r="BB12048" s="138">
        <f t="shared" ca="1" si="211"/>
        <v>1</v>
      </c>
    </row>
    <row r="12049" spans="52:54" ht="15.75" customHeight="1">
      <c r="AZ12049" s="138">
        <f t="shared" ca="1" si="209"/>
        <v>264000</v>
      </c>
      <c r="BA12049" s="138">
        <f t="shared" ca="1" si="210"/>
        <v>263999</v>
      </c>
      <c r="BB12049" s="138">
        <f t="shared" ca="1" si="211"/>
        <v>1</v>
      </c>
    </row>
    <row r="12050" spans="52:54" ht="15.75" customHeight="1">
      <c r="AZ12050" s="138">
        <f t="shared" ca="1" si="209"/>
        <v>385000</v>
      </c>
      <c r="BA12050" s="138">
        <f t="shared" ca="1" si="210"/>
        <v>384999</v>
      </c>
      <c r="BB12050" s="138">
        <f t="shared" ca="1" si="211"/>
        <v>1</v>
      </c>
    </row>
    <row r="12051" spans="52:54" ht="15.75" customHeight="1">
      <c r="AZ12051" s="138">
        <f t="shared" ca="1" si="209"/>
        <v>142000</v>
      </c>
      <c r="BA12051" s="138">
        <f t="shared" ca="1" si="210"/>
        <v>141999</v>
      </c>
      <c r="BB12051" s="138">
        <f t="shared" ca="1" si="211"/>
        <v>1</v>
      </c>
    </row>
    <row r="12052" spans="52:54" ht="15.75" customHeight="1">
      <c r="AZ12052" s="138">
        <f t="shared" ca="1" si="209"/>
        <v>184000</v>
      </c>
      <c r="BA12052" s="138">
        <f t="shared" ca="1" si="210"/>
        <v>183999</v>
      </c>
      <c r="BB12052" s="138">
        <f t="shared" ca="1" si="211"/>
        <v>1</v>
      </c>
    </row>
    <row r="12053" spans="52:54" ht="15.75" customHeight="1">
      <c r="AZ12053" s="138">
        <f t="shared" ca="1" si="209"/>
        <v>360000</v>
      </c>
      <c r="BA12053" s="138">
        <f t="shared" ca="1" si="210"/>
        <v>359999</v>
      </c>
      <c r="BB12053" s="138">
        <f t="shared" ca="1" si="211"/>
        <v>1</v>
      </c>
    </row>
    <row r="12054" spans="52:54" ht="15.75" customHeight="1">
      <c r="AZ12054" s="138">
        <f t="shared" ca="1" si="209"/>
        <v>373000</v>
      </c>
      <c r="BA12054" s="138">
        <f t="shared" ca="1" si="210"/>
        <v>372999</v>
      </c>
      <c r="BB12054" s="138">
        <f t="shared" ca="1" si="211"/>
        <v>1</v>
      </c>
    </row>
    <row r="12055" spans="52:54" ht="15.75" customHeight="1">
      <c r="AZ12055" s="138">
        <f t="shared" ca="1" si="209"/>
        <v>145000</v>
      </c>
      <c r="BA12055" s="138">
        <f t="shared" ca="1" si="210"/>
        <v>144999</v>
      </c>
      <c r="BB12055" s="138">
        <f t="shared" ca="1" si="211"/>
        <v>1</v>
      </c>
    </row>
    <row r="12056" spans="52:54" ht="15.75" customHeight="1">
      <c r="AZ12056" s="138">
        <f t="shared" ca="1" si="209"/>
        <v>162000</v>
      </c>
      <c r="BA12056" s="138">
        <f t="shared" ca="1" si="210"/>
        <v>161999</v>
      </c>
      <c r="BB12056" s="138">
        <f t="shared" ca="1" si="211"/>
        <v>1</v>
      </c>
    </row>
    <row r="12057" spans="52:54" ht="15.75" customHeight="1">
      <c r="AZ12057" s="138">
        <f t="shared" ca="1" si="209"/>
        <v>318000</v>
      </c>
      <c r="BA12057" s="138">
        <f t="shared" ca="1" si="210"/>
        <v>317999</v>
      </c>
      <c r="BB12057" s="138">
        <f t="shared" ca="1" si="211"/>
        <v>1</v>
      </c>
    </row>
    <row r="12058" spans="52:54" ht="15.75" customHeight="1">
      <c r="AZ12058" s="138">
        <f t="shared" ca="1" si="209"/>
        <v>233000</v>
      </c>
      <c r="BA12058" s="138">
        <f t="shared" ca="1" si="210"/>
        <v>232999</v>
      </c>
      <c r="BB12058" s="138">
        <f t="shared" ca="1" si="211"/>
        <v>1</v>
      </c>
    </row>
    <row r="12059" spans="52:54" ht="15.75" customHeight="1">
      <c r="AZ12059" s="138">
        <f t="shared" ca="1" si="209"/>
        <v>119000</v>
      </c>
      <c r="BA12059" s="138">
        <f t="shared" ca="1" si="210"/>
        <v>118999</v>
      </c>
      <c r="BB12059" s="138">
        <f t="shared" ca="1" si="211"/>
        <v>1</v>
      </c>
    </row>
    <row r="12060" spans="52:54" ht="15.75" customHeight="1">
      <c r="AZ12060" s="138">
        <f t="shared" ca="1" si="209"/>
        <v>116000</v>
      </c>
      <c r="BA12060" s="138">
        <f t="shared" ca="1" si="210"/>
        <v>115999</v>
      </c>
      <c r="BB12060" s="138">
        <f t="shared" ca="1" si="211"/>
        <v>1</v>
      </c>
    </row>
    <row r="12061" spans="52:54" ht="15.75" customHeight="1">
      <c r="AZ12061" s="138">
        <f t="shared" ca="1" si="209"/>
        <v>299000</v>
      </c>
      <c r="BA12061" s="138">
        <f t="shared" ca="1" si="210"/>
        <v>298999</v>
      </c>
      <c r="BB12061" s="138">
        <f t="shared" ca="1" si="211"/>
        <v>1</v>
      </c>
    </row>
    <row r="12062" spans="52:54" ht="15.75" customHeight="1">
      <c r="AZ12062" s="138">
        <f t="shared" ca="1" si="209"/>
        <v>143000</v>
      </c>
      <c r="BA12062" s="138">
        <f t="shared" ca="1" si="210"/>
        <v>142999</v>
      </c>
      <c r="BB12062" s="138">
        <f t="shared" ca="1" si="211"/>
        <v>1</v>
      </c>
    </row>
    <row r="12063" spans="52:54" ht="15.75" customHeight="1">
      <c r="AZ12063" s="138">
        <f t="shared" ca="1" si="209"/>
        <v>337000</v>
      </c>
      <c r="BA12063" s="138">
        <f t="shared" ca="1" si="210"/>
        <v>336999</v>
      </c>
      <c r="BB12063" s="138">
        <f t="shared" ca="1" si="211"/>
        <v>1</v>
      </c>
    </row>
    <row r="12064" spans="52:54" ht="15.75" customHeight="1">
      <c r="AZ12064" s="138">
        <f t="shared" ca="1" si="209"/>
        <v>219000</v>
      </c>
      <c r="BA12064" s="138">
        <f t="shared" ca="1" si="210"/>
        <v>218999</v>
      </c>
      <c r="BB12064" s="138">
        <f t="shared" ca="1" si="211"/>
        <v>1</v>
      </c>
    </row>
    <row r="12065" spans="52:54" ht="15.75" customHeight="1">
      <c r="AZ12065" s="138">
        <f t="shared" ca="1" si="209"/>
        <v>225000</v>
      </c>
      <c r="BA12065" s="138">
        <f t="shared" ca="1" si="210"/>
        <v>224999</v>
      </c>
      <c r="BB12065" s="138">
        <f t="shared" ca="1" si="211"/>
        <v>1</v>
      </c>
    </row>
    <row r="12066" spans="52:54" ht="15.75" customHeight="1">
      <c r="AZ12066" s="138">
        <f t="shared" ca="1" si="209"/>
        <v>325000</v>
      </c>
      <c r="BA12066" s="138">
        <f t="shared" ca="1" si="210"/>
        <v>324999</v>
      </c>
      <c r="BB12066" s="138">
        <f t="shared" ca="1" si="211"/>
        <v>1</v>
      </c>
    </row>
    <row r="12067" spans="52:54" ht="15.75" customHeight="1">
      <c r="AZ12067" s="138">
        <f t="shared" ca="1" si="209"/>
        <v>328000</v>
      </c>
      <c r="BA12067" s="138">
        <f t="shared" ca="1" si="210"/>
        <v>327999</v>
      </c>
      <c r="BB12067" s="138">
        <f t="shared" ca="1" si="211"/>
        <v>1</v>
      </c>
    </row>
    <row r="12068" spans="52:54" ht="15.75" customHeight="1">
      <c r="AZ12068" s="138">
        <f t="shared" ca="1" si="209"/>
        <v>252000</v>
      </c>
      <c r="BA12068" s="138">
        <f t="shared" ca="1" si="210"/>
        <v>251999</v>
      </c>
      <c r="BB12068" s="138">
        <f t="shared" ca="1" si="211"/>
        <v>1</v>
      </c>
    </row>
    <row r="12069" spans="52:54" ht="15.75" customHeight="1">
      <c r="AZ12069" s="138">
        <f t="shared" ca="1" si="209"/>
        <v>223000</v>
      </c>
      <c r="BA12069" s="138">
        <f t="shared" ca="1" si="210"/>
        <v>222999</v>
      </c>
      <c r="BB12069" s="138">
        <f t="shared" ca="1" si="211"/>
        <v>1</v>
      </c>
    </row>
    <row r="12070" spans="52:54" ht="15.75" customHeight="1">
      <c r="AZ12070" s="138">
        <f t="shared" ca="1" si="209"/>
        <v>287000</v>
      </c>
      <c r="BA12070" s="138">
        <f t="shared" ca="1" si="210"/>
        <v>286999</v>
      </c>
      <c r="BB12070" s="138">
        <f t="shared" ca="1" si="211"/>
        <v>1</v>
      </c>
    </row>
    <row r="12071" spans="52:54" ht="15.75" customHeight="1">
      <c r="AZ12071" s="138">
        <f t="shared" ca="1" si="209"/>
        <v>381000</v>
      </c>
      <c r="BA12071" s="138">
        <f t="shared" ca="1" si="210"/>
        <v>380999</v>
      </c>
      <c r="BB12071" s="138">
        <f t="shared" ca="1" si="211"/>
        <v>1</v>
      </c>
    </row>
    <row r="12072" spans="52:54" ht="15.75" customHeight="1">
      <c r="AZ12072" s="138">
        <f t="shared" ca="1" si="209"/>
        <v>308000</v>
      </c>
      <c r="BA12072" s="138">
        <f t="shared" ca="1" si="210"/>
        <v>307999</v>
      </c>
      <c r="BB12072" s="138">
        <f t="shared" ca="1" si="211"/>
        <v>1</v>
      </c>
    </row>
    <row r="12073" spans="52:54" ht="15.75" customHeight="1">
      <c r="AZ12073" s="138">
        <f t="shared" ca="1" si="209"/>
        <v>238000</v>
      </c>
      <c r="BA12073" s="138">
        <f t="shared" ca="1" si="210"/>
        <v>237999</v>
      </c>
      <c r="BB12073" s="138">
        <f t="shared" ca="1" si="211"/>
        <v>1</v>
      </c>
    </row>
    <row r="12074" spans="52:54" ht="15.75" customHeight="1">
      <c r="AZ12074" s="138">
        <f t="shared" ca="1" si="209"/>
        <v>260000</v>
      </c>
      <c r="BA12074" s="138">
        <f t="shared" ca="1" si="210"/>
        <v>259999</v>
      </c>
      <c r="BB12074" s="138">
        <f t="shared" ca="1" si="211"/>
        <v>1</v>
      </c>
    </row>
    <row r="12075" spans="52:54" ht="15.75" customHeight="1">
      <c r="AZ12075" s="138">
        <f t="shared" ca="1" si="209"/>
        <v>252000</v>
      </c>
      <c r="BA12075" s="138">
        <f t="shared" ca="1" si="210"/>
        <v>251999</v>
      </c>
      <c r="BB12075" s="138">
        <f t="shared" ca="1" si="211"/>
        <v>1</v>
      </c>
    </row>
    <row r="12076" spans="52:54" ht="15.75" customHeight="1">
      <c r="AZ12076" s="138">
        <f t="shared" ca="1" si="209"/>
        <v>147000</v>
      </c>
      <c r="BA12076" s="138">
        <f t="shared" ca="1" si="210"/>
        <v>146999</v>
      </c>
      <c r="BB12076" s="138">
        <f t="shared" ca="1" si="211"/>
        <v>1</v>
      </c>
    </row>
    <row r="12077" spans="52:54" ht="15.75" customHeight="1">
      <c r="AZ12077" s="138">
        <f t="shared" ca="1" si="209"/>
        <v>198000</v>
      </c>
      <c r="BA12077" s="138">
        <f t="shared" ca="1" si="210"/>
        <v>197999</v>
      </c>
      <c r="BB12077" s="138">
        <f t="shared" ca="1" si="211"/>
        <v>1</v>
      </c>
    </row>
    <row r="12078" spans="52:54" ht="15.75" customHeight="1">
      <c r="AZ12078" s="138">
        <f t="shared" ca="1" si="209"/>
        <v>106000</v>
      </c>
      <c r="BA12078" s="138">
        <f t="shared" ca="1" si="210"/>
        <v>105999</v>
      </c>
      <c r="BB12078" s="138">
        <f t="shared" ca="1" si="211"/>
        <v>1</v>
      </c>
    </row>
    <row r="12079" spans="52:54" ht="15.75" customHeight="1">
      <c r="AZ12079" s="138">
        <f t="shared" ca="1" si="209"/>
        <v>184000</v>
      </c>
      <c r="BA12079" s="138">
        <f t="shared" ca="1" si="210"/>
        <v>183999</v>
      </c>
      <c r="BB12079" s="138">
        <f t="shared" ca="1" si="211"/>
        <v>1</v>
      </c>
    </row>
    <row r="12080" spans="52:54" ht="15.75" customHeight="1">
      <c r="AZ12080" s="138">
        <f t="shared" ca="1" si="209"/>
        <v>138000</v>
      </c>
      <c r="BA12080" s="138">
        <f t="shared" ca="1" si="210"/>
        <v>137999</v>
      </c>
      <c r="BB12080" s="138">
        <f t="shared" ca="1" si="211"/>
        <v>1</v>
      </c>
    </row>
    <row r="12081" spans="52:54" ht="15.75" customHeight="1">
      <c r="AZ12081" s="138">
        <f t="shared" ca="1" si="209"/>
        <v>199000</v>
      </c>
      <c r="BA12081" s="138">
        <f t="shared" ca="1" si="210"/>
        <v>198999</v>
      </c>
      <c r="BB12081" s="138">
        <f t="shared" ca="1" si="211"/>
        <v>1</v>
      </c>
    </row>
    <row r="12082" spans="52:54" ht="15.75" customHeight="1">
      <c r="AZ12082" s="138">
        <f t="shared" ca="1" si="209"/>
        <v>345000</v>
      </c>
      <c r="BA12082" s="138">
        <f t="shared" ca="1" si="210"/>
        <v>344999</v>
      </c>
      <c r="BB12082" s="138">
        <f t="shared" ca="1" si="211"/>
        <v>1</v>
      </c>
    </row>
    <row r="12083" spans="52:54" ht="15.75" customHeight="1">
      <c r="AZ12083" s="138">
        <f t="shared" ca="1" si="209"/>
        <v>173000</v>
      </c>
      <c r="BA12083" s="138">
        <f t="shared" ca="1" si="210"/>
        <v>172999</v>
      </c>
      <c r="BB12083" s="138">
        <f t="shared" ca="1" si="211"/>
        <v>1</v>
      </c>
    </row>
    <row r="12084" spans="52:54" ht="15.75" customHeight="1">
      <c r="AZ12084" s="138">
        <f t="shared" ca="1" si="209"/>
        <v>250000</v>
      </c>
      <c r="BA12084" s="138">
        <f t="shared" ca="1" si="210"/>
        <v>249999</v>
      </c>
      <c r="BB12084" s="138">
        <f t="shared" ca="1" si="211"/>
        <v>1</v>
      </c>
    </row>
    <row r="12085" spans="52:54" ht="15.75" customHeight="1">
      <c r="AZ12085" s="138">
        <f t="shared" ca="1" si="209"/>
        <v>150000</v>
      </c>
      <c r="BA12085" s="138">
        <f t="shared" ca="1" si="210"/>
        <v>149999</v>
      </c>
      <c r="BB12085" s="138">
        <f t="shared" ca="1" si="211"/>
        <v>1</v>
      </c>
    </row>
    <row r="12086" spans="52:54" ht="15.75" customHeight="1">
      <c r="AZ12086" s="138">
        <f t="shared" ca="1" si="209"/>
        <v>283000</v>
      </c>
      <c r="BA12086" s="138">
        <f t="shared" ca="1" si="210"/>
        <v>282999</v>
      </c>
      <c r="BB12086" s="138">
        <f t="shared" ca="1" si="211"/>
        <v>1</v>
      </c>
    </row>
    <row r="12087" spans="52:54" ht="15.75" customHeight="1">
      <c r="AZ12087" s="138">
        <f t="shared" ca="1" si="209"/>
        <v>313000</v>
      </c>
      <c r="BA12087" s="138">
        <f t="shared" ca="1" si="210"/>
        <v>312999</v>
      </c>
      <c r="BB12087" s="138">
        <f t="shared" ca="1" si="211"/>
        <v>1</v>
      </c>
    </row>
    <row r="12088" spans="52:54" ht="15.75" customHeight="1">
      <c r="AZ12088" s="138">
        <f t="shared" ca="1" si="209"/>
        <v>305000</v>
      </c>
      <c r="BA12088" s="138">
        <f t="shared" ca="1" si="210"/>
        <v>304999</v>
      </c>
      <c r="BB12088" s="138">
        <f t="shared" ca="1" si="211"/>
        <v>1</v>
      </c>
    </row>
    <row r="12089" spans="52:54" ht="15.75" customHeight="1">
      <c r="AZ12089" s="138">
        <f t="shared" ca="1" si="209"/>
        <v>286000</v>
      </c>
      <c r="BA12089" s="138">
        <f t="shared" ca="1" si="210"/>
        <v>285999</v>
      </c>
      <c r="BB12089" s="138">
        <f t="shared" ca="1" si="211"/>
        <v>1</v>
      </c>
    </row>
    <row r="12090" spans="52:54" ht="15.75" customHeight="1">
      <c r="AZ12090" s="138">
        <f t="shared" ca="1" si="209"/>
        <v>282000</v>
      </c>
      <c r="BA12090" s="138">
        <f t="shared" ca="1" si="210"/>
        <v>281999</v>
      </c>
      <c r="BB12090" s="138">
        <f t="shared" ca="1" si="211"/>
        <v>1</v>
      </c>
    </row>
    <row r="12091" spans="52:54" ht="15.75" customHeight="1">
      <c r="AZ12091" s="138">
        <f t="shared" ca="1" si="209"/>
        <v>202000</v>
      </c>
      <c r="BA12091" s="138">
        <f t="shared" ca="1" si="210"/>
        <v>201999</v>
      </c>
      <c r="BB12091" s="138">
        <f t="shared" ca="1" si="211"/>
        <v>1</v>
      </c>
    </row>
    <row r="12092" spans="52:54" ht="15.75" customHeight="1">
      <c r="AZ12092" s="138">
        <f t="shared" ca="1" si="209"/>
        <v>344000</v>
      </c>
      <c r="BA12092" s="138">
        <f t="shared" ca="1" si="210"/>
        <v>343999</v>
      </c>
      <c r="BB12092" s="138">
        <f t="shared" ca="1" si="211"/>
        <v>1</v>
      </c>
    </row>
    <row r="12093" spans="52:54" ht="15.75" customHeight="1">
      <c r="AZ12093" s="138">
        <f t="shared" ca="1" si="209"/>
        <v>177000</v>
      </c>
      <c r="BA12093" s="138">
        <f t="shared" ca="1" si="210"/>
        <v>176999</v>
      </c>
      <c r="BB12093" s="138">
        <f t="shared" ca="1" si="211"/>
        <v>1</v>
      </c>
    </row>
    <row r="12094" spans="52:54" ht="15.75" customHeight="1">
      <c r="AZ12094" s="138">
        <f t="shared" ca="1" si="209"/>
        <v>344000</v>
      </c>
      <c r="BA12094" s="138">
        <f t="shared" ca="1" si="210"/>
        <v>343999</v>
      </c>
      <c r="BB12094" s="138">
        <f t="shared" ca="1" si="211"/>
        <v>1</v>
      </c>
    </row>
    <row r="12095" spans="52:54" ht="15.75" customHeight="1">
      <c r="AZ12095" s="138">
        <f t="shared" ca="1" si="209"/>
        <v>180000</v>
      </c>
      <c r="BA12095" s="138">
        <f t="shared" ca="1" si="210"/>
        <v>179999</v>
      </c>
      <c r="BB12095" s="138">
        <f t="shared" ca="1" si="211"/>
        <v>1</v>
      </c>
    </row>
    <row r="12096" spans="52:54" ht="15.75" customHeight="1">
      <c r="AZ12096" s="138">
        <f t="shared" ca="1" si="209"/>
        <v>138000</v>
      </c>
      <c r="BA12096" s="138">
        <f t="shared" ca="1" si="210"/>
        <v>137999</v>
      </c>
      <c r="BB12096" s="138">
        <f t="shared" ca="1" si="211"/>
        <v>1</v>
      </c>
    </row>
    <row r="12097" spans="52:54" ht="15.75" customHeight="1">
      <c r="AZ12097" s="138">
        <f t="shared" ca="1" si="209"/>
        <v>260000</v>
      </c>
      <c r="BA12097" s="138">
        <f t="shared" ca="1" si="210"/>
        <v>259999</v>
      </c>
      <c r="BB12097" s="138">
        <f t="shared" ca="1" si="211"/>
        <v>1</v>
      </c>
    </row>
    <row r="12098" spans="52:54" ht="15.75" customHeight="1">
      <c r="AZ12098" s="138">
        <f t="shared" ca="1" si="209"/>
        <v>206000</v>
      </c>
      <c r="BA12098" s="138">
        <f t="shared" ca="1" si="210"/>
        <v>205999</v>
      </c>
      <c r="BB12098" s="138">
        <f t="shared" ca="1" si="211"/>
        <v>1</v>
      </c>
    </row>
    <row r="12099" spans="52:54" ht="15.75" customHeight="1">
      <c r="AZ12099" s="138">
        <f t="shared" ca="1" si="209"/>
        <v>148000</v>
      </c>
      <c r="BA12099" s="138">
        <f t="shared" ca="1" si="210"/>
        <v>147999</v>
      </c>
      <c r="BB12099" s="138">
        <f t="shared" ca="1" si="211"/>
        <v>1</v>
      </c>
    </row>
    <row r="12100" spans="52:54" ht="15.75" customHeight="1">
      <c r="AZ12100" s="138">
        <f t="shared" ca="1" si="209"/>
        <v>261000</v>
      </c>
      <c r="BA12100" s="138">
        <f t="shared" ca="1" si="210"/>
        <v>260999</v>
      </c>
      <c r="BB12100" s="138">
        <f t="shared" ca="1" si="211"/>
        <v>1</v>
      </c>
    </row>
    <row r="12101" spans="52:54" ht="15.75" customHeight="1">
      <c r="AZ12101" s="138">
        <f t="shared" ca="1" si="209"/>
        <v>332000</v>
      </c>
      <c r="BA12101" s="138">
        <f t="shared" ca="1" si="210"/>
        <v>331999</v>
      </c>
      <c r="BB12101" s="138">
        <f t="shared" ca="1" si="211"/>
        <v>1</v>
      </c>
    </row>
    <row r="12102" spans="52:54" ht="15.75" customHeight="1">
      <c r="AZ12102" s="138">
        <f t="shared" ca="1" si="209"/>
        <v>188000</v>
      </c>
      <c r="BA12102" s="138">
        <f t="shared" ca="1" si="210"/>
        <v>187999</v>
      </c>
      <c r="BB12102" s="138">
        <f t="shared" ca="1" si="211"/>
        <v>1</v>
      </c>
    </row>
    <row r="12103" spans="52:54" ht="15.75" customHeight="1">
      <c r="AZ12103" s="138">
        <f t="shared" ca="1" si="209"/>
        <v>146000</v>
      </c>
      <c r="BA12103" s="138">
        <f t="shared" ca="1" si="210"/>
        <v>145999</v>
      </c>
      <c r="BB12103" s="138">
        <f t="shared" ca="1" si="211"/>
        <v>1</v>
      </c>
    </row>
    <row r="12104" spans="52:54" ht="15.75" customHeight="1">
      <c r="AZ12104" s="138">
        <f t="shared" ca="1" si="209"/>
        <v>266000</v>
      </c>
      <c r="BA12104" s="138">
        <f t="shared" ca="1" si="210"/>
        <v>265999</v>
      </c>
      <c r="BB12104" s="138">
        <f t="shared" ca="1" si="211"/>
        <v>1</v>
      </c>
    </row>
    <row r="12105" spans="52:54" ht="15.75" customHeight="1">
      <c r="AZ12105" s="138">
        <f t="shared" ca="1" si="209"/>
        <v>153000</v>
      </c>
      <c r="BA12105" s="138">
        <f t="shared" ca="1" si="210"/>
        <v>152999</v>
      </c>
      <c r="BB12105" s="138">
        <f t="shared" ca="1" si="211"/>
        <v>1</v>
      </c>
    </row>
    <row r="12106" spans="52:54" ht="15.75" customHeight="1">
      <c r="AZ12106" s="138">
        <f t="shared" ca="1" si="209"/>
        <v>238000</v>
      </c>
      <c r="BA12106" s="138">
        <f t="shared" ca="1" si="210"/>
        <v>237999</v>
      </c>
      <c r="BB12106" s="138">
        <f t="shared" ca="1" si="211"/>
        <v>1</v>
      </c>
    </row>
    <row r="12107" spans="52:54" ht="15.75" customHeight="1">
      <c r="AZ12107" s="138">
        <f t="shared" ca="1" si="209"/>
        <v>256000</v>
      </c>
      <c r="BA12107" s="138">
        <f t="shared" ca="1" si="210"/>
        <v>255999</v>
      </c>
      <c r="BB12107" s="138">
        <f t="shared" ca="1" si="211"/>
        <v>1</v>
      </c>
    </row>
    <row r="12108" spans="52:54" ht="15.75" customHeight="1">
      <c r="AZ12108" s="138">
        <f t="shared" ca="1" si="209"/>
        <v>187000</v>
      </c>
      <c r="BA12108" s="138">
        <f t="shared" ca="1" si="210"/>
        <v>186999</v>
      </c>
      <c r="BB12108" s="138">
        <f t="shared" ca="1" si="211"/>
        <v>1</v>
      </c>
    </row>
    <row r="12109" spans="52:54" ht="15.75" customHeight="1">
      <c r="AZ12109" s="138">
        <f t="shared" ca="1" si="209"/>
        <v>227000</v>
      </c>
      <c r="BA12109" s="138">
        <f t="shared" ca="1" si="210"/>
        <v>226999</v>
      </c>
      <c r="BB12109" s="138">
        <f t="shared" ca="1" si="211"/>
        <v>1</v>
      </c>
    </row>
    <row r="12110" spans="52:54" ht="15.75" customHeight="1">
      <c r="AZ12110" s="138">
        <f t="shared" ca="1" si="209"/>
        <v>233000</v>
      </c>
      <c r="BA12110" s="138">
        <f t="shared" ca="1" si="210"/>
        <v>232999</v>
      </c>
      <c r="BB12110" s="138">
        <f t="shared" ca="1" si="211"/>
        <v>1</v>
      </c>
    </row>
    <row r="12111" spans="52:54" ht="15.75" customHeight="1">
      <c r="AZ12111" s="138">
        <f t="shared" ca="1" si="209"/>
        <v>361000</v>
      </c>
      <c r="BA12111" s="138">
        <f t="shared" ca="1" si="210"/>
        <v>360999</v>
      </c>
      <c r="BB12111" s="138">
        <f t="shared" ca="1" si="211"/>
        <v>1</v>
      </c>
    </row>
    <row r="12112" spans="52:54" ht="15.75" customHeight="1">
      <c r="AZ12112" s="138">
        <f t="shared" ca="1" si="209"/>
        <v>109000</v>
      </c>
      <c r="BA12112" s="138">
        <f t="shared" ca="1" si="210"/>
        <v>108999</v>
      </c>
      <c r="BB12112" s="138">
        <f t="shared" ca="1" si="211"/>
        <v>1</v>
      </c>
    </row>
    <row r="12113" spans="52:54" ht="15.75" customHeight="1">
      <c r="AZ12113" s="138">
        <f t="shared" ca="1" si="209"/>
        <v>124000</v>
      </c>
      <c r="BA12113" s="138">
        <f t="shared" ca="1" si="210"/>
        <v>123999</v>
      </c>
      <c r="BB12113" s="138">
        <f t="shared" ca="1" si="211"/>
        <v>1</v>
      </c>
    </row>
    <row r="12114" spans="52:54" ht="15.75" customHeight="1">
      <c r="AZ12114" s="138">
        <f t="shared" ca="1" si="209"/>
        <v>216000</v>
      </c>
      <c r="BA12114" s="138">
        <f t="shared" ca="1" si="210"/>
        <v>215999</v>
      </c>
      <c r="BB12114" s="138">
        <f t="shared" ca="1" si="211"/>
        <v>1</v>
      </c>
    </row>
    <row r="12115" spans="52:54" ht="15.75" customHeight="1">
      <c r="AZ12115" s="138">
        <f t="shared" ca="1" si="209"/>
        <v>230000</v>
      </c>
      <c r="BA12115" s="138">
        <f t="shared" ca="1" si="210"/>
        <v>229999</v>
      </c>
      <c r="BB12115" s="138">
        <f t="shared" ca="1" si="211"/>
        <v>1</v>
      </c>
    </row>
    <row r="12116" spans="52:54" ht="15.75" customHeight="1">
      <c r="AZ12116" s="138">
        <f t="shared" ca="1" si="209"/>
        <v>323000</v>
      </c>
      <c r="BA12116" s="138">
        <f t="shared" ca="1" si="210"/>
        <v>322999</v>
      </c>
      <c r="BB12116" s="138">
        <f t="shared" ca="1" si="211"/>
        <v>1</v>
      </c>
    </row>
    <row r="12117" spans="52:54" ht="15.75" customHeight="1">
      <c r="AZ12117" s="138">
        <f t="shared" ca="1" si="209"/>
        <v>288000</v>
      </c>
      <c r="BA12117" s="138">
        <f t="shared" ca="1" si="210"/>
        <v>287999</v>
      </c>
      <c r="BB12117" s="138">
        <f t="shared" ca="1" si="211"/>
        <v>1</v>
      </c>
    </row>
    <row r="12118" spans="52:54" ht="15.75" customHeight="1">
      <c r="AZ12118" s="138">
        <f t="shared" ca="1" si="209"/>
        <v>127000</v>
      </c>
      <c r="BA12118" s="138">
        <f t="shared" ca="1" si="210"/>
        <v>126999</v>
      </c>
      <c r="BB12118" s="138">
        <f t="shared" ca="1" si="211"/>
        <v>1</v>
      </c>
    </row>
    <row r="12119" spans="52:54" ht="15.75" customHeight="1">
      <c r="AZ12119" s="138">
        <f t="shared" ca="1" si="209"/>
        <v>372000</v>
      </c>
      <c r="BA12119" s="138">
        <f t="shared" ca="1" si="210"/>
        <v>371999</v>
      </c>
      <c r="BB12119" s="138">
        <f t="shared" ca="1" si="211"/>
        <v>1</v>
      </c>
    </row>
    <row r="12120" spans="52:54" ht="15.75" customHeight="1">
      <c r="AZ12120" s="138">
        <f t="shared" ca="1" si="209"/>
        <v>238000</v>
      </c>
      <c r="BA12120" s="138">
        <f t="shared" ca="1" si="210"/>
        <v>237999</v>
      </c>
      <c r="BB12120" s="138">
        <f t="shared" ca="1" si="211"/>
        <v>1</v>
      </c>
    </row>
    <row r="12121" spans="52:54" ht="15.75" customHeight="1">
      <c r="AZ12121" s="138">
        <f t="shared" ca="1" si="209"/>
        <v>395000</v>
      </c>
      <c r="BA12121" s="138">
        <f t="shared" ca="1" si="210"/>
        <v>394999</v>
      </c>
      <c r="BB12121" s="138">
        <f t="shared" ca="1" si="211"/>
        <v>1</v>
      </c>
    </row>
    <row r="12122" spans="52:54" ht="15.75" customHeight="1">
      <c r="AZ12122" s="138">
        <f t="shared" ca="1" si="209"/>
        <v>266000</v>
      </c>
      <c r="BA12122" s="138">
        <f t="shared" ca="1" si="210"/>
        <v>265999</v>
      </c>
      <c r="BB12122" s="138">
        <f t="shared" ca="1" si="211"/>
        <v>1</v>
      </c>
    </row>
    <row r="12123" spans="52:54" ht="15.75" customHeight="1">
      <c r="AZ12123" s="138">
        <f t="shared" ca="1" si="209"/>
        <v>187000</v>
      </c>
      <c r="BA12123" s="138">
        <f t="shared" ca="1" si="210"/>
        <v>186999</v>
      </c>
      <c r="BB12123" s="138">
        <f t="shared" ca="1" si="211"/>
        <v>1</v>
      </c>
    </row>
    <row r="12124" spans="52:54" ht="15.75" customHeight="1">
      <c r="AZ12124" s="138">
        <f t="shared" ca="1" si="209"/>
        <v>118000</v>
      </c>
      <c r="BA12124" s="138">
        <f t="shared" ca="1" si="210"/>
        <v>117999</v>
      </c>
      <c r="BB12124" s="138">
        <f t="shared" ca="1" si="211"/>
        <v>1</v>
      </c>
    </row>
    <row r="12125" spans="52:54" ht="15.75" customHeight="1">
      <c r="AZ12125" s="138">
        <f t="shared" ca="1" si="209"/>
        <v>263000</v>
      </c>
      <c r="BA12125" s="138">
        <f t="shared" ca="1" si="210"/>
        <v>262999</v>
      </c>
      <c r="BB12125" s="138">
        <f t="shared" ca="1" si="211"/>
        <v>1</v>
      </c>
    </row>
    <row r="12126" spans="52:54" ht="15.75" customHeight="1">
      <c r="AZ12126" s="138">
        <f t="shared" ca="1" si="209"/>
        <v>261000</v>
      </c>
      <c r="BA12126" s="138">
        <f t="shared" ca="1" si="210"/>
        <v>260999</v>
      </c>
      <c r="BB12126" s="138">
        <f t="shared" ca="1" si="211"/>
        <v>1</v>
      </c>
    </row>
    <row r="12127" spans="52:54" ht="15.75" customHeight="1">
      <c r="AZ12127" s="138">
        <f t="shared" ca="1" si="209"/>
        <v>389000</v>
      </c>
      <c r="BA12127" s="138">
        <f t="shared" ca="1" si="210"/>
        <v>388999</v>
      </c>
      <c r="BB12127" s="138">
        <f t="shared" ca="1" si="211"/>
        <v>1</v>
      </c>
    </row>
    <row r="12128" spans="52:54" ht="15.75" customHeight="1">
      <c r="AZ12128" s="138">
        <f t="shared" ca="1" si="209"/>
        <v>291000</v>
      </c>
      <c r="BA12128" s="138">
        <f t="shared" ca="1" si="210"/>
        <v>290999</v>
      </c>
      <c r="BB12128" s="138">
        <f t="shared" ca="1" si="211"/>
        <v>1</v>
      </c>
    </row>
    <row r="12129" spans="52:54" ht="15.75" customHeight="1">
      <c r="AZ12129" s="138">
        <f t="shared" ca="1" si="209"/>
        <v>309000</v>
      </c>
      <c r="BA12129" s="138">
        <f t="shared" ca="1" si="210"/>
        <v>308999</v>
      </c>
      <c r="BB12129" s="138">
        <f t="shared" ca="1" si="211"/>
        <v>1</v>
      </c>
    </row>
    <row r="12130" spans="52:54" ht="15.75" customHeight="1">
      <c r="AZ12130" s="138">
        <f t="shared" ca="1" si="209"/>
        <v>273000</v>
      </c>
      <c r="BA12130" s="138">
        <f t="shared" ca="1" si="210"/>
        <v>272999</v>
      </c>
      <c r="BB12130" s="138">
        <f t="shared" ca="1" si="211"/>
        <v>1</v>
      </c>
    </row>
    <row r="12131" spans="52:54" ht="15.75" customHeight="1">
      <c r="AZ12131" s="138">
        <f t="shared" ca="1" si="209"/>
        <v>303000</v>
      </c>
      <c r="BA12131" s="138">
        <f t="shared" ca="1" si="210"/>
        <v>302999</v>
      </c>
      <c r="BB12131" s="138">
        <f t="shared" ca="1" si="211"/>
        <v>1</v>
      </c>
    </row>
    <row r="12132" spans="52:54" ht="15.75" customHeight="1">
      <c r="AZ12132" s="138">
        <f t="shared" ca="1" si="209"/>
        <v>171000</v>
      </c>
      <c r="BA12132" s="138">
        <f t="shared" ca="1" si="210"/>
        <v>170999</v>
      </c>
      <c r="BB12132" s="138">
        <f t="shared" ca="1" si="211"/>
        <v>1</v>
      </c>
    </row>
    <row r="12133" spans="52:54" ht="15.75" customHeight="1">
      <c r="AZ12133" s="138">
        <f t="shared" ca="1" si="209"/>
        <v>331000</v>
      </c>
      <c r="BA12133" s="138">
        <f t="shared" ca="1" si="210"/>
        <v>330999</v>
      </c>
      <c r="BB12133" s="138">
        <f t="shared" ca="1" si="211"/>
        <v>1</v>
      </c>
    </row>
    <row r="12134" spans="52:54" ht="15.75" customHeight="1">
      <c r="AZ12134" s="138">
        <f t="shared" ca="1" si="209"/>
        <v>250000</v>
      </c>
      <c r="BA12134" s="138">
        <f t="shared" ca="1" si="210"/>
        <v>249999</v>
      </c>
      <c r="BB12134" s="138">
        <f t="shared" ca="1" si="211"/>
        <v>1</v>
      </c>
    </row>
    <row r="12135" spans="52:54" ht="15.75" customHeight="1">
      <c r="AZ12135" s="138">
        <f t="shared" ca="1" si="209"/>
        <v>268000</v>
      </c>
      <c r="BA12135" s="138">
        <f t="shared" ca="1" si="210"/>
        <v>267999</v>
      </c>
      <c r="BB12135" s="138">
        <f t="shared" ca="1" si="211"/>
        <v>1</v>
      </c>
    </row>
    <row r="12136" spans="52:54" ht="15.75" customHeight="1">
      <c r="AZ12136" s="138">
        <f t="shared" ca="1" si="209"/>
        <v>199000</v>
      </c>
      <c r="BA12136" s="138">
        <f t="shared" ca="1" si="210"/>
        <v>198999</v>
      </c>
      <c r="BB12136" s="138">
        <f t="shared" ca="1" si="211"/>
        <v>1</v>
      </c>
    </row>
    <row r="12137" spans="52:54" ht="15.75" customHeight="1">
      <c r="AZ12137" s="138">
        <f t="shared" ca="1" si="209"/>
        <v>215000</v>
      </c>
      <c r="BA12137" s="138">
        <f t="shared" ca="1" si="210"/>
        <v>214999</v>
      </c>
      <c r="BB12137" s="138">
        <f t="shared" ca="1" si="211"/>
        <v>1</v>
      </c>
    </row>
    <row r="12138" spans="52:54" ht="15.75" customHeight="1">
      <c r="AZ12138" s="138">
        <f t="shared" ca="1" si="209"/>
        <v>244000</v>
      </c>
      <c r="BA12138" s="138">
        <f t="shared" ca="1" si="210"/>
        <v>243999</v>
      </c>
      <c r="BB12138" s="138">
        <f t="shared" ca="1" si="211"/>
        <v>1</v>
      </c>
    </row>
    <row r="12139" spans="52:54" ht="15.75" customHeight="1">
      <c r="AZ12139" s="138">
        <f t="shared" ca="1" si="209"/>
        <v>119000</v>
      </c>
      <c r="BA12139" s="138">
        <f t="shared" ca="1" si="210"/>
        <v>118999</v>
      </c>
      <c r="BB12139" s="138">
        <f t="shared" ca="1" si="211"/>
        <v>1</v>
      </c>
    </row>
    <row r="12140" spans="52:54" ht="15.75" customHeight="1">
      <c r="AZ12140" s="138">
        <f t="shared" ca="1" si="209"/>
        <v>259000</v>
      </c>
      <c r="BA12140" s="138">
        <f t="shared" ca="1" si="210"/>
        <v>258999</v>
      </c>
      <c r="BB12140" s="138">
        <f t="shared" ca="1" si="211"/>
        <v>1</v>
      </c>
    </row>
    <row r="12141" spans="52:54" ht="15.75" customHeight="1">
      <c r="AZ12141" s="138">
        <f t="shared" ca="1" si="209"/>
        <v>391000</v>
      </c>
      <c r="BA12141" s="138">
        <f t="shared" ca="1" si="210"/>
        <v>390999</v>
      </c>
      <c r="BB12141" s="138">
        <f t="shared" ca="1" si="211"/>
        <v>1</v>
      </c>
    </row>
    <row r="12142" spans="52:54" ht="15.75" customHeight="1">
      <c r="AZ12142" s="138">
        <f t="shared" ca="1" si="209"/>
        <v>382000</v>
      </c>
      <c r="BA12142" s="138">
        <f t="shared" ca="1" si="210"/>
        <v>381999</v>
      </c>
      <c r="BB12142" s="138">
        <f t="shared" ca="1" si="211"/>
        <v>1</v>
      </c>
    </row>
    <row r="12143" spans="52:54" ht="15.75" customHeight="1">
      <c r="AZ12143" s="138">
        <f t="shared" ca="1" si="209"/>
        <v>194000</v>
      </c>
      <c r="BA12143" s="138">
        <f t="shared" ca="1" si="210"/>
        <v>193999</v>
      </c>
      <c r="BB12143" s="138">
        <f t="shared" ca="1" si="211"/>
        <v>1</v>
      </c>
    </row>
    <row r="12144" spans="52:54" ht="15.75" customHeight="1">
      <c r="AZ12144" s="138">
        <f t="shared" ca="1" si="209"/>
        <v>341000</v>
      </c>
      <c r="BA12144" s="138">
        <f t="shared" ca="1" si="210"/>
        <v>340999</v>
      </c>
      <c r="BB12144" s="138">
        <f t="shared" ca="1" si="211"/>
        <v>1</v>
      </c>
    </row>
    <row r="12145" spans="52:54" ht="15.75" customHeight="1">
      <c r="AZ12145" s="138">
        <f t="shared" ca="1" si="209"/>
        <v>358000</v>
      </c>
      <c r="BA12145" s="138">
        <f t="shared" ca="1" si="210"/>
        <v>357999</v>
      </c>
      <c r="BB12145" s="138">
        <f t="shared" ca="1" si="211"/>
        <v>1</v>
      </c>
    </row>
    <row r="12146" spans="52:54" ht="15.75" customHeight="1">
      <c r="AZ12146" s="138">
        <f t="shared" ca="1" si="209"/>
        <v>136000</v>
      </c>
      <c r="BA12146" s="138">
        <f t="shared" ca="1" si="210"/>
        <v>135999</v>
      </c>
      <c r="BB12146" s="138">
        <f t="shared" ca="1" si="211"/>
        <v>1</v>
      </c>
    </row>
    <row r="12147" spans="52:54" ht="15.75" customHeight="1">
      <c r="AZ12147" s="138">
        <f t="shared" ca="1" si="209"/>
        <v>149000</v>
      </c>
      <c r="BA12147" s="138">
        <f t="shared" ca="1" si="210"/>
        <v>148999</v>
      </c>
      <c r="BB12147" s="138">
        <f t="shared" ca="1" si="211"/>
        <v>1</v>
      </c>
    </row>
    <row r="12148" spans="52:54" ht="15.75" customHeight="1">
      <c r="AZ12148" s="138">
        <f t="shared" ca="1" si="209"/>
        <v>340000</v>
      </c>
      <c r="BA12148" s="138">
        <f t="shared" ca="1" si="210"/>
        <v>339999</v>
      </c>
      <c r="BB12148" s="138">
        <f t="shared" ca="1" si="211"/>
        <v>1</v>
      </c>
    </row>
    <row r="12149" spans="52:54" ht="15.75" customHeight="1">
      <c r="AZ12149" s="138">
        <f t="shared" ca="1" si="209"/>
        <v>219000</v>
      </c>
      <c r="BA12149" s="138">
        <f t="shared" ca="1" si="210"/>
        <v>218999</v>
      </c>
      <c r="BB12149" s="138">
        <f t="shared" ca="1" si="211"/>
        <v>1</v>
      </c>
    </row>
    <row r="12150" spans="52:54" ht="15.75" customHeight="1">
      <c r="AZ12150" s="138">
        <f t="shared" ca="1" si="209"/>
        <v>160000</v>
      </c>
      <c r="BA12150" s="138">
        <f t="shared" ca="1" si="210"/>
        <v>159999</v>
      </c>
      <c r="BB12150" s="138">
        <f t="shared" ca="1" si="211"/>
        <v>1</v>
      </c>
    </row>
    <row r="12151" spans="52:54" ht="15.75" customHeight="1">
      <c r="AZ12151" s="138">
        <f t="shared" ca="1" si="209"/>
        <v>152000</v>
      </c>
      <c r="BA12151" s="138">
        <f t="shared" ca="1" si="210"/>
        <v>151999</v>
      </c>
      <c r="BB12151" s="138">
        <f t="shared" ca="1" si="211"/>
        <v>1</v>
      </c>
    </row>
    <row r="12152" spans="52:54" ht="15.75" customHeight="1">
      <c r="AZ12152" s="138">
        <f t="shared" ca="1" si="209"/>
        <v>303000</v>
      </c>
      <c r="BA12152" s="138">
        <f t="shared" ca="1" si="210"/>
        <v>302999</v>
      </c>
      <c r="BB12152" s="138">
        <f t="shared" ca="1" si="211"/>
        <v>1</v>
      </c>
    </row>
    <row r="12153" spans="52:54" ht="15.75" customHeight="1">
      <c r="AZ12153" s="138">
        <f t="shared" ca="1" si="209"/>
        <v>306000</v>
      </c>
      <c r="BA12153" s="138">
        <f t="shared" ca="1" si="210"/>
        <v>305999</v>
      </c>
      <c r="BB12153" s="138">
        <f t="shared" ca="1" si="211"/>
        <v>1</v>
      </c>
    </row>
    <row r="12154" spans="52:54" ht="15.75" customHeight="1">
      <c r="AZ12154" s="138">
        <f t="shared" ca="1" si="209"/>
        <v>290000</v>
      </c>
      <c r="BA12154" s="138">
        <f t="shared" ca="1" si="210"/>
        <v>289999</v>
      </c>
      <c r="BB12154" s="138">
        <f t="shared" ca="1" si="211"/>
        <v>1</v>
      </c>
    </row>
    <row r="12155" spans="52:54" ht="15.75" customHeight="1">
      <c r="AZ12155" s="138">
        <f t="shared" ca="1" si="209"/>
        <v>278000</v>
      </c>
      <c r="BA12155" s="138">
        <f t="shared" ca="1" si="210"/>
        <v>277999</v>
      </c>
      <c r="BB12155" s="138">
        <f t="shared" ca="1" si="211"/>
        <v>1</v>
      </c>
    </row>
    <row r="12156" spans="52:54" ht="15.75" customHeight="1">
      <c r="AZ12156" s="138">
        <f t="shared" ca="1" si="209"/>
        <v>281000</v>
      </c>
      <c r="BA12156" s="138">
        <f t="shared" ca="1" si="210"/>
        <v>280999</v>
      </c>
      <c r="BB12156" s="138">
        <f t="shared" ca="1" si="211"/>
        <v>1</v>
      </c>
    </row>
    <row r="12157" spans="52:54" ht="15.75" customHeight="1">
      <c r="AZ12157" s="138">
        <f t="shared" ca="1" si="209"/>
        <v>160000</v>
      </c>
      <c r="BA12157" s="138">
        <f t="shared" ca="1" si="210"/>
        <v>159999</v>
      </c>
      <c r="BB12157" s="138">
        <f t="shared" ca="1" si="211"/>
        <v>1</v>
      </c>
    </row>
    <row r="12158" spans="52:54" ht="15.75" customHeight="1">
      <c r="AZ12158" s="138">
        <f t="shared" ca="1" si="209"/>
        <v>238000</v>
      </c>
      <c r="BA12158" s="138">
        <f t="shared" ca="1" si="210"/>
        <v>237999</v>
      </c>
      <c r="BB12158" s="138">
        <f t="shared" ca="1" si="211"/>
        <v>1</v>
      </c>
    </row>
    <row r="12159" spans="52:54" ht="15.75" customHeight="1">
      <c r="AZ12159" s="138">
        <f t="shared" ca="1" si="209"/>
        <v>259000</v>
      </c>
      <c r="BA12159" s="138">
        <f t="shared" ca="1" si="210"/>
        <v>258999</v>
      </c>
      <c r="BB12159" s="138">
        <f t="shared" ca="1" si="211"/>
        <v>1</v>
      </c>
    </row>
    <row r="12160" spans="52:54" ht="15.75" customHeight="1">
      <c r="AZ12160" s="138">
        <f t="shared" ca="1" si="209"/>
        <v>127000</v>
      </c>
      <c r="BA12160" s="138">
        <f t="shared" ca="1" si="210"/>
        <v>126999</v>
      </c>
      <c r="BB12160" s="138">
        <f t="shared" ca="1" si="211"/>
        <v>1</v>
      </c>
    </row>
    <row r="12161" spans="52:54" ht="15.75" customHeight="1">
      <c r="AZ12161" s="138">
        <f t="shared" ca="1" si="209"/>
        <v>248000</v>
      </c>
      <c r="BA12161" s="138">
        <f t="shared" ca="1" si="210"/>
        <v>247999</v>
      </c>
      <c r="BB12161" s="138">
        <f t="shared" ca="1" si="211"/>
        <v>1</v>
      </c>
    </row>
    <row r="12162" spans="52:54" ht="15.75" customHeight="1">
      <c r="AZ12162" s="138">
        <f t="shared" ca="1" si="209"/>
        <v>227000</v>
      </c>
      <c r="BA12162" s="138">
        <f t="shared" ca="1" si="210"/>
        <v>226999</v>
      </c>
      <c r="BB12162" s="138">
        <f t="shared" ca="1" si="211"/>
        <v>1</v>
      </c>
    </row>
    <row r="12163" spans="52:54" ht="15.75" customHeight="1">
      <c r="AZ12163" s="138">
        <f t="shared" ca="1" si="209"/>
        <v>396000</v>
      </c>
      <c r="BA12163" s="138">
        <f t="shared" ca="1" si="210"/>
        <v>395999</v>
      </c>
      <c r="BB12163" s="138">
        <f t="shared" ca="1" si="211"/>
        <v>1</v>
      </c>
    </row>
    <row r="12164" spans="52:54" ht="15.75" customHeight="1">
      <c r="AZ12164" s="138">
        <f t="shared" ca="1" si="209"/>
        <v>110000</v>
      </c>
      <c r="BA12164" s="138">
        <f t="shared" ca="1" si="210"/>
        <v>109999</v>
      </c>
      <c r="BB12164" s="138">
        <f t="shared" ca="1" si="211"/>
        <v>1</v>
      </c>
    </row>
    <row r="12165" spans="52:54" ht="15.75" customHeight="1">
      <c r="AZ12165" s="138">
        <f t="shared" ca="1" si="209"/>
        <v>263000</v>
      </c>
      <c r="BA12165" s="138">
        <f t="shared" ca="1" si="210"/>
        <v>262999</v>
      </c>
      <c r="BB12165" s="138">
        <f t="shared" ca="1" si="211"/>
        <v>1</v>
      </c>
    </row>
    <row r="12166" spans="52:54" ht="15.75" customHeight="1">
      <c r="AZ12166" s="138">
        <f t="shared" ca="1" si="209"/>
        <v>357000</v>
      </c>
      <c r="BA12166" s="138">
        <f t="shared" ca="1" si="210"/>
        <v>356999</v>
      </c>
      <c r="BB12166" s="138">
        <f t="shared" ca="1" si="211"/>
        <v>1</v>
      </c>
    </row>
    <row r="12167" spans="52:54" ht="15.75" customHeight="1">
      <c r="AZ12167" s="138">
        <f t="shared" ca="1" si="209"/>
        <v>292000</v>
      </c>
      <c r="BA12167" s="138">
        <f t="shared" ca="1" si="210"/>
        <v>291999</v>
      </c>
      <c r="BB12167" s="138">
        <f t="shared" ca="1" si="211"/>
        <v>1</v>
      </c>
    </row>
    <row r="12168" spans="52:54" ht="15.75" customHeight="1">
      <c r="AZ12168" s="138">
        <f t="shared" ca="1" si="209"/>
        <v>218000</v>
      </c>
      <c r="BA12168" s="138">
        <f t="shared" ca="1" si="210"/>
        <v>217999</v>
      </c>
      <c r="BB12168" s="138">
        <f t="shared" ca="1" si="211"/>
        <v>1</v>
      </c>
    </row>
    <row r="12169" spans="52:54" ht="15.75" customHeight="1">
      <c r="AZ12169" s="138">
        <f t="shared" ca="1" si="209"/>
        <v>163000</v>
      </c>
      <c r="BA12169" s="138">
        <f t="shared" ca="1" si="210"/>
        <v>162999</v>
      </c>
      <c r="BB12169" s="138">
        <f t="shared" ca="1" si="211"/>
        <v>1</v>
      </c>
    </row>
    <row r="12170" spans="52:54" ht="15.75" customHeight="1">
      <c r="AZ12170" s="138">
        <f t="shared" ca="1" si="209"/>
        <v>246000</v>
      </c>
      <c r="BA12170" s="138">
        <f t="shared" ca="1" si="210"/>
        <v>245999</v>
      </c>
      <c r="BB12170" s="138">
        <f t="shared" ca="1" si="211"/>
        <v>1</v>
      </c>
    </row>
    <row r="12171" spans="52:54" ht="15.75" customHeight="1">
      <c r="AZ12171" s="138">
        <f t="shared" ca="1" si="209"/>
        <v>181000</v>
      </c>
      <c r="BA12171" s="138">
        <f t="shared" ca="1" si="210"/>
        <v>180999</v>
      </c>
      <c r="BB12171" s="138">
        <f t="shared" ca="1" si="211"/>
        <v>1</v>
      </c>
    </row>
    <row r="12172" spans="52:54" ht="15.75" customHeight="1">
      <c r="AZ12172" s="138">
        <f t="shared" ca="1" si="209"/>
        <v>105000</v>
      </c>
      <c r="BA12172" s="138">
        <f t="shared" ca="1" si="210"/>
        <v>104999</v>
      </c>
      <c r="BB12172" s="138">
        <f t="shared" ca="1" si="211"/>
        <v>1</v>
      </c>
    </row>
    <row r="12173" spans="52:54" ht="15.75" customHeight="1">
      <c r="AZ12173" s="138">
        <f t="shared" ca="1" si="209"/>
        <v>237000</v>
      </c>
      <c r="BA12173" s="138">
        <f t="shared" ca="1" si="210"/>
        <v>236999</v>
      </c>
      <c r="BB12173" s="138">
        <f t="shared" ca="1" si="211"/>
        <v>1</v>
      </c>
    </row>
    <row r="12174" spans="52:54" ht="15.75" customHeight="1">
      <c r="AZ12174" s="138">
        <f t="shared" ca="1" si="209"/>
        <v>374000</v>
      </c>
      <c r="BA12174" s="138">
        <f t="shared" ca="1" si="210"/>
        <v>373999</v>
      </c>
      <c r="BB12174" s="138">
        <f t="shared" ca="1" si="211"/>
        <v>1</v>
      </c>
    </row>
    <row r="12175" spans="52:54" ht="15.75" customHeight="1">
      <c r="AZ12175" s="138">
        <f t="shared" ca="1" si="209"/>
        <v>149000</v>
      </c>
      <c r="BA12175" s="138">
        <f t="shared" ca="1" si="210"/>
        <v>148999</v>
      </c>
      <c r="BB12175" s="138">
        <f t="shared" ca="1" si="211"/>
        <v>1</v>
      </c>
    </row>
    <row r="12176" spans="52:54" ht="15.75" customHeight="1">
      <c r="AZ12176" s="138">
        <f t="shared" ca="1" si="209"/>
        <v>152000</v>
      </c>
      <c r="BA12176" s="138">
        <f t="shared" ca="1" si="210"/>
        <v>151999</v>
      </c>
      <c r="BB12176" s="138">
        <f t="shared" ca="1" si="211"/>
        <v>1</v>
      </c>
    </row>
    <row r="12177" spans="52:54" ht="15.75" customHeight="1">
      <c r="AZ12177" s="138">
        <f t="shared" ca="1" si="209"/>
        <v>193000</v>
      </c>
      <c r="BA12177" s="138">
        <f t="shared" ca="1" si="210"/>
        <v>192999</v>
      </c>
      <c r="BB12177" s="138">
        <f t="shared" ca="1" si="211"/>
        <v>1</v>
      </c>
    </row>
    <row r="12178" spans="52:54" ht="15.75" customHeight="1">
      <c r="AZ12178" s="138">
        <f t="shared" ca="1" si="209"/>
        <v>142000</v>
      </c>
      <c r="BA12178" s="138">
        <f t="shared" ca="1" si="210"/>
        <v>141999</v>
      </c>
      <c r="BB12178" s="138">
        <f t="shared" ca="1" si="211"/>
        <v>1</v>
      </c>
    </row>
    <row r="12179" spans="52:54" ht="15.75" customHeight="1">
      <c r="AZ12179" s="138">
        <f t="shared" ca="1" si="209"/>
        <v>288000</v>
      </c>
      <c r="BA12179" s="138">
        <f t="shared" ca="1" si="210"/>
        <v>287999</v>
      </c>
      <c r="BB12179" s="138">
        <f t="shared" ca="1" si="211"/>
        <v>1</v>
      </c>
    </row>
    <row r="12180" spans="52:54" ht="15.75" customHeight="1">
      <c r="AZ12180" s="138">
        <f t="shared" ca="1" si="209"/>
        <v>375000</v>
      </c>
      <c r="BA12180" s="138">
        <f t="shared" ca="1" si="210"/>
        <v>374999</v>
      </c>
      <c r="BB12180" s="138">
        <f t="shared" ca="1" si="211"/>
        <v>1</v>
      </c>
    </row>
    <row r="12181" spans="52:54" ht="15.75" customHeight="1">
      <c r="AZ12181" s="138">
        <f t="shared" ca="1" si="209"/>
        <v>109000</v>
      </c>
      <c r="BA12181" s="138">
        <f t="shared" ca="1" si="210"/>
        <v>108999</v>
      </c>
      <c r="BB12181" s="138">
        <f t="shared" ca="1" si="211"/>
        <v>1</v>
      </c>
    </row>
    <row r="12182" spans="52:54" ht="15.75" customHeight="1">
      <c r="AZ12182" s="138">
        <f t="shared" ca="1" si="209"/>
        <v>100000</v>
      </c>
      <c r="BA12182" s="138">
        <f t="shared" ca="1" si="210"/>
        <v>99999</v>
      </c>
      <c r="BB12182" s="138">
        <f t="shared" ca="1" si="211"/>
        <v>1</v>
      </c>
    </row>
    <row r="12183" spans="52:54" ht="15.75" customHeight="1">
      <c r="AZ12183" s="138">
        <f t="shared" ca="1" si="209"/>
        <v>339000</v>
      </c>
      <c r="BA12183" s="138">
        <f t="shared" ca="1" si="210"/>
        <v>338999</v>
      </c>
      <c r="BB12183" s="138">
        <f t="shared" ca="1" si="211"/>
        <v>1</v>
      </c>
    </row>
    <row r="12184" spans="52:54" ht="15.75" customHeight="1">
      <c r="AZ12184" s="138">
        <f t="shared" ca="1" si="209"/>
        <v>111000</v>
      </c>
      <c r="BA12184" s="138">
        <f t="shared" ca="1" si="210"/>
        <v>110999</v>
      </c>
      <c r="BB12184" s="138">
        <f t="shared" ca="1" si="211"/>
        <v>1</v>
      </c>
    </row>
    <row r="12185" spans="52:54" ht="15.75" customHeight="1">
      <c r="AZ12185" s="138">
        <f t="shared" ca="1" si="209"/>
        <v>280000</v>
      </c>
      <c r="BA12185" s="138">
        <f t="shared" ca="1" si="210"/>
        <v>279999</v>
      </c>
      <c r="BB12185" s="138">
        <f t="shared" ca="1" si="211"/>
        <v>1</v>
      </c>
    </row>
    <row r="12186" spans="52:54" ht="15.75" customHeight="1">
      <c r="AZ12186" s="138">
        <f t="shared" ca="1" si="209"/>
        <v>381000</v>
      </c>
      <c r="BA12186" s="138">
        <f t="shared" ca="1" si="210"/>
        <v>380999</v>
      </c>
      <c r="BB12186" s="138">
        <f t="shared" ca="1" si="211"/>
        <v>1</v>
      </c>
    </row>
    <row r="12187" spans="52:54" ht="15.75" customHeight="1">
      <c r="AZ12187" s="138">
        <f t="shared" ca="1" si="209"/>
        <v>239000</v>
      </c>
      <c r="BA12187" s="138">
        <f t="shared" ca="1" si="210"/>
        <v>238999</v>
      </c>
      <c r="BB12187" s="138">
        <f t="shared" ca="1" si="211"/>
        <v>1</v>
      </c>
    </row>
    <row r="12188" spans="52:54" ht="15.75" customHeight="1">
      <c r="AZ12188" s="138">
        <f t="shared" ca="1" si="209"/>
        <v>342000</v>
      </c>
      <c r="BA12188" s="138">
        <f t="shared" ca="1" si="210"/>
        <v>341999</v>
      </c>
      <c r="BB12188" s="138">
        <f t="shared" ca="1" si="211"/>
        <v>1</v>
      </c>
    </row>
    <row r="12189" spans="52:54" ht="15.75" customHeight="1">
      <c r="AZ12189" s="138">
        <f t="shared" ca="1" si="209"/>
        <v>302000</v>
      </c>
      <c r="BA12189" s="138">
        <f t="shared" ca="1" si="210"/>
        <v>301999</v>
      </c>
      <c r="BB12189" s="138">
        <f t="shared" ca="1" si="211"/>
        <v>1</v>
      </c>
    </row>
    <row r="12190" spans="52:54" ht="15.75" customHeight="1">
      <c r="AZ12190" s="138">
        <f t="shared" ca="1" si="209"/>
        <v>216000</v>
      </c>
      <c r="BA12190" s="138">
        <f t="shared" ca="1" si="210"/>
        <v>215999</v>
      </c>
      <c r="BB12190" s="138">
        <f t="shared" ca="1" si="211"/>
        <v>1</v>
      </c>
    </row>
    <row r="12191" spans="52:54" ht="15.75" customHeight="1">
      <c r="AZ12191" s="138">
        <f t="shared" ca="1" si="209"/>
        <v>376000</v>
      </c>
      <c r="BA12191" s="138">
        <f t="shared" ca="1" si="210"/>
        <v>375999</v>
      </c>
      <c r="BB12191" s="138">
        <f t="shared" ca="1" si="211"/>
        <v>1</v>
      </c>
    </row>
    <row r="12192" spans="52:54" ht="15.75" customHeight="1">
      <c r="AZ12192" s="138">
        <f t="shared" ca="1" si="209"/>
        <v>180000</v>
      </c>
      <c r="BA12192" s="138">
        <f t="shared" ca="1" si="210"/>
        <v>179999</v>
      </c>
      <c r="BB12192" s="138">
        <f t="shared" ca="1" si="211"/>
        <v>1</v>
      </c>
    </row>
    <row r="12193" spans="52:54" ht="15.75" customHeight="1">
      <c r="AZ12193" s="138">
        <f t="shared" ca="1" si="209"/>
        <v>245000</v>
      </c>
      <c r="BA12193" s="138">
        <f t="shared" ca="1" si="210"/>
        <v>244999</v>
      </c>
      <c r="BB12193" s="138">
        <f t="shared" ca="1" si="211"/>
        <v>1</v>
      </c>
    </row>
    <row r="12194" spans="52:54" ht="15.75" customHeight="1">
      <c r="AZ12194" s="138">
        <f t="shared" ca="1" si="209"/>
        <v>173000</v>
      </c>
      <c r="BA12194" s="138">
        <f t="shared" ca="1" si="210"/>
        <v>172999</v>
      </c>
      <c r="BB12194" s="138">
        <f t="shared" ca="1" si="211"/>
        <v>1</v>
      </c>
    </row>
    <row r="12195" spans="52:54" ht="15.75" customHeight="1">
      <c r="AZ12195" s="138">
        <f t="shared" ca="1" si="209"/>
        <v>335000</v>
      </c>
      <c r="BA12195" s="138">
        <f t="shared" ca="1" si="210"/>
        <v>334999</v>
      </c>
      <c r="BB12195" s="138">
        <f t="shared" ca="1" si="211"/>
        <v>1</v>
      </c>
    </row>
    <row r="12196" spans="52:54" ht="15.75" customHeight="1">
      <c r="AZ12196" s="138">
        <f t="shared" ca="1" si="209"/>
        <v>309000</v>
      </c>
      <c r="BA12196" s="138">
        <f t="shared" ca="1" si="210"/>
        <v>308999</v>
      </c>
      <c r="BB12196" s="138">
        <f t="shared" ca="1" si="211"/>
        <v>1</v>
      </c>
    </row>
    <row r="12197" spans="52:54" ht="15.75" customHeight="1">
      <c r="AZ12197" s="138">
        <f t="shared" ca="1" si="209"/>
        <v>248000</v>
      </c>
      <c r="BA12197" s="138">
        <f t="shared" ca="1" si="210"/>
        <v>247999</v>
      </c>
      <c r="BB12197" s="138">
        <f t="shared" ca="1" si="211"/>
        <v>1</v>
      </c>
    </row>
    <row r="12198" spans="52:54" ht="15.75" customHeight="1">
      <c r="AZ12198" s="138">
        <f t="shared" ca="1" si="209"/>
        <v>224000</v>
      </c>
      <c r="BA12198" s="138">
        <f t="shared" ca="1" si="210"/>
        <v>223999</v>
      </c>
      <c r="BB12198" s="138">
        <f t="shared" ca="1" si="211"/>
        <v>1</v>
      </c>
    </row>
    <row r="12199" spans="52:54" ht="15.75" customHeight="1">
      <c r="AZ12199" s="138">
        <f t="shared" ca="1" si="209"/>
        <v>164000</v>
      </c>
      <c r="BA12199" s="138">
        <f t="shared" ca="1" si="210"/>
        <v>163999</v>
      </c>
      <c r="BB12199" s="138">
        <f t="shared" ca="1" si="211"/>
        <v>1</v>
      </c>
    </row>
    <row r="12200" spans="52:54" ht="15.75" customHeight="1">
      <c r="AZ12200" s="138">
        <f t="shared" ca="1" si="209"/>
        <v>284000</v>
      </c>
      <c r="BA12200" s="138">
        <f t="shared" ca="1" si="210"/>
        <v>283999</v>
      </c>
      <c r="BB12200" s="138">
        <f t="shared" ca="1" si="211"/>
        <v>1</v>
      </c>
    </row>
    <row r="12201" spans="52:54" ht="15.75" customHeight="1">
      <c r="AZ12201" s="138">
        <f t="shared" ca="1" si="209"/>
        <v>337000</v>
      </c>
      <c r="BA12201" s="138">
        <f t="shared" ca="1" si="210"/>
        <v>336999</v>
      </c>
      <c r="BB12201" s="138">
        <f t="shared" ca="1" si="211"/>
        <v>1</v>
      </c>
    </row>
    <row r="12202" spans="52:54" ht="15.75" customHeight="1">
      <c r="AZ12202" s="138">
        <f t="shared" ca="1" si="209"/>
        <v>270000</v>
      </c>
      <c r="BA12202" s="138">
        <f t="shared" ca="1" si="210"/>
        <v>269999</v>
      </c>
      <c r="BB12202" s="138">
        <f t="shared" ca="1" si="211"/>
        <v>1</v>
      </c>
    </row>
    <row r="12203" spans="52:54" ht="15.75" customHeight="1">
      <c r="AZ12203" s="138">
        <f t="shared" ca="1" si="209"/>
        <v>275000</v>
      </c>
      <c r="BA12203" s="138">
        <f t="shared" ca="1" si="210"/>
        <v>274999</v>
      </c>
      <c r="BB12203" s="138">
        <f t="shared" ca="1" si="211"/>
        <v>1</v>
      </c>
    </row>
    <row r="12204" spans="52:54" ht="15.75" customHeight="1">
      <c r="AZ12204" s="138">
        <f t="shared" ca="1" si="209"/>
        <v>144000</v>
      </c>
      <c r="BA12204" s="138">
        <f t="shared" ca="1" si="210"/>
        <v>143999</v>
      </c>
      <c r="BB12204" s="138">
        <f t="shared" ca="1" si="211"/>
        <v>1</v>
      </c>
    </row>
    <row r="12205" spans="52:54" ht="15.75" customHeight="1">
      <c r="AZ12205" s="138">
        <f t="shared" ca="1" si="209"/>
        <v>266000</v>
      </c>
      <c r="BA12205" s="138">
        <f t="shared" ca="1" si="210"/>
        <v>265999</v>
      </c>
      <c r="BB12205" s="138">
        <f t="shared" ca="1" si="211"/>
        <v>1</v>
      </c>
    </row>
    <row r="12206" spans="52:54" ht="15.75" customHeight="1">
      <c r="AZ12206" s="138">
        <f t="shared" ca="1" si="209"/>
        <v>328000</v>
      </c>
      <c r="BA12206" s="138">
        <f t="shared" ca="1" si="210"/>
        <v>327999</v>
      </c>
      <c r="BB12206" s="138">
        <f t="shared" ca="1" si="211"/>
        <v>1</v>
      </c>
    </row>
    <row r="12207" spans="52:54" ht="15.75" customHeight="1">
      <c r="AZ12207" s="138">
        <f t="shared" ca="1" si="209"/>
        <v>269000</v>
      </c>
      <c r="BA12207" s="138">
        <f t="shared" ca="1" si="210"/>
        <v>268999</v>
      </c>
      <c r="BB12207" s="138">
        <f t="shared" ca="1" si="211"/>
        <v>1</v>
      </c>
    </row>
    <row r="12208" spans="52:54" ht="15.75" customHeight="1">
      <c r="AZ12208" s="138">
        <f t="shared" ca="1" si="209"/>
        <v>317000</v>
      </c>
      <c r="BA12208" s="138">
        <f t="shared" ca="1" si="210"/>
        <v>316999</v>
      </c>
      <c r="BB12208" s="138">
        <f t="shared" ca="1" si="211"/>
        <v>1</v>
      </c>
    </row>
    <row r="12209" spans="52:54" ht="15.75" customHeight="1">
      <c r="AZ12209" s="138">
        <f t="shared" ca="1" si="209"/>
        <v>355000</v>
      </c>
      <c r="BA12209" s="138">
        <f t="shared" ca="1" si="210"/>
        <v>354999</v>
      </c>
      <c r="BB12209" s="138">
        <f t="shared" ca="1" si="211"/>
        <v>1</v>
      </c>
    </row>
    <row r="12210" spans="52:54" ht="15.75" customHeight="1">
      <c r="AZ12210" s="138">
        <f t="shared" ca="1" si="209"/>
        <v>400000</v>
      </c>
      <c r="BA12210" s="138">
        <f t="shared" ca="1" si="210"/>
        <v>399999</v>
      </c>
      <c r="BB12210" s="138">
        <f t="shared" ca="1" si="211"/>
        <v>1</v>
      </c>
    </row>
    <row r="12211" spans="52:54" ht="15.75" customHeight="1">
      <c r="AZ12211" s="138">
        <f t="shared" ca="1" si="209"/>
        <v>298000</v>
      </c>
      <c r="BA12211" s="138">
        <f t="shared" ca="1" si="210"/>
        <v>297999</v>
      </c>
      <c r="BB12211" s="138">
        <f t="shared" ca="1" si="211"/>
        <v>1</v>
      </c>
    </row>
    <row r="12212" spans="52:54" ht="15.75" customHeight="1">
      <c r="AZ12212" s="138">
        <f t="shared" ca="1" si="209"/>
        <v>227000</v>
      </c>
      <c r="BA12212" s="138">
        <f t="shared" ca="1" si="210"/>
        <v>226999</v>
      </c>
      <c r="BB12212" s="138">
        <f t="shared" ca="1" si="211"/>
        <v>1</v>
      </c>
    </row>
    <row r="12213" spans="52:54" ht="15.75" customHeight="1">
      <c r="AZ12213" s="138">
        <f t="shared" ca="1" si="209"/>
        <v>352000</v>
      </c>
      <c r="BA12213" s="138">
        <f t="shared" ca="1" si="210"/>
        <v>351999</v>
      </c>
      <c r="BB12213" s="138">
        <f t="shared" ca="1" si="211"/>
        <v>1</v>
      </c>
    </row>
    <row r="12214" spans="52:54" ht="15.75" customHeight="1">
      <c r="AZ12214" s="138">
        <f t="shared" ca="1" si="209"/>
        <v>204000</v>
      </c>
      <c r="BA12214" s="138">
        <f t="shared" ca="1" si="210"/>
        <v>203999</v>
      </c>
      <c r="BB12214" s="138">
        <f t="shared" ca="1" si="211"/>
        <v>1</v>
      </c>
    </row>
    <row r="12215" spans="52:54" ht="15.75" customHeight="1">
      <c r="AZ12215" s="138">
        <f t="shared" ca="1" si="209"/>
        <v>146000</v>
      </c>
      <c r="BA12215" s="138">
        <f t="shared" ca="1" si="210"/>
        <v>145999</v>
      </c>
      <c r="BB12215" s="138">
        <f t="shared" ca="1" si="211"/>
        <v>1</v>
      </c>
    </row>
    <row r="12216" spans="52:54" ht="15.75" customHeight="1">
      <c r="AZ12216" s="138">
        <f t="shared" ca="1" si="209"/>
        <v>390000</v>
      </c>
      <c r="BA12216" s="138">
        <f t="shared" ca="1" si="210"/>
        <v>389999</v>
      </c>
      <c r="BB12216" s="138">
        <f t="shared" ca="1" si="211"/>
        <v>1</v>
      </c>
    </row>
    <row r="12217" spans="52:54" ht="15.75" customHeight="1">
      <c r="AZ12217" s="138">
        <f t="shared" ca="1" si="209"/>
        <v>207000</v>
      </c>
      <c r="BA12217" s="138">
        <f t="shared" ca="1" si="210"/>
        <v>206999</v>
      </c>
      <c r="BB12217" s="138">
        <f t="shared" ca="1" si="211"/>
        <v>1</v>
      </c>
    </row>
    <row r="12218" spans="52:54" ht="15.75" customHeight="1">
      <c r="AZ12218" s="138">
        <f t="shared" ca="1" si="209"/>
        <v>345000</v>
      </c>
      <c r="BA12218" s="138">
        <f t="shared" ca="1" si="210"/>
        <v>344999</v>
      </c>
      <c r="BB12218" s="138">
        <f t="shared" ca="1" si="211"/>
        <v>1</v>
      </c>
    </row>
    <row r="12219" spans="52:54" ht="15.75" customHeight="1">
      <c r="AZ12219" s="138">
        <f t="shared" ca="1" si="209"/>
        <v>156000</v>
      </c>
      <c r="BA12219" s="138">
        <f t="shared" ca="1" si="210"/>
        <v>155999</v>
      </c>
      <c r="BB12219" s="138">
        <f t="shared" ca="1" si="211"/>
        <v>1</v>
      </c>
    </row>
    <row r="12220" spans="52:54" ht="15.75" customHeight="1">
      <c r="AZ12220" s="138">
        <f t="shared" ca="1" si="209"/>
        <v>107000</v>
      </c>
      <c r="BA12220" s="138">
        <f t="shared" ca="1" si="210"/>
        <v>106999</v>
      </c>
      <c r="BB12220" s="138">
        <f t="shared" ca="1" si="211"/>
        <v>1</v>
      </c>
    </row>
    <row r="12221" spans="52:54" ht="15.75" customHeight="1">
      <c r="AZ12221" s="138">
        <f t="shared" ca="1" si="209"/>
        <v>188000</v>
      </c>
      <c r="BA12221" s="138">
        <f t="shared" ca="1" si="210"/>
        <v>187999</v>
      </c>
      <c r="BB12221" s="138">
        <f t="shared" ca="1" si="211"/>
        <v>1</v>
      </c>
    </row>
    <row r="12222" spans="52:54" ht="15.75" customHeight="1">
      <c r="AZ12222" s="138">
        <f t="shared" ca="1" si="209"/>
        <v>181000</v>
      </c>
      <c r="BA12222" s="138">
        <f t="shared" ca="1" si="210"/>
        <v>180999</v>
      </c>
      <c r="BB12222" s="138">
        <f t="shared" ca="1" si="211"/>
        <v>1</v>
      </c>
    </row>
    <row r="12223" spans="52:54" ht="15.75" customHeight="1">
      <c r="AZ12223" s="138">
        <f t="shared" ca="1" si="209"/>
        <v>106000</v>
      </c>
      <c r="BA12223" s="138">
        <f t="shared" ca="1" si="210"/>
        <v>105999</v>
      </c>
      <c r="BB12223" s="138">
        <f t="shared" ca="1" si="211"/>
        <v>1</v>
      </c>
    </row>
    <row r="12224" spans="52:54" ht="15.75" customHeight="1">
      <c r="AZ12224" s="138">
        <f t="shared" ca="1" si="209"/>
        <v>257000</v>
      </c>
      <c r="BA12224" s="138">
        <f t="shared" ca="1" si="210"/>
        <v>256999</v>
      </c>
      <c r="BB12224" s="138">
        <f t="shared" ca="1" si="211"/>
        <v>1</v>
      </c>
    </row>
    <row r="12225" spans="52:54" ht="15.75" customHeight="1">
      <c r="AZ12225" s="138">
        <f t="shared" ca="1" si="209"/>
        <v>273000</v>
      </c>
      <c r="BA12225" s="138">
        <f t="shared" ca="1" si="210"/>
        <v>272999</v>
      </c>
      <c r="BB12225" s="138">
        <f t="shared" ca="1" si="211"/>
        <v>1</v>
      </c>
    </row>
    <row r="12226" spans="52:54" ht="15.75" customHeight="1">
      <c r="AZ12226" s="138">
        <f t="shared" ca="1" si="209"/>
        <v>261000</v>
      </c>
      <c r="BA12226" s="138">
        <f t="shared" ca="1" si="210"/>
        <v>260999</v>
      </c>
      <c r="BB12226" s="138">
        <f t="shared" ca="1" si="211"/>
        <v>1</v>
      </c>
    </row>
    <row r="12227" spans="52:54" ht="15.75" customHeight="1">
      <c r="AZ12227" s="138">
        <f t="shared" ca="1" si="209"/>
        <v>107000</v>
      </c>
      <c r="BA12227" s="138">
        <f t="shared" ca="1" si="210"/>
        <v>106999</v>
      </c>
      <c r="BB12227" s="138">
        <f t="shared" ca="1" si="211"/>
        <v>1</v>
      </c>
    </row>
    <row r="12228" spans="52:54" ht="15.75" customHeight="1">
      <c r="AZ12228" s="138">
        <f t="shared" ca="1" si="209"/>
        <v>214000</v>
      </c>
      <c r="BA12228" s="138">
        <f t="shared" ca="1" si="210"/>
        <v>213999</v>
      </c>
      <c r="BB12228" s="138">
        <f t="shared" ca="1" si="211"/>
        <v>1</v>
      </c>
    </row>
    <row r="12229" spans="52:54" ht="15.75" customHeight="1">
      <c r="AZ12229" s="138">
        <f t="shared" ca="1" si="209"/>
        <v>376000</v>
      </c>
      <c r="BA12229" s="138">
        <f t="shared" ca="1" si="210"/>
        <v>375999</v>
      </c>
      <c r="BB12229" s="138">
        <f t="shared" ca="1" si="211"/>
        <v>1</v>
      </c>
    </row>
    <row r="12230" spans="52:54" ht="15.75" customHeight="1">
      <c r="AZ12230" s="138">
        <f t="shared" ca="1" si="209"/>
        <v>228000</v>
      </c>
      <c r="BA12230" s="138">
        <f t="shared" ca="1" si="210"/>
        <v>227999</v>
      </c>
      <c r="BB12230" s="138">
        <f t="shared" ca="1" si="211"/>
        <v>1</v>
      </c>
    </row>
    <row r="12231" spans="52:54" ht="15.75" customHeight="1">
      <c r="AZ12231" s="138">
        <f t="shared" ca="1" si="209"/>
        <v>137000</v>
      </c>
      <c r="BA12231" s="138">
        <f t="shared" ca="1" si="210"/>
        <v>136999</v>
      </c>
      <c r="BB12231" s="138">
        <f t="shared" ca="1" si="211"/>
        <v>1</v>
      </c>
    </row>
    <row r="12232" spans="52:54" ht="15.75" customHeight="1">
      <c r="AZ12232" s="138">
        <f t="shared" ca="1" si="209"/>
        <v>320000</v>
      </c>
      <c r="BA12232" s="138">
        <f t="shared" ca="1" si="210"/>
        <v>319999</v>
      </c>
      <c r="BB12232" s="138">
        <f t="shared" ca="1" si="211"/>
        <v>1</v>
      </c>
    </row>
    <row r="12233" spans="52:54" ht="15.75" customHeight="1">
      <c r="AZ12233" s="138">
        <f t="shared" ca="1" si="209"/>
        <v>326000</v>
      </c>
      <c r="BA12233" s="138">
        <f t="shared" ca="1" si="210"/>
        <v>325999</v>
      </c>
      <c r="BB12233" s="138">
        <f t="shared" ca="1" si="211"/>
        <v>1</v>
      </c>
    </row>
    <row r="12234" spans="52:54" ht="15.75" customHeight="1">
      <c r="AZ12234" s="138">
        <f t="shared" ca="1" si="209"/>
        <v>133000</v>
      </c>
      <c r="BA12234" s="138">
        <f t="shared" ca="1" si="210"/>
        <v>132999</v>
      </c>
      <c r="BB12234" s="138">
        <f t="shared" ca="1" si="211"/>
        <v>1</v>
      </c>
    </row>
    <row r="12235" spans="52:54" ht="15.75" customHeight="1">
      <c r="AZ12235" s="138">
        <f t="shared" ca="1" si="209"/>
        <v>398000</v>
      </c>
      <c r="BA12235" s="138">
        <f t="shared" ca="1" si="210"/>
        <v>397999</v>
      </c>
      <c r="BB12235" s="138">
        <f t="shared" ca="1" si="211"/>
        <v>1</v>
      </c>
    </row>
    <row r="12236" spans="52:54" ht="15.75" customHeight="1">
      <c r="AZ12236" s="138">
        <f t="shared" ca="1" si="209"/>
        <v>148000</v>
      </c>
      <c r="BA12236" s="138">
        <f t="shared" ca="1" si="210"/>
        <v>147999</v>
      </c>
      <c r="BB12236" s="138">
        <f t="shared" ca="1" si="211"/>
        <v>1</v>
      </c>
    </row>
    <row r="12237" spans="52:54" ht="15.75" customHeight="1">
      <c r="AZ12237" s="138">
        <f t="shared" ca="1" si="209"/>
        <v>160000</v>
      </c>
      <c r="BA12237" s="138">
        <f t="shared" ca="1" si="210"/>
        <v>159999</v>
      </c>
      <c r="BB12237" s="138">
        <f t="shared" ca="1" si="211"/>
        <v>1</v>
      </c>
    </row>
    <row r="12238" spans="52:54" ht="15.75" customHeight="1">
      <c r="AZ12238" s="138">
        <f t="shared" ca="1" si="209"/>
        <v>374000</v>
      </c>
      <c r="BA12238" s="138">
        <f t="shared" ca="1" si="210"/>
        <v>373999</v>
      </c>
      <c r="BB12238" s="138">
        <f t="shared" ca="1" si="211"/>
        <v>1</v>
      </c>
    </row>
    <row r="12239" spans="52:54" ht="15.75" customHeight="1">
      <c r="AZ12239" s="138">
        <f t="shared" ca="1" si="209"/>
        <v>184000</v>
      </c>
      <c r="BA12239" s="138">
        <f t="shared" ca="1" si="210"/>
        <v>183999</v>
      </c>
      <c r="BB12239" s="138">
        <f t="shared" ca="1" si="211"/>
        <v>1</v>
      </c>
    </row>
    <row r="12240" spans="52:54" ht="15.75" customHeight="1">
      <c r="AZ12240" s="138">
        <f t="shared" ca="1" si="209"/>
        <v>181000</v>
      </c>
      <c r="BA12240" s="138">
        <f t="shared" ca="1" si="210"/>
        <v>180999</v>
      </c>
      <c r="BB12240" s="138">
        <f t="shared" ca="1" si="211"/>
        <v>1</v>
      </c>
    </row>
    <row r="12241" spans="52:54" ht="15.75" customHeight="1">
      <c r="AZ12241" s="138">
        <f t="shared" ca="1" si="209"/>
        <v>382000</v>
      </c>
      <c r="BA12241" s="138">
        <f t="shared" ca="1" si="210"/>
        <v>381999</v>
      </c>
      <c r="BB12241" s="138">
        <f t="shared" ca="1" si="211"/>
        <v>1</v>
      </c>
    </row>
    <row r="12242" spans="52:54" ht="15.75" customHeight="1">
      <c r="AZ12242" s="138">
        <f t="shared" ca="1" si="209"/>
        <v>256000</v>
      </c>
      <c r="BA12242" s="138">
        <f t="shared" ca="1" si="210"/>
        <v>255999</v>
      </c>
      <c r="BB12242" s="138">
        <f t="shared" ca="1" si="211"/>
        <v>1</v>
      </c>
    </row>
    <row r="12243" spans="52:54" ht="15.75" customHeight="1">
      <c r="AZ12243" s="138">
        <f t="shared" ca="1" si="209"/>
        <v>119000</v>
      </c>
      <c r="BA12243" s="138">
        <f t="shared" ca="1" si="210"/>
        <v>118999</v>
      </c>
      <c r="BB12243" s="138">
        <f t="shared" ca="1" si="211"/>
        <v>1</v>
      </c>
    </row>
    <row r="12244" spans="52:54" ht="15.75" customHeight="1">
      <c r="AZ12244" s="138">
        <f t="shared" ref="AZ12244:AZ12498" ca="1" si="212">RANDBETWEEN(100,400)*1000</f>
        <v>354000</v>
      </c>
      <c r="BA12244" s="138">
        <f t="shared" ref="BA12244:BA12498" ca="1" si="213">+AZ12244-1</f>
        <v>353999</v>
      </c>
      <c r="BB12244" s="138">
        <f t="shared" ref="BB12244:BB12498" ca="1" si="214">+AZ12244-BA12244</f>
        <v>1</v>
      </c>
    </row>
    <row r="12245" spans="52:54" ht="15.75" customHeight="1">
      <c r="AZ12245" s="138">
        <f t="shared" ca="1" si="212"/>
        <v>284000</v>
      </c>
      <c r="BA12245" s="138">
        <f t="shared" ca="1" si="213"/>
        <v>283999</v>
      </c>
      <c r="BB12245" s="138">
        <f t="shared" ca="1" si="214"/>
        <v>1</v>
      </c>
    </row>
    <row r="12246" spans="52:54" ht="15.75" customHeight="1">
      <c r="AZ12246" s="138">
        <f t="shared" ca="1" si="212"/>
        <v>233000</v>
      </c>
      <c r="BA12246" s="138">
        <f t="shared" ca="1" si="213"/>
        <v>232999</v>
      </c>
      <c r="BB12246" s="138">
        <f t="shared" ca="1" si="214"/>
        <v>1</v>
      </c>
    </row>
    <row r="12247" spans="52:54" ht="15.75" customHeight="1">
      <c r="AZ12247" s="138">
        <f t="shared" ca="1" si="212"/>
        <v>329000</v>
      </c>
      <c r="BA12247" s="138">
        <f t="shared" ca="1" si="213"/>
        <v>328999</v>
      </c>
      <c r="BB12247" s="138">
        <f t="shared" ca="1" si="214"/>
        <v>1</v>
      </c>
    </row>
    <row r="12248" spans="52:54" ht="15.75" customHeight="1">
      <c r="AZ12248" s="138">
        <f t="shared" ca="1" si="212"/>
        <v>193000</v>
      </c>
      <c r="BA12248" s="138">
        <f t="shared" ca="1" si="213"/>
        <v>192999</v>
      </c>
      <c r="BB12248" s="138">
        <f t="shared" ca="1" si="214"/>
        <v>1</v>
      </c>
    </row>
    <row r="12249" spans="52:54" ht="15.75" customHeight="1">
      <c r="AZ12249" s="138">
        <f t="shared" ca="1" si="212"/>
        <v>339000</v>
      </c>
      <c r="BA12249" s="138">
        <f t="shared" ca="1" si="213"/>
        <v>338999</v>
      </c>
      <c r="BB12249" s="138">
        <f t="shared" ca="1" si="214"/>
        <v>1</v>
      </c>
    </row>
    <row r="12250" spans="52:54" ht="15.75" customHeight="1">
      <c r="AZ12250" s="138">
        <f t="shared" ca="1" si="212"/>
        <v>217000</v>
      </c>
      <c r="BA12250" s="138">
        <f t="shared" ca="1" si="213"/>
        <v>216999</v>
      </c>
      <c r="BB12250" s="138">
        <f t="shared" ca="1" si="214"/>
        <v>1</v>
      </c>
    </row>
    <row r="12251" spans="52:54" ht="15.75" customHeight="1">
      <c r="AZ12251" s="138">
        <f t="shared" ca="1" si="212"/>
        <v>257000</v>
      </c>
      <c r="BA12251" s="138">
        <f t="shared" ca="1" si="213"/>
        <v>256999</v>
      </c>
      <c r="BB12251" s="138">
        <f t="shared" ca="1" si="214"/>
        <v>1</v>
      </c>
    </row>
    <row r="12252" spans="52:54" ht="15.75" customHeight="1">
      <c r="AZ12252" s="138">
        <f t="shared" ca="1" si="212"/>
        <v>174000</v>
      </c>
      <c r="BA12252" s="138">
        <f t="shared" ca="1" si="213"/>
        <v>173999</v>
      </c>
      <c r="BB12252" s="138">
        <f t="shared" ca="1" si="214"/>
        <v>1</v>
      </c>
    </row>
    <row r="12253" spans="52:54" ht="15.75" customHeight="1">
      <c r="AZ12253" s="138">
        <f t="shared" ca="1" si="212"/>
        <v>269000</v>
      </c>
      <c r="BA12253" s="138">
        <f t="shared" ca="1" si="213"/>
        <v>268999</v>
      </c>
      <c r="BB12253" s="138">
        <f t="shared" ca="1" si="214"/>
        <v>1</v>
      </c>
    </row>
    <row r="12254" spans="52:54" ht="15.75" customHeight="1">
      <c r="AZ12254" s="138">
        <f t="shared" ca="1" si="212"/>
        <v>245000</v>
      </c>
      <c r="BA12254" s="138">
        <f t="shared" ca="1" si="213"/>
        <v>244999</v>
      </c>
      <c r="BB12254" s="138">
        <f t="shared" ca="1" si="214"/>
        <v>1</v>
      </c>
    </row>
    <row r="12255" spans="52:54" ht="15.75" customHeight="1">
      <c r="AZ12255" s="138">
        <f t="shared" ca="1" si="212"/>
        <v>170000</v>
      </c>
      <c r="BA12255" s="138">
        <f t="shared" ca="1" si="213"/>
        <v>169999</v>
      </c>
      <c r="BB12255" s="138">
        <f t="shared" ca="1" si="214"/>
        <v>1</v>
      </c>
    </row>
    <row r="12256" spans="52:54" ht="15.75" customHeight="1">
      <c r="AZ12256" s="138">
        <f t="shared" ca="1" si="212"/>
        <v>368000</v>
      </c>
      <c r="BA12256" s="138">
        <f t="shared" ca="1" si="213"/>
        <v>367999</v>
      </c>
      <c r="BB12256" s="138">
        <f t="shared" ca="1" si="214"/>
        <v>1</v>
      </c>
    </row>
    <row r="12257" spans="52:54" ht="15.75" customHeight="1">
      <c r="AZ12257" s="138">
        <f t="shared" ca="1" si="212"/>
        <v>119000</v>
      </c>
      <c r="BA12257" s="138">
        <f t="shared" ca="1" si="213"/>
        <v>118999</v>
      </c>
      <c r="BB12257" s="138">
        <f t="shared" ca="1" si="214"/>
        <v>1</v>
      </c>
    </row>
    <row r="12258" spans="52:54" ht="15.75" customHeight="1">
      <c r="AZ12258" s="138">
        <f t="shared" ca="1" si="212"/>
        <v>393000</v>
      </c>
      <c r="BA12258" s="138">
        <f t="shared" ca="1" si="213"/>
        <v>392999</v>
      </c>
      <c r="BB12258" s="138">
        <f t="shared" ca="1" si="214"/>
        <v>1</v>
      </c>
    </row>
    <row r="12259" spans="52:54" ht="15.75" customHeight="1">
      <c r="AZ12259" s="138">
        <f t="shared" ca="1" si="212"/>
        <v>390000</v>
      </c>
      <c r="BA12259" s="138">
        <f t="shared" ca="1" si="213"/>
        <v>389999</v>
      </c>
      <c r="BB12259" s="138">
        <f t="shared" ca="1" si="214"/>
        <v>1</v>
      </c>
    </row>
    <row r="12260" spans="52:54" ht="15.75" customHeight="1">
      <c r="AZ12260" s="138">
        <f t="shared" ca="1" si="212"/>
        <v>204000</v>
      </c>
      <c r="BA12260" s="138">
        <f t="shared" ca="1" si="213"/>
        <v>203999</v>
      </c>
      <c r="BB12260" s="138">
        <f t="shared" ca="1" si="214"/>
        <v>1</v>
      </c>
    </row>
    <row r="12261" spans="52:54" ht="15.75" customHeight="1">
      <c r="AZ12261" s="138">
        <f t="shared" ca="1" si="212"/>
        <v>392000</v>
      </c>
      <c r="BA12261" s="138">
        <f t="shared" ca="1" si="213"/>
        <v>391999</v>
      </c>
      <c r="BB12261" s="138">
        <f t="shared" ca="1" si="214"/>
        <v>1</v>
      </c>
    </row>
    <row r="12262" spans="52:54" ht="15.75" customHeight="1">
      <c r="AZ12262" s="138">
        <f t="shared" ca="1" si="212"/>
        <v>235000</v>
      </c>
      <c r="BA12262" s="138">
        <f t="shared" ca="1" si="213"/>
        <v>234999</v>
      </c>
      <c r="BB12262" s="138">
        <f t="shared" ca="1" si="214"/>
        <v>1</v>
      </c>
    </row>
    <row r="12263" spans="52:54" ht="15.75" customHeight="1">
      <c r="AZ12263" s="138">
        <f t="shared" ca="1" si="212"/>
        <v>107000</v>
      </c>
      <c r="BA12263" s="138">
        <f t="shared" ca="1" si="213"/>
        <v>106999</v>
      </c>
      <c r="BB12263" s="138">
        <f t="shared" ca="1" si="214"/>
        <v>1</v>
      </c>
    </row>
    <row r="12264" spans="52:54" ht="15.75" customHeight="1">
      <c r="AZ12264" s="138">
        <f t="shared" ca="1" si="212"/>
        <v>235000</v>
      </c>
      <c r="BA12264" s="138">
        <f t="shared" ca="1" si="213"/>
        <v>234999</v>
      </c>
      <c r="BB12264" s="138">
        <f t="shared" ca="1" si="214"/>
        <v>1</v>
      </c>
    </row>
    <row r="12265" spans="52:54" ht="15.75" customHeight="1">
      <c r="AZ12265" s="138">
        <f t="shared" ca="1" si="212"/>
        <v>300000</v>
      </c>
      <c r="BA12265" s="138">
        <f t="shared" ca="1" si="213"/>
        <v>299999</v>
      </c>
      <c r="BB12265" s="138">
        <f t="shared" ca="1" si="214"/>
        <v>1</v>
      </c>
    </row>
    <row r="12266" spans="52:54" ht="15.75" customHeight="1">
      <c r="AZ12266" s="138">
        <f t="shared" ca="1" si="212"/>
        <v>100000</v>
      </c>
      <c r="BA12266" s="138">
        <f t="shared" ca="1" si="213"/>
        <v>99999</v>
      </c>
      <c r="BB12266" s="138">
        <f t="shared" ca="1" si="214"/>
        <v>1</v>
      </c>
    </row>
    <row r="12267" spans="52:54" ht="15.75" customHeight="1">
      <c r="AZ12267" s="138">
        <f t="shared" ca="1" si="212"/>
        <v>305000</v>
      </c>
      <c r="BA12267" s="138">
        <f t="shared" ca="1" si="213"/>
        <v>304999</v>
      </c>
      <c r="BB12267" s="138">
        <f t="shared" ca="1" si="214"/>
        <v>1</v>
      </c>
    </row>
    <row r="12268" spans="52:54" ht="15.75" customHeight="1">
      <c r="AZ12268" s="138">
        <f t="shared" ca="1" si="212"/>
        <v>369000</v>
      </c>
      <c r="BA12268" s="138">
        <f t="shared" ca="1" si="213"/>
        <v>368999</v>
      </c>
      <c r="BB12268" s="138">
        <f t="shared" ca="1" si="214"/>
        <v>1</v>
      </c>
    </row>
    <row r="12269" spans="52:54" ht="15.75" customHeight="1">
      <c r="AZ12269" s="138">
        <f t="shared" ca="1" si="212"/>
        <v>258000</v>
      </c>
      <c r="BA12269" s="138">
        <f t="shared" ca="1" si="213"/>
        <v>257999</v>
      </c>
      <c r="BB12269" s="138">
        <f t="shared" ca="1" si="214"/>
        <v>1</v>
      </c>
    </row>
    <row r="12270" spans="52:54" ht="15.75" customHeight="1">
      <c r="AZ12270" s="138">
        <f t="shared" ca="1" si="212"/>
        <v>294000</v>
      </c>
      <c r="BA12270" s="138">
        <f t="shared" ca="1" si="213"/>
        <v>293999</v>
      </c>
      <c r="BB12270" s="138">
        <f t="shared" ca="1" si="214"/>
        <v>1</v>
      </c>
    </row>
    <row r="12271" spans="52:54" ht="15.75" customHeight="1">
      <c r="AZ12271" s="138">
        <f t="shared" ca="1" si="212"/>
        <v>298000</v>
      </c>
      <c r="BA12271" s="138">
        <f t="shared" ca="1" si="213"/>
        <v>297999</v>
      </c>
      <c r="BB12271" s="138">
        <f t="shared" ca="1" si="214"/>
        <v>1</v>
      </c>
    </row>
    <row r="12272" spans="52:54" ht="15.75" customHeight="1">
      <c r="AZ12272" s="138">
        <f t="shared" ca="1" si="212"/>
        <v>203000</v>
      </c>
      <c r="BA12272" s="138">
        <f t="shared" ca="1" si="213"/>
        <v>202999</v>
      </c>
      <c r="BB12272" s="138">
        <f t="shared" ca="1" si="214"/>
        <v>1</v>
      </c>
    </row>
    <row r="12273" spans="52:54" ht="15.75" customHeight="1">
      <c r="AZ12273" s="138">
        <f t="shared" ca="1" si="212"/>
        <v>294000</v>
      </c>
      <c r="BA12273" s="138">
        <f t="shared" ca="1" si="213"/>
        <v>293999</v>
      </c>
      <c r="BB12273" s="138">
        <f t="shared" ca="1" si="214"/>
        <v>1</v>
      </c>
    </row>
    <row r="12274" spans="52:54" ht="15.75" customHeight="1">
      <c r="AZ12274" s="138">
        <f t="shared" ca="1" si="212"/>
        <v>357000</v>
      </c>
      <c r="BA12274" s="138">
        <f t="shared" ca="1" si="213"/>
        <v>356999</v>
      </c>
      <c r="BB12274" s="138">
        <f t="shared" ca="1" si="214"/>
        <v>1</v>
      </c>
    </row>
    <row r="12275" spans="52:54" ht="15.75" customHeight="1">
      <c r="AZ12275" s="138">
        <f t="shared" ca="1" si="212"/>
        <v>328000</v>
      </c>
      <c r="BA12275" s="138">
        <f t="shared" ca="1" si="213"/>
        <v>327999</v>
      </c>
      <c r="BB12275" s="138">
        <f t="shared" ca="1" si="214"/>
        <v>1</v>
      </c>
    </row>
    <row r="12276" spans="52:54" ht="15.75" customHeight="1">
      <c r="AZ12276" s="138">
        <f t="shared" ca="1" si="212"/>
        <v>101000</v>
      </c>
      <c r="BA12276" s="138">
        <f t="shared" ca="1" si="213"/>
        <v>100999</v>
      </c>
      <c r="BB12276" s="138">
        <f t="shared" ca="1" si="214"/>
        <v>1</v>
      </c>
    </row>
    <row r="12277" spans="52:54" ht="15.75" customHeight="1">
      <c r="AZ12277" s="138">
        <f t="shared" ca="1" si="212"/>
        <v>148000</v>
      </c>
      <c r="BA12277" s="138">
        <f t="shared" ca="1" si="213"/>
        <v>147999</v>
      </c>
      <c r="BB12277" s="138">
        <f t="shared" ca="1" si="214"/>
        <v>1</v>
      </c>
    </row>
    <row r="12278" spans="52:54" ht="15.75" customHeight="1">
      <c r="AZ12278" s="138">
        <f t="shared" ca="1" si="212"/>
        <v>171000</v>
      </c>
      <c r="BA12278" s="138">
        <f t="shared" ca="1" si="213"/>
        <v>170999</v>
      </c>
      <c r="BB12278" s="138">
        <f t="shared" ca="1" si="214"/>
        <v>1</v>
      </c>
    </row>
    <row r="12279" spans="52:54" ht="15.75" customHeight="1">
      <c r="AZ12279" s="138">
        <f t="shared" ca="1" si="212"/>
        <v>183000</v>
      </c>
      <c r="BA12279" s="138">
        <f t="shared" ca="1" si="213"/>
        <v>182999</v>
      </c>
      <c r="BB12279" s="138">
        <f t="shared" ca="1" si="214"/>
        <v>1</v>
      </c>
    </row>
    <row r="12280" spans="52:54" ht="15.75" customHeight="1">
      <c r="AZ12280" s="138">
        <f t="shared" ca="1" si="212"/>
        <v>136000</v>
      </c>
      <c r="BA12280" s="138">
        <f t="shared" ca="1" si="213"/>
        <v>135999</v>
      </c>
      <c r="BB12280" s="138">
        <f t="shared" ca="1" si="214"/>
        <v>1</v>
      </c>
    </row>
    <row r="12281" spans="52:54" ht="15.75" customHeight="1">
      <c r="AZ12281" s="138">
        <f t="shared" ca="1" si="212"/>
        <v>282000</v>
      </c>
      <c r="BA12281" s="138">
        <f t="shared" ca="1" si="213"/>
        <v>281999</v>
      </c>
      <c r="BB12281" s="138">
        <f t="shared" ca="1" si="214"/>
        <v>1</v>
      </c>
    </row>
    <row r="12282" spans="52:54" ht="15.75" customHeight="1">
      <c r="AZ12282" s="138">
        <f t="shared" ca="1" si="212"/>
        <v>354000</v>
      </c>
      <c r="BA12282" s="138">
        <f t="shared" ca="1" si="213"/>
        <v>353999</v>
      </c>
      <c r="BB12282" s="138">
        <f t="shared" ca="1" si="214"/>
        <v>1</v>
      </c>
    </row>
    <row r="12283" spans="52:54" ht="15.75" customHeight="1">
      <c r="AZ12283" s="138">
        <f t="shared" ca="1" si="212"/>
        <v>205000</v>
      </c>
      <c r="BA12283" s="138">
        <f t="shared" ca="1" si="213"/>
        <v>204999</v>
      </c>
      <c r="BB12283" s="138">
        <f t="shared" ca="1" si="214"/>
        <v>1</v>
      </c>
    </row>
    <row r="12284" spans="52:54" ht="15.75" customHeight="1">
      <c r="AZ12284" s="138">
        <f t="shared" ca="1" si="212"/>
        <v>184000</v>
      </c>
      <c r="BA12284" s="138">
        <f t="shared" ca="1" si="213"/>
        <v>183999</v>
      </c>
      <c r="BB12284" s="138">
        <f t="shared" ca="1" si="214"/>
        <v>1</v>
      </c>
    </row>
    <row r="12285" spans="52:54" ht="15.75" customHeight="1">
      <c r="AZ12285" s="138">
        <f t="shared" ca="1" si="212"/>
        <v>165000</v>
      </c>
      <c r="BA12285" s="138">
        <f t="shared" ca="1" si="213"/>
        <v>164999</v>
      </c>
      <c r="BB12285" s="138">
        <f t="shared" ca="1" si="214"/>
        <v>1</v>
      </c>
    </row>
    <row r="12286" spans="52:54" ht="15.75" customHeight="1">
      <c r="AZ12286" s="138">
        <f t="shared" ca="1" si="212"/>
        <v>344000</v>
      </c>
      <c r="BA12286" s="138">
        <f t="shared" ca="1" si="213"/>
        <v>343999</v>
      </c>
      <c r="BB12286" s="138">
        <f t="shared" ca="1" si="214"/>
        <v>1</v>
      </c>
    </row>
    <row r="12287" spans="52:54" ht="15.75" customHeight="1">
      <c r="AZ12287" s="138">
        <f t="shared" ca="1" si="212"/>
        <v>310000</v>
      </c>
      <c r="BA12287" s="138">
        <f t="shared" ca="1" si="213"/>
        <v>309999</v>
      </c>
      <c r="BB12287" s="138">
        <f t="shared" ca="1" si="214"/>
        <v>1</v>
      </c>
    </row>
    <row r="12288" spans="52:54" ht="15.75" customHeight="1">
      <c r="AZ12288" s="138">
        <f t="shared" ca="1" si="212"/>
        <v>382000</v>
      </c>
      <c r="BA12288" s="138">
        <f t="shared" ca="1" si="213"/>
        <v>381999</v>
      </c>
      <c r="BB12288" s="138">
        <f t="shared" ca="1" si="214"/>
        <v>1</v>
      </c>
    </row>
    <row r="12289" spans="52:54" ht="15.75" customHeight="1">
      <c r="AZ12289" s="138">
        <f t="shared" ca="1" si="212"/>
        <v>150000</v>
      </c>
      <c r="BA12289" s="138">
        <f t="shared" ca="1" si="213"/>
        <v>149999</v>
      </c>
      <c r="BB12289" s="138">
        <f t="shared" ca="1" si="214"/>
        <v>1</v>
      </c>
    </row>
    <row r="12290" spans="52:54" ht="15.75" customHeight="1">
      <c r="AZ12290" s="138">
        <f t="shared" ca="1" si="212"/>
        <v>380000</v>
      </c>
      <c r="BA12290" s="138">
        <f t="shared" ca="1" si="213"/>
        <v>379999</v>
      </c>
      <c r="BB12290" s="138">
        <f t="shared" ca="1" si="214"/>
        <v>1</v>
      </c>
    </row>
    <row r="12291" spans="52:54" ht="15.75" customHeight="1">
      <c r="AZ12291" s="138">
        <f t="shared" ca="1" si="212"/>
        <v>211000</v>
      </c>
      <c r="BA12291" s="138">
        <f t="shared" ca="1" si="213"/>
        <v>210999</v>
      </c>
      <c r="BB12291" s="138">
        <f t="shared" ca="1" si="214"/>
        <v>1</v>
      </c>
    </row>
    <row r="12292" spans="52:54" ht="15.75" customHeight="1">
      <c r="AZ12292" s="138">
        <f t="shared" ca="1" si="212"/>
        <v>307000</v>
      </c>
      <c r="BA12292" s="138">
        <f t="shared" ca="1" si="213"/>
        <v>306999</v>
      </c>
      <c r="BB12292" s="138">
        <f t="shared" ca="1" si="214"/>
        <v>1</v>
      </c>
    </row>
    <row r="12293" spans="52:54" ht="15.75" customHeight="1">
      <c r="AZ12293" s="138">
        <f t="shared" ca="1" si="212"/>
        <v>325000</v>
      </c>
      <c r="BA12293" s="138">
        <f t="shared" ca="1" si="213"/>
        <v>324999</v>
      </c>
      <c r="BB12293" s="138">
        <f t="shared" ca="1" si="214"/>
        <v>1</v>
      </c>
    </row>
    <row r="12294" spans="52:54" ht="15.75" customHeight="1">
      <c r="AZ12294" s="138">
        <f t="shared" ca="1" si="212"/>
        <v>271000</v>
      </c>
      <c r="BA12294" s="138">
        <f t="shared" ca="1" si="213"/>
        <v>270999</v>
      </c>
      <c r="BB12294" s="138">
        <f t="shared" ca="1" si="214"/>
        <v>1</v>
      </c>
    </row>
    <row r="12295" spans="52:54" ht="15.75" customHeight="1">
      <c r="AZ12295" s="138">
        <f t="shared" ca="1" si="212"/>
        <v>298000</v>
      </c>
      <c r="BA12295" s="138">
        <f t="shared" ca="1" si="213"/>
        <v>297999</v>
      </c>
      <c r="BB12295" s="138">
        <f t="shared" ca="1" si="214"/>
        <v>1</v>
      </c>
    </row>
    <row r="12296" spans="52:54" ht="15.75" customHeight="1">
      <c r="AZ12296" s="138">
        <f t="shared" ca="1" si="212"/>
        <v>105000</v>
      </c>
      <c r="BA12296" s="138">
        <f t="shared" ca="1" si="213"/>
        <v>104999</v>
      </c>
      <c r="BB12296" s="138">
        <f t="shared" ca="1" si="214"/>
        <v>1</v>
      </c>
    </row>
    <row r="12297" spans="52:54" ht="15.75" customHeight="1">
      <c r="AZ12297" s="138">
        <f t="shared" ca="1" si="212"/>
        <v>263000</v>
      </c>
      <c r="BA12297" s="138">
        <f t="shared" ca="1" si="213"/>
        <v>262999</v>
      </c>
      <c r="BB12297" s="138">
        <f t="shared" ca="1" si="214"/>
        <v>1</v>
      </c>
    </row>
    <row r="12298" spans="52:54" ht="15.75" customHeight="1">
      <c r="AZ12298" s="138">
        <f t="shared" ca="1" si="212"/>
        <v>369000</v>
      </c>
      <c r="BA12298" s="138">
        <f t="shared" ca="1" si="213"/>
        <v>368999</v>
      </c>
      <c r="BB12298" s="138">
        <f t="shared" ca="1" si="214"/>
        <v>1</v>
      </c>
    </row>
    <row r="12299" spans="52:54" ht="15.75" customHeight="1">
      <c r="AZ12299" s="138">
        <f t="shared" ca="1" si="212"/>
        <v>143000</v>
      </c>
      <c r="BA12299" s="138">
        <f t="shared" ca="1" si="213"/>
        <v>142999</v>
      </c>
      <c r="BB12299" s="138">
        <f t="shared" ca="1" si="214"/>
        <v>1</v>
      </c>
    </row>
    <row r="12300" spans="52:54" ht="15.75" customHeight="1">
      <c r="AZ12300" s="138">
        <f t="shared" ca="1" si="212"/>
        <v>176000</v>
      </c>
      <c r="BA12300" s="138">
        <f t="shared" ca="1" si="213"/>
        <v>175999</v>
      </c>
      <c r="BB12300" s="138">
        <f t="shared" ca="1" si="214"/>
        <v>1</v>
      </c>
    </row>
    <row r="12301" spans="52:54" ht="15.75" customHeight="1">
      <c r="AZ12301" s="138">
        <f t="shared" ca="1" si="212"/>
        <v>107000</v>
      </c>
      <c r="BA12301" s="138">
        <f t="shared" ca="1" si="213"/>
        <v>106999</v>
      </c>
      <c r="BB12301" s="138">
        <f t="shared" ca="1" si="214"/>
        <v>1</v>
      </c>
    </row>
    <row r="12302" spans="52:54" ht="15.75" customHeight="1">
      <c r="AZ12302" s="138">
        <f t="shared" ca="1" si="212"/>
        <v>205000</v>
      </c>
      <c r="BA12302" s="138">
        <f t="shared" ca="1" si="213"/>
        <v>204999</v>
      </c>
      <c r="BB12302" s="138">
        <f t="shared" ca="1" si="214"/>
        <v>1</v>
      </c>
    </row>
    <row r="12303" spans="52:54" ht="15.75" customHeight="1">
      <c r="AZ12303" s="138">
        <f t="shared" ca="1" si="212"/>
        <v>137000</v>
      </c>
      <c r="BA12303" s="138">
        <f t="shared" ca="1" si="213"/>
        <v>136999</v>
      </c>
      <c r="BB12303" s="138">
        <f t="shared" ca="1" si="214"/>
        <v>1</v>
      </c>
    </row>
    <row r="12304" spans="52:54" ht="15.75" customHeight="1">
      <c r="AZ12304" s="138">
        <f t="shared" ca="1" si="212"/>
        <v>101000</v>
      </c>
      <c r="BA12304" s="138">
        <f t="shared" ca="1" si="213"/>
        <v>100999</v>
      </c>
      <c r="BB12304" s="138">
        <f t="shared" ca="1" si="214"/>
        <v>1</v>
      </c>
    </row>
    <row r="12305" spans="52:54" ht="15.75" customHeight="1">
      <c r="AZ12305" s="138">
        <f t="shared" ca="1" si="212"/>
        <v>348000</v>
      </c>
      <c r="BA12305" s="138">
        <f t="shared" ca="1" si="213"/>
        <v>347999</v>
      </c>
      <c r="BB12305" s="138">
        <f t="shared" ca="1" si="214"/>
        <v>1</v>
      </c>
    </row>
    <row r="12306" spans="52:54" ht="15.75" customHeight="1">
      <c r="AZ12306" s="138">
        <f t="shared" ca="1" si="212"/>
        <v>386000</v>
      </c>
      <c r="BA12306" s="138">
        <f t="shared" ca="1" si="213"/>
        <v>385999</v>
      </c>
      <c r="BB12306" s="138">
        <f t="shared" ca="1" si="214"/>
        <v>1</v>
      </c>
    </row>
    <row r="12307" spans="52:54" ht="15.75" customHeight="1">
      <c r="AZ12307" s="138">
        <f t="shared" ca="1" si="212"/>
        <v>276000</v>
      </c>
      <c r="BA12307" s="138">
        <f t="shared" ca="1" si="213"/>
        <v>275999</v>
      </c>
      <c r="BB12307" s="138">
        <f t="shared" ca="1" si="214"/>
        <v>1</v>
      </c>
    </row>
    <row r="12308" spans="52:54" ht="15.75" customHeight="1">
      <c r="AZ12308" s="138">
        <f t="shared" ca="1" si="212"/>
        <v>221000</v>
      </c>
      <c r="BA12308" s="138">
        <f t="shared" ca="1" si="213"/>
        <v>220999</v>
      </c>
      <c r="BB12308" s="138">
        <f t="shared" ca="1" si="214"/>
        <v>1</v>
      </c>
    </row>
    <row r="12309" spans="52:54" ht="15.75" customHeight="1">
      <c r="AZ12309" s="138">
        <f t="shared" ca="1" si="212"/>
        <v>109000</v>
      </c>
      <c r="BA12309" s="138">
        <f t="shared" ca="1" si="213"/>
        <v>108999</v>
      </c>
      <c r="BB12309" s="138">
        <f t="shared" ca="1" si="214"/>
        <v>1</v>
      </c>
    </row>
    <row r="12310" spans="52:54" ht="15.75" customHeight="1">
      <c r="AZ12310" s="138">
        <f t="shared" ca="1" si="212"/>
        <v>102000</v>
      </c>
      <c r="BA12310" s="138">
        <f t="shared" ca="1" si="213"/>
        <v>101999</v>
      </c>
      <c r="BB12310" s="138">
        <f t="shared" ca="1" si="214"/>
        <v>1</v>
      </c>
    </row>
    <row r="12311" spans="52:54" ht="15.75" customHeight="1">
      <c r="AZ12311" s="138">
        <f t="shared" ca="1" si="212"/>
        <v>175000</v>
      </c>
      <c r="BA12311" s="138">
        <f t="shared" ca="1" si="213"/>
        <v>174999</v>
      </c>
      <c r="BB12311" s="138">
        <f t="shared" ca="1" si="214"/>
        <v>1</v>
      </c>
    </row>
    <row r="12312" spans="52:54" ht="15.75" customHeight="1">
      <c r="AZ12312" s="138">
        <f t="shared" ca="1" si="212"/>
        <v>276000</v>
      </c>
      <c r="BA12312" s="138">
        <f t="shared" ca="1" si="213"/>
        <v>275999</v>
      </c>
      <c r="BB12312" s="138">
        <f t="shared" ca="1" si="214"/>
        <v>1</v>
      </c>
    </row>
    <row r="12313" spans="52:54" ht="15.75" customHeight="1">
      <c r="AZ12313" s="138">
        <f t="shared" ca="1" si="212"/>
        <v>286000</v>
      </c>
      <c r="BA12313" s="138">
        <f t="shared" ca="1" si="213"/>
        <v>285999</v>
      </c>
      <c r="BB12313" s="138">
        <f t="shared" ca="1" si="214"/>
        <v>1</v>
      </c>
    </row>
    <row r="12314" spans="52:54" ht="15.75" customHeight="1">
      <c r="AZ12314" s="138">
        <f t="shared" ca="1" si="212"/>
        <v>266000</v>
      </c>
      <c r="BA12314" s="138">
        <f t="shared" ca="1" si="213"/>
        <v>265999</v>
      </c>
      <c r="BB12314" s="138">
        <f t="shared" ca="1" si="214"/>
        <v>1</v>
      </c>
    </row>
    <row r="12315" spans="52:54" ht="15.75" customHeight="1">
      <c r="AZ12315" s="138">
        <f t="shared" ca="1" si="212"/>
        <v>137000</v>
      </c>
      <c r="BA12315" s="138">
        <f t="shared" ca="1" si="213"/>
        <v>136999</v>
      </c>
      <c r="BB12315" s="138">
        <f t="shared" ca="1" si="214"/>
        <v>1</v>
      </c>
    </row>
    <row r="12316" spans="52:54" ht="15.75" customHeight="1">
      <c r="AZ12316" s="138">
        <f t="shared" ca="1" si="212"/>
        <v>149000</v>
      </c>
      <c r="BA12316" s="138">
        <f t="shared" ca="1" si="213"/>
        <v>148999</v>
      </c>
      <c r="BB12316" s="138">
        <f t="shared" ca="1" si="214"/>
        <v>1</v>
      </c>
    </row>
    <row r="12317" spans="52:54" ht="15.75" customHeight="1">
      <c r="AZ12317" s="138">
        <f t="shared" ca="1" si="212"/>
        <v>334000</v>
      </c>
      <c r="BA12317" s="138">
        <f t="shared" ca="1" si="213"/>
        <v>333999</v>
      </c>
      <c r="BB12317" s="138">
        <f t="shared" ca="1" si="214"/>
        <v>1</v>
      </c>
    </row>
    <row r="12318" spans="52:54" ht="15.75" customHeight="1">
      <c r="AZ12318" s="138">
        <f t="shared" ca="1" si="212"/>
        <v>181000</v>
      </c>
      <c r="BA12318" s="138">
        <f t="shared" ca="1" si="213"/>
        <v>180999</v>
      </c>
      <c r="BB12318" s="138">
        <f t="shared" ca="1" si="214"/>
        <v>1</v>
      </c>
    </row>
    <row r="12319" spans="52:54" ht="15.75" customHeight="1">
      <c r="AZ12319" s="138">
        <f t="shared" ca="1" si="212"/>
        <v>170000</v>
      </c>
      <c r="BA12319" s="138">
        <f t="shared" ca="1" si="213"/>
        <v>169999</v>
      </c>
      <c r="BB12319" s="138">
        <f t="shared" ca="1" si="214"/>
        <v>1</v>
      </c>
    </row>
    <row r="12320" spans="52:54" ht="15.75" customHeight="1">
      <c r="AZ12320" s="138">
        <f t="shared" ca="1" si="212"/>
        <v>167000</v>
      </c>
      <c r="BA12320" s="138">
        <f t="shared" ca="1" si="213"/>
        <v>166999</v>
      </c>
      <c r="BB12320" s="138">
        <f t="shared" ca="1" si="214"/>
        <v>1</v>
      </c>
    </row>
    <row r="12321" spans="52:54" ht="15.75" customHeight="1">
      <c r="AZ12321" s="138">
        <f t="shared" ca="1" si="212"/>
        <v>397000</v>
      </c>
      <c r="BA12321" s="138">
        <f t="shared" ca="1" si="213"/>
        <v>396999</v>
      </c>
      <c r="BB12321" s="138">
        <f t="shared" ca="1" si="214"/>
        <v>1</v>
      </c>
    </row>
    <row r="12322" spans="52:54" ht="15.75" customHeight="1">
      <c r="AZ12322" s="138">
        <f t="shared" ca="1" si="212"/>
        <v>333000</v>
      </c>
      <c r="BA12322" s="138">
        <f t="shared" ca="1" si="213"/>
        <v>332999</v>
      </c>
      <c r="BB12322" s="138">
        <f t="shared" ca="1" si="214"/>
        <v>1</v>
      </c>
    </row>
    <row r="12323" spans="52:54" ht="15.75" customHeight="1">
      <c r="AZ12323" s="138">
        <f t="shared" ca="1" si="212"/>
        <v>250000</v>
      </c>
      <c r="BA12323" s="138">
        <f t="shared" ca="1" si="213"/>
        <v>249999</v>
      </c>
      <c r="BB12323" s="138">
        <f t="shared" ca="1" si="214"/>
        <v>1</v>
      </c>
    </row>
    <row r="12324" spans="52:54" ht="15.75" customHeight="1">
      <c r="AZ12324" s="138">
        <f t="shared" ca="1" si="212"/>
        <v>339000</v>
      </c>
      <c r="BA12324" s="138">
        <f t="shared" ca="1" si="213"/>
        <v>338999</v>
      </c>
      <c r="BB12324" s="138">
        <f t="shared" ca="1" si="214"/>
        <v>1</v>
      </c>
    </row>
    <row r="12325" spans="52:54" ht="15.75" customHeight="1">
      <c r="AZ12325" s="138">
        <f t="shared" ca="1" si="212"/>
        <v>289000</v>
      </c>
      <c r="BA12325" s="138">
        <f t="shared" ca="1" si="213"/>
        <v>288999</v>
      </c>
      <c r="BB12325" s="138">
        <f t="shared" ca="1" si="214"/>
        <v>1</v>
      </c>
    </row>
    <row r="12326" spans="52:54" ht="15.75" customHeight="1">
      <c r="AZ12326" s="138">
        <f t="shared" ca="1" si="212"/>
        <v>108000</v>
      </c>
      <c r="BA12326" s="138">
        <f t="shared" ca="1" si="213"/>
        <v>107999</v>
      </c>
      <c r="BB12326" s="138">
        <f t="shared" ca="1" si="214"/>
        <v>1</v>
      </c>
    </row>
    <row r="12327" spans="52:54" ht="15.75" customHeight="1">
      <c r="AZ12327" s="138">
        <f t="shared" ca="1" si="212"/>
        <v>391000</v>
      </c>
      <c r="BA12327" s="138">
        <f t="shared" ca="1" si="213"/>
        <v>390999</v>
      </c>
      <c r="BB12327" s="138">
        <f t="shared" ca="1" si="214"/>
        <v>1</v>
      </c>
    </row>
    <row r="12328" spans="52:54" ht="15.75" customHeight="1">
      <c r="AZ12328" s="138">
        <f t="shared" ca="1" si="212"/>
        <v>331000</v>
      </c>
      <c r="BA12328" s="138">
        <f t="shared" ca="1" si="213"/>
        <v>330999</v>
      </c>
      <c r="BB12328" s="138">
        <f t="shared" ca="1" si="214"/>
        <v>1</v>
      </c>
    </row>
    <row r="12329" spans="52:54" ht="15.75" customHeight="1">
      <c r="AZ12329" s="138">
        <f t="shared" ca="1" si="212"/>
        <v>191000</v>
      </c>
      <c r="BA12329" s="138">
        <f t="shared" ca="1" si="213"/>
        <v>190999</v>
      </c>
      <c r="BB12329" s="138">
        <f t="shared" ca="1" si="214"/>
        <v>1</v>
      </c>
    </row>
    <row r="12330" spans="52:54" ht="15.75" customHeight="1">
      <c r="AZ12330" s="138">
        <f t="shared" ca="1" si="212"/>
        <v>214000</v>
      </c>
      <c r="BA12330" s="138">
        <f t="shared" ca="1" si="213"/>
        <v>213999</v>
      </c>
      <c r="BB12330" s="138">
        <f t="shared" ca="1" si="214"/>
        <v>1</v>
      </c>
    </row>
    <row r="12331" spans="52:54" ht="15.75" customHeight="1">
      <c r="AZ12331" s="138">
        <f t="shared" ca="1" si="212"/>
        <v>265000</v>
      </c>
      <c r="BA12331" s="138">
        <f t="shared" ca="1" si="213"/>
        <v>264999</v>
      </c>
      <c r="BB12331" s="138">
        <f t="shared" ca="1" si="214"/>
        <v>1</v>
      </c>
    </row>
    <row r="12332" spans="52:54" ht="15.75" customHeight="1">
      <c r="AZ12332" s="138">
        <f t="shared" ca="1" si="212"/>
        <v>398000</v>
      </c>
      <c r="BA12332" s="138">
        <f t="shared" ca="1" si="213"/>
        <v>397999</v>
      </c>
      <c r="BB12332" s="138">
        <f t="shared" ca="1" si="214"/>
        <v>1</v>
      </c>
    </row>
    <row r="12333" spans="52:54" ht="15.75" customHeight="1">
      <c r="AZ12333" s="138">
        <f t="shared" ca="1" si="212"/>
        <v>110000</v>
      </c>
      <c r="BA12333" s="138">
        <f t="shared" ca="1" si="213"/>
        <v>109999</v>
      </c>
      <c r="BB12333" s="138">
        <f t="shared" ca="1" si="214"/>
        <v>1</v>
      </c>
    </row>
    <row r="12334" spans="52:54" ht="15.75" customHeight="1">
      <c r="AZ12334" s="138">
        <f t="shared" ca="1" si="212"/>
        <v>326000</v>
      </c>
      <c r="BA12334" s="138">
        <f t="shared" ca="1" si="213"/>
        <v>325999</v>
      </c>
      <c r="BB12334" s="138">
        <f t="shared" ca="1" si="214"/>
        <v>1</v>
      </c>
    </row>
    <row r="12335" spans="52:54" ht="15.75" customHeight="1">
      <c r="AZ12335" s="138">
        <f t="shared" ca="1" si="212"/>
        <v>316000</v>
      </c>
      <c r="BA12335" s="138">
        <f t="shared" ca="1" si="213"/>
        <v>315999</v>
      </c>
      <c r="BB12335" s="138">
        <f t="shared" ca="1" si="214"/>
        <v>1</v>
      </c>
    </row>
    <row r="12336" spans="52:54" ht="15.75" customHeight="1">
      <c r="AZ12336" s="138">
        <f t="shared" ca="1" si="212"/>
        <v>377000</v>
      </c>
      <c r="BA12336" s="138">
        <f t="shared" ca="1" si="213"/>
        <v>376999</v>
      </c>
      <c r="BB12336" s="138">
        <f t="shared" ca="1" si="214"/>
        <v>1</v>
      </c>
    </row>
    <row r="12337" spans="52:54" ht="15.75" customHeight="1">
      <c r="AZ12337" s="138">
        <f t="shared" ca="1" si="212"/>
        <v>302000</v>
      </c>
      <c r="BA12337" s="138">
        <f t="shared" ca="1" si="213"/>
        <v>301999</v>
      </c>
      <c r="BB12337" s="138">
        <f t="shared" ca="1" si="214"/>
        <v>1</v>
      </c>
    </row>
    <row r="12338" spans="52:54" ht="15.75" customHeight="1">
      <c r="AZ12338" s="138">
        <f t="shared" ca="1" si="212"/>
        <v>157000</v>
      </c>
      <c r="BA12338" s="138">
        <f t="shared" ca="1" si="213"/>
        <v>156999</v>
      </c>
      <c r="BB12338" s="138">
        <f t="shared" ca="1" si="214"/>
        <v>1</v>
      </c>
    </row>
    <row r="12339" spans="52:54" ht="15.75" customHeight="1">
      <c r="AZ12339" s="138">
        <f t="shared" ca="1" si="212"/>
        <v>194000</v>
      </c>
      <c r="BA12339" s="138">
        <f t="shared" ca="1" si="213"/>
        <v>193999</v>
      </c>
      <c r="BB12339" s="138">
        <f t="shared" ca="1" si="214"/>
        <v>1</v>
      </c>
    </row>
    <row r="12340" spans="52:54" ht="15.75" customHeight="1">
      <c r="AZ12340" s="138">
        <f t="shared" ca="1" si="212"/>
        <v>320000</v>
      </c>
      <c r="BA12340" s="138">
        <f t="shared" ca="1" si="213"/>
        <v>319999</v>
      </c>
      <c r="BB12340" s="138">
        <f t="shared" ca="1" si="214"/>
        <v>1</v>
      </c>
    </row>
    <row r="12341" spans="52:54" ht="15.75" customHeight="1">
      <c r="AZ12341" s="138">
        <f t="shared" ca="1" si="212"/>
        <v>331000</v>
      </c>
      <c r="BA12341" s="138">
        <f t="shared" ca="1" si="213"/>
        <v>330999</v>
      </c>
      <c r="BB12341" s="138">
        <f t="shared" ca="1" si="214"/>
        <v>1</v>
      </c>
    </row>
    <row r="12342" spans="52:54" ht="15.75" customHeight="1">
      <c r="AZ12342" s="138">
        <f t="shared" ca="1" si="212"/>
        <v>129000</v>
      </c>
      <c r="BA12342" s="138">
        <f t="shared" ca="1" si="213"/>
        <v>128999</v>
      </c>
      <c r="BB12342" s="138">
        <f t="shared" ca="1" si="214"/>
        <v>1</v>
      </c>
    </row>
    <row r="12343" spans="52:54" ht="15.75" customHeight="1">
      <c r="AZ12343" s="138">
        <f t="shared" ca="1" si="212"/>
        <v>179000</v>
      </c>
      <c r="BA12343" s="138">
        <f t="shared" ca="1" si="213"/>
        <v>178999</v>
      </c>
      <c r="BB12343" s="138">
        <f t="shared" ca="1" si="214"/>
        <v>1</v>
      </c>
    </row>
    <row r="12344" spans="52:54" ht="15.75" customHeight="1">
      <c r="AZ12344" s="138">
        <f t="shared" ca="1" si="212"/>
        <v>207000</v>
      </c>
      <c r="BA12344" s="138">
        <f t="shared" ca="1" si="213"/>
        <v>206999</v>
      </c>
      <c r="BB12344" s="138">
        <f t="shared" ca="1" si="214"/>
        <v>1</v>
      </c>
    </row>
    <row r="12345" spans="52:54" ht="15.75" customHeight="1">
      <c r="AZ12345" s="138">
        <f t="shared" ca="1" si="212"/>
        <v>356000</v>
      </c>
      <c r="BA12345" s="138">
        <f t="shared" ca="1" si="213"/>
        <v>355999</v>
      </c>
      <c r="BB12345" s="138">
        <f t="shared" ca="1" si="214"/>
        <v>1</v>
      </c>
    </row>
    <row r="12346" spans="52:54" ht="15.75" customHeight="1">
      <c r="AZ12346" s="138">
        <f t="shared" ca="1" si="212"/>
        <v>183000</v>
      </c>
      <c r="BA12346" s="138">
        <f t="shared" ca="1" si="213"/>
        <v>182999</v>
      </c>
      <c r="BB12346" s="138">
        <f t="shared" ca="1" si="214"/>
        <v>1</v>
      </c>
    </row>
    <row r="12347" spans="52:54" ht="15.75" customHeight="1">
      <c r="AZ12347" s="138">
        <f t="shared" ca="1" si="212"/>
        <v>336000</v>
      </c>
      <c r="BA12347" s="138">
        <f t="shared" ca="1" si="213"/>
        <v>335999</v>
      </c>
      <c r="BB12347" s="138">
        <f t="shared" ca="1" si="214"/>
        <v>1</v>
      </c>
    </row>
    <row r="12348" spans="52:54" ht="15.75" customHeight="1">
      <c r="AZ12348" s="138">
        <f t="shared" ca="1" si="212"/>
        <v>138000</v>
      </c>
      <c r="BA12348" s="138">
        <f t="shared" ca="1" si="213"/>
        <v>137999</v>
      </c>
      <c r="BB12348" s="138">
        <f t="shared" ca="1" si="214"/>
        <v>1</v>
      </c>
    </row>
    <row r="12349" spans="52:54" ht="15.75" customHeight="1">
      <c r="AZ12349" s="138">
        <f t="shared" ca="1" si="212"/>
        <v>388000</v>
      </c>
      <c r="BA12349" s="138">
        <f t="shared" ca="1" si="213"/>
        <v>387999</v>
      </c>
      <c r="BB12349" s="138">
        <f t="shared" ca="1" si="214"/>
        <v>1</v>
      </c>
    </row>
    <row r="12350" spans="52:54" ht="15.75" customHeight="1">
      <c r="AZ12350" s="138">
        <f t="shared" ca="1" si="212"/>
        <v>106000</v>
      </c>
      <c r="BA12350" s="138">
        <f t="shared" ca="1" si="213"/>
        <v>105999</v>
      </c>
      <c r="BB12350" s="138">
        <f t="shared" ca="1" si="214"/>
        <v>1</v>
      </c>
    </row>
    <row r="12351" spans="52:54" ht="15.75" customHeight="1">
      <c r="AZ12351" s="138">
        <f t="shared" ca="1" si="212"/>
        <v>209000</v>
      </c>
      <c r="BA12351" s="138">
        <f t="shared" ca="1" si="213"/>
        <v>208999</v>
      </c>
      <c r="BB12351" s="138">
        <f t="shared" ca="1" si="214"/>
        <v>1</v>
      </c>
    </row>
    <row r="12352" spans="52:54" ht="15.75" customHeight="1">
      <c r="AZ12352" s="138">
        <f t="shared" ca="1" si="212"/>
        <v>386000</v>
      </c>
      <c r="BA12352" s="138">
        <f t="shared" ca="1" si="213"/>
        <v>385999</v>
      </c>
      <c r="BB12352" s="138">
        <f t="shared" ca="1" si="214"/>
        <v>1</v>
      </c>
    </row>
    <row r="12353" spans="52:54" ht="15.75" customHeight="1">
      <c r="AZ12353" s="138">
        <f t="shared" ca="1" si="212"/>
        <v>150000</v>
      </c>
      <c r="BA12353" s="138">
        <f t="shared" ca="1" si="213"/>
        <v>149999</v>
      </c>
      <c r="BB12353" s="138">
        <f t="shared" ca="1" si="214"/>
        <v>1</v>
      </c>
    </row>
    <row r="12354" spans="52:54" ht="15.75" customHeight="1">
      <c r="AZ12354" s="138">
        <f t="shared" ca="1" si="212"/>
        <v>136000</v>
      </c>
      <c r="BA12354" s="138">
        <f t="shared" ca="1" si="213"/>
        <v>135999</v>
      </c>
      <c r="BB12354" s="138">
        <f t="shared" ca="1" si="214"/>
        <v>1</v>
      </c>
    </row>
    <row r="12355" spans="52:54" ht="15.75" customHeight="1">
      <c r="AZ12355" s="138">
        <f t="shared" ca="1" si="212"/>
        <v>398000</v>
      </c>
      <c r="BA12355" s="138">
        <f t="shared" ca="1" si="213"/>
        <v>397999</v>
      </c>
      <c r="BB12355" s="138">
        <f t="shared" ca="1" si="214"/>
        <v>1</v>
      </c>
    </row>
    <row r="12356" spans="52:54" ht="15.75" customHeight="1">
      <c r="AZ12356" s="138">
        <f t="shared" ca="1" si="212"/>
        <v>398000</v>
      </c>
      <c r="BA12356" s="138">
        <f t="shared" ca="1" si="213"/>
        <v>397999</v>
      </c>
      <c r="BB12356" s="138">
        <f t="shared" ca="1" si="214"/>
        <v>1</v>
      </c>
    </row>
    <row r="12357" spans="52:54" ht="15.75" customHeight="1">
      <c r="AZ12357" s="138">
        <f t="shared" ca="1" si="212"/>
        <v>236000</v>
      </c>
      <c r="BA12357" s="138">
        <f t="shared" ca="1" si="213"/>
        <v>235999</v>
      </c>
      <c r="BB12357" s="138">
        <f t="shared" ca="1" si="214"/>
        <v>1</v>
      </c>
    </row>
    <row r="12358" spans="52:54" ht="15.75" customHeight="1">
      <c r="AZ12358" s="138">
        <f t="shared" ca="1" si="212"/>
        <v>177000</v>
      </c>
      <c r="BA12358" s="138">
        <f t="shared" ca="1" si="213"/>
        <v>176999</v>
      </c>
      <c r="BB12358" s="138">
        <f t="shared" ca="1" si="214"/>
        <v>1</v>
      </c>
    </row>
    <row r="12359" spans="52:54" ht="15.75" customHeight="1">
      <c r="AZ12359" s="138">
        <f t="shared" ca="1" si="212"/>
        <v>398000</v>
      </c>
      <c r="BA12359" s="138">
        <f t="shared" ca="1" si="213"/>
        <v>397999</v>
      </c>
      <c r="BB12359" s="138">
        <f t="shared" ca="1" si="214"/>
        <v>1</v>
      </c>
    </row>
    <row r="12360" spans="52:54" ht="15.75" customHeight="1">
      <c r="AZ12360" s="138">
        <f t="shared" ca="1" si="212"/>
        <v>384000</v>
      </c>
      <c r="BA12360" s="138">
        <f t="shared" ca="1" si="213"/>
        <v>383999</v>
      </c>
      <c r="BB12360" s="138">
        <f t="shared" ca="1" si="214"/>
        <v>1</v>
      </c>
    </row>
    <row r="12361" spans="52:54" ht="15.75" customHeight="1">
      <c r="AZ12361" s="138">
        <f t="shared" ca="1" si="212"/>
        <v>285000</v>
      </c>
      <c r="BA12361" s="138">
        <f t="shared" ca="1" si="213"/>
        <v>284999</v>
      </c>
      <c r="BB12361" s="138">
        <f t="shared" ca="1" si="214"/>
        <v>1</v>
      </c>
    </row>
    <row r="12362" spans="52:54" ht="15.75" customHeight="1">
      <c r="AZ12362" s="138">
        <f t="shared" ca="1" si="212"/>
        <v>192000</v>
      </c>
      <c r="BA12362" s="138">
        <f t="shared" ca="1" si="213"/>
        <v>191999</v>
      </c>
      <c r="BB12362" s="138">
        <f t="shared" ca="1" si="214"/>
        <v>1</v>
      </c>
    </row>
    <row r="12363" spans="52:54" ht="15.75" customHeight="1">
      <c r="AZ12363" s="138">
        <f t="shared" ca="1" si="212"/>
        <v>205000</v>
      </c>
      <c r="BA12363" s="138">
        <f t="shared" ca="1" si="213"/>
        <v>204999</v>
      </c>
      <c r="BB12363" s="138">
        <f t="shared" ca="1" si="214"/>
        <v>1</v>
      </c>
    </row>
    <row r="12364" spans="52:54" ht="15.75" customHeight="1">
      <c r="AZ12364" s="138">
        <f t="shared" ca="1" si="212"/>
        <v>209000</v>
      </c>
      <c r="BA12364" s="138">
        <f t="shared" ca="1" si="213"/>
        <v>208999</v>
      </c>
      <c r="BB12364" s="138">
        <f t="shared" ca="1" si="214"/>
        <v>1</v>
      </c>
    </row>
    <row r="12365" spans="52:54" ht="15.75" customHeight="1">
      <c r="AZ12365" s="138">
        <f t="shared" ca="1" si="212"/>
        <v>260000</v>
      </c>
      <c r="BA12365" s="138">
        <f t="shared" ca="1" si="213"/>
        <v>259999</v>
      </c>
      <c r="BB12365" s="138">
        <f t="shared" ca="1" si="214"/>
        <v>1</v>
      </c>
    </row>
    <row r="12366" spans="52:54" ht="15.75" customHeight="1">
      <c r="AZ12366" s="138">
        <f t="shared" ca="1" si="212"/>
        <v>333000</v>
      </c>
      <c r="BA12366" s="138">
        <f t="shared" ca="1" si="213"/>
        <v>332999</v>
      </c>
      <c r="BB12366" s="138">
        <f t="shared" ca="1" si="214"/>
        <v>1</v>
      </c>
    </row>
    <row r="12367" spans="52:54" ht="15.75" customHeight="1">
      <c r="AZ12367" s="138">
        <f t="shared" ca="1" si="212"/>
        <v>361000</v>
      </c>
      <c r="BA12367" s="138">
        <f t="shared" ca="1" si="213"/>
        <v>360999</v>
      </c>
      <c r="BB12367" s="138">
        <f t="shared" ca="1" si="214"/>
        <v>1</v>
      </c>
    </row>
    <row r="12368" spans="52:54" ht="15.75" customHeight="1">
      <c r="AZ12368" s="138">
        <f t="shared" ca="1" si="212"/>
        <v>270000</v>
      </c>
      <c r="BA12368" s="138">
        <f t="shared" ca="1" si="213"/>
        <v>269999</v>
      </c>
      <c r="BB12368" s="138">
        <f t="shared" ca="1" si="214"/>
        <v>1</v>
      </c>
    </row>
    <row r="12369" spans="52:54" ht="15.75" customHeight="1">
      <c r="AZ12369" s="138">
        <f t="shared" ca="1" si="212"/>
        <v>257000</v>
      </c>
      <c r="BA12369" s="138">
        <f t="shared" ca="1" si="213"/>
        <v>256999</v>
      </c>
      <c r="BB12369" s="138">
        <f t="shared" ca="1" si="214"/>
        <v>1</v>
      </c>
    </row>
    <row r="12370" spans="52:54" ht="15.75" customHeight="1">
      <c r="AZ12370" s="138">
        <f t="shared" ca="1" si="212"/>
        <v>347000</v>
      </c>
      <c r="BA12370" s="138">
        <f t="shared" ca="1" si="213"/>
        <v>346999</v>
      </c>
      <c r="BB12370" s="138">
        <f t="shared" ca="1" si="214"/>
        <v>1</v>
      </c>
    </row>
    <row r="12371" spans="52:54" ht="15.75" customHeight="1">
      <c r="AZ12371" s="138">
        <f t="shared" ca="1" si="212"/>
        <v>230000</v>
      </c>
      <c r="BA12371" s="138">
        <f t="shared" ca="1" si="213"/>
        <v>229999</v>
      </c>
      <c r="BB12371" s="138">
        <f t="shared" ca="1" si="214"/>
        <v>1</v>
      </c>
    </row>
    <row r="12372" spans="52:54" ht="15.75" customHeight="1">
      <c r="AZ12372" s="138">
        <f t="shared" ca="1" si="212"/>
        <v>139000</v>
      </c>
      <c r="BA12372" s="138">
        <f t="shared" ca="1" si="213"/>
        <v>138999</v>
      </c>
      <c r="BB12372" s="138">
        <f t="shared" ca="1" si="214"/>
        <v>1</v>
      </c>
    </row>
    <row r="12373" spans="52:54" ht="15.75" customHeight="1">
      <c r="AZ12373" s="138">
        <f t="shared" ca="1" si="212"/>
        <v>275000</v>
      </c>
      <c r="BA12373" s="138">
        <f t="shared" ca="1" si="213"/>
        <v>274999</v>
      </c>
      <c r="BB12373" s="138">
        <f t="shared" ca="1" si="214"/>
        <v>1</v>
      </c>
    </row>
    <row r="12374" spans="52:54" ht="15.75" customHeight="1">
      <c r="AZ12374" s="138">
        <f t="shared" ca="1" si="212"/>
        <v>306000</v>
      </c>
      <c r="BA12374" s="138">
        <f t="shared" ca="1" si="213"/>
        <v>305999</v>
      </c>
      <c r="BB12374" s="138">
        <f t="shared" ca="1" si="214"/>
        <v>1</v>
      </c>
    </row>
    <row r="12375" spans="52:54" ht="15.75" customHeight="1">
      <c r="AZ12375" s="138">
        <f t="shared" ca="1" si="212"/>
        <v>261000</v>
      </c>
      <c r="BA12375" s="138">
        <f t="shared" ca="1" si="213"/>
        <v>260999</v>
      </c>
      <c r="BB12375" s="138">
        <f t="shared" ca="1" si="214"/>
        <v>1</v>
      </c>
    </row>
    <row r="12376" spans="52:54" ht="15.75" customHeight="1">
      <c r="AZ12376" s="138">
        <f t="shared" ca="1" si="212"/>
        <v>296000</v>
      </c>
      <c r="BA12376" s="138">
        <f t="shared" ca="1" si="213"/>
        <v>295999</v>
      </c>
      <c r="BB12376" s="138">
        <f t="shared" ca="1" si="214"/>
        <v>1</v>
      </c>
    </row>
    <row r="12377" spans="52:54" ht="15.75" customHeight="1">
      <c r="AZ12377" s="138">
        <f t="shared" ca="1" si="212"/>
        <v>127000</v>
      </c>
      <c r="BA12377" s="138">
        <f t="shared" ca="1" si="213"/>
        <v>126999</v>
      </c>
      <c r="BB12377" s="138">
        <f t="shared" ca="1" si="214"/>
        <v>1</v>
      </c>
    </row>
    <row r="12378" spans="52:54" ht="15.75" customHeight="1">
      <c r="AZ12378" s="138">
        <f t="shared" ca="1" si="212"/>
        <v>351000</v>
      </c>
      <c r="BA12378" s="138">
        <f t="shared" ca="1" si="213"/>
        <v>350999</v>
      </c>
      <c r="BB12378" s="138">
        <f t="shared" ca="1" si="214"/>
        <v>1</v>
      </c>
    </row>
    <row r="12379" spans="52:54" ht="15.75" customHeight="1">
      <c r="AZ12379" s="138">
        <f t="shared" ca="1" si="212"/>
        <v>374000</v>
      </c>
      <c r="BA12379" s="138">
        <f t="shared" ca="1" si="213"/>
        <v>373999</v>
      </c>
      <c r="BB12379" s="138">
        <f t="shared" ca="1" si="214"/>
        <v>1</v>
      </c>
    </row>
    <row r="12380" spans="52:54" ht="15.75" customHeight="1">
      <c r="AZ12380" s="138">
        <f t="shared" ca="1" si="212"/>
        <v>382000</v>
      </c>
      <c r="BA12380" s="138">
        <f t="shared" ca="1" si="213"/>
        <v>381999</v>
      </c>
      <c r="BB12380" s="138">
        <f t="shared" ca="1" si="214"/>
        <v>1</v>
      </c>
    </row>
    <row r="12381" spans="52:54" ht="15.75" customHeight="1">
      <c r="AZ12381" s="138">
        <f t="shared" ca="1" si="212"/>
        <v>161000</v>
      </c>
      <c r="BA12381" s="138">
        <f t="shared" ca="1" si="213"/>
        <v>160999</v>
      </c>
      <c r="BB12381" s="138">
        <f t="shared" ca="1" si="214"/>
        <v>1</v>
      </c>
    </row>
    <row r="12382" spans="52:54" ht="15.75" customHeight="1">
      <c r="AZ12382" s="138">
        <f t="shared" ca="1" si="212"/>
        <v>188000</v>
      </c>
      <c r="BA12382" s="138">
        <f t="shared" ca="1" si="213"/>
        <v>187999</v>
      </c>
      <c r="BB12382" s="138">
        <f t="shared" ca="1" si="214"/>
        <v>1</v>
      </c>
    </row>
    <row r="12383" spans="52:54" ht="15.75" customHeight="1">
      <c r="AZ12383" s="138">
        <f t="shared" ca="1" si="212"/>
        <v>329000</v>
      </c>
      <c r="BA12383" s="138">
        <f t="shared" ca="1" si="213"/>
        <v>328999</v>
      </c>
      <c r="BB12383" s="138">
        <f t="shared" ca="1" si="214"/>
        <v>1</v>
      </c>
    </row>
    <row r="12384" spans="52:54" ht="15.75" customHeight="1">
      <c r="AZ12384" s="138">
        <f t="shared" ca="1" si="212"/>
        <v>347000</v>
      </c>
      <c r="BA12384" s="138">
        <f t="shared" ca="1" si="213"/>
        <v>346999</v>
      </c>
      <c r="BB12384" s="138">
        <f t="shared" ca="1" si="214"/>
        <v>1</v>
      </c>
    </row>
    <row r="12385" spans="52:54" ht="15.75" customHeight="1">
      <c r="AZ12385" s="138">
        <f t="shared" ca="1" si="212"/>
        <v>153000</v>
      </c>
      <c r="BA12385" s="138">
        <f t="shared" ca="1" si="213"/>
        <v>152999</v>
      </c>
      <c r="BB12385" s="138">
        <f t="shared" ca="1" si="214"/>
        <v>1</v>
      </c>
    </row>
    <row r="12386" spans="52:54" ht="15.75" customHeight="1">
      <c r="AZ12386" s="138">
        <f t="shared" ca="1" si="212"/>
        <v>370000</v>
      </c>
      <c r="BA12386" s="138">
        <f t="shared" ca="1" si="213"/>
        <v>369999</v>
      </c>
      <c r="BB12386" s="138">
        <f t="shared" ca="1" si="214"/>
        <v>1</v>
      </c>
    </row>
    <row r="12387" spans="52:54" ht="15.75" customHeight="1">
      <c r="AZ12387" s="138">
        <f t="shared" ca="1" si="212"/>
        <v>362000</v>
      </c>
      <c r="BA12387" s="138">
        <f t="shared" ca="1" si="213"/>
        <v>361999</v>
      </c>
      <c r="BB12387" s="138">
        <f t="shared" ca="1" si="214"/>
        <v>1</v>
      </c>
    </row>
    <row r="12388" spans="52:54" ht="15.75" customHeight="1">
      <c r="AZ12388" s="138">
        <f t="shared" ca="1" si="212"/>
        <v>144000</v>
      </c>
      <c r="BA12388" s="138">
        <f t="shared" ca="1" si="213"/>
        <v>143999</v>
      </c>
      <c r="BB12388" s="138">
        <f t="shared" ca="1" si="214"/>
        <v>1</v>
      </c>
    </row>
    <row r="12389" spans="52:54" ht="15.75" customHeight="1">
      <c r="AZ12389" s="138">
        <f t="shared" ca="1" si="212"/>
        <v>195000</v>
      </c>
      <c r="BA12389" s="138">
        <f t="shared" ca="1" si="213"/>
        <v>194999</v>
      </c>
      <c r="BB12389" s="138">
        <f t="shared" ca="1" si="214"/>
        <v>1</v>
      </c>
    </row>
    <row r="12390" spans="52:54" ht="15.75" customHeight="1">
      <c r="AZ12390" s="138">
        <f t="shared" ca="1" si="212"/>
        <v>159000</v>
      </c>
      <c r="BA12390" s="138">
        <f t="shared" ca="1" si="213"/>
        <v>158999</v>
      </c>
      <c r="BB12390" s="138">
        <f t="shared" ca="1" si="214"/>
        <v>1</v>
      </c>
    </row>
    <row r="12391" spans="52:54" ht="15.75" customHeight="1">
      <c r="AZ12391" s="138">
        <f t="shared" ca="1" si="212"/>
        <v>146000</v>
      </c>
      <c r="BA12391" s="138">
        <f t="shared" ca="1" si="213"/>
        <v>145999</v>
      </c>
      <c r="BB12391" s="138">
        <f t="shared" ca="1" si="214"/>
        <v>1</v>
      </c>
    </row>
    <row r="12392" spans="52:54" ht="15.75" customHeight="1">
      <c r="AZ12392" s="138">
        <f t="shared" ca="1" si="212"/>
        <v>280000</v>
      </c>
      <c r="BA12392" s="138">
        <f t="shared" ca="1" si="213"/>
        <v>279999</v>
      </c>
      <c r="BB12392" s="138">
        <f t="shared" ca="1" si="214"/>
        <v>1</v>
      </c>
    </row>
    <row r="12393" spans="52:54" ht="15.75" customHeight="1">
      <c r="AZ12393" s="138">
        <f t="shared" ca="1" si="212"/>
        <v>119000</v>
      </c>
      <c r="BA12393" s="138">
        <f t="shared" ca="1" si="213"/>
        <v>118999</v>
      </c>
      <c r="BB12393" s="138">
        <f t="shared" ca="1" si="214"/>
        <v>1</v>
      </c>
    </row>
    <row r="12394" spans="52:54" ht="15.75" customHeight="1">
      <c r="AZ12394" s="138">
        <f t="shared" ca="1" si="212"/>
        <v>320000</v>
      </c>
      <c r="BA12394" s="138">
        <f t="shared" ca="1" si="213"/>
        <v>319999</v>
      </c>
      <c r="BB12394" s="138">
        <f t="shared" ca="1" si="214"/>
        <v>1</v>
      </c>
    </row>
    <row r="12395" spans="52:54" ht="15.75" customHeight="1">
      <c r="AZ12395" s="138">
        <f t="shared" ca="1" si="212"/>
        <v>108000</v>
      </c>
      <c r="BA12395" s="138">
        <f t="shared" ca="1" si="213"/>
        <v>107999</v>
      </c>
      <c r="BB12395" s="138">
        <f t="shared" ca="1" si="214"/>
        <v>1</v>
      </c>
    </row>
    <row r="12396" spans="52:54" ht="15.75" customHeight="1">
      <c r="AZ12396" s="138">
        <f t="shared" ca="1" si="212"/>
        <v>327000</v>
      </c>
      <c r="BA12396" s="138">
        <f t="shared" ca="1" si="213"/>
        <v>326999</v>
      </c>
      <c r="BB12396" s="138">
        <f t="shared" ca="1" si="214"/>
        <v>1</v>
      </c>
    </row>
    <row r="12397" spans="52:54" ht="15.75" customHeight="1">
      <c r="AZ12397" s="138">
        <f t="shared" ca="1" si="212"/>
        <v>344000</v>
      </c>
      <c r="BA12397" s="138">
        <f t="shared" ca="1" si="213"/>
        <v>343999</v>
      </c>
      <c r="BB12397" s="138">
        <f t="shared" ca="1" si="214"/>
        <v>1</v>
      </c>
    </row>
    <row r="12398" spans="52:54" ht="15.75" customHeight="1">
      <c r="AZ12398" s="138">
        <f t="shared" ca="1" si="212"/>
        <v>120000</v>
      </c>
      <c r="BA12398" s="138">
        <f t="shared" ca="1" si="213"/>
        <v>119999</v>
      </c>
      <c r="BB12398" s="138">
        <f t="shared" ca="1" si="214"/>
        <v>1</v>
      </c>
    </row>
    <row r="12399" spans="52:54" ht="15.75" customHeight="1">
      <c r="AZ12399" s="138">
        <f t="shared" ca="1" si="212"/>
        <v>264000</v>
      </c>
      <c r="BA12399" s="138">
        <f t="shared" ca="1" si="213"/>
        <v>263999</v>
      </c>
      <c r="BB12399" s="138">
        <f t="shared" ca="1" si="214"/>
        <v>1</v>
      </c>
    </row>
    <row r="12400" spans="52:54" ht="15.75" customHeight="1">
      <c r="AZ12400" s="138">
        <f t="shared" ca="1" si="212"/>
        <v>171000</v>
      </c>
      <c r="BA12400" s="138">
        <f t="shared" ca="1" si="213"/>
        <v>170999</v>
      </c>
      <c r="BB12400" s="138">
        <f t="shared" ca="1" si="214"/>
        <v>1</v>
      </c>
    </row>
    <row r="12401" spans="52:54" ht="15.75" customHeight="1">
      <c r="AZ12401" s="138">
        <f t="shared" ca="1" si="212"/>
        <v>348000</v>
      </c>
      <c r="BA12401" s="138">
        <f t="shared" ca="1" si="213"/>
        <v>347999</v>
      </c>
      <c r="BB12401" s="138">
        <f t="shared" ca="1" si="214"/>
        <v>1</v>
      </c>
    </row>
    <row r="12402" spans="52:54" ht="15.75" customHeight="1">
      <c r="AZ12402" s="138">
        <f t="shared" ca="1" si="212"/>
        <v>140000</v>
      </c>
      <c r="BA12402" s="138">
        <f t="shared" ca="1" si="213"/>
        <v>139999</v>
      </c>
      <c r="BB12402" s="138">
        <f t="shared" ca="1" si="214"/>
        <v>1</v>
      </c>
    </row>
    <row r="12403" spans="52:54" ht="15.75" customHeight="1">
      <c r="AZ12403" s="138">
        <f t="shared" ca="1" si="212"/>
        <v>215000</v>
      </c>
      <c r="BA12403" s="138">
        <f t="shared" ca="1" si="213"/>
        <v>214999</v>
      </c>
      <c r="BB12403" s="138">
        <f t="shared" ca="1" si="214"/>
        <v>1</v>
      </c>
    </row>
    <row r="12404" spans="52:54" ht="15.75" customHeight="1">
      <c r="AZ12404" s="138">
        <f t="shared" ca="1" si="212"/>
        <v>182000</v>
      </c>
      <c r="BA12404" s="138">
        <f t="shared" ca="1" si="213"/>
        <v>181999</v>
      </c>
      <c r="BB12404" s="138">
        <f t="shared" ca="1" si="214"/>
        <v>1</v>
      </c>
    </row>
    <row r="12405" spans="52:54" ht="15.75" customHeight="1">
      <c r="AZ12405" s="138">
        <f t="shared" ca="1" si="212"/>
        <v>174000</v>
      </c>
      <c r="BA12405" s="138">
        <f t="shared" ca="1" si="213"/>
        <v>173999</v>
      </c>
      <c r="BB12405" s="138">
        <f t="shared" ca="1" si="214"/>
        <v>1</v>
      </c>
    </row>
    <row r="12406" spans="52:54" ht="15.75" customHeight="1">
      <c r="AZ12406" s="138">
        <f t="shared" ca="1" si="212"/>
        <v>343000</v>
      </c>
      <c r="BA12406" s="138">
        <f t="shared" ca="1" si="213"/>
        <v>342999</v>
      </c>
      <c r="BB12406" s="138">
        <f t="shared" ca="1" si="214"/>
        <v>1</v>
      </c>
    </row>
    <row r="12407" spans="52:54" ht="15.75" customHeight="1">
      <c r="AZ12407" s="138">
        <f t="shared" ca="1" si="212"/>
        <v>188000</v>
      </c>
      <c r="BA12407" s="138">
        <f t="shared" ca="1" si="213"/>
        <v>187999</v>
      </c>
      <c r="BB12407" s="138">
        <f t="shared" ca="1" si="214"/>
        <v>1</v>
      </c>
    </row>
    <row r="12408" spans="52:54" ht="15.75" customHeight="1">
      <c r="AZ12408" s="138">
        <f t="shared" ca="1" si="212"/>
        <v>279000</v>
      </c>
      <c r="BA12408" s="138">
        <f t="shared" ca="1" si="213"/>
        <v>278999</v>
      </c>
      <c r="BB12408" s="138">
        <f t="shared" ca="1" si="214"/>
        <v>1</v>
      </c>
    </row>
    <row r="12409" spans="52:54" ht="15.75" customHeight="1">
      <c r="AZ12409" s="138">
        <f t="shared" ca="1" si="212"/>
        <v>266000</v>
      </c>
      <c r="BA12409" s="138">
        <f t="shared" ca="1" si="213"/>
        <v>265999</v>
      </c>
      <c r="BB12409" s="138">
        <f t="shared" ca="1" si="214"/>
        <v>1</v>
      </c>
    </row>
    <row r="12410" spans="52:54" ht="15.75" customHeight="1">
      <c r="AZ12410" s="138">
        <f t="shared" ca="1" si="212"/>
        <v>367000</v>
      </c>
      <c r="BA12410" s="138">
        <f t="shared" ca="1" si="213"/>
        <v>366999</v>
      </c>
      <c r="BB12410" s="138">
        <f t="shared" ca="1" si="214"/>
        <v>1</v>
      </c>
    </row>
    <row r="12411" spans="52:54" ht="15.75" customHeight="1">
      <c r="AZ12411" s="138">
        <f t="shared" ca="1" si="212"/>
        <v>196000</v>
      </c>
      <c r="BA12411" s="138">
        <f t="shared" ca="1" si="213"/>
        <v>195999</v>
      </c>
      <c r="BB12411" s="138">
        <f t="shared" ca="1" si="214"/>
        <v>1</v>
      </c>
    </row>
    <row r="12412" spans="52:54" ht="15.75" customHeight="1">
      <c r="AZ12412" s="138">
        <f t="shared" ca="1" si="212"/>
        <v>264000</v>
      </c>
      <c r="BA12412" s="138">
        <f t="shared" ca="1" si="213"/>
        <v>263999</v>
      </c>
      <c r="BB12412" s="138">
        <f t="shared" ca="1" si="214"/>
        <v>1</v>
      </c>
    </row>
    <row r="12413" spans="52:54" ht="15.75" customHeight="1">
      <c r="AZ12413" s="138">
        <f t="shared" ca="1" si="212"/>
        <v>209000</v>
      </c>
      <c r="BA12413" s="138">
        <f t="shared" ca="1" si="213"/>
        <v>208999</v>
      </c>
      <c r="BB12413" s="138">
        <f t="shared" ca="1" si="214"/>
        <v>1</v>
      </c>
    </row>
    <row r="12414" spans="52:54" ht="15.75" customHeight="1">
      <c r="AZ12414" s="138">
        <f t="shared" ca="1" si="212"/>
        <v>145000</v>
      </c>
      <c r="BA12414" s="138">
        <f t="shared" ca="1" si="213"/>
        <v>144999</v>
      </c>
      <c r="BB12414" s="138">
        <f t="shared" ca="1" si="214"/>
        <v>1</v>
      </c>
    </row>
    <row r="12415" spans="52:54" ht="15.75" customHeight="1">
      <c r="AZ12415" s="138">
        <f t="shared" ca="1" si="212"/>
        <v>176000</v>
      </c>
      <c r="BA12415" s="138">
        <f t="shared" ca="1" si="213"/>
        <v>175999</v>
      </c>
      <c r="BB12415" s="138">
        <f t="shared" ca="1" si="214"/>
        <v>1</v>
      </c>
    </row>
    <row r="12416" spans="52:54" ht="15.75" customHeight="1">
      <c r="AZ12416" s="138">
        <f t="shared" ca="1" si="212"/>
        <v>230000</v>
      </c>
      <c r="BA12416" s="138">
        <f t="shared" ca="1" si="213"/>
        <v>229999</v>
      </c>
      <c r="BB12416" s="138">
        <f t="shared" ca="1" si="214"/>
        <v>1</v>
      </c>
    </row>
    <row r="12417" spans="52:54" ht="15.75" customHeight="1">
      <c r="AZ12417" s="138">
        <f t="shared" ca="1" si="212"/>
        <v>249000</v>
      </c>
      <c r="BA12417" s="138">
        <f t="shared" ca="1" si="213"/>
        <v>248999</v>
      </c>
      <c r="BB12417" s="138">
        <f t="shared" ca="1" si="214"/>
        <v>1</v>
      </c>
    </row>
    <row r="12418" spans="52:54" ht="15.75" customHeight="1">
      <c r="AZ12418" s="138">
        <f t="shared" ca="1" si="212"/>
        <v>266000</v>
      </c>
      <c r="BA12418" s="138">
        <f t="shared" ca="1" si="213"/>
        <v>265999</v>
      </c>
      <c r="BB12418" s="138">
        <f t="shared" ca="1" si="214"/>
        <v>1</v>
      </c>
    </row>
    <row r="12419" spans="52:54" ht="15.75" customHeight="1">
      <c r="AZ12419" s="138">
        <f t="shared" ca="1" si="212"/>
        <v>337000</v>
      </c>
      <c r="BA12419" s="138">
        <f t="shared" ca="1" si="213"/>
        <v>336999</v>
      </c>
      <c r="BB12419" s="138">
        <f t="shared" ca="1" si="214"/>
        <v>1</v>
      </c>
    </row>
    <row r="12420" spans="52:54" ht="15.75" customHeight="1">
      <c r="AZ12420" s="138">
        <f t="shared" ca="1" si="212"/>
        <v>173000</v>
      </c>
      <c r="BA12420" s="138">
        <f t="shared" ca="1" si="213"/>
        <v>172999</v>
      </c>
      <c r="BB12420" s="138">
        <f t="shared" ca="1" si="214"/>
        <v>1</v>
      </c>
    </row>
    <row r="12421" spans="52:54" ht="15.75" customHeight="1">
      <c r="AZ12421" s="138">
        <f t="shared" ca="1" si="212"/>
        <v>323000</v>
      </c>
      <c r="BA12421" s="138">
        <f t="shared" ca="1" si="213"/>
        <v>322999</v>
      </c>
      <c r="BB12421" s="138">
        <f t="shared" ca="1" si="214"/>
        <v>1</v>
      </c>
    </row>
    <row r="12422" spans="52:54" ht="15.75" customHeight="1">
      <c r="AZ12422" s="138">
        <f t="shared" ca="1" si="212"/>
        <v>169000</v>
      </c>
      <c r="BA12422" s="138">
        <f t="shared" ca="1" si="213"/>
        <v>168999</v>
      </c>
      <c r="BB12422" s="138">
        <f t="shared" ca="1" si="214"/>
        <v>1</v>
      </c>
    </row>
    <row r="12423" spans="52:54" ht="15.75" customHeight="1">
      <c r="AZ12423" s="138">
        <f t="shared" ca="1" si="212"/>
        <v>339000</v>
      </c>
      <c r="BA12423" s="138">
        <f t="shared" ca="1" si="213"/>
        <v>338999</v>
      </c>
      <c r="BB12423" s="138">
        <f t="shared" ca="1" si="214"/>
        <v>1</v>
      </c>
    </row>
    <row r="12424" spans="52:54" ht="15.75" customHeight="1">
      <c r="AZ12424" s="138">
        <f t="shared" ca="1" si="212"/>
        <v>248000</v>
      </c>
      <c r="BA12424" s="138">
        <f t="shared" ca="1" si="213"/>
        <v>247999</v>
      </c>
      <c r="BB12424" s="138">
        <f t="shared" ca="1" si="214"/>
        <v>1</v>
      </c>
    </row>
    <row r="12425" spans="52:54" ht="15.75" customHeight="1">
      <c r="AZ12425" s="138">
        <f t="shared" ca="1" si="212"/>
        <v>194000</v>
      </c>
      <c r="BA12425" s="138">
        <f t="shared" ca="1" si="213"/>
        <v>193999</v>
      </c>
      <c r="BB12425" s="138">
        <f t="shared" ca="1" si="214"/>
        <v>1</v>
      </c>
    </row>
    <row r="12426" spans="52:54" ht="15.75" customHeight="1">
      <c r="AZ12426" s="138">
        <f t="shared" ca="1" si="212"/>
        <v>268000</v>
      </c>
      <c r="BA12426" s="138">
        <f t="shared" ca="1" si="213"/>
        <v>267999</v>
      </c>
      <c r="BB12426" s="138">
        <f t="shared" ca="1" si="214"/>
        <v>1</v>
      </c>
    </row>
    <row r="12427" spans="52:54" ht="15.75" customHeight="1">
      <c r="AZ12427" s="138">
        <f t="shared" ca="1" si="212"/>
        <v>386000</v>
      </c>
      <c r="BA12427" s="138">
        <f t="shared" ca="1" si="213"/>
        <v>385999</v>
      </c>
      <c r="BB12427" s="138">
        <f t="shared" ca="1" si="214"/>
        <v>1</v>
      </c>
    </row>
    <row r="12428" spans="52:54" ht="15.75" customHeight="1">
      <c r="AZ12428" s="138">
        <f t="shared" ca="1" si="212"/>
        <v>263000</v>
      </c>
      <c r="BA12428" s="138">
        <f t="shared" ca="1" si="213"/>
        <v>262999</v>
      </c>
      <c r="BB12428" s="138">
        <f t="shared" ca="1" si="214"/>
        <v>1</v>
      </c>
    </row>
    <row r="12429" spans="52:54" ht="15.75" customHeight="1">
      <c r="AZ12429" s="138">
        <f t="shared" ca="1" si="212"/>
        <v>391000</v>
      </c>
      <c r="BA12429" s="138">
        <f t="shared" ca="1" si="213"/>
        <v>390999</v>
      </c>
      <c r="BB12429" s="138">
        <f t="shared" ca="1" si="214"/>
        <v>1</v>
      </c>
    </row>
    <row r="12430" spans="52:54" ht="15.75" customHeight="1">
      <c r="AZ12430" s="138">
        <f t="shared" ca="1" si="212"/>
        <v>369000</v>
      </c>
      <c r="BA12430" s="138">
        <f t="shared" ca="1" si="213"/>
        <v>368999</v>
      </c>
      <c r="BB12430" s="138">
        <f t="shared" ca="1" si="214"/>
        <v>1</v>
      </c>
    </row>
    <row r="12431" spans="52:54" ht="15.75" customHeight="1">
      <c r="AZ12431" s="138">
        <f t="shared" ca="1" si="212"/>
        <v>128000</v>
      </c>
      <c r="BA12431" s="138">
        <f t="shared" ca="1" si="213"/>
        <v>127999</v>
      </c>
      <c r="BB12431" s="138">
        <f t="shared" ca="1" si="214"/>
        <v>1</v>
      </c>
    </row>
    <row r="12432" spans="52:54" ht="15.75" customHeight="1">
      <c r="AZ12432" s="138">
        <f t="shared" ca="1" si="212"/>
        <v>209000</v>
      </c>
      <c r="BA12432" s="138">
        <f t="shared" ca="1" si="213"/>
        <v>208999</v>
      </c>
      <c r="BB12432" s="138">
        <f t="shared" ca="1" si="214"/>
        <v>1</v>
      </c>
    </row>
    <row r="12433" spans="52:54" ht="15.75" customHeight="1">
      <c r="AZ12433" s="138">
        <f t="shared" ca="1" si="212"/>
        <v>274000</v>
      </c>
      <c r="BA12433" s="138">
        <f t="shared" ca="1" si="213"/>
        <v>273999</v>
      </c>
      <c r="BB12433" s="138">
        <f t="shared" ca="1" si="214"/>
        <v>1</v>
      </c>
    </row>
    <row r="12434" spans="52:54" ht="15.75" customHeight="1">
      <c r="AZ12434" s="138">
        <f t="shared" ca="1" si="212"/>
        <v>352000</v>
      </c>
      <c r="BA12434" s="138">
        <f t="shared" ca="1" si="213"/>
        <v>351999</v>
      </c>
      <c r="BB12434" s="138">
        <f t="shared" ca="1" si="214"/>
        <v>1</v>
      </c>
    </row>
    <row r="12435" spans="52:54" ht="15.75" customHeight="1">
      <c r="AZ12435" s="138">
        <f t="shared" ca="1" si="212"/>
        <v>226000</v>
      </c>
      <c r="BA12435" s="138">
        <f t="shared" ca="1" si="213"/>
        <v>225999</v>
      </c>
      <c r="BB12435" s="138">
        <f t="shared" ca="1" si="214"/>
        <v>1</v>
      </c>
    </row>
    <row r="12436" spans="52:54" ht="15.75" customHeight="1">
      <c r="AZ12436" s="138">
        <f t="shared" ca="1" si="212"/>
        <v>188000</v>
      </c>
      <c r="BA12436" s="138">
        <f t="shared" ca="1" si="213"/>
        <v>187999</v>
      </c>
      <c r="BB12436" s="138">
        <f t="shared" ca="1" si="214"/>
        <v>1</v>
      </c>
    </row>
    <row r="12437" spans="52:54" ht="15.75" customHeight="1">
      <c r="AZ12437" s="138">
        <f t="shared" ca="1" si="212"/>
        <v>243000</v>
      </c>
      <c r="BA12437" s="138">
        <f t="shared" ca="1" si="213"/>
        <v>242999</v>
      </c>
      <c r="BB12437" s="138">
        <f t="shared" ca="1" si="214"/>
        <v>1</v>
      </c>
    </row>
    <row r="12438" spans="52:54" ht="15.75" customHeight="1">
      <c r="AZ12438" s="138">
        <f t="shared" ca="1" si="212"/>
        <v>137000</v>
      </c>
      <c r="BA12438" s="138">
        <f t="shared" ca="1" si="213"/>
        <v>136999</v>
      </c>
      <c r="BB12438" s="138">
        <f t="shared" ca="1" si="214"/>
        <v>1</v>
      </c>
    </row>
    <row r="12439" spans="52:54" ht="15.75" customHeight="1">
      <c r="AZ12439" s="138">
        <f t="shared" ca="1" si="212"/>
        <v>247000</v>
      </c>
      <c r="BA12439" s="138">
        <f t="shared" ca="1" si="213"/>
        <v>246999</v>
      </c>
      <c r="BB12439" s="138">
        <f t="shared" ca="1" si="214"/>
        <v>1</v>
      </c>
    </row>
    <row r="12440" spans="52:54" ht="15.75" customHeight="1">
      <c r="AZ12440" s="138">
        <f t="shared" ca="1" si="212"/>
        <v>273000</v>
      </c>
      <c r="BA12440" s="138">
        <f t="shared" ca="1" si="213"/>
        <v>272999</v>
      </c>
      <c r="BB12440" s="138">
        <f t="shared" ca="1" si="214"/>
        <v>1</v>
      </c>
    </row>
    <row r="12441" spans="52:54" ht="15.75" customHeight="1">
      <c r="AZ12441" s="138">
        <f t="shared" ca="1" si="212"/>
        <v>215000</v>
      </c>
      <c r="BA12441" s="138">
        <f t="shared" ca="1" si="213"/>
        <v>214999</v>
      </c>
      <c r="BB12441" s="138">
        <f t="shared" ca="1" si="214"/>
        <v>1</v>
      </c>
    </row>
    <row r="12442" spans="52:54" ht="15.75" customHeight="1">
      <c r="AZ12442" s="138">
        <f t="shared" ca="1" si="212"/>
        <v>361000</v>
      </c>
      <c r="BA12442" s="138">
        <f t="shared" ca="1" si="213"/>
        <v>360999</v>
      </c>
      <c r="BB12442" s="138">
        <f t="shared" ca="1" si="214"/>
        <v>1</v>
      </c>
    </row>
    <row r="12443" spans="52:54" ht="15.75" customHeight="1">
      <c r="AZ12443" s="138">
        <f t="shared" ca="1" si="212"/>
        <v>228000</v>
      </c>
      <c r="BA12443" s="138">
        <f t="shared" ca="1" si="213"/>
        <v>227999</v>
      </c>
      <c r="BB12443" s="138">
        <f t="shared" ca="1" si="214"/>
        <v>1</v>
      </c>
    </row>
    <row r="12444" spans="52:54" ht="15.75" customHeight="1">
      <c r="AZ12444" s="138">
        <f t="shared" ca="1" si="212"/>
        <v>253000</v>
      </c>
      <c r="BA12444" s="138">
        <f t="shared" ca="1" si="213"/>
        <v>252999</v>
      </c>
      <c r="BB12444" s="138">
        <f t="shared" ca="1" si="214"/>
        <v>1</v>
      </c>
    </row>
    <row r="12445" spans="52:54" ht="15.75" customHeight="1">
      <c r="AZ12445" s="138">
        <f t="shared" ca="1" si="212"/>
        <v>379000</v>
      </c>
      <c r="BA12445" s="138">
        <f t="shared" ca="1" si="213"/>
        <v>378999</v>
      </c>
      <c r="BB12445" s="138">
        <f t="shared" ca="1" si="214"/>
        <v>1</v>
      </c>
    </row>
    <row r="12446" spans="52:54" ht="15.75" customHeight="1">
      <c r="AZ12446" s="138">
        <f t="shared" ca="1" si="212"/>
        <v>171000</v>
      </c>
      <c r="BA12446" s="138">
        <f t="shared" ca="1" si="213"/>
        <v>170999</v>
      </c>
      <c r="BB12446" s="138">
        <f t="shared" ca="1" si="214"/>
        <v>1</v>
      </c>
    </row>
    <row r="12447" spans="52:54" ht="15.75" customHeight="1">
      <c r="AZ12447" s="138">
        <f t="shared" ca="1" si="212"/>
        <v>233000</v>
      </c>
      <c r="BA12447" s="138">
        <f t="shared" ca="1" si="213"/>
        <v>232999</v>
      </c>
      <c r="BB12447" s="138">
        <f t="shared" ca="1" si="214"/>
        <v>1</v>
      </c>
    </row>
    <row r="12448" spans="52:54" ht="15.75" customHeight="1">
      <c r="AZ12448" s="138">
        <f t="shared" ca="1" si="212"/>
        <v>351000</v>
      </c>
      <c r="BA12448" s="138">
        <f t="shared" ca="1" si="213"/>
        <v>350999</v>
      </c>
      <c r="BB12448" s="138">
        <f t="shared" ca="1" si="214"/>
        <v>1</v>
      </c>
    </row>
    <row r="12449" spans="52:54" ht="15.75" customHeight="1">
      <c r="AZ12449" s="138">
        <f t="shared" ca="1" si="212"/>
        <v>387000</v>
      </c>
      <c r="BA12449" s="138">
        <f t="shared" ca="1" si="213"/>
        <v>386999</v>
      </c>
      <c r="BB12449" s="138">
        <f t="shared" ca="1" si="214"/>
        <v>1</v>
      </c>
    </row>
    <row r="12450" spans="52:54" ht="15.75" customHeight="1">
      <c r="AZ12450" s="138">
        <f t="shared" ca="1" si="212"/>
        <v>266000</v>
      </c>
      <c r="BA12450" s="138">
        <f t="shared" ca="1" si="213"/>
        <v>265999</v>
      </c>
      <c r="BB12450" s="138">
        <f t="shared" ca="1" si="214"/>
        <v>1</v>
      </c>
    </row>
    <row r="12451" spans="52:54" ht="15.75" customHeight="1">
      <c r="AZ12451" s="138">
        <f t="shared" ca="1" si="212"/>
        <v>342000</v>
      </c>
      <c r="BA12451" s="138">
        <f t="shared" ca="1" si="213"/>
        <v>341999</v>
      </c>
      <c r="BB12451" s="138">
        <f t="shared" ca="1" si="214"/>
        <v>1</v>
      </c>
    </row>
    <row r="12452" spans="52:54" ht="15.75" customHeight="1">
      <c r="AZ12452" s="138">
        <f t="shared" ca="1" si="212"/>
        <v>130000</v>
      </c>
      <c r="BA12452" s="138">
        <f t="shared" ca="1" si="213"/>
        <v>129999</v>
      </c>
      <c r="BB12452" s="138">
        <f t="shared" ca="1" si="214"/>
        <v>1</v>
      </c>
    </row>
    <row r="12453" spans="52:54" ht="15.75" customHeight="1">
      <c r="AZ12453" s="138">
        <f t="shared" ca="1" si="212"/>
        <v>246000</v>
      </c>
      <c r="BA12453" s="138">
        <f t="shared" ca="1" si="213"/>
        <v>245999</v>
      </c>
      <c r="BB12453" s="138">
        <f t="shared" ca="1" si="214"/>
        <v>1</v>
      </c>
    </row>
    <row r="12454" spans="52:54" ht="15.75" customHeight="1">
      <c r="AZ12454" s="138">
        <f t="shared" ca="1" si="212"/>
        <v>394000</v>
      </c>
      <c r="BA12454" s="138">
        <f t="shared" ca="1" si="213"/>
        <v>393999</v>
      </c>
      <c r="BB12454" s="138">
        <f t="shared" ca="1" si="214"/>
        <v>1</v>
      </c>
    </row>
    <row r="12455" spans="52:54" ht="15.75" customHeight="1">
      <c r="AZ12455" s="138">
        <f t="shared" ca="1" si="212"/>
        <v>244000</v>
      </c>
      <c r="BA12455" s="138">
        <f t="shared" ca="1" si="213"/>
        <v>243999</v>
      </c>
      <c r="BB12455" s="138">
        <f t="shared" ca="1" si="214"/>
        <v>1</v>
      </c>
    </row>
    <row r="12456" spans="52:54" ht="15.75" customHeight="1">
      <c r="AZ12456" s="138">
        <f t="shared" ca="1" si="212"/>
        <v>286000</v>
      </c>
      <c r="BA12456" s="138">
        <f t="shared" ca="1" si="213"/>
        <v>285999</v>
      </c>
      <c r="BB12456" s="138">
        <f t="shared" ca="1" si="214"/>
        <v>1</v>
      </c>
    </row>
    <row r="12457" spans="52:54" ht="15.75" customHeight="1">
      <c r="AZ12457" s="138">
        <f t="shared" ca="1" si="212"/>
        <v>205000</v>
      </c>
      <c r="BA12457" s="138">
        <f t="shared" ca="1" si="213"/>
        <v>204999</v>
      </c>
      <c r="BB12457" s="138">
        <f t="shared" ca="1" si="214"/>
        <v>1</v>
      </c>
    </row>
    <row r="12458" spans="52:54" ht="15.75" customHeight="1">
      <c r="AZ12458" s="138">
        <f t="shared" ca="1" si="212"/>
        <v>228000</v>
      </c>
      <c r="BA12458" s="138">
        <f t="shared" ca="1" si="213"/>
        <v>227999</v>
      </c>
      <c r="BB12458" s="138">
        <f t="shared" ca="1" si="214"/>
        <v>1</v>
      </c>
    </row>
    <row r="12459" spans="52:54" ht="15.75" customHeight="1">
      <c r="AZ12459" s="138">
        <f t="shared" ca="1" si="212"/>
        <v>331000</v>
      </c>
      <c r="BA12459" s="138">
        <f t="shared" ca="1" si="213"/>
        <v>330999</v>
      </c>
      <c r="BB12459" s="138">
        <f t="shared" ca="1" si="214"/>
        <v>1</v>
      </c>
    </row>
    <row r="12460" spans="52:54" ht="15.75" customHeight="1">
      <c r="AZ12460" s="138">
        <f t="shared" ca="1" si="212"/>
        <v>344000</v>
      </c>
      <c r="BA12460" s="138">
        <f t="shared" ca="1" si="213"/>
        <v>343999</v>
      </c>
      <c r="BB12460" s="138">
        <f t="shared" ca="1" si="214"/>
        <v>1</v>
      </c>
    </row>
    <row r="12461" spans="52:54" ht="15.75" customHeight="1">
      <c r="AZ12461" s="138">
        <f t="shared" ca="1" si="212"/>
        <v>220000</v>
      </c>
      <c r="BA12461" s="138">
        <f t="shared" ca="1" si="213"/>
        <v>219999</v>
      </c>
      <c r="BB12461" s="138">
        <f t="shared" ca="1" si="214"/>
        <v>1</v>
      </c>
    </row>
    <row r="12462" spans="52:54" ht="15.75" customHeight="1">
      <c r="AZ12462" s="138">
        <f t="shared" ca="1" si="212"/>
        <v>339000</v>
      </c>
      <c r="BA12462" s="138">
        <f t="shared" ca="1" si="213"/>
        <v>338999</v>
      </c>
      <c r="BB12462" s="138">
        <f t="shared" ca="1" si="214"/>
        <v>1</v>
      </c>
    </row>
    <row r="12463" spans="52:54" ht="15.75" customHeight="1">
      <c r="AZ12463" s="138">
        <f t="shared" ca="1" si="212"/>
        <v>191000</v>
      </c>
      <c r="BA12463" s="138">
        <f t="shared" ca="1" si="213"/>
        <v>190999</v>
      </c>
      <c r="BB12463" s="138">
        <f t="shared" ca="1" si="214"/>
        <v>1</v>
      </c>
    </row>
    <row r="12464" spans="52:54" ht="15.75" customHeight="1">
      <c r="AZ12464" s="138">
        <f t="shared" ca="1" si="212"/>
        <v>124000</v>
      </c>
      <c r="BA12464" s="138">
        <f t="shared" ca="1" si="213"/>
        <v>123999</v>
      </c>
      <c r="BB12464" s="138">
        <f t="shared" ca="1" si="214"/>
        <v>1</v>
      </c>
    </row>
    <row r="12465" spans="52:54" ht="15.75" customHeight="1">
      <c r="AZ12465" s="138">
        <f t="shared" ca="1" si="212"/>
        <v>129000</v>
      </c>
      <c r="BA12465" s="138">
        <f t="shared" ca="1" si="213"/>
        <v>128999</v>
      </c>
      <c r="BB12465" s="138">
        <f t="shared" ca="1" si="214"/>
        <v>1</v>
      </c>
    </row>
    <row r="12466" spans="52:54" ht="15.75" customHeight="1">
      <c r="AZ12466" s="138">
        <f t="shared" ca="1" si="212"/>
        <v>338000</v>
      </c>
      <c r="BA12466" s="138">
        <f t="shared" ca="1" si="213"/>
        <v>337999</v>
      </c>
      <c r="BB12466" s="138">
        <f t="shared" ca="1" si="214"/>
        <v>1</v>
      </c>
    </row>
    <row r="12467" spans="52:54" ht="15.75" customHeight="1">
      <c r="AZ12467" s="138">
        <f t="shared" ca="1" si="212"/>
        <v>208000</v>
      </c>
      <c r="BA12467" s="138">
        <f t="shared" ca="1" si="213"/>
        <v>207999</v>
      </c>
      <c r="BB12467" s="138">
        <f t="shared" ca="1" si="214"/>
        <v>1</v>
      </c>
    </row>
    <row r="12468" spans="52:54" ht="15.75" customHeight="1">
      <c r="AZ12468" s="138">
        <f t="shared" ca="1" si="212"/>
        <v>145000</v>
      </c>
      <c r="BA12468" s="138">
        <f t="shared" ca="1" si="213"/>
        <v>144999</v>
      </c>
      <c r="BB12468" s="138">
        <f t="shared" ca="1" si="214"/>
        <v>1</v>
      </c>
    </row>
    <row r="12469" spans="52:54" ht="15.75" customHeight="1">
      <c r="AZ12469" s="138">
        <f t="shared" ca="1" si="212"/>
        <v>259000</v>
      </c>
      <c r="BA12469" s="138">
        <f t="shared" ca="1" si="213"/>
        <v>258999</v>
      </c>
      <c r="BB12469" s="138">
        <f t="shared" ca="1" si="214"/>
        <v>1</v>
      </c>
    </row>
    <row r="12470" spans="52:54" ht="15.75" customHeight="1">
      <c r="AZ12470" s="138">
        <f t="shared" ca="1" si="212"/>
        <v>379000</v>
      </c>
      <c r="BA12470" s="138">
        <f t="shared" ca="1" si="213"/>
        <v>378999</v>
      </c>
      <c r="BB12470" s="138">
        <f t="shared" ca="1" si="214"/>
        <v>1</v>
      </c>
    </row>
    <row r="12471" spans="52:54" ht="15.75" customHeight="1">
      <c r="AZ12471" s="138">
        <f t="shared" ca="1" si="212"/>
        <v>161000</v>
      </c>
      <c r="BA12471" s="138">
        <f t="shared" ca="1" si="213"/>
        <v>160999</v>
      </c>
      <c r="BB12471" s="138">
        <f t="shared" ca="1" si="214"/>
        <v>1</v>
      </c>
    </row>
    <row r="12472" spans="52:54" ht="15.75" customHeight="1">
      <c r="AZ12472" s="138">
        <f t="shared" ca="1" si="212"/>
        <v>371000</v>
      </c>
      <c r="BA12472" s="138">
        <f t="shared" ca="1" si="213"/>
        <v>370999</v>
      </c>
      <c r="BB12472" s="138">
        <f t="shared" ca="1" si="214"/>
        <v>1</v>
      </c>
    </row>
    <row r="12473" spans="52:54" ht="15.75" customHeight="1">
      <c r="AZ12473" s="138">
        <f t="shared" ca="1" si="212"/>
        <v>341000</v>
      </c>
      <c r="BA12473" s="138">
        <f t="shared" ca="1" si="213"/>
        <v>340999</v>
      </c>
      <c r="BB12473" s="138">
        <f t="shared" ca="1" si="214"/>
        <v>1</v>
      </c>
    </row>
    <row r="12474" spans="52:54" ht="15.75" customHeight="1">
      <c r="AZ12474" s="138">
        <f t="shared" ca="1" si="212"/>
        <v>295000</v>
      </c>
      <c r="BA12474" s="138">
        <f t="shared" ca="1" si="213"/>
        <v>294999</v>
      </c>
      <c r="BB12474" s="138">
        <f t="shared" ca="1" si="214"/>
        <v>1</v>
      </c>
    </row>
    <row r="12475" spans="52:54" ht="15.75" customHeight="1">
      <c r="AZ12475" s="138">
        <f t="shared" ca="1" si="212"/>
        <v>133000</v>
      </c>
      <c r="BA12475" s="138">
        <f t="shared" ca="1" si="213"/>
        <v>132999</v>
      </c>
      <c r="BB12475" s="138">
        <f t="shared" ca="1" si="214"/>
        <v>1</v>
      </c>
    </row>
    <row r="12476" spans="52:54" ht="15.75" customHeight="1">
      <c r="AZ12476" s="138">
        <f t="shared" ca="1" si="212"/>
        <v>159000</v>
      </c>
      <c r="BA12476" s="138">
        <f t="shared" ca="1" si="213"/>
        <v>158999</v>
      </c>
      <c r="BB12476" s="138">
        <f t="shared" ca="1" si="214"/>
        <v>1</v>
      </c>
    </row>
    <row r="12477" spans="52:54" ht="15.75" customHeight="1">
      <c r="AZ12477" s="138">
        <f t="shared" ca="1" si="212"/>
        <v>161000</v>
      </c>
      <c r="BA12477" s="138">
        <f t="shared" ca="1" si="213"/>
        <v>160999</v>
      </c>
      <c r="BB12477" s="138">
        <f t="shared" ca="1" si="214"/>
        <v>1</v>
      </c>
    </row>
    <row r="12478" spans="52:54" ht="15.75" customHeight="1">
      <c r="AZ12478" s="138">
        <f t="shared" ca="1" si="212"/>
        <v>303000</v>
      </c>
      <c r="BA12478" s="138">
        <f t="shared" ca="1" si="213"/>
        <v>302999</v>
      </c>
      <c r="BB12478" s="138">
        <f t="shared" ca="1" si="214"/>
        <v>1</v>
      </c>
    </row>
    <row r="12479" spans="52:54" ht="15.75" customHeight="1">
      <c r="AZ12479" s="138">
        <f t="shared" ca="1" si="212"/>
        <v>334000</v>
      </c>
      <c r="BA12479" s="138">
        <f t="shared" ca="1" si="213"/>
        <v>333999</v>
      </c>
      <c r="BB12479" s="138">
        <f t="shared" ca="1" si="214"/>
        <v>1</v>
      </c>
    </row>
    <row r="12480" spans="52:54" ht="15.75" customHeight="1">
      <c r="AZ12480" s="138">
        <f t="shared" ca="1" si="212"/>
        <v>147000</v>
      </c>
      <c r="BA12480" s="138">
        <f t="shared" ca="1" si="213"/>
        <v>146999</v>
      </c>
      <c r="BB12480" s="138">
        <f t="shared" ca="1" si="214"/>
        <v>1</v>
      </c>
    </row>
    <row r="12481" spans="52:54" ht="15.75" customHeight="1">
      <c r="AZ12481" s="138">
        <f t="shared" ca="1" si="212"/>
        <v>265000</v>
      </c>
      <c r="BA12481" s="138">
        <f t="shared" ca="1" si="213"/>
        <v>264999</v>
      </c>
      <c r="BB12481" s="138">
        <f t="shared" ca="1" si="214"/>
        <v>1</v>
      </c>
    </row>
    <row r="12482" spans="52:54" ht="15.75" customHeight="1">
      <c r="AZ12482" s="138">
        <f t="shared" ca="1" si="212"/>
        <v>116000</v>
      </c>
      <c r="BA12482" s="138">
        <f t="shared" ca="1" si="213"/>
        <v>115999</v>
      </c>
      <c r="BB12482" s="138">
        <f t="shared" ca="1" si="214"/>
        <v>1</v>
      </c>
    </row>
    <row r="12483" spans="52:54" ht="15.75" customHeight="1">
      <c r="AZ12483" s="138">
        <f t="shared" ca="1" si="212"/>
        <v>393000</v>
      </c>
      <c r="BA12483" s="138">
        <f t="shared" ca="1" si="213"/>
        <v>392999</v>
      </c>
      <c r="BB12483" s="138">
        <f t="shared" ca="1" si="214"/>
        <v>1</v>
      </c>
    </row>
    <row r="12484" spans="52:54" ht="15.75" customHeight="1">
      <c r="AZ12484" s="138">
        <f t="shared" ca="1" si="212"/>
        <v>272000</v>
      </c>
      <c r="BA12484" s="138">
        <f t="shared" ca="1" si="213"/>
        <v>271999</v>
      </c>
      <c r="BB12484" s="138">
        <f t="shared" ca="1" si="214"/>
        <v>1</v>
      </c>
    </row>
    <row r="12485" spans="52:54" ht="15.75" customHeight="1">
      <c r="AZ12485" s="138">
        <f t="shared" ca="1" si="212"/>
        <v>311000</v>
      </c>
      <c r="BA12485" s="138">
        <f t="shared" ca="1" si="213"/>
        <v>310999</v>
      </c>
      <c r="BB12485" s="138">
        <f t="shared" ca="1" si="214"/>
        <v>1</v>
      </c>
    </row>
    <row r="12486" spans="52:54" ht="15.75" customHeight="1">
      <c r="AZ12486" s="138">
        <f t="shared" ca="1" si="212"/>
        <v>324000</v>
      </c>
      <c r="BA12486" s="138">
        <f t="shared" ca="1" si="213"/>
        <v>323999</v>
      </c>
      <c r="BB12486" s="138">
        <f t="shared" ca="1" si="214"/>
        <v>1</v>
      </c>
    </row>
    <row r="12487" spans="52:54" ht="15.75" customHeight="1">
      <c r="AZ12487" s="138">
        <f t="shared" ca="1" si="212"/>
        <v>382000</v>
      </c>
      <c r="BA12487" s="138">
        <f t="shared" ca="1" si="213"/>
        <v>381999</v>
      </c>
      <c r="BB12487" s="138">
        <f t="shared" ca="1" si="214"/>
        <v>1</v>
      </c>
    </row>
    <row r="12488" spans="52:54" ht="15.75" customHeight="1">
      <c r="AZ12488" s="138">
        <f t="shared" ca="1" si="212"/>
        <v>314000</v>
      </c>
      <c r="BA12488" s="138">
        <f t="shared" ca="1" si="213"/>
        <v>313999</v>
      </c>
      <c r="BB12488" s="138">
        <f t="shared" ca="1" si="214"/>
        <v>1</v>
      </c>
    </row>
    <row r="12489" spans="52:54" ht="15.75" customHeight="1">
      <c r="AZ12489" s="138">
        <f t="shared" ca="1" si="212"/>
        <v>234000</v>
      </c>
      <c r="BA12489" s="138">
        <f t="shared" ca="1" si="213"/>
        <v>233999</v>
      </c>
      <c r="BB12489" s="138">
        <f t="shared" ca="1" si="214"/>
        <v>1</v>
      </c>
    </row>
    <row r="12490" spans="52:54" ht="15.75" customHeight="1">
      <c r="AZ12490" s="138">
        <f t="shared" ca="1" si="212"/>
        <v>337000</v>
      </c>
      <c r="BA12490" s="138">
        <f t="shared" ca="1" si="213"/>
        <v>336999</v>
      </c>
      <c r="BB12490" s="138">
        <f t="shared" ca="1" si="214"/>
        <v>1</v>
      </c>
    </row>
    <row r="12491" spans="52:54" ht="15.75" customHeight="1">
      <c r="AZ12491" s="138">
        <f t="shared" ca="1" si="212"/>
        <v>379000</v>
      </c>
      <c r="BA12491" s="138">
        <f t="shared" ca="1" si="213"/>
        <v>378999</v>
      </c>
      <c r="BB12491" s="138">
        <f t="shared" ca="1" si="214"/>
        <v>1</v>
      </c>
    </row>
    <row r="12492" spans="52:54" ht="15.75" customHeight="1">
      <c r="AZ12492" s="138">
        <f t="shared" ca="1" si="212"/>
        <v>361000</v>
      </c>
      <c r="BA12492" s="138">
        <f t="shared" ca="1" si="213"/>
        <v>360999</v>
      </c>
      <c r="BB12492" s="138">
        <f t="shared" ca="1" si="214"/>
        <v>1</v>
      </c>
    </row>
    <row r="12493" spans="52:54" ht="15.75" customHeight="1">
      <c r="AZ12493" s="138">
        <f t="shared" ca="1" si="212"/>
        <v>299000</v>
      </c>
      <c r="BA12493" s="138">
        <f t="shared" ca="1" si="213"/>
        <v>298999</v>
      </c>
      <c r="BB12493" s="138">
        <f t="shared" ca="1" si="214"/>
        <v>1</v>
      </c>
    </row>
    <row r="12494" spans="52:54" ht="15.75" customHeight="1">
      <c r="AZ12494" s="138">
        <f t="shared" ca="1" si="212"/>
        <v>400000</v>
      </c>
      <c r="BA12494" s="138">
        <f t="shared" ca="1" si="213"/>
        <v>399999</v>
      </c>
      <c r="BB12494" s="138">
        <f t="shared" ca="1" si="214"/>
        <v>1</v>
      </c>
    </row>
    <row r="12495" spans="52:54" ht="15.75" customHeight="1">
      <c r="AZ12495" s="138">
        <f t="shared" ca="1" si="212"/>
        <v>241000</v>
      </c>
      <c r="BA12495" s="138">
        <f t="shared" ca="1" si="213"/>
        <v>240999</v>
      </c>
      <c r="BB12495" s="138">
        <f t="shared" ca="1" si="214"/>
        <v>1</v>
      </c>
    </row>
    <row r="12496" spans="52:54" ht="15.75" customHeight="1">
      <c r="AZ12496" s="138">
        <f t="shared" ca="1" si="212"/>
        <v>171000</v>
      </c>
      <c r="BA12496" s="138">
        <f t="shared" ca="1" si="213"/>
        <v>170999</v>
      </c>
      <c r="BB12496" s="138">
        <f t="shared" ca="1" si="214"/>
        <v>1</v>
      </c>
    </row>
    <row r="12497" spans="52:54" ht="15.75" customHeight="1">
      <c r="AZ12497" s="138">
        <f t="shared" ca="1" si="212"/>
        <v>352000</v>
      </c>
      <c r="BA12497" s="138">
        <f t="shared" ca="1" si="213"/>
        <v>351999</v>
      </c>
      <c r="BB12497" s="138">
        <f t="shared" ca="1" si="214"/>
        <v>1</v>
      </c>
    </row>
    <row r="12498" spans="52:54" ht="15.75" customHeight="1">
      <c r="AZ12498" s="138">
        <f t="shared" ca="1" si="212"/>
        <v>355000</v>
      </c>
      <c r="BA12498" s="138">
        <f t="shared" ca="1" si="213"/>
        <v>354999</v>
      </c>
      <c r="BB12498" s="138">
        <f t="shared" ca="1" si="214"/>
        <v>1</v>
      </c>
    </row>
    <row r="12499" spans="52:54" ht="15.75" customHeight="1">
      <c r="AZ12499" s="138">
        <f t="shared" ref="AZ12499:AZ12753" ca="1" si="215">RANDBETWEEN(100,400)*1000</f>
        <v>181000</v>
      </c>
      <c r="BA12499" s="138">
        <f t="shared" ref="BA12499:BA12753" ca="1" si="216">+AZ12499-1</f>
        <v>180999</v>
      </c>
      <c r="BB12499" s="138">
        <f t="shared" ref="BB12499:BB12753" ca="1" si="217">+AZ12499-BA12499</f>
        <v>1</v>
      </c>
    </row>
    <row r="12500" spans="52:54" ht="15.75" customHeight="1">
      <c r="AZ12500" s="138">
        <f t="shared" ca="1" si="215"/>
        <v>277000</v>
      </c>
      <c r="BA12500" s="138">
        <f t="shared" ca="1" si="216"/>
        <v>276999</v>
      </c>
      <c r="BB12500" s="138">
        <f t="shared" ca="1" si="217"/>
        <v>1</v>
      </c>
    </row>
    <row r="12501" spans="52:54" ht="15.75" customHeight="1">
      <c r="AZ12501" s="138">
        <f t="shared" ca="1" si="215"/>
        <v>351000</v>
      </c>
      <c r="BA12501" s="138">
        <f t="shared" ca="1" si="216"/>
        <v>350999</v>
      </c>
      <c r="BB12501" s="138">
        <f t="shared" ca="1" si="217"/>
        <v>1</v>
      </c>
    </row>
    <row r="12502" spans="52:54" ht="15.75" customHeight="1">
      <c r="AZ12502" s="138">
        <f t="shared" ca="1" si="215"/>
        <v>311000</v>
      </c>
      <c r="BA12502" s="138">
        <f t="shared" ca="1" si="216"/>
        <v>310999</v>
      </c>
      <c r="BB12502" s="138">
        <f t="shared" ca="1" si="217"/>
        <v>1</v>
      </c>
    </row>
    <row r="12503" spans="52:54" ht="15.75" customHeight="1">
      <c r="AZ12503" s="138">
        <f t="shared" ca="1" si="215"/>
        <v>355000</v>
      </c>
      <c r="BA12503" s="138">
        <f t="shared" ca="1" si="216"/>
        <v>354999</v>
      </c>
      <c r="BB12503" s="138">
        <f t="shared" ca="1" si="217"/>
        <v>1</v>
      </c>
    </row>
    <row r="12504" spans="52:54" ht="15.75" customHeight="1">
      <c r="AZ12504" s="138">
        <f t="shared" ca="1" si="215"/>
        <v>131000</v>
      </c>
      <c r="BA12504" s="138">
        <f t="shared" ca="1" si="216"/>
        <v>130999</v>
      </c>
      <c r="BB12504" s="138">
        <f t="shared" ca="1" si="217"/>
        <v>1</v>
      </c>
    </row>
    <row r="12505" spans="52:54" ht="15.75" customHeight="1">
      <c r="AZ12505" s="138">
        <f t="shared" ca="1" si="215"/>
        <v>335000</v>
      </c>
      <c r="BA12505" s="138">
        <f t="shared" ca="1" si="216"/>
        <v>334999</v>
      </c>
      <c r="BB12505" s="138">
        <f t="shared" ca="1" si="217"/>
        <v>1</v>
      </c>
    </row>
    <row r="12506" spans="52:54" ht="15.75" customHeight="1">
      <c r="AZ12506" s="138">
        <f t="shared" ca="1" si="215"/>
        <v>368000</v>
      </c>
      <c r="BA12506" s="138">
        <f t="shared" ca="1" si="216"/>
        <v>367999</v>
      </c>
      <c r="BB12506" s="138">
        <f t="shared" ca="1" si="217"/>
        <v>1</v>
      </c>
    </row>
    <row r="12507" spans="52:54" ht="15.75" customHeight="1">
      <c r="AZ12507" s="138">
        <f t="shared" ca="1" si="215"/>
        <v>350000</v>
      </c>
      <c r="BA12507" s="138">
        <f t="shared" ca="1" si="216"/>
        <v>349999</v>
      </c>
      <c r="BB12507" s="138">
        <f t="shared" ca="1" si="217"/>
        <v>1</v>
      </c>
    </row>
    <row r="12508" spans="52:54" ht="15.75" customHeight="1">
      <c r="AZ12508" s="138">
        <f t="shared" ca="1" si="215"/>
        <v>332000</v>
      </c>
      <c r="BA12508" s="138">
        <f t="shared" ca="1" si="216"/>
        <v>331999</v>
      </c>
      <c r="BB12508" s="138">
        <f t="shared" ca="1" si="217"/>
        <v>1</v>
      </c>
    </row>
    <row r="12509" spans="52:54" ht="15.75" customHeight="1">
      <c r="AZ12509" s="138">
        <f t="shared" ca="1" si="215"/>
        <v>365000</v>
      </c>
      <c r="BA12509" s="138">
        <f t="shared" ca="1" si="216"/>
        <v>364999</v>
      </c>
      <c r="BB12509" s="138">
        <f t="shared" ca="1" si="217"/>
        <v>1</v>
      </c>
    </row>
    <row r="12510" spans="52:54" ht="15.75" customHeight="1">
      <c r="AZ12510" s="138">
        <f t="shared" ca="1" si="215"/>
        <v>160000</v>
      </c>
      <c r="BA12510" s="138">
        <f t="shared" ca="1" si="216"/>
        <v>159999</v>
      </c>
      <c r="BB12510" s="138">
        <f t="shared" ca="1" si="217"/>
        <v>1</v>
      </c>
    </row>
    <row r="12511" spans="52:54" ht="15.75" customHeight="1">
      <c r="AZ12511" s="138">
        <f t="shared" ca="1" si="215"/>
        <v>255000</v>
      </c>
      <c r="BA12511" s="138">
        <f t="shared" ca="1" si="216"/>
        <v>254999</v>
      </c>
      <c r="BB12511" s="138">
        <f t="shared" ca="1" si="217"/>
        <v>1</v>
      </c>
    </row>
    <row r="12512" spans="52:54" ht="15.75" customHeight="1">
      <c r="AZ12512" s="138">
        <f t="shared" ca="1" si="215"/>
        <v>154000</v>
      </c>
      <c r="BA12512" s="138">
        <f t="shared" ca="1" si="216"/>
        <v>153999</v>
      </c>
      <c r="BB12512" s="138">
        <f t="shared" ca="1" si="217"/>
        <v>1</v>
      </c>
    </row>
    <row r="12513" spans="52:54" ht="15.75" customHeight="1">
      <c r="AZ12513" s="138">
        <f t="shared" ca="1" si="215"/>
        <v>137000</v>
      </c>
      <c r="BA12513" s="138">
        <f t="shared" ca="1" si="216"/>
        <v>136999</v>
      </c>
      <c r="BB12513" s="138">
        <f t="shared" ca="1" si="217"/>
        <v>1</v>
      </c>
    </row>
    <row r="12514" spans="52:54" ht="15.75" customHeight="1">
      <c r="AZ12514" s="138">
        <f t="shared" ca="1" si="215"/>
        <v>120000</v>
      </c>
      <c r="BA12514" s="138">
        <f t="shared" ca="1" si="216"/>
        <v>119999</v>
      </c>
      <c r="BB12514" s="138">
        <f t="shared" ca="1" si="217"/>
        <v>1</v>
      </c>
    </row>
    <row r="12515" spans="52:54" ht="15.75" customHeight="1">
      <c r="AZ12515" s="138">
        <f t="shared" ca="1" si="215"/>
        <v>202000</v>
      </c>
      <c r="BA12515" s="138">
        <f t="shared" ca="1" si="216"/>
        <v>201999</v>
      </c>
      <c r="BB12515" s="138">
        <f t="shared" ca="1" si="217"/>
        <v>1</v>
      </c>
    </row>
    <row r="12516" spans="52:54" ht="15.75" customHeight="1">
      <c r="AZ12516" s="138">
        <f t="shared" ca="1" si="215"/>
        <v>147000</v>
      </c>
      <c r="BA12516" s="138">
        <f t="shared" ca="1" si="216"/>
        <v>146999</v>
      </c>
      <c r="BB12516" s="138">
        <f t="shared" ca="1" si="217"/>
        <v>1</v>
      </c>
    </row>
    <row r="12517" spans="52:54" ht="15.75" customHeight="1">
      <c r="AZ12517" s="138">
        <f t="shared" ca="1" si="215"/>
        <v>107000</v>
      </c>
      <c r="BA12517" s="138">
        <f t="shared" ca="1" si="216"/>
        <v>106999</v>
      </c>
      <c r="BB12517" s="138">
        <f t="shared" ca="1" si="217"/>
        <v>1</v>
      </c>
    </row>
    <row r="12518" spans="52:54" ht="15.75" customHeight="1">
      <c r="AZ12518" s="138">
        <f t="shared" ca="1" si="215"/>
        <v>140000</v>
      </c>
      <c r="BA12518" s="138">
        <f t="shared" ca="1" si="216"/>
        <v>139999</v>
      </c>
      <c r="BB12518" s="138">
        <f t="shared" ca="1" si="217"/>
        <v>1</v>
      </c>
    </row>
    <row r="12519" spans="52:54" ht="15.75" customHeight="1">
      <c r="AZ12519" s="138">
        <f t="shared" ca="1" si="215"/>
        <v>385000</v>
      </c>
      <c r="BA12519" s="138">
        <f t="shared" ca="1" si="216"/>
        <v>384999</v>
      </c>
      <c r="BB12519" s="138">
        <f t="shared" ca="1" si="217"/>
        <v>1</v>
      </c>
    </row>
    <row r="12520" spans="52:54" ht="15.75" customHeight="1">
      <c r="AZ12520" s="138">
        <f t="shared" ca="1" si="215"/>
        <v>166000</v>
      </c>
      <c r="BA12520" s="138">
        <f t="shared" ca="1" si="216"/>
        <v>165999</v>
      </c>
      <c r="BB12520" s="138">
        <f t="shared" ca="1" si="217"/>
        <v>1</v>
      </c>
    </row>
    <row r="12521" spans="52:54" ht="15.75" customHeight="1">
      <c r="AZ12521" s="138">
        <f t="shared" ca="1" si="215"/>
        <v>358000</v>
      </c>
      <c r="BA12521" s="138">
        <f t="shared" ca="1" si="216"/>
        <v>357999</v>
      </c>
      <c r="BB12521" s="138">
        <f t="shared" ca="1" si="217"/>
        <v>1</v>
      </c>
    </row>
    <row r="12522" spans="52:54" ht="15.75" customHeight="1">
      <c r="AZ12522" s="138">
        <f t="shared" ca="1" si="215"/>
        <v>289000</v>
      </c>
      <c r="BA12522" s="138">
        <f t="shared" ca="1" si="216"/>
        <v>288999</v>
      </c>
      <c r="BB12522" s="138">
        <f t="shared" ca="1" si="217"/>
        <v>1</v>
      </c>
    </row>
    <row r="12523" spans="52:54" ht="15.75" customHeight="1">
      <c r="AZ12523" s="138">
        <f t="shared" ca="1" si="215"/>
        <v>142000</v>
      </c>
      <c r="BA12523" s="138">
        <f t="shared" ca="1" si="216"/>
        <v>141999</v>
      </c>
      <c r="BB12523" s="138">
        <f t="shared" ca="1" si="217"/>
        <v>1</v>
      </c>
    </row>
    <row r="12524" spans="52:54" ht="15.75" customHeight="1">
      <c r="AZ12524" s="138">
        <f t="shared" ca="1" si="215"/>
        <v>176000</v>
      </c>
      <c r="BA12524" s="138">
        <f t="shared" ca="1" si="216"/>
        <v>175999</v>
      </c>
      <c r="BB12524" s="138">
        <f t="shared" ca="1" si="217"/>
        <v>1</v>
      </c>
    </row>
    <row r="12525" spans="52:54" ht="15.75" customHeight="1">
      <c r="AZ12525" s="138">
        <f t="shared" ca="1" si="215"/>
        <v>390000</v>
      </c>
      <c r="BA12525" s="138">
        <f t="shared" ca="1" si="216"/>
        <v>389999</v>
      </c>
      <c r="BB12525" s="138">
        <f t="shared" ca="1" si="217"/>
        <v>1</v>
      </c>
    </row>
    <row r="12526" spans="52:54" ht="15.75" customHeight="1">
      <c r="AZ12526" s="138">
        <f t="shared" ca="1" si="215"/>
        <v>244000</v>
      </c>
      <c r="BA12526" s="138">
        <f t="shared" ca="1" si="216"/>
        <v>243999</v>
      </c>
      <c r="BB12526" s="138">
        <f t="shared" ca="1" si="217"/>
        <v>1</v>
      </c>
    </row>
    <row r="12527" spans="52:54" ht="15.75" customHeight="1">
      <c r="AZ12527" s="138">
        <f t="shared" ca="1" si="215"/>
        <v>205000</v>
      </c>
      <c r="BA12527" s="138">
        <f t="shared" ca="1" si="216"/>
        <v>204999</v>
      </c>
      <c r="BB12527" s="138">
        <f t="shared" ca="1" si="217"/>
        <v>1</v>
      </c>
    </row>
    <row r="12528" spans="52:54" ht="15.75" customHeight="1">
      <c r="AZ12528" s="138">
        <f t="shared" ca="1" si="215"/>
        <v>134000</v>
      </c>
      <c r="BA12528" s="138">
        <f t="shared" ca="1" si="216"/>
        <v>133999</v>
      </c>
      <c r="BB12528" s="138">
        <f t="shared" ca="1" si="217"/>
        <v>1</v>
      </c>
    </row>
    <row r="12529" spans="52:54" ht="15.75" customHeight="1">
      <c r="AZ12529" s="138">
        <f t="shared" ca="1" si="215"/>
        <v>295000</v>
      </c>
      <c r="BA12529" s="138">
        <f t="shared" ca="1" si="216"/>
        <v>294999</v>
      </c>
      <c r="BB12529" s="138">
        <f t="shared" ca="1" si="217"/>
        <v>1</v>
      </c>
    </row>
    <row r="12530" spans="52:54" ht="15.75" customHeight="1">
      <c r="AZ12530" s="138">
        <f t="shared" ca="1" si="215"/>
        <v>120000</v>
      </c>
      <c r="BA12530" s="138">
        <f t="shared" ca="1" si="216"/>
        <v>119999</v>
      </c>
      <c r="BB12530" s="138">
        <f t="shared" ca="1" si="217"/>
        <v>1</v>
      </c>
    </row>
    <row r="12531" spans="52:54" ht="15.75" customHeight="1">
      <c r="AZ12531" s="138">
        <f t="shared" ca="1" si="215"/>
        <v>353000</v>
      </c>
      <c r="BA12531" s="138">
        <f t="shared" ca="1" si="216"/>
        <v>352999</v>
      </c>
      <c r="BB12531" s="138">
        <f t="shared" ca="1" si="217"/>
        <v>1</v>
      </c>
    </row>
    <row r="12532" spans="52:54" ht="15.75" customHeight="1">
      <c r="AZ12532" s="138">
        <f t="shared" ca="1" si="215"/>
        <v>104000</v>
      </c>
      <c r="BA12532" s="138">
        <f t="shared" ca="1" si="216"/>
        <v>103999</v>
      </c>
      <c r="BB12532" s="138">
        <f t="shared" ca="1" si="217"/>
        <v>1</v>
      </c>
    </row>
    <row r="12533" spans="52:54" ht="15.75" customHeight="1">
      <c r="AZ12533" s="138">
        <f t="shared" ca="1" si="215"/>
        <v>356000</v>
      </c>
      <c r="BA12533" s="138">
        <f t="shared" ca="1" si="216"/>
        <v>355999</v>
      </c>
      <c r="BB12533" s="138">
        <f t="shared" ca="1" si="217"/>
        <v>1</v>
      </c>
    </row>
    <row r="12534" spans="52:54" ht="15.75" customHeight="1">
      <c r="AZ12534" s="138">
        <f t="shared" ca="1" si="215"/>
        <v>388000</v>
      </c>
      <c r="BA12534" s="138">
        <f t="shared" ca="1" si="216"/>
        <v>387999</v>
      </c>
      <c r="BB12534" s="138">
        <f t="shared" ca="1" si="217"/>
        <v>1</v>
      </c>
    </row>
    <row r="12535" spans="52:54" ht="15.75" customHeight="1">
      <c r="AZ12535" s="138">
        <f t="shared" ca="1" si="215"/>
        <v>101000</v>
      </c>
      <c r="BA12535" s="138">
        <f t="shared" ca="1" si="216"/>
        <v>100999</v>
      </c>
      <c r="BB12535" s="138">
        <f t="shared" ca="1" si="217"/>
        <v>1</v>
      </c>
    </row>
    <row r="12536" spans="52:54" ht="15.75" customHeight="1">
      <c r="AZ12536" s="138">
        <f t="shared" ca="1" si="215"/>
        <v>179000</v>
      </c>
      <c r="BA12536" s="138">
        <f t="shared" ca="1" si="216"/>
        <v>178999</v>
      </c>
      <c r="BB12536" s="138">
        <f t="shared" ca="1" si="217"/>
        <v>1</v>
      </c>
    </row>
    <row r="12537" spans="52:54" ht="15.75" customHeight="1">
      <c r="AZ12537" s="138">
        <f t="shared" ca="1" si="215"/>
        <v>367000</v>
      </c>
      <c r="BA12537" s="138">
        <f t="shared" ca="1" si="216"/>
        <v>366999</v>
      </c>
      <c r="BB12537" s="138">
        <f t="shared" ca="1" si="217"/>
        <v>1</v>
      </c>
    </row>
    <row r="12538" spans="52:54" ht="15.75" customHeight="1">
      <c r="AZ12538" s="138">
        <f t="shared" ca="1" si="215"/>
        <v>226000</v>
      </c>
      <c r="BA12538" s="138">
        <f t="shared" ca="1" si="216"/>
        <v>225999</v>
      </c>
      <c r="BB12538" s="138">
        <f t="shared" ca="1" si="217"/>
        <v>1</v>
      </c>
    </row>
    <row r="12539" spans="52:54" ht="15.75" customHeight="1">
      <c r="AZ12539" s="138">
        <f t="shared" ca="1" si="215"/>
        <v>285000</v>
      </c>
      <c r="BA12539" s="138">
        <f t="shared" ca="1" si="216"/>
        <v>284999</v>
      </c>
      <c r="BB12539" s="138">
        <f t="shared" ca="1" si="217"/>
        <v>1</v>
      </c>
    </row>
    <row r="12540" spans="52:54" ht="15.75" customHeight="1">
      <c r="AZ12540" s="138">
        <f t="shared" ca="1" si="215"/>
        <v>108000</v>
      </c>
      <c r="BA12540" s="138">
        <f t="shared" ca="1" si="216"/>
        <v>107999</v>
      </c>
      <c r="BB12540" s="138">
        <f t="shared" ca="1" si="217"/>
        <v>1</v>
      </c>
    </row>
    <row r="12541" spans="52:54" ht="15.75" customHeight="1">
      <c r="AZ12541" s="138">
        <f t="shared" ca="1" si="215"/>
        <v>177000</v>
      </c>
      <c r="BA12541" s="138">
        <f t="shared" ca="1" si="216"/>
        <v>176999</v>
      </c>
      <c r="BB12541" s="138">
        <f t="shared" ca="1" si="217"/>
        <v>1</v>
      </c>
    </row>
    <row r="12542" spans="52:54" ht="15.75" customHeight="1">
      <c r="AZ12542" s="138">
        <f t="shared" ca="1" si="215"/>
        <v>153000</v>
      </c>
      <c r="BA12542" s="138">
        <f t="shared" ca="1" si="216"/>
        <v>152999</v>
      </c>
      <c r="BB12542" s="138">
        <f t="shared" ca="1" si="217"/>
        <v>1</v>
      </c>
    </row>
    <row r="12543" spans="52:54" ht="15.75" customHeight="1">
      <c r="AZ12543" s="138">
        <f t="shared" ca="1" si="215"/>
        <v>112000</v>
      </c>
      <c r="BA12543" s="138">
        <f t="shared" ca="1" si="216"/>
        <v>111999</v>
      </c>
      <c r="BB12543" s="138">
        <f t="shared" ca="1" si="217"/>
        <v>1</v>
      </c>
    </row>
    <row r="12544" spans="52:54" ht="15.75" customHeight="1">
      <c r="AZ12544" s="138">
        <f t="shared" ca="1" si="215"/>
        <v>389000</v>
      </c>
      <c r="BA12544" s="138">
        <f t="shared" ca="1" si="216"/>
        <v>388999</v>
      </c>
      <c r="BB12544" s="138">
        <f t="shared" ca="1" si="217"/>
        <v>1</v>
      </c>
    </row>
    <row r="12545" spans="52:54" ht="15.75" customHeight="1">
      <c r="AZ12545" s="138">
        <f t="shared" ca="1" si="215"/>
        <v>214000</v>
      </c>
      <c r="BA12545" s="138">
        <f t="shared" ca="1" si="216"/>
        <v>213999</v>
      </c>
      <c r="BB12545" s="138">
        <f t="shared" ca="1" si="217"/>
        <v>1</v>
      </c>
    </row>
    <row r="12546" spans="52:54" ht="15.75" customHeight="1">
      <c r="AZ12546" s="138">
        <f t="shared" ca="1" si="215"/>
        <v>393000</v>
      </c>
      <c r="BA12546" s="138">
        <f t="shared" ca="1" si="216"/>
        <v>392999</v>
      </c>
      <c r="BB12546" s="138">
        <f t="shared" ca="1" si="217"/>
        <v>1</v>
      </c>
    </row>
    <row r="12547" spans="52:54" ht="15.75" customHeight="1">
      <c r="AZ12547" s="138">
        <f t="shared" ca="1" si="215"/>
        <v>295000</v>
      </c>
      <c r="BA12547" s="138">
        <f t="shared" ca="1" si="216"/>
        <v>294999</v>
      </c>
      <c r="BB12547" s="138">
        <f t="shared" ca="1" si="217"/>
        <v>1</v>
      </c>
    </row>
    <row r="12548" spans="52:54" ht="15.75" customHeight="1">
      <c r="AZ12548" s="138">
        <f t="shared" ca="1" si="215"/>
        <v>102000</v>
      </c>
      <c r="BA12548" s="138">
        <f t="shared" ca="1" si="216"/>
        <v>101999</v>
      </c>
      <c r="BB12548" s="138">
        <f t="shared" ca="1" si="217"/>
        <v>1</v>
      </c>
    </row>
    <row r="12549" spans="52:54" ht="15.75" customHeight="1">
      <c r="AZ12549" s="138">
        <f t="shared" ca="1" si="215"/>
        <v>157000</v>
      </c>
      <c r="BA12549" s="138">
        <f t="shared" ca="1" si="216"/>
        <v>156999</v>
      </c>
      <c r="BB12549" s="138">
        <f t="shared" ca="1" si="217"/>
        <v>1</v>
      </c>
    </row>
    <row r="12550" spans="52:54" ht="15.75" customHeight="1">
      <c r="AZ12550" s="138">
        <f t="shared" ca="1" si="215"/>
        <v>260000</v>
      </c>
      <c r="BA12550" s="138">
        <f t="shared" ca="1" si="216"/>
        <v>259999</v>
      </c>
      <c r="BB12550" s="138">
        <f t="shared" ca="1" si="217"/>
        <v>1</v>
      </c>
    </row>
    <row r="12551" spans="52:54" ht="15.75" customHeight="1">
      <c r="AZ12551" s="138">
        <f t="shared" ca="1" si="215"/>
        <v>311000</v>
      </c>
      <c r="BA12551" s="138">
        <f t="shared" ca="1" si="216"/>
        <v>310999</v>
      </c>
      <c r="BB12551" s="138">
        <f t="shared" ca="1" si="217"/>
        <v>1</v>
      </c>
    </row>
    <row r="12552" spans="52:54" ht="15.75" customHeight="1">
      <c r="AZ12552" s="138">
        <f t="shared" ca="1" si="215"/>
        <v>356000</v>
      </c>
      <c r="BA12552" s="138">
        <f t="shared" ca="1" si="216"/>
        <v>355999</v>
      </c>
      <c r="BB12552" s="138">
        <f t="shared" ca="1" si="217"/>
        <v>1</v>
      </c>
    </row>
    <row r="12553" spans="52:54" ht="15.75" customHeight="1">
      <c r="AZ12553" s="138">
        <f t="shared" ca="1" si="215"/>
        <v>205000</v>
      </c>
      <c r="BA12553" s="138">
        <f t="shared" ca="1" si="216"/>
        <v>204999</v>
      </c>
      <c r="BB12553" s="138">
        <f t="shared" ca="1" si="217"/>
        <v>1</v>
      </c>
    </row>
    <row r="12554" spans="52:54" ht="15.75" customHeight="1">
      <c r="AZ12554" s="138">
        <f t="shared" ca="1" si="215"/>
        <v>135000</v>
      </c>
      <c r="BA12554" s="138">
        <f t="shared" ca="1" si="216"/>
        <v>134999</v>
      </c>
      <c r="BB12554" s="138">
        <f t="shared" ca="1" si="217"/>
        <v>1</v>
      </c>
    </row>
    <row r="12555" spans="52:54" ht="15.75" customHeight="1">
      <c r="AZ12555" s="138">
        <f t="shared" ca="1" si="215"/>
        <v>286000</v>
      </c>
      <c r="BA12555" s="138">
        <f t="shared" ca="1" si="216"/>
        <v>285999</v>
      </c>
      <c r="BB12555" s="138">
        <f t="shared" ca="1" si="217"/>
        <v>1</v>
      </c>
    </row>
    <row r="12556" spans="52:54" ht="15.75" customHeight="1">
      <c r="AZ12556" s="138">
        <f t="shared" ca="1" si="215"/>
        <v>152000</v>
      </c>
      <c r="BA12556" s="138">
        <f t="shared" ca="1" si="216"/>
        <v>151999</v>
      </c>
      <c r="BB12556" s="138">
        <f t="shared" ca="1" si="217"/>
        <v>1</v>
      </c>
    </row>
    <row r="12557" spans="52:54" ht="15.75" customHeight="1">
      <c r="AZ12557" s="138">
        <f t="shared" ca="1" si="215"/>
        <v>151000</v>
      </c>
      <c r="BA12557" s="138">
        <f t="shared" ca="1" si="216"/>
        <v>150999</v>
      </c>
      <c r="BB12557" s="138">
        <f t="shared" ca="1" si="217"/>
        <v>1</v>
      </c>
    </row>
    <row r="12558" spans="52:54" ht="15.75" customHeight="1">
      <c r="AZ12558" s="138">
        <f t="shared" ca="1" si="215"/>
        <v>260000</v>
      </c>
      <c r="BA12558" s="138">
        <f t="shared" ca="1" si="216"/>
        <v>259999</v>
      </c>
      <c r="BB12558" s="138">
        <f t="shared" ca="1" si="217"/>
        <v>1</v>
      </c>
    </row>
    <row r="12559" spans="52:54" ht="15.75" customHeight="1">
      <c r="AZ12559" s="138">
        <f t="shared" ca="1" si="215"/>
        <v>280000</v>
      </c>
      <c r="BA12559" s="138">
        <f t="shared" ca="1" si="216"/>
        <v>279999</v>
      </c>
      <c r="BB12559" s="138">
        <f t="shared" ca="1" si="217"/>
        <v>1</v>
      </c>
    </row>
    <row r="12560" spans="52:54" ht="15.75" customHeight="1">
      <c r="AZ12560" s="138">
        <f t="shared" ca="1" si="215"/>
        <v>235000</v>
      </c>
      <c r="BA12560" s="138">
        <f t="shared" ca="1" si="216"/>
        <v>234999</v>
      </c>
      <c r="BB12560" s="138">
        <f t="shared" ca="1" si="217"/>
        <v>1</v>
      </c>
    </row>
    <row r="12561" spans="52:54" ht="15.75" customHeight="1">
      <c r="AZ12561" s="138">
        <f t="shared" ca="1" si="215"/>
        <v>394000</v>
      </c>
      <c r="BA12561" s="138">
        <f t="shared" ca="1" si="216"/>
        <v>393999</v>
      </c>
      <c r="BB12561" s="138">
        <f t="shared" ca="1" si="217"/>
        <v>1</v>
      </c>
    </row>
    <row r="12562" spans="52:54" ht="15.75" customHeight="1">
      <c r="AZ12562" s="138">
        <f t="shared" ca="1" si="215"/>
        <v>218000</v>
      </c>
      <c r="BA12562" s="138">
        <f t="shared" ca="1" si="216"/>
        <v>217999</v>
      </c>
      <c r="BB12562" s="138">
        <f t="shared" ca="1" si="217"/>
        <v>1</v>
      </c>
    </row>
    <row r="12563" spans="52:54" ht="15.75" customHeight="1">
      <c r="AZ12563" s="138">
        <f t="shared" ca="1" si="215"/>
        <v>289000</v>
      </c>
      <c r="BA12563" s="138">
        <f t="shared" ca="1" si="216"/>
        <v>288999</v>
      </c>
      <c r="BB12563" s="138">
        <f t="shared" ca="1" si="217"/>
        <v>1</v>
      </c>
    </row>
    <row r="12564" spans="52:54" ht="15.75" customHeight="1">
      <c r="AZ12564" s="138">
        <f t="shared" ca="1" si="215"/>
        <v>107000</v>
      </c>
      <c r="BA12564" s="138">
        <f t="shared" ca="1" si="216"/>
        <v>106999</v>
      </c>
      <c r="BB12564" s="138">
        <f t="shared" ca="1" si="217"/>
        <v>1</v>
      </c>
    </row>
    <row r="12565" spans="52:54" ht="15.75" customHeight="1">
      <c r="AZ12565" s="138">
        <f t="shared" ca="1" si="215"/>
        <v>235000</v>
      </c>
      <c r="BA12565" s="138">
        <f t="shared" ca="1" si="216"/>
        <v>234999</v>
      </c>
      <c r="BB12565" s="138">
        <f t="shared" ca="1" si="217"/>
        <v>1</v>
      </c>
    </row>
    <row r="12566" spans="52:54" ht="15.75" customHeight="1">
      <c r="AZ12566" s="138">
        <f t="shared" ca="1" si="215"/>
        <v>133000</v>
      </c>
      <c r="BA12566" s="138">
        <f t="shared" ca="1" si="216"/>
        <v>132999</v>
      </c>
      <c r="BB12566" s="138">
        <f t="shared" ca="1" si="217"/>
        <v>1</v>
      </c>
    </row>
    <row r="12567" spans="52:54" ht="15.75" customHeight="1">
      <c r="AZ12567" s="138">
        <f t="shared" ca="1" si="215"/>
        <v>102000</v>
      </c>
      <c r="BA12567" s="138">
        <f t="shared" ca="1" si="216"/>
        <v>101999</v>
      </c>
      <c r="BB12567" s="138">
        <f t="shared" ca="1" si="217"/>
        <v>1</v>
      </c>
    </row>
    <row r="12568" spans="52:54" ht="15.75" customHeight="1">
      <c r="AZ12568" s="138">
        <f t="shared" ca="1" si="215"/>
        <v>318000</v>
      </c>
      <c r="BA12568" s="138">
        <f t="shared" ca="1" si="216"/>
        <v>317999</v>
      </c>
      <c r="BB12568" s="138">
        <f t="shared" ca="1" si="217"/>
        <v>1</v>
      </c>
    </row>
    <row r="12569" spans="52:54" ht="15.75" customHeight="1">
      <c r="AZ12569" s="138">
        <f t="shared" ca="1" si="215"/>
        <v>289000</v>
      </c>
      <c r="BA12569" s="138">
        <f t="shared" ca="1" si="216"/>
        <v>288999</v>
      </c>
      <c r="BB12569" s="138">
        <f t="shared" ca="1" si="217"/>
        <v>1</v>
      </c>
    </row>
    <row r="12570" spans="52:54" ht="15.75" customHeight="1">
      <c r="AZ12570" s="138">
        <f t="shared" ca="1" si="215"/>
        <v>180000</v>
      </c>
      <c r="BA12570" s="138">
        <f t="shared" ca="1" si="216"/>
        <v>179999</v>
      </c>
      <c r="BB12570" s="138">
        <f t="shared" ca="1" si="217"/>
        <v>1</v>
      </c>
    </row>
    <row r="12571" spans="52:54" ht="15.75" customHeight="1">
      <c r="AZ12571" s="138">
        <f t="shared" ca="1" si="215"/>
        <v>197000</v>
      </c>
      <c r="BA12571" s="138">
        <f t="shared" ca="1" si="216"/>
        <v>196999</v>
      </c>
      <c r="BB12571" s="138">
        <f t="shared" ca="1" si="217"/>
        <v>1</v>
      </c>
    </row>
    <row r="12572" spans="52:54" ht="15.75" customHeight="1">
      <c r="AZ12572" s="138">
        <f t="shared" ca="1" si="215"/>
        <v>344000</v>
      </c>
      <c r="BA12572" s="138">
        <f t="shared" ca="1" si="216"/>
        <v>343999</v>
      </c>
      <c r="BB12572" s="138">
        <f t="shared" ca="1" si="217"/>
        <v>1</v>
      </c>
    </row>
    <row r="12573" spans="52:54" ht="15.75" customHeight="1">
      <c r="AZ12573" s="138">
        <f t="shared" ca="1" si="215"/>
        <v>194000</v>
      </c>
      <c r="BA12573" s="138">
        <f t="shared" ca="1" si="216"/>
        <v>193999</v>
      </c>
      <c r="BB12573" s="138">
        <f t="shared" ca="1" si="217"/>
        <v>1</v>
      </c>
    </row>
    <row r="12574" spans="52:54" ht="15.75" customHeight="1">
      <c r="AZ12574" s="138">
        <f t="shared" ca="1" si="215"/>
        <v>378000</v>
      </c>
      <c r="BA12574" s="138">
        <f t="shared" ca="1" si="216"/>
        <v>377999</v>
      </c>
      <c r="BB12574" s="138">
        <f t="shared" ca="1" si="217"/>
        <v>1</v>
      </c>
    </row>
    <row r="12575" spans="52:54" ht="15.75" customHeight="1">
      <c r="AZ12575" s="138">
        <f t="shared" ca="1" si="215"/>
        <v>383000</v>
      </c>
      <c r="BA12575" s="138">
        <f t="shared" ca="1" si="216"/>
        <v>382999</v>
      </c>
      <c r="BB12575" s="138">
        <f t="shared" ca="1" si="217"/>
        <v>1</v>
      </c>
    </row>
    <row r="12576" spans="52:54" ht="15.75" customHeight="1">
      <c r="AZ12576" s="138">
        <f t="shared" ca="1" si="215"/>
        <v>267000</v>
      </c>
      <c r="BA12576" s="138">
        <f t="shared" ca="1" si="216"/>
        <v>266999</v>
      </c>
      <c r="BB12576" s="138">
        <f t="shared" ca="1" si="217"/>
        <v>1</v>
      </c>
    </row>
    <row r="12577" spans="52:54" ht="15.75" customHeight="1">
      <c r="AZ12577" s="138">
        <f t="shared" ca="1" si="215"/>
        <v>285000</v>
      </c>
      <c r="BA12577" s="138">
        <f t="shared" ca="1" si="216"/>
        <v>284999</v>
      </c>
      <c r="BB12577" s="138">
        <f t="shared" ca="1" si="217"/>
        <v>1</v>
      </c>
    </row>
    <row r="12578" spans="52:54" ht="15.75" customHeight="1">
      <c r="AZ12578" s="138">
        <f t="shared" ca="1" si="215"/>
        <v>256000</v>
      </c>
      <c r="BA12578" s="138">
        <f t="shared" ca="1" si="216"/>
        <v>255999</v>
      </c>
      <c r="BB12578" s="138">
        <f t="shared" ca="1" si="217"/>
        <v>1</v>
      </c>
    </row>
    <row r="12579" spans="52:54" ht="15.75" customHeight="1">
      <c r="AZ12579" s="138">
        <f t="shared" ca="1" si="215"/>
        <v>339000</v>
      </c>
      <c r="BA12579" s="138">
        <f t="shared" ca="1" si="216"/>
        <v>338999</v>
      </c>
      <c r="BB12579" s="138">
        <f t="shared" ca="1" si="217"/>
        <v>1</v>
      </c>
    </row>
    <row r="12580" spans="52:54" ht="15.75" customHeight="1">
      <c r="AZ12580" s="138">
        <f t="shared" ca="1" si="215"/>
        <v>146000</v>
      </c>
      <c r="BA12580" s="138">
        <f t="shared" ca="1" si="216"/>
        <v>145999</v>
      </c>
      <c r="BB12580" s="138">
        <f t="shared" ca="1" si="217"/>
        <v>1</v>
      </c>
    </row>
    <row r="12581" spans="52:54" ht="15.75" customHeight="1">
      <c r="AZ12581" s="138">
        <f t="shared" ca="1" si="215"/>
        <v>129000</v>
      </c>
      <c r="BA12581" s="138">
        <f t="shared" ca="1" si="216"/>
        <v>128999</v>
      </c>
      <c r="BB12581" s="138">
        <f t="shared" ca="1" si="217"/>
        <v>1</v>
      </c>
    </row>
    <row r="12582" spans="52:54" ht="15.75" customHeight="1">
      <c r="AZ12582" s="138">
        <f t="shared" ca="1" si="215"/>
        <v>221000</v>
      </c>
      <c r="BA12582" s="138">
        <f t="shared" ca="1" si="216"/>
        <v>220999</v>
      </c>
      <c r="BB12582" s="138">
        <f t="shared" ca="1" si="217"/>
        <v>1</v>
      </c>
    </row>
    <row r="12583" spans="52:54" ht="15.75" customHeight="1">
      <c r="AZ12583" s="138">
        <f t="shared" ca="1" si="215"/>
        <v>193000</v>
      </c>
      <c r="BA12583" s="138">
        <f t="shared" ca="1" si="216"/>
        <v>192999</v>
      </c>
      <c r="BB12583" s="138">
        <f t="shared" ca="1" si="217"/>
        <v>1</v>
      </c>
    </row>
    <row r="12584" spans="52:54" ht="15.75" customHeight="1">
      <c r="AZ12584" s="138">
        <f t="shared" ca="1" si="215"/>
        <v>347000</v>
      </c>
      <c r="BA12584" s="138">
        <f t="shared" ca="1" si="216"/>
        <v>346999</v>
      </c>
      <c r="BB12584" s="138">
        <f t="shared" ca="1" si="217"/>
        <v>1</v>
      </c>
    </row>
    <row r="12585" spans="52:54" ht="15.75" customHeight="1">
      <c r="AZ12585" s="138">
        <f t="shared" ca="1" si="215"/>
        <v>227000</v>
      </c>
      <c r="BA12585" s="138">
        <f t="shared" ca="1" si="216"/>
        <v>226999</v>
      </c>
      <c r="BB12585" s="138">
        <f t="shared" ca="1" si="217"/>
        <v>1</v>
      </c>
    </row>
    <row r="12586" spans="52:54" ht="15.75" customHeight="1">
      <c r="AZ12586" s="138">
        <f t="shared" ca="1" si="215"/>
        <v>328000</v>
      </c>
      <c r="BA12586" s="138">
        <f t="shared" ca="1" si="216"/>
        <v>327999</v>
      </c>
      <c r="BB12586" s="138">
        <f t="shared" ca="1" si="217"/>
        <v>1</v>
      </c>
    </row>
    <row r="12587" spans="52:54" ht="15.75" customHeight="1">
      <c r="AZ12587" s="138">
        <f t="shared" ca="1" si="215"/>
        <v>183000</v>
      </c>
      <c r="BA12587" s="138">
        <f t="shared" ca="1" si="216"/>
        <v>182999</v>
      </c>
      <c r="BB12587" s="138">
        <f t="shared" ca="1" si="217"/>
        <v>1</v>
      </c>
    </row>
    <row r="12588" spans="52:54" ht="15.75" customHeight="1">
      <c r="AZ12588" s="138">
        <f t="shared" ca="1" si="215"/>
        <v>229000</v>
      </c>
      <c r="BA12588" s="138">
        <f t="shared" ca="1" si="216"/>
        <v>228999</v>
      </c>
      <c r="BB12588" s="138">
        <f t="shared" ca="1" si="217"/>
        <v>1</v>
      </c>
    </row>
    <row r="12589" spans="52:54" ht="15.75" customHeight="1">
      <c r="AZ12589" s="138">
        <f t="shared" ca="1" si="215"/>
        <v>135000</v>
      </c>
      <c r="BA12589" s="138">
        <f t="shared" ca="1" si="216"/>
        <v>134999</v>
      </c>
      <c r="BB12589" s="138">
        <f t="shared" ca="1" si="217"/>
        <v>1</v>
      </c>
    </row>
    <row r="12590" spans="52:54" ht="15.75" customHeight="1">
      <c r="AZ12590" s="138">
        <f t="shared" ca="1" si="215"/>
        <v>245000</v>
      </c>
      <c r="BA12590" s="138">
        <f t="shared" ca="1" si="216"/>
        <v>244999</v>
      </c>
      <c r="BB12590" s="138">
        <f t="shared" ca="1" si="217"/>
        <v>1</v>
      </c>
    </row>
    <row r="12591" spans="52:54" ht="15.75" customHeight="1">
      <c r="AZ12591" s="138">
        <f t="shared" ca="1" si="215"/>
        <v>367000</v>
      </c>
      <c r="BA12591" s="138">
        <f t="shared" ca="1" si="216"/>
        <v>366999</v>
      </c>
      <c r="BB12591" s="138">
        <f t="shared" ca="1" si="217"/>
        <v>1</v>
      </c>
    </row>
    <row r="12592" spans="52:54" ht="15.75" customHeight="1">
      <c r="AZ12592" s="138">
        <f t="shared" ca="1" si="215"/>
        <v>218000</v>
      </c>
      <c r="BA12592" s="138">
        <f t="shared" ca="1" si="216"/>
        <v>217999</v>
      </c>
      <c r="BB12592" s="138">
        <f t="shared" ca="1" si="217"/>
        <v>1</v>
      </c>
    </row>
    <row r="12593" spans="52:54" ht="15.75" customHeight="1">
      <c r="AZ12593" s="138">
        <f t="shared" ca="1" si="215"/>
        <v>375000</v>
      </c>
      <c r="BA12593" s="138">
        <f t="shared" ca="1" si="216"/>
        <v>374999</v>
      </c>
      <c r="BB12593" s="138">
        <f t="shared" ca="1" si="217"/>
        <v>1</v>
      </c>
    </row>
    <row r="12594" spans="52:54" ht="15.75" customHeight="1">
      <c r="AZ12594" s="138">
        <f t="shared" ca="1" si="215"/>
        <v>132000</v>
      </c>
      <c r="BA12594" s="138">
        <f t="shared" ca="1" si="216"/>
        <v>131999</v>
      </c>
      <c r="BB12594" s="138">
        <f t="shared" ca="1" si="217"/>
        <v>1</v>
      </c>
    </row>
    <row r="12595" spans="52:54" ht="15.75" customHeight="1">
      <c r="AZ12595" s="138">
        <f t="shared" ca="1" si="215"/>
        <v>269000</v>
      </c>
      <c r="BA12595" s="138">
        <f t="shared" ca="1" si="216"/>
        <v>268999</v>
      </c>
      <c r="BB12595" s="138">
        <f t="shared" ca="1" si="217"/>
        <v>1</v>
      </c>
    </row>
    <row r="12596" spans="52:54" ht="15.75" customHeight="1">
      <c r="AZ12596" s="138">
        <f t="shared" ca="1" si="215"/>
        <v>310000</v>
      </c>
      <c r="BA12596" s="138">
        <f t="shared" ca="1" si="216"/>
        <v>309999</v>
      </c>
      <c r="BB12596" s="138">
        <f t="shared" ca="1" si="217"/>
        <v>1</v>
      </c>
    </row>
    <row r="12597" spans="52:54" ht="15.75" customHeight="1">
      <c r="AZ12597" s="138">
        <f t="shared" ca="1" si="215"/>
        <v>286000</v>
      </c>
      <c r="BA12597" s="138">
        <f t="shared" ca="1" si="216"/>
        <v>285999</v>
      </c>
      <c r="BB12597" s="138">
        <f t="shared" ca="1" si="217"/>
        <v>1</v>
      </c>
    </row>
    <row r="12598" spans="52:54" ht="15.75" customHeight="1">
      <c r="AZ12598" s="138">
        <f t="shared" ca="1" si="215"/>
        <v>326000</v>
      </c>
      <c r="BA12598" s="138">
        <f t="shared" ca="1" si="216"/>
        <v>325999</v>
      </c>
      <c r="BB12598" s="138">
        <f t="shared" ca="1" si="217"/>
        <v>1</v>
      </c>
    </row>
    <row r="12599" spans="52:54" ht="15.75" customHeight="1">
      <c r="AZ12599" s="138">
        <f t="shared" ca="1" si="215"/>
        <v>139000</v>
      </c>
      <c r="BA12599" s="138">
        <f t="shared" ca="1" si="216"/>
        <v>138999</v>
      </c>
      <c r="BB12599" s="138">
        <f t="shared" ca="1" si="217"/>
        <v>1</v>
      </c>
    </row>
    <row r="12600" spans="52:54" ht="15.75" customHeight="1">
      <c r="AZ12600" s="138">
        <f t="shared" ca="1" si="215"/>
        <v>204000</v>
      </c>
      <c r="BA12600" s="138">
        <f t="shared" ca="1" si="216"/>
        <v>203999</v>
      </c>
      <c r="BB12600" s="138">
        <f t="shared" ca="1" si="217"/>
        <v>1</v>
      </c>
    </row>
    <row r="12601" spans="52:54" ht="15.75" customHeight="1">
      <c r="AZ12601" s="138">
        <f t="shared" ca="1" si="215"/>
        <v>305000</v>
      </c>
      <c r="BA12601" s="138">
        <f t="shared" ca="1" si="216"/>
        <v>304999</v>
      </c>
      <c r="BB12601" s="138">
        <f t="shared" ca="1" si="217"/>
        <v>1</v>
      </c>
    </row>
    <row r="12602" spans="52:54" ht="15.75" customHeight="1">
      <c r="AZ12602" s="138">
        <f t="shared" ca="1" si="215"/>
        <v>183000</v>
      </c>
      <c r="BA12602" s="138">
        <f t="shared" ca="1" si="216"/>
        <v>182999</v>
      </c>
      <c r="BB12602" s="138">
        <f t="shared" ca="1" si="217"/>
        <v>1</v>
      </c>
    </row>
    <row r="12603" spans="52:54" ht="15.75" customHeight="1">
      <c r="AZ12603" s="138">
        <f t="shared" ca="1" si="215"/>
        <v>159000</v>
      </c>
      <c r="BA12603" s="138">
        <f t="shared" ca="1" si="216"/>
        <v>158999</v>
      </c>
      <c r="BB12603" s="138">
        <f t="shared" ca="1" si="217"/>
        <v>1</v>
      </c>
    </row>
    <row r="12604" spans="52:54" ht="15.75" customHeight="1">
      <c r="AZ12604" s="138">
        <f t="shared" ca="1" si="215"/>
        <v>391000</v>
      </c>
      <c r="BA12604" s="138">
        <f t="shared" ca="1" si="216"/>
        <v>390999</v>
      </c>
      <c r="BB12604" s="138">
        <f t="shared" ca="1" si="217"/>
        <v>1</v>
      </c>
    </row>
    <row r="12605" spans="52:54" ht="15.75" customHeight="1">
      <c r="AZ12605" s="138">
        <f t="shared" ca="1" si="215"/>
        <v>283000</v>
      </c>
      <c r="BA12605" s="138">
        <f t="shared" ca="1" si="216"/>
        <v>282999</v>
      </c>
      <c r="BB12605" s="138">
        <f t="shared" ca="1" si="217"/>
        <v>1</v>
      </c>
    </row>
    <row r="12606" spans="52:54" ht="15.75" customHeight="1">
      <c r="AZ12606" s="138">
        <f t="shared" ca="1" si="215"/>
        <v>192000</v>
      </c>
      <c r="BA12606" s="138">
        <f t="shared" ca="1" si="216"/>
        <v>191999</v>
      </c>
      <c r="BB12606" s="138">
        <f t="shared" ca="1" si="217"/>
        <v>1</v>
      </c>
    </row>
    <row r="12607" spans="52:54" ht="15.75" customHeight="1">
      <c r="AZ12607" s="138">
        <f t="shared" ca="1" si="215"/>
        <v>285000</v>
      </c>
      <c r="BA12607" s="138">
        <f t="shared" ca="1" si="216"/>
        <v>284999</v>
      </c>
      <c r="BB12607" s="138">
        <f t="shared" ca="1" si="217"/>
        <v>1</v>
      </c>
    </row>
    <row r="12608" spans="52:54" ht="15.75" customHeight="1">
      <c r="AZ12608" s="138">
        <f t="shared" ca="1" si="215"/>
        <v>141000</v>
      </c>
      <c r="BA12608" s="138">
        <f t="shared" ca="1" si="216"/>
        <v>140999</v>
      </c>
      <c r="BB12608" s="138">
        <f t="shared" ca="1" si="217"/>
        <v>1</v>
      </c>
    </row>
    <row r="12609" spans="52:54" ht="15.75" customHeight="1">
      <c r="AZ12609" s="138">
        <f t="shared" ca="1" si="215"/>
        <v>399000</v>
      </c>
      <c r="BA12609" s="138">
        <f t="shared" ca="1" si="216"/>
        <v>398999</v>
      </c>
      <c r="BB12609" s="138">
        <f t="shared" ca="1" si="217"/>
        <v>1</v>
      </c>
    </row>
    <row r="12610" spans="52:54" ht="15.75" customHeight="1">
      <c r="AZ12610" s="138">
        <f t="shared" ca="1" si="215"/>
        <v>254000</v>
      </c>
      <c r="BA12610" s="138">
        <f t="shared" ca="1" si="216"/>
        <v>253999</v>
      </c>
      <c r="BB12610" s="138">
        <f t="shared" ca="1" si="217"/>
        <v>1</v>
      </c>
    </row>
    <row r="12611" spans="52:54" ht="15.75" customHeight="1">
      <c r="AZ12611" s="138">
        <f t="shared" ca="1" si="215"/>
        <v>203000</v>
      </c>
      <c r="BA12611" s="138">
        <f t="shared" ca="1" si="216"/>
        <v>202999</v>
      </c>
      <c r="BB12611" s="138">
        <f t="shared" ca="1" si="217"/>
        <v>1</v>
      </c>
    </row>
    <row r="12612" spans="52:54" ht="15.75" customHeight="1">
      <c r="AZ12612" s="138">
        <f t="shared" ca="1" si="215"/>
        <v>180000</v>
      </c>
      <c r="BA12612" s="138">
        <f t="shared" ca="1" si="216"/>
        <v>179999</v>
      </c>
      <c r="BB12612" s="138">
        <f t="shared" ca="1" si="217"/>
        <v>1</v>
      </c>
    </row>
    <row r="12613" spans="52:54" ht="15.75" customHeight="1">
      <c r="AZ12613" s="138">
        <f t="shared" ca="1" si="215"/>
        <v>161000</v>
      </c>
      <c r="BA12613" s="138">
        <f t="shared" ca="1" si="216"/>
        <v>160999</v>
      </c>
      <c r="BB12613" s="138">
        <f t="shared" ca="1" si="217"/>
        <v>1</v>
      </c>
    </row>
    <row r="12614" spans="52:54" ht="15.75" customHeight="1">
      <c r="AZ12614" s="138">
        <f t="shared" ca="1" si="215"/>
        <v>186000</v>
      </c>
      <c r="BA12614" s="138">
        <f t="shared" ca="1" si="216"/>
        <v>185999</v>
      </c>
      <c r="BB12614" s="138">
        <f t="shared" ca="1" si="217"/>
        <v>1</v>
      </c>
    </row>
    <row r="12615" spans="52:54" ht="15.75" customHeight="1">
      <c r="AZ12615" s="138">
        <f t="shared" ca="1" si="215"/>
        <v>125000</v>
      </c>
      <c r="BA12615" s="138">
        <f t="shared" ca="1" si="216"/>
        <v>124999</v>
      </c>
      <c r="BB12615" s="138">
        <f t="shared" ca="1" si="217"/>
        <v>1</v>
      </c>
    </row>
    <row r="12616" spans="52:54" ht="15.75" customHeight="1">
      <c r="AZ12616" s="138">
        <f t="shared" ca="1" si="215"/>
        <v>236000</v>
      </c>
      <c r="BA12616" s="138">
        <f t="shared" ca="1" si="216"/>
        <v>235999</v>
      </c>
      <c r="BB12616" s="138">
        <f t="shared" ca="1" si="217"/>
        <v>1</v>
      </c>
    </row>
    <row r="12617" spans="52:54" ht="15.75" customHeight="1">
      <c r="AZ12617" s="138">
        <f t="shared" ca="1" si="215"/>
        <v>316000</v>
      </c>
      <c r="BA12617" s="138">
        <f t="shared" ca="1" si="216"/>
        <v>315999</v>
      </c>
      <c r="BB12617" s="138">
        <f t="shared" ca="1" si="217"/>
        <v>1</v>
      </c>
    </row>
    <row r="12618" spans="52:54" ht="15.75" customHeight="1">
      <c r="AZ12618" s="138">
        <f t="shared" ca="1" si="215"/>
        <v>157000</v>
      </c>
      <c r="BA12618" s="138">
        <f t="shared" ca="1" si="216"/>
        <v>156999</v>
      </c>
      <c r="BB12618" s="138">
        <f t="shared" ca="1" si="217"/>
        <v>1</v>
      </c>
    </row>
    <row r="12619" spans="52:54" ht="15.75" customHeight="1">
      <c r="AZ12619" s="138">
        <f t="shared" ca="1" si="215"/>
        <v>168000</v>
      </c>
      <c r="BA12619" s="138">
        <f t="shared" ca="1" si="216"/>
        <v>167999</v>
      </c>
      <c r="BB12619" s="138">
        <f t="shared" ca="1" si="217"/>
        <v>1</v>
      </c>
    </row>
    <row r="12620" spans="52:54" ht="15.75" customHeight="1">
      <c r="AZ12620" s="138">
        <f t="shared" ca="1" si="215"/>
        <v>322000</v>
      </c>
      <c r="BA12620" s="138">
        <f t="shared" ca="1" si="216"/>
        <v>321999</v>
      </c>
      <c r="BB12620" s="138">
        <f t="shared" ca="1" si="217"/>
        <v>1</v>
      </c>
    </row>
    <row r="12621" spans="52:54" ht="15.75" customHeight="1">
      <c r="AZ12621" s="138">
        <f t="shared" ca="1" si="215"/>
        <v>219000</v>
      </c>
      <c r="BA12621" s="138">
        <f t="shared" ca="1" si="216"/>
        <v>218999</v>
      </c>
      <c r="BB12621" s="138">
        <f t="shared" ca="1" si="217"/>
        <v>1</v>
      </c>
    </row>
    <row r="12622" spans="52:54" ht="15.75" customHeight="1">
      <c r="AZ12622" s="138">
        <f t="shared" ca="1" si="215"/>
        <v>298000</v>
      </c>
      <c r="BA12622" s="138">
        <f t="shared" ca="1" si="216"/>
        <v>297999</v>
      </c>
      <c r="BB12622" s="138">
        <f t="shared" ca="1" si="217"/>
        <v>1</v>
      </c>
    </row>
    <row r="12623" spans="52:54" ht="15.75" customHeight="1">
      <c r="AZ12623" s="138">
        <f t="shared" ca="1" si="215"/>
        <v>188000</v>
      </c>
      <c r="BA12623" s="138">
        <f t="shared" ca="1" si="216"/>
        <v>187999</v>
      </c>
      <c r="BB12623" s="138">
        <f t="shared" ca="1" si="217"/>
        <v>1</v>
      </c>
    </row>
    <row r="12624" spans="52:54" ht="15.75" customHeight="1">
      <c r="AZ12624" s="138">
        <f t="shared" ca="1" si="215"/>
        <v>302000</v>
      </c>
      <c r="BA12624" s="138">
        <f t="shared" ca="1" si="216"/>
        <v>301999</v>
      </c>
      <c r="BB12624" s="138">
        <f t="shared" ca="1" si="217"/>
        <v>1</v>
      </c>
    </row>
    <row r="12625" spans="52:54" ht="15.75" customHeight="1">
      <c r="AZ12625" s="138">
        <f t="shared" ca="1" si="215"/>
        <v>205000</v>
      </c>
      <c r="BA12625" s="138">
        <f t="shared" ca="1" si="216"/>
        <v>204999</v>
      </c>
      <c r="BB12625" s="138">
        <f t="shared" ca="1" si="217"/>
        <v>1</v>
      </c>
    </row>
    <row r="12626" spans="52:54" ht="15.75" customHeight="1">
      <c r="AZ12626" s="138">
        <f t="shared" ca="1" si="215"/>
        <v>296000</v>
      </c>
      <c r="BA12626" s="138">
        <f t="shared" ca="1" si="216"/>
        <v>295999</v>
      </c>
      <c r="BB12626" s="138">
        <f t="shared" ca="1" si="217"/>
        <v>1</v>
      </c>
    </row>
    <row r="12627" spans="52:54" ht="15.75" customHeight="1">
      <c r="AZ12627" s="138">
        <f t="shared" ca="1" si="215"/>
        <v>332000</v>
      </c>
      <c r="BA12627" s="138">
        <f t="shared" ca="1" si="216"/>
        <v>331999</v>
      </c>
      <c r="BB12627" s="138">
        <f t="shared" ca="1" si="217"/>
        <v>1</v>
      </c>
    </row>
    <row r="12628" spans="52:54" ht="15.75" customHeight="1">
      <c r="AZ12628" s="138">
        <f t="shared" ca="1" si="215"/>
        <v>138000</v>
      </c>
      <c r="BA12628" s="138">
        <f t="shared" ca="1" si="216"/>
        <v>137999</v>
      </c>
      <c r="BB12628" s="138">
        <f t="shared" ca="1" si="217"/>
        <v>1</v>
      </c>
    </row>
    <row r="12629" spans="52:54" ht="15.75" customHeight="1">
      <c r="AZ12629" s="138">
        <f t="shared" ca="1" si="215"/>
        <v>105000</v>
      </c>
      <c r="BA12629" s="138">
        <f t="shared" ca="1" si="216"/>
        <v>104999</v>
      </c>
      <c r="BB12629" s="138">
        <f t="shared" ca="1" si="217"/>
        <v>1</v>
      </c>
    </row>
    <row r="12630" spans="52:54" ht="15.75" customHeight="1">
      <c r="AZ12630" s="138">
        <f t="shared" ca="1" si="215"/>
        <v>381000</v>
      </c>
      <c r="BA12630" s="138">
        <f t="shared" ca="1" si="216"/>
        <v>380999</v>
      </c>
      <c r="BB12630" s="138">
        <f t="shared" ca="1" si="217"/>
        <v>1</v>
      </c>
    </row>
    <row r="12631" spans="52:54" ht="15.75" customHeight="1">
      <c r="AZ12631" s="138">
        <f t="shared" ca="1" si="215"/>
        <v>217000</v>
      </c>
      <c r="BA12631" s="138">
        <f t="shared" ca="1" si="216"/>
        <v>216999</v>
      </c>
      <c r="BB12631" s="138">
        <f t="shared" ca="1" si="217"/>
        <v>1</v>
      </c>
    </row>
    <row r="12632" spans="52:54" ht="15.75" customHeight="1">
      <c r="AZ12632" s="138">
        <f t="shared" ca="1" si="215"/>
        <v>107000</v>
      </c>
      <c r="BA12632" s="138">
        <f t="shared" ca="1" si="216"/>
        <v>106999</v>
      </c>
      <c r="BB12632" s="138">
        <f t="shared" ca="1" si="217"/>
        <v>1</v>
      </c>
    </row>
    <row r="12633" spans="52:54" ht="15.75" customHeight="1">
      <c r="AZ12633" s="138">
        <f t="shared" ca="1" si="215"/>
        <v>147000</v>
      </c>
      <c r="BA12633" s="138">
        <f t="shared" ca="1" si="216"/>
        <v>146999</v>
      </c>
      <c r="BB12633" s="138">
        <f t="shared" ca="1" si="217"/>
        <v>1</v>
      </c>
    </row>
    <row r="12634" spans="52:54" ht="15.75" customHeight="1">
      <c r="AZ12634" s="138">
        <f t="shared" ca="1" si="215"/>
        <v>242000</v>
      </c>
      <c r="BA12634" s="138">
        <f t="shared" ca="1" si="216"/>
        <v>241999</v>
      </c>
      <c r="BB12634" s="138">
        <f t="shared" ca="1" si="217"/>
        <v>1</v>
      </c>
    </row>
    <row r="12635" spans="52:54" ht="15.75" customHeight="1">
      <c r="AZ12635" s="138">
        <f t="shared" ca="1" si="215"/>
        <v>199000</v>
      </c>
      <c r="BA12635" s="138">
        <f t="shared" ca="1" si="216"/>
        <v>198999</v>
      </c>
      <c r="BB12635" s="138">
        <f t="shared" ca="1" si="217"/>
        <v>1</v>
      </c>
    </row>
    <row r="12636" spans="52:54" ht="15.75" customHeight="1">
      <c r="AZ12636" s="138">
        <f t="shared" ca="1" si="215"/>
        <v>354000</v>
      </c>
      <c r="BA12636" s="138">
        <f t="shared" ca="1" si="216"/>
        <v>353999</v>
      </c>
      <c r="BB12636" s="138">
        <f t="shared" ca="1" si="217"/>
        <v>1</v>
      </c>
    </row>
    <row r="12637" spans="52:54" ht="15.75" customHeight="1">
      <c r="AZ12637" s="138">
        <f t="shared" ca="1" si="215"/>
        <v>217000</v>
      </c>
      <c r="BA12637" s="138">
        <f t="shared" ca="1" si="216"/>
        <v>216999</v>
      </c>
      <c r="BB12637" s="138">
        <f t="shared" ca="1" si="217"/>
        <v>1</v>
      </c>
    </row>
    <row r="12638" spans="52:54" ht="15.75" customHeight="1">
      <c r="AZ12638" s="138">
        <f t="shared" ca="1" si="215"/>
        <v>163000</v>
      </c>
      <c r="BA12638" s="138">
        <f t="shared" ca="1" si="216"/>
        <v>162999</v>
      </c>
      <c r="BB12638" s="138">
        <f t="shared" ca="1" si="217"/>
        <v>1</v>
      </c>
    </row>
    <row r="12639" spans="52:54" ht="15.75" customHeight="1">
      <c r="AZ12639" s="138">
        <f t="shared" ca="1" si="215"/>
        <v>268000</v>
      </c>
      <c r="BA12639" s="138">
        <f t="shared" ca="1" si="216"/>
        <v>267999</v>
      </c>
      <c r="BB12639" s="138">
        <f t="shared" ca="1" si="217"/>
        <v>1</v>
      </c>
    </row>
    <row r="12640" spans="52:54" ht="15.75" customHeight="1">
      <c r="AZ12640" s="138">
        <f t="shared" ca="1" si="215"/>
        <v>166000</v>
      </c>
      <c r="BA12640" s="138">
        <f t="shared" ca="1" si="216"/>
        <v>165999</v>
      </c>
      <c r="BB12640" s="138">
        <f t="shared" ca="1" si="217"/>
        <v>1</v>
      </c>
    </row>
    <row r="12641" spans="52:54" ht="15.75" customHeight="1">
      <c r="AZ12641" s="138">
        <f t="shared" ca="1" si="215"/>
        <v>197000</v>
      </c>
      <c r="BA12641" s="138">
        <f t="shared" ca="1" si="216"/>
        <v>196999</v>
      </c>
      <c r="BB12641" s="138">
        <f t="shared" ca="1" si="217"/>
        <v>1</v>
      </c>
    </row>
    <row r="12642" spans="52:54" ht="15.75" customHeight="1">
      <c r="AZ12642" s="138">
        <f t="shared" ca="1" si="215"/>
        <v>216000</v>
      </c>
      <c r="BA12642" s="138">
        <f t="shared" ca="1" si="216"/>
        <v>215999</v>
      </c>
      <c r="BB12642" s="138">
        <f t="shared" ca="1" si="217"/>
        <v>1</v>
      </c>
    </row>
    <row r="12643" spans="52:54" ht="15.75" customHeight="1">
      <c r="AZ12643" s="138">
        <f t="shared" ca="1" si="215"/>
        <v>277000</v>
      </c>
      <c r="BA12643" s="138">
        <f t="shared" ca="1" si="216"/>
        <v>276999</v>
      </c>
      <c r="BB12643" s="138">
        <f t="shared" ca="1" si="217"/>
        <v>1</v>
      </c>
    </row>
    <row r="12644" spans="52:54" ht="15.75" customHeight="1">
      <c r="AZ12644" s="138">
        <f t="shared" ca="1" si="215"/>
        <v>340000</v>
      </c>
      <c r="BA12644" s="138">
        <f t="shared" ca="1" si="216"/>
        <v>339999</v>
      </c>
      <c r="BB12644" s="138">
        <f t="shared" ca="1" si="217"/>
        <v>1</v>
      </c>
    </row>
    <row r="12645" spans="52:54" ht="15.75" customHeight="1">
      <c r="AZ12645" s="138">
        <f t="shared" ca="1" si="215"/>
        <v>365000</v>
      </c>
      <c r="BA12645" s="138">
        <f t="shared" ca="1" si="216"/>
        <v>364999</v>
      </c>
      <c r="BB12645" s="138">
        <f t="shared" ca="1" si="217"/>
        <v>1</v>
      </c>
    </row>
    <row r="12646" spans="52:54" ht="15.75" customHeight="1">
      <c r="AZ12646" s="138">
        <f t="shared" ca="1" si="215"/>
        <v>246000</v>
      </c>
      <c r="BA12646" s="138">
        <f t="shared" ca="1" si="216"/>
        <v>245999</v>
      </c>
      <c r="BB12646" s="138">
        <f t="shared" ca="1" si="217"/>
        <v>1</v>
      </c>
    </row>
    <row r="12647" spans="52:54" ht="15.75" customHeight="1">
      <c r="AZ12647" s="138">
        <f t="shared" ca="1" si="215"/>
        <v>339000</v>
      </c>
      <c r="BA12647" s="138">
        <f t="shared" ca="1" si="216"/>
        <v>338999</v>
      </c>
      <c r="BB12647" s="138">
        <f t="shared" ca="1" si="217"/>
        <v>1</v>
      </c>
    </row>
    <row r="12648" spans="52:54" ht="15.75" customHeight="1">
      <c r="AZ12648" s="138">
        <f t="shared" ca="1" si="215"/>
        <v>293000</v>
      </c>
      <c r="BA12648" s="138">
        <f t="shared" ca="1" si="216"/>
        <v>292999</v>
      </c>
      <c r="BB12648" s="138">
        <f t="shared" ca="1" si="217"/>
        <v>1</v>
      </c>
    </row>
    <row r="12649" spans="52:54" ht="15.75" customHeight="1">
      <c r="AZ12649" s="138">
        <f t="shared" ca="1" si="215"/>
        <v>330000</v>
      </c>
      <c r="BA12649" s="138">
        <f t="shared" ca="1" si="216"/>
        <v>329999</v>
      </c>
      <c r="BB12649" s="138">
        <f t="shared" ca="1" si="217"/>
        <v>1</v>
      </c>
    </row>
    <row r="12650" spans="52:54" ht="15.75" customHeight="1">
      <c r="AZ12650" s="138">
        <f t="shared" ca="1" si="215"/>
        <v>195000</v>
      </c>
      <c r="BA12650" s="138">
        <f t="shared" ca="1" si="216"/>
        <v>194999</v>
      </c>
      <c r="BB12650" s="138">
        <f t="shared" ca="1" si="217"/>
        <v>1</v>
      </c>
    </row>
    <row r="12651" spans="52:54" ht="15.75" customHeight="1">
      <c r="AZ12651" s="138">
        <f t="shared" ca="1" si="215"/>
        <v>113000</v>
      </c>
      <c r="BA12651" s="138">
        <f t="shared" ca="1" si="216"/>
        <v>112999</v>
      </c>
      <c r="BB12651" s="138">
        <f t="shared" ca="1" si="217"/>
        <v>1</v>
      </c>
    </row>
    <row r="12652" spans="52:54" ht="15.75" customHeight="1">
      <c r="AZ12652" s="138">
        <f t="shared" ca="1" si="215"/>
        <v>346000</v>
      </c>
      <c r="BA12652" s="138">
        <f t="shared" ca="1" si="216"/>
        <v>345999</v>
      </c>
      <c r="BB12652" s="138">
        <f t="shared" ca="1" si="217"/>
        <v>1</v>
      </c>
    </row>
    <row r="12653" spans="52:54" ht="15.75" customHeight="1">
      <c r="AZ12653" s="138">
        <f t="shared" ca="1" si="215"/>
        <v>288000</v>
      </c>
      <c r="BA12653" s="138">
        <f t="shared" ca="1" si="216"/>
        <v>287999</v>
      </c>
      <c r="BB12653" s="138">
        <f t="shared" ca="1" si="217"/>
        <v>1</v>
      </c>
    </row>
    <row r="12654" spans="52:54" ht="15.75" customHeight="1">
      <c r="AZ12654" s="138">
        <f t="shared" ca="1" si="215"/>
        <v>187000</v>
      </c>
      <c r="BA12654" s="138">
        <f t="shared" ca="1" si="216"/>
        <v>186999</v>
      </c>
      <c r="BB12654" s="138">
        <f t="shared" ca="1" si="217"/>
        <v>1</v>
      </c>
    </row>
    <row r="12655" spans="52:54" ht="15.75" customHeight="1">
      <c r="AZ12655" s="138">
        <f t="shared" ca="1" si="215"/>
        <v>179000</v>
      </c>
      <c r="BA12655" s="138">
        <f t="shared" ca="1" si="216"/>
        <v>178999</v>
      </c>
      <c r="BB12655" s="138">
        <f t="shared" ca="1" si="217"/>
        <v>1</v>
      </c>
    </row>
    <row r="12656" spans="52:54" ht="15.75" customHeight="1">
      <c r="AZ12656" s="138">
        <f t="shared" ca="1" si="215"/>
        <v>230000</v>
      </c>
      <c r="BA12656" s="138">
        <f t="shared" ca="1" si="216"/>
        <v>229999</v>
      </c>
      <c r="BB12656" s="138">
        <f t="shared" ca="1" si="217"/>
        <v>1</v>
      </c>
    </row>
    <row r="12657" spans="52:54" ht="15.75" customHeight="1">
      <c r="AZ12657" s="138">
        <f t="shared" ca="1" si="215"/>
        <v>251000</v>
      </c>
      <c r="BA12657" s="138">
        <f t="shared" ca="1" si="216"/>
        <v>250999</v>
      </c>
      <c r="BB12657" s="138">
        <f t="shared" ca="1" si="217"/>
        <v>1</v>
      </c>
    </row>
    <row r="12658" spans="52:54" ht="15.75" customHeight="1">
      <c r="AZ12658" s="138">
        <f t="shared" ca="1" si="215"/>
        <v>383000</v>
      </c>
      <c r="BA12658" s="138">
        <f t="shared" ca="1" si="216"/>
        <v>382999</v>
      </c>
      <c r="BB12658" s="138">
        <f t="shared" ca="1" si="217"/>
        <v>1</v>
      </c>
    </row>
    <row r="12659" spans="52:54" ht="15.75" customHeight="1">
      <c r="AZ12659" s="138">
        <f t="shared" ca="1" si="215"/>
        <v>359000</v>
      </c>
      <c r="BA12659" s="138">
        <f t="shared" ca="1" si="216"/>
        <v>358999</v>
      </c>
      <c r="BB12659" s="138">
        <f t="shared" ca="1" si="217"/>
        <v>1</v>
      </c>
    </row>
    <row r="12660" spans="52:54" ht="15.75" customHeight="1">
      <c r="AZ12660" s="138">
        <f t="shared" ca="1" si="215"/>
        <v>185000</v>
      </c>
      <c r="BA12660" s="138">
        <f t="shared" ca="1" si="216"/>
        <v>184999</v>
      </c>
      <c r="BB12660" s="138">
        <f t="shared" ca="1" si="217"/>
        <v>1</v>
      </c>
    </row>
    <row r="12661" spans="52:54" ht="15.75" customHeight="1">
      <c r="AZ12661" s="138">
        <f t="shared" ca="1" si="215"/>
        <v>232000</v>
      </c>
      <c r="BA12661" s="138">
        <f t="shared" ca="1" si="216"/>
        <v>231999</v>
      </c>
      <c r="BB12661" s="138">
        <f t="shared" ca="1" si="217"/>
        <v>1</v>
      </c>
    </row>
    <row r="12662" spans="52:54" ht="15.75" customHeight="1">
      <c r="AZ12662" s="138">
        <f t="shared" ca="1" si="215"/>
        <v>159000</v>
      </c>
      <c r="BA12662" s="138">
        <f t="shared" ca="1" si="216"/>
        <v>158999</v>
      </c>
      <c r="BB12662" s="138">
        <f t="shared" ca="1" si="217"/>
        <v>1</v>
      </c>
    </row>
    <row r="12663" spans="52:54" ht="15.75" customHeight="1">
      <c r="AZ12663" s="138">
        <f t="shared" ca="1" si="215"/>
        <v>251000</v>
      </c>
      <c r="BA12663" s="138">
        <f t="shared" ca="1" si="216"/>
        <v>250999</v>
      </c>
      <c r="BB12663" s="138">
        <f t="shared" ca="1" si="217"/>
        <v>1</v>
      </c>
    </row>
    <row r="12664" spans="52:54" ht="15.75" customHeight="1">
      <c r="AZ12664" s="138">
        <f t="shared" ca="1" si="215"/>
        <v>391000</v>
      </c>
      <c r="BA12664" s="138">
        <f t="shared" ca="1" si="216"/>
        <v>390999</v>
      </c>
      <c r="BB12664" s="138">
        <f t="shared" ca="1" si="217"/>
        <v>1</v>
      </c>
    </row>
    <row r="12665" spans="52:54" ht="15.75" customHeight="1">
      <c r="AZ12665" s="138">
        <f t="shared" ca="1" si="215"/>
        <v>194000</v>
      </c>
      <c r="BA12665" s="138">
        <f t="shared" ca="1" si="216"/>
        <v>193999</v>
      </c>
      <c r="BB12665" s="138">
        <f t="shared" ca="1" si="217"/>
        <v>1</v>
      </c>
    </row>
    <row r="12666" spans="52:54" ht="15.75" customHeight="1">
      <c r="AZ12666" s="138">
        <f t="shared" ca="1" si="215"/>
        <v>143000</v>
      </c>
      <c r="BA12666" s="138">
        <f t="shared" ca="1" si="216"/>
        <v>142999</v>
      </c>
      <c r="BB12666" s="138">
        <f t="shared" ca="1" si="217"/>
        <v>1</v>
      </c>
    </row>
    <row r="12667" spans="52:54" ht="15.75" customHeight="1">
      <c r="AZ12667" s="138">
        <f t="shared" ca="1" si="215"/>
        <v>149000</v>
      </c>
      <c r="BA12667" s="138">
        <f t="shared" ca="1" si="216"/>
        <v>148999</v>
      </c>
      <c r="BB12667" s="138">
        <f t="shared" ca="1" si="217"/>
        <v>1</v>
      </c>
    </row>
    <row r="12668" spans="52:54" ht="15.75" customHeight="1">
      <c r="AZ12668" s="138">
        <f t="shared" ca="1" si="215"/>
        <v>218000</v>
      </c>
      <c r="BA12668" s="138">
        <f t="shared" ca="1" si="216"/>
        <v>217999</v>
      </c>
      <c r="BB12668" s="138">
        <f t="shared" ca="1" si="217"/>
        <v>1</v>
      </c>
    </row>
    <row r="12669" spans="52:54" ht="15.75" customHeight="1">
      <c r="AZ12669" s="138">
        <f t="shared" ca="1" si="215"/>
        <v>239000</v>
      </c>
      <c r="BA12669" s="138">
        <f t="shared" ca="1" si="216"/>
        <v>238999</v>
      </c>
      <c r="BB12669" s="138">
        <f t="shared" ca="1" si="217"/>
        <v>1</v>
      </c>
    </row>
    <row r="12670" spans="52:54" ht="15.75" customHeight="1">
      <c r="AZ12670" s="138">
        <f t="shared" ca="1" si="215"/>
        <v>222000</v>
      </c>
      <c r="BA12670" s="138">
        <f t="shared" ca="1" si="216"/>
        <v>221999</v>
      </c>
      <c r="BB12670" s="138">
        <f t="shared" ca="1" si="217"/>
        <v>1</v>
      </c>
    </row>
    <row r="12671" spans="52:54" ht="15.75" customHeight="1">
      <c r="AZ12671" s="138">
        <f t="shared" ca="1" si="215"/>
        <v>344000</v>
      </c>
      <c r="BA12671" s="138">
        <f t="shared" ca="1" si="216"/>
        <v>343999</v>
      </c>
      <c r="BB12671" s="138">
        <f t="shared" ca="1" si="217"/>
        <v>1</v>
      </c>
    </row>
    <row r="12672" spans="52:54" ht="15.75" customHeight="1">
      <c r="AZ12672" s="138">
        <f t="shared" ca="1" si="215"/>
        <v>253000</v>
      </c>
      <c r="BA12672" s="138">
        <f t="shared" ca="1" si="216"/>
        <v>252999</v>
      </c>
      <c r="BB12672" s="138">
        <f t="shared" ca="1" si="217"/>
        <v>1</v>
      </c>
    </row>
    <row r="12673" spans="52:54" ht="15.75" customHeight="1">
      <c r="AZ12673" s="138">
        <f t="shared" ca="1" si="215"/>
        <v>319000</v>
      </c>
      <c r="BA12673" s="138">
        <f t="shared" ca="1" si="216"/>
        <v>318999</v>
      </c>
      <c r="BB12673" s="138">
        <f t="shared" ca="1" si="217"/>
        <v>1</v>
      </c>
    </row>
    <row r="12674" spans="52:54" ht="15.75" customHeight="1">
      <c r="AZ12674" s="138">
        <f t="shared" ca="1" si="215"/>
        <v>229000</v>
      </c>
      <c r="BA12674" s="138">
        <f t="shared" ca="1" si="216"/>
        <v>228999</v>
      </c>
      <c r="BB12674" s="138">
        <f t="shared" ca="1" si="217"/>
        <v>1</v>
      </c>
    </row>
    <row r="12675" spans="52:54" ht="15.75" customHeight="1">
      <c r="AZ12675" s="138">
        <f t="shared" ca="1" si="215"/>
        <v>219000</v>
      </c>
      <c r="BA12675" s="138">
        <f t="shared" ca="1" si="216"/>
        <v>218999</v>
      </c>
      <c r="BB12675" s="138">
        <f t="shared" ca="1" si="217"/>
        <v>1</v>
      </c>
    </row>
    <row r="12676" spans="52:54" ht="15.75" customHeight="1">
      <c r="AZ12676" s="138">
        <f t="shared" ca="1" si="215"/>
        <v>290000</v>
      </c>
      <c r="BA12676" s="138">
        <f t="shared" ca="1" si="216"/>
        <v>289999</v>
      </c>
      <c r="BB12676" s="138">
        <f t="shared" ca="1" si="217"/>
        <v>1</v>
      </c>
    </row>
    <row r="12677" spans="52:54" ht="15.75" customHeight="1">
      <c r="AZ12677" s="138">
        <f t="shared" ca="1" si="215"/>
        <v>372000</v>
      </c>
      <c r="BA12677" s="138">
        <f t="shared" ca="1" si="216"/>
        <v>371999</v>
      </c>
      <c r="BB12677" s="138">
        <f t="shared" ca="1" si="217"/>
        <v>1</v>
      </c>
    </row>
    <row r="12678" spans="52:54" ht="15.75" customHeight="1">
      <c r="AZ12678" s="138">
        <f t="shared" ca="1" si="215"/>
        <v>191000</v>
      </c>
      <c r="BA12678" s="138">
        <f t="shared" ca="1" si="216"/>
        <v>190999</v>
      </c>
      <c r="BB12678" s="138">
        <f t="shared" ca="1" si="217"/>
        <v>1</v>
      </c>
    </row>
    <row r="12679" spans="52:54" ht="15.75" customHeight="1">
      <c r="AZ12679" s="138">
        <f t="shared" ca="1" si="215"/>
        <v>145000</v>
      </c>
      <c r="BA12679" s="138">
        <f t="shared" ca="1" si="216"/>
        <v>144999</v>
      </c>
      <c r="BB12679" s="138">
        <f t="shared" ca="1" si="217"/>
        <v>1</v>
      </c>
    </row>
    <row r="12680" spans="52:54" ht="15.75" customHeight="1">
      <c r="AZ12680" s="138">
        <f t="shared" ca="1" si="215"/>
        <v>157000</v>
      </c>
      <c r="BA12680" s="138">
        <f t="shared" ca="1" si="216"/>
        <v>156999</v>
      </c>
      <c r="BB12680" s="138">
        <f t="shared" ca="1" si="217"/>
        <v>1</v>
      </c>
    </row>
    <row r="12681" spans="52:54" ht="15.75" customHeight="1">
      <c r="AZ12681" s="138">
        <f t="shared" ca="1" si="215"/>
        <v>344000</v>
      </c>
      <c r="BA12681" s="138">
        <f t="shared" ca="1" si="216"/>
        <v>343999</v>
      </c>
      <c r="BB12681" s="138">
        <f t="shared" ca="1" si="217"/>
        <v>1</v>
      </c>
    </row>
    <row r="12682" spans="52:54" ht="15.75" customHeight="1">
      <c r="AZ12682" s="138">
        <f t="shared" ca="1" si="215"/>
        <v>379000</v>
      </c>
      <c r="BA12682" s="138">
        <f t="shared" ca="1" si="216"/>
        <v>378999</v>
      </c>
      <c r="BB12682" s="138">
        <f t="shared" ca="1" si="217"/>
        <v>1</v>
      </c>
    </row>
    <row r="12683" spans="52:54" ht="15.75" customHeight="1">
      <c r="AZ12683" s="138">
        <f t="shared" ca="1" si="215"/>
        <v>160000</v>
      </c>
      <c r="BA12683" s="138">
        <f t="shared" ca="1" si="216"/>
        <v>159999</v>
      </c>
      <c r="BB12683" s="138">
        <f t="shared" ca="1" si="217"/>
        <v>1</v>
      </c>
    </row>
    <row r="12684" spans="52:54" ht="15.75" customHeight="1">
      <c r="AZ12684" s="138">
        <f t="shared" ca="1" si="215"/>
        <v>122000</v>
      </c>
      <c r="BA12684" s="138">
        <f t="shared" ca="1" si="216"/>
        <v>121999</v>
      </c>
      <c r="BB12684" s="138">
        <f t="shared" ca="1" si="217"/>
        <v>1</v>
      </c>
    </row>
    <row r="12685" spans="52:54" ht="15.75" customHeight="1">
      <c r="AZ12685" s="138">
        <f t="shared" ca="1" si="215"/>
        <v>276000</v>
      </c>
      <c r="BA12685" s="138">
        <f t="shared" ca="1" si="216"/>
        <v>275999</v>
      </c>
      <c r="BB12685" s="138">
        <f t="shared" ca="1" si="217"/>
        <v>1</v>
      </c>
    </row>
    <row r="12686" spans="52:54" ht="15.75" customHeight="1">
      <c r="AZ12686" s="138">
        <f t="shared" ca="1" si="215"/>
        <v>117000</v>
      </c>
      <c r="BA12686" s="138">
        <f t="shared" ca="1" si="216"/>
        <v>116999</v>
      </c>
      <c r="BB12686" s="138">
        <f t="shared" ca="1" si="217"/>
        <v>1</v>
      </c>
    </row>
    <row r="12687" spans="52:54" ht="15.75" customHeight="1">
      <c r="AZ12687" s="138">
        <f t="shared" ca="1" si="215"/>
        <v>342000</v>
      </c>
      <c r="BA12687" s="138">
        <f t="shared" ca="1" si="216"/>
        <v>341999</v>
      </c>
      <c r="BB12687" s="138">
        <f t="shared" ca="1" si="217"/>
        <v>1</v>
      </c>
    </row>
    <row r="12688" spans="52:54" ht="15.75" customHeight="1">
      <c r="AZ12688" s="138">
        <f t="shared" ca="1" si="215"/>
        <v>170000</v>
      </c>
      <c r="BA12688" s="138">
        <f t="shared" ca="1" si="216"/>
        <v>169999</v>
      </c>
      <c r="BB12688" s="138">
        <f t="shared" ca="1" si="217"/>
        <v>1</v>
      </c>
    </row>
    <row r="12689" spans="52:54" ht="15.75" customHeight="1">
      <c r="AZ12689" s="138">
        <f t="shared" ca="1" si="215"/>
        <v>217000</v>
      </c>
      <c r="BA12689" s="138">
        <f t="shared" ca="1" si="216"/>
        <v>216999</v>
      </c>
      <c r="BB12689" s="138">
        <f t="shared" ca="1" si="217"/>
        <v>1</v>
      </c>
    </row>
    <row r="12690" spans="52:54" ht="15.75" customHeight="1">
      <c r="AZ12690" s="138">
        <f t="shared" ca="1" si="215"/>
        <v>206000</v>
      </c>
      <c r="BA12690" s="138">
        <f t="shared" ca="1" si="216"/>
        <v>205999</v>
      </c>
      <c r="BB12690" s="138">
        <f t="shared" ca="1" si="217"/>
        <v>1</v>
      </c>
    </row>
    <row r="12691" spans="52:54" ht="15.75" customHeight="1">
      <c r="AZ12691" s="138">
        <f t="shared" ca="1" si="215"/>
        <v>169000</v>
      </c>
      <c r="BA12691" s="138">
        <f t="shared" ca="1" si="216"/>
        <v>168999</v>
      </c>
      <c r="BB12691" s="138">
        <f t="shared" ca="1" si="217"/>
        <v>1</v>
      </c>
    </row>
    <row r="12692" spans="52:54" ht="15.75" customHeight="1">
      <c r="AZ12692" s="138">
        <f t="shared" ca="1" si="215"/>
        <v>342000</v>
      </c>
      <c r="BA12692" s="138">
        <f t="shared" ca="1" si="216"/>
        <v>341999</v>
      </c>
      <c r="BB12692" s="138">
        <f t="shared" ca="1" si="217"/>
        <v>1</v>
      </c>
    </row>
    <row r="12693" spans="52:54" ht="15.75" customHeight="1">
      <c r="AZ12693" s="138">
        <f t="shared" ca="1" si="215"/>
        <v>328000</v>
      </c>
      <c r="BA12693" s="138">
        <f t="shared" ca="1" si="216"/>
        <v>327999</v>
      </c>
      <c r="BB12693" s="138">
        <f t="shared" ca="1" si="217"/>
        <v>1</v>
      </c>
    </row>
    <row r="12694" spans="52:54" ht="15.75" customHeight="1">
      <c r="AZ12694" s="138">
        <f t="shared" ca="1" si="215"/>
        <v>178000</v>
      </c>
      <c r="BA12694" s="138">
        <f t="shared" ca="1" si="216"/>
        <v>177999</v>
      </c>
      <c r="BB12694" s="138">
        <f t="shared" ca="1" si="217"/>
        <v>1</v>
      </c>
    </row>
    <row r="12695" spans="52:54" ht="15.75" customHeight="1">
      <c r="AZ12695" s="138">
        <f t="shared" ca="1" si="215"/>
        <v>365000</v>
      </c>
      <c r="BA12695" s="138">
        <f t="shared" ca="1" si="216"/>
        <v>364999</v>
      </c>
      <c r="BB12695" s="138">
        <f t="shared" ca="1" si="217"/>
        <v>1</v>
      </c>
    </row>
    <row r="12696" spans="52:54" ht="15.75" customHeight="1">
      <c r="AZ12696" s="138">
        <f t="shared" ca="1" si="215"/>
        <v>393000</v>
      </c>
      <c r="BA12696" s="138">
        <f t="shared" ca="1" si="216"/>
        <v>392999</v>
      </c>
      <c r="BB12696" s="138">
        <f t="shared" ca="1" si="217"/>
        <v>1</v>
      </c>
    </row>
    <row r="12697" spans="52:54" ht="15.75" customHeight="1">
      <c r="AZ12697" s="138">
        <f t="shared" ca="1" si="215"/>
        <v>202000</v>
      </c>
      <c r="BA12697" s="138">
        <f t="shared" ca="1" si="216"/>
        <v>201999</v>
      </c>
      <c r="BB12697" s="138">
        <f t="shared" ca="1" si="217"/>
        <v>1</v>
      </c>
    </row>
    <row r="12698" spans="52:54" ht="15.75" customHeight="1">
      <c r="AZ12698" s="138">
        <f t="shared" ca="1" si="215"/>
        <v>335000</v>
      </c>
      <c r="BA12698" s="138">
        <f t="shared" ca="1" si="216"/>
        <v>334999</v>
      </c>
      <c r="BB12698" s="138">
        <f t="shared" ca="1" si="217"/>
        <v>1</v>
      </c>
    </row>
    <row r="12699" spans="52:54" ht="15.75" customHeight="1">
      <c r="AZ12699" s="138">
        <f t="shared" ca="1" si="215"/>
        <v>170000</v>
      </c>
      <c r="BA12699" s="138">
        <f t="shared" ca="1" si="216"/>
        <v>169999</v>
      </c>
      <c r="BB12699" s="138">
        <f t="shared" ca="1" si="217"/>
        <v>1</v>
      </c>
    </row>
    <row r="12700" spans="52:54" ht="15.75" customHeight="1">
      <c r="AZ12700" s="138">
        <f t="shared" ca="1" si="215"/>
        <v>267000</v>
      </c>
      <c r="BA12700" s="138">
        <f t="shared" ca="1" si="216"/>
        <v>266999</v>
      </c>
      <c r="BB12700" s="138">
        <f t="shared" ca="1" si="217"/>
        <v>1</v>
      </c>
    </row>
    <row r="12701" spans="52:54" ht="15.75" customHeight="1">
      <c r="AZ12701" s="138">
        <f t="shared" ca="1" si="215"/>
        <v>128000</v>
      </c>
      <c r="BA12701" s="138">
        <f t="shared" ca="1" si="216"/>
        <v>127999</v>
      </c>
      <c r="BB12701" s="138">
        <f t="shared" ca="1" si="217"/>
        <v>1</v>
      </c>
    </row>
    <row r="12702" spans="52:54" ht="15.75" customHeight="1">
      <c r="AZ12702" s="138">
        <f t="shared" ca="1" si="215"/>
        <v>119000</v>
      </c>
      <c r="BA12702" s="138">
        <f t="shared" ca="1" si="216"/>
        <v>118999</v>
      </c>
      <c r="BB12702" s="138">
        <f t="shared" ca="1" si="217"/>
        <v>1</v>
      </c>
    </row>
    <row r="12703" spans="52:54" ht="15.75" customHeight="1">
      <c r="AZ12703" s="138">
        <f t="shared" ca="1" si="215"/>
        <v>199000</v>
      </c>
      <c r="BA12703" s="138">
        <f t="shared" ca="1" si="216"/>
        <v>198999</v>
      </c>
      <c r="BB12703" s="138">
        <f t="shared" ca="1" si="217"/>
        <v>1</v>
      </c>
    </row>
    <row r="12704" spans="52:54" ht="15.75" customHeight="1">
      <c r="AZ12704" s="138">
        <f t="shared" ca="1" si="215"/>
        <v>358000</v>
      </c>
      <c r="BA12704" s="138">
        <f t="shared" ca="1" si="216"/>
        <v>357999</v>
      </c>
      <c r="BB12704" s="138">
        <f t="shared" ca="1" si="217"/>
        <v>1</v>
      </c>
    </row>
    <row r="12705" spans="52:54" ht="15.75" customHeight="1">
      <c r="AZ12705" s="138">
        <f t="shared" ca="1" si="215"/>
        <v>312000</v>
      </c>
      <c r="BA12705" s="138">
        <f t="shared" ca="1" si="216"/>
        <v>311999</v>
      </c>
      <c r="BB12705" s="138">
        <f t="shared" ca="1" si="217"/>
        <v>1</v>
      </c>
    </row>
    <row r="12706" spans="52:54" ht="15.75" customHeight="1">
      <c r="AZ12706" s="138">
        <f t="shared" ca="1" si="215"/>
        <v>226000</v>
      </c>
      <c r="BA12706" s="138">
        <f t="shared" ca="1" si="216"/>
        <v>225999</v>
      </c>
      <c r="BB12706" s="138">
        <f t="shared" ca="1" si="217"/>
        <v>1</v>
      </c>
    </row>
    <row r="12707" spans="52:54" ht="15.75" customHeight="1">
      <c r="AZ12707" s="138">
        <f t="shared" ca="1" si="215"/>
        <v>224000</v>
      </c>
      <c r="BA12707" s="138">
        <f t="shared" ca="1" si="216"/>
        <v>223999</v>
      </c>
      <c r="BB12707" s="138">
        <f t="shared" ca="1" si="217"/>
        <v>1</v>
      </c>
    </row>
    <row r="12708" spans="52:54" ht="15.75" customHeight="1">
      <c r="AZ12708" s="138">
        <f t="shared" ca="1" si="215"/>
        <v>112000</v>
      </c>
      <c r="BA12708" s="138">
        <f t="shared" ca="1" si="216"/>
        <v>111999</v>
      </c>
      <c r="BB12708" s="138">
        <f t="shared" ca="1" si="217"/>
        <v>1</v>
      </c>
    </row>
    <row r="12709" spans="52:54" ht="15.75" customHeight="1">
      <c r="AZ12709" s="138">
        <f t="shared" ca="1" si="215"/>
        <v>120000</v>
      </c>
      <c r="BA12709" s="138">
        <f t="shared" ca="1" si="216"/>
        <v>119999</v>
      </c>
      <c r="BB12709" s="138">
        <f t="shared" ca="1" si="217"/>
        <v>1</v>
      </c>
    </row>
    <row r="12710" spans="52:54" ht="15.75" customHeight="1">
      <c r="AZ12710" s="138">
        <f t="shared" ca="1" si="215"/>
        <v>289000</v>
      </c>
      <c r="BA12710" s="138">
        <f t="shared" ca="1" si="216"/>
        <v>288999</v>
      </c>
      <c r="BB12710" s="138">
        <f t="shared" ca="1" si="217"/>
        <v>1</v>
      </c>
    </row>
    <row r="12711" spans="52:54" ht="15.75" customHeight="1">
      <c r="AZ12711" s="138">
        <f t="shared" ca="1" si="215"/>
        <v>259000</v>
      </c>
      <c r="BA12711" s="138">
        <f t="shared" ca="1" si="216"/>
        <v>258999</v>
      </c>
      <c r="BB12711" s="138">
        <f t="shared" ca="1" si="217"/>
        <v>1</v>
      </c>
    </row>
    <row r="12712" spans="52:54" ht="15.75" customHeight="1">
      <c r="AZ12712" s="138">
        <f t="shared" ca="1" si="215"/>
        <v>311000</v>
      </c>
      <c r="BA12712" s="138">
        <f t="shared" ca="1" si="216"/>
        <v>310999</v>
      </c>
      <c r="BB12712" s="138">
        <f t="shared" ca="1" si="217"/>
        <v>1</v>
      </c>
    </row>
    <row r="12713" spans="52:54" ht="15.75" customHeight="1">
      <c r="AZ12713" s="138">
        <f t="shared" ca="1" si="215"/>
        <v>400000</v>
      </c>
      <c r="BA12713" s="138">
        <f t="shared" ca="1" si="216"/>
        <v>399999</v>
      </c>
      <c r="BB12713" s="138">
        <f t="shared" ca="1" si="217"/>
        <v>1</v>
      </c>
    </row>
    <row r="12714" spans="52:54" ht="15.75" customHeight="1">
      <c r="AZ12714" s="138">
        <f t="shared" ca="1" si="215"/>
        <v>211000</v>
      </c>
      <c r="BA12714" s="138">
        <f t="shared" ca="1" si="216"/>
        <v>210999</v>
      </c>
      <c r="BB12714" s="138">
        <f t="shared" ca="1" si="217"/>
        <v>1</v>
      </c>
    </row>
    <row r="12715" spans="52:54" ht="15.75" customHeight="1">
      <c r="AZ12715" s="138">
        <f t="shared" ca="1" si="215"/>
        <v>217000</v>
      </c>
      <c r="BA12715" s="138">
        <f t="shared" ca="1" si="216"/>
        <v>216999</v>
      </c>
      <c r="BB12715" s="138">
        <f t="shared" ca="1" si="217"/>
        <v>1</v>
      </c>
    </row>
    <row r="12716" spans="52:54" ht="15.75" customHeight="1">
      <c r="AZ12716" s="138">
        <f t="shared" ca="1" si="215"/>
        <v>201000</v>
      </c>
      <c r="BA12716" s="138">
        <f t="shared" ca="1" si="216"/>
        <v>200999</v>
      </c>
      <c r="BB12716" s="138">
        <f t="shared" ca="1" si="217"/>
        <v>1</v>
      </c>
    </row>
    <row r="12717" spans="52:54" ht="15.75" customHeight="1">
      <c r="AZ12717" s="138">
        <f t="shared" ca="1" si="215"/>
        <v>246000</v>
      </c>
      <c r="BA12717" s="138">
        <f t="shared" ca="1" si="216"/>
        <v>245999</v>
      </c>
      <c r="BB12717" s="138">
        <f t="shared" ca="1" si="217"/>
        <v>1</v>
      </c>
    </row>
    <row r="12718" spans="52:54" ht="15.75" customHeight="1">
      <c r="AZ12718" s="138">
        <f t="shared" ca="1" si="215"/>
        <v>204000</v>
      </c>
      <c r="BA12718" s="138">
        <f t="shared" ca="1" si="216"/>
        <v>203999</v>
      </c>
      <c r="BB12718" s="138">
        <f t="shared" ca="1" si="217"/>
        <v>1</v>
      </c>
    </row>
    <row r="12719" spans="52:54" ht="15.75" customHeight="1">
      <c r="AZ12719" s="138">
        <f t="shared" ca="1" si="215"/>
        <v>266000</v>
      </c>
      <c r="BA12719" s="138">
        <f t="shared" ca="1" si="216"/>
        <v>265999</v>
      </c>
      <c r="BB12719" s="138">
        <f t="shared" ca="1" si="217"/>
        <v>1</v>
      </c>
    </row>
    <row r="12720" spans="52:54" ht="15.75" customHeight="1">
      <c r="AZ12720" s="138">
        <f t="shared" ca="1" si="215"/>
        <v>128000</v>
      </c>
      <c r="BA12720" s="138">
        <f t="shared" ca="1" si="216"/>
        <v>127999</v>
      </c>
      <c r="BB12720" s="138">
        <f t="shared" ca="1" si="217"/>
        <v>1</v>
      </c>
    </row>
    <row r="12721" spans="52:54" ht="15.75" customHeight="1">
      <c r="AZ12721" s="138">
        <f t="shared" ca="1" si="215"/>
        <v>185000</v>
      </c>
      <c r="BA12721" s="138">
        <f t="shared" ca="1" si="216"/>
        <v>184999</v>
      </c>
      <c r="BB12721" s="138">
        <f t="shared" ca="1" si="217"/>
        <v>1</v>
      </c>
    </row>
    <row r="12722" spans="52:54" ht="15.75" customHeight="1">
      <c r="AZ12722" s="138">
        <f t="shared" ca="1" si="215"/>
        <v>219000</v>
      </c>
      <c r="BA12722" s="138">
        <f t="shared" ca="1" si="216"/>
        <v>218999</v>
      </c>
      <c r="BB12722" s="138">
        <f t="shared" ca="1" si="217"/>
        <v>1</v>
      </c>
    </row>
    <row r="12723" spans="52:54" ht="15.75" customHeight="1">
      <c r="AZ12723" s="138">
        <f t="shared" ca="1" si="215"/>
        <v>144000</v>
      </c>
      <c r="BA12723" s="138">
        <f t="shared" ca="1" si="216"/>
        <v>143999</v>
      </c>
      <c r="BB12723" s="138">
        <f t="shared" ca="1" si="217"/>
        <v>1</v>
      </c>
    </row>
    <row r="12724" spans="52:54" ht="15.75" customHeight="1">
      <c r="AZ12724" s="138">
        <f t="shared" ca="1" si="215"/>
        <v>112000</v>
      </c>
      <c r="BA12724" s="138">
        <f t="shared" ca="1" si="216"/>
        <v>111999</v>
      </c>
      <c r="BB12724" s="138">
        <f t="shared" ca="1" si="217"/>
        <v>1</v>
      </c>
    </row>
    <row r="12725" spans="52:54" ht="15.75" customHeight="1">
      <c r="AZ12725" s="138">
        <f t="shared" ca="1" si="215"/>
        <v>205000</v>
      </c>
      <c r="BA12725" s="138">
        <f t="shared" ca="1" si="216"/>
        <v>204999</v>
      </c>
      <c r="BB12725" s="138">
        <f t="shared" ca="1" si="217"/>
        <v>1</v>
      </c>
    </row>
    <row r="12726" spans="52:54" ht="15.75" customHeight="1">
      <c r="AZ12726" s="138">
        <f t="shared" ca="1" si="215"/>
        <v>357000</v>
      </c>
      <c r="BA12726" s="138">
        <f t="shared" ca="1" si="216"/>
        <v>356999</v>
      </c>
      <c r="BB12726" s="138">
        <f t="shared" ca="1" si="217"/>
        <v>1</v>
      </c>
    </row>
    <row r="12727" spans="52:54" ht="15.75" customHeight="1">
      <c r="AZ12727" s="138">
        <f t="shared" ca="1" si="215"/>
        <v>206000</v>
      </c>
      <c r="BA12727" s="138">
        <f t="shared" ca="1" si="216"/>
        <v>205999</v>
      </c>
      <c r="BB12727" s="138">
        <f t="shared" ca="1" si="217"/>
        <v>1</v>
      </c>
    </row>
    <row r="12728" spans="52:54" ht="15.75" customHeight="1">
      <c r="AZ12728" s="138">
        <f t="shared" ca="1" si="215"/>
        <v>111000</v>
      </c>
      <c r="BA12728" s="138">
        <f t="shared" ca="1" si="216"/>
        <v>110999</v>
      </c>
      <c r="BB12728" s="138">
        <f t="shared" ca="1" si="217"/>
        <v>1</v>
      </c>
    </row>
    <row r="12729" spans="52:54" ht="15.75" customHeight="1">
      <c r="AZ12729" s="138">
        <f t="shared" ca="1" si="215"/>
        <v>342000</v>
      </c>
      <c r="BA12729" s="138">
        <f t="shared" ca="1" si="216"/>
        <v>341999</v>
      </c>
      <c r="BB12729" s="138">
        <f t="shared" ca="1" si="217"/>
        <v>1</v>
      </c>
    </row>
    <row r="12730" spans="52:54" ht="15.75" customHeight="1">
      <c r="AZ12730" s="138">
        <f t="shared" ca="1" si="215"/>
        <v>103000</v>
      </c>
      <c r="BA12730" s="138">
        <f t="shared" ca="1" si="216"/>
        <v>102999</v>
      </c>
      <c r="BB12730" s="138">
        <f t="shared" ca="1" si="217"/>
        <v>1</v>
      </c>
    </row>
    <row r="12731" spans="52:54" ht="15.75" customHeight="1">
      <c r="AZ12731" s="138">
        <f t="shared" ca="1" si="215"/>
        <v>107000</v>
      </c>
      <c r="BA12731" s="138">
        <f t="shared" ca="1" si="216"/>
        <v>106999</v>
      </c>
      <c r="BB12731" s="138">
        <f t="shared" ca="1" si="217"/>
        <v>1</v>
      </c>
    </row>
    <row r="12732" spans="52:54" ht="15.75" customHeight="1">
      <c r="AZ12732" s="138">
        <f t="shared" ca="1" si="215"/>
        <v>270000</v>
      </c>
      <c r="BA12732" s="138">
        <f t="shared" ca="1" si="216"/>
        <v>269999</v>
      </c>
      <c r="BB12732" s="138">
        <f t="shared" ca="1" si="217"/>
        <v>1</v>
      </c>
    </row>
    <row r="12733" spans="52:54" ht="15.75" customHeight="1">
      <c r="AZ12733" s="138">
        <f t="shared" ca="1" si="215"/>
        <v>337000</v>
      </c>
      <c r="BA12733" s="138">
        <f t="shared" ca="1" si="216"/>
        <v>336999</v>
      </c>
      <c r="BB12733" s="138">
        <f t="shared" ca="1" si="217"/>
        <v>1</v>
      </c>
    </row>
    <row r="12734" spans="52:54" ht="15.75" customHeight="1">
      <c r="AZ12734" s="138">
        <f t="shared" ca="1" si="215"/>
        <v>384000</v>
      </c>
      <c r="BA12734" s="138">
        <f t="shared" ca="1" si="216"/>
        <v>383999</v>
      </c>
      <c r="BB12734" s="138">
        <f t="shared" ca="1" si="217"/>
        <v>1</v>
      </c>
    </row>
    <row r="12735" spans="52:54" ht="15.75" customHeight="1">
      <c r="AZ12735" s="138">
        <f t="shared" ca="1" si="215"/>
        <v>342000</v>
      </c>
      <c r="BA12735" s="138">
        <f t="shared" ca="1" si="216"/>
        <v>341999</v>
      </c>
      <c r="BB12735" s="138">
        <f t="shared" ca="1" si="217"/>
        <v>1</v>
      </c>
    </row>
    <row r="12736" spans="52:54" ht="15.75" customHeight="1">
      <c r="AZ12736" s="138">
        <f t="shared" ca="1" si="215"/>
        <v>354000</v>
      </c>
      <c r="BA12736" s="138">
        <f t="shared" ca="1" si="216"/>
        <v>353999</v>
      </c>
      <c r="BB12736" s="138">
        <f t="shared" ca="1" si="217"/>
        <v>1</v>
      </c>
    </row>
    <row r="12737" spans="52:54" ht="15.75" customHeight="1">
      <c r="AZ12737" s="138">
        <f t="shared" ca="1" si="215"/>
        <v>374000</v>
      </c>
      <c r="BA12737" s="138">
        <f t="shared" ca="1" si="216"/>
        <v>373999</v>
      </c>
      <c r="BB12737" s="138">
        <f t="shared" ca="1" si="217"/>
        <v>1</v>
      </c>
    </row>
    <row r="12738" spans="52:54" ht="15.75" customHeight="1">
      <c r="AZ12738" s="138">
        <f t="shared" ca="1" si="215"/>
        <v>184000</v>
      </c>
      <c r="BA12738" s="138">
        <f t="shared" ca="1" si="216"/>
        <v>183999</v>
      </c>
      <c r="BB12738" s="138">
        <f t="shared" ca="1" si="217"/>
        <v>1</v>
      </c>
    </row>
    <row r="12739" spans="52:54" ht="15.75" customHeight="1">
      <c r="AZ12739" s="138">
        <f t="shared" ca="1" si="215"/>
        <v>166000</v>
      </c>
      <c r="BA12739" s="138">
        <f t="shared" ca="1" si="216"/>
        <v>165999</v>
      </c>
      <c r="BB12739" s="138">
        <f t="shared" ca="1" si="217"/>
        <v>1</v>
      </c>
    </row>
    <row r="12740" spans="52:54" ht="15.75" customHeight="1">
      <c r="AZ12740" s="138">
        <f t="shared" ca="1" si="215"/>
        <v>221000</v>
      </c>
      <c r="BA12740" s="138">
        <f t="shared" ca="1" si="216"/>
        <v>220999</v>
      </c>
      <c r="BB12740" s="138">
        <f t="shared" ca="1" si="217"/>
        <v>1</v>
      </c>
    </row>
    <row r="12741" spans="52:54" ht="15.75" customHeight="1">
      <c r="AZ12741" s="138">
        <f t="shared" ca="1" si="215"/>
        <v>206000</v>
      </c>
      <c r="BA12741" s="138">
        <f t="shared" ca="1" si="216"/>
        <v>205999</v>
      </c>
      <c r="BB12741" s="138">
        <f t="shared" ca="1" si="217"/>
        <v>1</v>
      </c>
    </row>
    <row r="12742" spans="52:54" ht="15.75" customHeight="1">
      <c r="AZ12742" s="138">
        <f t="shared" ca="1" si="215"/>
        <v>301000</v>
      </c>
      <c r="BA12742" s="138">
        <f t="shared" ca="1" si="216"/>
        <v>300999</v>
      </c>
      <c r="BB12742" s="138">
        <f t="shared" ca="1" si="217"/>
        <v>1</v>
      </c>
    </row>
    <row r="12743" spans="52:54" ht="15.75" customHeight="1">
      <c r="AZ12743" s="138">
        <f t="shared" ca="1" si="215"/>
        <v>339000</v>
      </c>
      <c r="BA12743" s="138">
        <f t="shared" ca="1" si="216"/>
        <v>338999</v>
      </c>
      <c r="BB12743" s="138">
        <f t="shared" ca="1" si="217"/>
        <v>1</v>
      </c>
    </row>
    <row r="12744" spans="52:54" ht="15.75" customHeight="1">
      <c r="AZ12744" s="138">
        <f t="shared" ca="1" si="215"/>
        <v>146000</v>
      </c>
      <c r="BA12744" s="138">
        <f t="shared" ca="1" si="216"/>
        <v>145999</v>
      </c>
      <c r="BB12744" s="138">
        <f t="shared" ca="1" si="217"/>
        <v>1</v>
      </c>
    </row>
    <row r="12745" spans="52:54" ht="15.75" customHeight="1">
      <c r="AZ12745" s="138">
        <f t="shared" ca="1" si="215"/>
        <v>277000</v>
      </c>
      <c r="BA12745" s="138">
        <f t="shared" ca="1" si="216"/>
        <v>276999</v>
      </c>
      <c r="BB12745" s="138">
        <f t="shared" ca="1" si="217"/>
        <v>1</v>
      </c>
    </row>
    <row r="12746" spans="52:54" ht="15.75" customHeight="1">
      <c r="AZ12746" s="138">
        <f t="shared" ca="1" si="215"/>
        <v>134000</v>
      </c>
      <c r="BA12746" s="138">
        <f t="shared" ca="1" si="216"/>
        <v>133999</v>
      </c>
      <c r="BB12746" s="138">
        <f t="shared" ca="1" si="217"/>
        <v>1</v>
      </c>
    </row>
    <row r="12747" spans="52:54" ht="15.75" customHeight="1">
      <c r="AZ12747" s="138">
        <f t="shared" ca="1" si="215"/>
        <v>117000</v>
      </c>
      <c r="BA12747" s="138">
        <f t="shared" ca="1" si="216"/>
        <v>116999</v>
      </c>
      <c r="BB12747" s="138">
        <f t="shared" ca="1" si="217"/>
        <v>1</v>
      </c>
    </row>
    <row r="12748" spans="52:54" ht="15.75" customHeight="1">
      <c r="AZ12748" s="138">
        <f t="shared" ca="1" si="215"/>
        <v>237000</v>
      </c>
      <c r="BA12748" s="138">
        <f t="shared" ca="1" si="216"/>
        <v>236999</v>
      </c>
      <c r="BB12748" s="138">
        <f t="shared" ca="1" si="217"/>
        <v>1</v>
      </c>
    </row>
    <row r="12749" spans="52:54" ht="15.75" customHeight="1">
      <c r="AZ12749" s="138">
        <f t="shared" ca="1" si="215"/>
        <v>119000</v>
      </c>
      <c r="BA12749" s="138">
        <f t="shared" ca="1" si="216"/>
        <v>118999</v>
      </c>
      <c r="BB12749" s="138">
        <f t="shared" ca="1" si="217"/>
        <v>1</v>
      </c>
    </row>
    <row r="12750" spans="52:54" ht="15.75" customHeight="1">
      <c r="AZ12750" s="138">
        <f t="shared" ca="1" si="215"/>
        <v>325000</v>
      </c>
      <c r="BA12750" s="138">
        <f t="shared" ca="1" si="216"/>
        <v>324999</v>
      </c>
      <c r="BB12750" s="138">
        <f t="shared" ca="1" si="217"/>
        <v>1</v>
      </c>
    </row>
    <row r="12751" spans="52:54" ht="15.75" customHeight="1">
      <c r="AZ12751" s="138">
        <f t="shared" ca="1" si="215"/>
        <v>135000</v>
      </c>
      <c r="BA12751" s="138">
        <f t="shared" ca="1" si="216"/>
        <v>134999</v>
      </c>
      <c r="BB12751" s="138">
        <f t="shared" ca="1" si="217"/>
        <v>1</v>
      </c>
    </row>
    <row r="12752" spans="52:54" ht="15.75" customHeight="1">
      <c r="AZ12752" s="138">
        <f t="shared" ca="1" si="215"/>
        <v>279000</v>
      </c>
      <c r="BA12752" s="138">
        <f t="shared" ca="1" si="216"/>
        <v>278999</v>
      </c>
      <c r="BB12752" s="138">
        <f t="shared" ca="1" si="217"/>
        <v>1</v>
      </c>
    </row>
    <row r="12753" spans="52:54" ht="15.75" customHeight="1">
      <c r="AZ12753" s="138">
        <f t="shared" ca="1" si="215"/>
        <v>344000</v>
      </c>
      <c r="BA12753" s="138">
        <f t="shared" ca="1" si="216"/>
        <v>343999</v>
      </c>
      <c r="BB12753" s="138">
        <f t="shared" ca="1" si="217"/>
        <v>1</v>
      </c>
    </row>
    <row r="12754" spans="52:54" ht="15.75" customHeight="1">
      <c r="AZ12754" s="138">
        <f t="shared" ref="AZ12754:AZ13008" ca="1" si="218">RANDBETWEEN(100,400)*1000</f>
        <v>202000</v>
      </c>
      <c r="BA12754" s="138">
        <f t="shared" ref="BA12754:BA13008" ca="1" si="219">+AZ12754-1</f>
        <v>201999</v>
      </c>
      <c r="BB12754" s="138">
        <f t="shared" ref="BB12754:BB13008" ca="1" si="220">+AZ12754-BA12754</f>
        <v>1</v>
      </c>
    </row>
    <row r="12755" spans="52:54" ht="15.75" customHeight="1">
      <c r="AZ12755" s="138">
        <f t="shared" ca="1" si="218"/>
        <v>110000</v>
      </c>
      <c r="BA12755" s="138">
        <f t="shared" ca="1" si="219"/>
        <v>109999</v>
      </c>
      <c r="BB12755" s="138">
        <f t="shared" ca="1" si="220"/>
        <v>1</v>
      </c>
    </row>
    <row r="12756" spans="52:54" ht="15.75" customHeight="1">
      <c r="AZ12756" s="138">
        <f t="shared" ca="1" si="218"/>
        <v>318000</v>
      </c>
      <c r="BA12756" s="138">
        <f t="shared" ca="1" si="219"/>
        <v>317999</v>
      </c>
      <c r="BB12756" s="138">
        <f t="shared" ca="1" si="220"/>
        <v>1</v>
      </c>
    </row>
    <row r="12757" spans="52:54" ht="15.75" customHeight="1">
      <c r="AZ12757" s="138">
        <f t="shared" ca="1" si="218"/>
        <v>342000</v>
      </c>
      <c r="BA12757" s="138">
        <f t="shared" ca="1" si="219"/>
        <v>341999</v>
      </c>
      <c r="BB12757" s="138">
        <f t="shared" ca="1" si="220"/>
        <v>1</v>
      </c>
    </row>
    <row r="12758" spans="52:54" ht="15.75" customHeight="1">
      <c r="AZ12758" s="138">
        <f t="shared" ca="1" si="218"/>
        <v>126000</v>
      </c>
      <c r="BA12758" s="138">
        <f t="shared" ca="1" si="219"/>
        <v>125999</v>
      </c>
      <c r="BB12758" s="138">
        <f t="shared" ca="1" si="220"/>
        <v>1</v>
      </c>
    </row>
    <row r="12759" spans="52:54" ht="15.75" customHeight="1">
      <c r="AZ12759" s="138">
        <f t="shared" ca="1" si="218"/>
        <v>346000</v>
      </c>
      <c r="BA12759" s="138">
        <f t="shared" ca="1" si="219"/>
        <v>345999</v>
      </c>
      <c r="BB12759" s="138">
        <f t="shared" ca="1" si="220"/>
        <v>1</v>
      </c>
    </row>
    <row r="12760" spans="52:54" ht="15.75" customHeight="1">
      <c r="AZ12760" s="138">
        <f t="shared" ca="1" si="218"/>
        <v>304000</v>
      </c>
      <c r="BA12760" s="138">
        <f t="shared" ca="1" si="219"/>
        <v>303999</v>
      </c>
      <c r="BB12760" s="138">
        <f t="shared" ca="1" si="220"/>
        <v>1</v>
      </c>
    </row>
    <row r="12761" spans="52:54" ht="15.75" customHeight="1">
      <c r="AZ12761" s="138">
        <f t="shared" ca="1" si="218"/>
        <v>293000</v>
      </c>
      <c r="BA12761" s="138">
        <f t="shared" ca="1" si="219"/>
        <v>292999</v>
      </c>
      <c r="BB12761" s="138">
        <f t="shared" ca="1" si="220"/>
        <v>1</v>
      </c>
    </row>
    <row r="12762" spans="52:54" ht="15.75" customHeight="1">
      <c r="AZ12762" s="138">
        <f t="shared" ca="1" si="218"/>
        <v>200000</v>
      </c>
      <c r="BA12762" s="138">
        <f t="shared" ca="1" si="219"/>
        <v>199999</v>
      </c>
      <c r="BB12762" s="138">
        <f t="shared" ca="1" si="220"/>
        <v>1</v>
      </c>
    </row>
    <row r="12763" spans="52:54" ht="15.75" customHeight="1">
      <c r="AZ12763" s="138">
        <f t="shared" ca="1" si="218"/>
        <v>334000</v>
      </c>
      <c r="BA12763" s="138">
        <f t="shared" ca="1" si="219"/>
        <v>333999</v>
      </c>
      <c r="BB12763" s="138">
        <f t="shared" ca="1" si="220"/>
        <v>1</v>
      </c>
    </row>
    <row r="12764" spans="52:54" ht="15.75" customHeight="1">
      <c r="AZ12764" s="138">
        <f t="shared" ca="1" si="218"/>
        <v>212000</v>
      </c>
      <c r="BA12764" s="138">
        <f t="shared" ca="1" si="219"/>
        <v>211999</v>
      </c>
      <c r="BB12764" s="138">
        <f t="shared" ca="1" si="220"/>
        <v>1</v>
      </c>
    </row>
    <row r="12765" spans="52:54" ht="15.75" customHeight="1">
      <c r="AZ12765" s="138">
        <f t="shared" ca="1" si="218"/>
        <v>182000</v>
      </c>
      <c r="BA12765" s="138">
        <f t="shared" ca="1" si="219"/>
        <v>181999</v>
      </c>
      <c r="BB12765" s="138">
        <f t="shared" ca="1" si="220"/>
        <v>1</v>
      </c>
    </row>
    <row r="12766" spans="52:54" ht="15.75" customHeight="1">
      <c r="AZ12766" s="138">
        <f t="shared" ca="1" si="218"/>
        <v>335000</v>
      </c>
      <c r="BA12766" s="138">
        <f t="shared" ca="1" si="219"/>
        <v>334999</v>
      </c>
      <c r="BB12766" s="138">
        <f t="shared" ca="1" si="220"/>
        <v>1</v>
      </c>
    </row>
    <row r="12767" spans="52:54" ht="15.75" customHeight="1">
      <c r="AZ12767" s="138">
        <f t="shared" ca="1" si="218"/>
        <v>170000</v>
      </c>
      <c r="BA12767" s="138">
        <f t="shared" ca="1" si="219"/>
        <v>169999</v>
      </c>
      <c r="BB12767" s="138">
        <f t="shared" ca="1" si="220"/>
        <v>1</v>
      </c>
    </row>
    <row r="12768" spans="52:54" ht="15.75" customHeight="1">
      <c r="AZ12768" s="138">
        <f t="shared" ca="1" si="218"/>
        <v>346000</v>
      </c>
      <c r="BA12768" s="138">
        <f t="shared" ca="1" si="219"/>
        <v>345999</v>
      </c>
      <c r="BB12768" s="138">
        <f t="shared" ca="1" si="220"/>
        <v>1</v>
      </c>
    </row>
    <row r="12769" spans="52:54" ht="15.75" customHeight="1">
      <c r="AZ12769" s="138">
        <f t="shared" ca="1" si="218"/>
        <v>342000</v>
      </c>
      <c r="BA12769" s="138">
        <f t="shared" ca="1" si="219"/>
        <v>341999</v>
      </c>
      <c r="BB12769" s="138">
        <f t="shared" ca="1" si="220"/>
        <v>1</v>
      </c>
    </row>
    <row r="12770" spans="52:54" ht="15.75" customHeight="1">
      <c r="AZ12770" s="138">
        <f t="shared" ca="1" si="218"/>
        <v>196000</v>
      </c>
      <c r="BA12770" s="138">
        <f t="shared" ca="1" si="219"/>
        <v>195999</v>
      </c>
      <c r="BB12770" s="138">
        <f t="shared" ca="1" si="220"/>
        <v>1</v>
      </c>
    </row>
    <row r="12771" spans="52:54" ht="15.75" customHeight="1">
      <c r="AZ12771" s="138">
        <f t="shared" ca="1" si="218"/>
        <v>159000</v>
      </c>
      <c r="BA12771" s="138">
        <f t="shared" ca="1" si="219"/>
        <v>158999</v>
      </c>
      <c r="BB12771" s="138">
        <f t="shared" ca="1" si="220"/>
        <v>1</v>
      </c>
    </row>
    <row r="12772" spans="52:54" ht="15.75" customHeight="1">
      <c r="AZ12772" s="138">
        <f t="shared" ca="1" si="218"/>
        <v>301000</v>
      </c>
      <c r="BA12772" s="138">
        <f t="shared" ca="1" si="219"/>
        <v>300999</v>
      </c>
      <c r="BB12772" s="138">
        <f t="shared" ca="1" si="220"/>
        <v>1</v>
      </c>
    </row>
    <row r="12773" spans="52:54" ht="15.75" customHeight="1">
      <c r="AZ12773" s="138">
        <f t="shared" ca="1" si="218"/>
        <v>354000</v>
      </c>
      <c r="BA12773" s="138">
        <f t="shared" ca="1" si="219"/>
        <v>353999</v>
      </c>
      <c r="BB12773" s="138">
        <f t="shared" ca="1" si="220"/>
        <v>1</v>
      </c>
    </row>
    <row r="12774" spans="52:54" ht="15.75" customHeight="1">
      <c r="AZ12774" s="138">
        <f t="shared" ca="1" si="218"/>
        <v>106000</v>
      </c>
      <c r="BA12774" s="138">
        <f t="shared" ca="1" si="219"/>
        <v>105999</v>
      </c>
      <c r="BB12774" s="138">
        <f t="shared" ca="1" si="220"/>
        <v>1</v>
      </c>
    </row>
    <row r="12775" spans="52:54" ht="15.75" customHeight="1">
      <c r="AZ12775" s="138">
        <f t="shared" ca="1" si="218"/>
        <v>101000</v>
      </c>
      <c r="BA12775" s="138">
        <f t="shared" ca="1" si="219"/>
        <v>100999</v>
      </c>
      <c r="BB12775" s="138">
        <f t="shared" ca="1" si="220"/>
        <v>1</v>
      </c>
    </row>
    <row r="12776" spans="52:54" ht="15.75" customHeight="1">
      <c r="AZ12776" s="138">
        <f t="shared" ca="1" si="218"/>
        <v>352000</v>
      </c>
      <c r="BA12776" s="138">
        <f t="shared" ca="1" si="219"/>
        <v>351999</v>
      </c>
      <c r="BB12776" s="138">
        <f t="shared" ca="1" si="220"/>
        <v>1</v>
      </c>
    </row>
    <row r="12777" spans="52:54" ht="15.75" customHeight="1">
      <c r="AZ12777" s="138">
        <f t="shared" ca="1" si="218"/>
        <v>346000</v>
      </c>
      <c r="BA12777" s="138">
        <f t="shared" ca="1" si="219"/>
        <v>345999</v>
      </c>
      <c r="BB12777" s="138">
        <f t="shared" ca="1" si="220"/>
        <v>1</v>
      </c>
    </row>
    <row r="12778" spans="52:54" ht="15.75" customHeight="1">
      <c r="AZ12778" s="138">
        <f t="shared" ca="1" si="218"/>
        <v>245000</v>
      </c>
      <c r="BA12778" s="138">
        <f t="shared" ca="1" si="219"/>
        <v>244999</v>
      </c>
      <c r="BB12778" s="138">
        <f t="shared" ca="1" si="220"/>
        <v>1</v>
      </c>
    </row>
    <row r="12779" spans="52:54" ht="15.75" customHeight="1">
      <c r="AZ12779" s="138">
        <f t="shared" ca="1" si="218"/>
        <v>279000</v>
      </c>
      <c r="BA12779" s="138">
        <f t="shared" ca="1" si="219"/>
        <v>278999</v>
      </c>
      <c r="BB12779" s="138">
        <f t="shared" ca="1" si="220"/>
        <v>1</v>
      </c>
    </row>
    <row r="12780" spans="52:54" ht="15.75" customHeight="1">
      <c r="AZ12780" s="138">
        <f t="shared" ca="1" si="218"/>
        <v>275000</v>
      </c>
      <c r="BA12780" s="138">
        <f t="shared" ca="1" si="219"/>
        <v>274999</v>
      </c>
      <c r="BB12780" s="138">
        <f t="shared" ca="1" si="220"/>
        <v>1</v>
      </c>
    </row>
    <row r="12781" spans="52:54" ht="15.75" customHeight="1">
      <c r="AZ12781" s="138">
        <f t="shared" ca="1" si="218"/>
        <v>293000</v>
      </c>
      <c r="BA12781" s="138">
        <f t="shared" ca="1" si="219"/>
        <v>292999</v>
      </c>
      <c r="BB12781" s="138">
        <f t="shared" ca="1" si="220"/>
        <v>1</v>
      </c>
    </row>
    <row r="12782" spans="52:54" ht="15.75" customHeight="1">
      <c r="AZ12782" s="138">
        <f t="shared" ca="1" si="218"/>
        <v>229000</v>
      </c>
      <c r="BA12782" s="138">
        <f t="shared" ca="1" si="219"/>
        <v>228999</v>
      </c>
      <c r="BB12782" s="138">
        <f t="shared" ca="1" si="220"/>
        <v>1</v>
      </c>
    </row>
    <row r="12783" spans="52:54" ht="15.75" customHeight="1">
      <c r="AZ12783" s="138">
        <f t="shared" ca="1" si="218"/>
        <v>355000</v>
      </c>
      <c r="BA12783" s="138">
        <f t="shared" ca="1" si="219"/>
        <v>354999</v>
      </c>
      <c r="BB12783" s="138">
        <f t="shared" ca="1" si="220"/>
        <v>1</v>
      </c>
    </row>
    <row r="12784" spans="52:54" ht="15.75" customHeight="1">
      <c r="AZ12784" s="138">
        <f t="shared" ca="1" si="218"/>
        <v>319000</v>
      </c>
      <c r="BA12784" s="138">
        <f t="shared" ca="1" si="219"/>
        <v>318999</v>
      </c>
      <c r="BB12784" s="138">
        <f t="shared" ca="1" si="220"/>
        <v>1</v>
      </c>
    </row>
    <row r="12785" spans="52:54" ht="15.75" customHeight="1">
      <c r="AZ12785" s="138">
        <f t="shared" ca="1" si="218"/>
        <v>274000</v>
      </c>
      <c r="BA12785" s="138">
        <f t="shared" ca="1" si="219"/>
        <v>273999</v>
      </c>
      <c r="BB12785" s="138">
        <f t="shared" ca="1" si="220"/>
        <v>1</v>
      </c>
    </row>
    <row r="12786" spans="52:54" ht="15.75" customHeight="1">
      <c r="AZ12786" s="138">
        <f t="shared" ca="1" si="218"/>
        <v>127000</v>
      </c>
      <c r="BA12786" s="138">
        <f t="shared" ca="1" si="219"/>
        <v>126999</v>
      </c>
      <c r="BB12786" s="138">
        <f t="shared" ca="1" si="220"/>
        <v>1</v>
      </c>
    </row>
    <row r="12787" spans="52:54" ht="15.75" customHeight="1">
      <c r="AZ12787" s="138">
        <f t="shared" ca="1" si="218"/>
        <v>291000</v>
      </c>
      <c r="BA12787" s="138">
        <f t="shared" ca="1" si="219"/>
        <v>290999</v>
      </c>
      <c r="BB12787" s="138">
        <f t="shared" ca="1" si="220"/>
        <v>1</v>
      </c>
    </row>
    <row r="12788" spans="52:54" ht="15.75" customHeight="1">
      <c r="AZ12788" s="138">
        <f t="shared" ca="1" si="218"/>
        <v>312000</v>
      </c>
      <c r="BA12788" s="138">
        <f t="shared" ca="1" si="219"/>
        <v>311999</v>
      </c>
      <c r="BB12788" s="138">
        <f t="shared" ca="1" si="220"/>
        <v>1</v>
      </c>
    </row>
    <row r="12789" spans="52:54" ht="15.75" customHeight="1">
      <c r="AZ12789" s="138">
        <f t="shared" ca="1" si="218"/>
        <v>312000</v>
      </c>
      <c r="BA12789" s="138">
        <f t="shared" ca="1" si="219"/>
        <v>311999</v>
      </c>
      <c r="BB12789" s="138">
        <f t="shared" ca="1" si="220"/>
        <v>1</v>
      </c>
    </row>
    <row r="12790" spans="52:54" ht="15.75" customHeight="1">
      <c r="AZ12790" s="138">
        <f t="shared" ca="1" si="218"/>
        <v>384000</v>
      </c>
      <c r="BA12790" s="138">
        <f t="shared" ca="1" si="219"/>
        <v>383999</v>
      </c>
      <c r="BB12790" s="138">
        <f t="shared" ca="1" si="220"/>
        <v>1</v>
      </c>
    </row>
    <row r="12791" spans="52:54" ht="15.75" customHeight="1">
      <c r="AZ12791" s="138">
        <f t="shared" ca="1" si="218"/>
        <v>167000</v>
      </c>
      <c r="BA12791" s="138">
        <f t="shared" ca="1" si="219"/>
        <v>166999</v>
      </c>
      <c r="BB12791" s="138">
        <f t="shared" ca="1" si="220"/>
        <v>1</v>
      </c>
    </row>
    <row r="12792" spans="52:54" ht="15.75" customHeight="1">
      <c r="AZ12792" s="138">
        <f t="shared" ca="1" si="218"/>
        <v>224000</v>
      </c>
      <c r="BA12792" s="138">
        <f t="shared" ca="1" si="219"/>
        <v>223999</v>
      </c>
      <c r="BB12792" s="138">
        <f t="shared" ca="1" si="220"/>
        <v>1</v>
      </c>
    </row>
    <row r="12793" spans="52:54" ht="15.75" customHeight="1">
      <c r="AZ12793" s="138">
        <f t="shared" ca="1" si="218"/>
        <v>121000</v>
      </c>
      <c r="BA12793" s="138">
        <f t="shared" ca="1" si="219"/>
        <v>120999</v>
      </c>
      <c r="BB12793" s="138">
        <f t="shared" ca="1" si="220"/>
        <v>1</v>
      </c>
    </row>
    <row r="12794" spans="52:54" ht="15.75" customHeight="1">
      <c r="AZ12794" s="138">
        <f t="shared" ca="1" si="218"/>
        <v>380000</v>
      </c>
      <c r="BA12794" s="138">
        <f t="shared" ca="1" si="219"/>
        <v>379999</v>
      </c>
      <c r="BB12794" s="138">
        <f t="shared" ca="1" si="220"/>
        <v>1</v>
      </c>
    </row>
    <row r="12795" spans="52:54" ht="15.75" customHeight="1">
      <c r="AZ12795" s="138">
        <f t="shared" ca="1" si="218"/>
        <v>310000</v>
      </c>
      <c r="BA12795" s="138">
        <f t="shared" ca="1" si="219"/>
        <v>309999</v>
      </c>
      <c r="BB12795" s="138">
        <f t="shared" ca="1" si="220"/>
        <v>1</v>
      </c>
    </row>
    <row r="12796" spans="52:54" ht="15.75" customHeight="1">
      <c r="AZ12796" s="138">
        <f t="shared" ca="1" si="218"/>
        <v>127000</v>
      </c>
      <c r="BA12796" s="138">
        <f t="shared" ca="1" si="219"/>
        <v>126999</v>
      </c>
      <c r="BB12796" s="138">
        <f t="shared" ca="1" si="220"/>
        <v>1</v>
      </c>
    </row>
    <row r="12797" spans="52:54" ht="15.75" customHeight="1">
      <c r="AZ12797" s="138">
        <f t="shared" ca="1" si="218"/>
        <v>317000</v>
      </c>
      <c r="BA12797" s="138">
        <f t="shared" ca="1" si="219"/>
        <v>316999</v>
      </c>
      <c r="BB12797" s="138">
        <f t="shared" ca="1" si="220"/>
        <v>1</v>
      </c>
    </row>
    <row r="12798" spans="52:54" ht="15.75" customHeight="1">
      <c r="AZ12798" s="138">
        <f t="shared" ca="1" si="218"/>
        <v>251000</v>
      </c>
      <c r="BA12798" s="138">
        <f t="shared" ca="1" si="219"/>
        <v>250999</v>
      </c>
      <c r="BB12798" s="138">
        <f t="shared" ca="1" si="220"/>
        <v>1</v>
      </c>
    </row>
    <row r="12799" spans="52:54" ht="15.75" customHeight="1">
      <c r="AZ12799" s="138">
        <f t="shared" ca="1" si="218"/>
        <v>313000</v>
      </c>
      <c r="BA12799" s="138">
        <f t="shared" ca="1" si="219"/>
        <v>312999</v>
      </c>
      <c r="BB12799" s="138">
        <f t="shared" ca="1" si="220"/>
        <v>1</v>
      </c>
    </row>
    <row r="12800" spans="52:54" ht="15.75" customHeight="1">
      <c r="AZ12800" s="138">
        <f t="shared" ca="1" si="218"/>
        <v>225000</v>
      </c>
      <c r="BA12800" s="138">
        <f t="shared" ca="1" si="219"/>
        <v>224999</v>
      </c>
      <c r="BB12800" s="138">
        <f t="shared" ca="1" si="220"/>
        <v>1</v>
      </c>
    </row>
    <row r="12801" spans="52:54" ht="15.75" customHeight="1">
      <c r="AZ12801" s="138">
        <f t="shared" ca="1" si="218"/>
        <v>322000</v>
      </c>
      <c r="BA12801" s="138">
        <f t="shared" ca="1" si="219"/>
        <v>321999</v>
      </c>
      <c r="BB12801" s="138">
        <f t="shared" ca="1" si="220"/>
        <v>1</v>
      </c>
    </row>
    <row r="12802" spans="52:54" ht="15.75" customHeight="1">
      <c r="AZ12802" s="138">
        <f t="shared" ca="1" si="218"/>
        <v>200000</v>
      </c>
      <c r="BA12802" s="138">
        <f t="shared" ca="1" si="219"/>
        <v>199999</v>
      </c>
      <c r="BB12802" s="138">
        <f t="shared" ca="1" si="220"/>
        <v>1</v>
      </c>
    </row>
    <row r="12803" spans="52:54" ht="15.75" customHeight="1">
      <c r="AZ12803" s="138">
        <f t="shared" ca="1" si="218"/>
        <v>204000</v>
      </c>
      <c r="BA12803" s="138">
        <f t="shared" ca="1" si="219"/>
        <v>203999</v>
      </c>
      <c r="BB12803" s="138">
        <f t="shared" ca="1" si="220"/>
        <v>1</v>
      </c>
    </row>
    <row r="12804" spans="52:54" ht="15.75" customHeight="1">
      <c r="AZ12804" s="138">
        <f t="shared" ca="1" si="218"/>
        <v>122000</v>
      </c>
      <c r="BA12804" s="138">
        <f t="shared" ca="1" si="219"/>
        <v>121999</v>
      </c>
      <c r="BB12804" s="138">
        <f t="shared" ca="1" si="220"/>
        <v>1</v>
      </c>
    </row>
    <row r="12805" spans="52:54" ht="15.75" customHeight="1">
      <c r="AZ12805" s="138">
        <f t="shared" ca="1" si="218"/>
        <v>375000</v>
      </c>
      <c r="BA12805" s="138">
        <f t="shared" ca="1" si="219"/>
        <v>374999</v>
      </c>
      <c r="BB12805" s="138">
        <f t="shared" ca="1" si="220"/>
        <v>1</v>
      </c>
    </row>
    <row r="12806" spans="52:54" ht="15.75" customHeight="1">
      <c r="AZ12806" s="138">
        <f t="shared" ca="1" si="218"/>
        <v>181000</v>
      </c>
      <c r="BA12806" s="138">
        <f t="shared" ca="1" si="219"/>
        <v>180999</v>
      </c>
      <c r="BB12806" s="138">
        <f t="shared" ca="1" si="220"/>
        <v>1</v>
      </c>
    </row>
    <row r="12807" spans="52:54" ht="15.75" customHeight="1">
      <c r="AZ12807" s="138">
        <f t="shared" ca="1" si="218"/>
        <v>387000</v>
      </c>
      <c r="BA12807" s="138">
        <f t="shared" ca="1" si="219"/>
        <v>386999</v>
      </c>
      <c r="BB12807" s="138">
        <f t="shared" ca="1" si="220"/>
        <v>1</v>
      </c>
    </row>
    <row r="12808" spans="52:54" ht="15.75" customHeight="1">
      <c r="AZ12808" s="138">
        <f t="shared" ca="1" si="218"/>
        <v>265000</v>
      </c>
      <c r="BA12808" s="138">
        <f t="shared" ca="1" si="219"/>
        <v>264999</v>
      </c>
      <c r="BB12808" s="138">
        <f t="shared" ca="1" si="220"/>
        <v>1</v>
      </c>
    </row>
    <row r="12809" spans="52:54" ht="15.75" customHeight="1">
      <c r="AZ12809" s="138">
        <f t="shared" ca="1" si="218"/>
        <v>153000</v>
      </c>
      <c r="BA12809" s="138">
        <f t="shared" ca="1" si="219"/>
        <v>152999</v>
      </c>
      <c r="BB12809" s="138">
        <f t="shared" ca="1" si="220"/>
        <v>1</v>
      </c>
    </row>
    <row r="12810" spans="52:54" ht="15.75" customHeight="1">
      <c r="AZ12810" s="138">
        <f t="shared" ca="1" si="218"/>
        <v>186000</v>
      </c>
      <c r="BA12810" s="138">
        <f t="shared" ca="1" si="219"/>
        <v>185999</v>
      </c>
      <c r="BB12810" s="138">
        <f t="shared" ca="1" si="220"/>
        <v>1</v>
      </c>
    </row>
    <row r="12811" spans="52:54" ht="15.75" customHeight="1">
      <c r="AZ12811" s="138">
        <f t="shared" ca="1" si="218"/>
        <v>172000</v>
      </c>
      <c r="BA12811" s="138">
        <f t="shared" ca="1" si="219"/>
        <v>171999</v>
      </c>
      <c r="BB12811" s="138">
        <f t="shared" ca="1" si="220"/>
        <v>1</v>
      </c>
    </row>
    <row r="12812" spans="52:54" ht="15.75" customHeight="1">
      <c r="AZ12812" s="138">
        <f t="shared" ca="1" si="218"/>
        <v>200000</v>
      </c>
      <c r="BA12812" s="138">
        <f t="shared" ca="1" si="219"/>
        <v>199999</v>
      </c>
      <c r="BB12812" s="138">
        <f t="shared" ca="1" si="220"/>
        <v>1</v>
      </c>
    </row>
    <row r="12813" spans="52:54" ht="15.75" customHeight="1">
      <c r="AZ12813" s="138">
        <f t="shared" ca="1" si="218"/>
        <v>110000</v>
      </c>
      <c r="BA12813" s="138">
        <f t="shared" ca="1" si="219"/>
        <v>109999</v>
      </c>
      <c r="BB12813" s="138">
        <f t="shared" ca="1" si="220"/>
        <v>1</v>
      </c>
    </row>
    <row r="12814" spans="52:54" ht="15.75" customHeight="1">
      <c r="AZ12814" s="138">
        <f t="shared" ca="1" si="218"/>
        <v>205000</v>
      </c>
      <c r="BA12814" s="138">
        <f t="shared" ca="1" si="219"/>
        <v>204999</v>
      </c>
      <c r="BB12814" s="138">
        <f t="shared" ca="1" si="220"/>
        <v>1</v>
      </c>
    </row>
    <row r="12815" spans="52:54" ht="15.75" customHeight="1">
      <c r="AZ12815" s="138">
        <f t="shared" ca="1" si="218"/>
        <v>335000</v>
      </c>
      <c r="BA12815" s="138">
        <f t="shared" ca="1" si="219"/>
        <v>334999</v>
      </c>
      <c r="BB12815" s="138">
        <f t="shared" ca="1" si="220"/>
        <v>1</v>
      </c>
    </row>
    <row r="12816" spans="52:54" ht="15.75" customHeight="1">
      <c r="AZ12816" s="138">
        <f t="shared" ca="1" si="218"/>
        <v>341000</v>
      </c>
      <c r="BA12816" s="138">
        <f t="shared" ca="1" si="219"/>
        <v>340999</v>
      </c>
      <c r="BB12816" s="138">
        <f t="shared" ca="1" si="220"/>
        <v>1</v>
      </c>
    </row>
    <row r="12817" spans="52:54" ht="15.75" customHeight="1">
      <c r="AZ12817" s="138">
        <f t="shared" ca="1" si="218"/>
        <v>145000</v>
      </c>
      <c r="BA12817" s="138">
        <f t="shared" ca="1" si="219"/>
        <v>144999</v>
      </c>
      <c r="BB12817" s="138">
        <f t="shared" ca="1" si="220"/>
        <v>1</v>
      </c>
    </row>
    <row r="12818" spans="52:54" ht="15.75" customHeight="1">
      <c r="AZ12818" s="138">
        <f t="shared" ca="1" si="218"/>
        <v>266000</v>
      </c>
      <c r="BA12818" s="138">
        <f t="shared" ca="1" si="219"/>
        <v>265999</v>
      </c>
      <c r="BB12818" s="138">
        <f t="shared" ca="1" si="220"/>
        <v>1</v>
      </c>
    </row>
    <row r="12819" spans="52:54" ht="15.75" customHeight="1">
      <c r="AZ12819" s="138">
        <f t="shared" ca="1" si="218"/>
        <v>167000</v>
      </c>
      <c r="BA12819" s="138">
        <f t="shared" ca="1" si="219"/>
        <v>166999</v>
      </c>
      <c r="BB12819" s="138">
        <f t="shared" ca="1" si="220"/>
        <v>1</v>
      </c>
    </row>
    <row r="12820" spans="52:54" ht="15.75" customHeight="1">
      <c r="AZ12820" s="138">
        <f t="shared" ca="1" si="218"/>
        <v>326000</v>
      </c>
      <c r="BA12820" s="138">
        <f t="shared" ca="1" si="219"/>
        <v>325999</v>
      </c>
      <c r="BB12820" s="138">
        <f t="shared" ca="1" si="220"/>
        <v>1</v>
      </c>
    </row>
    <row r="12821" spans="52:54" ht="15.75" customHeight="1">
      <c r="AZ12821" s="138">
        <f t="shared" ca="1" si="218"/>
        <v>260000</v>
      </c>
      <c r="BA12821" s="138">
        <f t="shared" ca="1" si="219"/>
        <v>259999</v>
      </c>
      <c r="BB12821" s="138">
        <f t="shared" ca="1" si="220"/>
        <v>1</v>
      </c>
    </row>
    <row r="12822" spans="52:54" ht="15.75" customHeight="1">
      <c r="AZ12822" s="138">
        <f t="shared" ca="1" si="218"/>
        <v>341000</v>
      </c>
      <c r="BA12822" s="138">
        <f t="shared" ca="1" si="219"/>
        <v>340999</v>
      </c>
      <c r="BB12822" s="138">
        <f t="shared" ca="1" si="220"/>
        <v>1</v>
      </c>
    </row>
    <row r="12823" spans="52:54" ht="15.75" customHeight="1">
      <c r="AZ12823" s="138">
        <f t="shared" ca="1" si="218"/>
        <v>187000</v>
      </c>
      <c r="BA12823" s="138">
        <f t="shared" ca="1" si="219"/>
        <v>186999</v>
      </c>
      <c r="BB12823" s="138">
        <f t="shared" ca="1" si="220"/>
        <v>1</v>
      </c>
    </row>
    <row r="12824" spans="52:54" ht="15.75" customHeight="1">
      <c r="AZ12824" s="138">
        <f t="shared" ca="1" si="218"/>
        <v>346000</v>
      </c>
      <c r="BA12824" s="138">
        <f t="shared" ca="1" si="219"/>
        <v>345999</v>
      </c>
      <c r="BB12824" s="138">
        <f t="shared" ca="1" si="220"/>
        <v>1</v>
      </c>
    </row>
    <row r="12825" spans="52:54" ht="15.75" customHeight="1">
      <c r="AZ12825" s="138">
        <f t="shared" ca="1" si="218"/>
        <v>315000</v>
      </c>
      <c r="BA12825" s="138">
        <f t="shared" ca="1" si="219"/>
        <v>314999</v>
      </c>
      <c r="BB12825" s="138">
        <f t="shared" ca="1" si="220"/>
        <v>1</v>
      </c>
    </row>
    <row r="12826" spans="52:54" ht="15.75" customHeight="1">
      <c r="AZ12826" s="138">
        <f t="shared" ca="1" si="218"/>
        <v>196000</v>
      </c>
      <c r="BA12826" s="138">
        <f t="shared" ca="1" si="219"/>
        <v>195999</v>
      </c>
      <c r="BB12826" s="138">
        <f t="shared" ca="1" si="220"/>
        <v>1</v>
      </c>
    </row>
    <row r="12827" spans="52:54" ht="15.75" customHeight="1">
      <c r="AZ12827" s="138">
        <f t="shared" ca="1" si="218"/>
        <v>157000</v>
      </c>
      <c r="BA12827" s="138">
        <f t="shared" ca="1" si="219"/>
        <v>156999</v>
      </c>
      <c r="BB12827" s="138">
        <f t="shared" ca="1" si="220"/>
        <v>1</v>
      </c>
    </row>
    <row r="12828" spans="52:54" ht="15.75" customHeight="1">
      <c r="AZ12828" s="138">
        <f t="shared" ca="1" si="218"/>
        <v>171000</v>
      </c>
      <c r="BA12828" s="138">
        <f t="shared" ca="1" si="219"/>
        <v>170999</v>
      </c>
      <c r="BB12828" s="138">
        <f t="shared" ca="1" si="220"/>
        <v>1</v>
      </c>
    </row>
    <row r="12829" spans="52:54" ht="15.75" customHeight="1">
      <c r="AZ12829" s="138">
        <f t="shared" ca="1" si="218"/>
        <v>238000</v>
      </c>
      <c r="BA12829" s="138">
        <f t="shared" ca="1" si="219"/>
        <v>237999</v>
      </c>
      <c r="BB12829" s="138">
        <f t="shared" ca="1" si="220"/>
        <v>1</v>
      </c>
    </row>
    <row r="12830" spans="52:54" ht="15.75" customHeight="1">
      <c r="AZ12830" s="138">
        <f t="shared" ca="1" si="218"/>
        <v>300000</v>
      </c>
      <c r="BA12830" s="138">
        <f t="shared" ca="1" si="219"/>
        <v>299999</v>
      </c>
      <c r="BB12830" s="138">
        <f t="shared" ca="1" si="220"/>
        <v>1</v>
      </c>
    </row>
    <row r="12831" spans="52:54" ht="15.75" customHeight="1">
      <c r="AZ12831" s="138">
        <f t="shared" ca="1" si="218"/>
        <v>388000</v>
      </c>
      <c r="BA12831" s="138">
        <f t="shared" ca="1" si="219"/>
        <v>387999</v>
      </c>
      <c r="BB12831" s="138">
        <f t="shared" ca="1" si="220"/>
        <v>1</v>
      </c>
    </row>
    <row r="12832" spans="52:54" ht="15.75" customHeight="1">
      <c r="AZ12832" s="138">
        <f t="shared" ca="1" si="218"/>
        <v>208000</v>
      </c>
      <c r="BA12832" s="138">
        <f t="shared" ca="1" si="219"/>
        <v>207999</v>
      </c>
      <c r="BB12832" s="138">
        <f t="shared" ca="1" si="220"/>
        <v>1</v>
      </c>
    </row>
    <row r="12833" spans="52:54" ht="15.75" customHeight="1">
      <c r="AZ12833" s="138">
        <f t="shared" ca="1" si="218"/>
        <v>128000</v>
      </c>
      <c r="BA12833" s="138">
        <f t="shared" ca="1" si="219"/>
        <v>127999</v>
      </c>
      <c r="BB12833" s="138">
        <f t="shared" ca="1" si="220"/>
        <v>1</v>
      </c>
    </row>
    <row r="12834" spans="52:54" ht="15.75" customHeight="1">
      <c r="AZ12834" s="138">
        <f t="shared" ca="1" si="218"/>
        <v>120000</v>
      </c>
      <c r="BA12834" s="138">
        <f t="shared" ca="1" si="219"/>
        <v>119999</v>
      </c>
      <c r="BB12834" s="138">
        <f t="shared" ca="1" si="220"/>
        <v>1</v>
      </c>
    </row>
    <row r="12835" spans="52:54" ht="15.75" customHeight="1">
      <c r="AZ12835" s="138">
        <f t="shared" ca="1" si="218"/>
        <v>326000</v>
      </c>
      <c r="BA12835" s="138">
        <f t="shared" ca="1" si="219"/>
        <v>325999</v>
      </c>
      <c r="BB12835" s="138">
        <f t="shared" ca="1" si="220"/>
        <v>1</v>
      </c>
    </row>
    <row r="12836" spans="52:54" ht="15.75" customHeight="1">
      <c r="AZ12836" s="138">
        <f t="shared" ca="1" si="218"/>
        <v>239000</v>
      </c>
      <c r="BA12836" s="138">
        <f t="shared" ca="1" si="219"/>
        <v>238999</v>
      </c>
      <c r="BB12836" s="138">
        <f t="shared" ca="1" si="220"/>
        <v>1</v>
      </c>
    </row>
    <row r="12837" spans="52:54" ht="15.75" customHeight="1">
      <c r="AZ12837" s="138">
        <f t="shared" ca="1" si="218"/>
        <v>296000</v>
      </c>
      <c r="BA12837" s="138">
        <f t="shared" ca="1" si="219"/>
        <v>295999</v>
      </c>
      <c r="BB12837" s="138">
        <f t="shared" ca="1" si="220"/>
        <v>1</v>
      </c>
    </row>
    <row r="12838" spans="52:54" ht="15.75" customHeight="1">
      <c r="AZ12838" s="138">
        <f t="shared" ca="1" si="218"/>
        <v>389000</v>
      </c>
      <c r="BA12838" s="138">
        <f t="shared" ca="1" si="219"/>
        <v>388999</v>
      </c>
      <c r="BB12838" s="138">
        <f t="shared" ca="1" si="220"/>
        <v>1</v>
      </c>
    </row>
    <row r="12839" spans="52:54" ht="15.75" customHeight="1">
      <c r="AZ12839" s="138">
        <f t="shared" ca="1" si="218"/>
        <v>214000</v>
      </c>
      <c r="BA12839" s="138">
        <f t="shared" ca="1" si="219"/>
        <v>213999</v>
      </c>
      <c r="BB12839" s="138">
        <f t="shared" ca="1" si="220"/>
        <v>1</v>
      </c>
    </row>
    <row r="12840" spans="52:54" ht="15.75" customHeight="1">
      <c r="AZ12840" s="138">
        <f t="shared" ca="1" si="218"/>
        <v>326000</v>
      </c>
      <c r="BA12840" s="138">
        <f t="shared" ca="1" si="219"/>
        <v>325999</v>
      </c>
      <c r="BB12840" s="138">
        <f t="shared" ca="1" si="220"/>
        <v>1</v>
      </c>
    </row>
    <row r="12841" spans="52:54" ht="15.75" customHeight="1">
      <c r="AZ12841" s="138">
        <f t="shared" ca="1" si="218"/>
        <v>400000</v>
      </c>
      <c r="BA12841" s="138">
        <f t="shared" ca="1" si="219"/>
        <v>399999</v>
      </c>
      <c r="BB12841" s="138">
        <f t="shared" ca="1" si="220"/>
        <v>1</v>
      </c>
    </row>
    <row r="12842" spans="52:54" ht="15.75" customHeight="1">
      <c r="AZ12842" s="138">
        <f t="shared" ca="1" si="218"/>
        <v>101000</v>
      </c>
      <c r="BA12842" s="138">
        <f t="shared" ca="1" si="219"/>
        <v>100999</v>
      </c>
      <c r="BB12842" s="138">
        <f t="shared" ca="1" si="220"/>
        <v>1</v>
      </c>
    </row>
    <row r="12843" spans="52:54" ht="15.75" customHeight="1">
      <c r="AZ12843" s="138">
        <f t="shared" ca="1" si="218"/>
        <v>197000</v>
      </c>
      <c r="BA12843" s="138">
        <f t="shared" ca="1" si="219"/>
        <v>196999</v>
      </c>
      <c r="BB12843" s="138">
        <f t="shared" ca="1" si="220"/>
        <v>1</v>
      </c>
    </row>
    <row r="12844" spans="52:54" ht="15.75" customHeight="1">
      <c r="AZ12844" s="138">
        <f t="shared" ca="1" si="218"/>
        <v>355000</v>
      </c>
      <c r="BA12844" s="138">
        <f t="shared" ca="1" si="219"/>
        <v>354999</v>
      </c>
      <c r="BB12844" s="138">
        <f t="shared" ca="1" si="220"/>
        <v>1</v>
      </c>
    </row>
    <row r="12845" spans="52:54" ht="15.75" customHeight="1">
      <c r="AZ12845" s="138">
        <f t="shared" ca="1" si="218"/>
        <v>384000</v>
      </c>
      <c r="BA12845" s="138">
        <f t="shared" ca="1" si="219"/>
        <v>383999</v>
      </c>
      <c r="BB12845" s="138">
        <f t="shared" ca="1" si="220"/>
        <v>1</v>
      </c>
    </row>
    <row r="12846" spans="52:54" ht="15.75" customHeight="1">
      <c r="AZ12846" s="138">
        <f t="shared" ca="1" si="218"/>
        <v>205000</v>
      </c>
      <c r="BA12846" s="138">
        <f t="shared" ca="1" si="219"/>
        <v>204999</v>
      </c>
      <c r="BB12846" s="138">
        <f t="shared" ca="1" si="220"/>
        <v>1</v>
      </c>
    </row>
    <row r="12847" spans="52:54" ht="15.75" customHeight="1">
      <c r="AZ12847" s="138">
        <f t="shared" ca="1" si="218"/>
        <v>242000</v>
      </c>
      <c r="BA12847" s="138">
        <f t="shared" ca="1" si="219"/>
        <v>241999</v>
      </c>
      <c r="BB12847" s="138">
        <f t="shared" ca="1" si="220"/>
        <v>1</v>
      </c>
    </row>
    <row r="12848" spans="52:54" ht="15.75" customHeight="1">
      <c r="AZ12848" s="138">
        <f t="shared" ca="1" si="218"/>
        <v>304000</v>
      </c>
      <c r="BA12848" s="138">
        <f t="shared" ca="1" si="219"/>
        <v>303999</v>
      </c>
      <c r="BB12848" s="138">
        <f t="shared" ca="1" si="220"/>
        <v>1</v>
      </c>
    </row>
    <row r="12849" spans="52:54" ht="15.75" customHeight="1">
      <c r="AZ12849" s="138">
        <f t="shared" ca="1" si="218"/>
        <v>231000</v>
      </c>
      <c r="BA12849" s="138">
        <f t="shared" ca="1" si="219"/>
        <v>230999</v>
      </c>
      <c r="BB12849" s="138">
        <f t="shared" ca="1" si="220"/>
        <v>1</v>
      </c>
    </row>
    <row r="12850" spans="52:54" ht="15.75" customHeight="1">
      <c r="AZ12850" s="138">
        <f t="shared" ca="1" si="218"/>
        <v>230000</v>
      </c>
      <c r="BA12850" s="138">
        <f t="shared" ca="1" si="219"/>
        <v>229999</v>
      </c>
      <c r="BB12850" s="138">
        <f t="shared" ca="1" si="220"/>
        <v>1</v>
      </c>
    </row>
    <row r="12851" spans="52:54" ht="15.75" customHeight="1">
      <c r="AZ12851" s="138">
        <f t="shared" ca="1" si="218"/>
        <v>109000</v>
      </c>
      <c r="BA12851" s="138">
        <f t="shared" ca="1" si="219"/>
        <v>108999</v>
      </c>
      <c r="BB12851" s="138">
        <f t="shared" ca="1" si="220"/>
        <v>1</v>
      </c>
    </row>
    <row r="12852" spans="52:54" ht="15.75" customHeight="1">
      <c r="AZ12852" s="138">
        <f t="shared" ca="1" si="218"/>
        <v>190000</v>
      </c>
      <c r="BA12852" s="138">
        <f t="shared" ca="1" si="219"/>
        <v>189999</v>
      </c>
      <c r="BB12852" s="138">
        <f t="shared" ca="1" si="220"/>
        <v>1</v>
      </c>
    </row>
    <row r="12853" spans="52:54" ht="15.75" customHeight="1">
      <c r="AZ12853" s="138">
        <f t="shared" ca="1" si="218"/>
        <v>349000</v>
      </c>
      <c r="BA12853" s="138">
        <f t="shared" ca="1" si="219"/>
        <v>348999</v>
      </c>
      <c r="BB12853" s="138">
        <f t="shared" ca="1" si="220"/>
        <v>1</v>
      </c>
    </row>
    <row r="12854" spans="52:54" ht="15.75" customHeight="1">
      <c r="AZ12854" s="138">
        <f t="shared" ca="1" si="218"/>
        <v>245000</v>
      </c>
      <c r="BA12854" s="138">
        <f t="shared" ca="1" si="219"/>
        <v>244999</v>
      </c>
      <c r="BB12854" s="138">
        <f t="shared" ca="1" si="220"/>
        <v>1</v>
      </c>
    </row>
    <row r="12855" spans="52:54" ht="15.75" customHeight="1">
      <c r="AZ12855" s="138">
        <f t="shared" ca="1" si="218"/>
        <v>192000</v>
      </c>
      <c r="BA12855" s="138">
        <f t="shared" ca="1" si="219"/>
        <v>191999</v>
      </c>
      <c r="BB12855" s="138">
        <f t="shared" ca="1" si="220"/>
        <v>1</v>
      </c>
    </row>
    <row r="12856" spans="52:54" ht="15.75" customHeight="1">
      <c r="AZ12856" s="138">
        <f t="shared" ca="1" si="218"/>
        <v>270000</v>
      </c>
      <c r="BA12856" s="138">
        <f t="shared" ca="1" si="219"/>
        <v>269999</v>
      </c>
      <c r="BB12856" s="138">
        <f t="shared" ca="1" si="220"/>
        <v>1</v>
      </c>
    </row>
    <row r="12857" spans="52:54" ht="15.75" customHeight="1">
      <c r="AZ12857" s="138">
        <f t="shared" ca="1" si="218"/>
        <v>197000</v>
      </c>
      <c r="BA12857" s="138">
        <f t="shared" ca="1" si="219"/>
        <v>196999</v>
      </c>
      <c r="BB12857" s="138">
        <f t="shared" ca="1" si="220"/>
        <v>1</v>
      </c>
    </row>
    <row r="12858" spans="52:54" ht="15.75" customHeight="1">
      <c r="AZ12858" s="138">
        <f t="shared" ca="1" si="218"/>
        <v>357000</v>
      </c>
      <c r="BA12858" s="138">
        <f t="shared" ca="1" si="219"/>
        <v>356999</v>
      </c>
      <c r="BB12858" s="138">
        <f t="shared" ca="1" si="220"/>
        <v>1</v>
      </c>
    </row>
    <row r="12859" spans="52:54" ht="15.75" customHeight="1">
      <c r="AZ12859" s="138">
        <f t="shared" ca="1" si="218"/>
        <v>399000</v>
      </c>
      <c r="BA12859" s="138">
        <f t="shared" ca="1" si="219"/>
        <v>398999</v>
      </c>
      <c r="BB12859" s="138">
        <f t="shared" ca="1" si="220"/>
        <v>1</v>
      </c>
    </row>
    <row r="12860" spans="52:54" ht="15.75" customHeight="1">
      <c r="AZ12860" s="138">
        <f t="shared" ca="1" si="218"/>
        <v>367000</v>
      </c>
      <c r="BA12860" s="138">
        <f t="shared" ca="1" si="219"/>
        <v>366999</v>
      </c>
      <c r="BB12860" s="138">
        <f t="shared" ca="1" si="220"/>
        <v>1</v>
      </c>
    </row>
    <row r="12861" spans="52:54" ht="15.75" customHeight="1">
      <c r="AZ12861" s="138">
        <f t="shared" ca="1" si="218"/>
        <v>338000</v>
      </c>
      <c r="BA12861" s="138">
        <f t="shared" ca="1" si="219"/>
        <v>337999</v>
      </c>
      <c r="BB12861" s="138">
        <f t="shared" ca="1" si="220"/>
        <v>1</v>
      </c>
    </row>
    <row r="12862" spans="52:54" ht="15.75" customHeight="1">
      <c r="AZ12862" s="138">
        <f t="shared" ca="1" si="218"/>
        <v>159000</v>
      </c>
      <c r="BA12862" s="138">
        <f t="shared" ca="1" si="219"/>
        <v>158999</v>
      </c>
      <c r="BB12862" s="138">
        <f t="shared" ca="1" si="220"/>
        <v>1</v>
      </c>
    </row>
    <row r="12863" spans="52:54" ht="15.75" customHeight="1">
      <c r="AZ12863" s="138">
        <f t="shared" ca="1" si="218"/>
        <v>371000</v>
      </c>
      <c r="BA12863" s="138">
        <f t="shared" ca="1" si="219"/>
        <v>370999</v>
      </c>
      <c r="BB12863" s="138">
        <f t="shared" ca="1" si="220"/>
        <v>1</v>
      </c>
    </row>
    <row r="12864" spans="52:54" ht="15.75" customHeight="1">
      <c r="AZ12864" s="138">
        <f t="shared" ca="1" si="218"/>
        <v>216000</v>
      </c>
      <c r="BA12864" s="138">
        <f t="shared" ca="1" si="219"/>
        <v>215999</v>
      </c>
      <c r="BB12864" s="138">
        <f t="shared" ca="1" si="220"/>
        <v>1</v>
      </c>
    </row>
    <row r="12865" spans="52:54" ht="15.75" customHeight="1">
      <c r="AZ12865" s="138">
        <f t="shared" ca="1" si="218"/>
        <v>366000</v>
      </c>
      <c r="BA12865" s="138">
        <f t="shared" ca="1" si="219"/>
        <v>365999</v>
      </c>
      <c r="BB12865" s="138">
        <f t="shared" ca="1" si="220"/>
        <v>1</v>
      </c>
    </row>
    <row r="12866" spans="52:54" ht="15.75" customHeight="1">
      <c r="AZ12866" s="138">
        <f t="shared" ca="1" si="218"/>
        <v>361000</v>
      </c>
      <c r="BA12866" s="138">
        <f t="shared" ca="1" si="219"/>
        <v>360999</v>
      </c>
      <c r="BB12866" s="138">
        <f t="shared" ca="1" si="220"/>
        <v>1</v>
      </c>
    </row>
    <row r="12867" spans="52:54" ht="15.75" customHeight="1">
      <c r="AZ12867" s="138">
        <f t="shared" ca="1" si="218"/>
        <v>164000</v>
      </c>
      <c r="BA12867" s="138">
        <f t="shared" ca="1" si="219"/>
        <v>163999</v>
      </c>
      <c r="BB12867" s="138">
        <f t="shared" ca="1" si="220"/>
        <v>1</v>
      </c>
    </row>
    <row r="12868" spans="52:54" ht="15.75" customHeight="1">
      <c r="AZ12868" s="138">
        <f t="shared" ca="1" si="218"/>
        <v>362000</v>
      </c>
      <c r="BA12868" s="138">
        <f t="shared" ca="1" si="219"/>
        <v>361999</v>
      </c>
      <c r="BB12868" s="138">
        <f t="shared" ca="1" si="220"/>
        <v>1</v>
      </c>
    </row>
    <row r="12869" spans="52:54" ht="15.75" customHeight="1">
      <c r="AZ12869" s="138">
        <f t="shared" ca="1" si="218"/>
        <v>230000</v>
      </c>
      <c r="BA12869" s="138">
        <f t="shared" ca="1" si="219"/>
        <v>229999</v>
      </c>
      <c r="BB12869" s="138">
        <f t="shared" ca="1" si="220"/>
        <v>1</v>
      </c>
    </row>
    <row r="12870" spans="52:54" ht="15.75" customHeight="1">
      <c r="AZ12870" s="138">
        <f t="shared" ca="1" si="218"/>
        <v>289000</v>
      </c>
      <c r="BA12870" s="138">
        <f t="shared" ca="1" si="219"/>
        <v>288999</v>
      </c>
      <c r="BB12870" s="138">
        <f t="shared" ca="1" si="220"/>
        <v>1</v>
      </c>
    </row>
    <row r="12871" spans="52:54" ht="15.75" customHeight="1">
      <c r="AZ12871" s="138">
        <f t="shared" ca="1" si="218"/>
        <v>135000</v>
      </c>
      <c r="BA12871" s="138">
        <f t="shared" ca="1" si="219"/>
        <v>134999</v>
      </c>
      <c r="BB12871" s="138">
        <f t="shared" ca="1" si="220"/>
        <v>1</v>
      </c>
    </row>
    <row r="12872" spans="52:54" ht="15.75" customHeight="1">
      <c r="AZ12872" s="138">
        <f t="shared" ca="1" si="218"/>
        <v>360000</v>
      </c>
      <c r="BA12872" s="138">
        <f t="shared" ca="1" si="219"/>
        <v>359999</v>
      </c>
      <c r="BB12872" s="138">
        <f t="shared" ca="1" si="220"/>
        <v>1</v>
      </c>
    </row>
    <row r="12873" spans="52:54" ht="15.75" customHeight="1">
      <c r="AZ12873" s="138">
        <f t="shared" ca="1" si="218"/>
        <v>182000</v>
      </c>
      <c r="BA12873" s="138">
        <f t="shared" ca="1" si="219"/>
        <v>181999</v>
      </c>
      <c r="BB12873" s="138">
        <f t="shared" ca="1" si="220"/>
        <v>1</v>
      </c>
    </row>
    <row r="12874" spans="52:54" ht="15.75" customHeight="1">
      <c r="AZ12874" s="138">
        <f t="shared" ca="1" si="218"/>
        <v>251000</v>
      </c>
      <c r="BA12874" s="138">
        <f t="shared" ca="1" si="219"/>
        <v>250999</v>
      </c>
      <c r="BB12874" s="138">
        <f t="shared" ca="1" si="220"/>
        <v>1</v>
      </c>
    </row>
    <row r="12875" spans="52:54" ht="15.75" customHeight="1">
      <c r="AZ12875" s="138">
        <f t="shared" ca="1" si="218"/>
        <v>252000</v>
      </c>
      <c r="BA12875" s="138">
        <f t="shared" ca="1" si="219"/>
        <v>251999</v>
      </c>
      <c r="BB12875" s="138">
        <f t="shared" ca="1" si="220"/>
        <v>1</v>
      </c>
    </row>
    <row r="12876" spans="52:54" ht="15.75" customHeight="1">
      <c r="AZ12876" s="138">
        <f t="shared" ca="1" si="218"/>
        <v>319000</v>
      </c>
      <c r="BA12876" s="138">
        <f t="shared" ca="1" si="219"/>
        <v>318999</v>
      </c>
      <c r="BB12876" s="138">
        <f t="shared" ca="1" si="220"/>
        <v>1</v>
      </c>
    </row>
    <row r="12877" spans="52:54" ht="15.75" customHeight="1">
      <c r="AZ12877" s="138">
        <f t="shared" ca="1" si="218"/>
        <v>367000</v>
      </c>
      <c r="BA12877" s="138">
        <f t="shared" ca="1" si="219"/>
        <v>366999</v>
      </c>
      <c r="BB12877" s="138">
        <f t="shared" ca="1" si="220"/>
        <v>1</v>
      </c>
    </row>
    <row r="12878" spans="52:54" ht="15.75" customHeight="1">
      <c r="AZ12878" s="138">
        <f t="shared" ca="1" si="218"/>
        <v>330000</v>
      </c>
      <c r="BA12878" s="138">
        <f t="shared" ca="1" si="219"/>
        <v>329999</v>
      </c>
      <c r="BB12878" s="138">
        <f t="shared" ca="1" si="220"/>
        <v>1</v>
      </c>
    </row>
    <row r="12879" spans="52:54" ht="15.75" customHeight="1">
      <c r="AZ12879" s="138">
        <f t="shared" ca="1" si="218"/>
        <v>246000</v>
      </c>
      <c r="BA12879" s="138">
        <f t="shared" ca="1" si="219"/>
        <v>245999</v>
      </c>
      <c r="BB12879" s="138">
        <f t="shared" ca="1" si="220"/>
        <v>1</v>
      </c>
    </row>
    <row r="12880" spans="52:54" ht="15.75" customHeight="1">
      <c r="AZ12880" s="138">
        <f t="shared" ca="1" si="218"/>
        <v>393000</v>
      </c>
      <c r="BA12880" s="138">
        <f t="shared" ca="1" si="219"/>
        <v>392999</v>
      </c>
      <c r="BB12880" s="138">
        <f t="shared" ca="1" si="220"/>
        <v>1</v>
      </c>
    </row>
    <row r="12881" spans="52:54" ht="15.75" customHeight="1">
      <c r="AZ12881" s="138">
        <f t="shared" ca="1" si="218"/>
        <v>365000</v>
      </c>
      <c r="BA12881" s="138">
        <f t="shared" ca="1" si="219"/>
        <v>364999</v>
      </c>
      <c r="BB12881" s="138">
        <f t="shared" ca="1" si="220"/>
        <v>1</v>
      </c>
    </row>
    <row r="12882" spans="52:54" ht="15.75" customHeight="1">
      <c r="AZ12882" s="138">
        <f t="shared" ca="1" si="218"/>
        <v>255000</v>
      </c>
      <c r="BA12882" s="138">
        <f t="shared" ca="1" si="219"/>
        <v>254999</v>
      </c>
      <c r="BB12882" s="138">
        <f t="shared" ca="1" si="220"/>
        <v>1</v>
      </c>
    </row>
    <row r="12883" spans="52:54" ht="15.75" customHeight="1">
      <c r="AZ12883" s="138">
        <f t="shared" ca="1" si="218"/>
        <v>255000</v>
      </c>
      <c r="BA12883" s="138">
        <f t="shared" ca="1" si="219"/>
        <v>254999</v>
      </c>
      <c r="BB12883" s="138">
        <f t="shared" ca="1" si="220"/>
        <v>1</v>
      </c>
    </row>
    <row r="12884" spans="52:54" ht="15.75" customHeight="1">
      <c r="AZ12884" s="138">
        <f t="shared" ca="1" si="218"/>
        <v>287000</v>
      </c>
      <c r="BA12884" s="138">
        <f t="shared" ca="1" si="219"/>
        <v>286999</v>
      </c>
      <c r="BB12884" s="138">
        <f t="shared" ca="1" si="220"/>
        <v>1</v>
      </c>
    </row>
    <row r="12885" spans="52:54" ht="15.75" customHeight="1">
      <c r="AZ12885" s="138">
        <f t="shared" ca="1" si="218"/>
        <v>149000</v>
      </c>
      <c r="BA12885" s="138">
        <f t="shared" ca="1" si="219"/>
        <v>148999</v>
      </c>
      <c r="BB12885" s="138">
        <f t="shared" ca="1" si="220"/>
        <v>1</v>
      </c>
    </row>
    <row r="12886" spans="52:54" ht="15.75" customHeight="1">
      <c r="AZ12886" s="138">
        <f t="shared" ca="1" si="218"/>
        <v>198000</v>
      </c>
      <c r="BA12886" s="138">
        <f t="shared" ca="1" si="219"/>
        <v>197999</v>
      </c>
      <c r="BB12886" s="138">
        <f t="shared" ca="1" si="220"/>
        <v>1</v>
      </c>
    </row>
    <row r="12887" spans="52:54" ht="15.75" customHeight="1">
      <c r="AZ12887" s="138">
        <f t="shared" ca="1" si="218"/>
        <v>338000</v>
      </c>
      <c r="BA12887" s="138">
        <f t="shared" ca="1" si="219"/>
        <v>337999</v>
      </c>
      <c r="BB12887" s="138">
        <f t="shared" ca="1" si="220"/>
        <v>1</v>
      </c>
    </row>
    <row r="12888" spans="52:54" ht="15.75" customHeight="1">
      <c r="AZ12888" s="138">
        <f t="shared" ca="1" si="218"/>
        <v>167000</v>
      </c>
      <c r="BA12888" s="138">
        <f t="shared" ca="1" si="219"/>
        <v>166999</v>
      </c>
      <c r="BB12888" s="138">
        <f t="shared" ca="1" si="220"/>
        <v>1</v>
      </c>
    </row>
    <row r="12889" spans="52:54" ht="15.75" customHeight="1">
      <c r="AZ12889" s="138">
        <f t="shared" ca="1" si="218"/>
        <v>148000</v>
      </c>
      <c r="BA12889" s="138">
        <f t="shared" ca="1" si="219"/>
        <v>147999</v>
      </c>
      <c r="BB12889" s="138">
        <f t="shared" ca="1" si="220"/>
        <v>1</v>
      </c>
    </row>
    <row r="12890" spans="52:54" ht="15.75" customHeight="1">
      <c r="AZ12890" s="138">
        <f t="shared" ca="1" si="218"/>
        <v>280000</v>
      </c>
      <c r="BA12890" s="138">
        <f t="shared" ca="1" si="219"/>
        <v>279999</v>
      </c>
      <c r="BB12890" s="138">
        <f t="shared" ca="1" si="220"/>
        <v>1</v>
      </c>
    </row>
    <row r="12891" spans="52:54" ht="15.75" customHeight="1">
      <c r="AZ12891" s="138">
        <f t="shared" ca="1" si="218"/>
        <v>353000</v>
      </c>
      <c r="BA12891" s="138">
        <f t="shared" ca="1" si="219"/>
        <v>352999</v>
      </c>
      <c r="BB12891" s="138">
        <f t="shared" ca="1" si="220"/>
        <v>1</v>
      </c>
    </row>
    <row r="12892" spans="52:54" ht="15.75" customHeight="1">
      <c r="AZ12892" s="138">
        <f t="shared" ca="1" si="218"/>
        <v>235000</v>
      </c>
      <c r="BA12892" s="138">
        <f t="shared" ca="1" si="219"/>
        <v>234999</v>
      </c>
      <c r="BB12892" s="138">
        <f t="shared" ca="1" si="220"/>
        <v>1</v>
      </c>
    </row>
    <row r="12893" spans="52:54" ht="15.75" customHeight="1">
      <c r="AZ12893" s="138">
        <f t="shared" ca="1" si="218"/>
        <v>203000</v>
      </c>
      <c r="BA12893" s="138">
        <f t="shared" ca="1" si="219"/>
        <v>202999</v>
      </c>
      <c r="BB12893" s="138">
        <f t="shared" ca="1" si="220"/>
        <v>1</v>
      </c>
    </row>
    <row r="12894" spans="52:54" ht="15.75" customHeight="1">
      <c r="AZ12894" s="138">
        <f t="shared" ca="1" si="218"/>
        <v>310000</v>
      </c>
      <c r="BA12894" s="138">
        <f t="shared" ca="1" si="219"/>
        <v>309999</v>
      </c>
      <c r="BB12894" s="138">
        <f t="shared" ca="1" si="220"/>
        <v>1</v>
      </c>
    </row>
    <row r="12895" spans="52:54" ht="15.75" customHeight="1">
      <c r="AZ12895" s="138">
        <f t="shared" ca="1" si="218"/>
        <v>136000</v>
      </c>
      <c r="BA12895" s="138">
        <f t="shared" ca="1" si="219"/>
        <v>135999</v>
      </c>
      <c r="BB12895" s="138">
        <f t="shared" ca="1" si="220"/>
        <v>1</v>
      </c>
    </row>
    <row r="12896" spans="52:54" ht="15.75" customHeight="1">
      <c r="AZ12896" s="138">
        <f t="shared" ca="1" si="218"/>
        <v>103000</v>
      </c>
      <c r="BA12896" s="138">
        <f t="shared" ca="1" si="219"/>
        <v>102999</v>
      </c>
      <c r="BB12896" s="138">
        <f t="shared" ca="1" si="220"/>
        <v>1</v>
      </c>
    </row>
    <row r="12897" spans="52:54" ht="15.75" customHeight="1">
      <c r="AZ12897" s="138">
        <f t="shared" ca="1" si="218"/>
        <v>347000</v>
      </c>
      <c r="BA12897" s="138">
        <f t="shared" ca="1" si="219"/>
        <v>346999</v>
      </c>
      <c r="BB12897" s="138">
        <f t="shared" ca="1" si="220"/>
        <v>1</v>
      </c>
    </row>
    <row r="12898" spans="52:54" ht="15.75" customHeight="1">
      <c r="AZ12898" s="138">
        <f t="shared" ca="1" si="218"/>
        <v>395000</v>
      </c>
      <c r="BA12898" s="138">
        <f t="shared" ca="1" si="219"/>
        <v>394999</v>
      </c>
      <c r="BB12898" s="138">
        <f t="shared" ca="1" si="220"/>
        <v>1</v>
      </c>
    </row>
    <row r="12899" spans="52:54" ht="15.75" customHeight="1">
      <c r="AZ12899" s="138">
        <f t="shared" ca="1" si="218"/>
        <v>316000</v>
      </c>
      <c r="BA12899" s="138">
        <f t="shared" ca="1" si="219"/>
        <v>315999</v>
      </c>
      <c r="BB12899" s="138">
        <f t="shared" ca="1" si="220"/>
        <v>1</v>
      </c>
    </row>
    <row r="12900" spans="52:54" ht="15.75" customHeight="1">
      <c r="AZ12900" s="138">
        <f t="shared" ca="1" si="218"/>
        <v>348000</v>
      </c>
      <c r="BA12900" s="138">
        <f t="shared" ca="1" si="219"/>
        <v>347999</v>
      </c>
      <c r="BB12900" s="138">
        <f t="shared" ca="1" si="220"/>
        <v>1</v>
      </c>
    </row>
    <row r="12901" spans="52:54" ht="15.75" customHeight="1">
      <c r="AZ12901" s="138">
        <f t="shared" ca="1" si="218"/>
        <v>284000</v>
      </c>
      <c r="BA12901" s="138">
        <f t="shared" ca="1" si="219"/>
        <v>283999</v>
      </c>
      <c r="BB12901" s="138">
        <f t="shared" ca="1" si="220"/>
        <v>1</v>
      </c>
    </row>
    <row r="12902" spans="52:54" ht="15.75" customHeight="1">
      <c r="AZ12902" s="138">
        <f t="shared" ca="1" si="218"/>
        <v>385000</v>
      </c>
      <c r="BA12902" s="138">
        <f t="shared" ca="1" si="219"/>
        <v>384999</v>
      </c>
      <c r="BB12902" s="138">
        <f t="shared" ca="1" si="220"/>
        <v>1</v>
      </c>
    </row>
    <row r="12903" spans="52:54" ht="15.75" customHeight="1">
      <c r="AZ12903" s="138">
        <f t="shared" ca="1" si="218"/>
        <v>379000</v>
      </c>
      <c r="BA12903" s="138">
        <f t="shared" ca="1" si="219"/>
        <v>378999</v>
      </c>
      <c r="BB12903" s="138">
        <f t="shared" ca="1" si="220"/>
        <v>1</v>
      </c>
    </row>
    <row r="12904" spans="52:54" ht="15.75" customHeight="1">
      <c r="AZ12904" s="138">
        <f t="shared" ca="1" si="218"/>
        <v>179000</v>
      </c>
      <c r="BA12904" s="138">
        <f t="shared" ca="1" si="219"/>
        <v>178999</v>
      </c>
      <c r="BB12904" s="138">
        <f t="shared" ca="1" si="220"/>
        <v>1</v>
      </c>
    </row>
    <row r="12905" spans="52:54" ht="15.75" customHeight="1">
      <c r="AZ12905" s="138">
        <f t="shared" ca="1" si="218"/>
        <v>210000</v>
      </c>
      <c r="BA12905" s="138">
        <f t="shared" ca="1" si="219"/>
        <v>209999</v>
      </c>
      <c r="BB12905" s="138">
        <f t="shared" ca="1" si="220"/>
        <v>1</v>
      </c>
    </row>
    <row r="12906" spans="52:54" ht="15.75" customHeight="1">
      <c r="AZ12906" s="138">
        <f t="shared" ca="1" si="218"/>
        <v>182000</v>
      </c>
      <c r="BA12906" s="138">
        <f t="shared" ca="1" si="219"/>
        <v>181999</v>
      </c>
      <c r="BB12906" s="138">
        <f t="shared" ca="1" si="220"/>
        <v>1</v>
      </c>
    </row>
    <row r="12907" spans="52:54" ht="15.75" customHeight="1">
      <c r="AZ12907" s="138">
        <f t="shared" ca="1" si="218"/>
        <v>219000</v>
      </c>
      <c r="BA12907" s="138">
        <f t="shared" ca="1" si="219"/>
        <v>218999</v>
      </c>
      <c r="BB12907" s="138">
        <f t="shared" ca="1" si="220"/>
        <v>1</v>
      </c>
    </row>
    <row r="12908" spans="52:54" ht="15.75" customHeight="1">
      <c r="AZ12908" s="138">
        <f t="shared" ca="1" si="218"/>
        <v>318000</v>
      </c>
      <c r="BA12908" s="138">
        <f t="shared" ca="1" si="219"/>
        <v>317999</v>
      </c>
      <c r="BB12908" s="138">
        <f t="shared" ca="1" si="220"/>
        <v>1</v>
      </c>
    </row>
    <row r="12909" spans="52:54" ht="15.75" customHeight="1">
      <c r="AZ12909" s="138">
        <f t="shared" ca="1" si="218"/>
        <v>353000</v>
      </c>
      <c r="BA12909" s="138">
        <f t="shared" ca="1" si="219"/>
        <v>352999</v>
      </c>
      <c r="BB12909" s="138">
        <f t="shared" ca="1" si="220"/>
        <v>1</v>
      </c>
    </row>
    <row r="12910" spans="52:54" ht="15.75" customHeight="1">
      <c r="AZ12910" s="138">
        <f t="shared" ca="1" si="218"/>
        <v>334000</v>
      </c>
      <c r="BA12910" s="138">
        <f t="shared" ca="1" si="219"/>
        <v>333999</v>
      </c>
      <c r="BB12910" s="138">
        <f t="shared" ca="1" si="220"/>
        <v>1</v>
      </c>
    </row>
    <row r="12911" spans="52:54" ht="15.75" customHeight="1">
      <c r="AZ12911" s="138">
        <f t="shared" ca="1" si="218"/>
        <v>136000</v>
      </c>
      <c r="BA12911" s="138">
        <f t="shared" ca="1" si="219"/>
        <v>135999</v>
      </c>
      <c r="BB12911" s="138">
        <f t="shared" ca="1" si="220"/>
        <v>1</v>
      </c>
    </row>
    <row r="12912" spans="52:54" ht="15.75" customHeight="1">
      <c r="AZ12912" s="138">
        <f t="shared" ca="1" si="218"/>
        <v>291000</v>
      </c>
      <c r="BA12912" s="138">
        <f t="shared" ca="1" si="219"/>
        <v>290999</v>
      </c>
      <c r="BB12912" s="138">
        <f t="shared" ca="1" si="220"/>
        <v>1</v>
      </c>
    </row>
    <row r="12913" spans="52:54" ht="15.75" customHeight="1">
      <c r="AZ12913" s="138">
        <f t="shared" ca="1" si="218"/>
        <v>152000</v>
      </c>
      <c r="BA12913" s="138">
        <f t="shared" ca="1" si="219"/>
        <v>151999</v>
      </c>
      <c r="BB12913" s="138">
        <f t="shared" ca="1" si="220"/>
        <v>1</v>
      </c>
    </row>
    <row r="12914" spans="52:54" ht="15.75" customHeight="1">
      <c r="AZ12914" s="138">
        <f t="shared" ca="1" si="218"/>
        <v>223000</v>
      </c>
      <c r="BA12914" s="138">
        <f t="shared" ca="1" si="219"/>
        <v>222999</v>
      </c>
      <c r="BB12914" s="138">
        <f t="shared" ca="1" si="220"/>
        <v>1</v>
      </c>
    </row>
    <row r="12915" spans="52:54" ht="15.75" customHeight="1">
      <c r="AZ12915" s="138">
        <f t="shared" ca="1" si="218"/>
        <v>245000</v>
      </c>
      <c r="BA12915" s="138">
        <f t="shared" ca="1" si="219"/>
        <v>244999</v>
      </c>
      <c r="BB12915" s="138">
        <f t="shared" ca="1" si="220"/>
        <v>1</v>
      </c>
    </row>
    <row r="12916" spans="52:54" ht="15.75" customHeight="1">
      <c r="AZ12916" s="138">
        <f t="shared" ca="1" si="218"/>
        <v>175000</v>
      </c>
      <c r="BA12916" s="138">
        <f t="shared" ca="1" si="219"/>
        <v>174999</v>
      </c>
      <c r="BB12916" s="138">
        <f t="shared" ca="1" si="220"/>
        <v>1</v>
      </c>
    </row>
    <row r="12917" spans="52:54" ht="15.75" customHeight="1">
      <c r="AZ12917" s="138">
        <f t="shared" ca="1" si="218"/>
        <v>158000</v>
      </c>
      <c r="BA12917" s="138">
        <f t="shared" ca="1" si="219"/>
        <v>157999</v>
      </c>
      <c r="BB12917" s="138">
        <f t="shared" ca="1" si="220"/>
        <v>1</v>
      </c>
    </row>
    <row r="12918" spans="52:54" ht="15.75" customHeight="1">
      <c r="AZ12918" s="138">
        <f t="shared" ca="1" si="218"/>
        <v>268000</v>
      </c>
      <c r="BA12918" s="138">
        <f t="shared" ca="1" si="219"/>
        <v>267999</v>
      </c>
      <c r="BB12918" s="138">
        <f t="shared" ca="1" si="220"/>
        <v>1</v>
      </c>
    </row>
    <row r="12919" spans="52:54" ht="15.75" customHeight="1">
      <c r="AZ12919" s="138">
        <f t="shared" ca="1" si="218"/>
        <v>346000</v>
      </c>
      <c r="BA12919" s="138">
        <f t="shared" ca="1" si="219"/>
        <v>345999</v>
      </c>
      <c r="BB12919" s="138">
        <f t="shared" ca="1" si="220"/>
        <v>1</v>
      </c>
    </row>
    <row r="12920" spans="52:54" ht="15.75" customHeight="1">
      <c r="AZ12920" s="138">
        <f t="shared" ca="1" si="218"/>
        <v>170000</v>
      </c>
      <c r="BA12920" s="138">
        <f t="shared" ca="1" si="219"/>
        <v>169999</v>
      </c>
      <c r="BB12920" s="138">
        <f t="shared" ca="1" si="220"/>
        <v>1</v>
      </c>
    </row>
    <row r="12921" spans="52:54" ht="15.75" customHeight="1">
      <c r="AZ12921" s="138">
        <f t="shared" ca="1" si="218"/>
        <v>294000</v>
      </c>
      <c r="BA12921" s="138">
        <f t="shared" ca="1" si="219"/>
        <v>293999</v>
      </c>
      <c r="BB12921" s="138">
        <f t="shared" ca="1" si="220"/>
        <v>1</v>
      </c>
    </row>
    <row r="12922" spans="52:54" ht="15.75" customHeight="1">
      <c r="AZ12922" s="138">
        <f t="shared" ca="1" si="218"/>
        <v>223000</v>
      </c>
      <c r="BA12922" s="138">
        <f t="shared" ca="1" si="219"/>
        <v>222999</v>
      </c>
      <c r="BB12922" s="138">
        <f t="shared" ca="1" si="220"/>
        <v>1</v>
      </c>
    </row>
    <row r="12923" spans="52:54" ht="15.75" customHeight="1">
      <c r="AZ12923" s="138">
        <f t="shared" ca="1" si="218"/>
        <v>384000</v>
      </c>
      <c r="BA12923" s="138">
        <f t="shared" ca="1" si="219"/>
        <v>383999</v>
      </c>
      <c r="BB12923" s="138">
        <f t="shared" ca="1" si="220"/>
        <v>1</v>
      </c>
    </row>
    <row r="12924" spans="52:54" ht="15.75" customHeight="1">
      <c r="AZ12924" s="138">
        <f t="shared" ca="1" si="218"/>
        <v>280000</v>
      </c>
      <c r="BA12924" s="138">
        <f t="shared" ca="1" si="219"/>
        <v>279999</v>
      </c>
      <c r="BB12924" s="138">
        <f t="shared" ca="1" si="220"/>
        <v>1</v>
      </c>
    </row>
    <row r="12925" spans="52:54" ht="15.75" customHeight="1">
      <c r="AZ12925" s="138">
        <f t="shared" ca="1" si="218"/>
        <v>306000</v>
      </c>
      <c r="BA12925" s="138">
        <f t="shared" ca="1" si="219"/>
        <v>305999</v>
      </c>
      <c r="BB12925" s="138">
        <f t="shared" ca="1" si="220"/>
        <v>1</v>
      </c>
    </row>
    <row r="12926" spans="52:54" ht="15.75" customHeight="1">
      <c r="AZ12926" s="138">
        <f t="shared" ca="1" si="218"/>
        <v>354000</v>
      </c>
      <c r="BA12926" s="138">
        <f t="shared" ca="1" si="219"/>
        <v>353999</v>
      </c>
      <c r="BB12926" s="138">
        <f t="shared" ca="1" si="220"/>
        <v>1</v>
      </c>
    </row>
    <row r="12927" spans="52:54" ht="15.75" customHeight="1">
      <c r="AZ12927" s="138">
        <f t="shared" ca="1" si="218"/>
        <v>123000</v>
      </c>
      <c r="BA12927" s="138">
        <f t="shared" ca="1" si="219"/>
        <v>122999</v>
      </c>
      <c r="BB12927" s="138">
        <f t="shared" ca="1" si="220"/>
        <v>1</v>
      </c>
    </row>
    <row r="12928" spans="52:54" ht="15.75" customHeight="1">
      <c r="AZ12928" s="138">
        <f t="shared" ca="1" si="218"/>
        <v>304000</v>
      </c>
      <c r="BA12928" s="138">
        <f t="shared" ca="1" si="219"/>
        <v>303999</v>
      </c>
      <c r="BB12928" s="138">
        <f t="shared" ca="1" si="220"/>
        <v>1</v>
      </c>
    </row>
    <row r="12929" spans="52:54" ht="15.75" customHeight="1">
      <c r="AZ12929" s="138">
        <f t="shared" ca="1" si="218"/>
        <v>324000</v>
      </c>
      <c r="BA12929" s="138">
        <f t="shared" ca="1" si="219"/>
        <v>323999</v>
      </c>
      <c r="BB12929" s="138">
        <f t="shared" ca="1" si="220"/>
        <v>1</v>
      </c>
    </row>
    <row r="12930" spans="52:54" ht="15.75" customHeight="1">
      <c r="AZ12930" s="138">
        <f t="shared" ca="1" si="218"/>
        <v>198000</v>
      </c>
      <c r="BA12930" s="138">
        <f t="shared" ca="1" si="219"/>
        <v>197999</v>
      </c>
      <c r="BB12930" s="138">
        <f t="shared" ca="1" si="220"/>
        <v>1</v>
      </c>
    </row>
    <row r="12931" spans="52:54" ht="15.75" customHeight="1">
      <c r="AZ12931" s="138">
        <f t="shared" ca="1" si="218"/>
        <v>320000</v>
      </c>
      <c r="BA12931" s="138">
        <f t="shared" ca="1" si="219"/>
        <v>319999</v>
      </c>
      <c r="BB12931" s="138">
        <f t="shared" ca="1" si="220"/>
        <v>1</v>
      </c>
    </row>
    <row r="12932" spans="52:54" ht="15.75" customHeight="1">
      <c r="AZ12932" s="138">
        <f t="shared" ca="1" si="218"/>
        <v>331000</v>
      </c>
      <c r="BA12932" s="138">
        <f t="shared" ca="1" si="219"/>
        <v>330999</v>
      </c>
      <c r="BB12932" s="138">
        <f t="shared" ca="1" si="220"/>
        <v>1</v>
      </c>
    </row>
    <row r="12933" spans="52:54" ht="15.75" customHeight="1">
      <c r="AZ12933" s="138">
        <f t="shared" ca="1" si="218"/>
        <v>235000</v>
      </c>
      <c r="BA12933" s="138">
        <f t="shared" ca="1" si="219"/>
        <v>234999</v>
      </c>
      <c r="BB12933" s="138">
        <f t="shared" ca="1" si="220"/>
        <v>1</v>
      </c>
    </row>
    <row r="12934" spans="52:54" ht="15.75" customHeight="1">
      <c r="AZ12934" s="138">
        <f t="shared" ca="1" si="218"/>
        <v>121000</v>
      </c>
      <c r="BA12934" s="138">
        <f t="shared" ca="1" si="219"/>
        <v>120999</v>
      </c>
      <c r="BB12934" s="138">
        <f t="shared" ca="1" si="220"/>
        <v>1</v>
      </c>
    </row>
    <row r="12935" spans="52:54" ht="15.75" customHeight="1">
      <c r="AZ12935" s="138">
        <f t="shared" ca="1" si="218"/>
        <v>144000</v>
      </c>
      <c r="BA12935" s="138">
        <f t="shared" ca="1" si="219"/>
        <v>143999</v>
      </c>
      <c r="BB12935" s="138">
        <f t="shared" ca="1" si="220"/>
        <v>1</v>
      </c>
    </row>
    <row r="12936" spans="52:54" ht="15.75" customHeight="1">
      <c r="AZ12936" s="138">
        <f t="shared" ca="1" si="218"/>
        <v>115000</v>
      </c>
      <c r="BA12936" s="138">
        <f t="shared" ca="1" si="219"/>
        <v>114999</v>
      </c>
      <c r="BB12936" s="138">
        <f t="shared" ca="1" si="220"/>
        <v>1</v>
      </c>
    </row>
    <row r="12937" spans="52:54" ht="15.75" customHeight="1">
      <c r="AZ12937" s="138">
        <f t="shared" ca="1" si="218"/>
        <v>310000</v>
      </c>
      <c r="BA12937" s="138">
        <f t="shared" ca="1" si="219"/>
        <v>309999</v>
      </c>
      <c r="BB12937" s="138">
        <f t="shared" ca="1" si="220"/>
        <v>1</v>
      </c>
    </row>
    <row r="12938" spans="52:54" ht="15.75" customHeight="1">
      <c r="AZ12938" s="138">
        <f t="shared" ca="1" si="218"/>
        <v>396000</v>
      </c>
      <c r="BA12938" s="138">
        <f t="shared" ca="1" si="219"/>
        <v>395999</v>
      </c>
      <c r="BB12938" s="138">
        <f t="shared" ca="1" si="220"/>
        <v>1</v>
      </c>
    </row>
    <row r="12939" spans="52:54" ht="15.75" customHeight="1">
      <c r="AZ12939" s="138">
        <f t="shared" ca="1" si="218"/>
        <v>354000</v>
      </c>
      <c r="BA12939" s="138">
        <f t="shared" ca="1" si="219"/>
        <v>353999</v>
      </c>
      <c r="BB12939" s="138">
        <f t="shared" ca="1" si="220"/>
        <v>1</v>
      </c>
    </row>
    <row r="12940" spans="52:54" ht="15.75" customHeight="1">
      <c r="AZ12940" s="138">
        <f t="shared" ca="1" si="218"/>
        <v>231000</v>
      </c>
      <c r="BA12940" s="138">
        <f t="shared" ca="1" si="219"/>
        <v>230999</v>
      </c>
      <c r="BB12940" s="138">
        <f t="shared" ca="1" si="220"/>
        <v>1</v>
      </c>
    </row>
    <row r="12941" spans="52:54" ht="15.75" customHeight="1">
      <c r="AZ12941" s="138">
        <f t="shared" ca="1" si="218"/>
        <v>126000</v>
      </c>
      <c r="BA12941" s="138">
        <f t="shared" ca="1" si="219"/>
        <v>125999</v>
      </c>
      <c r="BB12941" s="138">
        <f t="shared" ca="1" si="220"/>
        <v>1</v>
      </c>
    </row>
    <row r="12942" spans="52:54" ht="15.75" customHeight="1">
      <c r="AZ12942" s="138">
        <f t="shared" ca="1" si="218"/>
        <v>105000</v>
      </c>
      <c r="BA12942" s="138">
        <f t="shared" ca="1" si="219"/>
        <v>104999</v>
      </c>
      <c r="BB12942" s="138">
        <f t="shared" ca="1" si="220"/>
        <v>1</v>
      </c>
    </row>
    <row r="12943" spans="52:54" ht="15.75" customHeight="1">
      <c r="AZ12943" s="138">
        <f t="shared" ca="1" si="218"/>
        <v>205000</v>
      </c>
      <c r="BA12943" s="138">
        <f t="shared" ca="1" si="219"/>
        <v>204999</v>
      </c>
      <c r="BB12943" s="138">
        <f t="shared" ca="1" si="220"/>
        <v>1</v>
      </c>
    </row>
    <row r="12944" spans="52:54" ht="15.75" customHeight="1">
      <c r="AZ12944" s="138">
        <f t="shared" ca="1" si="218"/>
        <v>183000</v>
      </c>
      <c r="BA12944" s="138">
        <f t="shared" ca="1" si="219"/>
        <v>182999</v>
      </c>
      <c r="BB12944" s="138">
        <f t="shared" ca="1" si="220"/>
        <v>1</v>
      </c>
    </row>
    <row r="12945" spans="52:54" ht="15.75" customHeight="1">
      <c r="AZ12945" s="138">
        <f t="shared" ca="1" si="218"/>
        <v>197000</v>
      </c>
      <c r="BA12945" s="138">
        <f t="shared" ca="1" si="219"/>
        <v>196999</v>
      </c>
      <c r="BB12945" s="138">
        <f t="shared" ca="1" si="220"/>
        <v>1</v>
      </c>
    </row>
    <row r="12946" spans="52:54" ht="15.75" customHeight="1">
      <c r="AZ12946" s="138">
        <f t="shared" ca="1" si="218"/>
        <v>394000</v>
      </c>
      <c r="BA12946" s="138">
        <f t="shared" ca="1" si="219"/>
        <v>393999</v>
      </c>
      <c r="BB12946" s="138">
        <f t="shared" ca="1" si="220"/>
        <v>1</v>
      </c>
    </row>
    <row r="12947" spans="52:54" ht="15.75" customHeight="1">
      <c r="AZ12947" s="138">
        <f t="shared" ca="1" si="218"/>
        <v>355000</v>
      </c>
      <c r="BA12947" s="138">
        <f t="shared" ca="1" si="219"/>
        <v>354999</v>
      </c>
      <c r="BB12947" s="138">
        <f t="shared" ca="1" si="220"/>
        <v>1</v>
      </c>
    </row>
    <row r="12948" spans="52:54" ht="15.75" customHeight="1">
      <c r="AZ12948" s="138">
        <f t="shared" ca="1" si="218"/>
        <v>221000</v>
      </c>
      <c r="BA12948" s="138">
        <f t="shared" ca="1" si="219"/>
        <v>220999</v>
      </c>
      <c r="BB12948" s="138">
        <f t="shared" ca="1" si="220"/>
        <v>1</v>
      </c>
    </row>
    <row r="12949" spans="52:54" ht="15.75" customHeight="1">
      <c r="AZ12949" s="138">
        <f t="shared" ca="1" si="218"/>
        <v>324000</v>
      </c>
      <c r="BA12949" s="138">
        <f t="shared" ca="1" si="219"/>
        <v>323999</v>
      </c>
      <c r="BB12949" s="138">
        <f t="shared" ca="1" si="220"/>
        <v>1</v>
      </c>
    </row>
    <row r="12950" spans="52:54" ht="15.75" customHeight="1">
      <c r="AZ12950" s="138">
        <f t="shared" ca="1" si="218"/>
        <v>368000</v>
      </c>
      <c r="BA12950" s="138">
        <f t="shared" ca="1" si="219"/>
        <v>367999</v>
      </c>
      <c r="BB12950" s="138">
        <f t="shared" ca="1" si="220"/>
        <v>1</v>
      </c>
    </row>
    <row r="12951" spans="52:54" ht="15.75" customHeight="1">
      <c r="AZ12951" s="138">
        <f t="shared" ca="1" si="218"/>
        <v>166000</v>
      </c>
      <c r="BA12951" s="138">
        <f t="shared" ca="1" si="219"/>
        <v>165999</v>
      </c>
      <c r="BB12951" s="138">
        <f t="shared" ca="1" si="220"/>
        <v>1</v>
      </c>
    </row>
    <row r="12952" spans="52:54" ht="15.75" customHeight="1">
      <c r="AZ12952" s="138">
        <f t="shared" ca="1" si="218"/>
        <v>261000</v>
      </c>
      <c r="BA12952" s="138">
        <f t="shared" ca="1" si="219"/>
        <v>260999</v>
      </c>
      <c r="BB12952" s="138">
        <f t="shared" ca="1" si="220"/>
        <v>1</v>
      </c>
    </row>
    <row r="12953" spans="52:54" ht="15.75" customHeight="1">
      <c r="AZ12953" s="138">
        <f t="shared" ca="1" si="218"/>
        <v>210000</v>
      </c>
      <c r="BA12953" s="138">
        <f t="shared" ca="1" si="219"/>
        <v>209999</v>
      </c>
      <c r="BB12953" s="138">
        <f t="shared" ca="1" si="220"/>
        <v>1</v>
      </c>
    </row>
    <row r="12954" spans="52:54" ht="15.75" customHeight="1">
      <c r="AZ12954" s="138">
        <f t="shared" ca="1" si="218"/>
        <v>251000</v>
      </c>
      <c r="BA12954" s="138">
        <f t="shared" ca="1" si="219"/>
        <v>250999</v>
      </c>
      <c r="BB12954" s="138">
        <f t="shared" ca="1" si="220"/>
        <v>1</v>
      </c>
    </row>
    <row r="12955" spans="52:54" ht="15.75" customHeight="1">
      <c r="AZ12955" s="138">
        <f t="shared" ca="1" si="218"/>
        <v>398000</v>
      </c>
      <c r="BA12955" s="138">
        <f t="shared" ca="1" si="219"/>
        <v>397999</v>
      </c>
      <c r="BB12955" s="138">
        <f t="shared" ca="1" si="220"/>
        <v>1</v>
      </c>
    </row>
    <row r="12956" spans="52:54" ht="15.75" customHeight="1">
      <c r="AZ12956" s="138">
        <f t="shared" ca="1" si="218"/>
        <v>387000</v>
      </c>
      <c r="BA12956" s="138">
        <f t="shared" ca="1" si="219"/>
        <v>386999</v>
      </c>
      <c r="BB12956" s="138">
        <f t="shared" ca="1" si="220"/>
        <v>1</v>
      </c>
    </row>
    <row r="12957" spans="52:54" ht="15.75" customHeight="1">
      <c r="AZ12957" s="138">
        <f t="shared" ca="1" si="218"/>
        <v>178000</v>
      </c>
      <c r="BA12957" s="138">
        <f t="shared" ca="1" si="219"/>
        <v>177999</v>
      </c>
      <c r="BB12957" s="138">
        <f t="shared" ca="1" si="220"/>
        <v>1</v>
      </c>
    </row>
    <row r="12958" spans="52:54" ht="15.75" customHeight="1">
      <c r="AZ12958" s="138">
        <f t="shared" ca="1" si="218"/>
        <v>371000</v>
      </c>
      <c r="BA12958" s="138">
        <f t="shared" ca="1" si="219"/>
        <v>370999</v>
      </c>
      <c r="BB12958" s="138">
        <f t="shared" ca="1" si="220"/>
        <v>1</v>
      </c>
    </row>
    <row r="12959" spans="52:54" ht="15.75" customHeight="1">
      <c r="AZ12959" s="138">
        <f t="shared" ca="1" si="218"/>
        <v>387000</v>
      </c>
      <c r="BA12959" s="138">
        <f t="shared" ca="1" si="219"/>
        <v>386999</v>
      </c>
      <c r="BB12959" s="138">
        <f t="shared" ca="1" si="220"/>
        <v>1</v>
      </c>
    </row>
    <row r="12960" spans="52:54" ht="15.75" customHeight="1">
      <c r="AZ12960" s="138">
        <f t="shared" ca="1" si="218"/>
        <v>204000</v>
      </c>
      <c r="BA12960" s="138">
        <f t="shared" ca="1" si="219"/>
        <v>203999</v>
      </c>
      <c r="BB12960" s="138">
        <f t="shared" ca="1" si="220"/>
        <v>1</v>
      </c>
    </row>
    <row r="12961" spans="52:54" ht="15.75" customHeight="1">
      <c r="AZ12961" s="138">
        <f t="shared" ca="1" si="218"/>
        <v>144000</v>
      </c>
      <c r="BA12961" s="138">
        <f t="shared" ca="1" si="219"/>
        <v>143999</v>
      </c>
      <c r="BB12961" s="138">
        <f t="shared" ca="1" si="220"/>
        <v>1</v>
      </c>
    </row>
    <row r="12962" spans="52:54" ht="15.75" customHeight="1">
      <c r="AZ12962" s="138">
        <f t="shared" ca="1" si="218"/>
        <v>129000</v>
      </c>
      <c r="BA12962" s="138">
        <f t="shared" ca="1" si="219"/>
        <v>128999</v>
      </c>
      <c r="BB12962" s="138">
        <f t="shared" ca="1" si="220"/>
        <v>1</v>
      </c>
    </row>
    <row r="12963" spans="52:54" ht="15.75" customHeight="1">
      <c r="AZ12963" s="138">
        <f t="shared" ca="1" si="218"/>
        <v>196000</v>
      </c>
      <c r="BA12963" s="138">
        <f t="shared" ca="1" si="219"/>
        <v>195999</v>
      </c>
      <c r="BB12963" s="138">
        <f t="shared" ca="1" si="220"/>
        <v>1</v>
      </c>
    </row>
    <row r="12964" spans="52:54" ht="15.75" customHeight="1">
      <c r="AZ12964" s="138">
        <f t="shared" ca="1" si="218"/>
        <v>161000</v>
      </c>
      <c r="BA12964" s="138">
        <f t="shared" ca="1" si="219"/>
        <v>160999</v>
      </c>
      <c r="BB12964" s="138">
        <f t="shared" ca="1" si="220"/>
        <v>1</v>
      </c>
    </row>
    <row r="12965" spans="52:54" ht="15.75" customHeight="1">
      <c r="AZ12965" s="138">
        <f t="shared" ca="1" si="218"/>
        <v>204000</v>
      </c>
      <c r="BA12965" s="138">
        <f t="shared" ca="1" si="219"/>
        <v>203999</v>
      </c>
      <c r="BB12965" s="138">
        <f t="shared" ca="1" si="220"/>
        <v>1</v>
      </c>
    </row>
    <row r="12966" spans="52:54" ht="15.75" customHeight="1">
      <c r="AZ12966" s="138">
        <f t="shared" ca="1" si="218"/>
        <v>317000</v>
      </c>
      <c r="BA12966" s="138">
        <f t="shared" ca="1" si="219"/>
        <v>316999</v>
      </c>
      <c r="BB12966" s="138">
        <f t="shared" ca="1" si="220"/>
        <v>1</v>
      </c>
    </row>
    <row r="12967" spans="52:54" ht="15.75" customHeight="1">
      <c r="AZ12967" s="138">
        <f t="shared" ca="1" si="218"/>
        <v>170000</v>
      </c>
      <c r="BA12967" s="138">
        <f t="shared" ca="1" si="219"/>
        <v>169999</v>
      </c>
      <c r="BB12967" s="138">
        <f t="shared" ca="1" si="220"/>
        <v>1</v>
      </c>
    </row>
    <row r="12968" spans="52:54" ht="15.75" customHeight="1">
      <c r="AZ12968" s="138">
        <f t="shared" ca="1" si="218"/>
        <v>175000</v>
      </c>
      <c r="BA12968" s="138">
        <f t="shared" ca="1" si="219"/>
        <v>174999</v>
      </c>
      <c r="BB12968" s="138">
        <f t="shared" ca="1" si="220"/>
        <v>1</v>
      </c>
    </row>
    <row r="12969" spans="52:54" ht="15.75" customHeight="1">
      <c r="AZ12969" s="138">
        <f t="shared" ca="1" si="218"/>
        <v>253000</v>
      </c>
      <c r="BA12969" s="138">
        <f t="shared" ca="1" si="219"/>
        <v>252999</v>
      </c>
      <c r="BB12969" s="138">
        <f t="shared" ca="1" si="220"/>
        <v>1</v>
      </c>
    </row>
    <row r="12970" spans="52:54" ht="15.75" customHeight="1">
      <c r="AZ12970" s="138">
        <f t="shared" ca="1" si="218"/>
        <v>103000</v>
      </c>
      <c r="BA12970" s="138">
        <f t="shared" ca="1" si="219"/>
        <v>102999</v>
      </c>
      <c r="BB12970" s="138">
        <f t="shared" ca="1" si="220"/>
        <v>1</v>
      </c>
    </row>
    <row r="12971" spans="52:54" ht="15.75" customHeight="1">
      <c r="AZ12971" s="138">
        <f t="shared" ca="1" si="218"/>
        <v>286000</v>
      </c>
      <c r="BA12971" s="138">
        <f t="shared" ca="1" si="219"/>
        <v>285999</v>
      </c>
      <c r="BB12971" s="138">
        <f t="shared" ca="1" si="220"/>
        <v>1</v>
      </c>
    </row>
    <row r="12972" spans="52:54" ht="15.75" customHeight="1">
      <c r="AZ12972" s="138">
        <f t="shared" ca="1" si="218"/>
        <v>113000</v>
      </c>
      <c r="BA12972" s="138">
        <f t="shared" ca="1" si="219"/>
        <v>112999</v>
      </c>
      <c r="BB12972" s="138">
        <f t="shared" ca="1" si="220"/>
        <v>1</v>
      </c>
    </row>
    <row r="12973" spans="52:54" ht="15.75" customHeight="1">
      <c r="AZ12973" s="138">
        <f t="shared" ca="1" si="218"/>
        <v>204000</v>
      </c>
      <c r="BA12973" s="138">
        <f t="shared" ca="1" si="219"/>
        <v>203999</v>
      </c>
      <c r="BB12973" s="138">
        <f t="shared" ca="1" si="220"/>
        <v>1</v>
      </c>
    </row>
    <row r="12974" spans="52:54" ht="15.75" customHeight="1">
      <c r="AZ12974" s="138">
        <f t="shared" ca="1" si="218"/>
        <v>229000</v>
      </c>
      <c r="BA12974" s="138">
        <f t="shared" ca="1" si="219"/>
        <v>228999</v>
      </c>
      <c r="BB12974" s="138">
        <f t="shared" ca="1" si="220"/>
        <v>1</v>
      </c>
    </row>
    <row r="12975" spans="52:54" ht="15.75" customHeight="1">
      <c r="AZ12975" s="138">
        <f t="shared" ca="1" si="218"/>
        <v>207000</v>
      </c>
      <c r="BA12975" s="138">
        <f t="shared" ca="1" si="219"/>
        <v>206999</v>
      </c>
      <c r="BB12975" s="138">
        <f t="shared" ca="1" si="220"/>
        <v>1</v>
      </c>
    </row>
    <row r="12976" spans="52:54" ht="15.75" customHeight="1">
      <c r="AZ12976" s="138">
        <f t="shared" ca="1" si="218"/>
        <v>276000</v>
      </c>
      <c r="BA12976" s="138">
        <f t="shared" ca="1" si="219"/>
        <v>275999</v>
      </c>
      <c r="BB12976" s="138">
        <f t="shared" ca="1" si="220"/>
        <v>1</v>
      </c>
    </row>
    <row r="12977" spans="52:54" ht="15.75" customHeight="1">
      <c r="AZ12977" s="138">
        <f t="shared" ca="1" si="218"/>
        <v>260000</v>
      </c>
      <c r="BA12977" s="138">
        <f t="shared" ca="1" si="219"/>
        <v>259999</v>
      </c>
      <c r="BB12977" s="138">
        <f t="shared" ca="1" si="220"/>
        <v>1</v>
      </c>
    </row>
    <row r="12978" spans="52:54" ht="15.75" customHeight="1">
      <c r="AZ12978" s="138">
        <f t="shared" ca="1" si="218"/>
        <v>228000</v>
      </c>
      <c r="BA12978" s="138">
        <f t="shared" ca="1" si="219"/>
        <v>227999</v>
      </c>
      <c r="BB12978" s="138">
        <f t="shared" ca="1" si="220"/>
        <v>1</v>
      </c>
    </row>
    <row r="12979" spans="52:54" ht="15.75" customHeight="1">
      <c r="AZ12979" s="138">
        <f t="shared" ca="1" si="218"/>
        <v>220000</v>
      </c>
      <c r="BA12979" s="138">
        <f t="shared" ca="1" si="219"/>
        <v>219999</v>
      </c>
      <c r="BB12979" s="138">
        <f t="shared" ca="1" si="220"/>
        <v>1</v>
      </c>
    </row>
    <row r="12980" spans="52:54" ht="15.75" customHeight="1">
      <c r="AZ12980" s="138">
        <f t="shared" ca="1" si="218"/>
        <v>166000</v>
      </c>
      <c r="BA12980" s="138">
        <f t="shared" ca="1" si="219"/>
        <v>165999</v>
      </c>
      <c r="BB12980" s="138">
        <f t="shared" ca="1" si="220"/>
        <v>1</v>
      </c>
    </row>
    <row r="12981" spans="52:54" ht="15.75" customHeight="1">
      <c r="AZ12981" s="138">
        <f t="shared" ca="1" si="218"/>
        <v>280000</v>
      </c>
      <c r="BA12981" s="138">
        <f t="shared" ca="1" si="219"/>
        <v>279999</v>
      </c>
      <c r="BB12981" s="138">
        <f t="shared" ca="1" si="220"/>
        <v>1</v>
      </c>
    </row>
    <row r="12982" spans="52:54" ht="15.75" customHeight="1">
      <c r="AZ12982" s="138">
        <f t="shared" ca="1" si="218"/>
        <v>102000</v>
      </c>
      <c r="BA12982" s="138">
        <f t="shared" ca="1" si="219"/>
        <v>101999</v>
      </c>
      <c r="BB12982" s="138">
        <f t="shared" ca="1" si="220"/>
        <v>1</v>
      </c>
    </row>
    <row r="12983" spans="52:54" ht="15.75" customHeight="1">
      <c r="AZ12983" s="138">
        <f t="shared" ca="1" si="218"/>
        <v>258000</v>
      </c>
      <c r="BA12983" s="138">
        <f t="shared" ca="1" si="219"/>
        <v>257999</v>
      </c>
      <c r="BB12983" s="138">
        <f t="shared" ca="1" si="220"/>
        <v>1</v>
      </c>
    </row>
    <row r="12984" spans="52:54" ht="15.75" customHeight="1">
      <c r="AZ12984" s="138">
        <f t="shared" ca="1" si="218"/>
        <v>266000</v>
      </c>
      <c r="BA12984" s="138">
        <f t="shared" ca="1" si="219"/>
        <v>265999</v>
      </c>
      <c r="BB12984" s="138">
        <f t="shared" ca="1" si="220"/>
        <v>1</v>
      </c>
    </row>
    <row r="12985" spans="52:54" ht="15.75" customHeight="1">
      <c r="AZ12985" s="138">
        <f t="shared" ca="1" si="218"/>
        <v>317000</v>
      </c>
      <c r="BA12985" s="138">
        <f t="shared" ca="1" si="219"/>
        <v>316999</v>
      </c>
      <c r="BB12985" s="138">
        <f t="shared" ca="1" si="220"/>
        <v>1</v>
      </c>
    </row>
    <row r="12986" spans="52:54" ht="15.75" customHeight="1">
      <c r="AZ12986" s="138">
        <f t="shared" ca="1" si="218"/>
        <v>193000</v>
      </c>
      <c r="BA12986" s="138">
        <f t="shared" ca="1" si="219"/>
        <v>192999</v>
      </c>
      <c r="BB12986" s="138">
        <f t="shared" ca="1" si="220"/>
        <v>1</v>
      </c>
    </row>
    <row r="12987" spans="52:54" ht="15.75" customHeight="1">
      <c r="AZ12987" s="138">
        <f t="shared" ca="1" si="218"/>
        <v>319000</v>
      </c>
      <c r="BA12987" s="138">
        <f t="shared" ca="1" si="219"/>
        <v>318999</v>
      </c>
      <c r="BB12987" s="138">
        <f t="shared" ca="1" si="220"/>
        <v>1</v>
      </c>
    </row>
    <row r="12988" spans="52:54" ht="15.75" customHeight="1">
      <c r="AZ12988" s="138">
        <f t="shared" ca="1" si="218"/>
        <v>398000</v>
      </c>
      <c r="BA12988" s="138">
        <f t="shared" ca="1" si="219"/>
        <v>397999</v>
      </c>
      <c r="BB12988" s="138">
        <f t="shared" ca="1" si="220"/>
        <v>1</v>
      </c>
    </row>
    <row r="12989" spans="52:54" ht="15.75" customHeight="1">
      <c r="AZ12989" s="138">
        <f t="shared" ca="1" si="218"/>
        <v>394000</v>
      </c>
      <c r="BA12989" s="138">
        <f t="shared" ca="1" si="219"/>
        <v>393999</v>
      </c>
      <c r="BB12989" s="138">
        <f t="shared" ca="1" si="220"/>
        <v>1</v>
      </c>
    </row>
    <row r="12990" spans="52:54" ht="15.75" customHeight="1">
      <c r="AZ12990" s="138">
        <f t="shared" ca="1" si="218"/>
        <v>137000</v>
      </c>
      <c r="BA12990" s="138">
        <f t="shared" ca="1" si="219"/>
        <v>136999</v>
      </c>
      <c r="BB12990" s="138">
        <f t="shared" ca="1" si="220"/>
        <v>1</v>
      </c>
    </row>
    <row r="12991" spans="52:54" ht="15.75" customHeight="1">
      <c r="AZ12991" s="138">
        <f t="shared" ca="1" si="218"/>
        <v>221000</v>
      </c>
      <c r="BA12991" s="138">
        <f t="shared" ca="1" si="219"/>
        <v>220999</v>
      </c>
      <c r="BB12991" s="138">
        <f t="shared" ca="1" si="220"/>
        <v>1</v>
      </c>
    </row>
    <row r="12992" spans="52:54" ht="15.75" customHeight="1">
      <c r="AZ12992" s="138">
        <f t="shared" ca="1" si="218"/>
        <v>128000</v>
      </c>
      <c r="BA12992" s="138">
        <f t="shared" ca="1" si="219"/>
        <v>127999</v>
      </c>
      <c r="BB12992" s="138">
        <f t="shared" ca="1" si="220"/>
        <v>1</v>
      </c>
    </row>
    <row r="12993" spans="52:54" ht="15.75" customHeight="1">
      <c r="AZ12993" s="138">
        <f t="shared" ca="1" si="218"/>
        <v>108000</v>
      </c>
      <c r="BA12993" s="138">
        <f t="shared" ca="1" si="219"/>
        <v>107999</v>
      </c>
      <c r="BB12993" s="138">
        <f t="shared" ca="1" si="220"/>
        <v>1</v>
      </c>
    </row>
    <row r="12994" spans="52:54" ht="15.75" customHeight="1">
      <c r="AZ12994" s="138">
        <f t="shared" ca="1" si="218"/>
        <v>120000</v>
      </c>
      <c r="BA12994" s="138">
        <f t="shared" ca="1" si="219"/>
        <v>119999</v>
      </c>
      <c r="BB12994" s="138">
        <f t="shared" ca="1" si="220"/>
        <v>1</v>
      </c>
    </row>
    <row r="12995" spans="52:54" ht="15.75" customHeight="1">
      <c r="AZ12995" s="138">
        <f t="shared" ca="1" si="218"/>
        <v>250000</v>
      </c>
      <c r="BA12995" s="138">
        <f t="shared" ca="1" si="219"/>
        <v>249999</v>
      </c>
      <c r="BB12995" s="138">
        <f t="shared" ca="1" si="220"/>
        <v>1</v>
      </c>
    </row>
    <row r="12996" spans="52:54" ht="15.75" customHeight="1">
      <c r="AZ12996" s="138">
        <f t="shared" ca="1" si="218"/>
        <v>190000</v>
      </c>
      <c r="BA12996" s="138">
        <f t="shared" ca="1" si="219"/>
        <v>189999</v>
      </c>
      <c r="BB12996" s="138">
        <f t="shared" ca="1" si="220"/>
        <v>1</v>
      </c>
    </row>
    <row r="12997" spans="52:54" ht="15.75" customHeight="1">
      <c r="AZ12997" s="138">
        <f t="shared" ca="1" si="218"/>
        <v>281000</v>
      </c>
      <c r="BA12997" s="138">
        <f t="shared" ca="1" si="219"/>
        <v>280999</v>
      </c>
      <c r="BB12997" s="138">
        <f t="shared" ca="1" si="220"/>
        <v>1</v>
      </c>
    </row>
    <row r="12998" spans="52:54" ht="15.75" customHeight="1">
      <c r="AZ12998" s="138">
        <f t="shared" ca="1" si="218"/>
        <v>207000</v>
      </c>
      <c r="BA12998" s="138">
        <f t="shared" ca="1" si="219"/>
        <v>206999</v>
      </c>
      <c r="BB12998" s="138">
        <f t="shared" ca="1" si="220"/>
        <v>1</v>
      </c>
    </row>
    <row r="12999" spans="52:54" ht="15.75" customHeight="1">
      <c r="AZ12999" s="138">
        <f t="shared" ca="1" si="218"/>
        <v>144000</v>
      </c>
      <c r="BA12999" s="138">
        <f t="shared" ca="1" si="219"/>
        <v>143999</v>
      </c>
      <c r="BB12999" s="138">
        <f t="shared" ca="1" si="220"/>
        <v>1</v>
      </c>
    </row>
    <row r="13000" spans="52:54" ht="15.75" customHeight="1">
      <c r="AZ13000" s="138">
        <f t="shared" ca="1" si="218"/>
        <v>253000</v>
      </c>
      <c r="BA13000" s="138">
        <f t="shared" ca="1" si="219"/>
        <v>252999</v>
      </c>
      <c r="BB13000" s="138">
        <f t="shared" ca="1" si="220"/>
        <v>1</v>
      </c>
    </row>
    <row r="13001" spans="52:54" ht="15.75" customHeight="1">
      <c r="AZ13001" s="138">
        <f t="shared" ca="1" si="218"/>
        <v>120000</v>
      </c>
      <c r="BA13001" s="138">
        <f t="shared" ca="1" si="219"/>
        <v>119999</v>
      </c>
      <c r="BB13001" s="138">
        <f t="shared" ca="1" si="220"/>
        <v>1</v>
      </c>
    </row>
    <row r="13002" spans="52:54" ht="15.75" customHeight="1">
      <c r="AZ13002" s="138">
        <f t="shared" ca="1" si="218"/>
        <v>266000</v>
      </c>
      <c r="BA13002" s="138">
        <f t="shared" ca="1" si="219"/>
        <v>265999</v>
      </c>
      <c r="BB13002" s="138">
        <f t="shared" ca="1" si="220"/>
        <v>1</v>
      </c>
    </row>
    <row r="13003" spans="52:54" ht="15.75" customHeight="1">
      <c r="AZ13003" s="138">
        <f t="shared" ca="1" si="218"/>
        <v>314000</v>
      </c>
      <c r="BA13003" s="138">
        <f t="shared" ca="1" si="219"/>
        <v>313999</v>
      </c>
      <c r="BB13003" s="138">
        <f t="shared" ca="1" si="220"/>
        <v>1</v>
      </c>
    </row>
    <row r="13004" spans="52:54" ht="15.75" customHeight="1">
      <c r="AZ13004" s="138">
        <f t="shared" ca="1" si="218"/>
        <v>220000</v>
      </c>
      <c r="BA13004" s="138">
        <f t="shared" ca="1" si="219"/>
        <v>219999</v>
      </c>
      <c r="BB13004" s="138">
        <f t="shared" ca="1" si="220"/>
        <v>1</v>
      </c>
    </row>
    <row r="13005" spans="52:54" ht="15.75" customHeight="1">
      <c r="AZ13005" s="138">
        <f t="shared" ca="1" si="218"/>
        <v>183000</v>
      </c>
      <c r="BA13005" s="138">
        <f t="shared" ca="1" si="219"/>
        <v>182999</v>
      </c>
      <c r="BB13005" s="138">
        <f t="shared" ca="1" si="220"/>
        <v>1</v>
      </c>
    </row>
    <row r="13006" spans="52:54" ht="15.75" customHeight="1">
      <c r="AZ13006" s="138">
        <f t="shared" ca="1" si="218"/>
        <v>222000</v>
      </c>
      <c r="BA13006" s="138">
        <f t="shared" ca="1" si="219"/>
        <v>221999</v>
      </c>
      <c r="BB13006" s="138">
        <f t="shared" ca="1" si="220"/>
        <v>1</v>
      </c>
    </row>
    <row r="13007" spans="52:54" ht="15.75" customHeight="1">
      <c r="AZ13007" s="138">
        <f t="shared" ca="1" si="218"/>
        <v>213000</v>
      </c>
      <c r="BA13007" s="138">
        <f t="shared" ca="1" si="219"/>
        <v>212999</v>
      </c>
      <c r="BB13007" s="138">
        <f t="shared" ca="1" si="220"/>
        <v>1</v>
      </c>
    </row>
    <row r="13008" spans="52:54" ht="15.75" customHeight="1">
      <c r="AZ13008" s="138">
        <f t="shared" ca="1" si="218"/>
        <v>111000</v>
      </c>
      <c r="BA13008" s="138">
        <f t="shared" ca="1" si="219"/>
        <v>110999</v>
      </c>
      <c r="BB13008" s="138">
        <f t="shared" ca="1" si="220"/>
        <v>1</v>
      </c>
    </row>
    <row r="13009" spans="52:54" ht="15.75" customHeight="1">
      <c r="AZ13009" s="138">
        <f t="shared" ref="AZ13009:AZ13263" ca="1" si="221">RANDBETWEEN(100,400)*1000</f>
        <v>256000</v>
      </c>
      <c r="BA13009" s="138">
        <f t="shared" ref="BA13009:BA13263" ca="1" si="222">+AZ13009-1</f>
        <v>255999</v>
      </c>
      <c r="BB13009" s="138">
        <f t="shared" ref="BB13009:BB13263" ca="1" si="223">+AZ13009-BA13009</f>
        <v>1</v>
      </c>
    </row>
    <row r="13010" spans="52:54" ht="15.75" customHeight="1">
      <c r="AZ13010" s="138">
        <f t="shared" ca="1" si="221"/>
        <v>313000</v>
      </c>
      <c r="BA13010" s="138">
        <f t="shared" ca="1" si="222"/>
        <v>312999</v>
      </c>
      <c r="BB13010" s="138">
        <f t="shared" ca="1" si="223"/>
        <v>1</v>
      </c>
    </row>
    <row r="13011" spans="52:54" ht="15.75" customHeight="1">
      <c r="AZ13011" s="138">
        <f t="shared" ca="1" si="221"/>
        <v>118000</v>
      </c>
      <c r="BA13011" s="138">
        <f t="shared" ca="1" si="222"/>
        <v>117999</v>
      </c>
      <c r="BB13011" s="138">
        <f t="shared" ca="1" si="223"/>
        <v>1</v>
      </c>
    </row>
    <row r="13012" spans="52:54" ht="15.75" customHeight="1">
      <c r="AZ13012" s="138">
        <f t="shared" ca="1" si="221"/>
        <v>390000</v>
      </c>
      <c r="BA13012" s="138">
        <f t="shared" ca="1" si="222"/>
        <v>389999</v>
      </c>
      <c r="BB13012" s="138">
        <f t="shared" ca="1" si="223"/>
        <v>1</v>
      </c>
    </row>
    <row r="13013" spans="52:54" ht="15.75" customHeight="1">
      <c r="AZ13013" s="138">
        <f t="shared" ca="1" si="221"/>
        <v>119000</v>
      </c>
      <c r="BA13013" s="138">
        <f t="shared" ca="1" si="222"/>
        <v>118999</v>
      </c>
      <c r="BB13013" s="138">
        <f t="shared" ca="1" si="223"/>
        <v>1</v>
      </c>
    </row>
    <row r="13014" spans="52:54" ht="15.75" customHeight="1">
      <c r="AZ13014" s="138">
        <f t="shared" ca="1" si="221"/>
        <v>103000</v>
      </c>
      <c r="BA13014" s="138">
        <f t="shared" ca="1" si="222"/>
        <v>102999</v>
      </c>
      <c r="BB13014" s="138">
        <f t="shared" ca="1" si="223"/>
        <v>1</v>
      </c>
    </row>
    <row r="13015" spans="52:54" ht="15.75" customHeight="1">
      <c r="AZ13015" s="138">
        <f t="shared" ca="1" si="221"/>
        <v>330000</v>
      </c>
      <c r="BA13015" s="138">
        <f t="shared" ca="1" si="222"/>
        <v>329999</v>
      </c>
      <c r="BB13015" s="138">
        <f t="shared" ca="1" si="223"/>
        <v>1</v>
      </c>
    </row>
    <row r="13016" spans="52:54" ht="15.75" customHeight="1">
      <c r="AZ13016" s="138">
        <f t="shared" ca="1" si="221"/>
        <v>124000</v>
      </c>
      <c r="BA13016" s="138">
        <f t="shared" ca="1" si="222"/>
        <v>123999</v>
      </c>
      <c r="BB13016" s="138">
        <f t="shared" ca="1" si="223"/>
        <v>1</v>
      </c>
    </row>
    <row r="13017" spans="52:54" ht="15.75" customHeight="1">
      <c r="AZ13017" s="138">
        <f t="shared" ca="1" si="221"/>
        <v>319000</v>
      </c>
      <c r="BA13017" s="138">
        <f t="shared" ca="1" si="222"/>
        <v>318999</v>
      </c>
      <c r="BB13017" s="138">
        <f t="shared" ca="1" si="223"/>
        <v>1</v>
      </c>
    </row>
    <row r="13018" spans="52:54" ht="15.75" customHeight="1">
      <c r="AZ13018" s="138">
        <f t="shared" ca="1" si="221"/>
        <v>340000</v>
      </c>
      <c r="BA13018" s="138">
        <f t="shared" ca="1" si="222"/>
        <v>339999</v>
      </c>
      <c r="BB13018" s="138">
        <f t="shared" ca="1" si="223"/>
        <v>1</v>
      </c>
    </row>
    <row r="13019" spans="52:54" ht="15.75" customHeight="1">
      <c r="AZ13019" s="138">
        <f t="shared" ca="1" si="221"/>
        <v>180000</v>
      </c>
      <c r="BA13019" s="138">
        <f t="shared" ca="1" si="222"/>
        <v>179999</v>
      </c>
      <c r="BB13019" s="138">
        <f t="shared" ca="1" si="223"/>
        <v>1</v>
      </c>
    </row>
    <row r="13020" spans="52:54" ht="15.75" customHeight="1">
      <c r="AZ13020" s="138">
        <f t="shared" ca="1" si="221"/>
        <v>357000</v>
      </c>
      <c r="BA13020" s="138">
        <f t="shared" ca="1" si="222"/>
        <v>356999</v>
      </c>
      <c r="BB13020" s="138">
        <f t="shared" ca="1" si="223"/>
        <v>1</v>
      </c>
    </row>
    <row r="13021" spans="52:54" ht="15.75" customHeight="1">
      <c r="AZ13021" s="138">
        <f t="shared" ca="1" si="221"/>
        <v>231000</v>
      </c>
      <c r="BA13021" s="138">
        <f t="shared" ca="1" si="222"/>
        <v>230999</v>
      </c>
      <c r="BB13021" s="138">
        <f t="shared" ca="1" si="223"/>
        <v>1</v>
      </c>
    </row>
    <row r="13022" spans="52:54" ht="15.75" customHeight="1">
      <c r="AZ13022" s="138">
        <f t="shared" ca="1" si="221"/>
        <v>384000</v>
      </c>
      <c r="BA13022" s="138">
        <f t="shared" ca="1" si="222"/>
        <v>383999</v>
      </c>
      <c r="BB13022" s="138">
        <f t="shared" ca="1" si="223"/>
        <v>1</v>
      </c>
    </row>
    <row r="13023" spans="52:54" ht="15.75" customHeight="1">
      <c r="AZ13023" s="138">
        <f t="shared" ca="1" si="221"/>
        <v>247000</v>
      </c>
      <c r="BA13023" s="138">
        <f t="shared" ca="1" si="222"/>
        <v>246999</v>
      </c>
      <c r="BB13023" s="138">
        <f t="shared" ca="1" si="223"/>
        <v>1</v>
      </c>
    </row>
    <row r="13024" spans="52:54" ht="15.75" customHeight="1">
      <c r="AZ13024" s="138">
        <f t="shared" ca="1" si="221"/>
        <v>194000</v>
      </c>
      <c r="BA13024" s="138">
        <f t="shared" ca="1" si="222"/>
        <v>193999</v>
      </c>
      <c r="BB13024" s="138">
        <f t="shared" ca="1" si="223"/>
        <v>1</v>
      </c>
    </row>
    <row r="13025" spans="52:54" ht="15.75" customHeight="1">
      <c r="AZ13025" s="138">
        <f t="shared" ca="1" si="221"/>
        <v>279000</v>
      </c>
      <c r="BA13025" s="138">
        <f t="shared" ca="1" si="222"/>
        <v>278999</v>
      </c>
      <c r="BB13025" s="138">
        <f t="shared" ca="1" si="223"/>
        <v>1</v>
      </c>
    </row>
    <row r="13026" spans="52:54" ht="15.75" customHeight="1">
      <c r="AZ13026" s="138">
        <f t="shared" ca="1" si="221"/>
        <v>185000</v>
      </c>
      <c r="BA13026" s="138">
        <f t="shared" ca="1" si="222"/>
        <v>184999</v>
      </c>
      <c r="BB13026" s="138">
        <f t="shared" ca="1" si="223"/>
        <v>1</v>
      </c>
    </row>
    <row r="13027" spans="52:54" ht="15.75" customHeight="1">
      <c r="AZ13027" s="138">
        <f t="shared" ca="1" si="221"/>
        <v>260000</v>
      </c>
      <c r="BA13027" s="138">
        <f t="shared" ca="1" si="222"/>
        <v>259999</v>
      </c>
      <c r="BB13027" s="138">
        <f t="shared" ca="1" si="223"/>
        <v>1</v>
      </c>
    </row>
    <row r="13028" spans="52:54" ht="15.75" customHeight="1">
      <c r="AZ13028" s="138">
        <f t="shared" ca="1" si="221"/>
        <v>237000</v>
      </c>
      <c r="BA13028" s="138">
        <f t="shared" ca="1" si="222"/>
        <v>236999</v>
      </c>
      <c r="BB13028" s="138">
        <f t="shared" ca="1" si="223"/>
        <v>1</v>
      </c>
    </row>
    <row r="13029" spans="52:54" ht="15.75" customHeight="1">
      <c r="AZ13029" s="138">
        <f t="shared" ca="1" si="221"/>
        <v>187000</v>
      </c>
      <c r="BA13029" s="138">
        <f t="shared" ca="1" si="222"/>
        <v>186999</v>
      </c>
      <c r="BB13029" s="138">
        <f t="shared" ca="1" si="223"/>
        <v>1</v>
      </c>
    </row>
    <row r="13030" spans="52:54" ht="15.75" customHeight="1">
      <c r="AZ13030" s="138">
        <f t="shared" ca="1" si="221"/>
        <v>104000</v>
      </c>
      <c r="BA13030" s="138">
        <f t="shared" ca="1" si="222"/>
        <v>103999</v>
      </c>
      <c r="BB13030" s="138">
        <f t="shared" ca="1" si="223"/>
        <v>1</v>
      </c>
    </row>
    <row r="13031" spans="52:54" ht="15.75" customHeight="1">
      <c r="AZ13031" s="138">
        <f t="shared" ca="1" si="221"/>
        <v>231000</v>
      </c>
      <c r="BA13031" s="138">
        <f t="shared" ca="1" si="222"/>
        <v>230999</v>
      </c>
      <c r="BB13031" s="138">
        <f t="shared" ca="1" si="223"/>
        <v>1</v>
      </c>
    </row>
    <row r="13032" spans="52:54" ht="15.75" customHeight="1">
      <c r="AZ13032" s="138">
        <f t="shared" ca="1" si="221"/>
        <v>247000</v>
      </c>
      <c r="BA13032" s="138">
        <f t="shared" ca="1" si="222"/>
        <v>246999</v>
      </c>
      <c r="BB13032" s="138">
        <f t="shared" ca="1" si="223"/>
        <v>1</v>
      </c>
    </row>
    <row r="13033" spans="52:54" ht="15.75" customHeight="1">
      <c r="AZ13033" s="138">
        <f t="shared" ca="1" si="221"/>
        <v>183000</v>
      </c>
      <c r="BA13033" s="138">
        <f t="shared" ca="1" si="222"/>
        <v>182999</v>
      </c>
      <c r="BB13033" s="138">
        <f t="shared" ca="1" si="223"/>
        <v>1</v>
      </c>
    </row>
    <row r="13034" spans="52:54" ht="15.75" customHeight="1">
      <c r="AZ13034" s="138">
        <f t="shared" ca="1" si="221"/>
        <v>368000</v>
      </c>
      <c r="BA13034" s="138">
        <f t="shared" ca="1" si="222"/>
        <v>367999</v>
      </c>
      <c r="BB13034" s="138">
        <f t="shared" ca="1" si="223"/>
        <v>1</v>
      </c>
    </row>
    <row r="13035" spans="52:54" ht="15.75" customHeight="1">
      <c r="AZ13035" s="138">
        <f t="shared" ca="1" si="221"/>
        <v>143000</v>
      </c>
      <c r="BA13035" s="138">
        <f t="shared" ca="1" si="222"/>
        <v>142999</v>
      </c>
      <c r="BB13035" s="138">
        <f t="shared" ca="1" si="223"/>
        <v>1</v>
      </c>
    </row>
    <row r="13036" spans="52:54" ht="15.75" customHeight="1">
      <c r="AZ13036" s="138">
        <f t="shared" ca="1" si="221"/>
        <v>111000</v>
      </c>
      <c r="BA13036" s="138">
        <f t="shared" ca="1" si="222"/>
        <v>110999</v>
      </c>
      <c r="BB13036" s="138">
        <f t="shared" ca="1" si="223"/>
        <v>1</v>
      </c>
    </row>
    <row r="13037" spans="52:54" ht="15.75" customHeight="1">
      <c r="AZ13037" s="138">
        <f t="shared" ca="1" si="221"/>
        <v>371000</v>
      </c>
      <c r="BA13037" s="138">
        <f t="shared" ca="1" si="222"/>
        <v>370999</v>
      </c>
      <c r="BB13037" s="138">
        <f t="shared" ca="1" si="223"/>
        <v>1</v>
      </c>
    </row>
    <row r="13038" spans="52:54" ht="15.75" customHeight="1">
      <c r="AZ13038" s="138">
        <f t="shared" ca="1" si="221"/>
        <v>258000</v>
      </c>
      <c r="BA13038" s="138">
        <f t="shared" ca="1" si="222"/>
        <v>257999</v>
      </c>
      <c r="BB13038" s="138">
        <f t="shared" ca="1" si="223"/>
        <v>1</v>
      </c>
    </row>
    <row r="13039" spans="52:54" ht="15.75" customHeight="1">
      <c r="AZ13039" s="138">
        <f t="shared" ca="1" si="221"/>
        <v>396000</v>
      </c>
      <c r="BA13039" s="138">
        <f t="shared" ca="1" si="222"/>
        <v>395999</v>
      </c>
      <c r="BB13039" s="138">
        <f t="shared" ca="1" si="223"/>
        <v>1</v>
      </c>
    </row>
    <row r="13040" spans="52:54" ht="15.75" customHeight="1">
      <c r="AZ13040" s="138">
        <f t="shared" ca="1" si="221"/>
        <v>299000</v>
      </c>
      <c r="BA13040" s="138">
        <f t="shared" ca="1" si="222"/>
        <v>298999</v>
      </c>
      <c r="BB13040" s="138">
        <f t="shared" ca="1" si="223"/>
        <v>1</v>
      </c>
    </row>
    <row r="13041" spans="52:54" ht="15.75" customHeight="1">
      <c r="AZ13041" s="138">
        <f t="shared" ca="1" si="221"/>
        <v>383000</v>
      </c>
      <c r="BA13041" s="138">
        <f t="shared" ca="1" si="222"/>
        <v>382999</v>
      </c>
      <c r="BB13041" s="138">
        <f t="shared" ca="1" si="223"/>
        <v>1</v>
      </c>
    </row>
    <row r="13042" spans="52:54" ht="15.75" customHeight="1">
      <c r="AZ13042" s="138">
        <f t="shared" ca="1" si="221"/>
        <v>231000</v>
      </c>
      <c r="BA13042" s="138">
        <f t="shared" ca="1" si="222"/>
        <v>230999</v>
      </c>
      <c r="BB13042" s="138">
        <f t="shared" ca="1" si="223"/>
        <v>1</v>
      </c>
    </row>
    <row r="13043" spans="52:54" ht="15.75" customHeight="1">
      <c r="AZ13043" s="138">
        <f t="shared" ca="1" si="221"/>
        <v>317000</v>
      </c>
      <c r="BA13043" s="138">
        <f t="shared" ca="1" si="222"/>
        <v>316999</v>
      </c>
      <c r="BB13043" s="138">
        <f t="shared" ca="1" si="223"/>
        <v>1</v>
      </c>
    </row>
    <row r="13044" spans="52:54" ht="15.75" customHeight="1">
      <c r="AZ13044" s="138">
        <f t="shared" ca="1" si="221"/>
        <v>286000</v>
      </c>
      <c r="BA13044" s="138">
        <f t="shared" ca="1" si="222"/>
        <v>285999</v>
      </c>
      <c r="BB13044" s="138">
        <f t="shared" ca="1" si="223"/>
        <v>1</v>
      </c>
    </row>
    <row r="13045" spans="52:54" ht="15.75" customHeight="1">
      <c r="AZ13045" s="138">
        <f t="shared" ca="1" si="221"/>
        <v>271000</v>
      </c>
      <c r="BA13045" s="138">
        <f t="shared" ca="1" si="222"/>
        <v>270999</v>
      </c>
      <c r="BB13045" s="138">
        <f t="shared" ca="1" si="223"/>
        <v>1</v>
      </c>
    </row>
    <row r="13046" spans="52:54" ht="15.75" customHeight="1">
      <c r="AZ13046" s="138">
        <f t="shared" ca="1" si="221"/>
        <v>177000</v>
      </c>
      <c r="BA13046" s="138">
        <f t="shared" ca="1" si="222"/>
        <v>176999</v>
      </c>
      <c r="BB13046" s="138">
        <f t="shared" ca="1" si="223"/>
        <v>1</v>
      </c>
    </row>
    <row r="13047" spans="52:54" ht="15.75" customHeight="1">
      <c r="AZ13047" s="138">
        <f t="shared" ca="1" si="221"/>
        <v>378000</v>
      </c>
      <c r="BA13047" s="138">
        <f t="shared" ca="1" si="222"/>
        <v>377999</v>
      </c>
      <c r="BB13047" s="138">
        <f t="shared" ca="1" si="223"/>
        <v>1</v>
      </c>
    </row>
    <row r="13048" spans="52:54" ht="15.75" customHeight="1">
      <c r="AZ13048" s="138">
        <f t="shared" ca="1" si="221"/>
        <v>287000</v>
      </c>
      <c r="BA13048" s="138">
        <f t="shared" ca="1" si="222"/>
        <v>286999</v>
      </c>
      <c r="BB13048" s="138">
        <f t="shared" ca="1" si="223"/>
        <v>1</v>
      </c>
    </row>
    <row r="13049" spans="52:54" ht="15.75" customHeight="1">
      <c r="AZ13049" s="138">
        <f t="shared" ca="1" si="221"/>
        <v>107000</v>
      </c>
      <c r="BA13049" s="138">
        <f t="shared" ca="1" si="222"/>
        <v>106999</v>
      </c>
      <c r="BB13049" s="138">
        <f t="shared" ca="1" si="223"/>
        <v>1</v>
      </c>
    </row>
    <row r="13050" spans="52:54" ht="15.75" customHeight="1">
      <c r="AZ13050" s="138">
        <f t="shared" ca="1" si="221"/>
        <v>290000</v>
      </c>
      <c r="BA13050" s="138">
        <f t="shared" ca="1" si="222"/>
        <v>289999</v>
      </c>
      <c r="BB13050" s="138">
        <f t="shared" ca="1" si="223"/>
        <v>1</v>
      </c>
    </row>
    <row r="13051" spans="52:54" ht="15.75" customHeight="1">
      <c r="AZ13051" s="138">
        <f t="shared" ca="1" si="221"/>
        <v>140000</v>
      </c>
      <c r="BA13051" s="138">
        <f t="shared" ca="1" si="222"/>
        <v>139999</v>
      </c>
      <c r="BB13051" s="138">
        <f t="shared" ca="1" si="223"/>
        <v>1</v>
      </c>
    </row>
    <row r="13052" spans="52:54" ht="15.75" customHeight="1">
      <c r="AZ13052" s="138">
        <f t="shared" ca="1" si="221"/>
        <v>388000</v>
      </c>
      <c r="BA13052" s="138">
        <f t="shared" ca="1" si="222"/>
        <v>387999</v>
      </c>
      <c r="BB13052" s="138">
        <f t="shared" ca="1" si="223"/>
        <v>1</v>
      </c>
    </row>
    <row r="13053" spans="52:54" ht="15.75" customHeight="1">
      <c r="AZ13053" s="138">
        <f t="shared" ca="1" si="221"/>
        <v>376000</v>
      </c>
      <c r="BA13053" s="138">
        <f t="shared" ca="1" si="222"/>
        <v>375999</v>
      </c>
      <c r="BB13053" s="138">
        <f t="shared" ca="1" si="223"/>
        <v>1</v>
      </c>
    </row>
    <row r="13054" spans="52:54" ht="15.75" customHeight="1">
      <c r="AZ13054" s="138">
        <f t="shared" ca="1" si="221"/>
        <v>100000</v>
      </c>
      <c r="BA13054" s="138">
        <f t="shared" ca="1" si="222"/>
        <v>99999</v>
      </c>
      <c r="BB13054" s="138">
        <f t="shared" ca="1" si="223"/>
        <v>1</v>
      </c>
    </row>
    <row r="13055" spans="52:54" ht="15.75" customHeight="1">
      <c r="AZ13055" s="138">
        <f t="shared" ca="1" si="221"/>
        <v>377000</v>
      </c>
      <c r="BA13055" s="138">
        <f t="shared" ca="1" si="222"/>
        <v>376999</v>
      </c>
      <c r="BB13055" s="138">
        <f t="shared" ca="1" si="223"/>
        <v>1</v>
      </c>
    </row>
    <row r="13056" spans="52:54" ht="15.75" customHeight="1">
      <c r="AZ13056" s="138">
        <f t="shared" ca="1" si="221"/>
        <v>264000</v>
      </c>
      <c r="BA13056" s="138">
        <f t="shared" ca="1" si="222"/>
        <v>263999</v>
      </c>
      <c r="BB13056" s="138">
        <f t="shared" ca="1" si="223"/>
        <v>1</v>
      </c>
    </row>
    <row r="13057" spans="52:54" ht="15.75" customHeight="1">
      <c r="AZ13057" s="138">
        <f t="shared" ca="1" si="221"/>
        <v>233000</v>
      </c>
      <c r="BA13057" s="138">
        <f t="shared" ca="1" si="222"/>
        <v>232999</v>
      </c>
      <c r="BB13057" s="138">
        <f t="shared" ca="1" si="223"/>
        <v>1</v>
      </c>
    </row>
    <row r="13058" spans="52:54" ht="15.75" customHeight="1">
      <c r="AZ13058" s="138">
        <f t="shared" ca="1" si="221"/>
        <v>140000</v>
      </c>
      <c r="BA13058" s="138">
        <f t="shared" ca="1" si="222"/>
        <v>139999</v>
      </c>
      <c r="BB13058" s="138">
        <f t="shared" ca="1" si="223"/>
        <v>1</v>
      </c>
    </row>
    <row r="13059" spans="52:54" ht="15.75" customHeight="1">
      <c r="AZ13059" s="138">
        <f t="shared" ca="1" si="221"/>
        <v>241000</v>
      </c>
      <c r="BA13059" s="138">
        <f t="shared" ca="1" si="222"/>
        <v>240999</v>
      </c>
      <c r="BB13059" s="138">
        <f t="shared" ca="1" si="223"/>
        <v>1</v>
      </c>
    </row>
    <row r="13060" spans="52:54" ht="15.75" customHeight="1">
      <c r="AZ13060" s="138">
        <f t="shared" ca="1" si="221"/>
        <v>342000</v>
      </c>
      <c r="BA13060" s="138">
        <f t="shared" ca="1" si="222"/>
        <v>341999</v>
      </c>
      <c r="BB13060" s="138">
        <f t="shared" ca="1" si="223"/>
        <v>1</v>
      </c>
    </row>
    <row r="13061" spans="52:54" ht="15.75" customHeight="1">
      <c r="AZ13061" s="138">
        <f t="shared" ca="1" si="221"/>
        <v>245000</v>
      </c>
      <c r="BA13061" s="138">
        <f t="shared" ca="1" si="222"/>
        <v>244999</v>
      </c>
      <c r="BB13061" s="138">
        <f t="shared" ca="1" si="223"/>
        <v>1</v>
      </c>
    </row>
    <row r="13062" spans="52:54" ht="15.75" customHeight="1">
      <c r="AZ13062" s="138">
        <f t="shared" ca="1" si="221"/>
        <v>357000</v>
      </c>
      <c r="BA13062" s="138">
        <f t="shared" ca="1" si="222"/>
        <v>356999</v>
      </c>
      <c r="BB13062" s="138">
        <f t="shared" ca="1" si="223"/>
        <v>1</v>
      </c>
    </row>
    <row r="13063" spans="52:54" ht="15.75" customHeight="1">
      <c r="AZ13063" s="138">
        <f t="shared" ca="1" si="221"/>
        <v>179000</v>
      </c>
      <c r="BA13063" s="138">
        <f t="shared" ca="1" si="222"/>
        <v>178999</v>
      </c>
      <c r="BB13063" s="138">
        <f t="shared" ca="1" si="223"/>
        <v>1</v>
      </c>
    </row>
    <row r="13064" spans="52:54" ht="15.75" customHeight="1">
      <c r="AZ13064" s="138">
        <f t="shared" ca="1" si="221"/>
        <v>285000</v>
      </c>
      <c r="BA13064" s="138">
        <f t="shared" ca="1" si="222"/>
        <v>284999</v>
      </c>
      <c r="BB13064" s="138">
        <f t="shared" ca="1" si="223"/>
        <v>1</v>
      </c>
    </row>
    <row r="13065" spans="52:54" ht="15.75" customHeight="1">
      <c r="AZ13065" s="138">
        <f t="shared" ca="1" si="221"/>
        <v>130000</v>
      </c>
      <c r="BA13065" s="138">
        <f t="shared" ca="1" si="222"/>
        <v>129999</v>
      </c>
      <c r="BB13065" s="138">
        <f t="shared" ca="1" si="223"/>
        <v>1</v>
      </c>
    </row>
    <row r="13066" spans="52:54" ht="15.75" customHeight="1">
      <c r="AZ13066" s="138">
        <f t="shared" ca="1" si="221"/>
        <v>162000</v>
      </c>
      <c r="BA13066" s="138">
        <f t="shared" ca="1" si="222"/>
        <v>161999</v>
      </c>
      <c r="BB13066" s="138">
        <f t="shared" ca="1" si="223"/>
        <v>1</v>
      </c>
    </row>
    <row r="13067" spans="52:54" ht="15.75" customHeight="1">
      <c r="AZ13067" s="138">
        <f t="shared" ca="1" si="221"/>
        <v>201000</v>
      </c>
      <c r="BA13067" s="138">
        <f t="shared" ca="1" si="222"/>
        <v>200999</v>
      </c>
      <c r="BB13067" s="138">
        <f t="shared" ca="1" si="223"/>
        <v>1</v>
      </c>
    </row>
    <row r="13068" spans="52:54" ht="15.75" customHeight="1">
      <c r="AZ13068" s="138">
        <f t="shared" ca="1" si="221"/>
        <v>281000</v>
      </c>
      <c r="BA13068" s="138">
        <f t="shared" ca="1" si="222"/>
        <v>280999</v>
      </c>
      <c r="BB13068" s="138">
        <f t="shared" ca="1" si="223"/>
        <v>1</v>
      </c>
    </row>
    <row r="13069" spans="52:54" ht="15.75" customHeight="1">
      <c r="AZ13069" s="138">
        <f t="shared" ca="1" si="221"/>
        <v>248000</v>
      </c>
      <c r="BA13069" s="138">
        <f t="shared" ca="1" si="222"/>
        <v>247999</v>
      </c>
      <c r="BB13069" s="138">
        <f t="shared" ca="1" si="223"/>
        <v>1</v>
      </c>
    </row>
    <row r="13070" spans="52:54" ht="15.75" customHeight="1">
      <c r="AZ13070" s="138">
        <f t="shared" ca="1" si="221"/>
        <v>217000</v>
      </c>
      <c r="BA13070" s="138">
        <f t="shared" ca="1" si="222"/>
        <v>216999</v>
      </c>
      <c r="BB13070" s="138">
        <f t="shared" ca="1" si="223"/>
        <v>1</v>
      </c>
    </row>
    <row r="13071" spans="52:54" ht="15.75" customHeight="1">
      <c r="AZ13071" s="138">
        <f t="shared" ca="1" si="221"/>
        <v>320000</v>
      </c>
      <c r="BA13071" s="138">
        <f t="shared" ca="1" si="222"/>
        <v>319999</v>
      </c>
      <c r="BB13071" s="138">
        <f t="shared" ca="1" si="223"/>
        <v>1</v>
      </c>
    </row>
    <row r="13072" spans="52:54" ht="15.75" customHeight="1">
      <c r="AZ13072" s="138">
        <f t="shared" ca="1" si="221"/>
        <v>190000</v>
      </c>
      <c r="BA13072" s="138">
        <f t="shared" ca="1" si="222"/>
        <v>189999</v>
      </c>
      <c r="BB13072" s="138">
        <f t="shared" ca="1" si="223"/>
        <v>1</v>
      </c>
    </row>
    <row r="13073" spans="52:54" ht="15.75" customHeight="1">
      <c r="AZ13073" s="138">
        <f t="shared" ca="1" si="221"/>
        <v>400000</v>
      </c>
      <c r="BA13073" s="138">
        <f t="shared" ca="1" si="222"/>
        <v>399999</v>
      </c>
      <c r="BB13073" s="138">
        <f t="shared" ca="1" si="223"/>
        <v>1</v>
      </c>
    </row>
    <row r="13074" spans="52:54" ht="15.75" customHeight="1">
      <c r="AZ13074" s="138">
        <f t="shared" ca="1" si="221"/>
        <v>303000</v>
      </c>
      <c r="BA13074" s="138">
        <f t="shared" ca="1" si="222"/>
        <v>302999</v>
      </c>
      <c r="BB13074" s="138">
        <f t="shared" ca="1" si="223"/>
        <v>1</v>
      </c>
    </row>
    <row r="13075" spans="52:54" ht="15.75" customHeight="1">
      <c r="AZ13075" s="138">
        <f t="shared" ca="1" si="221"/>
        <v>366000</v>
      </c>
      <c r="BA13075" s="138">
        <f t="shared" ca="1" si="222"/>
        <v>365999</v>
      </c>
      <c r="BB13075" s="138">
        <f t="shared" ca="1" si="223"/>
        <v>1</v>
      </c>
    </row>
    <row r="13076" spans="52:54" ht="15.75" customHeight="1">
      <c r="AZ13076" s="138">
        <f t="shared" ca="1" si="221"/>
        <v>240000</v>
      </c>
      <c r="BA13076" s="138">
        <f t="shared" ca="1" si="222"/>
        <v>239999</v>
      </c>
      <c r="BB13076" s="138">
        <f t="shared" ca="1" si="223"/>
        <v>1</v>
      </c>
    </row>
    <row r="13077" spans="52:54" ht="15.75" customHeight="1">
      <c r="AZ13077" s="138">
        <f t="shared" ca="1" si="221"/>
        <v>121000</v>
      </c>
      <c r="BA13077" s="138">
        <f t="shared" ca="1" si="222"/>
        <v>120999</v>
      </c>
      <c r="BB13077" s="138">
        <f t="shared" ca="1" si="223"/>
        <v>1</v>
      </c>
    </row>
    <row r="13078" spans="52:54" ht="15.75" customHeight="1">
      <c r="AZ13078" s="138">
        <f t="shared" ca="1" si="221"/>
        <v>159000</v>
      </c>
      <c r="BA13078" s="138">
        <f t="shared" ca="1" si="222"/>
        <v>158999</v>
      </c>
      <c r="BB13078" s="138">
        <f t="shared" ca="1" si="223"/>
        <v>1</v>
      </c>
    </row>
    <row r="13079" spans="52:54" ht="15.75" customHeight="1">
      <c r="AZ13079" s="138">
        <f t="shared" ca="1" si="221"/>
        <v>186000</v>
      </c>
      <c r="BA13079" s="138">
        <f t="shared" ca="1" si="222"/>
        <v>185999</v>
      </c>
      <c r="BB13079" s="138">
        <f t="shared" ca="1" si="223"/>
        <v>1</v>
      </c>
    </row>
    <row r="13080" spans="52:54" ht="15.75" customHeight="1">
      <c r="AZ13080" s="138">
        <f t="shared" ca="1" si="221"/>
        <v>284000</v>
      </c>
      <c r="BA13080" s="138">
        <f t="shared" ca="1" si="222"/>
        <v>283999</v>
      </c>
      <c r="BB13080" s="138">
        <f t="shared" ca="1" si="223"/>
        <v>1</v>
      </c>
    </row>
    <row r="13081" spans="52:54" ht="15.75" customHeight="1">
      <c r="AZ13081" s="138">
        <f t="shared" ca="1" si="221"/>
        <v>308000</v>
      </c>
      <c r="BA13081" s="138">
        <f t="shared" ca="1" si="222"/>
        <v>307999</v>
      </c>
      <c r="BB13081" s="138">
        <f t="shared" ca="1" si="223"/>
        <v>1</v>
      </c>
    </row>
    <row r="13082" spans="52:54" ht="15.75" customHeight="1">
      <c r="AZ13082" s="138">
        <f t="shared" ca="1" si="221"/>
        <v>361000</v>
      </c>
      <c r="BA13082" s="138">
        <f t="shared" ca="1" si="222"/>
        <v>360999</v>
      </c>
      <c r="BB13082" s="138">
        <f t="shared" ca="1" si="223"/>
        <v>1</v>
      </c>
    </row>
    <row r="13083" spans="52:54" ht="15.75" customHeight="1">
      <c r="AZ13083" s="138">
        <f t="shared" ca="1" si="221"/>
        <v>389000</v>
      </c>
      <c r="BA13083" s="138">
        <f t="shared" ca="1" si="222"/>
        <v>388999</v>
      </c>
      <c r="BB13083" s="138">
        <f t="shared" ca="1" si="223"/>
        <v>1</v>
      </c>
    </row>
    <row r="13084" spans="52:54" ht="15.75" customHeight="1">
      <c r="AZ13084" s="138">
        <f t="shared" ca="1" si="221"/>
        <v>117000</v>
      </c>
      <c r="BA13084" s="138">
        <f t="shared" ca="1" si="222"/>
        <v>116999</v>
      </c>
      <c r="BB13084" s="138">
        <f t="shared" ca="1" si="223"/>
        <v>1</v>
      </c>
    </row>
    <row r="13085" spans="52:54" ht="15.75" customHeight="1">
      <c r="AZ13085" s="138">
        <f t="shared" ca="1" si="221"/>
        <v>123000</v>
      </c>
      <c r="BA13085" s="138">
        <f t="shared" ca="1" si="222"/>
        <v>122999</v>
      </c>
      <c r="BB13085" s="138">
        <f t="shared" ca="1" si="223"/>
        <v>1</v>
      </c>
    </row>
    <row r="13086" spans="52:54" ht="15.75" customHeight="1">
      <c r="AZ13086" s="138">
        <f t="shared" ca="1" si="221"/>
        <v>348000</v>
      </c>
      <c r="BA13086" s="138">
        <f t="shared" ca="1" si="222"/>
        <v>347999</v>
      </c>
      <c r="BB13086" s="138">
        <f t="shared" ca="1" si="223"/>
        <v>1</v>
      </c>
    </row>
    <row r="13087" spans="52:54" ht="15.75" customHeight="1">
      <c r="AZ13087" s="138">
        <f t="shared" ca="1" si="221"/>
        <v>225000</v>
      </c>
      <c r="BA13087" s="138">
        <f t="shared" ca="1" si="222"/>
        <v>224999</v>
      </c>
      <c r="BB13087" s="138">
        <f t="shared" ca="1" si="223"/>
        <v>1</v>
      </c>
    </row>
    <row r="13088" spans="52:54" ht="15.75" customHeight="1">
      <c r="AZ13088" s="138">
        <f t="shared" ca="1" si="221"/>
        <v>377000</v>
      </c>
      <c r="BA13088" s="138">
        <f t="shared" ca="1" si="222"/>
        <v>376999</v>
      </c>
      <c r="BB13088" s="138">
        <f t="shared" ca="1" si="223"/>
        <v>1</v>
      </c>
    </row>
    <row r="13089" spans="52:54" ht="15.75" customHeight="1">
      <c r="AZ13089" s="138">
        <f t="shared" ca="1" si="221"/>
        <v>142000</v>
      </c>
      <c r="BA13089" s="138">
        <f t="shared" ca="1" si="222"/>
        <v>141999</v>
      </c>
      <c r="BB13089" s="138">
        <f t="shared" ca="1" si="223"/>
        <v>1</v>
      </c>
    </row>
    <row r="13090" spans="52:54" ht="15.75" customHeight="1">
      <c r="AZ13090" s="138">
        <f t="shared" ca="1" si="221"/>
        <v>365000</v>
      </c>
      <c r="BA13090" s="138">
        <f t="shared" ca="1" si="222"/>
        <v>364999</v>
      </c>
      <c r="BB13090" s="138">
        <f t="shared" ca="1" si="223"/>
        <v>1</v>
      </c>
    </row>
    <row r="13091" spans="52:54" ht="15.75" customHeight="1">
      <c r="AZ13091" s="138">
        <f t="shared" ca="1" si="221"/>
        <v>153000</v>
      </c>
      <c r="BA13091" s="138">
        <f t="shared" ca="1" si="222"/>
        <v>152999</v>
      </c>
      <c r="BB13091" s="138">
        <f t="shared" ca="1" si="223"/>
        <v>1</v>
      </c>
    </row>
    <row r="13092" spans="52:54" ht="15.75" customHeight="1">
      <c r="AZ13092" s="138">
        <f t="shared" ca="1" si="221"/>
        <v>302000</v>
      </c>
      <c r="BA13092" s="138">
        <f t="shared" ca="1" si="222"/>
        <v>301999</v>
      </c>
      <c r="BB13092" s="138">
        <f t="shared" ca="1" si="223"/>
        <v>1</v>
      </c>
    </row>
    <row r="13093" spans="52:54" ht="15.75" customHeight="1">
      <c r="AZ13093" s="138">
        <f t="shared" ca="1" si="221"/>
        <v>168000</v>
      </c>
      <c r="BA13093" s="138">
        <f t="shared" ca="1" si="222"/>
        <v>167999</v>
      </c>
      <c r="BB13093" s="138">
        <f t="shared" ca="1" si="223"/>
        <v>1</v>
      </c>
    </row>
    <row r="13094" spans="52:54" ht="15.75" customHeight="1">
      <c r="AZ13094" s="138">
        <f t="shared" ca="1" si="221"/>
        <v>174000</v>
      </c>
      <c r="BA13094" s="138">
        <f t="shared" ca="1" si="222"/>
        <v>173999</v>
      </c>
      <c r="BB13094" s="138">
        <f t="shared" ca="1" si="223"/>
        <v>1</v>
      </c>
    </row>
    <row r="13095" spans="52:54" ht="15.75" customHeight="1">
      <c r="AZ13095" s="138">
        <f t="shared" ca="1" si="221"/>
        <v>300000</v>
      </c>
      <c r="BA13095" s="138">
        <f t="shared" ca="1" si="222"/>
        <v>299999</v>
      </c>
      <c r="BB13095" s="138">
        <f t="shared" ca="1" si="223"/>
        <v>1</v>
      </c>
    </row>
    <row r="13096" spans="52:54" ht="15.75" customHeight="1">
      <c r="AZ13096" s="138">
        <f t="shared" ca="1" si="221"/>
        <v>321000</v>
      </c>
      <c r="BA13096" s="138">
        <f t="shared" ca="1" si="222"/>
        <v>320999</v>
      </c>
      <c r="BB13096" s="138">
        <f t="shared" ca="1" si="223"/>
        <v>1</v>
      </c>
    </row>
    <row r="13097" spans="52:54" ht="15.75" customHeight="1">
      <c r="AZ13097" s="138">
        <f t="shared" ca="1" si="221"/>
        <v>388000</v>
      </c>
      <c r="BA13097" s="138">
        <f t="shared" ca="1" si="222"/>
        <v>387999</v>
      </c>
      <c r="BB13097" s="138">
        <f t="shared" ca="1" si="223"/>
        <v>1</v>
      </c>
    </row>
    <row r="13098" spans="52:54" ht="15.75" customHeight="1">
      <c r="AZ13098" s="138">
        <f t="shared" ca="1" si="221"/>
        <v>203000</v>
      </c>
      <c r="BA13098" s="138">
        <f t="shared" ca="1" si="222"/>
        <v>202999</v>
      </c>
      <c r="BB13098" s="138">
        <f t="shared" ca="1" si="223"/>
        <v>1</v>
      </c>
    </row>
    <row r="13099" spans="52:54" ht="15.75" customHeight="1">
      <c r="AZ13099" s="138">
        <f t="shared" ca="1" si="221"/>
        <v>384000</v>
      </c>
      <c r="BA13099" s="138">
        <f t="shared" ca="1" si="222"/>
        <v>383999</v>
      </c>
      <c r="BB13099" s="138">
        <f t="shared" ca="1" si="223"/>
        <v>1</v>
      </c>
    </row>
    <row r="13100" spans="52:54" ht="15.75" customHeight="1">
      <c r="AZ13100" s="138">
        <f t="shared" ca="1" si="221"/>
        <v>332000</v>
      </c>
      <c r="BA13100" s="138">
        <f t="shared" ca="1" si="222"/>
        <v>331999</v>
      </c>
      <c r="BB13100" s="138">
        <f t="shared" ca="1" si="223"/>
        <v>1</v>
      </c>
    </row>
    <row r="13101" spans="52:54" ht="15.75" customHeight="1">
      <c r="AZ13101" s="138">
        <f t="shared" ca="1" si="221"/>
        <v>139000</v>
      </c>
      <c r="BA13101" s="138">
        <f t="shared" ca="1" si="222"/>
        <v>138999</v>
      </c>
      <c r="BB13101" s="138">
        <f t="shared" ca="1" si="223"/>
        <v>1</v>
      </c>
    </row>
    <row r="13102" spans="52:54" ht="15.75" customHeight="1">
      <c r="AZ13102" s="138">
        <f t="shared" ca="1" si="221"/>
        <v>160000</v>
      </c>
      <c r="BA13102" s="138">
        <f t="shared" ca="1" si="222"/>
        <v>159999</v>
      </c>
      <c r="BB13102" s="138">
        <f t="shared" ca="1" si="223"/>
        <v>1</v>
      </c>
    </row>
    <row r="13103" spans="52:54" ht="15.75" customHeight="1">
      <c r="AZ13103" s="138">
        <f t="shared" ca="1" si="221"/>
        <v>300000</v>
      </c>
      <c r="BA13103" s="138">
        <f t="shared" ca="1" si="222"/>
        <v>299999</v>
      </c>
      <c r="BB13103" s="138">
        <f t="shared" ca="1" si="223"/>
        <v>1</v>
      </c>
    </row>
    <row r="13104" spans="52:54" ht="15.75" customHeight="1">
      <c r="AZ13104" s="138">
        <f t="shared" ca="1" si="221"/>
        <v>355000</v>
      </c>
      <c r="BA13104" s="138">
        <f t="shared" ca="1" si="222"/>
        <v>354999</v>
      </c>
      <c r="BB13104" s="138">
        <f t="shared" ca="1" si="223"/>
        <v>1</v>
      </c>
    </row>
    <row r="13105" spans="52:54" ht="15.75" customHeight="1">
      <c r="AZ13105" s="138">
        <f t="shared" ca="1" si="221"/>
        <v>239000</v>
      </c>
      <c r="BA13105" s="138">
        <f t="shared" ca="1" si="222"/>
        <v>238999</v>
      </c>
      <c r="BB13105" s="138">
        <f t="shared" ca="1" si="223"/>
        <v>1</v>
      </c>
    </row>
    <row r="13106" spans="52:54" ht="15.75" customHeight="1">
      <c r="AZ13106" s="138">
        <f t="shared" ca="1" si="221"/>
        <v>257000</v>
      </c>
      <c r="BA13106" s="138">
        <f t="shared" ca="1" si="222"/>
        <v>256999</v>
      </c>
      <c r="BB13106" s="138">
        <f t="shared" ca="1" si="223"/>
        <v>1</v>
      </c>
    </row>
    <row r="13107" spans="52:54" ht="15.75" customHeight="1">
      <c r="AZ13107" s="138">
        <f t="shared" ca="1" si="221"/>
        <v>316000</v>
      </c>
      <c r="BA13107" s="138">
        <f t="shared" ca="1" si="222"/>
        <v>315999</v>
      </c>
      <c r="BB13107" s="138">
        <f t="shared" ca="1" si="223"/>
        <v>1</v>
      </c>
    </row>
    <row r="13108" spans="52:54" ht="15.75" customHeight="1">
      <c r="AZ13108" s="138">
        <f t="shared" ca="1" si="221"/>
        <v>109000</v>
      </c>
      <c r="BA13108" s="138">
        <f t="shared" ca="1" si="222"/>
        <v>108999</v>
      </c>
      <c r="BB13108" s="138">
        <f t="shared" ca="1" si="223"/>
        <v>1</v>
      </c>
    </row>
    <row r="13109" spans="52:54" ht="15.75" customHeight="1">
      <c r="AZ13109" s="138">
        <f t="shared" ca="1" si="221"/>
        <v>153000</v>
      </c>
      <c r="BA13109" s="138">
        <f t="shared" ca="1" si="222"/>
        <v>152999</v>
      </c>
      <c r="BB13109" s="138">
        <f t="shared" ca="1" si="223"/>
        <v>1</v>
      </c>
    </row>
    <row r="13110" spans="52:54" ht="15.75" customHeight="1">
      <c r="AZ13110" s="138">
        <f t="shared" ca="1" si="221"/>
        <v>123000</v>
      </c>
      <c r="BA13110" s="138">
        <f t="shared" ca="1" si="222"/>
        <v>122999</v>
      </c>
      <c r="BB13110" s="138">
        <f t="shared" ca="1" si="223"/>
        <v>1</v>
      </c>
    </row>
    <row r="13111" spans="52:54" ht="15.75" customHeight="1">
      <c r="AZ13111" s="138">
        <f t="shared" ca="1" si="221"/>
        <v>137000</v>
      </c>
      <c r="BA13111" s="138">
        <f t="shared" ca="1" si="222"/>
        <v>136999</v>
      </c>
      <c r="BB13111" s="138">
        <f t="shared" ca="1" si="223"/>
        <v>1</v>
      </c>
    </row>
    <row r="13112" spans="52:54" ht="15.75" customHeight="1">
      <c r="AZ13112" s="138">
        <f t="shared" ca="1" si="221"/>
        <v>323000</v>
      </c>
      <c r="BA13112" s="138">
        <f t="shared" ca="1" si="222"/>
        <v>322999</v>
      </c>
      <c r="BB13112" s="138">
        <f t="shared" ca="1" si="223"/>
        <v>1</v>
      </c>
    </row>
    <row r="13113" spans="52:54" ht="15.75" customHeight="1">
      <c r="AZ13113" s="138">
        <f t="shared" ca="1" si="221"/>
        <v>279000</v>
      </c>
      <c r="BA13113" s="138">
        <f t="shared" ca="1" si="222"/>
        <v>278999</v>
      </c>
      <c r="BB13113" s="138">
        <f t="shared" ca="1" si="223"/>
        <v>1</v>
      </c>
    </row>
    <row r="13114" spans="52:54" ht="15.75" customHeight="1">
      <c r="AZ13114" s="138">
        <f t="shared" ca="1" si="221"/>
        <v>315000</v>
      </c>
      <c r="BA13114" s="138">
        <f t="shared" ca="1" si="222"/>
        <v>314999</v>
      </c>
      <c r="BB13114" s="138">
        <f t="shared" ca="1" si="223"/>
        <v>1</v>
      </c>
    </row>
    <row r="13115" spans="52:54" ht="15.75" customHeight="1">
      <c r="AZ13115" s="138">
        <f t="shared" ca="1" si="221"/>
        <v>114000</v>
      </c>
      <c r="BA13115" s="138">
        <f t="shared" ca="1" si="222"/>
        <v>113999</v>
      </c>
      <c r="BB13115" s="138">
        <f t="shared" ca="1" si="223"/>
        <v>1</v>
      </c>
    </row>
    <row r="13116" spans="52:54" ht="15.75" customHeight="1">
      <c r="AZ13116" s="138">
        <f t="shared" ca="1" si="221"/>
        <v>303000</v>
      </c>
      <c r="BA13116" s="138">
        <f t="shared" ca="1" si="222"/>
        <v>302999</v>
      </c>
      <c r="BB13116" s="138">
        <f t="shared" ca="1" si="223"/>
        <v>1</v>
      </c>
    </row>
    <row r="13117" spans="52:54" ht="15.75" customHeight="1">
      <c r="AZ13117" s="138">
        <f t="shared" ca="1" si="221"/>
        <v>129000</v>
      </c>
      <c r="BA13117" s="138">
        <f t="shared" ca="1" si="222"/>
        <v>128999</v>
      </c>
      <c r="BB13117" s="138">
        <f t="shared" ca="1" si="223"/>
        <v>1</v>
      </c>
    </row>
    <row r="13118" spans="52:54" ht="15.75" customHeight="1">
      <c r="AZ13118" s="138">
        <f t="shared" ca="1" si="221"/>
        <v>145000</v>
      </c>
      <c r="BA13118" s="138">
        <f t="shared" ca="1" si="222"/>
        <v>144999</v>
      </c>
      <c r="BB13118" s="138">
        <f t="shared" ca="1" si="223"/>
        <v>1</v>
      </c>
    </row>
    <row r="13119" spans="52:54" ht="15.75" customHeight="1">
      <c r="AZ13119" s="138">
        <f t="shared" ca="1" si="221"/>
        <v>238000</v>
      </c>
      <c r="BA13119" s="138">
        <f t="shared" ca="1" si="222"/>
        <v>237999</v>
      </c>
      <c r="BB13119" s="138">
        <f t="shared" ca="1" si="223"/>
        <v>1</v>
      </c>
    </row>
    <row r="13120" spans="52:54" ht="15.75" customHeight="1">
      <c r="AZ13120" s="138">
        <f t="shared" ca="1" si="221"/>
        <v>183000</v>
      </c>
      <c r="BA13120" s="138">
        <f t="shared" ca="1" si="222"/>
        <v>182999</v>
      </c>
      <c r="BB13120" s="138">
        <f t="shared" ca="1" si="223"/>
        <v>1</v>
      </c>
    </row>
    <row r="13121" spans="52:54" ht="15.75" customHeight="1">
      <c r="AZ13121" s="138">
        <f t="shared" ca="1" si="221"/>
        <v>323000</v>
      </c>
      <c r="BA13121" s="138">
        <f t="shared" ca="1" si="222"/>
        <v>322999</v>
      </c>
      <c r="BB13121" s="138">
        <f t="shared" ca="1" si="223"/>
        <v>1</v>
      </c>
    </row>
    <row r="13122" spans="52:54" ht="15.75" customHeight="1">
      <c r="AZ13122" s="138">
        <f t="shared" ca="1" si="221"/>
        <v>216000</v>
      </c>
      <c r="BA13122" s="138">
        <f t="shared" ca="1" si="222"/>
        <v>215999</v>
      </c>
      <c r="BB13122" s="138">
        <f t="shared" ca="1" si="223"/>
        <v>1</v>
      </c>
    </row>
    <row r="13123" spans="52:54" ht="15.75" customHeight="1">
      <c r="AZ13123" s="138">
        <f t="shared" ca="1" si="221"/>
        <v>237000</v>
      </c>
      <c r="BA13123" s="138">
        <f t="shared" ca="1" si="222"/>
        <v>236999</v>
      </c>
      <c r="BB13123" s="138">
        <f t="shared" ca="1" si="223"/>
        <v>1</v>
      </c>
    </row>
    <row r="13124" spans="52:54" ht="15.75" customHeight="1">
      <c r="AZ13124" s="138">
        <f t="shared" ca="1" si="221"/>
        <v>172000</v>
      </c>
      <c r="BA13124" s="138">
        <f t="shared" ca="1" si="222"/>
        <v>171999</v>
      </c>
      <c r="BB13124" s="138">
        <f t="shared" ca="1" si="223"/>
        <v>1</v>
      </c>
    </row>
    <row r="13125" spans="52:54" ht="15.75" customHeight="1">
      <c r="AZ13125" s="138">
        <f t="shared" ca="1" si="221"/>
        <v>164000</v>
      </c>
      <c r="BA13125" s="138">
        <f t="shared" ca="1" si="222"/>
        <v>163999</v>
      </c>
      <c r="BB13125" s="138">
        <f t="shared" ca="1" si="223"/>
        <v>1</v>
      </c>
    </row>
    <row r="13126" spans="52:54" ht="15.75" customHeight="1">
      <c r="AZ13126" s="138">
        <f t="shared" ca="1" si="221"/>
        <v>374000</v>
      </c>
      <c r="BA13126" s="138">
        <f t="shared" ca="1" si="222"/>
        <v>373999</v>
      </c>
      <c r="BB13126" s="138">
        <f t="shared" ca="1" si="223"/>
        <v>1</v>
      </c>
    </row>
    <row r="13127" spans="52:54" ht="15.75" customHeight="1">
      <c r="AZ13127" s="138">
        <f t="shared" ca="1" si="221"/>
        <v>203000</v>
      </c>
      <c r="BA13127" s="138">
        <f t="shared" ca="1" si="222"/>
        <v>202999</v>
      </c>
      <c r="BB13127" s="138">
        <f t="shared" ca="1" si="223"/>
        <v>1</v>
      </c>
    </row>
    <row r="13128" spans="52:54" ht="15.75" customHeight="1">
      <c r="AZ13128" s="138">
        <f t="shared" ca="1" si="221"/>
        <v>137000</v>
      </c>
      <c r="BA13128" s="138">
        <f t="shared" ca="1" si="222"/>
        <v>136999</v>
      </c>
      <c r="BB13128" s="138">
        <f t="shared" ca="1" si="223"/>
        <v>1</v>
      </c>
    </row>
    <row r="13129" spans="52:54" ht="15.75" customHeight="1">
      <c r="AZ13129" s="138">
        <f t="shared" ca="1" si="221"/>
        <v>329000</v>
      </c>
      <c r="BA13129" s="138">
        <f t="shared" ca="1" si="222"/>
        <v>328999</v>
      </c>
      <c r="BB13129" s="138">
        <f t="shared" ca="1" si="223"/>
        <v>1</v>
      </c>
    </row>
    <row r="13130" spans="52:54" ht="15.75" customHeight="1">
      <c r="AZ13130" s="138">
        <f t="shared" ca="1" si="221"/>
        <v>153000</v>
      </c>
      <c r="BA13130" s="138">
        <f t="shared" ca="1" si="222"/>
        <v>152999</v>
      </c>
      <c r="BB13130" s="138">
        <f t="shared" ca="1" si="223"/>
        <v>1</v>
      </c>
    </row>
    <row r="13131" spans="52:54" ht="15.75" customHeight="1">
      <c r="AZ13131" s="138">
        <f t="shared" ca="1" si="221"/>
        <v>325000</v>
      </c>
      <c r="BA13131" s="138">
        <f t="shared" ca="1" si="222"/>
        <v>324999</v>
      </c>
      <c r="BB13131" s="138">
        <f t="shared" ca="1" si="223"/>
        <v>1</v>
      </c>
    </row>
    <row r="13132" spans="52:54" ht="15.75" customHeight="1">
      <c r="AZ13132" s="138">
        <f t="shared" ca="1" si="221"/>
        <v>228000</v>
      </c>
      <c r="BA13132" s="138">
        <f t="shared" ca="1" si="222"/>
        <v>227999</v>
      </c>
      <c r="BB13132" s="138">
        <f t="shared" ca="1" si="223"/>
        <v>1</v>
      </c>
    </row>
    <row r="13133" spans="52:54" ht="15.75" customHeight="1">
      <c r="AZ13133" s="138">
        <f t="shared" ca="1" si="221"/>
        <v>359000</v>
      </c>
      <c r="BA13133" s="138">
        <f t="shared" ca="1" si="222"/>
        <v>358999</v>
      </c>
      <c r="BB13133" s="138">
        <f t="shared" ca="1" si="223"/>
        <v>1</v>
      </c>
    </row>
    <row r="13134" spans="52:54" ht="15.75" customHeight="1">
      <c r="AZ13134" s="138">
        <f t="shared" ca="1" si="221"/>
        <v>104000</v>
      </c>
      <c r="BA13134" s="138">
        <f t="shared" ca="1" si="222"/>
        <v>103999</v>
      </c>
      <c r="BB13134" s="138">
        <f t="shared" ca="1" si="223"/>
        <v>1</v>
      </c>
    </row>
    <row r="13135" spans="52:54" ht="15.75" customHeight="1">
      <c r="AZ13135" s="138">
        <f t="shared" ca="1" si="221"/>
        <v>313000</v>
      </c>
      <c r="BA13135" s="138">
        <f t="shared" ca="1" si="222"/>
        <v>312999</v>
      </c>
      <c r="BB13135" s="138">
        <f t="shared" ca="1" si="223"/>
        <v>1</v>
      </c>
    </row>
    <row r="13136" spans="52:54" ht="15.75" customHeight="1">
      <c r="AZ13136" s="138">
        <f t="shared" ca="1" si="221"/>
        <v>118000</v>
      </c>
      <c r="BA13136" s="138">
        <f t="shared" ca="1" si="222"/>
        <v>117999</v>
      </c>
      <c r="BB13136" s="138">
        <f t="shared" ca="1" si="223"/>
        <v>1</v>
      </c>
    </row>
    <row r="13137" spans="52:54" ht="15.75" customHeight="1">
      <c r="AZ13137" s="138">
        <f t="shared" ca="1" si="221"/>
        <v>123000</v>
      </c>
      <c r="BA13137" s="138">
        <f t="shared" ca="1" si="222"/>
        <v>122999</v>
      </c>
      <c r="BB13137" s="138">
        <f t="shared" ca="1" si="223"/>
        <v>1</v>
      </c>
    </row>
    <row r="13138" spans="52:54" ht="15.75" customHeight="1">
      <c r="AZ13138" s="138">
        <f t="shared" ca="1" si="221"/>
        <v>188000</v>
      </c>
      <c r="BA13138" s="138">
        <f t="shared" ca="1" si="222"/>
        <v>187999</v>
      </c>
      <c r="BB13138" s="138">
        <f t="shared" ca="1" si="223"/>
        <v>1</v>
      </c>
    </row>
    <row r="13139" spans="52:54" ht="15.75" customHeight="1">
      <c r="AZ13139" s="138">
        <f t="shared" ca="1" si="221"/>
        <v>208000</v>
      </c>
      <c r="BA13139" s="138">
        <f t="shared" ca="1" si="222"/>
        <v>207999</v>
      </c>
      <c r="BB13139" s="138">
        <f t="shared" ca="1" si="223"/>
        <v>1</v>
      </c>
    </row>
    <row r="13140" spans="52:54" ht="15.75" customHeight="1">
      <c r="AZ13140" s="138">
        <f t="shared" ca="1" si="221"/>
        <v>108000</v>
      </c>
      <c r="BA13140" s="138">
        <f t="shared" ca="1" si="222"/>
        <v>107999</v>
      </c>
      <c r="BB13140" s="138">
        <f t="shared" ca="1" si="223"/>
        <v>1</v>
      </c>
    </row>
    <row r="13141" spans="52:54" ht="15.75" customHeight="1">
      <c r="AZ13141" s="138">
        <f t="shared" ca="1" si="221"/>
        <v>105000</v>
      </c>
      <c r="BA13141" s="138">
        <f t="shared" ca="1" si="222"/>
        <v>104999</v>
      </c>
      <c r="BB13141" s="138">
        <f t="shared" ca="1" si="223"/>
        <v>1</v>
      </c>
    </row>
    <row r="13142" spans="52:54" ht="15.75" customHeight="1">
      <c r="AZ13142" s="138">
        <f t="shared" ca="1" si="221"/>
        <v>105000</v>
      </c>
      <c r="BA13142" s="138">
        <f t="shared" ca="1" si="222"/>
        <v>104999</v>
      </c>
      <c r="BB13142" s="138">
        <f t="shared" ca="1" si="223"/>
        <v>1</v>
      </c>
    </row>
    <row r="13143" spans="52:54" ht="15.75" customHeight="1">
      <c r="AZ13143" s="138">
        <f t="shared" ca="1" si="221"/>
        <v>341000</v>
      </c>
      <c r="BA13143" s="138">
        <f t="shared" ca="1" si="222"/>
        <v>340999</v>
      </c>
      <c r="BB13143" s="138">
        <f t="shared" ca="1" si="223"/>
        <v>1</v>
      </c>
    </row>
    <row r="13144" spans="52:54" ht="15.75" customHeight="1">
      <c r="AZ13144" s="138">
        <f t="shared" ca="1" si="221"/>
        <v>147000</v>
      </c>
      <c r="BA13144" s="138">
        <f t="shared" ca="1" si="222"/>
        <v>146999</v>
      </c>
      <c r="BB13144" s="138">
        <f t="shared" ca="1" si="223"/>
        <v>1</v>
      </c>
    </row>
    <row r="13145" spans="52:54" ht="15.75" customHeight="1">
      <c r="AZ13145" s="138">
        <f t="shared" ca="1" si="221"/>
        <v>155000</v>
      </c>
      <c r="BA13145" s="138">
        <f t="shared" ca="1" si="222"/>
        <v>154999</v>
      </c>
      <c r="BB13145" s="138">
        <f t="shared" ca="1" si="223"/>
        <v>1</v>
      </c>
    </row>
    <row r="13146" spans="52:54" ht="15.75" customHeight="1">
      <c r="AZ13146" s="138">
        <f t="shared" ca="1" si="221"/>
        <v>383000</v>
      </c>
      <c r="BA13146" s="138">
        <f t="shared" ca="1" si="222"/>
        <v>382999</v>
      </c>
      <c r="BB13146" s="138">
        <f t="shared" ca="1" si="223"/>
        <v>1</v>
      </c>
    </row>
    <row r="13147" spans="52:54" ht="15.75" customHeight="1">
      <c r="AZ13147" s="138">
        <f t="shared" ca="1" si="221"/>
        <v>198000</v>
      </c>
      <c r="BA13147" s="138">
        <f t="shared" ca="1" si="222"/>
        <v>197999</v>
      </c>
      <c r="BB13147" s="138">
        <f t="shared" ca="1" si="223"/>
        <v>1</v>
      </c>
    </row>
    <row r="13148" spans="52:54" ht="15.75" customHeight="1">
      <c r="AZ13148" s="138">
        <f t="shared" ca="1" si="221"/>
        <v>371000</v>
      </c>
      <c r="BA13148" s="138">
        <f t="shared" ca="1" si="222"/>
        <v>370999</v>
      </c>
      <c r="BB13148" s="138">
        <f t="shared" ca="1" si="223"/>
        <v>1</v>
      </c>
    </row>
    <row r="13149" spans="52:54" ht="15.75" customHeight="1">
      <c r="AZ13149" s="138">
        <f t="shared" ca="1" si="221"/>
        <v>387000</v>
      </c>
      <c r="BA13149" s="138">
        <f t="shared" ca="1" si="222"/>
        <v>386999</v>
      </c>
      <c r="BB13149" s="138">
        <f t="shared" ca="1" si="223"/>
        <v>1</v>
      </c>
    </row>
    <row r="13150" spans="52:54" ht="15.75" customHeight="1">
      <c r="AZ13150" s="138">
        <f t="shared" ca="1" si="221"/>
        <v>240000</v>
      </c>
      <c r="BA13150" s="138">
        <f t="shared" ca="1" si="222"/>
        <v>239999</v>
      </c>
      <c r="BB13150" s="138">
        <f t="shared" ca="1" si="223"/>
        <v>1</v>
      </c>
    </row>
    <row r="13151" spans="52:54" ht="15.75" customHeight="1">
      <c r="AZ13151" s="138">
        <f t="shared" ca="1" si="221"/>
        <v>148000</v>
      </c>
      <c r="BA13151" s="138">
        <f t="shared" ca="1" si="222"/>
        <v>147999</v>
      </c>
      <c r="BB13151" s="138">
        <f t="shared" ca="1" si="223"/>
        <v>1</v>
      </c>
    </row>
    <row r="13152" spans="52:54" ht="15.75" customHeight="1">
      <c r="AZ13152" s="138">
        <f t="shared" ca="1" si="221"/>
        <v>206000</v>
      </c>
      <c r="BA13152" s="138">
        <f t="shared" ca="1" si="222"/>
        <v>205999</v>
      </c>
      <c r="BB13152" s="138">
        <f t="shared" ca="1" si="223"/>
        <v>1</v>
      </c>
    </row>
    <row r="13153" spans="52:54" ht="15.75" customHeight="1">
      <c r="AZ13153" s="138">
        <f t="shared" ca="1" si="221"/>
        <v>227000</v>
      </c>
      <c r="BA13153" s="138">
        <f t="shared" ca="1" si="222"/>
        <v>226999</v>
      </c>
      <c r="BB13153" s="138">
        <f t="shared" ca="1" si="223"/>
        <v>1</v>
      </c>
    </row>
    <row r="13154" spans="52:54" ht="15.75" customHeight="1">
      <c r="AZ13154" s="138">
        <f t="shared" ca="1" si="221"/>
        <v>123000</v>
      </c>
      <c r="BA13154" s="138">
        <f t="shared" ca="1" si="222"/>
        <v>122999</v>
      </c>
      <c r="BB13154" s="138">
        <f t="shared" ca="1" si="223"/>
        <v>1</v>
      </c>
    </row>
    <row r="13155" spans="52:54" ht="15.75" customHeight="1">
      <c r="AZ13155" s="138">
        <f t="shared" ca="1" si="221"/>
        <v>228000</v>
      </c>
      <c r="BA13155" s="138">
        <f t="shared" ca="1" si="222"/>
        <v>227999</v>
      </c>
      <c r="BB13155" s="138">
        <f t="shared" ca="1" si="223"/>
        <v>1</v>
      </c>
    </row>
    <row r="13156" spans="52:54" ht="15.75" customHeight="1">
      <c r="AZ13156" s="138">
        <f t="shared" ca="1" si="221"/>
        <v>338000</v>
      </c>
      <c r="BA13156" s="138">
        <f t="shared" ca="1" si="222"/>
        <v>337999</v>
      </c>
      <c r="BB13156" s="138">
        <f t="shared" ca="1" si="223"/>
        <v>1</v>
      </c>
    </row>
    <row r="13157" spans="52:54" ht="15.75" customHeight="1">
      <c r="AZ13157" s="138">
        <f t="shared" ca="1" si="221"/>
        <v>140000</v>
      </c>
      <c r="BA13157" s="138">
        <f t="shared" ca="1" si="222"/>
        <v>139999</v>
      </c>
      <c r="BB13157" s="138">
        <f t="shared" ca="1" si="223"/>
        <v>1</v>
      </c>
    </row>
    <row r="13158" spans="52:54" ht="15.75" customHeight="1">
      <c r="AZ13158" s="138">
        <f t="shared" ca="1" si="221"/>
        <v>187000</v>
      </c>
      <c r="BA13158" s="138">
        <f t="shared" ca="1" si="222"/>
        <v>186999</v>
      </c>
      <c r="BB13158" s="138">
        <f t="shared" ca="1" si="223"/>
        <v>1</v>
      </c>
    </row>
    <row r="13159" spans="52:54" ht="15.75" customHeight="1">
      <c r="AZ13159" s="138">
        <f t="shared" ca="1" si="221"/>
        <v>371000</v>
      </c>
      <c r="BA13159" s="138">
        <f t="shared" ca="1" si="222"/>
        <v>370999</v>
      </c>
      <c r="BB13159" s="138">
        <f t="shared" ca="1" si="223"/>
        <v>1</v>
      </c>
    </row>
    <row r="13160" spans="52:54" ht="15.75" customHeight="1">
      <c r="AZ13160" s="138">
        <f t="shared" ca="1" si="221"/>
        <v>314000</v>
      </c>
      <c r="BA13160" s="138">
        <f t="shared" ca="1" si="222"/>
        <v>313999</v>
      </c>
      <c r="BB13160" s="138">
        <f t="shared" ca="1" si="223"/>
        <v>1</v>
      </c>
    </row>
    <row r="13161" spans="52:54" ht="15.75" customHeight="1">
      <c r="AZ13161" s="138">
        <f t="shared" ca="1" si="221"/>
        <v>374000</v>
      </c>
      <c r="BA13161" s="138">
        <f t="shared" ca="1" si="222"/>
        <v>373999</v>
      </c>
      <c r="BB13161" s="138">
        <f t="shared" ca="1" si="223"/>
        <v>1</v>
      </c>
    </row>
    <row r="13162" spans="52:54" ht="15.75" customHeight="1">
      <c r="AZ13162" s="138">
        <f t="shared" ca="1" si="221"/>
        <v>336000</v>
      </c>
      <c r="BA13162" s="138">
        <f t="shared" ca="1" si="222"/>
        <v>335999</v>
      </c>
      <c r="BB13162" s="138">
        <f t="shared" ca="1" si="223"/>
        <v>1</v>
      </c>
    </row>
    <row r="13163" spans="52:54" ht="15.75" customHeight="1">
      <c r="AZ13163" s="138">
        <f t="shared" ca="1" si="221"/>
        <v>352000</v>
      </c>
      <c r="BA13163" s="138">
        <f t="shared" ca="1" si="222"/>
        <v>351999</v>
      </c>
      <c r="BB13163" s="138">
        <f t="shared" ca="1" si="223"/>
        <v>1</v>
      </c>
    </row>
    <row r="13164" spans="52:54" ht="15.75" customHeight="1">
      <c r="AZ13164" s="138">
        <f t="shared" ca="1" si="221"/>
        <v>308000</v>
      </c>
      <c r="BA13164" s="138">
        <f t="shared" ca="1" si="222"/>
        <v>307999</v>
      </c>
      <c r="BB13164" s="138">
        <f t="shared" ca="1" si="223"/>
        <v>1</v>
      </c>
    </row>
    <row r="13165" spans="52:54" ht="15.75" customHeight="1">
      <c r="AZ13165" s="138">
        <f t="shared" ca="1" si="221"/>
        <v>197000</v>
      </c>
      <c r="BA13165" s="138">
        <f t="shared" ca="1" si="222"/>
        <v>196999</v>
      </c>
      <c r="BB13165" s="138">
        <f t="shared" ca="1" si="223"/>
        <v>1</v>
      </c>
    </row>
    <row r="13166" spans="52:54" ht="15.75" customHeight="1">
      <c r="AZ13166" s="138">
        <f t="shared" ca="1" si="221"/>
        <v>355000</v>
      </c>
      <c r="BA13166" s="138">
        <f t="shared" ca="1" si="222"/>
        <v>354999</v>
      </c>
      <c r="BB13166" s="138">
        <f t="shared" ca="1" si="223"/>
        <v>1</v>
      </c>
    </row>
    <row r="13167" spans="52:54" ht="15.75" customHeight="1">
      <c r="AZ13167" s="138">
        <f t="shared" ca="1" si="221"/>
        <v>156000</v>
      </c>
      <c r="BA13167" s="138">
        <f t="shared" ca="1" si="222"/>
        <v>155999</v>
      </c>
      <c r="BB13167" s="138">
        <f t="shared" ca="1" si="223"/>
        <v>1</v>
      </c>
    </row>
    <row r="13168" spans="52:54" ht="15.75" customHeight="1">
      <c r="AZ13168" s="138">
        <f t="shared" ca="1" si="221"/>
        <v>260000</v>
      </c>
      <c r="BA13168" s="138">
        <f t="shared" ca="1" si="222"/>
        <v>259999</v>
      </c>
      <c r="BB13168" s="138">
        <f t="shared" ca="1" si="223"/>
        <v>1</v>
      </c>
    </row>
    <row r="13169" spans="52:54" ht="15.75" customHeight="1">
      <c r="AZ13169" s="138">
        <f t="shared" ca="1" si="221"/>
        <v>287000</v>
      </c>
      <c r="BA13169" s="138">
        <f t="shared" ca="1" si="222"/>
        <v>286999</v>
      </c>
      <c r="BB13169" s="138">
        <f t="shared" ca="1" si="223"/>
        <v>1</v>
      </c>
    </row>
    <row r="13170" spans="52:54" ht="15.75" customHeight="1">
      <c r="AZ13170" s="138">
        <f t="shared" ca="1" si="221"/>
        <v>347000</v>
      </c>
      <c r="BA13170" s="138">
        <f t="shared" ca="1" si="222"/>
        <v>346999</v>
      </c>
      <c r="BB13170" s="138">
        <f t="shared" ca="1" si="223"/>
        <v>1</v>
      </c>
    </row>
    <row r="13171" spans="52:54" ht="15.75" customHeight="1">
      <c r="AZ13171" s="138">
        <f t="shared" ca="1" si="221"/>
        <v>382000</v>
      </c>
      <c r="BA13171" s="138">
        <f t="shared" ca="1" si="222"/>
        <v>381999</v>
      </c>
      <c r="BB13171" s="138">
        <f t="shared" ca="1" si="223"/>
        <v>1</v>
      </c>
    </row>
    <row r="13172" spans="52:54" ht="15.75" customHeight="1">
      <c r="AZ13172" s="138">
        <f t="shared" ca="1" si="221"/>
        <v>174000</v>
      </c>
      <c r="BA13172" s="138">
        <f t="shared" ca="1" si="222"/>
        <v>173999</v>
      </c>
      <c r="BB13172" s="138">
        <f t="shared" ca="1" si="223"/>
        <v>1</v>
      </c>
    </row>
    <row r="13173" spans="52:54" ht="15.75" customHeight="1">
      <c r="AZ13173" s="138">
        <f t="shared" ca="1" si="221"/>
        <v>349000</v>
      </c>
      <c r="BA13173" s="138">
        <f t="shared" ca="1" si="222"/>
        <v>348999</v>
      </c>
      <c r="BB13173" s="138">
        <f t="shared" ca="1" si="223"/>
        <v>1</v>
      </c>
    </row>
    <row r="13174" spans="52:54" ht="15.75" customHeight="1">
      <c r="AZ13174" s="138">
        <f t="shared" ca="1" si="221"/>
        <v>193000</v>
      </c>
      <c r="BA13174" s="138">
        <f t="shared" ca="1" si="222"/>
        <v>192999</v>
      </c>
      <c r="BB13174" s="138">
        <f t="shared" ca="1" si="223"/>
        <v>1</v>
      </c>
    </row>
    <row r="13175" spans="52:54" ht="15.75" customHeight="1">
      <c r="AZ13175" s="138">
        <f t="shared" ca="1" si="221"/>
        <v>127000</v>
      </c>
      <c r="BA13175" s="138">
        <f t="shared" ca="1" si="222"/>
        <v>126999</v>
      </c>
      <c r="BB13175" s="138">
        <f t="shared" ca="1" si="223"/>
        <v>1</v>
      </c>
    </row>
    <row r="13176" spans="52:54" ht="15.75" customHeight="1">
      <c r="AZ13176" s="138">
        <f t="shared" ca="1" si="221"/>
        <v>145000</v>
      </c>
      <c r="BA13176" s="138">
        <f t="shared" ca="1" si="222"/>
        <v>144999</v>
      </c>
      <c r="BB13176" s="138">
        <f t="shared" ca="1" si="223"/>
        <v>1</v>
      </c>
    </row>
    <row r="13177" spans="52:54" ht="15.75" customHeight="1">
      <c r="AZ13177" s="138">
        <f t="shared" ca="1" si="221"/>
        <v>342000</v>
      </c>
      <c r="BA13177" s="138">
        <f t="shared" ca="1" si="222"/>
        <v>341999</v>
      </c>
      <c r="BB13177" s="138">
        <f t="shared" ca="1" si="223"/>
        <v>1</v>
      </c>
    </row>
    <row r="13178" spans="52:54" ht="15.75" customHeight="1">
      <c r="AZ13178" s="138">
        <f t="shared" ca="1" si="221"/>
        <v>150000</v>
      </c>
      <c r="BA13178" s="138">
        <f t="shared" ca="1" si="222"/>
        <v>149999</v>
      </c>
      <c r="BB13178" s="138">
        <f t="shared" ca="1" si="223"/>
        <v>1</v>
      </c>
    </row>
    <row r="13179" spans="52:54" ht="15.75" customHeight="1">
      <c r="AZ13179" s="138">
        <f t="shared" ca="1" si="221"/>
        <v>275000</v>
      </c>
      <c r="BA13179" s="138">
        <f t="shared" ca="1" si="222"/>
        <v>274999</v>
      </c>
      <c r="BB13179" s="138">
        <f t="shared" ca="1" si="223"/>
        <v>1</v>
      </c>
    </row>
    <row r="13180" spans="52:54" ht="15.75" customHeight="1">
      <c r="AZ13180" s="138">
        <f t="shared" ca="1" si="221"/>
        <v>262000</v>
      </c>
      <c r="BA13180" s="138">
        <f t="shared" ca="1" si="222"/>
        <v>261999</v>
      </c>
      <c r="BB13180" s="138">
        <f t="shared" ca="1" si="223"/>
        <v>1</v>
      </c>
    </row>
    <row r="13181" spans="52:54" ht="15.75" customHeight="1">
      <c r="AZ13181" s="138">
        <f t="shared" ca="1" si="221"/>
        <v>392000</v>
      </c>
      <c r="BA13181" s="138">
        <f t="shared" ca="1" si="222"/>
        <v>391999</v>
      </c>
      <c r="BB13181" s="138">
        <f t="shared" ca="1" si="223"/>
        <v>1</v>
      </c>
    </row>
    <row r="13182" spans="52:54" ht="15.75" customHeight="1">
      <c r="AZ13182" s="138">
        <f t="shared" ca="1" si="221"/>
        <v>222000</v>
      </c>
      <c r="BA13182" s="138">
        <f t="shared" ca="1" si="222"/>
        <v>221999</v>
      </c>
      <c r="BB13182" s="138">
        <f t="shared" ca="1" si="223"/>
        <v>1</v>
      </c>
    </row>
    <row r="13183" spans="52:54" ht="15.75" customHeight="1">
      <c r="AZ13183" s="138">
        <f t="shared" ca="1" si="221"/>
        <v>387000</v>
      </c>
      <c r="BA13183" s="138">
        <f t="shared" ca="1" si="222"/>
        <v>386999</v>
      </c>
      <c r="BB13183" s="138">
        <f t="shared" ca="1" si="223"/>
        <v>1</v>
      </c>
    </row>
    <row r="13184" spans="52:54" ht="15.75" customHeight="1">
      <c r="AZ13184" s="138">
        <f t="shared" ca="1" si="221"/>
        <v>191000</v>
      </c>
      <c r="BA13184" s="138">
        <f t="shared" ca="1" si="222"/>
        <v>190999</v>
      </c>
      <c r="BB13184" s="138">
        <f t="shared" ca="1" si="223"/>
        <v>1</v>
      </c>
    </row>
    <row r="13185" spans="52:54" ht="15.75" customHeight="1">
      <c r="AZ13185" s="138">
        <f t="shared" ca="1" si="221"/>
        <v>203000</v>
      </c>
      <c r="BA13185" s="138">
        <f t="shared" ca="1" si="222"/>
        <v>202999</v>
      </c>
      <c r="BB13185" s="138">
        <f t="shared" ca="1" si="223"/>
        <v>1</v>
      </c>
    </row>
    <row r="13186" spans="52:54" ht="15.75" customHeight="1">
      <c r="AZ13186" s="138">
        <f t="shared" ca="1" si="221"/>
        <v>142000</v>
      </c>
      <c r="BA13186" s="138">
        <f t="shared" ca="1" si="222"/>
        <v>141999</v>
      </c>
      <c r="BB13186" s="138">
        <f t="shared" ca="1" si="223"/>
        <v>1</v>
      </c>
    </row>
    <row r="13187" spans="52:54" ht="15.75" customHeight="1">
      <c r="AZ13187" s="138">
        <f t="shared" ca="1" si="221"/>
        <v>199000</v>
      </c>
      <c r="BA13187" s="138">
        <f t="shared" ca="1" si="222"/>
        <v>198999</v>
      </c>
      <c r="BB13187" s="138">
        <f t="shared" ca="1" si="223"/>
        <v>1</v>
      </c>
    </row>
    <row r="13188" spans="52:54" ht="15.75" customHeight="1">
      <c r="AZ13188" s="138">
        <f t="shared" ca="1" si="221"/>
        <v>351000</v>
      </c>
      <c r="BA13188" s="138">
        <f t="shared" ca="1" si="222"/>
        <v>350999</v>
      </c>
      <c r="BB13188" s="138">
        <f t="shared" ca="1" si="223"/>
        <v>1</v>
      </c>
    </row>
    <row r="13189" spans="52:54" ht="15.75" customHeight="1">
      <c r="AZ13189" s="138">
        <f t="shared" ca="1" si="221"/>
        <v>368000</v>
      </c>
      <c r="BA13189" s="138">
        <f t="shared" ca="1" si="222"/>
        <v>367999</v>
      </c>
      <c r="BB13189" s="138">
        <f t="shared" ca="1" si="223"/>
        <v>1</v>
      </c>
    </row>
    <row r="13190" spans="52:54" ht="15.75" customHeight="1">
      <c r="AZ13190" s="138">
        <f t="shared" ca="1" si="221"/>
        <v>141000</v>
      </c>
      <c r="BA13190" s="138">
        <f t="shared" ca="1" si="222"/>
        <v>140999</v>
      </c>
      <c r="BB13190" s="138">
        <f t="shared" ca="1" si="223"/>
        <v>1</v>
      </c>
    </row>
    <row r="13191" spans="52:54" ht="15.75" customHeight="1">
      <c r="AZ13191" s="138">
        <f t="shared" ca="1" si="221"/>
        <v>137000</v>
      </c>
      <c r="BA13191" s="138">
        <f t="shared" ca="1" si="222"/>
        <v>136999</v>
      </c>
      <c r="BB13191" s="138">
        <f t="shared" ca="1" si="223"/>
        <v>1</v>
      </c>
    </row>
    <row r="13192" spans="52:54" ht="15.75" customHeight="1">
      <c r="AZ13192" s="138">
        <f t="shared" ca="1" si="221"/>
        <v>291000</v>
      </c>
      <c r="BA13192" s="138">
        <f t="shared" ca="1" si="222"/>
        <v>290999</v>
      </c>
      <c r="BB13192" s="138">
        <f t="shared" ca="1" si="223"/>
        <v>1</v>
      </c>
    </row>
    <row r="13193" spans="52:54" ht="15.75" customHeight="1">
      <c r="AZ13193" s="138">
        <f t="shared" ca="1" si="221"/>
        <v>376000</v>
      </c>
      <c r="BA13193" s="138">
        <f t="shared" ca="1" si="222"/>
        <v>375999</v>
      </c>
      <c r="BB13193" s="138">
        <f t="shared" ca="1" si="223"/>
        <v>1</v>
      </c>
    </row>
    <row r="13194" spans="52:54" ht="15.75" customHeight="1">
      <c r="AZ13194" s="138">
        <f t="shared" ca="1" si="221"/>
        <v>269000</v>
      </c>
      <c r="BA13194" s="138">
        <f t="shared" ca="1" si="222"/>
        <v>268999</v>
      </c>
      <c r="BB13194" s="138">
        <f t="shared" ca="1" si="223"/>
        <v>1</v>
      </c>
    </row>
    <row r="13195" spans="52:54" ht="15.75" customHeight="1">
      <c r="AZ13195" s="138">
        <f t="shared" ca="1" si="221"/>
        <v>112000</v>
      </c>
      <c r="BA13195" s="138">
        <f t="shared" ca="1" si="222"/>
        <v>111999</v>
      </c>
      <c r="BB13195" s="138">
        <f t="shared" ca="1" si="223"/>
        <v>1</v>
      </c>
    </row>
    <row r="13196" spans="52:54" ht="15.75" customHeight="1">
      <c r="AZ13196" s="138">
        <f t="shared" ca="1" si="221"/>
        <v>400000</v>
      </c>
      <c r="BA13196" s="138">
        <f t="shared" ca="1" si="222"/>
        <v>399999</v>
      </c>
      <c r="BB13196" s="138">
        <f t="shared" ca="1" si="223"/>
        <v>1</v>
      </c>
    </row>
    <row r="13197" spans="52:54" ht="15.75" customHeight="1">
      <c r="AZ13197" s="138">
        <f t="shared" ca="1" si="221"/>
        <v>206000</v>
      </c>
      <c r="BA13197" s="138">
        <f t="shared" ca="1" si="222"/>
        <v>205999</v>
      </c>
      <c r="BB13197" s="138">
        <f t="shared" ca="1" si="223"/>
        <v>1</v>
      </c>
    </row>
    <row r="13198" spans="52:54" ht="15.75" customHeight="1">
      <c r="AZ13198" s="138">
        <f t="shared" ca="1" si="221"/>
        <v>130000</v>
      </c>
      <c r="BA13198" s="138">
        <f t="shared" ca="1" si="222"/>
        <v>129999</v>
      </c>
      <c r="BB13198" s="138">
        <f t="shared" ca="1" si="223"/>
        <v>1</v>
      </c>
    </row>
    <row r="13199" spans="52:54" ht="15.75" customHeight="1">
      <c r="AZ13199" s="138">
        <f t="shared" ca="1" si="221"/>
        <v>308000</v>
      </c>
      <c r="BA13199" s="138">
        <f t="shared" ca="1" si="222"/>
        <v>307999</v>
      </c>
      <c r="BB13199" s="138">
        <f t="shared" ca="1" si="223"/>
        <v>1</v>
      </c>
    </row>
    <row r="13200" spans="52:54" ht="15.75" customHeight="1">
      <c r="AZ13200" s="138">
        <f t="shared" ca="1" si="221"/>
        <v>159000</v>
      </c>
      <c r="BA13200" s="138">
        <f t="shared" ca="1" si="222"/>
        <v>158999</v>
      </c>
      <c r="BB13200" s="138">
        <f t="shared" ca="1" si="223"/>
        <v>1</v>
      </c>
    </row>
    <row r="13201" spans="52:54" ht="15.75" customHeight="1">
      <c r="AZ13201" s="138">
        <f t="shared" ca="1" si="221"/>
        <v>167000</v>
      </c>
      <c r="BA13201" s="138">
        <f t="shared" ca="1" si="222"/>
        <v>166999</v>
      </c>
      <c r="BB13201" s="138">
        <f t="shared" ca="1" si="223"/>
        <v>1</v>
      </c>
    </row>
    <row r="13202" spans="52:54" ht="15.75" customHeight="1">
      <c r="AZ13202" s="138">
        <f t="shared" ca="1" si="221"/>
        <v>301000</v>
      </c>
      <c r="BA13202" s="138">
        <f t="shared" ca="1" si="222"/>
        <v>300999</v>
      </c>
      <c r="BB13202" s="138">
        <f t="shared" ca="1" si="223"/>
        <v>1</v>
      </c>
    </row>
    <row r="13203" spans="52:54" ht="15.75" customHeight="1">
      <c r="AZ13203" s="138">
        <f t="shared" ca="1" si="221"/>
        <v>177000</v>
      </c>
      <c r="BA13203" s="138">
        <f t="shared" ca="1" si="222"/>
        <v>176999</v>
      </c>
      <c r="BB13203" s="138">
        <f t="shared" ca="1" si="223"/>
        <v>1</v>
      </c>
    </row>
    <row r="13204" spans="52:54" ht="15.75" customHeight="1">
      <c r="AZ13204" s="138">
        <f t="shared" ca="1" si="221"/>
        <v>139000</v>
      </c>
      <c r="BA13204" s="138">
        <f t="shared" ca="1" si="222"/>
        <v>138999</v>
      </c>
      <c r="BB13204" s="138">
        <f t="shared" ca="1" si="223"/>
        <v>1</v>
      </c>
    </row>
    <row r="13205" spans="52:54" ht="15.75" customHeight="1">
      <c r="AZ13205" s="138">
        <f t="shared" ca="1" si="221"/>
        <v>200000</v>
      </c>
      <c r="BA13205" s="138">
        <f t="shared" ca="1" si="222"/>
        <v>199999</v>
      </c>
      <c r="BB13205" s="138">
        <f t="shared" ca="1" si="223"/>
        <v>1</v>
      </c>
    </row>
    <row r="13206" spans="52:54" ht="15.75" customHeight="1">
      <c r="AZ13206" s="138">
        <f t="shared" ca="1" si="221"/>
        <v>314000</v>
      </c>
      <c r="BA13206" s="138">
        <f t="shared" ca="1" si="222"/>
        <v>313999</v>
      </c>
      <c r="BB13206" s="138">
        <f t="shared" ca="1" si="223"/>
        <v>1</v>
      </c>
    </row>
    <row r="13207" spans="52:54" ht="15.75" customHeight="1">
      <c r="AZ13207" s="138">
        <f t="shared" ca="1" si="221"/>
        <v>172000</v>
      </c>
      <c r="BA13207" s="138">
        <f t="shared" ca="1" si="222"/>
        <v>171999</v>
      </c>
      <c r="BB13207" s="138">
        <f t="shared" ca="1" si="223"/>
        <v>1</v>
      </c>
    </row>
    <row r="13208" spans="52:54" ht="15.75" customHeight="1">
      <c r="AZ13208" s="138">
        <f t="shared" ca="1" si="221"/>
        <v>313000</v>
      </c>
      <c r="BA13208" s="138">
        <f t="shared" ca="1" si="222"/>
        <v>312999</v>
      </c>
      <c r="BB13208" s="138">
        <f t="shared" ca="1" si="223"/>
        <v>1</v>
      </c>
    </row>
    <row r="13209" spans="52:54" ht="15.75" customHeight="1">
      <c r="AZ13209" s="138">
        <f t="shared" ca="1" si="221"/>
        <v>233000</v>
      </c>
      <c r="BA13209" s="138">
        <f t="shared" ca="1" si="222"/>
        <v>232999</v>
      </c>
      <c r="BB13209" s="138">
        <f t="shared" ca="1" si="223"/>
        <v>1</v>
      </c>
    </row>
    <row r="13210" spans="52:54" ht="15.75" customHeight="1">
      <c r="AZ13210" s="138">
        <f t="shared" ca="1" si="221"/>
        <v>157000</v>
      </c>
      <c r="BA13210" s="138">
        <f t="shared" ca="1" si="222"/>
        <v>156999</v>
      </c>
      <c r="BB13210" s="138">
        <f t="shared" ca="1" si="223"/>
        <v>1</v>
      </c>
    </row>
    <row r="13211" spans="52:54" ht="15.75" customHeight="1">
      <c r="AZ13211" s="138">
        <f t="shared" ca="1" si="221"/>
        <v>195000</v>
      </c>
      <c r="BA13211" s="138">
        <f t="shared" ca="1" si="222"/>
        <v>194999</v>
      </c>
      <c r="BB13211" s="138">
        <f t="shared" ca="1" si="223"/>
        <v>1</v>
      </c>
    </row>
    <row r="13212" spans="52:54" ht="15.75" customHeight="1">
      <c r="AZ13212" s="138">
        <f t="shared" ca="1" si="221"/>
        <v>392000</v>
      </c>
      <c r="BA13212" s="138">
        <f t="shared" ca="1" si="222"/>
        <v>391999</v>
      </c>
      <c r="BB13212" s="138">
        <f t="shared" ca="1" si="223"/>
        <v>1</v>
      </c>
    </row>
    <row r="13213" spans="52:54" ht="15.75" customHeight="1">
      <c r="AZ13213" s="138">
        <f t="shared" ca="1" si="221"/>
        <v>111000</v>
      </c>
      <c r="BA13213" s="138">
        <f t="shared" ca="1" si="222"/>
        <v>110999</v>
      </c>
      <c r="BB13213" s="138">
        <f t="shared" ca="1" si="223"/>
        <v>1</v>
      </c>
    </row>
    <row r="13214" spans="52:54" ht="15.75" customHeight="1">
      <c r="AZ13214" s="138">
        <f t="shared" ca="1" si="221"/>
        <v>142000</v>
      </c>
      <c r="BA13214" s="138">
        <f t="shared" ca="1" si="222"/>
        <v>141999</v>
      </c>
      <c r="BB13214" s="138">
        <f t="shared" ca="1" si="223"/>
        <v>1</v>
      </c>
    </row>
    <row r="13215" spans="52:54" ht="15.75" customHeight="1">
      <c r="AZ13215" s="138">
        <f t="shared" ca="1" si="221"/>
        <v>280000</v>
      </c>
      <c r="BA13215" s="138">
        <f t="shared" ca="1" si="222"/>
        <v>279999</v>
      </c>
      <c r="BB13215" s="138">
        <f t="shared" ca="1" si="223"/>
        <v>1</v>
      </c>
    </row>
    <row r="13216" spans="52:54" ht="15.75" customHeight="1">
      <c r="AZ13216" s="138">
        <f t="shared" ca="1" si="221"/>
        <v>395000</v>
      </c>
      <c r="BA13216" s="138">
        <f t="shared" ca="1" si="222"/>
        <v>394999</v>
      </c>
      <c r="BB13216" s="138">
        <f t="shared" ca="1" si="223"/>
        <v>1</v>
      </c>
    </row>
    <row r="13217" spans="52:54" ht="15.75" customHeight="1">
      <c r="AZ13217" s="138">
        <f t="shared" ca="1" si="221"/>
        <v>151000</v>
      </c>
      <c r="BA13217" s="138">
        <f t="shared" ca="1" si="222"/>
        <v>150999</v>
      </c>
      <c r="BB13217" s="138">
        <f t="shared" ca="1" si="223"/>
        <v>1</v>
      </c>
    </row>
    <row r="13218" spans="52:54" ht="15.75" customHeight="1">
      <c r="AZ13218" s="138">
        <f t="shared" ca="1" si="221"/>
        <v>121000</v>
      </c>
      <c r="BA13218" s="138">
        <f t="shared" ca="1" si="222"/>
        <v>120999</v>
      </c>
      <c r="BB13218" s="138">
        <f t="shared" ca="1" si="223"/>
        <v>1</v>
      </c>
    </row>
    <row r="13219" spans="52:54" ht="15.75" customHeight="1">
      <c r="AZ13219" s="138">
        <f t="shared" ca="1" si="221"/>
        <v>330000</v>
      </c>
      <c r="BA13219" s="138">
        <f t="shared" ca="1" si="222"/>
        <v>329999</v>
      </c>
      <c r="BB13219" s="138">
        <f t="shared" ca="1" si="223"/>
        <v>1</v>
      </c>
    </row>
    <row r="13220" spans="52:54" ht="15.75" customHeight="1">
      <c r="AZ13220" s="138">
        <f t="shared" ca="1" si="221"/>
        <v>374000</v>
      </c>
      <c r="BA13220" s="138">
        <f t="shared" ca="1" si="222"/>
        <v>373999</v>
      </c>
      <c r="BB13220" s="138">
        <f t="shared" ca="1" si="223"/>
        <v>1</v>
      </c>
    </row>
    <row r="13221" spans="52:54" ht="15.75" customHeight="1">
      <c r="AZ13221" s="138">
        <f t="shared" ca="1" si="221"/>
        <v>222000</v>
      </c>
      <c r="BA13221" s="138">
        <f t="shared" ca="1" si="222"/>
        <v>221999</v>
      </c>
      <c r="BB13221" s="138">
        <f t="shared" ca="1" si="223"/>
        <v>1</v>
      </c>
    </row>
    <row r="13222" spans="52:54" ht="15.75" customHeight="1">
      <c r="AZ13222" s="138">
        <f t="shared" ca="1" si="221"/>
        <v>258000</v>
      </c>
      <c r="BA13222" s="138">
        <f t="shared" ca="1" si="222"/>
        <v>257999</v>
      </c>
      <c r="BB13222" s="138">
        <f t="shared" ca="1" si="223"/>
        <v>1</v>
      </c>
    </row>
    <row r="13223" spans="52:54" ht="15.75" customHeight="1">
      <c r="AZ13223" s="138">
        <f t="shared" ca="1" si="221"/>
        <v>137000</v>
      </c>
      <c r="BA13223" s="138">
        <f t="shared" ca="1" si="222"/>
        <v>136999</v>
      </c>
      <c r="BB13223" s="138">
        <f t="shared" ca="1" si="223"/>
        <v>1</v>
      </c>
    </row>
    <row r="13224" spans="52:54" ht="15.75" customHeight="1">
      <c r="AZ13224" s="138">
        <f t="shared" ca="1" si="221"/>
        <v>315000</v>
      </c>
      <c r="BA13224" s="138">
        <f t="shared" ca="1" si="222"/>
        <v>314999</v>
      </c>
      <c r="BB13224" s="138">
        <f t="shared" ca="1" si="223"/>
        <v>1</v>
      </c>
    </row>
    <row r="13225" spans="52:54" ht="15.75" customHeight="1">
      <c r="AZ13225" s="138">
        <f t="shared" ca="1" si="221"/>
        <v>106000</v>
      </c>
      <c r="BA13225" s="138">
        <f t="shared" ca="1" si="222"/>
        <v>105999</v>
      </c>
      <c r="BB13225" s="138">
        <f t="shared" ca="1" si="223"/>
        <v>1</v>
      </c>
    </row>
    <row r="13226" spans="52:54" ht="15.75" customHeight="1">
      <c r="AZ13226" s="138">
        <f t="shared" ca="1" si="221"/>
        <v>387000</v>
      </c>
      <c r="BA13226" s="138">
        <f t="shared" ca="1" si="222"/>
        <v>386999</v>
      </c>
      <c r="BB13226" s="138">
        <f t="shared" ca="1" si="223"/>
        <v>1</v>
      </c>
    </row>
    <row r="13227" spans="52:54" ht="15.75" customHeight="1">
      <c r="AZ13227" s="138">
        <f t="shared" ca="1" si="221"/>
        <v>172000</v>
      </c>
      <c r="BA13227" s="138">
        <f t="shared" ca="1" si="222"/>
        <v>171999</v>
      </c>
      <c r="BB13227" s="138">
        <f t="shared" ca="1" si="223"/>
        <v>1</v>
      </c>
    </row>
    <row r="13228" spans="52:54" ht="15.75" customHeight="1">
      <c r="AZ13228" s="138">
        <f t="shared" ca="1" si="221"/>
        <v>308000</v>
      </c>
      <c r="BA13228" s="138">
        <f t="shared" ca="1" si="222"/>
        <v>307999</v>
      </c>
      <c r="BB13228" s="138">
        <f t="shared" ca="1" si="223"/>
        <v>1</v>
      </c>
    </row>
    <row r="13229" spans="52:54" ht="15.75" customHeight="1">
      <c r="AZ13229" s="138">
        <f t="shared" ca="1" si="221"/>
        <v>390000</v>
      </c>
      <c r="BA13229" s="138">
        <f t="shared" ca="1" si="222"/>
        <v>389999</v>
      </c>
      <c r="BB13229" s="138">
        <f t="shared" ca="1" si="223"/>
        <v>1</v>
      </c>
    </row>
    <row r="13230" spans="52:54" ht="15.75" customHeight="1">
      <c r="AZ13230" s="138">
        <f t="shared" ca="1" si="221"/>
        <v>130000</v>
      </c>
      <c r="BA13230" s="138">
        <f t="shared" ca="1" si="222"/>
        <v>129999</v>
      </c>
      <c r="BB13230" s="138">
        <f t="shared" ca="1" si="223"/>
        <v>1</v>
      </c>
    </row>
    <row r="13231" spans="52:54" ht="15.75" customHeight="1">
      <c r="AZ13231" s="138">
        <f t="shared" ca="1" si="221"/>
        <v>341000</v>
      </c>
      <c r="BA13231" s="138">
        <f t="shared" ca="1" si="222"/>
        <v>340999</v>
      </c>
      <c r="BB13231" s="138">
        <f t="shared" ca="1" si="223"/>
        <v>1</v>
      </c>
    </row>
    <row r="13232" spans="52:54" ht="15.75" customHeight="1">
      <c r="AZ13232" s="138">
        <f t="shared" ca="1" si="221"/>
        <v>344000</v>
      </c>
      <c r="BA13232" s="138">
        <f t="shared" ca="1" si="222"/>
        <v>343999</v>
      </c>
      <c r="BB13232" s="138">
        <f t="shared" ca="1" si="223"/>
        <v>1</v>
      </c>
    </row>
    <row r="13233" spans="52:54" ht="15.75" customHeight="1">
      <c r="AZ13233" s="138">
        <f t="shared" ca="1" si="221"/>
        <v>309000</v>
      </c>
      <c r="BA13233" s="138">
        <f t="shared" ca="1" si="222"/>
        <v>308999</v>
      </c>
      <c r="BB13233" s="138">
        <f t="shared" ca="1" si="223"/>
        <v>1</v>
      </c>
    </row>
    <row r="13234" spans="52:54" ht="15.75" customHeight="1">
      <c r="AZ13234" s="138">
        <f t="shared" ca="1" si="221"/>
        <v>224000</v>
      </c>
      <c r="BA13234" s="138">
        <f t="shared" ca="1" si="222"/>
        <v>223999</v>
      </c>
      <c r="BB13234" s="138">
        <f t="shared" ca="1" si="223"/>
        <v>1</v>
      </c>
    </row>
    <row r="13235" spans="52:54" ht="15.75" customHeight="1">
      <c r="AZ13235" s="138">
        <f t="shared" ca="1" si="221"/>
        <v>384000</v>
      </c>
      <c r="BA13235" s="138">
        <f t="shared" ca="1" si="222"/>
        <v>383999</v>
      </c>
      <c r="BB13235" s="138">
        <f t="shared" ca="1" si="223"/>
        <v>1</v>
      </c>
    </row>
    <row r="13236" spans="52:54" ht="15.75" customHeight="1">
      <c r="AZ13236" s="138">
        <f t="shared" ca="1" si="221"/>
        <v>239000</v>
      </c>
      <c r="BA13236" s="138">
        <f t="shared" ca="1" si="222"/>
        <v>238999</v>
      </c>
      <c r="BB13236" s="138">
        <f t="shared" ca="1" si="223"/>
        <v>1</v>
      </c>
    </row>
    <row r="13237" spans="52:54" ht="15.75" customHeight="1">
      <c r="AZ13237" s="138">
        <f t="shared" ca="1" si="221"/>
        <v>290000</v>
      </c>
      <c r="BA13237" s="138">
        <f t="shared" ca="1" si="222"/>
        <v>289999</v>
      </c>
      <c r="BB13237" s="138">
        <f t="shared" ca="1" si="223"/>
        <v>1</v>
      </c>
    </row>
    <row r="13238" spans="52:54" ht="15.75" customHeight="1">
      <c r="AZ13238" s="138">
        <f t="shared" ca="1" si="221"/>
        <v>236000</v>
      </c>
      <c r="BA13238" s="138">
        <f t="shared" ca="1" si="222"/>
        <v>235999</v>
      </c>
      <c r="BB13238" s="138">
        <f t="shared" ca="1" si="223"/>
        <v>1</v>
      </c>
    </row>
    <row r="13239" spans="52:54" ht="15.75" customHeight="1">
      <c r="AZ13239" s="138">
        <f t="shared" ca="1" si="221"/>
        <v>397000</v>
      </c>
      <c r="BA13239" s="138">
        <f t="shared" ca="1" si="222"/>
        <v>396999</v>
      </c>
      <c r="BB13239" s="138">
        <f t="shared" ca="1" si="223"/>
        <v>1</v>
      </c>
    </row>
    <row r="13240" spans="52:54" ht="15.75" customHeight="1">
      <c r="AZ13240" s="138">
        <f t="shared" ca="1" si="221"/>
        <v>155000</v>
      </c>
      <c r="BA13240" s="138">
        <f t="shared" ca="1" si="222"/>
        <v>154999</v>
      </c>
      <c r="BB13240" s="138">
        <f t="shared" ca="1" si="223"/>
        <v>1</v>
      </c>
    </row>
    <row r="13241" spans="52:54" ht="15.75" customHeight="1">
      <c r="AZ13241" s="138">
        <f t="shared" ca="1" si="221"/>
        <v>296000</v>
      </c>
      <c r="BA13241" s="138">
        <f t="shared" ca="1" si="222"/>
        <v>295999</v>
      </c>
      <c r="BB13241" s="138">
        <f t="shared" ca="1" si="223"/>
        <v>1</v>
      </c>
    </row>
    <row r="13242" spans="52:54" ht="15.75" customHeight="1">
      <c r="AZ13242" s="138">
        <f t="shared" ca="1" si="221"/>
        <v>260000</v>
      </c>
      <c r="BA13242" s="138">
        <f t="shared" ca="1" si="222"/>
        <v>259999</v>
      </c>
      <c r="BB13242" s="138">
        <f t="shared" ca="1" si="223"/>
        <v>1</v>
      </c>
    </row>
    <row r="13243" spans="52:54" ht="15.75" customHeight="1">
      <c r="AZ13243" s="138">
        <f t="shared" ca="1" si="221"/>
        <v>204000</v>
      </c>
      <c r="BA13243" s="138">
        <f t="shared" ca="1" si="222"/>
        <v>203999</v>
      </c>
      <c r="BB13243" s="138">
        <f t="shared" ca="1" si="223"/>
        <v>1</v>
      </c>
    </row>
    <row r="13244" spans="52:54" ht="15.75" customHeight="1">
      <c r="AZ13244" s="138">
        <f t="shared" ca="1" si="221"/>
        <v>198000</v>
      </c>
      <c r="BA13244" s="138">
        <f t="shared" ca="1" si="222"/>
        <v>197999</v>
      </c>
      <c r="BB13244" s="138">
        <f t="shared" ca="1" si="223"/>
        <v>1</v>
      </c>
    </row>
    <row r="13245" spans="52:54" ht="15.75" customHeight="1">
      <c r="AZ13245" s="138">
        <f t="shared" ca="1" si="221"/>
        <v>106000</v>
      </c>
      <c r="BA13245" s="138">
        <f t="shared" ca="1" si="222"/>
        <v>105999</v>
      </c>
      <c r="BB13245" s="138">
        <f t="shared" ca="1" si="223"/>
        <v>1</v>
      </c>
    </row>
    <row r="13246" spans="52:54" ht="15.75" customHeight="1">
      <c r="AZ13246" s="138">
        <f t="shared" ca="1" si="221"/>
        <v>183000</v>
      </c>
      <c r="BA13246" s="138">
        <f t="shared" ca="1" si="222"/>
        <v>182999</v>
      </c>
      <c r="BB13246" s="138">
        <f t="shared" ca="1" si="223"/>
        <v>1</v>
      </c>
    </row>
    <row r="13247" spans="52:54" ht="15.75" customHeight="1">
      <c r="AZ13247" s="138">
        <f t="shared" ca="1" si="221"/>
        <v>242000</v>
      </c>
      <c r="BA13247" s="138">
        <f t="shared" ca="1" si="222"/>
        <v>241999</v>
      </c>
      <c r="BB13247" s="138">
        <f t="shared" ca="1" si="223"/>
        <v>1</v>
      </c>
    </row>
    <row r="13248" spans="52:54" ht="15.75" customHeight="1">
      <c r="AZ13248" s="138">
        <f t="shared" ca="1" si="221"/>
        <v>362000</v>
      </c>
      <c r="BA13248" s="138">
        <f t="shared" ca="1" si="222"/>
        <v>361999</v>
      </c>
      <c r="BB13248" s="138">
        <f t="shared" ca="1" si="223"/>
        <v>1</v>
      </c>
    </row>
    <row r="13249" spans="52:54" ht="15.75" customHeight="1">
      <c r="AZ13249" s="138">
        <f t="shared" ca="1" si="221"/>
        <v>224000</v>
      </c>
      <c r="BA13249" s="138">
        <f t="shared" ca="1" si="222"/>
        <v>223999</v>
      </c>
      <c r="BB13249" s="138">
        <f t="shared" ca="1" si="223"/>
        <v>1</v>
      </c>
    </row>
    <row r="13250" spans="52:54" ht="15.75" customHeight="1">
      <c r="AZ13250" s="138">
        <f t="shared" ca="1" si="221"/>
        <v>302000</v>
      </c>
      <c r="BA13250" s="138">
        <f t="shared" ca="1" si="222"/>
        <v>301999</v>
      </c>
      <c r="BB13250" s="138">
        <f t="shared" ca="1" si="223"/>
        <v>1</v>
      </c>
    </row>
    <row r="13251" spans="52:54" ht="15.75" customHeight="1">
      <c r="AZ13251" s="138">
        <f t="shared" ca="1" si="221"/>
        <v>310000</v>
      </c>
      <c r="BA13251" s="138">
        <f t="shared" ca="1" si="222"/>
        <v>309999</v>
      </c>
      <c r="BB13251" s="138">
        <f t="shared" ca="1" si="223"/>
        <v>1</v>
      </c>
    </row>
    <row r="13252" spans="52:54" ht="15.75" customHeight="1">
      <c r="AZ13252" s="138">
        <f t="shared" ca="1" si="221"/>
        <v>393000</v>
      </c>
      <c r="BA13252" s="138">
        <f t="shared" ca="1" si="222"/>
        <v>392999</v>
      </c>
      <c r="BB13252" s="138">
        <f t="shared" ca="1" si="223"/>
        <v>1</v>
      </c>
    </row>
    <row r="13253" spans="52:54" ht="15.75" customHeight="1">
      <c r="AZ13253" s="138">
        <f t="shared" ca="1" si="221"/>
        <v>240000</v>
      </c>
      <c r="BA13253" s="138">
        <f t="shared" ca="1" si="222"/>
        <v>239999</v>
      </c>
      <c r="BB13253" s="138">
        <f t="shared" ca="1" si="223"/>
        <v>1</v>
      </c>
    </row>
    <row r="13254" spans="52:54" ht="15.75" customHeight="1">
      <c r="AZ13254" s="138">
        <f t="shared" ca="1" si="221"/>
        <v>364000</v>
      </c>
      <c r="BA13254" s="138">
        <f t="shared" ca="1" si="222"/>
        <v>363999</v>
      </c>
      <c r="BB13254" s="138">
        <f t="shared" ca="1" si="223"/>
        <v>1</v>
      </c>
    </row>
    <row r="13255" spans="52:54" ht="15.75" customHeight="1">
      <c r="AZ13255" s="138">
        <f t="shared" ca="1" si="221"/>
        <v>310000</v>
      </c>
      <c r="BA13255" s="138">
        <f t="shared" ca="1" si="222"/>
        <v>309999</v>
      </c>
      <c r="BB13255" s="138">
        <f t="shared" ca="1" si="223"/>
        <v>1</v>
      </c>
    </row>
    <row r="13256" spans="52:54" ht="15.75" customHeight="1">
      <c r="AZ13256" s="138">
        <f t="shared" ca="1" si="221"/>
        <v>113000</v>
      </c>
      <c r="BA13256" s="138">
        <f t="shared" ca="1" si="222"/>
        <v>112999</v>
      </c>
      <c r="BB13256" s="138">
        <f t="shared" ca="1" si="223"/>
        <v>1</v>
      </c>
    </row>
    <row r="13257" spans="52:54" ht="15.75" customHeight="1">
      <c r="AZ13257" s="138">
        <f t="shared" ca="1" si="221"/>
        <v>144000</v>
      </c>
      <c r="BA13257" s="138">
        <f t="shared" ca="1" si="222"/>
        <v>143999</v>
      </c>
      <c r="BB13257" s="138">
        <f t="shared" ca="1" si="223"/>
        <v>1</v>
      </c>
    </row>
    <row r="13258" spans="52:54" ht="15.75" customHeight="1">
      <c r="AZ13258" s="138">
        <f t="shared" ca="1" si="221"/>
        <v>153000</v>
      </c>
      <c r="BA13258" s="138">
        <f t="shared" ca="1" si="222"/>
        <v>152999</v>
      </c>
      <c r="BB13258" s="138">
        <f t="shared" ca="1" si="223"/>
        <v>1</v>
      </c>
    </row>
    <row r="13259" spans="52:54" ht="15.75" customHeight="1">
      <c r="AZ13259" s="138">
        <f t="shared" ca="1" si="221"/>
        <v>101000</v>
      </c>
      <c r="BA13259" s="138">
        <f t="shared" ca="1" si="222"/>
        <v>100999</v>
      </c>
      <c r="BB13259" s="138">
        <f t="shared" ca="1" si="223"/>
        <v>1</v>
      </c>
    </row>
    <row r="13260" spans="52:54" ht="15.75" customHeight="1">
      <c r="AZ13260" s="138">
        <f t="shared" ca="1" si="221"/>
        <v>209000</v>
      </c>
      <c r="BA13260" s="138">
        <f t="shared" ca="1" si="222"/>
        <v>208999</v>
      </c>
      <c r="BB13260" s="138">
        <f t="shared" ca="1" si="223"/>
        <v>1</v>
      </c>
    </row>
    <row r="13261" spans="52:54" ht="15.75" customHeight="1">
      <c r="AZ13261" s="138">
        <f t="shared" ca="1" si="221"/>
        <v>286000</v>
      </c>
      <c r="BA13261" s="138">
        <f t="shared" ca="1" si="222"/>
        <v>285999</v>
      </c>
      <c r="BB13261" s="138">
        <f t="shared" ca="1" si="223"/>
        <v>1</v>
      </c>
    </row>
    <row r="13262" spans="52:54" ht="15.75" customHeight="1">
      <c r="AZ13262" s="138">
        <f t="shared" ca="1" si="221"/>
        <v>234000</v>
      </c>
      <c r="BA13262" s="138">
        <f t="shared" ca="1" si="222"/>
        <v>233999</v>
      </c>
      <c r="BB13262" s="138">
        <f t="shared" ca="1" si="223"/>
        <v>1</v>
      </c>
    </row>
    <row r="13263" spans="52:54" ht="15.75" customHeight="1">
      <c r="AZ13263" s="138">
        <f t="shared" ca="1" si="221"/>
        <v>171000</v>
      </c>
      <c r="BA13263" s="138">
        <f t="shared" ca="1" si="222"/>
        <v>170999</v>
      </c>
      <c r="BB13263" s="138">
        <f t="shared" ca="1" si="223"/>
        <v>1</v>
      </c>
    </row>
    <row r="13264" spans="52:54" ht="15.75" customHeight="1">
      <c r="AZ13264" s="138">
        <f t="shared" ref="AZ13264:AZ13518" ca="1" si="224">RANDBETWEEN(100,400)*1000</f>
        <v>243000</v>
      </c>
      <c r="BA13264" s="138">
        <f t="shared" ref="BA13264:BA13518" ca="1" si="225">+AZ13264-1</f>
        <v>242999</v>
      </c>
      <c r="BB13264" s="138">
        <f t="shared" ref="BB13264:BB13518" ca="1" si="226">+AZ13264-BA13264</f>
        <v>1</v>
      </c>
    </row>
    <row r="13265" spans="52:54" ht="15.75" customHeight="1">
      <c r="AZ13265" s="138">
        <f t="shared" ca="1" si="224"/>
        <v>325000</v>
      </c>
      <c r="BA13265" s="138">
        <f t="shared" ca="1" si="225"/>
        <v>324999</v>
      </c>
      <c r="BB13265" s="138">
        <f t="shared" ca="1" si="226"/>
        <v>1</v>
      </c>
    </row>
    <row r="13266" spans="52:54" ht="15.75" customHeight="1">
      <c r="AZ13266" s="138">
        <f t="shared" ca="1" si="224"/>
        <v>155000</v>
      </c>
      <c r="BA13266" s="138">
        <f t="shared" ca="1" si="225"/>
        <v>154999</v>
      </c>
      <c r="BB13266" s="138">
        <f t="shared" ca="1" si="226"/>
        <v>1</v>
      </c>
    </row>
    <row r="13267" spans="52:54" ht="15.75" customHeight="1">
      <c r="AZ13267" s="138">
        <f t="shared" ca="1" si="224"/>
        <v>155000</v>
      </c>
      <c r="BA13267" s="138">
        <f t="shared" ca="1" si="225"/>
        <v>154999</v>
      </c>
      <c r="BB13267" s="138">
        <f t="shared" ca="1" si="226"/>
        <v>1</v>
      </c>
    </row>
    <row r="13268" spans="52:54" ht="15.75" customHeight="1">
      <c r="AZ13268" s="138">
        <f t="shared" ca="1" si="224"/>
        <v>239000</v>
      </c>
      <c r="BA13268" s="138">
        <f t="shared" ca="1" si="225"/>
        <v>238999</v>
      </c>
      <c r="BB13268" s="138">
        <f t="shared" ca="1" si="226"/>
        <v>1</v>
      </c>
    </row>
    <row r="13269" spans="52:54" ht="15.75" customHeight="1">
      <c r="AZ13269" s="138">
        <f t="shared" ca="1" si="224"/>
        <v>219000</v>
      </c>
      <c r="BA13269" s="138">
        <f t="shared" ca="1" si="225"/>
        <v>218999</v>
      </c>
      <c r="BB13269" s="138">
        <f t="shared" ca="1" si="226"/>
        <v>1</v>
      </c>
    </row>
    <row r="13270" spans="52:54" ht="15.75" customHeight="1">
      <c r="AZ13270" s="138">
        <f t="shared" ca="1" si="224"/>
        <v>326000</v>
      </c>
      <c r="BA13270" s="138">
        <f t="shared" ca="1" si="225"/>
        <v>325999</v>
      </c>
      <c r="BB13270" s="138">
        <f t="shared" ca="1" si="226"/>
        <v>1</v>
      </c>
    </row>
    <row r="13271" spans="52:54" ht="15.75" customHeight="1">
      <c r="AZ13271" s="138">
        <f t="shared" ca="1" si="224"/>
        <v>261000</v>
      </c>
      <c r="BA13271" s="138">
        <f t="shared" ca="1" si="225"/>
        <v>260999</v>
      </c>
      <c r="BB13271" s="138">
        <f t="shared" ca="1" si="226"/>
        <v>1</v>
      </c>
    </row>
    <row r="13272" spans="52:54" ht="15.75" customHeight="1">
      <c r="AZ13272" s="138">
        <f t="shared" ca="1" si="224"/>
        <v>350000</v>
      </c>
      <c r="BA13272" s="138">
        <f t="shared" ca="1" si="225"/>
        <v>349999</v>
      </c>
      <c r="BB13272" s="138">
        <f t="shared" ca="1" si="226"/>
        <v>1</v>
      </c>
    </row>
    <row r="13273" spans="52:54" ht="15.75" customHeight="1">
      <c r="AZ13273" s="138">
        <f t="shared" ca="1" si="224"/>
        <v>235000</v>
      </c>
      <c r="BA13273" s="138">
        <f t="shared" ca="1" si="225"/>
        <v>234999</v>
      </c>
      <c r="BB13273" s="138">
        <f t="shared" ca="1" si="226"/>
        <v>1</v>
      </c>
    </row>
    <row r="13274" spans="52:54" ht="15.75" customHeight="1">
      <c r="AZ13274" s="138">
        <f t="shared" ca="1" si="224"/>
        <v>250000</v>
      </c>
      <c r="BA13274" s="138">
        <f t="shared" ca="1" si="225"/>
        <v>249999</v>
      </c>
      <c r="BB13274" s="138">
        <f t="shared" ca="1" si="226"/>
        <v>1</v>
      </c>
    </row>
    <row r="13275" spans="52:54" ht="15.75" customHeight="1">
      <c r="AZ13275" s="138">
        <f t="shared" ca="1" si="224"/>
        <v>117000</v>
      </c>
      <c r="BA13275" s="138">
        <f t="shared" ca="1" si="225"/>
        <v>116999</v>
      </c>
      <c r="BB13275" s="138">
        <f t="shared" ca="1" si="226"/>
        <v>1</v>
      </c>
    </row>
    <row r="13276" spans="52:54" ht="15.75" customHeight="1">
      <c r="AZ13276" s="138">
        <f t="shared" ca="1" si="224"/>
        <v>368000</v>
      </c>
      <c r="BA13276" s="138">
        <f t="shared" ca="1" si="225"/>
        <v>367999</v>
      </c>
      <c r="BB13276" s="138">
        <f t="shared" ca="1" si="226"/>
        <v>1</v>
      </c>
    </row>
    <row r="13277" spans="52:54" ht="15.75" customHeight="1">
      <c r="AZ13277" s="138">
        <f t="shared" ca="1" si="224"/>
        <v>222000</v>
      </c>
      <c r="BA13277" s="138">
        <f t="shared" ca="1" si="225"/>
        <v>221999</v>
      </c>
      <c r="BB13277" s="138">
        <f t="shared" ca="1" si="226"/>
        <v>1</v>
      </c>
    </row>
    <row r="13278" spans="52:54" ht="15.75" customHeight="1">
      <c r="AZ13278" s="138">
        <f t="shared" ca="1" si="224"/>
        <v>172000</v>
      </c>
      <c r="BA13278" s="138">
        <f t="shared" ca="1" si="225"/>
        <v>171999</v>
      </c>
      <c r="BB13278" s="138">
        <f t="shared" ca="1" si="226"/>
        <v>1</v>
      </c>
    </row>
    <row r="13279" spans="52:54" ht="15.75" customHeight="1">
      <c r="AZ13279" s="138">
        <f t="shared" ca="1" si="224"/>
        <v>214000</v>
      </c>
      <c r="BA13279" s="138">
        <f t="shared" ca="1" si="225"/>
        <v>213999</v>
      </c>
      <c r="BB13279" s="138">
        <f t="shared" ca="1" si="226"/>
        <v>1</v>
      </c>
    </row>
    <row r="13280" spans="52:54" ht="15.75" customHeight="1">
      <c r="AZ13280" s="138">
        <f t="shared" ca="1" si="224"/>
        <v>349000</v>
      </c>
      <c r="BA13280" s="138">
        <f t="shared" ca="1" si="225"/>
        <v>348999</v>
      </c>
      <c r="BB13280" s="138">
        <f t="shared" ca="1" si="226"/>
        <v>1</v>
      </c>
    </row>
    <row r="13281" spans="52:54" ht="15.75" customHeight="1">
      <c r="AZ13281" s="138">
        <f t="shared" ca="1" si="224"/>
        <v>391000</v>
      </c>
      <c r="BA13281" s="138">
        <f t="shared" ca="1" si="225"/>
        <v>390999</v>
      </c>
      <c r="BB13281" s="138">
        <f t="shared" ca="1" si="226"/>
        <v>1</v>
      </c>
    </row>
    <row r="13282" spans="52:54" ht="15.75" customHeight="1">
      <c r="AZ13282" s="138">
        <f t="shared" ca="1" si="224"/>
        <v>150000</v>
      </c>
      <c r="BA13282" s="138">
        <f t="shared" ca="1" si="225"/>
        <v>149999</v>
      </c>
      <c r="BB13282" s="138">
        <f t="shared" ca="1" si="226"/>
        <v>1</v>
      </c>
    </row>
    <row r="13283" spans="52:54" ht="15.75" customHeight="1">
      <c r="AZ13283" s="138">
        <f t="shared" ca="1" si="224"/>
        <v>345000</v>
      </c>
      <c r="BA13283" s="138">
        <f t="shared" ca="1" si="225"/>
        <v>344999</v>
      </c>
      <c r="BB13283" s="138">
        <f t="shared" ca="1" si="226"/>
        <v>1</v>
      </c>
    </row>
    <row r="13284" spans="52:54" ht="15.75" customHeight="1">
      <c r="AZ13284" s="138">
        <f t="shared" ca="1" si="224"/>
        <v>373000</v>
      </c>
      <c r="BA13284" s="138">
        <f t="shared" ca="1" si="225"/>
        <v>372999</v>
      </c>
      <c r="BB13284" s="138">
        <f t="shared" ca="1" si="226"/>
        <v>1</v>
      </c>
    </row>
    <row r="13285" spans="52:54" ht="15.75" customHeight="1">
      <c r="AZ13285" s="138">
        <f t="shared" ca="1" si="224"/>
        <v>212000</v>
      </c>
      <c r="BA13285" s="138">
        <f t="shared" ca="1" si="225"/>
        <v>211999</v>
      </c>
      <c r="BB13285" s="138">
        <f t="shared" ca="1" si="226"/>
        <v>1</v>
      </c>
    </row>
    <row r="13286" spans="52:54" ht="15.75" customHeight="1">
      <c r="AZ13286" s="138">
        <f t="shared" ca="1" si="224"/>
        <v>244000</v>
      </c>
      <c r="BA13286" s="138">
        <f t="shared" ca="1" si="225"/>
        <v>243999</v>
      </c>
      <c r="BB13286" s="138">
        <f t="shared" ca="1" si="226"/>
        <v>1</v>
      </c>
    </row>
    <row r="13287" spans="52:54" ht="15.75" customHeight="1">
      <c r="AZ13287" s="138">
        <f t="shared" ca="1" si="224"/>
        <v>138000</v>
      </c>
      <c r="BA13287" s="138">
        <f t="shared" ca="1" si="225"/>
        <v>137999</v>
      </c>
      <c r="BB13287" s="138">
        <f t="shared" ca="1" si="226"/>
        <v>1</v>
      </c>
    </row>
    <row r="13288" spans="52:54" ht="15.75" customHeight="1">
      <c r="AZ13288" s="138">
        <f t="shared" ca="1" si="224"/>
        <v>167000</v>
      </c>
      <c r="BA13288" s="138">
        <f t="shared" ca="1" si="225"/>
        <v>166999</v>
      </c>
      <c r="BB13288" s="138">
        <f t="shared" ca="1" si="226"/>
        <v>1</v>
      </c>
    </row>
    <row r="13289" spans="52:54" ht="15.75" customHeight="1">
      <c r="AZ13289" s="138">
        <f t="shared" ca="1" si="224"/>
        <v>374000</v>
      </c>
      <c r="BA13289" s="138">
        <f t="shared" ca="1" si="225"/>
        <v>373999</v>
      </c>
      <c r="BB13289" s="138">
        <f t="shared" ca="1" si="226"/>
        <v>1</v>
      </c>
    </row>
    <row r="13290" spans="52:54" ht="15.75" customHeight="1">
      <c r="AZ13290" s="138">
        <f t="shared" ca="1" si="224"/>
        <v>124000</v>
      </c>
      <c r="BA13290" s="138">
        <f t="shared" ca="1" si="225"/>
        <v>123999</v>
      </c>
      <c r="BB13290" s="138">
        <f t="shared" ca="1" si="226"/>
        <v>1</v>
      </c>
    </row>
    <row r="13291" spans="52:54" ht="15.75" customHeight="1">
      <c r="AZ13291" s="138">
        <f t="shared" ca="1" si="224"/>
        <v>257000</v>
      </c>
      <c r="BA13291" s="138">
        <f t="shared" ca="1" si="225"/>
        <v>256999</v>
      </c>
      <c r="BB13291" s="138">
        <f t="shared" ca="1" si="226"/>
        <v>1</v>
      </c>
    </row>
    <row r="13292" spans="52:54" ht="15.75" customHeight="1">
      <c r="AZ13292" s="138">
        <f t="shared" ca="1" si="224"/>
        <v>148000</v>
      </c>
      <c r="BA13292" s="138">
        <f t="shared" ca="1" si="225"/>
        <v>147999</v>
      </c>
      <c r="BB13292" s="138">
        <f t="shared" ca="1" si="226"/>
        <v>1</v>
      </c>
    </row>
    <row r="13293" spans="52:54" ht="15.75" customHeight="1">
      <c r="AZ13293" s="138">
        <f t="shared" ca="1" si="224"/>
        <v>148000</v>
      </c>
      <c r="BA13293" s="138">
        <f t="shared" ca="1" si="225"/>
        <v>147999</v>
      </c>
      <c r="BB13293" s="138">
        <f t="shared" ca="1" si="226"/>
        <v>1</v>
      </c>
    </row>
    <row r="13294" spans="52:54" ht="15.75" customHeight="1">
      <c r="AZ13294" s="138">
        <f t="shared" ca="1" si="224"/>
        <v>345000</v>
      </c>
      <c r="BA13294" s="138">
        <f t="shared" ca="1" si="225"/>
        <v>344999</v>
      </c>
      <c r="BB13294" s="138">
        <f t="shared" ca="1" si="226"/>
        <v>1</v>
      </c>
    </row>
    <row r="13295" spans="52:54" ht="15.75" customHeight="1">
      <c r="AZ13295" s="138">
        <f t="shared" ca="1" si="224"/>
        <v>259000</v>
      </c>
      <c r="BA13295" s="138">
        <f t="shared" ca="1" si="225"/>
        <v>258999</v>
      </c>
      <c r="BB13295" s="138">
        <f t="shared" ca="1" si="226"/>
        <v>1</v>
      </c>
    </row>
    <row r="13296" spans="52:54" ht="15.75" customHeight="1">
      <c r="AZ13296" s="138">
        <f t="shared" ca="1" si="224"/>
        <v>316000</v>
      </c>
      <c r="BA13296" s="138">
        <f t="shared" ca="1" si="225"/>
        <v>315999</v>
      </c>
      <c r="BB13296" s="138">
        <f t="shared" ca="1" si="226"/>
        <v>1</v>
      </c>
    </row>
    <row r="13297" spans="52:54" ht="15.75" customHeight="1">
      <c r="AZ13297" s="138">
        <f t="shared" ca="1" si="224"/>
        <v>323000</v>
      </c>
      <c r="BA13297" s="138">
        <f t="shared" ca="1" si="225"/>
        <v>322999</v>
      </c>
      <c r="BB13297" s="138">
        <f t="shared" ca="1" si="226"/>
        <v>1</v>
      </c>
    </row>
    <row r="13298" spans="52:54" ht="15.75" customHeight="1">
      <c r="AZ13298" s="138">
        <f t="shared" ca="1" si="224"/>
        <v>293000</v>
      </c>
      <c r="BA13298" s="138">
        <f t="shared" ca="1" si="225"/>
        <v>292999</v>
      </c>
      <c r="BB13298" s="138">
        <f t="shared" ca="1" si="226"/>
        <v>1</v>
      </c>
    </row>
    <row r="13299" spans="52:54" ht="15.75" customHeight="1">
      <c r="AZ13299" s="138">
        <f t="shared" ca="1" si="224"/>
        <v>353000</v>
      </c>
      <c r="BA13299" s="138">
        <f t="shared" ca="1" si="225"/>
        <v>352999</v>
      </c>
      <c r="BB13299" s="138">
        <f t="shared" ca="1" si="226"/>
        <v>1</v>
      </c>
    </row>
    <row r="13300" spans="52:54" ht="15.75" customHeight="1">
      <c r="AZ13300" s="138">
        <f t="shared" ca="1" si="224"/>
        <v>255000</v>
      </c>
      <c r="BA13300" s="138">
        <f t="shared" ca="1" si="225"/>
        <v>254999</v>
      </c>
      <c r="BB13300" s="138">
        <f t="shared" ca="1" si="226"/>
        <v>1</v>
      </c>
    </row>
    <row r="13301" spans="52:54" ht="15.75" customHeight="1">
      <c r="AZ13301" s="138">
        <f t="shared" ca="1" si="224"/>
        <v>190000</v>
      </c>
      <c r="BA13301" s="138">
        <f t="shared" ca="1" si="225"/>
        <v>189999</v>
      </c>
      <c r="BB13301" s="138">
        <f t="shared" ca="1" si="226"/>
        <v>1</v>
      </c>
    </row>
    <row r="13302" spans="52:54" ht="15.75" customHeight="1">
      <c r="AZ13302" s="138">
        <f t="shared" ca="1" si="224"/>
        <v>194000</v>
      </c>
      <c r="BA13302" s="138">
        <f t="shared" ca="1" si="225"/>
        <v>193999</v>
      </c>
      <c r="BB13302" s="138">
        <f t="shared" ca="1" si="226"/>
        <v>1</v>
      </c>
    </row>
    <row r="13303" spans="52:54" ht="15.75" customHeight="1">
      <c r="AZ13303" s="138">
        <f t="shared" ca="1" si="224"/>
        <v>210000</v>
      </c>
      <c r="BA13303" s="138">
        <f t="shared" ca="1" si="225"/>
        <v>209999</v>
      </c>
      <c r="BB13303" s="138">
        <f t="shared" ca="1" si="226"/>
        <v>1</v>
      </c>
    </row>
    <row r="13304" spans="52:54" ht="15.75" customHeight="1">
      <c r="AZ13304" s="138">
        <f t="shared" ca="1" si="224"/>
        <v>249000</v>
      </c>
      <c r="BA13304" s="138">
        <f t="shared" ca="1" si="225"/>
        <v>248999</v>
      </c>
      <c r="BB13304" s="138">
        <f t="shared" ca="1" si="226"/>
        <v>1</v>
      </c>
    </row>
    <row r="13305" spans="52:54" ht="15.75" customHeight="1">
      <c r="AZ13305" s="138">
        <f t="shared" ca="1" si="224"/>
        <v>263000</v>
      </c>
      <c r="BA13305" s="138">
        <f t="shared" ca="1" si="225"/>
        <v>262999</v>
      </c>
      <c r="BB13305" s="138">
        <f t="shared" ca="1" si="226"/>
        <v>1</v>
      </c>
    </row>
    <row r="13306" spans="52:54" ht="15.75" customHeight="1">
      <c r="AZ13306" s="138">
        <f t="shared" ca="1" si="224"/>
        <v>238000</v>
      </c>
      <c r="BA13306" s="138">
        <f t="shared" ca="1" si="225"/>
        <v>237999</v>
      </c>
      <c r="BB13306" s="138">
        <f t="shared" ca="1" si="226"/>
        <v>1</v>
      </c>
    </row>
    <row r="13307" spans="52:54" ht="15.75" customHeight="1">
      <c r="AZ13307" s="138">
        <f t="shared" ca="1" si="224"/>
        <v>169000</v>
      </c>
      <c r="BA13307" s="138">
        <f t="shared" ca="1" si="225"/>
        <v>168999</v>
      </c>
      <c r="BB13307" s="138">
        <f t="shared" ca="1" si="226"/>
        <v>1</v>
      </c>
    </row>
    <row r="13308" spans="52:54" ht="15.75" customHeight="1">
      <c r="AZ13308" s="138">
        <f t="shared" ca="1" si="224"/>
        <v>123000</v>
      </c>
      <c r="BA13308" s="138">
        <f t="shared" ca="1" si="225"/>
        <v>122999</v>
      </c>
      <c r="BB13308" s="138">
        <f t="shared" ca="1" si="226"/>
        <v>1</v>
      </c>
    </row>
    <row r="13309" spans="52:54" ht="15.75" customHeight="1">
      <c r="AZ13309" s="138">
        <f t="shared" ca="1" si="224"/>
        <v>328000</v>
      </c>
      <c r="BA13309" s="138">
        <f t="shared" ca="1" si="225"/>
        <v>327999</v>
      </c>
      <c r="BB13309" s="138">
        <f t="shared" ca="1" si="226"/>
        <v>1</v>
      </c>
    </row>
    <row r="13310" spans="52:54" ht="15.75" customHeight="1">
      <c r="AZ13310" s="138">
        <f t="shared" ca="1" si="224"/>
        <v>307000</v>
      </c>
      <c r="BA13310" s="138">
        <f t="shared" ca="1" si="225"/>
        <v>306999</v>
      </c>
      <c r="BB13310" s="138">
        <f t="shared" ca="1" si="226"/>
        <v>1</v>
      </c>
    </row>
    <row r="13311" spans="52:54" ht="15.75" customHeight="1">
      <c r="AZ13311" s="138">
        <f t="shared" ca="1" si="224"/>
        <v>152000</v>
      </c>
      <c r="BA13311" s="138">
        <f t="shared" ca="1" si="225"/>
        <v>151999</v>
      </c>
      <c r="BB13311" s="138">
        <f t="shared" ca="1" si="226"/>
        <v>1</v>
      </c>
    </row>
    <row r="13312" spans="52:54" ht="15.75" customHeight="1">
      <c r="AZ13312" s="138">
        <f t="shared" ca="1" si="224"/>
        <v>312000</v>
      </c>
      <c r="BA13312" s="138">
        <f t="shared" ca="1" si="225"/>
        <v>311999</v>
      </c>
      <c r="BB13312" s="138">
        <f t="shared" ca="1" si="226"/>
        <v>1</v>
      </c>
    </row>
    <row r="13313" spans="52:54" ht="15.75" customHeight="1">
      <c r="AZ13313" s="138">
        <f t="shared" ca="1" si="224"/>
        <v>202000</v>
      </c>
      <c r="BA13313" s="138">
        <f t="shared" ca="1" si="225"/>
        <v>201999</v>
      </c>
      <c r="BB13313" s="138">
        <f t="shared" ca="1" si="226"/>
        <v>1</v>
      </c>
    </row>
    <row r="13314" spans="52:54" ht="15.75" customHeight="1">
      <c r="AZ13314" s="138">
        <f t="shared" ca="1" si="224"/>
        <v>216000</v>
      </c>
      <c r="BA13314" s="138">
        <f t="shared" ca="1" si="225"/>
        <v>215999</v>
      </c>
      <c r="BB13314" s="138">
        <f t="shared" ca="1" si="226"/>
        <v>1</v>
      </c>
    </row>
    <row r="13315" spans="52:54" ht="15.75" customHeight="1">
      <c r="AZ13315" s="138">
        <f t="shared" ca="1" si="224"/>
        <v>396000</v>
      </c>
      <c r="BA13315" s="138">
        <f t="shared" ca="1" si="225"/>
        <v>395999</v>
      </c>
      <c r="BB13315" s="138">
        <f t="shared" ca="1" si="226"/>
        <v>1</v>
      </c>
    </row>
    <row r="13316" spans="52:54" ht="15.75" customHeight="1">
      <c r="AZ13316" s="138">
        <f t="shared" ca="1" si="224"/>
        <v>190000</v>
      </c>
      <c r="BA13316" s="138">
        <f t="shared" ca="1" si="225"/>
        <v>189999</v>
      </c>
      <c r="BB13316" s="138">
        <f t="shared" ca="1" si="226"/>
        <v>1</v>
      </c>
    </row>
    <row r="13317" spans="52:54" ht="15.75" customHeight="1">
      <c r="AZ13317" s="138">
        <f t="shared" ca="1" si="224"/>
        <v>139000</v>
      </c>
      <c r="BA13317" s="138">
        <f t="shared" ca="1" si="225"/>
        <v>138999</v>
      </c>
      <c r="BB13317" s="138">
        <f t="shared" ca="1" si="226"/>
        <v>1</v>
      </c>
    </row>
    <row r="13318" spans="52:54" ht="15.75" customHeight="1">
      <c r="AZ13318" s="138">
        <f t="shared" ca="1" si="224"/>
        <v>291000</v>
      </c>
      <c r="BA13318" s="138">
        <f t="shared" ca="1" si="225"/>
        <v>290999</v>
      </c>
      <c r="BB13318" s="138">
        <f t="shared" ca="1" si="226"/>
        <v>1</v>
      </c>
    </row>
    <row r="13319" spans="52:54" ht="15.75" customHeight="1">
      <c r="AZ13319" s="138">
        <f t="shared" ca="1" si="224"/>
        <v>232000</v>
      </c>
      <c r="BA13319" s="138">
        <f t="shared" ca="1" si="225"/>
        <v>231999</v>
      </c>
      <c r="BB13319" s="138">
        <f t="shared" ca="1" si="226"/>
        <v>1</v>
      </c>
    </row>
    <row r="13320" spans="52:54" ht="15.75" customHeight="1">
      <c r="AZ13320" s="138">
        <f t="shared" ca="1" si="224"/>
        <v>314000</v>
      </c>
      <c r="BA13320" s="138">
        <f t="shared" ca="1" si="225"/>
        <v>313999</v>
      </c>
      <c r="BB13320" s="138">
        <f t="shared" ca="1" si="226"/>
        <v>1</v>
      </c>
    </row>
    <row r="13321" spans="52:54" ht="15.75" customHeight="1">
      <c r="AZ13321" s="138">
        <f t="shared" ca="1" si="224"/>
        <v>368000</v>
      </c>
      <c r="BA13321" s="138">
        <f t="shared" ca="1" si="225"/>
        <v>367999</v>
      </c>
      <c r="BB13321" s="138">
        <f t="shared" ca="1" si="226"/>
        <v>1</v>
      </c>
    </row>
    <row r="13322" spans="52:54" ht="15.75" customHeight="1">
      <c r="AZ13322" s="138">
        <f t="shared" ca="1" si="224"/>
        <v>167000</v>
      </c>
      <c r="BA13322" s="138">
        <f t="shared" ca="1" si="225"/>
        <v>166999</v>
      </c>
      <c r="BB13322" s="138">
        <f t="shared" ca="1" si="226"/>
        <v>1</v>
      </c>
    </row>
    <row r="13323" spans="52:54" ht="15.75" customHeight="1">
      <c r="AZ13323" s="138">
        <f t="shared" ca="1" si="224"/>
        <v>239000</v>
      </c>
      <c r="BA13323" s="138">
        <f t="shared" ca="1" si="225"/>
        <v>238999</v>
      </c>
      <c r="BB13323" s="138">
        <f t="shared" ca="1" si="226"/>
        <v>1</v>
      </c>
    </row>
    <row r="13324" spans="52:54" ht="15.75" customHeight="1">
      <c r="AZ13324" s="138">
        <f t="shared" ca="1" si="224"/>
        <v>255000</v>
      </c>
      <c r="BA13324" s="138">
        <f t="shared" ca="1" si="225"/>
        <v>254999</v>
      </c>
      <c r="BB13324" s="138">
        <f t="shared" ca="1" si="226"/>
        <v>1</v>
      </c>
    </row>
    <row r="13325" spans="52:54" ht="15.75" customHeight="1">
      <c r="AZ13325" s="138">
        <f t="shared" ca="1" si="224"/>
        <v>360000</v>
      </c>
      <c r="BA13325" s="138">
        <f t="shared" ca="1" si="225"/>
        <v>359999</v>
      </c>
      <c r="BB13325" s="138">
        <f t="shared" ca="1" si="226"/>
        <v>1</v>
      </c>
    </row>
    <row r="13326" spans="52:54" ht="15.75" customHeight="1">
      <c r="AZ13326" s="138">
        <f t="shared" ca="1" si="224"/>
        <v>386000</v>
      </c>
      <c r="BA13326" s="138">
        <f t="shared" ca="1" si="225"/>
        <v>385999</v>
      </c>
      <c r="BB13326" s="138">
        <f t="shared" ca="1" si="226"/>
        <v>1</v>
      </c>
    </row>
    <row r="13327" spans="52:54" ht="15.75" customHeight="1">
      <c r="AZ13327" s="138">
        <f t="shared" ca="1" si="224"/>
        <v>198000</v>
      </c>
      <c r="BA13327" s="138">
        <f t="shared" ca="1" si="225"/>
        <v>197999</v>
      </c>
      <c r="BB13327" s="138">
        <f t="shared" ca="1" si="226"/>
        <v>1</v>
      </c>
    </row>
    <row r="13328" spans="52:54" ht="15.75" customHeight="1">
      <c r="AZ13328" s="138">
        <f t="shared" ca="1" si="224"/>
        <v>285000</v>
      </c>
      <c r="BA13328" s="138">
        <f t="shared" ca="1" si="225"/>
        <v>284999</v>
      </c>
      <c r="BB13328" s="138">
        <f t="shared" ca="1" si="226"/>
        <v>1</v>
      </c>
    </row>
    <row r="13329" spans="52:54" ht="15.75" customHeight="1">
      <c r="AZ13329" s="138">
        <f t="shared" ca="1" si="224"/>
        <v>106000</v>
      </c>
      <c r="BA13329" s="138">
        <f t="shared" ca="1" si="225"/>
        <v>105999</v>
      </c>
      <c r="BB13329" s="138">
        <f t="shared" ca="1" si="226"/>
        <v>1</v>
      </c>
    </row>
    <row r="13330" spans="52:54" ht="15.75" customHeight="1">
      <c r="AZ13330" s="138">
        <f t="shared" ca="1" si="224"/>
        <v>226000</v>
      </c>
      <c r="BA13330" s="138">
        <f t="shared" ca="1" si="225"/>
        <v>225999</v>
      </c>
      <c r="BB13330" s="138">
        <f t="shared" ca="1" si="226"/>
        <v>1</v>
      </c>
    </row>
    <row r="13331" spans="52:54" ht="15.75" customHeight="1">
      <c r="AZ13331" s="138">
        <f t="shared" ca="1" si="224"/>
        <v>357000</v>
      </c>
      <c r="BA13331" s="138">
        <f t="shared" ca="1" si="225"/>
        <v>356999</v>
      </c>
      <c r="BB13331" s="138">
        <f t="shared" ca="1" si="226"/>
        <v>1</v>
      </c>
    </row>
    <row r="13332" spans="52:54" ht="15.75" customHeight="1">
      <c r="AZ13332" s="138">
        <f t="shared" ca="1" si="224"/>
        <v>258000</v>
      </c>
      <c r="BA13332" s="138">
        <f t="shared" ca="1" si="225"/>
        <v>257999</v>
      </c>
      <c r="BB13332" s="138">
        <f t="shared" ca="1" si="226"/>
        <v>1</v>
      </c>
    </row>
    <row r="13333" spans="52:54" ht="15.75" customHeight="1">
      <c r="AZ13333" s="138">
        <f t="shared" ca="1" si="224"/>
        <v>131000</v>
      </c>
      <c r="BA13333" s="138">
        <f t="shared" ca="1" si="225"/>
        <v>130999</v>
      </c>
      <c r="BB13333" s="138">
        <f t="shared" ca="1" si="226"/>
        <v>1</v>
      </c>
    </row>
    <row r="13334" spans="52:54" ht="15.75" customHeight="1">
      <c r="AZ13334" s="138">
        <f t="shared" ca="1" si="224"/>
        <v>293000</v>
      </c>
      <c r="BA13334" s="138">
        <f t="shared" ca="1" si="225"/>
        <v>292999</v>
      </c>
      <c r="BB13334" s="138">
        <f t="shared" ca="1" si="226"/>
        <v>1</v>
      </c>
    </row>
    <row r="13335" spans="52:54" ht="15.75" customHeight="1">
      <c r="AZ13335" s="138">
        <f t="shared" ca="1" si="224"/>
        <v>310000</v>
      </c>
      <c r="BA13335" s="138">
        <f t="shared" ca="1" si="225"/>
        <v>309999</v>
      </c>
      <c r="BB13335" s="138">
        <f t="shared" ca="1" si="226"/>
        <v>1</v>
      </c>
    </row>
    <row r="13336" spans="52:54" ht="15.75" customHeight="1">
      <c r="AZ13336" s="138">
        <f t="shared" ca="1" si="224"/>
        <v>377000</v>
      </c>
      <c r="BA13336" s="138">
        <f t="shared" ca="1" si="225"/>
        <v>376999</v>
      </c>
      <c r="BB13336" s="138">
        <f t="shared" ca="1" si="226"/>
        <v>1</v>
      </c>
    </row>
    <row r="13337" spans="52:54" ht="15.75" customHeight="1">
      <c r="AZ13337" s="138">
        <f t="shared" ca="1" si="224"/>
        <v>318000</v>
      </c>
      <c r="BA13337" s="138">
        <f t="shared" ca="1" si="225"/>
        <v>317999</v>
      </c>
      <c r="BB13337" s="138">
        <f t="shared" ca="1" si="226"/>
        <v>1</v>
      </c>
    </row>
    <row r="13338" spans="52:54" ht="15.75" customHeight="1">
      <c r="AZ13338" s="138">
        <f t="shared" ca="1" si="224"/>
        <v>382000</v>
      </c>
      <c r="BA13338" s="138">
        <f t="shared" ca="1" si="225"/>
        <v>381999</v>
      </c>
      <c r="BB13338" s="138">
        <f t="shared" ca="1" si="226"/>
        <v>1</v>
      </c>
    </row>
    <row r="13339" spans="52:54" ht="15.75" customHeight="1">
      <c r="AZ13339" s="138">
        <f t="shared" ca="1" si="224"/>
        <v>229000</v>
      </c>
      <c r="BA13339" s="138">
        <f t="shared" ca="1" si="225"/>
        <v>228999</v>
      </c>
      <c r="BB13339" s="138">
        <f t="shared" ca="1" si="226"/>
        <v>1</v>
      </c>
    </row>
    <row r="13340" spans="52:54" ht="15.75" customHeight="1">
      <c r="AZ13340" s="138">
        <f t="shared" ca="1" si="224"/>
        <v>327000</v>
      </c>
      <c r="BA13340" s="138">
        <f t="shared" ca="1" si="225"/>
        <v>326999</v>
      </c>
      <c r="BB13340" s="138">
        <f t="shared" ca="1" si="226"/>
        <v>1</v>
      </c>
    </row>
    <row r="13341" spans="52:54" ht="15.75" customHeight="1">
      <c r="AZ13341" s="138">
        <f t="shared" ca="1" si="224"/>
        <v>178000</v>
      </c>
      <c r="BA13341" s="138">
        <f t="shared" ca="1" si="225"/>
        <v>177999</v>
      </c>
      <c r="BB13341" s="138">
        <f t="shared" ca="1" si="226"/>
        <v>1</v>
      </c>
    </row>
    <row r="13342" spans="52:54" ht="15.75" customHeight="1">
      <c r="AZ13342" s="138">
        <f t="shared" ca="1" si="224"/>
        <v>213000</v>
      </c>
      <c r="BA13342" s="138">
        <f t="shared" ca="1" si="225"/>
        <v>212999</v>
      </c>
      <c r="BB13342" s="138">
        <f t="shared" ca="1" si="226"/>
        <v>1</v>
      </c>
    </row>
    <row r="13343" spans="52:54" ht="15.75" customHeight="1">
      <c r="AZ13343" s="138">
        <f t="shared" ca="1" si="224"/>
        <v>347000</v>
      </c>
      <c r="BA13343" s="138">
        <f t="shared" ca="1" si="225"/>
        <v>346999</v>
      </c>
      <c r="BB13343" s="138">
        <f t="shared" ca="1" si="226"/>
        <v>1</v>
      </c>
    </row>
    <row r="13344" spans="52:54" ht="15.75" customHeight="1">
      <c r="AZ13344" s="138">
        <f t="shared" ca="1" si="224"/>
        <v>108000</v>
      </c>
      <c r="BA13344" s="138">
        <f t="shared" ca="1" si="225"/>
        <v>107999</v>
      </c>
      <c r="BB13344" s="138">
        <f t="shared" ca="1" si="226"/>
        <v>1</v>
      </c>
    </row>
    <row r="13345" spans="52:54" ht="15.75" customHeight="1">
      <c r="AZ13345" s="138">
        <f t="shared" ca="1" si="224"/>
        <v>362000</v>
      </c>
      <c r="BA13345" s="138">
        <f t="shared" ca="1" si="225"/>
        <v>361999</v>
      </c>
      <c r="BB13345" s="138">
        <f t="shared" ca="1" si="226"/>
        <v>1</v>
      </c>
    </row>
    <row r="13346" spans="52:54" ht="15.75" customHeight="1">
      <c r="AZ13346" s="138">
        <f t="shared" ca="1" si="224"/>
        <v>202000</v>
      </c>
      <c r="BA13346" s="138">
        <f t="shared" ca="1" si="225"/>
        <v>201999</v>
      </c>
      <c r="BB13346" s="138">
        <f t="shared" ca="1" si="226"/>
        <v>1</v>
      </c>
    </row>
    <row r="13347" spans="52:54" ht="15.75" customHeight="1">
      <c r="AZ13347" s="138">
        <f t="shared" ca="1" si="224"/>
        <v>376000</v>
      </c>
      <c r="BA13347" s="138">
        <f t="shared" ca="1" si="225"/>
        <v>375999</v>
      </c>
      <c r="BB13347" s="138">
        <f t="shared" ca="1" si="226"/>
        <v>1</v>
      </c>
    </row>
    <row r="13348" spans="52:54" ht="15.75" customHeight="1">
      <c r="AZ13348" s="138">
        <f t="shared" ca="1" si="224"/>
        <v>226000</v>
      </c>
      <c r="BA13348" s="138">
        <f t="shared" ca="1" si="225"/>
        <v>225999</v>
      </c>
      <c r="BB13348" s="138">
        <f t="shared" ca="1" si="226"/>
        <v>1</v>
      </c>
    </row>
    <row r="13349" spans="52:54" ht="15.75" customHeight="1">
      <c r="AZ13349" s="138">
        <f t="shared" ca="1" si="224"/>
        <v>315000</v>
      </c>
      <c r="BA13349" s="138">
        <f t="shared" ca="1" si="225"/>
        <v>314999</v>
      </c>
      <c r="BB13349" s="138">
        <f t="shared" ca="1" si="226"/>
        <v>1</v>
      </c>
    </row>
    <row r="13350" spans="52:54" ht="15.75" customHeight="1">
      <c r="AZ13350" s="138">
        <f t="shared" ca="1" si="224"/>
        <v>125000</v>
      </c>
      <c r="BA13350" s="138">
        <f t="shared" ca="1" si="225"/>
        <v>124999</v>
      </c>
      <c r="BB13350" s="138">
        <f t="shared" ca="1" si="226"/>
        <v>1</v>
      </c>
    </row>
    <row r="13351" spans="52:54" ht="15.75" customHeight="1">
      <c r="AZ13351" s="138">
        <f t="shared" ca="1" si="224"/>
        <v>147000</v>
      </c>
      <c r="BA13351" s="138">
        <f t="shared" ca="1" si="225"/>
        <v>146999</v>
      </c>
      <c r="BB13351" s="138">
        <f t="shared" ca="1" si="226"/>
        <v>1</v>
      </c>
    </row>
    <row r="13352" spans="52:54" ht="15.75" customHeight="1">
      <c r="AZ13352" s="138">
        <f t="shared" ca="1" si="224"/>
        <v>202000</v>
      </c>
      <c r="BA13352" s="138">
        <f t="shared" ca="1" si="225"/>
        <v>201999</v>
      </c>
      <c r="BB13352" s="138">
        <f t="shared" ca="1" si="226"/>
        <v>1</v>
      </c>
    </row>
    <row r="13353" spans="52:54" ht="15.75" customHeight="1">
      <c r="AZ13353" s="138">
        <f t="shared" ca="1" si="224"/>
        <v>282000</v>
      </c>
      <c r="BA13353" s="138">
        <f t="shared" ca="1" si="225"/>
        <v>281999</v>
      </c>
      <c r="BB13353" s="138">
        <f t="shared" ca="1" si="226"/>
        <v>1</v>
      </c>
    </row>
    <row r="13354" spans="52:54" ht="15.75" customHeight="1">
      <c r="AZ13354" s="138">
        <f t="shared" ca="1" si="224"/>
        <v>174000</v>
      </c>
      <c r="BA13354" s="138">
        <f t="shared" ca="1" si="225"/>
        <v>173999</v>
      </c>
      <c r="BB13354" s="138">
        <f t="shared" ca="1" si="226"/>
        <v>1</v>
      </c>
    </row>
    <row r="13355" spans="52:54" ht="15.75" customHeight="1">
      <c r="AZ13355" s="138">
        <f t="shared" ca="1" si="224"/>
        <v>221000</v>
      </c>
      <c r="BA13355" s="138">
        <f t="shared" ca="1" si="225"/>
        <v>220999</v>
      </c>
      <c r="BB13355" s="138">
        <f t="shared" ca="1" si="226"/>
        <v>1</v>
      </c>
    </row>
    <row r="13356" spans="52:54" ht="15.75" customHeight="1">
      <c r="AZ13356" s="138">
        <f t="shared" ca="1" si="224"/>
        <v>138000</v>
      </c>
      <c r="BA13356" s="138">
        <f t="shared" ca="1" si="225"/>
        <v>137999</v>
      </c>
      <c r="BB13356" s="138">
        <f t="shared" ca="1" si="226"/>
        <v>1</v>
      </c>
    </row>
    <row r="13357" spans="52:54" ht="15.75" customHeight="1">
      <c r="AZ13357" s="138">
        <f t="shared" ca="1" si="224"/>
        <v>130000</v>
      </c>
      <c r="BA13357" s="138">
        <f t="shared" ca="1" si="225"/>
        <v>129999</v>
      </c>
      <c r="BB13357" s="138">
        <f t="shared" ca="1" si="226"/>
        <v>1</v>
      </c>
    </row>
    <row r="13358" spans="52:54" ht="15.75" customHeight="1">
      <c r="AZ13358" s="138">
        <f t="shared" ca="1" si="224"/>
        <v>358000</v>
      </c>
      <c r="BA13358" s="138">
        <f t="shared" ca="1" si="225"/>
        <v>357999</v>
      </c>
      <c r="BB13358" s="138">
        <f t="shared" ca="1" si="226"/>
        <v>1</v>
      </c>
    </row>
    <row r="13359" spans="52:54" ht="15.75" customHeight="1">
      <c r="AZ13359" s="138">
        <f t="shared" ca="1" si="224"/>
        <v>125000</v>
      </c>
      <c r="BA13359" s="138">
        <f t="shared" ca="1" si="225"/>
        <v>124999</v>
      </c>
      <c r="BB13359" s="138">
        <f t="shared" ca="1" si="226"/>
        <v>1</v>
      </c>
    </row>
    <row r="13360" spans="52:54" ht="15.75" customHeight="1">
      <c r="AZ13360" s="138">
        <f t="shared" ca="1" si="224"/>
        <v>236000</v>
      </c>
      <c r="BA13360" s="138">
        <f t="shared" ca="1" si="225"/>
        <v>235999</v>
      </c>
      <c r="BB13360" s="138">
        <f t="shared" ca="1" si="226"/>
        <v>1</v>
      </c>
    </row>
    <row r="13361" spans="52:54" ht="15.75" customHeight="1">
      <c r="AZ13361" s="138">
        <f t="shared" ca="1" si="224"/>
        <v>112000</v>
      </c>
      <c r="BA13361" s="138">
        <f t="shared" ca="1" si="225"/>
        <v>111999</v>
      </c>
      <c r="BB13361" s="138">
        <f t="shared" ca="1" si="226"/>
        <v>1</v>
      </c>
    </row>
    <row r="13362" spans="52:54" ht="15.75" customHeight="1">
      <c r="AZ13362" s="138">
        <f t="shared" ca="1" si="224"/>
        <v>116000</v>
      </c>
      <c r="BA13362" s="138">
        <f t="shared" ca="1" si="225"/>
        <v>115999</v>
      </c>
      <c r="BB13362" s="138">
        <f t="shared" ca="1" si="226"/>
        <v>1</v>
      </c>
    </row>
    <row r="13363" spans="52:54" ht="15.75" customHeight="1">
      <c r="AZ13363" s="138">
        <f t="shared" ca="1" si="224"/>
        <v>381000</v>
      </c>
      <c r="BA13363" s="138">
        <f t="shared" ca="1" si="225"/>
        <v>380999</v>
      </c>
      <c r="BB13363" s="138">
        <f t="shared" ca="1" si="226"/>
        <v>1</v>
      </c>
    </row>
    <row r="13364" spans="52:54" ht="15.75" customHeight="1">
      <c r="AZ13364" s="138">
        <f t="shared" ca="1" si="224"/>
        <v>138000</v>
      </c>
      <c r="BA13364" s="138">
        <f t="shared" ca="1" si="225"/>
        <v>137999</v>
      </c>
      <c r="BB13364" s="138">
        <f t="shared" ca="1" si="226"/>
        <v>1</v>
      </c>
    </row>
    <row r="13365" spans="52:54" ht="15.75" customHeight="1">
      <c r="AZ13365" s="138">
        <f t="shared" ca="1" si="224"/>
        <v>209000</v>
      </c>
      <c r="BA13365" s="138">
        <f t="shared" ca="1" si="225"/>
        <v>208999</v>
      </c>
      <c r="BB13365" s="138">
        <f t="shared" ca="1" si="226"/>
        <v>1</v>
      </c>
    </row>
    <row r="13366" spans="52:54" ht="15.75" customHeight="1">
      <c r="AZ13366" s="138">
        <f t="shared" ca="1" si="224"/>
        <v>305000</v>
      </c>
      <c r="BA13366" s="138">
        <f t="shared" ca="1" si="225"/>
        <v>304999</v>
      </c>
      <c r="BB13366" s="138">
        <f t="shared" ca="1" si="226"/>
        <v>1</v>
      </c>
    </row>
    <row r="13367" spans="52:54" ht="15.75" customHeight="1">
      <c r="AZ13367" s="138">
        <f t="shared" ca="1" si="224"/>
        <v>314000</v>
      </c>
      <c r="BA13367" s="138">
        <f t="shared" ca="1" si="225"/>
        <v>313999</v>
      </c>
      <c r="BB13367" s="138">
        <f t="shared" ca="1" si="226"/>
        <v>1</v>
      </c>
    </row>
    <row r="13368" spans="52:54" ht="15.75" customHeight="1">
      <c r="AZ13368" s="138">
        <f t="shared" ca="1" si="224"/>
        <v>230000</v>
      </c>
      <c r="BA13368" s="138">
        <f t="shared" ca="1" si="225"/>
        <v>229999</v>
      </c>
      <c r="BB13368" s="138">
        <f t="shared" ca="1" si="226"/>
        <v>1</v>
      </c>
    </row>
    <row r="13369" spans="52:54" ht="15.75" customHeight="1">
      <c r="AZ13369" s="138">
        <f t="shared" ca="1" si="224"/>
        <v>206000</v>
      </c>
      <c r="BA13369" s="138">
        <f t="shared" ca="1" si="225"/>
        <v>205999</v>
      </c>
      <c r="BB13369" s="138">
        <f t="shared" ca="1" si="226"/>
        <v>1</v>
      </c>
    </row>
    <row r="13370" spans="52:54" ht="15.75" customHeight="1">
      <c r="AZ13370" s="138">
        <f t="shared" ca="1" si="224"/>
        <v>288000</v>
      </c>
      <c r="BA13370" s="138">
        <f t="shared" ca="1" si="225"/>
        <v>287999</v>
      </c>
      <c r="BB13370" s="138">
        <f t="shared" ca="1" si="226"/>
        <v>1</v>
      </c>
    </row>
    <row r="13371" spans="52:54" ht="15.75" customHeight="1">
      <c r="AZ13371" s="138">
        <f t="shared" ca="1" si="224"/>
        <v>282000</v>
      </c>
      <c r="BA13371" s="138">
        <f t="shared" ca="1" si="225"/>
        <v>281999</v>
      </c>
      <c r="BB13371" s="138">
        <f t="shared" ca="1" si="226"/>
        <v>1</v>
      </c>
    </row>
    <row r="13372" spans="52:54" ht="15.75" customHeight="1">
      <c r="AZ13372" s="138">
        <f t="shared" ca="1" si="224"/>
        <v>156000</v>
      </c>
      <c r="BA13372" s="138">
        <f t="shared" ca="1" si="225"/>
        <v>155999</v>
      </c>
      <c r="BB13372" s="138">
        <f t="shared" ca="1" si="226"/>
        <v>1</v>
      </c>
    </row>
    <row r="13373" spans="52:54" ht="15.75" customHeight="1">
      <c r="AZ13373" s="138">
        <f t="shared" ca="1" si="224"/>
        <v>200000</v>
      </c>
      <c r="BA13373" s="138">
        <f t="shared" ca="1" si="225"/>
        <v>199999</v>
      </c>
      <c r="BB13373" s="138">
        <f t="shared" ca="1" si="226"/>
        <v>1</v>
      </c>
    </row>
    <row r="13374" spans="52:54" ht="15.75" customHeight="1">
      <c r="AZ13374" s="138">
        <f t="shared" ca="1" si="224"/>
        <v>361000</v>
      </c>
      <c r="BA13374" s="138">
        <f t="shared" ca="1" si="225"/>
        <v>360999</v>
      </c>
      <c r="BB13374" s="138">
        <f t="shared" ca="1" si="226"/>
        <v>1</v>
      </c>
    </row>
    <row r="13375" spans="52:54" ht="15.75" customHeight="1">
      <c r="AZ13375" s="138">
        <f t="shared" ca="1" si="224"/>
        <v>399000</v>
      </c>
      <c r="BA13375" s="138">
        <f t="shared" ca="1" si="225"/>
        <v>398999</v>
      </c>
      <c r="BB13375" s="138">
        <f t="shared" ca="1" si="226"/>
        <v>1</v>
      </c>
    </row>
    <row r="13376" spans="52:54" ht="15.75" customHeight="1">
      <c r="AZ13376" s="138">
        <f t="shared" ca="1" si="224"/>
        <v>109000</v>
      </c>
      <c r="BA13376" s="138">
        <f t="shared" ca="1" si="225"/>
        <v>108999</v>
      </c>
      <c r="BB13376" s="138">
        <f t="shared" ca="1" si="226"/>
        <v>1</v>
      </c>
    </row>
    <row r="13377" spans="52:54" ht="15.75" customHeight="1">
      <c r="AZ13377" s="138">
        <f t="shared" ca="1" si="224"/>
        <v>314000</v>
      </c>
      <c r="BA13377" s="138">
        <f t="shared" ca="1" si="225"/>
        <v>313999</v>
      </c>
      <c r="BB13377" s="138">
        <f t="shared" ca="1" si="226"/>
        <v>1</v>
      </c>
    </row>
    <row r="13378" spans="52:54" ht="15.75" customHeight="1">
      <c r="AZ13378" s="138">
        <f t="shared" ca="1" si="224"/>
        <v>111000</v>
      </c>
      <c r="BA13378" s="138">
        <f t="shared" ca="1" si="225"/>
        <v>110999</v>
      </c>
      <c r="BB13378" s="138">
        <f t="shared" ca="1" si="226"/>
        <v>1</v>
      </c>
    </row>
    <row r="13379" spans="52:54" ht="15.75" customHeight="1">
      <c r="AZ13379" s="138">
        <f t="shared" ca="1" si="224"/>
        <v>356000</v>
      </c>
      <c r="BA13379" s="138">
        <f t="shared" ca="1" si="225"/>
        <v>355999</v>
      </c>
      <c r="BB13379" s="138">
        <f t="shared" ca="1" si="226"/>
        <v>1</v>
      </c>
    </row>
    <row r="13380" spans="52:54" ht="15.75" customHeight="1">
      <c r="AZ13380" s="138">
        <f t="shared" ca="1" si="224"/>
        <v>376000</v>
      </c>
      <c r="BA13380" s="138">
        <f t="shared" ca="1" si="225"/>
        <v>375999</v>
      </c>
      <c r="BB13380" s="138">
        <f t="shared" ca="1" si="226"/>
        <v>1</v>
      </c>
    </row>
    <row r="13381" spans="52:54" ht="15.75" customHeight="1">
      <c r="AZ13381" s="138">
        <f t="shared" ca="1" si="224"/>
        <v>349000</v>
      </c>
      <c r="BA13381" s="138">
        <f t="shared" ca="1" si="225"/>
        <v>348999</v>
      </c>
      <c r="BB13381" s="138">
        <f t="shared" ca="1" si="226"/>
        <v>1</v>
      </c>
    </row>
    <row r="13382" spans="52:54" ht="15.75" customHeight="1">
      <c r="AZ13382" s="138">
        <f t="shared" ca="1" si="224"/>
        <v>322000</v>
      </c>
      <c r="BA13382" s="138">
        <f t="shared" ca="1" si="225"/>
        <v>321999</v>
      </c>
      <c r="BB13382" s="138">
        <f t="shared" ca="1" si="226"/>
        <v>1</v>
      </c>
    </row>
    <row r="13383" spans="52:54" ht="15.75" customHeight="1">
      <c r="AZ13383" s="138">
        <f t="shared" ca="1" si="224"/>
        <v>291000</v>
      </c>
      <c r="BA13383" s="138">
        <f t="shared" ca="1" si="225"/>
        <v>290999</v>
      </c>
      <c r="BB13383" s="138">
        <f t="shared" ca="1" si="226"/>
        <v>1</v>
      </c>
    </row>
    <row r="13384" spans="52:54" ht="15.75" customHeight="1">
      <c r="AZ13384" s="138">
        <f t="shared" ca="1" si="224"/>
        <v>228000</v>
      </c>
      <c r="BA13384" s="138">
        <f t="shared" ca="1" si="225"/>
        <v>227999</v>
      </c>
      <c r="BB13384" s="138">
        <f t="shared" ca="1" si="226"/>
        <v>1</v>
      </c>
    </row>
    <row r="13385" spans="52:54" ht="15.75" customHeight="1">
      <c r="AZ13385" s="138">
        <f t="shared" ca="1" si="224"/>
        <v>152000</v>
      </c>
      <c r="BA13385" s="138">
        <f t="shared" ca="1" si="225"/>
        <v>151999</v>
      </c>
      <c r="BB13385" s="138">
        <f t="shared" ca="1" si="226"/>
        <v>1</v>
      </c>
    </row>
    <row r="13386" spans="52:54" ht="15.75" customHeight="1">
      <c r="AZ13386" s="138">
        <f t="shared" ca="1" si="224"/>
        <v>174000</v>
      </c>
      <c r="BA13386" s="138">
        <f t="shared" ca="1" si="225"/>
        <v>173999</v>
      </c>
      <c r="BB13386" s="138">
        <f t="shared" ca="1" si="226"/>
        <v>1</v>
      </c>
    </row>
    <row r="13387" spans="52:54" ht="15.75" customHeight="1">
      <c r="AZ13387" s="138">
        <f t="shared" ca="1" si="224"/>
        <v>290000</v>
      </c>
      <c r="BA13387" s="138">
        <f t="shared" ca="1" si="225"/>
        <v>289999</v>
      </c>
      <c r="BB13387" s="138">
        <f t="shared" ca="1" si="226"/>
        <v>1</v>
      </c>
    </row>
    <row r="13388" spans="52:54" ht="15.75" customHeight="1">
      <c r="AZ13388" s="138">
        <f t="shared" ca="1" si="224"/>
        <v>216000</v>
      </c>
      <c r="BA13388" s="138">
        <f t="shared" ca="1" si="225"/>
        <v>215999</v>
      </c>
      <c r="BB13388" s="138">
        <f t="shared" ca="1" si="226"/>
        <v>1</v>
      </c>
    </row>
    <row r="13389" spans="52:54" ht="15.75" customHeight="1">
      <c r="AZ13389" s="138">
        <f t="shared" ca="1" si="224"/>
        <v>157000</v>
      </c>
      <c r="BA13389" s="138">
        <f t="shared" ca="1" si="225"/>
        <v>156999</v>
      </c>
      <c r="BB13389" s="138">
        <f t="shared" ca="1" si="226"/>
        <v>1</v>
      </c>
    </row>
    <row r="13390" spans="52:54" ht="15.75" customHeight="1">
      <c r="AZ13390" s="138">
        <f t="shared" ca="1" si="224"/>
        <v>333000</v>
      </c>
      <c r="BA13390" s="138">
        <f t="shared" ca="1" si="225"/>
        <v>332999</v>
      </c>
      <c r="BB13390" s="138">
        <f t="shared" ca="1" si="226"/>
        <v>1</v>
      </c>
    </row>
    <row r="13391" spans="52:54" ht="15.75" customHeight="1">
      <c r="AZ13391" s="138">
        <f t="shared" ca="1" si="224"/>
        <v>219000</v>
      </c>
      <c r="BA13391" s="138">
        <f t="shared" ca="1" si="225"/>
        <v>218999</v>
      </c>
      <c r="BB13391" s="138">
        <f t="shared" ca="1" si="226"/>
        <v>1</v>
      </c>
    </row>
    <row r="13392" spans="52:54" ht="15.75" customHeight="1">
      <c r="AZ13392" s="138">
        <f t="shared" ca="1" si="224"/>
        <v>348000</v>
      </c>
      <c r="BA13392" s="138">
        <f t="shared" ca="1" si="225"/>
        <v>347999</v>
      </c>
      <c r="BB13392" s="138">
        <f t="shared" ca="1" si="226"/>
        <v>1</v>
      </c>
    </row>
    <row r="13393" spans="52:54" ht="15.75" customHeight="1">
      <c r="AZ13393" s="138">
        <f t="shared" ca="1" si="224"/>
        <v>314000</v>
      </c>
      <c r="BA13393" s="138">
        <f t="shared" ca="1" si="225"/>
        <v>313999</v>
      </c>
      <c r="BB13393" s="138">
        <f t="shared" ca="1" si="226"/>
        <v>1</v>
      </c>
    </row>
    <row r="13394" spans="52:54" ht="15.75" customHeight="1">
      <c r="AZ13394" s="138">
        <f t="shared" ca="1" si="224"/>
        <v>344000</v>
      </c>
      <c r="BA13394" s="138">
        <f t="shared" ca="1" si="225"/>
        <v>343999</v>
      </c>
      <c r="BB13394" s="138">
        <f t="shared" ca="1" si="226"/>
        <v>1</v>
      </c>
    </row>
    <row r="13395" spans="52:54" ht="15.75" customHeight="1">
      <c r="AZ13395" s="138">
        <f t="shared" ca="1" si="224"/>
        <v>286000</v>
      </c>
      <c r="BA13395" s="138">
        <f t="shared" ca="1" si="225"/>
        <v>285999</v>
      </c>
      <c r="BB13395" s="138">
        <f t="shared" ca="1" si="226"/>
        <v>1</v>
      </c>
    </row>
    <row r="13396" spans="52:54" ht="15.75" customHeight="1">
      <c r="AZ13396" s="138">
        <f t="shared" ca="1" si="224"/>
        <v>162000</v>
      </c>
      <c r="BA13396" s="138">
        <f t="shared" ca="1" si="225"/>
        <v>161999</v>
      </c>
      <c r="BB13396" s="138">
        <f t="shared" ca="1" si="226"/>
        <v>1</v>
      </c>
    </row>
    <row r="13397" spans="52:54" ht="15.75" customHeight="1">
      <c r="AZ13397" s="138">
        <f t="shared" ca="1" si="224"/>
        <v>159000</v>
      </c>
      <c r="BA13397" s="138">
        <f t="shared" ca="1" si="225"/>
        <v>158999</v>
      </c>
      <c r="BB13397" s="138">
        <f t="shared" ca="1" si="226"/>
        <v>1</v>
      </c>
    </row>
    <row r="13398" spans="52:54" ht="15.75" customHeight="1">
      <c r="AZ13398" s="138">
        <f t="shared" ca="1" si="224"/>
        <v>136000</v>
      </c>
      <c r="BA13398" s="138">
        <f t="shared" ca="1" si="225"/>
        <v>135999</v>
      </c>
      <c r="BB13398" s="138">
        <f t="shared" ca="1" si="226"/>
        <v>1</v>
      </c>
    </row>
    <row r="13399" spans="52:54" ht="15.75" customHeight="1">
      <c r="AZ13399" s="138">
        <f t="shared" ca="1" si="224"/>
        <v>142000</v>
      </c>
      <c r="BA13399" s="138">
        <f t="shared" ca="1" si="225"/>
        <v>141999</v>
      </c>
      <c r="BB13399" s="138">
        <f t="shared" ca="1" si="226"/>
        <v>1</v>
      </c>
    </row>
    <row r="13400" spans="52:54" ht="15.75" customHeight="1">
      <c r="AZ13400" s="138">
        <f t="shared" ca="1" si="224"/>
        <v>232000</v>
      </c>
      <c r="BA13400" s="138">
        <f t="shared" ca="1" si="225"/>
        <v>231999</v>
      </c>
      <c r="BB13400" s="138">
        <f t="shared" ca="1" si="226"/>
        <v>1</v>
      </c>
    </row>
    <row r="13401" spans="52:54" ht="15.75" customHeight="1">
      <c r="AZ13401" s="138">
        <f t="shared" ca="1" si="224"/>
        <v>271000</v>
      </c>
      <c r="BA13401" s="138">
        <f t="shared" ca="1" si="225"/>
        <v>270999</v>
      </c>
      <c r="BB13401" s="138">
        <f t="shared" ca="1" si="226"/>
        <v>1</v>
      </c>
    </row>
    <row r="13402" spans="52:54" ht="15.75" customHeight="1">
      <c r="AZ13402" s="138">
        <f t="shared" ca="1" si="224"/>
        <v>105000</v>
      </c>
      <c r="BA13402" s="138">
        <f t="shared" ca="1" si="225"/>
        <v>104999</v>
      </c>
      <c r="BB13402" s="138">
        <f t="shared" ca="1" si="226"/>
        <v>1</v>
      </c>
    </row>
    <row r="13403" spans="52:54" ht="15.75" customHeight="1">
      <c r="AZ13403" s="138">
        <f t="shared" ca="1" si="224"/>
        <v>131000</v>
      </c>
      <c r="BA13403" s="138">
        <f t="shared" ca="1" si="225"/>
        <v>130999</v>
      </c>
      <c r="BB13403" s="138">
        <f t="shared" ca="1" si="226"/>
        <v>1</v>
      </c>
    </row>
    <row r="13404" spans="52:54" ht="15.75" customHeight="1">
      <c r="AZ13404" s="138">
        <f t="shared" ca="1" si="224"/>
        <v>312000</v>
      </c>
      <c r="BA13404" s="138">
        <f t="shared" ca="1" si="225"/>
        <v>311999</v>
      </c>
      <c r="BB13404" s="138">
        <f t="shared" ca="1" si="226"/>
        <v>1</v>
      </c>
    </row>
    <row r="13405" spans="52:54" ht="15.75" customHeight="1">
      <c r="AZ13405" s="138">
        <f t="shared" ca="1" si="224"/>
        <v>391000</v>
      </c>
      <c r="BA13405" s="138">
        <f t="shared" ca="1" si="225"/>
        <v>390999</v>
      </c>
      <c r="BB13405" s="138">
        <f t="shared" ca="1" si="226"/>
        <v>1</v>
      </c>
    </row>
    <row r="13406" spans="52:54" ht="15.75" customHeight="1">
      <c r="AZ13406" s="138">
        <f t="shared" ca="1" si="224"/>
        <v>133000</v>
      </c>
      <c r="BA13406" s="138">
        <f t="shared" ca="1" si="225"/>
        <v>132999</v>
      </c>
      <c r="BB13406" s="138">
        <f t="shared" ca="1" si="226"/>
        <v>1</v>
      </c>
    </row>
    <row r="13407" spans="52:54" ht="15.75" customHeight="1">
      <c r="AZ13407" s="138">
        <f t="shared" ca="1" si="224"/>
        <v>335000</v>
      </c>
      <c r="BA13407" s="138">
        <f t="shared" ca="1" si="225"/>
        <v>334999</v>
      </c>
      <c r="BB13407" s="138">
        <f t="shared" ca="1" si="226"/>
        <v>1</v>
      </c>
    </row>
    <row r="13408" spans="52:54" ht="15.75" customHeight="1">
      <c r="AZ13408" s="138">
        <f t="shared" ca="1" si="224"/>
        <v>118000</v>
      </c>
      <c r="BA13408" s="138">
        <f t="shared" ca="1" si="225"/>
        <v>117999</v>
      </c>
      <c r="BB13408" s="138">
        <f t="shared" ca="1" si="226"/>
        <v>1</v>
      </c>
    </row>
    <row r="13409" spans="52:54" ht="15.75" customHeight="1">
      <c r="AZ13409" s="138">
        <f t="shared" ca="1" si="224"/>
        <v>259000</v>
      </c>
      <c r="BA13409" s="138">
        <f t="shared" ca="1" si="225"/>
        <v>258999</v>
      </c>
      <c r="BB13409" s="138">
        <f t="shared" ca="1" si="226"/>
        <v>1</v>
      </c>
    </row>
    <row r="13410" spans="52:54" ht="15.75" customHeight="1">
      <c r="AZ13410" s="138">
        <f t="shared" ca="1" si="224"/>
        <v>237000</v>
      </c>
      <c r="BA13410" s="138">
        <f t="shared" ca="1" si="225"/>
        <v>236999</v>
      </c>
      <c r="BB13410" s="138">
        <f t="shared" ca="1" si="226"/>
        <v>1</v>
      </c>
    </row>
    <row r="13411" spans="52:54" ht="15.75" customHeight="1">
      <c r="AZ13411" s="138">
        <f t="shared" ca="1" si="224"/>
        <v>272000</v>
      </c>
      <c r="BA13411" s="138">
        <f t="shared" ca="1" si="225"/>
        <v>271999</v>
      </c>
      <c r="BB13411" s="138">
        <f t="shared" ca="1" si="226"/>
        <v>1</v>
      </c>
    </row>
    <row r="13412" spans="52:54" ht="15.75" customHeight="1">
      <c r="AZ13412" s="138">
        <f t="shared" ca="1" si="224"/>
        <v>220000</v>
      </c>
      <c r="BA13412" s="138">
        <f t="shared" ca="1" si="225"/>
        <v>219999</v>
      </c>
      <c r="BB13412" s="138">
        <f t="shared" ca="1" si="226"/>
        <v>1</v>
      </c>
    </row>
    <row r="13413" spans="52:54" ht="15.75" customHeight="1">
      <c r="AZ13413" s="138">
        <f t="shared" ca="1" si="224"/>
        <v>227000</v>
      </c>
      <c r="BA13413" s="138">
        <f t="shared" ca="1" si="225"/>
        <v>226999</v>
      </c>
      <c r="BB13413" s="138">
        <f t="shared" ca="1" si="226"/>
        <v>1</v>
      </c>
    </row>
    <row r="13414" spans="52:54" ht="15.75" customHeight="1">
      <c r="AZ13414" s="138">
        <f t="shared" ca="1" si="224"/>
        <v>237000</v>
      </c>
      <c r="BA13414" s="138">
        <f t="shared" ca="1" si="225"/>
        <v>236999</v>
      </c>
      <c r="BB13414" s="138">
        <f t="shared" ca="1" si="226"/>
        <v>1</v>
      </c>
    </row>
    <row r="13415" spans="52:54" ht="15.75" customHeight="1">
      <c r="AZ13415" s="138">
        <f t="shared" ca="1" si="224"/>
        <v>260000</v>
      </c>
      <c r="BA13415" s="138">
        <f t="shared" ca="1" si="225"/>
        <v>259999</v>
      </c>
      <c r="BB13415" s="138">
        <f t="shared" ca="1" si="226"/>
        <v>1</v>
      </c>
    </row>
    <row r="13416" spans="52:54" ht="15.75" customHeight="1">
      <c r="AZ13416" s="138">
        <f t="shared" ca="1" si="224"/>
        <v>311000</v>
      </c>
      <c r="BA13416" s="138">
        <f t="shared" ca="1" si="225"/>
        <v>310999</v>
      </c>
      <c r="BB13416" s="138">
        <f t="shared" ca="1" si="226"/>
        <v>1</v>
      </c>
    </row>
    <row r="13417" spans="52:54" ht="15.75" customHeight="1">
      <c r="AZ13417" s="138">
        <f t="shared" ca="1" si="224"/>
        <v>319000</v>
      </c>
      <c r="BA13417" s="138">
        <f t="shared" ca="1" si="225"/>
        <v>318999</v>
      </c>
      <c r="BB13417" s="138">
        <f t="shared" ca="1" si="226"/>
        <v>1</v>
      </c>
    </row>
    <row r="13418" spans="52:54" ht="15.75" customHeight="1">
      <c r="AZ13418" s="138">
        <f t="shared" ca="1" si="224"/>
        <v>284000</v>
      </c>
      <c r="BA13418" s="138">
        <f t="shared" ca="1" si="225"/>
        <v>283999</v>
      </c>
      <c r="BB13418" s="138">
        <f t="shared" ca="1" si="226"/>
        <v>1</v>
      </c>
    </row>
    <row r="13419" spans="52:54" ht="15.75" customHeight="1">
      <c r="AZ13419" s="138">
        <f t="shared" ca="1" si="224"/>
        <v>276000</v>
      </c>
      <c r="BA13419" s="138">
        <f t="shared" ca="1" si="225"/>
        <v>275999</v>
      </c>
      <c r="BB13419" s="138">
        <f t="shared" ca="1" si="226"/>
        <v>1</v>
      </c>
    </row>
    <row r="13420" spans="52:54" ht="15.75" customHeight="1">
      <c r="AZ13420" s="138">
        <f t="shared" ca="1" si="224"/>
        <v>129000</v>
      </c>
      <c r="BA13420" s="138">
        <f t="shared" ca="1" si="225"/>
        <v>128999</v>
      </c>
      <c r="BB13420" s="138">
        <f t="shared" ca="1" si="226"/>
        <v>1</v>
      </c>
    </row>
    <row r="13421" spans="52:54" ht="15.75" customHeight="1">
      <c r="AZ13421" s="138">
        <f t="shared" ca="1" si="224"/>
        <v>100000</v>
      </c>
      <c r="BA13421" s="138">
        <f t="shared" ca="1" si="225"/>
        <v>99999</v>
      </c>
      <c r="BB13421" s="138">
        <f t="shared" ca="1" si="226"/>
        <v>1</v>
      </c>
    </row>
    <row r="13422" spans="52:54" ht="15.75" customHeight="1">
      <c r="AZ13422" s="138">
        <f t="shared" ca="1" si="224"/>
        <v>300000</v>
      </c>
      <c r="BA13422" s="138">
        <f t="shared" ca="1" si="225"/>
        <v>299999</v>
      </c>
      <c r="BB13422" s="138">
        <f t="shared" ca="1" si="226"/>
        <v>1</v>
      </c>
    </row>
    <row r="13423" spans="52:54" ht="15.75" customHeight="1">
      <c r="AZ13423" s="138">
        <f t="shared" ca="1" si="224"/>
        <v>242000</v>
      </c>
      <c r="BA13423" s="138">
        <f t="shared" ca="1" si="225"/>
        <v>241999</v>
      </c>
      <c r="BB13423" s="138">
        <f t="shared" ca="1" si="226"/>
        <v>1</v>
      </c>
    </row>
    <row r="13424" spans="52:54" ht="15.75" customHeight="1">
      <c r="AZ13424" s="138">
        <f t="shared" ca="1" si="224"/>
        <v>163000</v>
      </c>
      <c r="BA13424" s="138">
        <f t="shared" ca="1" si="225"/>
        <v>162999</v>
      </c>
      <c r="BB13424" s="138">
        <f t="shared" ca="1" si="226"/>
        <v>1</v>
      </c>
    </row>
    <row r="13425" spans="52:54" ht="15.75" customHeight="1">
      <c r="AZ13425" s="138">
        <f t="shared" ca="1" si="224"/>
        <v>220000</v>
      </c>
      <c r="BA13425" s="138">
        <f t="shared" ca="1" si="225"/>
        <v>219999</v>
      </c>
      <c r="BB13425" s="138">
        <f t="shared" ca="1" si="226"/>
        <v>1</v>
      </c>
    </row>
    <row r="13426" spans="52:54" ht="15.75" customHeight="1">
      <c r="AZ13426" s="138">
        <f t="shared" ca="1" si="224"/>
        <v>227000</v>
      </c>
      <c r="BA13426" s="138">
        <f t="shared" ca="1" si="225"/>
        <v>226999</v>
      </c>
      <c r="BB13426" s="138">
        <f t="shared" ca="1" si="226"/>
        <v>1</v>
      </c>
    </row>
    <row r="13427" spans="52:54" ht="15.75" customHeight="1">
      <c r="AZ13427" s="138">
        <f t="shared" ca="1" si="224"/>
        <v>101000</v>
      </c>
      <c r="BA13427" s="138">
        <f t="shared" ca="1" si="225"/>
        <v>100999</v>
      </c>
      <c r="BB13427" s="138">
        <f t="shared" ca="1" si="226"/>
        <v>1</v>
      </c>
    </row>
    <row r="13428" spans="52:54" ht="15.75" customHeight="1">
      <c r="AZ13428" s="138">
        <f t="shared" ca="1" si="224"/>
        <v>266000</v>
      </c>
      <c r="BA13428" s="138">
        <f t="shared" ca="1" si="225"/>
        <v>265999</v>
      </c>
      <c r="BB13428" s="138">
        <f t="shared" ca="1" si="226"/>
        <v>1</v>
      </c>
    </row>
    <row r="13429" spans="52:54" ht="15.75" customHeight="1">
      <c r="AZ13429" s="138">
        <f t="shared" ca="1" si="224"/>
        <v>305000</v>
      </c>
      <c r="BA13429" s="138">
        <f t="shared" ca="1" si="225"/>
        <v>304999</v>
      </c>
      <c r="BB13429" s="138">
        <f t="shared" ca="1" si="226"/>
        <v>1</v>
      </c>
    </row>
    <row r="13430" spans="52:54" ht="15.75" customHeight="1">
      <c r="AZ13430" s="138">
        <f t="shared" ca="1" si="224"/>
        <v>285000</v>
      </c>
      <c r="BA13430" s="138">
        <f t="shared" ca="1" si="225"/>
        <v>284999</v>
      </c>
      <c r="BB13430" s="138">
        <f t="shared" ca="1" si="226"/>
        <v>1</v>
      </c>
    </row>
    <row r="13431" spans="52:54" ht="15.75" customHeight="1">
      <c r="AZ13431" s="138">
        <f t="shared" ca="1" si="224"/>
        <v>352000</v>
      </c>
      <c r="BA13431" s="138">
        <f t="shared" ca="1" si="225"/>
        <v>351999</v>
      </c>
      <c r="BB13431" s="138">
        <f t="shared" ca="1" si="226"/>
        <v>1</v>
      </c>
    </row>
    <row r="13432" spans="52:54" ht="15.75" customHeight="1">
      <c r="AZ13432" s="138">
        <f t="shared" ca="1" si="224"/>
        <v>344000</v>
      </c>
      <c r="BA13432" s="138">
        <f t="shared" ca="1" si="225"/>
        <v>343999</v>
      </c>
      <c r="BB13432" s="138">
        <f t="shared" ca="1" si="226"/>
        <v>1</v>
      </c>
    </row>
    <row r="13433" spans="52:54" ht="15.75" customHeight="1">
      <c r="AZ13433" s="138">
        <f t="shared" ca="1" si="224"/>
        <v>225000</v>
      </c>
      <c r="BA13433" s="138">
        <f t="shared" ca="1" si="225"/>
        <v>224999</v>
      </c>
      <c r="BB13433" s="138">
        <f t="shared" ca="1" si="226"/>
        <v>1</v>
      </c>
    </row>
    <row r="13434" spans="52:54" ht="15.75" customHeight="1">
      <c r="AZ13434" s="138">
        <f t="shared" ca="1" si="224"/>
        <v>219000</v>
      </c>
      <c r="BA13434" s="138">
        <f t="shared" ca="1" si="225"/>
        <v>218999</v>
      </c>
      <c r="BB13434" s="138">
        <f t="shared" ca="1" si="226"/>
        <v>1</v>
      </c>
    </row>
    <row r="13435" spans="52:54" ht="15.75" customHeight="1">
      <c r="AZ13435" s="138">
        <f t="shared" ca="1" si="224"/>
        <v>275000</v>
      </c>
      <c r="BA13435" s="138">
        <f t="shared" ca="1" si="225"/>
        <v>274999</v>
      </c>
      <c r="BB13435" s="138">
        <f t="shared" ca="1" si="226"/>
        <v>1</v>
      </c>
    </row>
    <row r="13436" spans="52:54" ht="15.75" customHeight="1">
      <c r="AZ13436" s="138">
        <f t="shared" ca="1" si="224"/>
        <v>341000</v>
      </c>
      <c r="BA13436" s="138">
        <f t="shared" ca="1" si="225"/>
        <v>340999</v>
      </c>
      <c r="BB13436" s="138">
        <f t="shared" ca="1" si="226"/>
        <v>1</v>
      </c>
    </row>
    <row r="13437" spans="52:54" ht="15.75" customHeight="1">
      <c r="AZ13437" s="138">
        <f t="shared" ca="1" si="224"/>
        <v>201000</v>
      </c>
      <c r="BA13437" s="138">
        <f t="shared" ca="1" si="225"/>
        <v>200999</v>
      </c>
      <c r="BB13437" s="138">
        <f t="shared" ca="1" si="226"/>
        <v>1</v>
      </c>
    </row>
    <row r="13438" spans="52:54" ht="15.75" customHeight="1">
      <c r="AZ13438" s="138">
        <f t="shared" ca="1" si="224"/>
        <v>249000</v>
      </c>
      <c r="BA13438" s="138">
        <f t="shared" ca="1" si="225"/>
        <v>248999</v>
      </c>
      <c r="BB13438" s="138">
        <f t="shared" ca="1" si="226"/>
        <v>1</v>
      </c>
    </row>
    <row r="13439" spans="52:54" ht="15.75" customHeight="1">
      <c r="AZ13439" s="138">
        <f t="shared" ca="1" si="224"/>
        <v>365000</v>
      </c>
      <c r="BA13439" s="138">
        <f t="shared" ca="1" si="225"/>
        <v>364999</v>
      </c>
      <c r="BB13439" s="138">
        <f t="shared" ca="1" si="226"/>
        <v>1</v>
      </c>
    </row>
    <row r="13440" spans="52:54" ht="15.75" customHeight="1">
      <c r="AZ13440" s="138">
        <f t="shared" ca="1" si="224"/>
        <v>336000</v>
      </c>
      <c r="BA13440" s="138">
        <f t="shared" ca="1" si="225"/>
        <v>335999</v>
      </c>
      <c r="BB13440" s="138">
        <f t="shared" ca="1" si="226"/>
        <v>1</v>
      </c>
    </row>
    <row r="13441" spans="52:54" ht="15.75" customHeight="1">
      <c r="AZ13441" s="138">
        <f t="shared" ca="1" si="224"/>
        <v>242000</v>
      </c>
      <c r="BA13441" s="138">
        <f t="shared" ca="1" si="225"/>
        <v>241999</v>
      </c>
      <c r="BB13441" s="138">
        <f t="shared" ca="1" si="226"/>
        <v>1</v>
      </c>
    </row>
    <row r="13442" spans="52:54" ht="15.75" customHeight="1">
      <c r="AZ13442" s="138">
        <f t="shared" ca="1" si="224"/>
        <v>162000</v>
      </c>
      <c r="BA13442" s="138">
        <f t="shared" ca="1" si="225"/>
        <v>161999</v>
      </c>
      <c r="BB13442" s="138">
        <f t="shared" ca="1" si="226"/>
        <v>1</v>
      </c>
    </row>
    <row r="13443" spans="52:54" ht="15.75" customHeight="1">
      <c r="AZ13443" s="138">
        <f t="shared" ca="1" si="224"/>
        <v>233000</v>
      </c>
      <c r="BA13443" s="138">
        <f t="shared" ca="1" si="225"/>
        <v>232999</v>
      </c>
      <c r="BB13443" s="138">
        <f t="shared" ca="1" si="226"/>
        <v>1</v>
      </c>
    </row>
    <row r="13444" spans="52:54" ht="15.75" customHeight="1">
      <c r="AZ13444" s="138">
        <f t="shared" ca="1" si="224"/>
        <v>201000</v>
      </c>
      <c r="BA13444" s="138">
        <f t="shared" ca="1" si="225"/>
        <v>200999</v>
      </c>
      <c r="BB13444" s="138">
        <f t="shared" ca="1" si="226"/>
        <v>1</v>
      </c>
    </row>
    <row r="13445" spans="52:54" ht="15.75" customHeight="1">
      <c r="AZ13445" s="138">
        <f t="shared" ca="1" si="224"/>
        <v>363000</v>
      </c>
      <c r="BA13445" s="138">
        <f t="shared" ca="1" si="225"/>
        <v>362999</v>
      </c>
      <c r="BB13445" s="138">
        <f t="shared" ca="1" si="226"/>
        <v>1</v>
      </c>
    </row>
    <row r="13446" spans="52:54" ht="15.75" customHeight="1">
      <c r="AZ13446" s="138">
        <f t="shared" ca="1" si="224"/>
        <v>152000</v>
      </c>
      <c r="BA13446" s="138">
        <f t="shared" ca="1" si="225"/>
        <v>151999</v>
      </c>
      <c r="BB13446" s="138">
        <f t="shared" ca="1" si="226"/>
        <v>1</v>
      </c>
    </row>
    <row r="13447" spans="52:54" ht="15.75" customHeight="1">
      <c r="AZ13447" s="138">
        <f t="shared" ca="1" si="224"/>
        <v>115000</v>
      </c>
      <c r="BA13447" s="138">
        <f t="shared" ca="1" si="225"/>
        <v>114999</v>
      </c>
      <c r="BB13447" s="138">
        <f t="shared" ca="1" si="226"/>
        <v>1</v>
      </c>
    </row>
    <row r="13448" spans="52:54" ht="15.75" customHeight="1">
      <c r="AZ13448" s="138">
        <f t="shared" ca="1" si="224"/>
        <v>291000</v>
      </c>
      <c r="BA13448" s="138">
        <f t="shared" ca="1" si="225"/>
        <v>290999</v>
      </c>
      <c r="BB13448" s="138">
        <f t="shared" ca="1" si="226"/>
        <v>1</v>
      </c>
    </row>
    <row r="13449" spans="52:54" ht="15.75" customHeight="1">
      <c r="AZ13449" s="138">
        <f t="shared" ca="1" si="224"/>
        <v>221000</v>
      </c>
      <c r="BA13449" s="138">
        <f t="shared" ca="1" si="225"/>
        <v>220999</v>
      </c>
      <c r="BB13449" s="138">
        <f t="shared" ca="1" si="226"/>
        <v>1</v>
      </c>
    </row>
    <row r="13450" spans="52:54" ht="15.75" customHeight="1">
      <c r="AZ13450" s="138">
        <f t="shared" ca="1" si="224"/>
        <v>292000</v>
      </c>
      <c r="BA13450" s="138">
        <f t="shared" ca="1" si="225"/>
        <v>291999</v>
      </c>
      <c r="BB13450" s="138">
        <f t="shared" ca="1" si="226"/>
        <v>1</v>
      </c>
    </row>
    <row r="13451" spans="52:54" ht="15.75" customHeight="1">
      <c r="AZ13451" s="138">
        <f t="shared" ca="1" si="224"/>
        <v>151000</v>
      </c>
      <c r="BA13451" s="138">
        <f t="shared" ca="1" si="225"/>
        <v>150999</v>
      </c>
      <c r="BB13451" s="138">
        <f t="shared" ca="1" si="226"/>
        <v>1</v>
      </c>
    </row>
    <row r="13452" spans="52:54" ht="15.75" customHeight="1">
      <c r="AZ13452" s="138">
        <f t="shared" ca="1" si="224"/>
        <v>189000</v>
      </c>
      <c r="BA13452" s="138">
        <f t="shared" ca="1" si="225"/>
        <v>188999</v>
      </c>
      <c r="BB13452" s="138">
        <f t="shared" ca="1" si="226"/>
        <v>1</v>
      </c>
    </row>
    <row r="13453" spans="52:54" ht="15.75" customHeight="1">
      <c r="AZ13453" s="138">
        <f t="shared" ca="1" si="224"/>
        <v>376000</v>
      </c>
      <c r="BA13453" s="138">
        <f t="shared" ca="1" si="225"/>
        <v>375999</v>
      </c>
      <c r="BB13453" s="138">
        <f t="shared" ca="1" si="226"/>
        <v>1</v>
      </c>
    </row>
    <row r="13454" spans="52:54" ht="15.75" customHeight="1">
      <c r="AZ13454" s="138">
        <f t="shared" ca="1" si="224"/>
        <v>363000</v>
      </c>
      <c r="BA13454" s="138">
        <f t="shared" ca="1" si="225"/>
        <v>362999</v>
      </c>
      <c r="BB13454" s="138">
        <f t="shared" ca="1" si="226"/>
        <v>1</v>
      </c>
    </row>
    <row r="13455" spans="52:54" ht="15.75" customHeight="1">
      <c r="AZ13455" s="138">
        <f t="shared" ca="1" si="224"/>
        <v>350000</v>
      </c>
      <c r="BA13455" s="138">
        <f t="shared" ca="1" si="225"/>
        <v>349999</v>
      </c>
      <c r="BB13455" s="138">
        <f t="shared" ca="1" si="226"/>
        <v>1</v>
      </c>
    </row>
    <row r="13456" spans="52:54" ht="15.75" customHeight="1">
      <c r="AZ13456" s="138">
        <f t="shared" ca="1" si="224"/>
        <v>199000</v>
      </c>
      <c r="BA13456" s="138">
        <f t="shared" ca="1" si="225"/>
        <v>198999</v>
      </c>
      <c r="BB13456" s="138">
        <f t="shared" ca="1" si="226"/>
        <v>1</v>
      </c>
    </row>
    <row r="13457" spans="52:54" ht="15.75" customHeight="1">
      <c r="AZ13457" s="138">
        <f t="shared" ca="1" si="224"/>
        <v>267000</v>
      </c>
      <c r="BA13457" s="138">
        <f t="shared" ca="1" si="225"/>
        <v>266999</v>
      </c>
      <c r="BB13457" s="138">
        <f t="shared" ca="1" si="226"/>
        <v>1</v>
      </c>
    </row>
    <row r="13458" spans="52:54" ht="15.75" customHeight="1">
      <c r="AZ13458" s="138">
        <f t="shared" ca="1" si="224"/>
        <v>342000</v>
      </c>
      <c r="BA13458" s="138">
        <f t="shared" ca="1" si="225"/>
        <v>341999</v>
      </c>
      <c r="BB13458" s="138">
        <f t="shared" ca="1" si="226"/>
        <v>1</v>
      </c>
    </row>
    <row r="13459" spans="52:54" ht="15.75" customHeight="1">
      <c r="AZ13459" s="138">
        <f t="shared" ca="1" si="224"/>
        <v>195000</v>
      </c>
      <c r="BA13459" s="138">
        <f t="shared" ca="1" si="225"/>
        <v>194999</v>
      </c>
      <c r="BB13459" s="138">
        <f t="shared" ca="1" si="226"/>
        <v>1</v>
      </c>
    </row>
    <row r="13460" spans="52:54" ht="15.75" customHeight="1">
      <c r="AZ13460" s="138">
        <f t="shared" ca="1" si="224"/>
        <v>178000</v>
      </c>
      <c r="BA13460" s="138">
        <f t="shared" ca="1" si="225"/>
        <v>177999</v>
      </c>
      <c r="BB13460" s="138">
        <f t="shared" ca="1" si="226"/>
        <v>1</v>
      </c>
    </row>
    <row r="13461" spans="52:54" ht="15.75" customHeight="1">
      <c r="AZ13461" s="138">
        <f t="shared" ca="1" si="224"/>
        <v>263000</v>
      </c>
      <c r="BA13461" s="138">
        <f t="shared" ca="1" si="225"/>
        <v>262999</v>
      </c>
      <c r="BB13461" s="138">
        <f t="shared" ca="1" si="226"/>
        <v>1</v>
      </c>
    </row>
    <row r="13462" spans="52:54" ht="15.75" customHeight="1">
      <c r="AZ13462" s="138">
        <f t="shared" ca="1" si="224"/>
        <v>178000</v>
      </c>
      <c r="BA13462" s="138">
        <f t="shared" ca="1" si="225"/>
        <v>177999</v>
      </c>
      <c r="BB13462" s="138">
        <f t="shared" ca="1" si="226"/>
        <v>1</v>
      </c>
    </row>
    <row r="13463" spans="52:54" ht="15.75" customHeight="1">
      <c r="AZ13463" s="138">
        <f t="shared" ca="1" si="224"/>
        <v>298000</v>
      </c>
      <c r="BA13463" s="138">
        <f t="shared" ca="1" si="225"/>
        <v>297999</v>
      </c>
      <c r="BB13463" s="138">
        <f t="shared" ca="1" si="226"/>
        <v>1</v>
      </c>
    </row>
    <row r="13464" spans="52:54" ht="15.75" customHeight="1">
      <c r="AZ13464" s="138">
        <f t="shared" ca="1" si="224"/>
        <v>357000</v>
      </c>
      <c r="BA13464" s="138">
        <f t="shared" ca="1" si="225"/>
        <v>356999</v>
      </c>
      <c r="BB13464" s="138">
        <f t="shared" ca="1" si="226"/>
        <v>1</v>
      </c>
    </row>
    <row r="13465" spans="52:54" ht="15.75" customHeight="1">
      <c r="AZ13465" s="138">
        <f t="shared" ca="1" si="224"/>
        <v>226000</v>
      </c>
      <c r="BA13465" s="138">
        <f t="shared" ca="1" si="225"/>
        <v>225999</v>
      </c>
      <c r="BB13465" s="138">
        <f t="shared" ca="1" si="226"/>
        <v>1</v>
      </c>
    </row>
    <row r="13466" spans="52:54" ht="15.75" customHeight="1">
      <c r="AZ13466" s="138">
        <f t="shared" ca="1" si="224"/>
        <v>367000</v>
      </c>
      <c r="BA13466" s="138">
        <f t="shared" ca="1" si="225"/>
        <v>366999</v>
      </c>
      <c r="BB13466" s="138">
        <f t="shared" ca="1" si="226"/>
        <v>1</v>
      </c>
    </row>
    <row r="13467" spans="52:54" ht="15.75" customHeight="1">
      <c r="AZ13467" s="138">
        <f t="shared" ca="1" si="224"/>
        <v>258000</v>
      </c>
      <c r="BA13467" s="138">
        <f t="shared" ca="1" si="225"/>
        <v>257999</v>
      </c>
      <c r="BB13467" s="138">
        <f t="shared" ca="1" si="226"/>
        <v>1</v>
      </c>
    </row>
    <row r="13468" spans="52:54" ht="15.75" customHeight="1">
      <c r="AZ13468" s="138">
        <f t="shared" ca="1" si="224"/>
        <v>266000</v>
      </c>
      <c r="BA13468" s="138">
        <f t="shared" ca="1" si="225"/>
        <v>265999</v>
      </c>
      <c r="BB13468" s="138">
        <f t="shared" ca="1" si="226"/>
        <v>1</v>
      </c>
    </row>
    <row r="13469" spans="52:54" ht="15.75" customHeight="1">
      <c r="AZ13469" s="138">
        <f t="shared" ca="1" si="224"/>
        <v>391000</v>
      </c>
      <c r="BA13469" s="138">
        <f t="shared" ca="1" si="225"/>
        <v>390999</v>
      </c>
      <c r="BB13469" s="138">
        <f t="shared" ca="1" si="226"/>
        <v>1</v>
      </c>
    </row>
    <row r="13470" spans="52:54" ht="15.75" customHeight="1">
      <c r="AZ13470" s="138">
        <f t="shared" ca="1" si="224"/>
        <v>217000</v>
      </c>
      <c r="BA13470" s="138">
        <f t="shared" ca="1" si="225"/>
        <v>216999</v>
      </c>
      <c r="BB13470" s="138">
        <f t="shared" ca="1" si="226"/>
        <v>1</v>
      </c>
    </row>
    <row r="13471" spans="52:54" ht="15.75" customHeight="1">
      <c r="AZ13471" s="138">
        <f t="shared" ca="1" si="224"/>
        <v>166000</v>
      </c>
      <c r="BA13471" s="138">
        <f t="shared" ca="1" si="225"/>
        <v>165999</v>
      </c>
      <c r="BB13471" s="138">
        <f t="shared" ca="1" si="226"/>
        <v>1</v>
      </c>
    </row>
    <row r="13472" spans="52:54" ht="15.75" customHeight="1">
      <c r="AZ13472" s="138">
        <f t="shared" ca="1" si="224"/>
        <v>309000</v>
      </c>
      <c r="BA13472" s="138">
        <f t="shared" ca="1" si="225"/>
        <v>308999</v>
      </c>
      <c r="BB13472" s="138">
        <f t="shared" ca="1" si="226"/>
        <v>1</v>
      </c>
    </row>
    <row r="13473" spans="52:54" ht="15.75" customHeight="1">
      <c r="AZ13473" s="138">
        <f t="shared" ca="1" si="224"/>
        <v>265000</v>
      </c>
      <c r="BA13473" s="138">
        <f t="shared" ca="1" si="225"/>
        <v>264999</v>
      </c>
      <c r="BB13473" s="138">
        <f t="shared" ca="1" si="226"/>
        <v>1</v>
      </c>
    </row>
    <row r="13474" spans="52:54" ht="15.75" customHeight="1">
      <c r="AZ13474" s="138">
        <f t="shared" ca="1" si="224"/>
        <v>147000</v>
      </c>
      <c r="BA13474" s="138">
        <f t="shared" ca="1" si="225"/>
        <v>146999</v>
      </c>
      <c r="BB13474" s="138">
        <f t="shared" ca="1" si="226"/>
        <v>1</v>
      </c>
    </row>
    <row r="13475" spans="52:54" ht="15.75" customHeight="1">
      <c r="AZ13475" s="138">
        <f t="shared" ca="1" si="224"/>
        <v>306000</v>
      </c>
      <c r="BA13475" s="138">
        <f t="shared" ca="1" si="225"/>
        <v>305999</v>
      </c>
      <c r="BB13475" s="138">
        <f t="shared" ca="1" si="226"/>
        <v>1</v>
      </c>
    </row>
    <row r="13476" spans="52:54" ht="15.75" customHeight="1">
      <c r="AZ13476" s="138">
        <f t="shared" ca="1" si="224"/>
        <v>268000</v>
      </c>
      <c r="BA13476" s="138">
        <f t="shared" ca="1" si="225"/>
        <v>267999</v>
      </c>
      <c r="BB13476" s="138">
        <f t="shared" ca="1" si="226"/>
        <v>1</v>
      </c>
    </row>
    <row r="13477" spans="52:54" ht="15.75" customHeight="1">
      <c r="AZ13477" s="138">
        <f t="shared" ca="1" si="224"/>
        <v>358000</v>
      </c>
      <c r="BA13477" s="138">
        <f t="shared" ca="1" si="225"/>
        <v>357999</v>
      </c>
      <c r="BB13477" s="138">
        <f t="shared" ca="1" si="226"/>
        <v>1</v>
      </c>
    </row>
    <row r="13478" spans="52:54" ht="15.75" customHeight="1">
      <c r="AZ13478" s="138">
        <f t="shared" ca="1" si="224"/>
        <v>347000</v>
      </c>
      <c r="BA13478" s="138">
        <f t="shared" ca="1" si="225"/>
        <v>346999</v>
      </c>
      <c r="BB13478" s="138">
        <f t="shared" ca="1" si="226"/>
        <v>1</v>
      </c>
    </row>
    <row r="13479" spans="52:54" ht="15.75" customHeight="1">
      <c r="AZ13479" s="138">
        <f t="shared" ca="1" si="224"/>
        <v>178000</v>
      </c>
      <c r="BA13479" s="138">
        <f t="shared" ca="1" si="225"/>
        <v>177999</v>
      </c>
      <c r="BB13479" s="138">
        <f t="shared" ca="1" si="226"/>
        <v>1</v>
      </c>
    </row>
    <row r="13480" spans="52:54" ht="15.75" customHeight="1">
      <c r="AZ13480" s="138">
        <f t="shared" ca="1" si="224"/>
        <v>371000</v>
      </c>
      <c r="BA13480" s="138">
        <f t="shared" ca="1" si="225"/>
        <v>370999</v>
      </c>
      <c r="BB13480" s="138">
        <f t="shared" ca="1" si="226"/>
        <v>1</v>
      </c>
    </row>
    <row r="13481" spans="52:54" ht="15.75" customHeight="1">
      <c r="AZ13481" s="138">
        <f t="shared" ca="1" si="224"/>
        <v>398000</v>
      </c>
      <c r="BA13481" s="138">
        <f t="shared" ca="1" si="225"/>
        <v>397999</v>
      </c>
      <c r="BB13481" s="138">
        <f t="shared" ca="1" si="226"/>
        <v>1</v>
      </c>
    </row>
    <row r="13482" spans="52:54" ht="15.75" customHeight="1">
      <c r="AZ13482" s="138">
        <f t="shared" ca="1" si="224"/>
        <v>207000</v>
      </c>
      <c r="BA13482" s="138">
        <f t="shared" ca="1" si="225"/>
        <v>206999</v>
      </c>
      <c r="BB13482" s="138">
        <f t="shared" ca="1" si="226"/>
        <v>1</v>
      </c>
    </row>
    <row r="13483" spans="52:54" ht="15.75" customHeight="1">
      <c r="AZ13483" s="138">
        <f t="shared" ca="1" si="224"/>
        <v>204000</v>
      </c>
      <c r="BA13483" s="138">
        <f t="shared" ca="1" si="225"/>
        <v>203999</v>
      </c>
      <c r="BB13483" s="138">
        <f t="shared" ca="1" si="226"/>
        <v>1</v>
      </c>
    </row>
    <row r="13484" spans="52:54" ht="15.75" customHeight="1">
      <c r="AZ13484" s="138">
        <f t="shared" ca="1" si="224"/>
        <v>394000</v>
      </c>
      <c r="BA13484" s="138">
        <f t="shared" ca="1" si="225"/>
        <v>393999</v>
      </c>
      <c r="BB13484" s="138">
        <f t="shared" ca="1" si="226"/>
        <v>1</v>
      </c>
    </row>
    <row r="13485" spans="52:54" ht="15.75" customHeight="1">
      <c r="AZ13485" s="138">
        <f t="shared" ca="1" si="224"/>
        <v>375000</v>
      </c>
      <c r="BA13485" s="138">
        <f t="shared" ca="1" si="225"/>
        <v>374999</v>
      </c>
      <c r="BB13485" s="138">
        <f t="shared" ca="1" si="226"/>
        <v>1</v>
      </c>
    </row>
    <row r="13486" spans="52:54" ht="15.75" customHeight="1">
      <c r="AZ13486" s="138">
        <f t="shared" ca="1" si="224"/>
        <v>103000</v>
      </c>
      <c r="BA13486" s="138">
        <f t="shared" ca="1" si="225"/>
        <v>102999</v>
      </c>
      <c r="BB13486" s="138">
        <f t="shared" ca="1" si="226"/>
        <v>1</v>
      </c>
    </row>
    <row r="13487" spans="52:54" ht="15.75" customHeight="1">
      <c r="AZ13487" s="138">
        <f t="shared" ca="1" si="224"/>
        <v>136000</v>
      </c>
      <c r="BA13487" s="138">
        <f t="shared" ca="1" si="225"/>
        <v>135999</v>
      </c>
      <c r="BB13487" s="138">
        <f t="shared" ca="1" si="226"/>
        <v>1</v>
      </c>
    </row>
    <row r="13488" spans="52:54" ht="15.75" customHeight="1">
      <c r="AZ13488" s="138">
        <f t="shared" ca="1" si="224"/>
        <v>342000</v>
      </c>
      <c r="BA13488" s="138">
        <f t="shared" ca="1" si="225"/>
        <v>341999</v>
      </c>
      <c r="BB13488" s="138">
        <f t="shared" ca="1" si="226"/>
        <v>1</v>
      </c>
    </row>
    <row r="13489" spans="52:54" ht="15.75" customHeight="1">
      <c r="AZ13489" s="138">
        <f t="shared" ca="1" si="224"/>
        <v>383000</v>
      </c>
      <c r="BA13489" s="138">
        <f t="shared" ca="1" si="225"/>
        <v>382999</v>
      </c>
      <c r="BB13489" s="138">
        <f t="shared" ca="1" si="226"/>
        <v>1</v>
      </c>
    </row>
    <row r="13490" spans="52:54" ht="15.75" customHeight="1">
      <c r="AZ13490" s="138">
        <f t="shared" ca="1" si="224"/>
        <v>175000</v>
      </c>
      <c r="BA13490" s="138">
        <f t="shared" ca="1" si="225"/>
        <v>174999</v>
      </c>
      <c r="BB13490" s="138">
        <f t="shared" ca="1" si="226"/>
        <v>1</v>
      </c>
    </row>
    <row r="13491" spans="52:54" ht="15.75" customHeight="1">
      <c r="AZ13491" s="138">
        <f t="shared" ca="1" si="224"/>
        <v>393000</v>
      </c>
      <c r="BA13491" s="138">
        <f t="shared" ca="1" si="225"/>
        <v>392999</v>
      </c>
      <c r="BB13491" s="138">
        <f t="shared" ca="1" si="226"/>
        <v>1</v>
      </c>
    </row>
    <row r="13492" spans="52:54" ht="15.75" customHeight="1">
      <c r="AZ13492" s="138">
        <f t="shared" ca="1" si="224"/>
        <v>240000</v>
      </c>
      <c r="BA13492" s="138">
        <f t="shared" ca="1" si="225"/>
        <v>239999</v>
      </c>
      <c r="BB13492" s="138">
        <f t="shared" ca="1" si="226"/>
        <v>1</v>
      </c>
    </row>
    <row r="13493" spans="52:54" ht="15.75" customHeight="1">
      <c r="AZ13493" s="138">
        <f t="shared" ca="1" si="224"/>
        <v>170000</v>
      </c>
      <c r="BA13493" s="138">
        <f t="shared" ca="1" si="225"/>
        <v>169999</v>
      </c>
      <c r="BB13493" s="138">
        <f t="shared" ca="1" si="226"/>
        <v>1</v>
      </c>
    </row>
    <row r="13494" spans="52:54" ht="15.75" customHeight="1">
      <c r="AZ13494" s="138">
        <f t="shared" ca="1" si="224"/>
        <v>340000</v>
      </c>
      <c r="BA13494" s="138">
        <f t="shared" ca="1" si="225"/>
        <v>339999</v>
      </c>
      <c r="BB13494" s="138">
        <f t="shared" ca="1" si="226"/>
        <v>1</v>
      </c>
    </row>
    <row r="13495" spans="52:54" ht="15.75" customHeight="1">
      <c r="AZ13495" s="138">
        <f t="shared" ca="1" si="224"/>
        <v>341000</v>
      </c>
      <c r="BA13495" s="138">
        <f t="shared" ca="1" si="225"/>
        <v>340999</v>
      </c>
      <c r="BB13495" s="138">
        <f t="shared" ca="1" si="226"/>
        <v>1</v>
      </c>
    </row>
    <row r="13496" spans="52:54" ht="15.75" customHeight="1">
      <c r="AZ13496" s="138">
        <f t="shared" ca="1" si="224"/>
        <v>289000</v>
      </c>
      <c r="BA13496" s="138">
        <f t="shared" ca="1" si="225"/>
        <v>288999</v>
      </c>
      <c r="BB13496" s="138">
        <f t="shared" ca="1" si="226"/>
        <v>1</v>
      </c>
    </row>
    <row r="13497" spans="52:54" ht="15.75" customHeight="1">
      <c r="AZ13497" s="138">
        <f t="shared" ca="1" si="224"/>
        <v>247000</v>
      </c>
      <c r="BA13497" s="138">
        <f t="shared" ca="1" si="225"/>
        <v>246999</v>
      </c>
      <c r="BB13497" s="138">
        <f t="shared" ca="1" si="226"/>
        <v>1</v>
      </c>
    </row>
    <row r="13498" spans="52:54" ht="15.75" customHeight="1">
      <c r="AZ13498" s="138">
        <f t="shared" ca="1" si="224"/>
        <v>177000</v>
      </c>
      <c r="BA13498" s="138">
        <f t="shared" ca="1" si="225"/>
        <v>176999</v>
      </c>
      <c r="BB13498" s="138">
        <f t="shared" ca="1" si="226"/>
        <v>1</v>
      </c>
    </row>
    <row r="13499" spans="52:54" ht="15.75" customHeight="1">
      <c r="AZ13499" s="138">
        <f t="shared" ca="1" si="224"/>
        <v>238000</v>
      </c>
      <c r="BA13499" s="138">
        <f t="shared" ca="1" si="225"/>
        <v>237999</v>
      </c>
      <c r="BB13499" s="138">
        <f t="shared" ca="1" si="226"/>
        <v>1</v>
      </c>
    </row>
    <row r="13500" spans="52:54" ht="15.75" customHeight="1">
      <c r="AZ13500" s="138">
        <f t="shared" ca="1" si="224"/>
        <v>128000</v>
      </c>
      <c r="BA13500" s="138">
        <f t="shared" ca="1" si="225"/>
        <v>127999</v>
      </c>
      <c r="BB13500" s="138">
        <f t="shared" ca="1" si="226"/>
        <v>1</v>
      </c>
    </row>
    <row r="13501" spans="52:54" ht="15.75" customHeight="1">
      <c r="AZ13501" s="138">
        <f t="shared" ca="1" si="224"/>
        <v>148000</v>
      </c>
      <c r="BA13501" s="138">
        <f t="shared" ca="1" si="225"/>
        <v>147999</v>
      </c>
      <c r="BB13501" s="138">
        <f t="shared" ca="1" si="226"/>
        <v>1</v>
      </c>
    </row>
    <row r="13502" spans="52:54" ht="15.75" customHeight="1">
      <c r="AZ13502" s="138">
        <f t="shared" ca="1" si="224"/>
        <v>333000</v>
      </c>
      <c r="BA13502" s="138">
        <f t="shared" ca="1" si="225"/>
        <v>332999</v>
      </c>
      <c r="BB13502" s="138">
        <f t="shared" ca="1" si="226"/>
        <v>1</v>
      </c>
    </row>
    <row r="13503" spans="52:54" ht="15.75" customHeight="1">
      <c r="AZ13503" s="138">
        <f t="shared" ca="1" si="224"/>
        <v>383000</v>
      </c>
      <c r="BA13503" s="138">
        <f t="shared" ca="1" si="225"/>
        <v>382999</v>
      </c>
      <c r="BB13503" s="138">
        <f t="shared" ca="1" si="226"/>
        <v>1</v>
      </c>
    </row>
    <row r="13504" spans="52:54" ht="15.75" customHeight="1">
      <c r="AZ13504" s="138">
        <f t="shared" ca="1" si="224"/>
        <v>363000</v>
      </c>
      <c r="BA13504" s="138">
        <f t="shared" ca="1" si="225"/>
        <v>362999</v>
      </c>
      <c r="BB13504" s="138">
        <f t="shared" ca="1" si="226"/>
        <v>1</v>
      </c>
    </row>
    <row r="13505" spans="52:54" ht="15.75" customHeight="1">
      <c r="AZ13505" s="138">
        <f t="shared" ca="1" si="224"/>
        <v>187000</v>
      </c>
      <c r="BA13505" s="138">
        <f t="shared" ca="1" si="225"/>
        <v>186999</v>
      </c>
      <c r="BB13505" s="138">
        <f t="shared" ca="1" si="226"/>
        <v>1</v>
      </c>
    </row>
    <row r="13506" spans="52:54" ht="15.75" customHeight="1">
      <c r="AZ13506" s="138">
        <f t="shared" ca="1" si="224"/>
        <v>236000</v>
      </c>
      <c r="BA13506" s="138">
        <f t="shared" ca="1" si="225"/>
        <v>235999</v>
      </c>
      <c r="BB13506" s="138">
        <f t="shared" ca="1" si="226"/>
        <v>1</v>
      </c>
    </row>
    <row r="13507" spans="52:54" ht="15.75" customHeight="1">
      <c r="AZ13507" s="138">
        <f t="shared" ca="1" si="224"/>
        <v>129000</v>
      </c>
      <c r="BA13507" s="138">
        <f t="shared" ca="1" si="225"/>
        <v>128999</v>
      </c>
      <c r="BB13507" s="138">
        <f t="shared" ca="1" si="226"/>
        <v>1</v>
      </c>
    </row>
    <row r="13508" spans="52:54" ht="15.75" customHeight="1">
      <c r="AZ13508" s="138">
        <f t="shared" ca="1" si="224"/>
        <v>352000</v>
      </c>
      <c r="BA13508" s="138">
        <f t="shared" ca="1" si="225"/>
        <v>351999</v>
      </c>
      <c r="BB13508" s="138">
        <f t="shared" ca="1" si="226"/>
        <v>1</v>
      </c>
    </row>
    <row r="13509" spans="52:54" ht="15.75" customHeight="1">
      <c r="AZ13509" s="138">
        <f t="shared" ca="1" si="224"/>
        <v>395000</v>
      </c>
      <c r="BA13509" s="138">
        <f t="shared" ca="1" si="225"/>
        <v>394999</v>
      </c>
      <c r="BB13509" s="138">
        <f t="shared" ca="1" si="226"/>
        <v>1</v>
      </c>
    </row>
    <row r="13510" spans="52:54" ht="15.75" customHeight="1">
      <c r="AZ13510" s="138">
        <f t="shared" ca="1" si="224"/>
        <v>144000</v>
      </c>
      <c r="BA13510" s="138">
        <f t="shared" ca="1" si="225"/>
        <v>143999</v>
      </c>
      <c r="BB13510" s="138">
        <f t="shared" ca="1" si="226"/>
        <v>1</v>
      </c>
    </row>
    <row r="13511" spans="52:54" ht="15.75" customHeight="1">
      <c r="AZ13511" s="138">
        <f t="shared" ca="1" si="224"/>
        <v>273000</v>
      </c>
      <c r="BA13511" s="138">
        <f t="shared" ca="1" si="225"/>
        <v>272999</v>
      </c>
      <c r="BB13511" s="138">
        <f t="shared" ca="1" si="226"/>
        <v>1</v>
      </c>
    </row>
    <row r="13512" spans="52:54" ht="15.75" customHeight="1">
      <c r="AZ13512" s="138">
        <f t="shared" ca="1" si="224"/>
        <v>161000</v>
      </c>
      <c r="BA13512" s="138">
        <f t="shared" ca="1" si="225"/>
        <v>160999</v>
      </c>
      <c r="BB13512" s="138">
        <f t="shared" ca="1" si="226"/>
        <v>1</v>
      </c>
    </row>
    <row r="13513" spans="52:54" ht="15.75" customHeight="1">
      <c r="AZ13513" s="138">
        <f t="shared" ca="1" si="224"/>
        <v>208000</v>
      </c>
      <c r="BA13513" s="138">
        <f t="shared" ca="1" si="225"/>
        <v>207999</v>
      </c>
      <c r="BB13513" s="138">
        <f t="shared" ca="1" si="226"/>
        <v>1</v>
      </c>
    </row>
    <row r="13514" spans="52:54" ht="15.75" customHeight="1">
      <c r="AZ13514" s="138">
        <f t="shared" ca="1" si="224"/>
        <v>202000</v>
      </c>
      <c r="BA13514" s="138">
        <f t="shared" ca="1" si="225"/>
        <v>201999</v>
      </c>
      <c r="BB13514" s="138">
        <f t="shared" ca="1" si="226"/>
        <v>1</v>
      </c>
    </row>
    <row r="13515" spans="52:54" ht="15.75" customHeight="1">
      <c r="AZ13515" s="138">
        <f t="shared" ca="1" si="224"/>
        <v>138000</v>
      </c>
      <c r="BA13515" s="138">
        <f t="shared" ca="1" si="225"/>
        <v>137999</v>
      </c>
      <c r="BB13515" s="138">
        <f t="shared" ca="1" si="226"/>
        <v>1</v>
      </c>
    </row>
    <row r="13516" spans="52:54" ht="15.75" customHeight="1">
      <c r="AZ13516" s="138">
        <f t="shared" ca="1" si="224"/>
        <v>155000</v>
      </c>
      <c r="BA13516" s="138">
        <f t="shared" ca="1" si="225"/>
        <v>154999</v>
      </c>
      <c r="BB13516" s="138">
        <f t="shared" ca="1" si="226"/>
        <v>1</v>
      </c>
    </row>
    <row r="13517" spans="52:54" ht="15.75" customHeight="1">
      <c r="AZ13517" s="138">
        <f t="shared" ca="1" si="224"/>
        <v>184000</v>
      </c>
      <c r="BA13517" s="138">
        <f t="shared" ca="1" si="225"/>
        <v>183999</v>
      </c>
      <c r="BB13517" s="138">
        <f t="shared" ca="1" si="226"/>
        <v>1</v>
      </c>
    </row>
    <row r="13518" spans="52:54" ht="15.75" customHeight="1">
      <c r="AZ13518" s="138">
        <f t="shared" ca="1" si="224"/>
        <v>256000</v>
      </c>
      <c r="BA13518" s="138">
        <f t="shared" ca="1" si="225"/>
        <v>255999</v>
      </c>
      <c r="BB13518" s="138">
        <f t="shared" ca="1" si="226"/>
        <v>1</v>
      </c>
    </row>
    <row r="13519" spans="52:54" ht="15.75" customHeight="1">
      <c r="AZ13519" s="138">
        <f t="shared" ref="AZ13519:AZ13773" ca="1" si="227">RANDBETWEEN(100,400)*1000</f>
        <v>155000</v>
      </c>
      <c r="BA13519" s="138">
        <f t="shared" ref="BA13519:BA13773" ca="1" si="228">+AZ13519-1</f>
        <v>154999</v>
      </c>
      <c r="BB13519" s="138">
        <f t="shared" ref="BB13519:BB13773" ca="1" si="229">+AZ13519-BA13519</f>
        <v>1</v>
      </c>
    </row>
    <row r="13520" spans="52:54" ht="15.75" customHeight="1">
      <c r="AZ13520" s="138">
        <f t="shared" ca="1" si="227"/>
        <v>360000</v>
      </c>
      <c r="BA13520" s="138">
        <f t="shared" ca="1" si="228"/>
        <v>359999</v>
      </c>
      <c r="BB13520" s="138">
        <f t="shared" ca="1" si="229"/>
        <v>1</v>
      </c>
    </row>
    <row r="13521" spans="52:54" ht="15.75" customHeight="1">
      <c r="AZ13521" s="138">
        <f t="shared" ca="1" si="227"/>
        <v>188000</v>
      </c>
      <c r="BA13521" s="138">
        <f t="shared" ca="1" si="228"/>
        <v>187999</v>
      </c>
      <c r="BB13521" s="138">
        <f t="shared" ca="1" si="229"/>
        <v>1</v>
      </c>
    </row>
    <row r="13522" spans="52:54" ht="15.75" customHeight="1">
      <c r="AZ13522" s="138">
        <f t="shared" ca="1" si="227"/>
        <v>263000</v>
      </c>
      <c r="BA13522" s="138">
        <f t="shared" ca="1" si="228"/>
        <v>262999</v>
      </c>
      <c r="BB13522" s="138">
        <f t="shared" ca="1" si="229"/>
        <v>1</v>
      </c>
    </row>
    <row r="13523" spans="52:54" ht="15.75" customHeight="1">
      <c r="AZ13523" s="138">
        <f t="shared" ca="1" si="227"/>
        <v>211000</v>
      </c>
      <c r="BA13523" s="138">
        <f t="shared" ca="1" si="228"/>
        <v>210999</v>
      </c>
      <c r="BB13523" s="138">
        <f t="shared" ca="1" si="229"/>
        <v>1</v>
      </c>
    </row>
    <row r="13524" spans="52:54" ht="15.75" customHeight="1">
      <c r="AZ13524" s="138">
        <f t="shared" ca="1" si="227"/>
        <v>309000</v>
      </c>
      <c r="BA13524" s="138">
        <f t="shared" ca="1" si="228"/>
        <v>308999</v>
      </c>
      <c r="BB13524" s="138">
        <f t="shared" ca="1" si="229"/>
        <v>1</v>
      </c>
    </row>
    <row r="13525" spans="52:54" ht="15.75" customHeight="1">
      <c r="AZ13525" s="138">
        <f t="shared" ca="1" si="227"/>
        <v>225000</v>
      </c>
      <c r="BA13525" s="138">
        <f t="shared" ca="1" si="228"/>
        <v>224999</v>
      </c>
      <c r="BB13525" s="138">
        <f t="shared" ca="1" si="229"/>
        <v>1</v>
      </c>
    </row>
    <row r="13526" spans="52:54" ht="15.75" customHeight="1">
      <c r="AZ13526" s="138">
        <f t="shared" ca="1" si="227"/>
        <v>280000</v>
      </c>
      <c r="BA13526" s="138">
        <f t="shared" ca="1" si="228"/>
        <v>279999</v>
      </c>
      <c r="BB13526" s="138">
        <f t="shared" ca="1" si="229"/>
        <v>1</v>
      </c>
    </row>
    <row r="13527" spans="52:54" ht="15.75" customHeight="1">
      <c r="AZ13527" s="138">
        <f t="shared" ca="1" si="227"/>
        <v>159000</v>
      </c>
      <c r="BA13527" s="138">
        <f t="shared" ca="1" si="228"/>
        <v>158999</v>
      </c>
      <c r="BB13527" s="138">
        <f t="shared" ca="1" si="229"/>
        <v>1</v>
      </c>
    </row>
    <row r="13528" spans="52:54" ht="15.75" customHeight="1">
      <c r="AZ13528" s="138">
        <f t="shared" ca="1" si="227"/>
        <v>393000</v>
      </c>
      <c r="BA13528" s="138">
        <f t="shared" ca="1" si="228"/>
        <v>392999</v>
      </c>
      <c r="BB13528" s="138">
        <f t="shared" ca="1" si="229"/>
        <v>1</v>
      </c>
    </row>
    <row r="13529" spans="52:54" ht="15.75" customHeight="1">
      <c r="AZ13529" s="138">
        <f t="shared" ca="1" si="227"/>
        <v>304000</v>
      </c>
      <c r="BA13529" s="138">
        <f t="shared" ca="1" si="228"/>
        <v>303999</v>
      </c>
      <c r="BB13529" s="138">
        <f t="shared" ca="1" si="229"/>
        <v>1</v>
      </c>
    </row>
    <row r="13530" spans="52:54" ht="15.75" customHeight="1">
      <c r="AZ13530" s="138">
        <f t="shared" ca="1" si="227"/>
        <v>271000</v>
      </c>
      <c r="BA13530" s="138">
        <f t="shared" ca="1" si="228"/>
        <v>270999</v>
      </c>
      <c r="BB13530" s="138">
        <f t="shared" ca="1" si="229"/>
        <v>1</v>
      </c>
    </row>
    <row r="13531" spans="52:54" ht="15.75" customHeight="1">
      <c r="AZ13531" s="138">
        <f t="shared" ca="1" si="227"/>
        <v>219000</v>
      </c>
      <c r="BA13531" s="138">
        <f t="shared" ca="1" si="228"/>
        <v>218999</v>
      </c>
      <c r="BB13531" s="138">
        <f t="shared" ca="1" si="229"/>
        <v>1</v>
      </c>
    </row>
    <row r="13532" spans="52:54" ht="15.75" customHeight="1">
      <c r="AZ13532" s="138">
        <f t="shared" ca="1" si="227"/>
        <v>167000</v>
      </c>
      <c r="BA13532" s="138">
        <f t="shared" ca="1" si="228"/>
        <v>166999</v>
      </c>
      <c r="BB13532" s="138">
        <f t="shared" ca="1" si="229"/>
        <v>1</v>
      </c>
    </row>
    <row r="13533" spans="52:54" ht="15.75" customHeight="1">
      <c r="AZ13533" s="138">
        <f t="shared" ca="1" si="227"/>
        <v>394000</v>
      </c>
      <c r="BA13533" s="138">
        <f t="shared" ca="1" si="228"/>
        <v>393999</v>
      </c>
      <c r="BB13533" s="138">
        <f t="shared" ca="1" si="229"/>
        <v>1</v>
      </c>
    </row>
    <row r="13534" spans="52:54" ht="15.75" customHeight="1">
      <c r="AZ13534" s="138">
        <f t="shared" ca="1" si="227"/>
        <v>236000</v>
      </c>
      <c r="BA13534" s="138">
        <f t="shared" ca="1" si="228"/>
        <v>235999</v>
      </c>
      <c r="BB13534" s="138">
        <f t="shared" ca="1" si="229"/>
        <v>1</v>
      </c>
    </row>
    <row r="13535" spans="52:54" ht="15.75" customHeight="1">
      <c r="AZ13535" s="138">
        <f t="shared" ca="1" si="227"/>
        <v>378000</v>
      </c>
      <c r="BA13535" s="138">
        <f t="shared" ca="1" si="228"/>
        <v>377999</v>
      </c>
      <c r="BB13535" s="138">
        <f t="shared" ca="1" si="229"/>
        <v>1</v>
      </c>
    </row>
    <row r="13536" spans="52:54" ht="15.75" customHeight="1">
      <c r="AZ13536" s="138">
        <f t="shared" ca="1" si="227"/>
        <v>217000</v>
      </c>
      <c r="BA13536" s="138">
        <f t="shared" ca="1" si="228"/>
        <v>216999</v>
      </c>
      <c r="BB13536" s="138">
        <f t="shared" ca="1" si="229"/>
        <v>1</v>
      </c>
    </row>
    <row r="13537" spans="52:54" ht="15.75" customHeight="1">
      <c r="AZ13537" s="138">
        <f t="shared" ca="1" si="227"/>
        <v>400000</v>
      </c>
      <c r="BA13537" s="138">
        <f t="shared" ca="1" si="228"/>
        <v>399999</v>
      </c>
      <c r="BB13537" s="138">
        <f t="shared" ca="1" si="229"/>
        <v>1</v>
      </c>
    </row>
    <row r="13538" spans="52:54" ht="15.75" customHeight="1">
      <c r="AZ13538" s="138">
        <f t="shared" ca="1" si="227"/>
        <v>270000</v>
      </c>
      <c r="BA13538" s="138">
        <f t="shared" ca="1" si="228"/>
        <v>269999</v>
      </c>
      <c r="BB13538" s="138">
        <f t="shared" ca="1" si="229"/>
        <v>1</v>
      </c>
    </row>
    <row r="13539" spans="52:54" ht="15.75" customHeight="1">
      <c r="AZ13539" s="138">
        <f t="shared" ca="1" si="227"/>
        <v>372000</v>
      </c>
      <c r="BA13539" s="138">
        <f t="shared" ca="1" si="228"/>
        <v>371999</v>
      </c>
      <c r="BB13539" s="138">
        <f t="shared" ca="1" si="229"/>
        <v>1</v>
      </c>
    </row>
    <row r="13540" spans="52:54" ht="15.75" customHeight="1">
      <c r="AZ13540" s="138">
        <f t="shared" ca="1" si="227"/>
        <v>137000</v>
      </c>
      <c r="BA13540" s="138">
        <f t="shared" ca="1" si="228"/>
        <v>136999</v>
      </c>
      <c r="BB13540" s="138">
        <f t="shared" ca="1" si="229"/>
        <v>1</v>
      </c>
    </row>
    <row r="13541" spans="52:54" ht="15.75" customHeight="1">
      <c r="AZ13541" s="138">
        <f t="shared" ca="1" si="227"/>
        <v>186000</v>
      </c>
      <c r="BA13541" s="138">
        <f t="shared" ca="1" si="228"/>
        <v>185999</v>
      </c>
      <c r="BB13541" s="138">
        <f t="shared" ca="1" si="229"/>
        <v>1</v>
      </c>
    </row>
    <row r="13542" spans="52:54" ht="15.75" customHeight="1">
      <c r="AZ13542" s="138">
        <f t="shared" ca="1" si="227"/>
        <v>347000</v>
      </c>
      <c r="BA13542" s="138">
        <f t="shared" ca="1" si="228"/>
        <v>346999</v>
      </c>
      <c r="BB13542" s="138">
        <f t="shared" ca="1" si="229"/>
        <v>1</v>
      </c>
    </row>
    <row r="13543" spans="52:54" ht="15.75" customHeight="1">
      <c r="AZ13543" s="138">
        <f t="shared" ca="1" si="227"/>
        <v>218000</v>
      </c>
      <c r="BA13543" s="138">
        <f t="shared" ca="1" si="228"/>
        <v>217999</v>
      </c>
      <c r="BB13543" s="138">
        <f t="shared" ca="1" si="229"/>
        <v>1</v>
      </c>
    </row>
    <row r="13544" spans="52:54" ht="15.75" customHeight="1">
      <c r="AZ13544" s="138">
        <f t="shared" ca="1" si="227"/>
        <v>238000</v>
      </c>
      <c r="BA13544" s="138">
        <f t="shared" ca="1" si="228"/>
        <v>237999</v>
      </c>
      <c r="BB13544" s="138">
        <f t="shared" ca="1" si="229"/>
        <v>1</v>
      </c>
    </row>
    <row r="13545" spans="52:54" ht="15.75" customHeight="1">
      <c r="AZ13545" s="138">
        <f t="shared" ca="1" si="227"/>
        <v>222000</v>
      </c>
      <c r="BA13545" s="138">
        <f t="shared" ca="1" si="228"/>
        <v>221999</v>
      </c>
      <c r="BB13545" s="138">
        <f t="shared" ca="1" si="229"/>
        <v>1</v>
      </c>
    </row>
    <row r="13546" spans="52:54" ht="15.75" customHeight="1">
      <c r="AZ13546" s="138">
        <f t="shared" ca="1" si="227"/>
        <v>225000</v>
      </c>
      <c r="BA13546" s="138">
        <f t="shared" ca="1" si="228"/>
        <v>224999</v>
      </c>
      <c r="BB13546" s="138">
        <f t="shared" ca="1" si="229"/>
        <v>1</v>
      </c>
    </row>
    <row r="13547" spans="52:54" ht="15.75" customHeight="1">
      <c r="AZ13547" s="138">
        <f t="shared" ca="1" si="227"/>
        <v>297000</v>
      </c>
      <c r="BA13547" s="138">
        <f t="shared" ca="1" si="228"/>
        <v>296999</v>
      </c>
      <c r="BB13547" s="138">
        <f t="shared" ca="1" si="229"/>
        <v>1</v>
      </c>
    </row>
    <row r="13548" spans="52:54" ht="15.75" customHeight="1">
      <c r="AZ13548" s="138">
        <f t="shared" ca="1" si="227"/>
        <v>266000</v>
      </c>
      <c r="BA13548" s="138">
        <f t="shared" ca="1" si="228"/>
        <v>265999</v>
      </c>
      <c r="BB13548" s="138">
        <f t="shared" ca="1" si="229"/>
        <v>1</v>
      </c>
    </row>
    <row r="13549" spans="52:54" ht="15.75" customHeight="1">
      <c r="AZ13549" s="138">
        <f t="shared" ca="1" si="227"/>
        <v>394000</v>
      </c>
      <c r="BA13549" s="138">
        <f t="shared" ca="1" si="228"/>
        <v>393999</v>
      </c>
      <c r="BB13549" s="138">
        <f t="shared" ca="1" si="229"/>
        <v>1</v>
      </c>
    </row>
    <row r="13550" spans="52:54" ht="15.75" customHeight="1">
      <c r="AZ13550" s="138">
        <f t="shared" ca="1" si="227"/>
        <v>274000</v>
      </c>
      <c r="BA13550" s="138">
        <f t="shared" ca="1" si="228"/>
        <v>273999</v>
      </c>
      <c r="BB13550" s="138">
        <f t="shared" ca="1" si="229"/>
        <v>1</v>
      </c>
    </row>
    <row r="13551" spans="52:54" ht="15.75" customHeight="1">
      <c r="AZ13551" s="138">
        <f t="shared" ca="1" si="227"/>
        <v>141000</v>
      </c>
      <c r="BA13551" s="138">
        <f t="shared" ca="1" si="228"/>
        <v>140999</v>
      </c>
      <c r="BB13551" s="138">
        <f t="shared" ca="1" si="229"/>
        <v>1</v>
      </c>
    </row>
    <row r="13552" spans="52:54" ht="15.75" customHeight="1">
      <c r="AZ13552" s="138">
        <f t="shared" ca="1" si="227"/>
        <v>390000</v>
      </c>
      <c r="BA13552" s="138">
        <f t="shared" ca="1" si="228"/>
        <v>389999</v>
      </c>
      <c r="BB13552" s="138">
        <f t="shared" ca="1" si="229"/>
        <v>1</v>
      </c>
    </row>
    <row r="13553" spans="52:54" ht="15.75" customHeight="1">
      <c r="AZ13553" s="138">
        <f t="shared" ca="1" si="227"/>
        <v>159000</v>
      </c>
      <c r="BA13553" s="138">
        <f t="shared" ca="1" si="228"/>
        <v>158999</v>
      </c>
      <c r="BB13553" s="138">
        <f t="shared" ca="1" si="229"/>
        <v>1</v>
      </c>
    </row>
    <row r="13554" spans="52:54" ht="15.75" customHeight="1">
      <c r="AZ13554" s="138">
        <f t="shared" ca="1" si="227"/>
        <v>277000</v>
      </c>
      <c r="BA13554" s="138">
        <f t="shared" ca="1" si="228"/>
        <v>276999</v>
      </c>
      <c r="BB13554" s="138">
        <f t="shared" ca="1" si="229"/>
        <v>1</v>
      </c>
    </row>
    <row r="13555" spans="52:54" ht="15.75" customHeight="1">
      <c r="AZ13555" s="138">
        <f t="shared" ca="1" si="227"/>
        <v>221000</v>
      </c>
      <c r="BA13555" s="138">
        <f t="shared" ca="1" si="228"/>
        <v>220999</v>
      </c>
      <c r="BB13555" s="138">
        <f t="shared" ca="1" si="229"/>
        <v>1</v>
      </c>
    </row>
    <row r="13556" spans="52:54" ht="15.75" customHeight="1">
      <c r="AZ13556" s="138">
        <f t="shared" ca="1" si="227"/>
        <v>301000</v>
      </c>
      <c r="BA13556" s="138">
        <f t="shared" ca="1" si="228"/>
        <v>300999</v>
      </c>
      <c r="BB13556" s="138">
        <f t="shared" ca="1" si="229"/>
        <v>1</v>
      </c>
    </row>
    <row r="13557" spans="52:54" ht="15.75" customHeight="1">
      <c r="AZ13557" s="138">
        <f t="shared" ca="1" si="227"/>
        <v>258000</v>
      </c>
      <c r="BA13557" s="138">
        <f t="shared" ca="1" si="228"/>
        <v>257999</v>
      </c>
      <c r="BB13557" s="138">
        <f t="shared" ca="1" si="229"/>
        <v>1</v>
      </c>
    </row>
    <row r="13558" spans="52:54" ht="15.75" customHeight="1">
      <c r="AZ13558" s="138">
        <f t="shared" ca="1" si="227"/>
        <v>292000</v>
      </c>
      <c r="BA13558" s="138">
        <f t="shared" ca="1" si="228"/>
        <v>291999</v>
      </c>
      <c r="BB13558" s="138">
        <f t="shared" ca="1" si="229"/>
        <v>1</v>
      </c>
    </row>
    <row r="13559" spans="52:54" ht="15.75" customHeight="1">
      <c r="AZ13559" s="138">
        <f t="shared" ca="1" si="227"/>
        <v>202000</v>
      </c>
      <c r="BA13559" s="138">
        <f t="shared" ca="1" si="228"/>
        <v>201999</v>
      </c>
      <c r="BB13559" s="138">
        <f t="shared" ca="1" si="229"/>
        <v>1</v>
      </c>
    </row>
    <row r="13560" spans="52:54" ht="15.75" customHeight="1">
      <c r="AZ13560" s="138">
        <f t="shared" ca="1" si="227"/>
        <v>143000</v>
      </c>
      <c r="BA13560" s="138">
        <f t="shared" ca="1" si="228"/>
        <v>142999</v>
      </c>
      <c r="BB13560" s="138">
        <f t="shared" ca="1" si="229"/>
        <v>1</v>
      </c>
    </row>
    <row r="13561" spans="52:54" ht="15.75" customHeight="1">
      <c r="AZ13561" s="138">
        <f t="shared" ca="1" si="227"/>
        <v>236000</v>
      </c>
      <c r="BA13561" s="138">
        <f t="shared" ca="1" si="228"/>
        <v>235999</v>
      </c>
      <c r="BB13561" s="138">
        <f t="shared" ca="1" si="229"/>
        <v>1</v>
      </c>
    </row>
    <row r="13562" spans="52:54" ht="15.75" customHeight="1">
      <c r="AZ13562" s="138">
        <f t="shared" ca="1" si="227"/>
        <v>318000</v>
      </c>
      <c r="BA13562" s="138">
        <f t="shared" ca="1" si="228"/>
        <v>317999</v>
      </c>
      <c r="BB13562" s="138">
        <f t="shared" ca="1" si="229"/>
        <v>1</v>
      </c>
    </row>
    <row r="13563" spans="52:54" ht="15.75" customHeight="1">
      <c r="AZ13563" s="138">
        <f t="shared" ca="1" si="227"/>
        <v>255000</v>
      </c>
      <c r="BA13563" s="138">
        <f t="shared" ca="1" si="228"/>
        <v>254999</v>
      </c>
      <c r="BB13563" s="138">
        <f t="shared" ca="1" si="229"/>
        <v>1</v>
      </c>
    </row>
    <row r="13564" spans="52:54" ht="15.75" customHeight="1">
      <c r="AZ13564" s="138">
        <f t="shared" ca="1" si="227"/>
        <v>248000</v>
      </c>
      <c r="BA13564" s="138">
        <f t="shared" ca="1" si="228"/>
        <v>247999</v>
      </c>
      <c r="BB13564" s="138">
        <f t="shared" ca="1" si="229"/>
        <v>1</v>
      </c>
    </row>
    <row r="13565" spans="52:54" ht="15.75" customHeight="1">
      <c r="AZ13565" s="138">
        <f t="shared" ca="1" si="227"/>
        <v>337000</v>
      </c>
      <c r="BA13565" s="138">
        <f t="shared" ca="1" si="228"/>
        <v>336999</v>
      </c>
      <c r="BB13565" s="138">
        <f t="shared" ca="1" si="229"/>
        <v>1</v>
      </c>
    </row>
    <row r="13566" spans="52:54" ht="15.75" customHeight="1">
      <c r="AZ13566" s="138">
        <f t="shared" ca="1" si="227"/>
        <v>192000</v>
      </c>
      <c r="BA13566" s="138">
        <f t="shared" ca="1" si="228"/>
        <v>191999</v>
      </c>
      <c r="BB13566" s="138">
        <f t="shared" ca="1" si="229"/>
        <v>1</v>
      </c>
    </row>
    <row r="13567" spans="52:54" ht="15.75" customHeight="1">
      <c r="AZ13567" s="138">
        <f t="shared" ca="1" si="227"/>
        <v>225000</v>
      </c>
      <c r="BA13567" s="138">
        <f t="shared" ca="1" si="228"/>
        <v>224999</v>
      </c>
      <c r="BB13567" s="138">
        <f t="shared" ca="1" si="229"/>
        <v>1</v>
      </c>
    </row>
    <row r="13568" spans="52:54" ht="15.75" customHeight="1">
      <c r="AZ13568" s="138">
        <f t="shared" ca="1" si="227"/>
        <v>130000</v>
      </c>
      <c r="BA13568" s="138">
        <f t="shared" ca="1" si="228"/>
        <v>129999</v>
      </c>
      <c r="BB13568" s="138">
        <f t="shared" ca="1" si="229"/>
        <v>1</v>
      </c>
    </row>
    <row r="13569" spans="52:54" ht="15.75" customHeight="1">
      <c r="AZ13569" s="138">
        <f t="shared" ca="1" si="227"/>
        <v>157000</v>
      </c>
      <c r="BA13569" s="138">
        <f t="shared" ca="1" si="228"/>
        <v>156999</v>
      </c>
      <c r="BB13569" s="138">
        <f t="shared" ca="1" si="229"/>
        <v>1</v>
      </c>
    </row>
    <row r="13570" spans="52:54" ht="15.75" customHeight="1">
      <c r="AZ13570" s="138">
        <f t="shared" ca="1" si="227"/>
        <v>382000</v>
      </c>
      <c r="BA13570" s="138">
        <f t="shared" ca="1" si="228"/>
        <v>381999</v>
      </c>
      <c r="BB13570" s="138">
        <f t="shared" ca="1" si="229"/>
        <v>1</v>
      </c>
    </row>
    <row r="13571" spans="52:54" ht="15.75" customHeight="1">
      <c r="AZ13571" s="138">
        <f t="shared" ca="1" si="227"/>
        <v>227000</v>
      </c>
      <c r="BA13571" s="138">
        <f t="shared" ca="1" si="228"/>
        <v>226999</v>
      </c>
      <c r="BB13571" s="138">
        <f t="shared" ca="1" si="229"/>
        <v>1</v>
      </c>
    </row>
    <row r="13572" spans="52:54" ht="15.75" customHeight="1">
      <c r="AZ13572" s="138">
        <f t="shared" ca="1" si="227"/>
        <v>168000</v>
      </c>
      <c r="BA13572" s="138">
        <f t="shared" ca="1" si="228"/>
        <v>167999</v>
      </c>
      <c r="BB13572" s="138">
        <f t="shared" ca="1" si="229"/>
        <v>1</v>
      </c>
    </row>
    <row r="13573" spans="52:54" ht="15.75" customHeight="1">
      <c r="AZ13573" s="138">
        <f t="shared" ca="1" si="227"/>
        <v>309000</v>
      </c>
      <c r="BA13573" s="138">
        <f t="shared" ca="1" si="228"/>
        <v>308999</v>
      </c>
      <c r="BB13573" s="138">
        <f t="shared" ca="1" si="229"/>
        <v>1</v>
      </c>
    </row>
    <row r="13574" spans="52:54" ht="15.75" customHeight="1">
      <c r="AZ13574" s="138">
        <f t="shared" ca="1" si="227"/>
        <v>213000</v>
      </c>
      <c r="BA13574" s="138">
        <f t="shared" ca="1" si="228"/>
        <v>212999</v>
      </c>
      <c r="BB13574" s="138">
        <f t="shared" ca="1" si="229"/>
        <v>1</v>
      </c>
    </row>
    <row r="13575" spans="52:54" ht="15.75" customHeight="1">
      <c r="AZ13575" s="138">
        <f t="shared" ca="1" si="227"/>
        <v>221000</v>
      </c>
      <c r="BA13575" s="138">
        <f t="shared" ca="1" si="228"/>
        <v>220999</v>
      </c>
      <c r="BB13575" s="138">
        <f t="shared" ca="1" si="229"/>
        <v>1</v>
      </c>
    </row>
    <row r="13576" spans="52:54" ht="15.75" customHeight="1">
      <c r="AZ13576" s="138">
        <f t="shared" ca="1" si="227"/>
        <v>347000</v>
      </c>
      <c r="BA13576" s="138">
        <f t="shared" ca="1" si="228"/>
        <v>346999</v>
      </c>
      <c r="BB13576" s="138">
        <f t="shared" ca="1" si="229"/>
        <v>1</v>
      </c>
    </row>
    <row r="13577" spans="52:54" ht="15.75" customHeight="1">
      <c r="AZ13577" s="138">
        <f t="shared" ca="1" si="227"/>
        <v>373000</v>
      </c>
      <c r="BA13577" s="138">
        <f t="shared" ca="1" si="228"/>
        <v>372999</v>
      </c>
      <c r="BB13577" s="138">
        <f t="shared" ca="1" si="229"/>
        <v>1</v>
      </c>
    </row>
    <row r="13578" spans="52:54" ht="15.75" customHeight="1">
      <c r="AZ13578" s="138">
        <f t="shared" ca="1" si="227"/>
        <v>172000</v>
      </c>
      <c r="BA13578" s="138">
        <f t="shared" ca="1" si="228"/>
        <v>171999</v>
      </c>
      <c r="BB13578" s="138">
        <f t="shared" ca="1" si="229"/>
        <v>1</v>
      </c>
    </row>
    <row r="13579" spans="52:54" ht="15.75" customHeight="1">
      <c r="AZ13579" s="138">
        <f t="shared" ca="1" si="227"/>
        <v>246000</v>
      </c>
      <c r="BA13579" s="138">
        <f t="shared" ca="1" si="228"/>
        <v>245999</v>
      </c>
      <c r="BB13579" s="138">
        <f t="shared" ca="1" si="229"/>
        <v>1</v>
      </c>
    </row>
    <row r="13580" spans="52:54" ht="15.75" customHeight="1">
      <c r="AZ13580" s="138">
        <f t="shared" ca="1" si="227"/>
        <v>335000</v>
      </c>
      <c r="BA13580" s="138">
        <f t="shared" ca="1" si="228"/>
        <v>334999</v>
      </c>
      <c r="BB13580" s="138">
        <f t="shared" ca="1" si="229"/>
        <v>1</v>
      </c>
    </row>
    <row r="13581" spans="52:54" ht="15.75" customHeight="1">
      <c r="AZ13581" s="138">
        <f t="shared" ca="1" si="227"/>
        <v>164000</v>
      </c>
      <c r="BA13581" s="138">
        <f t="shared" ca="1" si="228"/>
        <v>163999</v>
      </c>
      <c r="BB13581" s="138">
        <f t="shared" ca="1" si="229"/>
        <v>1</v>
      </c>
    </row>
    <row r="13582" spans="52:54" ht="15.75" customHeight="1">
      <c r="AZ13582" s="138">
        <f t="shared" ca="1" si="227"/>
        <v>167000</v>
      </c>
      <c r="BA13582" s="138">
        <f t="shared" ca="1" si="228"/>
        <v>166999</v>
      </c>
      <c r="BB13582" s="138">
        <f t="shared" ca="1" si="229"/>
        <v>1</v>
      </c>
    </row>
    <row r="13583" spans="52:54" ht="15.75" customHeight="1">
      <c r="AZ13583" s="138">
        <f t="shared" ca="1" si="227"/>
        <v>178000</v>
      </c>
      <c r="BA13583" s="138">
        <f t="shared" ca="1" si="228"/>
        <v>177999</v>
      </c>
      <c r="BB13583" s="138">
        <f t="shared" ca="1" si="229"/>
        <v>1</v>
      </c>
    </row>
    <row r="13584" spans="52:54" ht="15.75" customHeight="1">
      <c r="AZ13584" s="138">
        <f t="shared" ca="1" si="227"/>
        <v>149000</v>
      </c>
      <c r="BA13584" s="138">
        <f t="shared" ca="1" si="228"/>
        <v>148999</v>
      </c>
      <c r="BB13584" s="138">
        <f t="shared" ca="1" si="229"/>
        <v>1</v>
      </c>
    </row>
    <row r="13585" spans="52:54" ht="15.75" customHeight="1">
      <c r="AZ13585" s="138">
        <f t="shared" ca="1" si="227"/>
        <v>168000</v>
      </c>
      <c r="BA13585" s="138">
        <f t="shared" ca="1" si="228"/>
        <v>167999</v>
      </c>
      <c r="BB13585" s="138">
        <f t="shared" ca="1" si="229"/>
        <v>1</v>
      </c>
    </row>
    <row r="13586" spans="52:54" ht="15.75" customHeight="1">
      <c r="AZ13586" s="138">
        <f t="shared" ca="1" si="227"/>
        <v>328000</v>
      </c>
      <c r="BA13586" s="138">
        <f t="shared" ca="1" si="228"/>
        <v>327999</v>
      </c>
      <c r="BB13586" s="138">
        <f t="shared" ca="1" si="229"/>
        <v>1</v>
      </c>
    </row>
    <row r="13587" spans="52:54" ht="15.75" customHeight="1">
      <c r="AZ13587" s="138">
        <f t="shared" ca="1" si="227"/>
        <v>205000</v>
      </c>
      <c r="BA13587" s="138">
        <f t="shared" ca="1" si="228"/>
        <v>204999</v>
      </c>
      <c r="BB13587" s="138">
        <f t="shared" ca="1" si="229"/>
        <v>1</v>
      </c>
    </row>
    <row r="13588" spans="52:54" ht="15.75" customHeight="1">
      <c r="AZ13588" s="138">
        <f t="shared" ca="1" si="227"/>
        <v>116000</v>
      </c>
      <c r="BA13588" s="138">
        <f t="shared" ca="1" si="228"/>
        <v>115999</v>
      </c>
      <c r="BB13588" s="138">
        <f t="shared" ca="1" si="229"/>
        <v>1</v>
      </c>
    </row>
    <row r="13589" spans="52:54" ht="15.75" customHeight="1">
      <c r="AZ13589" s="138">
        <f t="shared" ca="1" si="227"/>
        <v>109000</v>
      </c>
      <c r="BA13589" s="138">
        <f t="shared" ca="1" si="228"/>
        <v>108999</v>
      </c>
      <c r="BB13589" s="138">
        <f t="shared" ca="1" si="229"/>
        <v>1</v>
      </c>
    </row>
    <row r="13590" spans="52:54" ht="15.75" customHeight="1">
      <c r="AZ13590" s="138">
        <f t="shared" ca="1" si="227"/>
        <v>281000</v>
      </c>
      <c r="BA13590" s="138">
        <f t="shared" ca="1" si="228"/>
        <v>280999</v>
      </c>
      <c r="BB13590" s="138">
        <f t="shared" ca="1" si="229"/>
        <v>1</v>
      </c>
    </row>
    <row r="13591" spans="52:54" ht="15.75" customHeight="1">
      <c r="AZ13591" s="138">
        <f t="shared" ca="1" si="227"/>
        <v>363000</v>
      </c>
      <c r="BA13591" s="138">
        <f t="shared" ca="1" si="228"/>
        <v>362999</v>
      </c>
      <c r="BB13591" s="138">
        <f t="shared" ca="1" si="229"/>
        <v>1</v>
      </c>
    </row>
    <row r="13592" spans="52:54" ht="15.75" customHeight="1">
      <c r="AZ13592" s="138">
        <f t="shared" ca="1" si="227"/>
        <v>176000</v>
      </c>
      <c r="BA13592" s="138">
        <f t="shared" ca="1" si="228"/>
        <v>175999</v>
      </c>
      <c r="BB13592" s="138">
        <f t="shared" ca="1" si="229"/>
        <v>1</v>
      </c>
    </row>
    <row r="13593" spans="52:54" ht="15.75" customHeight="1">
      <c r="AZ13593" s="138">
        <f t="shared" ca="1" si="227"/>
        <v>179000</v>
      </c>
      <c r="BA13593" s="138">
        <f t="shared" ca="1" si="228"/>
        <v>178999</v>
      </c>
      <c r="BB13593" s="138">
        <f t="shared" ca="1" si="229"/>
        <v>1</v>
      </c>
    </row>
    <row r="13594" spans="52:54" ht="15.75" customHeight="1">
      <c r="AZ13594" s="138">
        <f t="shared" ca="1" si="227"/>
        <v>220000</v>
      </c>
      <c r="BA13594" s="138">
        <f t="shared" ca="1" si="228"/>
        <v>219999</v>
      </c>
      <c r="BB13594" s="138">
        <f t="shared" ca="1" si="229"/>
        <v>1</v>
      </c>
    </row>
    <row r="13595" spans="52:54" ht="15.75" customHeight="1">
      <c r="AZ13595" s="138">
        <f t="shared" ca="1" si="227"/>
        <v>142000</v>
      </c>
      <c r="BA13595" s="138">
        <f t="shared" ca="1" si="228"/>
        <v>141999</v>
      </c>
      <c r="BB13595" s="138">
        <f t="shared" ca="1" si="229"/>
        <v>1</v>
      </c>
    </row>
    <row r="13596" spans="52:54" ht="15.75" customHeight="1">
      <c r="AZ13596" s="138">
        <f t="shared" ca="1" si="227"/>
        <v>276000</v>
      </c>
      <c r="BA13596" s="138">
        <f t="shared" ca="1" si="228"/>
        <v>275999</v>
      </c>
      <c r="BB13596" s="138">
        <f t="shared" ca="1" si="229"/>
        <v>1</v>
      </c>
    </row>
    <row r="13597" spans="52:54" ht="15.75" customHeight="1">
      <c r="AZ13597" s="138">
        <f t="shared" ca="1" si="227"/>
        <v>389000</v>
      </c>
      <c r="BA13597" s="138">
        <f t="shared" ca="1" si="228"/>
        <v>388999</v>
      </c>
      <c r="BB13597" s="138">
        <f t="shared" ca="1" si="229"/>
        <v>1</v>
      </c>
    </row>
    <row r="13598" spans="52:54" ht="15.75" customHeight="1">
      <c r="AZ13598" s="138">
        <f t="shared" ca="1" si="227"/>
        <v>331000</v>
      </c>
      <c r="BA13598" s="138">
        <f t="shared" ca="1" si="228"/>
        <v>330999</v>
      </c>
      <c r="BB13598" s="138">
        <f t="shared" ca="1" si="229"/>
        <v>1</v>
      </c>
    </row>
    <row r="13599" spans="52:54" ht="15.75" customHeight="1">
      <c r="AZ13599" s="138">
        <f t="shared" ca="1" si="227"/>
        <v>173000</v>
      </c>
      <c r="BA13599" s="138">
        <f t="shared" ca="1" si="228"/>
        <v>172999</v>
      </c>
      <c r="BB13599" s="138">
        <f t="shared" ca="1" si="229"/>
        <v>1</v>
      </c>
    </row>
    <row r="13600" spans="52:54" ht="15.75" customHeight="1">
      <c r="AZ13600" s="138">
        <f t="shared" ca="1" si="227"/>
        <v>353000</v>
      </c>
      <c r="BA13600" s="138">
        <f t="shared" ca="1" si="228"/>
        <v>352999</v>
      </c>
      <c r="BB13600" s="138">
        <f t="shared" ca="1" si="229"/>
        <v>1</v>
      </c>
    </row>
    <row r="13601" spans="52:54" ht="15.75" customHeight="1">
      <c r="AZ13601" s="138">
        <f t="shared" ca="1" si="227"/>
        <v>311000</v>
      </c>
      <c r="BA13601" s="138">
        <f t="shared" ca="1" si="228"/>
        <v>310999</v>
      </c>
      <c r="BB13601" s="138">
        <f t="shared" ca="1" si="229"/>
        <v>1</v>
      </c>
    </row>
    <row r="13602" spans="52:54" ht="15.75" customHeight="1">
      <c r="AZ13602" s="138">
        <f t="shared" ca="1" si="227"/>
        <v>366000</v>
      </c>
      <c r="BA13602" s="138">
        <f t="shared" ca="1" si="228"/>
        <v>365999</v>
      </c>
      <c r="BB13602" s="138">
        <f t="shared" ca="1" si="229"/>
        <v>1</v>
      </c>
    </row>
    <row r="13603" spans="52:54" ht="15.75" customHeight="1">
      <c r="AZ13603" s="138">
        <f t="shared" ca="1" si="227"/>
        <v>176000</v>
      </c>
      <c r="BA13603" s="138">
        <f t="shared" ca="1" si="228"/>
        <v>175999</v>
      </c>
      <c r="BB13603" s="138">
        <f t="shared" ca="1" si="229"/>
        <v>1</v>
      </c>
    </row>
    <row r="13604" spans="52:54" ht="15.75" customHeight="1">
      <c r="AZ13604" s="138">
        <f t="shared" ca="1" si="227"/>
        <v>364000</v>
      </c>
      <c r="BA13604" s="138">
        <f t="shared" ca="1" si="228"/>
        <v>363999</v>
      </c>
      <c r="BB13604" s="138">
        <f t="shared" ca="1" si="229"/>
        <v>1</v>
      </c>
    </row>
    <row r="13605" spans="52:54" ht="15.75" customHeight="1">
      <c r="AZ13605" s="138">
        <f t="shared" ca="1" si="227"/>
        <v>376000</v>
      </c>
      <c r="BA13605" s="138">
        <f t="shared" ca="1" si="228"/>
        <v>375999</v>
      </c>
      <c r="BB13605" s="138">
        <f t="shared" ca="1" si="229"/>
        <v>1</v>
      </c>
    </row>
    <row r="13606" spans="52:54" ht="15.75" customHeight="1">
      <c r="AZ13606" s="138">
        <f t="shared" ca="1" si="227"/>
        <v>231000</v>
      </c>
      <c r="BA13606" s="138">
        <f t="shared" ca="1" si="228"/>
        <v>230999</v>
      </c>
      <c r="BB13606" s="138">
        <f t="shared" ca="1" si="229"/>
        <v>1</v>
      </c>
    </row>
    <row r="13607" spans="52:54" ht="15.75" customHeight="1">
      <c r="AZ13607" s="138">
        <f t="shared" ca="1" si="227"/>
        <v>252000</v>
      </c>
      <c r="BA13607" s="138">
        <f t="shared" ca="1" si="228"/>
        <v>251999</v>
      </c>
      <c r="BB13607" s="138">
        <f t="shared" ca="1" si="229"/>
        <v>1</v>
      </c>
    </row>
    <row r="13608" spans="52:54" ht="15.75" customHeight="1">
      <c r="AZ13608" s="138">
        <f t="shared" ca="1" si="227"/>
        <v>240000</v>
      </c>
      <c r="BA13608" s="138">
        <f t="shared" ca="1" si="228"/>
        <v>239999</v>
      </c>
      <c r="BB13608" s="138">
        <f t="shared" ca="1" si="229"/>
        <v>1</v>
      </c>
    </row>
    <row r="13609" spans="52:54" ht="15.75" customHeight="1">
      <c r="AZ13609" s="138">
        <f t="shared" ca="1" si="227"/>
        <v>115000</v>
      </c>
      <c r="BA13609" s="138">
        <f t="shared" ca="1" si="228"/>
        <v>114999</v>
      </c>
      <c r="BB13609" s="138">
        <f t="shared" ca="1" si="229"/>
        <v>1</v>
      </c>
    </row>
    <row r="13610" spans="52:54" ht="15.75" customHeight="1">
      <c r="AZ13610" s="138">
        <f t="shared" ca="1" si="227"/>
        <v>353000</v>
      </c>
      <c r="BA13610" s="138">
        <f t="shared" ca="1" si="228"/>
        <v>352999</v>
      </c>
      <c r="BB13610" s="138">
        <f t="shared" ca="1" si="229"/>
        <v>1</v>
      </c>
    </row>
    <row r="13611" spans="52:54" ht="15.75" customHeight="1">
      <c r="AZ13611" s="138">
        <f t="shared" ca="1" si="227"/>
        <v>178000</v>
      </c>
      <c r="BA13611" s="138">
        <f t="shared" ca="1" si="228"/>
        <v>177999</v>
      </c>
      <c r="BB13611" s="138">
        <f t="shared" ca="1" si="229"/>
        <v>1</v>
      </c>
    </row>
    <row r="13612" spans="52:54" ht="15.75" customHeight="1">
      <c r="AZ13612" s="138">
        <f t="shared" ca="1" si="227"/>
        <v>233000</v>
      </c>
      <c r="BA13612" s="138">
        <f t="shared" ca="1" si="228"/>
        <v>232999</v>
      </c>
      <c r="BB13612" s="138">
        <f t="shared" ca="1" si="229"/>
        <v>1</v>
      </c>
    </row>
    <row r="13613" spans="52:54" ht="15.75" customHeight="1">
      <c r="AZ13613" s="138">
        <f t="shared" ca="1" si="227"/>
        <v>186000</v>
      </c>
      <c r="BA13613" s="138">
        <f t="shared" ca="1" si="228"/>
        <v>185999</v>
      </c>
      <c r="BB13613" s="138">
        <f t="shared" ca="1" si="229"/>
        <v>1</v>
      </c>
    </row>
    <row r="13614" spans="52:54" ht="15.75" customHeight="1">
      <c r="AZ13614" s="138">
        <f t="shared" ca="1" si="227"/>
        <v>284000</v>
      </c>
      <c r="BA13614" s="138">
        <f t="shared" ca="1" si="228"/>
        <v>283999</v>
      </c>
      <c r="BB13614" s="138">
        <f t="shared" ca="1" si="229"/>
        <v>1</v>
      </c>
    </row>
    <row r="13615" spans="52:54" ht="15.75" customHeight="1">
      <c r="AZ13615" s="138">
        <f t="shared" ca="1" si="227"/>
        <v>105000</v>
      </c>
      <c r="BA13615" s="138">
        <f t="shared" ca="1" si="228"/>
        <v>104999</v>
      </c>
      <c r="BB13615" s="138">
        <f t="shared" ca="1" si="229"/>
        <v>1</v>
      </c>
    </row>
    <row r="13616" spans="52:54" ht="15.75" customHeight="1">
      <c r="AZ13616" s="138">
        <f t="shared" ca="1" si="227"/>
        <v>335000</v>
      </c>
      <c r="BA13616" s="138">
        <f t="shared" ca="1" si="228"/>
        <v>334999</v>
      </c>
      <c r="BB13616" s="138">
        <f t="shared" ca="1" si="229"/>
        <v>1</v>
      </c>
    </row>
    <row r="13617" spans="52:54" ht="15.75" customHeight="1">
      <c r="AZ13617" s="138">
        <f t="shared" ca="1" si="227"/>
        <v>122000</v>
      </c>
      <c r="BA13617" s="138">
        <f t="shared" ca="1" si="228"/>
        <v>121999</v>
      </c>
      <c r="BB13617" s="138">
        <f t="shared" ca="1" si="229"/>
        <v>1</v>
      </c>
    </row>
    <row r="13618" spans="52:54" ht="15.75" customHeight="1">
      <c r="AZ13618" s="138">
        <f t="shared" ca="1" si="227"/>
        <v>346000</v>
      </c>
      <c r="BA13618" s="138">
        <f t="shared" ca="1" si="228"/>
        <v>345999</v>
      </c>
      <c r="BB13618" s="138">
        <f t="shared" ca="1" si="229"/>
        <v>1</v>
      </c>
    </row>
    <row r="13619" spans="52:54" ht="15.75" customHeight="1">
      <c r="AZ13619" s="138">
        <f t="shared" ca="1" si="227"/>
        <v>314000</v>
      </c>
      <c r="BA13619" s="138">
        <f t="shared" ca="1" si="228"/>
        <v>313999</v>
      </c>
      <c r="BB13619" s="138">
        <f t="shared" ca="1" si="229"/>
        <v>1</v>
      </c>
    </row>
    <row r="13620" spans="52:54" ht="15.75" customHeight="1">
      <c r="AZ13620" s="138">
        <f t="shared" ca="1" si="227"/>
        <v>125000</v>
      </c>
      <c r="BA13620" s="138">
        <f t="shared" ca="1" si="228"/>
        <v>124999</v>
      </c>
      <c r="BB13620" s="138">
        <f t="shared" ca="1" si="229"/>
        <v>1</v>
      </c>
    </row>
    <row r="13621" spans="52:54" ht="15.75" customHeight="1">
      <c r="AZ13621" s="138">
        <f t="shared" ca="1" si="227"/>
        <v>275000</v>
      </c>
      <c r="BA13621" s="138">
        <f t="shared" ca="1" si="228"/>
        <v>274999</v>
      </c>
      <c r="BB13621" s="138">
        <f t="shared" ca="1" si="229"/>
        <v>1</v>
      </c>
    </row>
    <row r="13622" spans="52:54" ht="15.75" customHeight="1">
      <c r="AZ13622" s="138">
        <f t="shared" ca="1" si="227"/>
        <v>378000</v>
      </c>
      <c r="BA13622" s="138">
        <f t="shared" ca="1" si="228"/>
        <v>377999</v>
      </c>
      <c r="BB13622" s="138">
        <f t="shared" ca="1" si="229"/>
        <v>1</v>
      </c>
    </row>
    <row r="13623" spans="52:54" ht="15.75" customHeight="1">
      <c r="AZ13623" s="138">
        <f t="shared" ca="1" si="227"/>
        <v>311000</v>
      </c>
      <c r="BA13623" s="138">
        <f t="shared" ca="1" si="228"/>
        <v>310999</v>
      </c>
      <c r="BB13623" s="138">
        <f t="shared" ca="1" si="229"/>
        <v>1</v>
      </c>
    </row>
    <row r="13624" spans="52:54" ht="15.75" customHeight="1">
      <c r="AZ13624" s="138">
        <f t="shared" ca="1" si="227"/>
        <v>111000</v>
      </c>
      <c r="BA13624" s="138">
        <f t="shared" ca="1" si="228"/>
        <v>110999</v>
      </c>
      <c r="BB13624" s="138">
        <f t="shared" ca="1" si="229"/>
        <v>1</v>
      </c>
    </row>
    <row r="13625" spans="52:54" ht="15.75" customHeight="1">
      <c r="AZ13625" s="138">
        <f t="shared" ca="1" si="227"/>
        <v>302000</v>
      </c>
      <c r="BA13625" s="138">
        <f t="shared" ca="1" si="228"/>
        <v>301999</v>
      </c>
      <c r="BB13625" s="138">
        <f t="shared" ca="1" si="229"/>
        <v>1</v>
      </c>
    </row>
    <row r="13626" spans="52:54" ht="15.75" customHeight="1">
      <c r="AZ13626" s="138">
        <f t="shared" ca="1" si="227"/>
        <v>257000</v>
      </c>
      <c r="BA13626" s="138">
        <f t="shared" ca="1" si="228"/>
        <v>256999</v>
      </c>
      <c r="BB13626" s="138">
        <f t="shared" ca="1" si="229"/>
        <v>1</v>
      </c>
    </row>
    <row r="13627" spans="52:54" ht="15.75" customHeight="1">
      <c r="AZ13627" s="138">
        <f t="shared" ca="1" si="227"/>
        <v>391000</v>
      </c>
      <c r="BA13627" s="138">
        <f t="shared" ca="1" si="228"/>
        <v>390999</v>
      </c>
      <c r="BB13627" s="138">
        <f t="shared" ca="1" si="229"/>
        <v>1</v>
      </c>
    </row>
    <row r="13628" spans="52:54" ht="15.75" customHeight="1">
      <c r="AZ13628" s="138">
        <f t="shared" ca="1" si="227"/>
        <v>123000</v>
      </c>
      <c r="BA13628" s="138">
        <f t="shared" ca="1" si="228"/>
        <v>122999</v>
      </c>
      <c r="BB13628" s="138">
        <f t="shared" ca="1" si="229"/>
        <v>1</v>
      </c>
    </row>
    <row r="13629" spans="52:54" ht="15.75" customHeight="1">
      <c r="AZ13629" s="138">
        <f t="shared" ca="1" si="227"/>
        <v>174000</v>
      </c>
      <c r="BA13629" s="138">
        <f t="shared" ca="1" si="228"/>
        <v>173999</v>
      </c>
      <c r="BB13629" s="138">
        <f t="shared" ca="1" si="229"/>
        <v>1</v>
      </c>
    </row>
    <row r="13630" spans="52:54" ht="15.75" customHeight="1">
      <c r="AZ13630" s="138">
        <f t="shared" ca="1" si="227"/>
        <v>384000</v>
      </c>
      <c r="BA13630" s="138">
        <f t="shared" ca="1" si="228"/>
        <v>383999</v>
      </c>
      <c r="BB13630" s="138">
        <f t="shared" ca="1" si="229"/>
        <v>1</v>
      </c>
    </row>
    <row r="13631" spans="52:54" ht="15.75" customHeight="1">
      <c r="AZ13631" s="138">
        <f t="shared" ca="1" si="227"/>
        <v>196000</v>
      </c>
      <c r="BA13631" s="138">
        <f t="shared" ca="1" si="228"/>
        <v>195999</v>
      </c>
      <c r="BB13631" s="138">
        <f t="shared" ca="1" si="229"/>
        <v>1</v>
      </c>
    </row>
    <row r="13632" spans="52:54" ht="15.75" customHeight="1">
      <c r="AZ13632" s="138">
        <f t="shared" ca="1" si="227"/>
        <v>398000</v>
      </c>
      <c r="BA13632" s="138">
        <f t="shared" ca="1" si="228"/>
        <v>397999</v>
      </c>
      <c r="BB13632" s="138">
        <f t="shared" ca="1" si="229"/>
        <v>1</v>
      </c>
    </row>
    <row r="13633" spans="52:54" ht="15.75" customHeight="1">
      <c r="AZ13633" s="138">
        <f t="shared" ca="1" si="227"/>
        <v>274000</v>
      </c>
      <c r="BA13633" s="138">
        <f t="shared" ca="1" si="228"/>
        <v>273999</v>
      </c>
      <c r="BB13633" s="138">
        <f t="shared" ca="1" si="229"/>
        <v>1</v>
      </c>
    </row>
    <row r="13634" spans="52:54" ht="15.75" customHeight="1">
      <c r="AZ13634" s="138">
        <f t="shared" ca="1" si="227"/>
        <v>184000</v>
      </c>
      <c r="BA13634" s="138">
        <f t="shared" ca="1" si="228"/>
        <v>183999</v>
      </c>
      <c r="BB13634" s="138">
        <f t="shared" ca="1" si="229"/>
        <v>1</v>
      </c>
    </row>
    <row r="13635" spans="52:54" ht="15.75" customHeight="1">
      <c r="AZ13635" s="138">
        <f t="shared" ca="1" si="227"/>
        <v>120000</v>
      </c>
      <c r="BA13635" s="138">
        <f t="shared" ca="1" si="228"/>
        <v>119999</v>
      </c>
      <c r="BB13635" s="138">
        <f t="shared" ca="1" si="229"/>
        <v>1</v>
      </c>
    </row>
    <row r="13636" spans="52:54" ht="15.75" customHeight="1">
      <c r="AZ13636" s="138">
        <f t="shared" ca="1" si="227"/>
        <v>251000</v>
      </c>
      <c r="BA13636" s="138">
        <f t="shared" ca="1" si="228"/>
        <v>250999</v>
      </c>
      <c r="BB13636" s="138">
        <f t="shared" ca="1" si="229"/>
        <v>1</v>
      </c>
    </row>
    <row r="13637" spans="52:54" ht="15.75" customHeight="1">
      <c r="AZ13637" s="138">
        <f t="shared" ca="1" si="227"/>
        <v>373000</v>
      </c>
      <c r="BA13637" s="138">
        <f t="shared" ca="1" si="228"/>
        <v>372999</v>
      </c>
      <c r="BB13637" s="138">
        <f t="shared" ca="1" si="229"/>
        <v>1</v>
      </c>
    </row>
    <row r="13638" spans="52:54" ht="15.75" customHeight="1">
      <c r="AZ13638" s="138">
        <f t="shared" ca="1" si="227"/>
        <v>137000</v>
      </c>
      <c r="BA13638" s="138">
        <f t="shared" ca="1" si="228"/>
        <v>136999</v>
      </c>
      <c r="BB13638" s="138">
        <f t="shared" ca="1" si="229"/>
        <v>1</v>
      </c>
    </row>
    <row r="13639" spans="52:54" ht="15.75" customHeight="1">
      <c r="AZ13639" s="138">
        <f t="shared" ca="1" si="227"/>
        <v>259000</v>
      </c>
      <c r="BA13639" s="138">
        <f t="shared" ca="1" si="228"/>
        <v>258999</v>
      </c>
      <c r="BB13639" s="138">
        <f t="shared" ca="1" si="229"/>
        <v>1</v>
      </c>
    </row>
    <row r="13640" spans="52:54" ht="15.75" customHeight="1">
      <c r="AZ13640" s="138">
        <f t="shared" ca="1" si="227"/>
        <v>218000</v>
      </c>
      <c r="BA13640" s="138">
        <f t="shared" ca="1" si="228"/>
        <v>217999</v>
      </c>
      <c r="BB13640" s="138">
        <f t="shared" ca="1" si="229"/>
        <v>1</v>
      </c>
    </row>
    <row r="13641" spans="52:54" ht="15.75" customHeight="1">
      <c r="AZ13641" s="138">
        <f t="shared" ca="1" si="227"/>
        <v>201000</v>
      </c>
      <c r="BA13641" s="138">
        <f t="shared" ca="1" si="228"/>
        <v>200999</v>
      </c>
      <c r="BB13641" s="138">
        <f t="shared" ca="1" si="229"/>
        <v>1</v>
      </c>
    </row>
    <row r="13642" spans="52:54" ht="15.75" customHeight="1">
      <c r="AZ13642" s="138">
        <f t="shared" ca="1" si="227"/>
        <v>287000</v>
      </c>
      <c r="BA13642" s="138">
        <f t="shared" ca="1" si="228"/>
        <v>286999</v>
      </c>
      <c r="BB13642" s="138">
        <f t="shared" ca="1" si="229"/>
        <v>1</v>
      </c>
    </row>
    <row r="13643" spans="52:54" ht="15.75" customHeight="1">
      <c r="AZ13643" s="138">
        <f t="shared" ca="1" si="227"/>
        <v>266000</v>
      </c>
      <c r="BA13643" s="138">
        <f t="shared" ca="1" si="228"/>
        <v>265999</v>
      </c>
      <c r="BB13643" s="138">
        <f t="shared" ca="1" si="229"/>
        <v>1</v>
      </c>
    </row>
    <row r="13644" spans="52:54" ht="15.75" customHeight="1">
      <c r="AZ13644" s="138">
        <f t="shared" ca="1" si="227"/>
        <v>373000</v>
      </c>
      <c r="BA13644" s="138">
        <f t="shared" ca="1" si="228"/>
        <v>372999</v>
      </c>
      <c r="BB13644" s="138">
        <f t="shared" ca="1" si="229"/>
        <v>1</v>
      </c>
    </row>
    <row r="13645" spans="52:54" ht="15.75" customHeight="1">
      <c r="AZ13645" s="138">
        <f t="shared" ca="1" si="227"/>
        <v>134000</v>
      </c>
      <c r="BA13645" s="138">
        <f t="shared" ca="1" si="228"/>
        <v>133999</v>
      </c>
      <c r="BB13645" s="138">
        <f t="shared" ca="1" si="229"/>
        <v>1</v>
      </c>
    </row>
    <row r="13646" spans="52:54" ht="15.75" customHeight="1">
      <c r="AZ13646" s="138">
        <f t="shared" ca="1" si="227"/>
        <v>202000</v>
      </c>
      <c r="BA13646" s="138">
        <f t="shared" ca="1" si="228"/>
        <v>201999</v>
      </c>
      <c r="BB13646" s="138">
        <f t="shared" ca="1" si="229"/>
        <v>1</v>
      </c>
    </row>
    <row r="13647" spans="52:54" ht="15.75" customHeight="1">
      <c r="AZ13647" s="138">
        <f t="shared" ca="1" si="227"/>
        <v>344000</v>
      </c>
      <c r="BA13647" s="138">
        <f t="shared" ca="1" si="228"/>
        <v>343999</v>
      </c>
      <c r="BB13647" s="138">
        <f t="shared" ca="1" si="229"/>
        <v>1</v>
      </c>
    </row>
    <row r="13648" spans="52:54" ht="15.75" customHeight="1">
      <c r="AZ13648" s="138">
        <f t="shared" ca="1" si="227"/>
        <v>253000</v>
      </c>
      <c r="BA13648" s="138">
        <f t="shared" ca="1" si="228"/>
        <v>252999</v>
      </c>
      <c r="BB13648" s="138">
        <f t="shared" ca="1" si="229"/>
        <v>1</v>
      </c>
    </row>
    <row r="13649" spans="52:54" ht="15.75" customHeight="1">
      <c r="AZ13649" s="138">
        <f t="shared" ca="1" si="227"/>
        <v>373000</v>
      </c>
      <c r="BA13649" s="138">
        <f t="shared" ca="1" si="228"/>
        <v>372999</v>
      </c>
      <c r="BB13649" s="138">
        <f t="shared" ca="1" si="229"/>
        <v>1</v>
      </c>
    </row>
    <row r="13650" spans="52:54" ht="15.75" customHeight="1">
      <c r="AZ13650" s="138">
        <f t="shared" ca="1" si="227"/>
        <v>186000</v>
      </c>
      <c r="BA13650" s="138">
        <f t="shared" ca="1" si="228"/>
        <v>185999</v>
      </c>
      <c r="BB13650" s="138">
        <f t="shared" ca="1" si="229"/>
        <v>1</v>
      </c>
    </row>
    <row r="13651" spans="52:54" ht="15.75" customHeight="1">
      <c r="AZ13651" s="138">
        <f t="shared" ca="1" si="227"/>
        <v>190000</v>
      </c>
      <c r="BA13651" s="138">
        <f t="shared" ca="1" si="228"/>
        <v>189999</v>
      </c>
      <c r="BB13651" s="138">
        <f t="shared" ca="1" si="229"/>
        <v>1</v>
      </c>
    </row>
    <row r="13652" spans="52:54" ht="15.75" customHeight="1">
      <c r="AZ13652" s="138">
        <f t="shared" ca="1" si="227"/>
        <v>176000</v>
      </c>
      <c r="BA13652" s="138">
        <f t="shared" ca="1" si="228"/>
        <v>175999</v>
      </c>
      <c r="BB13652" s="138">
        <f t="shared" ca="1" si="229"/>
        <v>1</v>
      </c>
    </row>
    <row r="13653" spans="52:54" ht="15.75" customHeight="1">
      <c r="AZ13653" s="138">
        <f t="shared" ca="1" si="227"/>
        <v>326000</v>
      </c>
      <c r="BA13653" s="138">
        <f t="shared" ca="1" si="228"/>
        <v>325999</v>
      </c>
      <c r="BB13653" s="138">
        <f t="shared" ca="1" si="229"/>
        <v>1</v>
      </c>
    </row>
    <row r="13654" spans="52:54" ht="15.75" customHeight="1">
      <c r="AZ13654" s="138">
        <f t="shared" ca="1" si="227"/>
        <v>236000</v>
      </c>
      <c r="BA13654" s="138">
        <f t="shared" ca="1" si="228"/>
        <v>235999</v>
      </c>
      <c r="BB13654" s="138">
        <f t="shared" ca="1" si="229"/>
        <v>1</v>
      </c>
    </row>
    <row r="13655" spans="52:54" ht="15.75" customHeight="1">
      <c r="AZ13655" s="138">
        <f t="shared" ca="1" si="227"/>
        <v>289000</v>
      </c>
      <c r="BA13655" s="138">
        <f t="shared" ca="1" si="228"/>
        <v>288999</v>
      </c>
      <c r="BB13655" s="138">
        <f t="shared" ca="1" si="229"/>
        <v>1</v>
      </c>
    </row>
    <row r="13656" spans="52:54" ht="15.75" customHeight="1">
      <c r="AZ13656" s="138">
        <f t="shared" ca="1" si="227"/>
        <v>370000</v>
      </c>
      <c r="BA13656" s="138">
        <f t="shared" ca="1" si="228"/>
        <v>369999</v>
      </c>
      <c r="BB13656" s="138">
        <f t="shared" ca="1" si="229"/>
        <v>1</v>
      </c>
    </row>
    <row r="13657" spans="52:54" ht="15.75" customHeight="1">
      <c r="AZ13657" s="138">
        <f t="shared" ca="1" si="227"/>
        <v>110000</v>
      </c>
      <c r="BA13657" s="138">
        <f t="shared" ca="1" si="228"/>
        <v>109999</v>
      </c>
      <c r="BB13657" s="138">
        <f t="shared" ca="1" si="229"/>
        <v>1</v>
      </c>
    </row>
    <row r="13658" spans="52:54" ht="15.75" customHeight="1">
      <c r="AZ13658" s="138">
        <f t="shared" ca="1" si="227"/>
        <v>177000</v>
      </c>
      <c r="BA13658" s="138">
        <f t="shared" ca="1" si="228"/>
        <v>176999</v>
      </c>
      <c r="BB13658" s="138">
        <f t="shared" ca="1" si="229"/>
        <v>1</v>
      </c>
    </row>
    <row r="13659" spans="52:54" ht="15.75" customHeight="1">
      <c r="AZ13659" s="138">
        <f t="shared" ca="1" si="227"/>
        <v>182000</v>
      </c>
      <c r="BA13659" s="138">
        <f t="shared" ca="1" si="228"/>
        <v>181999</v>
      </c>
      <c r="BB13659" s="138">
        <f t="shared" ca="1" si="229"/>
        <v>1</v>
      </c>
    </row>
    <row r="13660" spans="52:54" ht="15.75" customHeight="1">
      <c r="AZ13660" s="138">
        <f t="shared" ca="1" si="227"/>
        <v>107000</v>
      </c>
      <c r="BA13660" s="138">
        <f t="shared" ca="1" si="228"/>
        <v>106999</v>
      </c>
      <c r="BB13660" s="138">
        <f t="shared" ca="1" si="229"/>
        <v>1</v>
      </c>
    </row>
    <row r="13661" spans="52:54" ht="15.75" customHeight="1">
      <c r="AZ13661" s="138">
        <f t="shared" ca="1" si="227"/>
        <v>194000</v>
      </c>
      <c r="BA13661" s="138">
        <f t="shared" ca="1" si="228"/>
        <v>193999</v>
      </c>
      <c r="BB13661" s="138">
        <f t="shared" ca="1" si="229"/>
        <v>1</v>
      </c>
    </row>
    <row r="13662" spans="52:54" ht="15.75" customHeight="1">
      <c r="AZ13662" s="138">
        <f t="shared" ca="1" si="227"/>
        <v>374000</v>
      </c>
      <c r="BA13662" s="138">
        <f t="shared" ca="1" si="228"/>
        <v>373999</v>
      </c>
      <c r="BB13662" s="138">
        <f t="shared" ca="1" si="229"/>
        <v>1</v>
      </c>
    </row>
    <row r="13663" spans="52:54" ht="15.75" customHeight="1">
      <c r="AZ13663" s="138">
        <f t="shared" ca="1" si="227"/>
        <v>253000</v>
      </c>
      <c r="BA13663" s="138">
        <f t="shared" ca="1" si="228"/>
        <v>252999</v>
      </c>
      <c r="BB13663" s="138">
        <f t="shared" ca="1" si="229"/>
        <v>1</v>
      </c>
    </row>
    <row r="13664" spans="52:54" ht="15.75" customHeight="1">
      <c r="AZ13664" s="138">
        <f t="shared" ca="1" si="227"/>
        <v>228000</v>
      </c>
      <c r="BA13664" s="138">
        <f t="shared" ca="1" si="228"/>
        <v>227999</v>
      </c>
      <c r="BB13664" s="138">
        <f t="shared" ca="1" si="229"/>
        <v>1</v>
      </c>
    </row>
    <row r="13665" spans="52:54" ht="15.75" customHeight="1">
      <c r="AZ13665" s="138">
        <f t="shared" ca="1" si="227"/>
        <v>397000</v>
      </c>
      <c r="BA13665" s="138">
        <f t="shared" ca="1" si="228"/>
        <v>396999</v>
      </c>
      <c r="BB13665" s="138">
        <f t="shared" ca="1" si="229"/>
        <v>1</v>
      </c>
    </row>
    <row r="13666" spans="52:54" ht="15.75" customHeight="1">
      <c r="AZ13666" s="138">
        <f t="shared" ca="1" si="227"/>
        <v>326000</v>
      </c>
      <c r="BA13666" s="138">
        <f t="shared" ca="1" si="228"/>
        <v>325999</v>
      </c>
      <c r="BB13666" s="138">
        <f t="shared" ca="1" si="229"/>
        <v>1</v>
      </c>
    </row>
    <row r="13667" spans="52:54" ht="15.75" customHeight="1">
      <c r="AZ13667" s="138">
        <f t="shared" ca="1" si="227"/>
        <v>107000</v>
      </c>
      <c r="BA13667" s="138">
        <f t="shared" ca="1" si="228"/>
        <v>106999</v>
      </c>
      <c r="BB13667" s="138">
        <f t="shared" ca="1" si="229"/>
        <v>1</v>
      </c>
    </row>
    <row r="13668" spans="52:54" ht="15.75" customHeight="1">
      <c r="AZ13668" s="138">
        <f t="shared" ca="1" si="227"/>
        <v>138000</v>
      </c>
      <c r="BA13668" s="138">
        <f t="shared" ca="1" si="228"/>
        <v>137999</v>
      </c>
      <c r="BB13668" s="138">
        <f t="shared" ca="1" si="229"/>
        <v>1</v>
      </c>
    </row>
    <row r="13669" spans="52:54" ht="15.75" customHeight="1">
      <c r="AZ13669" s="138">
        <f t="shared" ca="1" si="227"/>
        <v>217000</v>
      </c>
      <c r="BA13669" s="138">
        <f t="shared" ca="1" si="228"/>
        <v>216999</v>
      </c>
      <c r="BB13669" s="138">
        <f t="shared" ca="1" si="229"/>
        <v>1</v>
      </c>
    </row>
    <row r="13670" spans="52:54" ht="15.75" customHeight="1">
      <c r="AZ13670" s="138">
        <f t="shared" ca="1" si="227"/>
        <v>378000</v>
      </c>
      <c r="BA13670" s="138">
        <f t="shared" ca="1" si="228"/>
        <v>377999</v>
      </c>
      <c r="BB13670" s="138">
        <f t="shared" ca="1" si="229"/>
        <v>1</v>
      </c>
    </row>
    <row r="13671" spans="52:54" ht="15.75" customHeight="1">
      <c r="AZ13671" s="138">
        <f t="shared" ca="1" si="227"/>
        <v>246000</v>
      </c>
      <c r="BA13671" s="138">
        <f t="shared" ca="1" si="228"/>
        <v>245999</v>
      </c>
      <c r="BB13671" s="138">
        <f t="shared" ca="1" si="229"/>
        <v>1</v>
      </c>
    </row>
    <row r="13672" spans="52:54" ht="15.75" customHeight="1">
      <c r="AZ13672" s="138">
        <f t="shared" ca="1" si="227"/>
        <v>124000</v>
      </c>
      <c r="BA13672" s="138">
        <f t="shared" ca="1" si="228"/>
        <v>123999</v>
      </c>
      <c r="BB13672" s="138">
        <f t="shared" ca="1" si="229"/>
        <v>1</v>
      </c>
    </row>
    <row r="13673" spans="52:54" ht="15.75" customHeight="1">
      <c r="AZ13673" s="138">
        <f t="shared" ca="1" si="227"/>
        <v>111000</v>
      </c>
      <c r="BA13673" s="138">
        <f t="shared" ca="1" si="228"/>
        <v>110999</v>
      </c>
      <c r="BB13673" s="138">
        <f t="shared" ca="1" si="229"/>
        <v>1</v>
      </c>
    </row>
    <row r="13674" spans="52:54" ht="15.75" customHeight="1">
      <c r="AZ13674" s="138">
        <f t="shared" ca="1" si="227"/>
        <v>165000</v>
      </c>
      <c r="BA13674" s="138">
        <f t="shared" ca="1" si="228"/>
        <v>164999</v>
      </c>
      <c r="BB13674" s="138">
        <f t="shared" ca="1" si="229"/>
        <v>1</v>
      </c>
    </row>
    <row r="13675" spans="52:54" ht="15.75" customHeight="1">
      <c r="AZ13675" s="138">
        <f t="shared" ca="1" si="227"/>
        <v>330000</v>
      </c>
      <c r="BA13675" s="138">
        <f t="shared" ca="1" si="228"/>
        <v>329999</v>
      </c>
      <c r="BB13675" s="138">
        <f t="shared" ca="1" si="229"/>
        <v>1</v>
      </c>
    </row>
    <row r="13676" spans="52:54" ht="15.75" customHeight="1">
      <c r="AZ13676" s="138">
        <f t="shared" ca="1" si="227"/>
        <v>369000</v>
      </c>
      <c r="BA13676" s="138">
        <f t="shared" ca="1" si="228"/>
        <v>368999</v>
      </c>
      <c r="BB13676" s="138">
        <f t="shared" ca="1" si="229"/>
        <v>1</v>
      </c>
    </row>
    <row r="13677" spans="52:54" ht="15.75" customHeight="1">
      <c r="AZ13677" s="138">
        <f t="shared" ca="1" si="227"/>
        <v>292000</v>
      </c>
      <c r="BA13677" s="138">
        <f t="shared" ca="1" si="228"/>
        <v>291999</v>
      </c>
      <c r="BB13677" s="138">
        <f t="shared" ca="1" si="229"/>
        <v>1</v>
      </c>
    </row>
    <row r="13678" spans="52:54" ht="15.75" customHeight="1">
      <c r="AZ13678" s="138">
        <f t="shared" ca="1" si="227"/>
        <v>147000</v>
      </c>
      <c r="BA13678" s="138">
        <f t="shared" ca="1" si="228"/>
        <v>146999</v>
      </c>
      <c r="BB13678" s="138">
        <f t="shared" ca="1" si="229"/>
        <v>1</v>
      </c>
    </row>
    <row r="13679" spans="52:54" ht="15.75" customHeight="1">
      <c r="AZ13679" s="138">
        <f t="shared" ca="1" si="227"/>
        <v>381000</v>
      </c>
      <c r="BA13679" s="138">
        <f t="shared" ca="1" si="228"/>
        <v>380999</v>
      </c>
      <c r="BB13679" s="138">
        <f t="shared" ca="1" si="229"/>
        <v>1</v>
      </c>
    </row>
    <row r="13680" spans="52:54" ht="15.75" customHeight="1">
      <c r="AZ13680" s="138">
        <f t="shared" ca="1" si="227"/>
        <v>107000</v>
      </c>
      <c r="BA13680" s="138">
        <f t="shared" ca="1" si="228"/>
        <v>106999</v>
      </c>
      <c r="BB13680" s="138">
        <f t="shared" ca="1" si="229"/>
        <v>1</v>
      </c>
    </row>
    <row r="13681" spans="52:54" ht="15.75" customHeight="1">
      <c r="AZ13681" s="138">
        <f t="shared" ca="1" si="227"/>
        <v>248000</v>
      </c>
      <c r="BA13681" s="138">
        <f t="shared" ca="1" si="228"/>
        <v>247999</v>
      </c>
      <c r="BB13681" s="138">
        <f t="shared" ca="1" si="229"/>
        <v>1</v>
      </c>
    </row>
    <row r="13682" spans="52:54" ht="15.75" customHeight="1">
      <c r="AZ13682" s="138">
        <f t="shared" ca="1" si="227"/>
        <v>192000</v>
      </c>
      <c r="BA13682" s="138">
        <f t="shared" ca="1" si="228"/>
        <v>191999</v>
      </c>
      <c r="BB13682" s="138">
        <f t="shared" ca="1" si="229"/>
        <v>1</v>
      </c>
    </row>
    <row r="13683" spans="52:54" ht="15.75" customHeight="1">
      <c r="AZ13683" s="138">
        <f t="shared" ca="1" si="227"/>
        <v>340000</v>
      </c>
      <c r="BA13683" s="138">
        <f t="shared" ca="1" si="228"/>
        <v>339999</v>
      </c>
      <c r="BB13683" s="138">
        <f t="shared" ca="1" si="229"/>
        <v>1</v>
      </c>
    </row>
    <row r="13684" spans="52:54" ht="15.75" customHeight="1">
      <c r="AZ13684" s="138">
        <f t="shared" ca="1" si="227"/>
        <v>278000</v>
      </c>
      <c r="BA13684" s="138">
        <f t="shared" ca="1" si="228"/>
        <v>277999</v>
      </c>
      <c r="BB13684" s="138">
        <f t="shared" ca="1" si="229"/>
        <v>1</v>
      </c>
    </row>
    <row r="13685" spans="52:54" ht="15.75" customHeight="1">
      <c r="AZ13685" s="138">
        <f t="shared" ca="1" si="227"/>
        <v>398000</v>
      </c>
      <c r="BA13685" s="138">
        <f t="shared" ca="1" si="228"/>
        <v>397999</v>
      </c>
      <c r="BB13685" s="138">
        <f t="shared" ca="1" si="229"/>
        <v>1</v>
      </c>
    </row>
    <row r="13686" spans="52:54" ht="15.75" customHeight="1">
      <c r="AZ13686" s="138">
        <f t="shared" ca="1" si="227"/>
        <v>307000</v>
      </c>
      <c r="BA13686" s="138">
        <f t="shared" ca="1" si="228"/>
        <v>306999</v>
      </c>
      <c r="BB13686" s="138">
        <f t="shared" ca="1" si="229"/>
        <v>1</v>
      </c>
    </row>
    <row r="13687" spans="52:54" ht="15.75" customHeight="1">
      <c r="AZ13687" s="138">
        <f t="shared" ca="1" si="227"/>
        <v>192000</v>
      </c>
      <c r="BA13687" s="138">
        <f t="shared" ca="1" si="228"/>
        <v>191999</v>
      </c>
      <c r="BB13687" s="138">
        <f t="shared" ca="1" si="229"/>
        <v>1</v>
      </c>
    </row>
    <row r="13688" spans="52:54" ht="15.75" customHeight="1">
      <c r="AZ13688" s="138">
        <f t="shared" ca="1" si="227"/>
        <v>328000</v>
      </c>
      <c r="BA13688" s="138">
        <f t="shared" ca="1" si="228"/>
        <v>327999</v>
      </c>
      <c r="BB13688" s="138">
        <f t="shared" ca="1" si="229"/>
        <v>1</v>
      </c>
    </row>
    <row r="13689" spans="52:54" ht="15.75" customHeight="1">
      <c r="AZ13689" s="138">
        <f t="shared" ca="1" si="227"/>
        <v>259000</v>
      </c>
      <c r="BA13689" s="138">
        <f t="shared" ca="1" si="228"/>
        <v>258999</v>
      </c>
      <c r="BB13689" s="138">
        <f t="shared" ca="1" si="229"/>
        <v>1</v>
      </c>
    </row>
    <row r="13690" spans="52:54" ht="15.75" customHeight="1">
      <c r="AZ13690" s="138">
        <f t="shared" ca="1" si="227"/>
        <v>244000</v>
      </c>
      <c r="BA13690" s="138">
        <f t="shared" ca="1" si="228"/>
        <v>243999</v>
      </c>
      <c r="BB13690" s="138">
        <f t="shared" ca="1" si="229"/>
        <v>1</v>
      </c>
    </row>
    <row r="13691" spans="52:54" ht="15.75" customHeight="1">
      <c r="AZ13691" s="138">
        <f t="shared" ca="1" si="227"/>
        <v>399000</v>
      </c>
      <c r="BA13691" s="138">
        <f t="shared" ca="1" si="228"/>
        <v>398999</v>
      </c>
      <c r="BB13691" s="138">
        <f t="shared" ca="1" si="229"/>
        <v>1</v>
      </c>
    </row>
    <row r="13692" spans="52:54" ht="15.75" customHeight="1">
      <c r="AZ13692" s="138">
        <f t="shared" ca="1" si="227"/>
        <v>150000</v>
      </c>
      <c r="BA13692" s="138">
        <f t="shared" ca="1" si="228"/>
        <v>149999</v>
      </c>
      <c r="BB13692" s="138">
        <f t="shared" ca="1" si="229"/>
        <v>1</v>
      </c>
    </row>
    <row r="13693" spans="52:54" ht="15.75" customHeight="1">
      <c r="AZ13693" s="138">
        <f t="shared" ca="1" si="227"/>
        <v>271000</v>
      </c>
      <c r="BA13693" s="138">
        <f t="shared" ca="1" si="228"/>
        <v>270999</v>
      </c>
      <c r="BB13693" s="138">
        <f t="shared" ca="1" si="229"/>
        <v>1</v>
      </c>
    </row>
    <row r="13694" spans="52:54" ht="15.75" customHeight="1">
      <c r="AZ13694" s="138">
        <f t="shared" ca="1" si="227"/>
        <v>233000</v>
      </c>
      <c r="BA13694" s="138">
        <f t="shared" ca="1" si="228"/>
        <v>232999</v>
      </c>
      <c r="BB13694" s="138">
        <f t="shared" ca="1" si="229"/>
        <v>1</v>
      </c>
    </row>
    <row r="13695" spans="52:54" ht="15.75" customHeight="1">
      <c r="AZ13695" s="138">
        <f t="shared" ca="1" si="227"/>
        <v>187000</v>
      </c>
      <c r="BA13695" s="138">
        <f t="shared" ca="1" si="228"/>
        <v>186999</v>
      </c>
      <c r="BB13695" s="138">
        <f t="shared" ca="1" si="229"/>
        <v>1</v>
      </c>
    </row>
    <row r="13696" spans="52:54" ht="15.75" customHeight="1">
      <c r="AZ13696" s="138">
        <f t="shared" ca="1" si="227"/>
        <v>135000</v>
      </c>
      <c r="BA13696" s="138">
        <f t="shared" ca="1" si="228"/>
        <v>134999</v>
      </c>
      <c r="BB13696" s="138">
        <f t="shared" ca="1" si="229"/>
        <v>1</v>
      </c>
    </row>
    <row r="13697" spans="52:54" ht="15.75" customHeight="1">
      <c r="AZ13697" s="138">
        <f t="shared" ca="1" si="227"/>
        <v>107000</v>
      </c>
      <c r="BA13697" s="138">
        <f t="shared" ca="1" si="228"/>
        <v>106999</v>
      </c>
      <c r="BB13697" s="138">
        <f t="shared" ca="1" si="229"/>
        <v>1</v>
      </c>
    </row>
    <row r="13698" spans="52:54" ht="15.75" customHeight="1">
      <c r="AZ13698" s="138">
        <f t="shared" ca="1" si="227"/>
        <v>254000</v>
      </c>
      <c r="BA13698" s="138">
        <f t="shared" ca="1" si="228"/>
        <v>253999</v>
      </c>
      <c r="BB13698" s="138">
        <f t="shared" ca="1" si="229"/>
        <v>1</v>
      </c>
    </row>
    <row r="13699" spans="52:54" ht="15.75" customHeight="1">
      <c r="AZ13699" s="138">
        <f t="shared" ca="1" si="227"/>
        <v>392000</v>
      </c>
      <c r="BA13699" s="138">
        <f t="shared" ca="1" si="228"/>
        <v>391999</v>
      </c>
      <c r="BB13699" s="138">
        <f t="shared" ca="1" si="229"/>
        <v>1</v>
      </c>
    </row>
    <row r="13700" spans="52:54" ht="15.75" customHeight="1">
      <c r="AZ13700" s="138">
        <f t="shared" ca="1" si="227"/>
        <v>212000</v>
      </c>
      <c r="BA13700" s="138">
        <f t="shared" ca="1" si="228"/>
        <v>211999</v>
      </c>
      <c r="BB13700" s="138">
        <f t="shared" ca="1" si="229"/>
        <v>1</v>
      </c>
    </row>
    <row r="13701" spans="52:54" ht="15.75" customHeight="1">
      <c r="AZ13701" s="138">
        <f t="shared" ca="1" si="227"/>
        <v>232000</v>
      </c>
      <c r="BA13701" s="138">
        <f t="shared" ca="1" si="228"/>
        <v>231999</v>
      </c>
      <c r="BB13701" s="138">
        <f t="shared" ca="1" si="229"/>
        <v>1</v>
      </c>
    </row>
    <row r="13702" spans="52:54" ht="15.75" customHeight="1">
      <c r="AZ13702" s="138">
        <f t="shared" ca="1" si="227"/>
        <v>318000</v>
      </c>
      <c r="BA13702" s="138">
        <f t="shared" ca="1" si="228"/>
        <v>317999</v>
      </c>
      <c r="BB13702" s="138">
        <f t="shared" ca="1" si="229"/>
        <v>1</v>
      </c>
    </row>
    <row r="13703" spans="52:54" ht="15.75" customHeight="1">
      <c r="AZ13703" s="138">
        <f t="shared" ca="1" si="227"/>
        <v>276000</v>
      </c>
      <c r="BA13703" s="138">
        <f t="shared" ca="1" si="228"/>
        <v>275999</v>
      </c>
      <c r="BB13703" s="138">
        <f t="shared" ca="1" si="229"/>
        <v>1</v>
      </c>
    </row>
    <row r="13704" spans="52:54" ht="15.75" customHeight="1">
      <c r="AZ13704" s="138">
        <f t="shared" ca="1" si="227"/>
        <v>264000</v>
      </c>
      <c r="BA13704" s="138">
        <f t="shared" ca="1" si="228"/>
        <v>263999</v>
      </c>
      <c r="BB13704" s="138">
        <f t="shared" ca="1" si="229"/>
        <v>1</v>
      </c>
    </row>
    <row r="13705" spans="52:54" ht="15.75" customHeight="1">
      <c r="AZ13705" s="138">
        <f t="shared" ca="1" si="227"/>
        <v>377000</v>
      </c>
      <c r="BA13705" s="138">
        <f t="shared" ca="1" si="228"/>
        <v>376999</v>
      </c>
      <c r="BB13705" s="138">
        <f t="shared" ca="1" si="229"/>
        <v>1</v>
      </c>
    </row>
    <row r="13706" spans="52:54" ht="15.75" customHeight="1">
      <c r="AZ13706" s="138">
        <f t="shared" ca="1" si="227"/>
        <v>126000</v>
      </c>
      <c r="BA13706" s="138">
        <f t="shared" ca="1" si="228"/>
        <v>125999</v>
      </c>
      <c r="BB13706" s="138">
        <f t="shared" ca="1" si="229"/>
        <v>1</v>
      </c>
    </row>
    <row r="13707" spans="52:54" ht="15.75" customHeight="1">
      <c r="AZ13707" s="138">
        <f t="shared" ca="1" si="227"/>
        <v>287000</v>
      </c>
      <c r="BA13707" s="138">
        <f t="shared" ca="1" si="228"/>
        <v>286999</v>
      </c>
      <c r="BB13707" s="138">
        <f t="shared" ca="1" si="229"/>
        <v>1</v>
      </c>
    </row>
    <row r="13708" spans="52:54" ht="15.75" customHeight="1">
      <c r="AZ13708" s="138">
        <f t="shared" ca="1" si="227"/>
        <v>130000</v>
      </c>
      <c r="BA13708" s="138">
        <f t="shared" ca="1" si="228"/>
        <v>129999</v>
      </c>
      <c r="BB13708" s="138">
        <f t="shared" ca="1" si="229"/>
        <v>1</v>
      </c>
    </row>
    <row r="13709" spans="52:54" ht="15.75" customHeight="1">
      <c r="AZ13709" s="138">
        <f t="shared" ca="1" si="227"/>
        <v>377000</v>
      </c>
      <c r="BA13709" s="138">
        <f t="shared" ca="1" si="228"/>
        <v>376999</v>
      </c>
      <c r="BB13709" s="138">
        <f t="shared" ca="1" si="229"/>
        <v>1</v>
      </c>
    </row>
    <row r="13710" spans="52:54" ht="15.75" customHeight="1">
      <c r="AZ13710" s="138">
        <f t="shared" ca="1" si="227"/>
        <v>267000</v>
      </c>
      <c r="BA13710" s="138">
        <f t="shared" ca="1" si="228"/>
        <v>266999</v>
      </c>
      <c r="BB13710" s="138">
        <f t="shared" ca="1" si="229"/>
        <v>1</v>
      </c>
    </row>
    <row r="13711" spans="52:54" ht="15.75" customHeight="1">
      <c r="AZ13711" s="138">
        <f t="shared" ca="1" si="227"/>
        <v>358000</v>
      </c>
      <c r="BA13711" s="138">
        <f t="shared" ca="1" si="228"/>
        <v>357999</v>
      </c>
      <c r="BB13711" s="138">
        <f t="shared" ca="1" si="229"/>
        <v>1</v>
      </c>
    </row>
    <row r="13712" spans="52:54" ht="15.75" customHeight="1">
      <c r="AZ13712" s="138">
        <f t="shared" ca="1" si="227"/>
        <v>372000</v>
      </c>
      <c r="BA13712" s="138">
        <f t="shared" ca="1" si="228"/>
        <v>371999</v>
      </c>
      <c r="BB13712" s="138">
        <f t="shared" ca="1" si="229"/>
        <v>1</v>
      </c>
    </row>
    <row r="13713" spans="52:54" ht="15.75" customHeight="1">
      <c r="AZ13713" s="138">
        <f t="shared" ca="1" si="227"/>
        <v>308000</v>
      </c>
      <c r="BA13713" s="138">
        <f t="shared" ca="1" si="228"/>
        <v>307999</v>
      </c>
      <c r="BB13713" s="138">
        <f t="shared" ca="1" si="229"/>
        <v>1</v>
      </c>
    </row>
    <row r="13714" spans="52:54" ht="15.75" customHeight="1">
      <c r="AZ13714" s="138">
        <f t="shared" ca="1" si="227"/>
        <v>353000</v>
      </c>
      <c r="BA13714" s="138">
        <f t="shared" ca="1" si="228"/>
        <v>352999</v>
      </c>
      <c r="BB13714" s="138">
        <f t="shared" ca="1" si="229"/>
        <v>1</v>
      </c>
    </row>
    <row r="13715" spans="52:54" ht="15.75" customHeight="1">
      <c r="AZ13715" s="138">
        <f t="shared" ca="1" si="227"/>
        <v>362000</v>
      </c>
      <c r="BA13715" s="138">
        <f t="shared" ca="1" si="228"/>
        <v>361999</v>
      </c>
      <c r="BB13715" s="138">
        <f t="shared" ca="1" si="229"/>
        <v>1</v>
      </c>
    </row>
    <row r="13716" spans="52:54" ht="15.75" customHeight="1">
      <c r="AZ13716" s="138">
        <f t="shared" ca="1" si="227"/>
        <v>180000</v>
      </c>
      <c r="BA13716" s="138">
        <f t="shared" ca="1" si="228"/>
        <v>179999</v>
      </c>
      <c r="BB13716" s="138">
        <f t="shared" ca="1" si="229"/>
        <v>1</v>
      </c>
    </row>
    <row r="13717" spans="52:54" ht="15.75" customHeight="1">
      <c r="AZ13717" s="138">
        <f t="shared" ca="1" si="227"/>
        <v>240000</v>
      </c>
      <c r="BA13717" s="138">
        <f t="shared" ca="1" si="228"/>
        <v>239999</v>
      </c>
      <c r="BB13717" s="138">
        <f t="shared" ca="1" si="229"/>
        <v>1</v>
      </c>
    </row>
    <row r="13718" spans="52:54" ht="15.75" customHeight="1">
      <c r="AZ13718" s="138">
        <f t="shared" ca="1" si="227"/>
        <v>250000</v>
      </c>
      <c r="BA13718" s="138">
        <f t="shared" ca="1" si="228"/>
        <v>249999</v>
      </c>
      <c r="BB13718" s="138">
        <f t="shared" ca="1" si="229"/>
        <v>1</v>
      </c>
    </row>
    <row r="13719" spans="52:54" ht="15.75" customHeight="1">
      <c r="AZ13719" s="138">
        <f t="shared" ca="1" si="227"/>
        <v>255000</v>
      </c>
      <c r="BA13719" s="138">
        <f t="shared" ca="1" si="228"/>
        <v>254999</v>
      </c>
      <c r="BB13719" s="138">
        <f t="shared" ca="1" si="229"/>
        <v>1</v>
      </c>
    </row>
    <row r="13720" spans="52:54" ht="15.75" customHeight="1">
      <c r="AZ13720" s="138">
        <f t="shared" ca="1" si="227"/>
        <v>103000</v>
      </c>
      <c r="BA13720" s="138">
        <f t="shared" ca="1" si="228"/>
        <v>102999</v>
      </c>
      <c r="BB13720" s="138">
        <f t="shared" ca="1" si="229"/>
        <v>1</v>
      </c>
    </row>
    <row r="13721" spans="52:54" ht="15.75" customHeight="1">
      <c r="AZ13721" s="138">
        <f t="shared" ca="1" si="227"/>
        <v>260000</v>
      </c>
      <c r="BA13721" s="138">
        <f t="shared" ca="1" si="228"/>
        <v>259999</v>
      </c>
      <c r="BB13721" s="138">
        <f t="shared" ca="1" si="229"/>
        <v>1</v>
      </c>
    </row>
    <row r="13722" spans="52:54" ht="15.75" customHeight="1">
      <c r="AZ13722" s="138">
        <f t="shared" ca="1" si="227"/>
        <v>282000</v>
      </c>
      <c r="BA13722" s="138">
        <f t="shared" ca="1" si="228"/>
        <v>281999</v>
      </c>
      <c r="BB13722" s="138">
        <f t="shared" ca="1" si="229"/>
        <v>1</v>
      </c>
    </row>
    <row r="13723" spans="52:54" ht="15.75" customHeight="1">
      <c r="AZ13723" s="138">
        <f t="shared" ca="1" si="227"/>
        <v>291000</v>
      </c>
      <c r="BA13723" s="138">
        <f t="shared" ca="1" si="228"/>
        <v>290999</v>
      </c>
      <c r="BB13723" s="138">
        <f t="shared" ca="1" si="229"/>
        <v>1</v>
      </c>
    </row>
    <row r="13724" spans="52:54" ht="15.75" customHeight="1">
      <c r="AZ13724" s="138">
        <f t="shared" ca="1" si="227"/>
        <v>326000</v>
      </c>
      <c r="BA13724" s="138">
        <f t="shared" ca="1" si="228"/>
        <v>325999</v>
      </c>
      <c r="BB13724" s="138">
        <f t="shared" ca="1" si="229"/>
        <v>1</v>
      </c>
    </row>
    <row r="13725" spans="52:54" ht="15.75" customHeight="1">
      <c r="AZ13725" s="138">
        <f t="shared" ca="1" si="227"/>
        <v>392000</v>
      </c>
      <c r="BA13725" s="138">
        <f t="shared" ca="1" si="228"/>
        <v>391999</v>
      </c>
      <c r="BB13725" s="138">
        <f t="shared" ca="1" si="229"/>
        <v>1</v>
      </c>
    </row>
    <row r="13726" spans="52:54" ht="15.75" customHeight="1">
      <c r="AZ13726" s="138">
        <f t="shared" ca="1" si="227"/>
        <v>344000</v>
      </c>
      <c r="BA13726" s="138">
        <f t="shared" ca="1" si="228"/>
        <v>343999</v>
      </c>
      <c r="BB13726" s="138">
        <f t="shared" ca="1" si="229"/>
        <v>1</v>
      </c>
    </row>
    <row r="13727" spans="52:54" ht="15.75" customHeight="1">
      <c r="AZ13727" s="138">
        <f t="shared" ca="1" si="227"/>
        <v>362000</v>
      </c>
      <c r="BA13727" s="138">
        <f t="shared" ca="1" si="228"/>
        <v>361999</v>
      </c>
      <c r="BB13727" s="138">
        <f t="shared" ca="1" si="229"/>
        <v>1</v>
      </c>
    </row>
    <row r="13728" spans="52:54" ht="15.75" customHeight="1">
      <c r="AZ13728" s="138">
        <f t="shared" ca="1" si="227"/>
        <v>112000</v>
      </c>
      <c r="BA13728" s="138">
        <f t="shared" ca="1" si="228"/>
        <v>111999</v>
      </c>
      <c r="BB13728" s="138">
        <f t="shared" ca="1" si="229"/>
        <v>1</v>
      </c>
    </row>
    <row r="13729" spans="52:54" ht="15.75" customHeight="1">
      <c r="AZ13729" s="138">
        <f t="shared" ca="1" si="227"/>
        <v>397000</v>
      </c>
      <c r="BA13729" s="138">
        <f t="shared" ca="1" si="228"/>
        <v>396999</v>
      </c>
      <c r="BB13729" s="138">
        <f t="shared" ca="1" si="229"/>
        <v>1</v>
      </c>
    </row>
    <row r="13730" spans="52:54" ht="15.75" customHeight="1">
      <c r="AZ13730" s="138">
        <f t="shared" ca="1" si="227"/>
        <v>167000</v>
      </c>
      <c r="BA13730" s="138">
        <f t="shared" ca="1" si="228"/>
        <v>166999</v>
      </c>
      <c r="BB13730" s="138">
        <f t="shared" ca="1" si="229"/>
        <v>1</v>
      </c>
    </row>
    <row r="13731" spans="52:54" ht="15.75" customHeight="1">
      <c r="AZ13731" s="138">
        <f t="shared" ca="1" si="227"/>
        <v>264000</v>
      </c>
      <c r="BA13731" s="138">
        <f t="shared" ca="1" si="228"/>
        <v>263999</v>
      </c>
      <c r="BB13731" s="138">
        <f t="shared" ca="1" si="229"/>
        <v>1</v>
      </c>
    </row>
    <row r="13732" spans="52:54" ht="15.75" customHeight="1">
      <c r="AZ13732" s="138">
        <f t="shared" ca="1" si="227"/>
        <v>203000</v>
      </c>
      <c r="BA13732" s="138">
        <f t="shared" ca="1" si="228"/>
        <v>202999</v>
      </c>
      <c r="BB13732" s="138">
        <f t="shared" ca="1" si="229"/>
        <v>1</v>
      </c>
    </row>
    <row r="13733" spans="52:54" ht="15.75" customHeight="1">
      <c r="AZ13733" s="138">
        <f t="shared" ca="1" si="227"/>
        <v>396000</v>
      </c>
      <c r="BA13733" s="138">
        <f t="shared" ca="1" si="228"/>
        <v>395999</v>
      </c>
      <c r="BB13733" s="138">
        <f t="shared" ca="1" si="229"/>
        <v>1</v>
      </c>
    </row>
    <row r="13734" spans="52:54" ht="15.75" customHeight="1">
      <c r="AZ13734" s="138">
        <f t="shared" ca="1" si="227"/>
        <v>208000</v>
      </c>
      <c r="BA13734" s="138">
        <f t="shared" ca="1" si="228"/>
        <v>207999</v>
      </c>
      <c r="BB13734" s="138">
        <f t="shared" ca="1" si="229"/>
        <v>1</v>
      </c>
    </row>
    <row r="13735" spans="52:54" ht="15.75" customHeight="1">
      <c r="AZ13735" s="138">
        <f t="shared" ca="1" si="227"/>
        <v>168000</v>
      </c>
      <c r="BA13735" s="138">
        <f t="shared" ca="1" si="228"/>
        <v>167999</v>
      </c>
      <c r="BB13735" s="138">
        <f t="shared" ca="1" si="229"/>
        <v>1</v>
      </c>
    </row>
    <row r="13736" spans="52:54" ht="15.75" customHeight="1">
      <c r="AZ13736" s="138">
        <f t="shared" ca="1" si="227"/>
        <v>351000</v>
      </c>
      <c r="BA13736" s="138">
        <f t="shared" ca="1" si="228"/>
        <v>350999</v>
      </c>
      <c r="BB13736" s="138">
        <f t="shared" ca="1" si="229"/>
        <v>1</v>
      </c>
    </row>
    <row r="13737" spans="52:54" ht="15.75" customHeight="1">
      <c r="AZ13737" s="138">
        <f t="shared" ca="1" si="227"/>
        <v>339000</v>
      </c>
      <c r="BA13737" s="138">
        <f t="shared" ca="1" si="228"/>
        <v>338999</v>
      </c>
      <c r="BB13737" s="138">
        <f t="shared" ca="1" si="229"/>
        <v>1</v>
      </c>
    </row>
    <row r="13738" spans="52:54" ht="15.75" customHeight="1">
      <c r="AZ13738" s="138">
        <f t="shared" ca="1" si="227"/>
        <v>164000</v>
      </c>
      <c r="BA13738" s="138">
        <f t="shared" ca="1" si="228"/>
        <v>163999</v>
      </c>
      <c r="BB13738" s="138">
        <f t="shared" ca="1" si="229"/>
        <v>1</v>
      </c>
    </row>
    <row r="13739" spans="52:54" ht="15.75" customHeight="1">
      <c r="AZ13739" s="138">
        <f t="shared" ca="1" si="227"/>
        <v>312000</v>
      </c>
      <c r="BA13739" s="138">
        <f t="shared" ca="1" si="228"/>
        <v>311999</v>
      </c>
      <c r="BB13739" s="138">
        <f t="shared" ca="1" si="229"/>
        <v>1</v>
      </c>
    </row>
    <row r="13740" spans="52:54" ht="15.75" customHeight="1">
      <c r="AZ13740" s="138">
        <f t="shared" ca="1" si="227"/>
        <v>251000</v>
      </c>
      <c r="BA13740" s="138">
        <f t="shared" ca="1" si="228"/>
        <v>250999</v>
      </c>
      <c r="BB13740" s="138">
        <f t="shared" ca="1" si="229"/>
        <v>1</v>
      </c>
    </row>
    <row r="13741" spans="52:54" ht="15.75" customHeight="1">
      <c r="AZ13741" s="138">
        <f t="shared" ca="1" si="227"/>
        <v>330000</v>
      </c>
      <c r="BA13741" s="138">
        <f t="shared" ca="1" si="228"/>
        <v>329999</v>
      </c>
      <c r="BB13741" s="138">
        <f t="shared" ca="1" si="229"/>
        <v>1</v>
      </c>
    </row>
    <row r="13742" spans="52:54" ht="15.75" customHeight="1">
      <c r="AZ13742" s="138">
        <f t="shared" ca="1" si="227"/>
        <v>236000</v>
      </c>
      <c r="BA13742" s="138">
        <f t="shared" ca="1" si="228"/>
        <v>235999</v>
      </c>
      <c r="BB13742" s="138">
        <f t="shared" ca="1" si="229"/>
        <v>1</v>
      </c>
    </row>
    <row r="13743" spans="52:54" ht="15.75" customHeight="1">
      <c r="AZ13743" s="138">
        <f t="shared" ca="1" si="227"/>
        <v>350000</v>
      </c>
      <c r="BA13743" s="138">
        <f t="shared" ca="1" si="228"/>
        <v>349999</v>
      </c>
      <c r="BB13743" s="138">
        <f t="shared" ca="1" si="229"/>
        <v>1</v>
      </c>
    </row>
    <row r="13744" spans="52:54" ht="15.75" customHeight="1">
      <c r="AZ13744" s="138">
        <f t="shared" ca="1" si="227"/>
        <v>275000</v>
      </c>
      <c r="BA13744" s="138">
        <f t="shared" ca="1" si="228"/>
        <v>274999</v>
      </c>
      <c r="BB13744" s="138">
        <f t="shared" ca="1" si="229"/>
        <v>1</v>
      </c>
    </row>
    <row r="13745" spans="52:54" ht="15.75" customHeight="1">
      <c r="AZ13745" s="138">
        <f t="shared" ca="1" si="227"/>
        <v>354000</v>
      </c>
      <c r="BA13745" s="138">
        <f t="shared" ca="1" si="228"/>
        <v>353999</v>
      </c>
      <c r="BB13745" s="138">
        <f t="shared" ca="1" si="229"/>
        <v>1</v>
      </c>
    </row>
    <row r="13746" spans="52:54" ht="15.75" customHeight="1">
      <c r="AZ13746" s="138">
        <f t="shared" ca="1" si="227"/>
        <v>246000</v>
      </c>
      <c r="BA13746" s="138">
        <f t="shared" ca="1" si="228"/>
        <v>245999</v>
      </c>
      <c r="BB13746" s="138">
        <f t="shared" ca="1" si="229"/>
        <v>1</v>
      </c>
    </row>
    <row r="13747" spans="52:54" ht="15.75" customHeight="1">
      <c r="AZ13747" s="138">
        <f t="shared" ca="1" si="227"/>
        <v>303000</v>
      </c>
      <c r="BA13747" s="138">
        <f t="shared" ca="1" si="228"/>
        <v>302999</v>
      </c>
      <c r="BB13747" s="138">
        <f t="shared" ca="1" si="229"/>
        <v>1</v>
      </c>
    </row>
    <row r="13748" spans="52:54" ht="15.75" customHeight="1">
      <c r="AZ13748" s="138">
        <f t="shared" ca="1" si="227"/>
        <v>294000</v>
      </c>
      <c r="BA13748" s="138">
        <f t="shared" ca="1" si="228"/>
        <v>293999</v>
      </c>
      <c r="BB13748" s="138">
        <f t="shared" ca="1" si="229"/>
        <v>1</v>
      </c>
    </row>
    <row r="13749" spans="52:54" ht="15.75" customHeight="1">
      <c r="AZ13749" s="138">
        <f t="shared" ca="1" si="227"/>
        <v>391000</v>
      </c>
      <c r="BA13749" s="138">
        <f t="shared" ca="1" si="228"/>
        <v>390999</v>
      </c>
      <c r="BB13749" s="138">
        <f t="shared" ca="1" si="229"/>
        <v>1</v>
      </c>
    </row>
    <row r="13750" spans="52:54" ht="15.75" customHeight="1">
      <c r="AZ13750" s="138">
        <f t="shared" ca="1" si="227"/>
        <v>309000</v>
      </c>
      <c r="BA13750" s="138">
        <f t="shared" ca="1" si="228"/>
        <v>308999</v>
      </c>
      <c r="BB13750" s="138">
        <f t="shared" ca="1" si="229"/>
        <v>1</v>
      </c>
    </row>
    <row r="13751" spans="52:54" ht="15.75" customHeight="1">
      <c r="AZ13751" s="138">
        <f t="shared" ca="1" si="227"/>
        <v>305000</v>
      </c>
      <c r="BA13751" s="138">
        <f t="shared" ca="1" si="228"/>
        <v>304999</v>
      </c>
      <c r="BB13751" s="138">
        <f t="shared" ca="1" si="229"/>
        <v>1</v>
      </c>
    </row>
    <row r="13752" spans="52:54" ht="15.75" customHeight="1">
      <c r="AZ13752" s="138">
        <f t="shared" ca="1" si="227"/>
        <v>175000</v>
      </c>
      <c r="BA13752" s="138">
        <f t="shared" ca="1" si="228"/>
        <v>174999</v>
      </c>
      <c r="BB13752" s="138">
        <f t="shared" ca="1" si="229"/>
        <v>1</v>
      </c>
    </row>
    <row r="13753" spans="52:54" ht="15.75" customHeight="1">
      <c r="AZ13753" s="138">
        <f t="shared" ca="1" si="227"/>
        <v>265000</v>
      </c>
      <c r="BA13753" s="138">
        <f t="shared" ca="1" si="228"/>
        <v>264999</v>
      </c>
      <c r="BB13753" s="138">
        <f t="shared" ca="1" si="229"/>
        <v>1</v>
      </c>
    </row>
    <row r="13754" spans="52:54" ht="15.75" customHeight="1">
      <c r="AZ13754" s="138">
        <f t="shared" ca="1" si="227"/>
        <v>104000</v>
      </c>
      <c r="BA13754" s="138">
        <f t="shared" ca="1" si="228"/>
        <v>103999</v>
      </c>
      <c r="BB13754" s="138">
        <f t="shared" ca="1" si="229"/>
        <v>1</v>
      </c>
    </row>
    <row r="13755" spans="52:54" ht="15.75" customHeight="1">
      <c r="AZ13755" s="138">
        <f t="shared" ca="1" si="227"/>
        <v>254000</v>
      </c>
      <c r="BA13755" s="138">
        <f t="shared" ca="1" si="228"/>
        <v>253999</v>
      </c>
      <c r="BB13755" s="138">
        <f t="shared" ca="1" si="229"/>
        <v>1</v>
      </c>
    </row>
    <row r="13756" spans="52:54" ht="15.75" customHeight="1">
      <c r="AZ13756" s="138">
        <f t="shared" ca="1" si="227"/>
        <v>264000</v>
      </c>
      <c r="BA13756" s="138">
        <f t="shared" ca="1" si="228"/>
        <v>263999</v>
      </c>
      <c r="BB13756" s="138">
        <f t="shared" ca="1" si="229"/>
        <v>1</v>
      </c>
    </row>
    <row r="13757" spans="52:54" ht="15.75" customHeight="1">
      <c r="AZ13757" s="138">
        <f t="shared" ca="1" si="227"/>
        <v>337000</v>
      </c>
      <c r="BA13757" s="138">
        <f t="shared" ca="1" si="228"/>
        <v>336999</v>
      </c>
      <c r="BB13757" s="138">
        <f t="shared" ca="1" si="229"/>
        <v>1</v>
      </c>
    </row>
    <row r="13758" spans="52:54" ht="15.75" customHeight="1">
      <c r="AZ13758" s="138">
        <f t="shared" ca="1" si="227"/>
        <v>281000</v>
      </c>
      <c r="BA13758" s="138">
        <f t="shared" ca="1" si="228"/>
        <v>280999</v>
      </c>
      <c r="BB13758" s="138">
        <f t="shared" ca="1" si="229"/>
        <v>1</v>
      </c>
    </row>
    <row r="13759" spans="52:54" ht="15.75" customHeight="1">
      <c r="AZ13759" s="138">
        <f t="shared" ca="1" si="227"/>
        <v>179000</v>
      </c>
      <c r="BA13759" s="138">
        <f t="shared" ca="1" si="228"/>
        <v>178999</v>
      </c>
      <c r="BB13759" s="138">
        <f t="shared" ca="1" si="229"/>
        <v>1</v>
      </c>
    </row>
    <row r="13760" spans="52:54" ht="15.75" customHeight="1">
      <c r="AZ13760" s="138">
        <f t="shared" ca="1" si="227"/>
        <v>108000</v>
      </c>
      <c r="BA13760" s="138">
        <f t="shared" ca="1" si="228"/>
        <v>107999</v>
      </c>
      <c r="BB13760" s="138">
        <f t="shared" ca="1" si="229"/>
        <v>1</v>
      </c>
    </row>
    <row r="13761" spans="52:54" ht="15.75" customHeight="1">
      <c r="AZ13761" s="138">
        <f t="shared" ca="1" si="227"/>
        <v>257000</v>
      </c>
      <c r="BA13761" s="138">
        <f t="shared" ca="1" si="228"/>
        <v>256999</v>
      </c>
      <c r="BB13761" s="138">
        <f t="shared" ca="1" si="229"/>
        <v>1</v>
      </c>
    </row>
    <row r="13762" spans="52:54" ht="15.75" customHeight="1">
      <c r="AZ13762" s="138">
        <f t="shared" ca="1" si="227"/>
        <v>104000</v>
      </c>
      <c r="BA13762" s="138">
        <f t="shared" ca="1" si="228"/>
        <v>103999</v>
      </c>
      <c r="BB13762" s="138">
        <f t="shared" ca="1" si="229"/>
        <v>1</v>
      </c>
    </row>
    <row r="13763" spans="52:54" ht="15.75" customHeight="1">
      <c r="AZ13763" s="138">
        <f t="shared" ca="1" si="227"/>
        <v>105000</v>
      </c>
      <c r="BA13763" s="138">
        <f t="shared" ca="1" si="228"/>
        <v>104999</v>
      </c>
      <c r="BB13763" s="138">
        <f t="shared" ca="1" si="229"/>
        <v>1</v>
      </c>
    </row>
    <row r="13764" spans="52:54" ht="15.75" customHeight="1">
      <c r="AZ13764" s="138">
        <f t="shared" ca="1" si="227"/>
        <v>254000</v>
      </c>
      <c r="BA13764" s="138">
        <f t="shared" ca="1" si="228"/>
        <v>253999</v>
      </c>
      <c r="BB13764" s="138">
        <f t="shared" ca="1" si="229"/>
        <v>1</v>
      </c>
    </row>
    <row r="13765" spans="52:54" ht="15.75" customHeight="1">
      <c r="AZ13765" s="138">
        <f t="shared" ca="1" si="227"/>
        <v>132000</v>
      </c>
      <c r="BA13765" s="138">
        <f t="shared" ca="1" si="228"/>
        <v>131999</v>
      </c>
      <c r="BB13765" s="138">
        <f t="shared" ca="1" si="229"/>
        <v>1</v>
      </c>
    </row>
    <row r="13766" spans="52:54" ht="15.75" customHeight="1">
      <c r="AZ13766" s="138">
        <f t="shared" ca="1" si="227"/>
        <v>358000</v>
      </c>
      <c r="BA13766" s="138">
        <f t="shared" ca="1" si="228"/>
        <v>357999</v>
      </c>
      <c r="BB13766" s="138">
        <f t="shared" ca="1" si="229"/>
        <v>1</v>
      </c>
    </row>
    <row r="13767" spans="52:54" ht="15.75" customHeight="1">
      <c r="AZ13767" s="138">
        <f t="shared" ca="1" si="227"/>
        <v>310000</v>
      </c>
      <c r="BA13767" s="138">
        <f t="shared" ca="1" si="228"/>
        <v>309999</v>
      </c>
      <c r="BB13767" s="138">
        <f t="shared" ca="1" si="229"/>
        <v>1</v>
      </c>
    </row>
    <row r="13768" spans="52:54" ht="15.75" customHeight="1">
      <c r="AZ13768" s="138">
        <f t="shared" ca="1" si="227"/>
        <v>230000</v>
      </c>
      <c r="BA13768" s="138">
        <f t="shared" ca="1" si="228"/>
        <v>229999</v>
      </c>
      <c r="BB13768" s="138">
        <f t="shared" ca="1" si="229"/>
        <v>1</v>
      </c>
    </row>
    <row r="13769" spans="52:54" ht="15.75" customHeight="1">
      <c r="AZ13769" s="138">
        <f t="shared" ca="1" si="227"/>
        <v>232000</v>
      </c>
      <c r="BA13769" s="138">
        <f t="shared" ca="1" si="228"/>
        <v>231999</v>
      </c>
      <c r="BB13769" s="138">
        <f t="shared" ca="1" si="229"/>
        <v>1</v>
      </c>
    </row>
    <row r="13770" spans="52:54" ht="15.75" customHeight="1">
      <c r="AZ13770" s="138">
        <f t="shared" ca="1" si="227"/>
        <v>307000</v>
      </c>
      <c r="BA13770" s="138">
        <f t="shared" ca="1" si="228"/>
        <v>306999</v>
      </c>
      <c r="BB13770" s="138">
        <f t="shared" ca="1" si="229"/>
        <v>1</v>
      </c>
    </row>
    <row r="13771" spans="52:54" ht="15.75" customHeight="1">
      <c r="AZ13771" s="138">
        <f t="shared" ca="1" si="227"/>
        <v>361000</v>
      </c>
      <c r="BA13771" s="138">
        <f t="shared" ca="1" si="228"/>
        <v>360999</v>
      </c>
      <c r="BB13771" s="138">
        <f t="shared" ca="1" si="229"/>
        <v>1</v>
      </c>
    </row>
    <row r="13772" spans="52:54" ht="15.75" customHeight="1">
      <c r="AZ13772" s="138">
        <f t="shared" ca="1" si="227"/>
        <v>253000</v>
      </c>
      <c r="BA13772" s="138">
        <f t="shared" ca="1" si="228"/>
        <v>252999</v>
      </c>
      <c r="BB13772" s="138">
        <f t="shared" ca="1" si="229"/>
        <v>1</v>
      </c>
    </row>
    <row r="13773" spans="52:54" ht="15.75" customHeight="1">
      <c r="AZ13773" s="138">
        <f t="shared" ca="1" si="227"/>
        <v>333000</v>
      </c>
      <c r="BA13773" s="138">
        <f t="shared" ca="1" si="228"/>
        <v>332999</v>
      </c>
      <c r="BB13773" s="138">
        <f t="shared" ca="1" si="229"/>
        <v>1</v>
      </c>
    </row>
    <row r="13774" spans="52:54" ht="15.75" customHeight="1">
      <c r="AZ13774" s="138">
        <f t="shared" ref="AZ13774:AZ14028" ca="1" si="230">RANDBETWEEN(100,400)*1000</f>
        <v>364000</v>
      </c>
      <c r="BA13774" s="138">
        <f t="shared" ref="BA13774:BA14028" ca="1" si="231">+AZ13774-1</f>
        <v>363999</v>
      </c>
      <c r="BB13774" s="138">
        <f t="shared" ref="BB13774:BB14028" ca="1" si="232">+AZ13774-BA13774</f>
        <v>1</v>
      </c>
    </row>
    <row r="13775" spans="52:54" ht="15.75" customHeight="1">
      <c r="AZ13775" s="138">
        <f t="shared" ca="1" si="230"/>
        <v>167000</v>
      </c>
      <c r="BA13775" s="138">
        <f t="shared" ca="1" si="231"/>
        <v>166999</v>
      </c>
      <c r="BB13775" s="138">
        <f t="shared" ca="1" si="232"/>
        <v>1</v>
      </c>
    </row>
    <row r="13776" spans="52:54" ht="15.75" customHeight="1">
      <c r="AZ13776" s="138">
        <f t="shared" ca="1" si="230"/>
        <v>376000</v>
      </c>
      <c r="BA13776" s="138">
        <f t="shared" ca="1" si="231"/>
        <v>375999</v>
      </c>
      <c r="BB13776" s="138">
        <f t="shared" ca="1" si="232"/>
        <v>1</v>
      </c>
    </row>
    <row r="13777" spans="52:54" ht="15.75" customHeight="1">
      <c r="AZ13777" s="138">
        <f t="shared" ca="1" si="230"/>
        <v>284000</v>
      </c>
      <c r="BA13777" s="138">
        <f t="shared" ca="1" si="231"/>
        <v>283999</v>
      </c>
      <c r="BB13777" s="138">
        <f t="shared" ca="1" si="232"/>
        <v>1</v>
      </c>
    </row>
    <row r="13778" spans="52:54" ht="15.75" customHeight="1">
      <c r="AZ13778" s="138">
        <f t="shared" ca="1" si="230"/>
        <v>317000</v>
      </c>
      <c r="BA13778" s="138">
        <f t="shared" ca="1" si="231"/>
        <v>316999</v>
      </c>
      <c r="BB13778" s="138">
        <f t="shared" ca="1" si="232"/>
        <v>1</v>
      </c>
    </row>
    <row r="13779" spans="52:54" ht="15.75" customHeight="1">
      <c r="AZ13779" s="138">
        <f t="shared" ca="1" si="230"/>
        <v>195000</v>
      </c>
      <c r="BA13779" s="138">
        <f t="shared" ca="1" si="231"/>
        <v>194999</v>
      </c>
      <c r="BB13779" s="138">
        <f t="shared" ca="1" si="232"/>
        <v>1</v>
      </c>
    </row>
    <row r="13780" spans="52:54" ht="15.75" customHeight="1">
      <c r="AZ13780" s="138">
        <f t="shared" ca="1" si="230"/>
        <v>146000</v>
      </c>
      <c r="BA13780" s="138">
        <f t="shared" ca="1" si="231"/>
        <v>145999</v>
      </c>
      <c r="BB13780" s="138">
        <f t="shared" ca="1" si="232"/>
        <v>1</v>
      </c>
    </row>
    <row r="13781" spans="52:54" ht="15.75" customHeight="1">
      <c r="AZ13781" s="138">
        <f t="shared" ca="1" si="230"/>
        <v>232000</v>
      </c>
      <c r="BA13781" s="138">
        <f t="shared" ca="1" si="231"/>
        <v>231999</v>
      </c>
      <c r="BB13781" s="138">
        <f t="shared" ca="1" si="232"/>
        <v>1</v>
      </c>
    </row>
    <row r="13782" spans="52:54" ht="15.75" customHeight="1">
      <c r="AZ13782" s="138">
        <f t="shared" ca="1" si="230"/>
        <v>263000</v>
      </c>
      <c r="BA13782" s="138">
        <f t="shared" ca="1" si="231"/>
        <v>262999</v>
      </c>
      <c r="BB13782" s="138">
        <f t="shared" ca="1" si="232"/>
        <v>1</v>
      </c>
    </row>
    <row r="13783" spans="52:54" ht="15.75" customHeight="1">
      <c r="AZ13783" s="138">
        <f t="shared" ca="1" si="230"/>
        <v>151000</v>
      </c>
      <c r="BA13783" s="138">
        <f t="shared" ca="1" si="231"/>
        <v>150999</v>
      </c>
      <c r="BB13783" s="138">
        <f t="shared" ca="1" si="232"/>
        <v>1</v>
      </c>
    </row>
    <row r="13784" spans="52:54" ht="15.75" customHeight="1">
      <c r="AZ13784" s="138">
        <f t="shared" ca="1" si="230"/>
        <v>355000</v>
      </c>
      <c r="BA13784" s="138">
        <f t="shared" ca="1" si="231"/>
        <v>354999</v>
      </c>
      <c r="BB13784" s="138">
        <f t="shared" ca="1" si="232"/>
        <v>1</v>
      </c>
    </row>
    <row r="13785" spans="52:54" ht="15.75" customHeight="1">
      <c r="AZ13785" s="138">
        <f t="shared" ca="1" si="230"/>
        <v>115000</v>
      </c>
      <c r="BA13785" s="138">
        <f t="shared" ca="1" si="231"/>
        <v>114999</v>
      </c>
      <c r="BB13785" s="138">
        <f t="shared" ca="1" si="232"/>
        <v>1</v>
      </c>
    </row>
    <row r="13786" spans="52:54" ht="15.75" customHeight="1">
      <c r="AZ13786" s="138">
        <f t="shared" ca="1" si="230"/>
        <v>218000</v>
      </c>
      <c r="BA13786" s="138">
        <f t="shared" ca="1" si="231"/>
        <v>217999</v>
      </c>
      <c r="BB13786" s="138">
        <f t="shared" ca="1" si="232"/>
        <v>1</v>
      </c>
    </row>
    <row r="13787" spans="52:54" ht="15.75" customHeight="1">
      <c r="AZ13787" s="138">
        <f t="shared" ca="1" si="230"/>
        <v>178000</v>
      </c>
      <c r="BA13787" s="138">
        <f t="shared" ca="1" si="231"/>
        <v>177999</v>
      </c>
      <c r="BB13787" s="138">
        <f t="shared" ca="1" si="232"/>
        <v>1</v>
      </c>
    </row>
    <row r="13788" spans="52:54" ht="15.75" customHeight="1">
      <c r="AZ13788" s="138">
        <f t="shared" ca="1" si="230"/>
        <v>395000</v>
      </c>
      <c r="BA13788" s="138">
        <f t="shared" ca="1" si="231"/>
        <v>394999</v>
      </c>
      <c r="BB13788" s="138">
        <f t="shared" ca="1" si="232"/>
        <v>1</v>
      </c>
    </row>
    <row r="13789" spans="52:54" ht="15.75" customHeight="1">
      <c r="AZ13789" s="138">
        <f t="shared" ca="1" si="230"/>
        <v>364000</v>
      </c>
      <c r="BA13789" s="138">
        <f t="shared" ca="1" si="231"/>
        <v>363999</v>
      </c>
      <c r="BB13789" s="138">
        <f t="shared" ca="1" si="232"/>
        <v>1</v>
      </c>
    </row>
    <row r="13790" spans="52:54" ht="15.75" customHeight="1">
      <c r="AZ13790" s="138">
        <f t="shared" ca="1" si="230"/>
        <v>215000</v>
      </c>
      <c r="BA13790" s="138">
        <f t="shared" ca="1" si="231"/>
        <v>214999</v>
      </c>
      <c r="BB13790" s="138">
        <f t="shared" ca="1" si="232"/>
        <v>1</v>
      </c>
    </row>
    <row r="13791" spans="52:54" ht="15.75" customHeight="1">
      <c r="AZ13791" s="138">
        <f t="shared" ca="1" si="230"/>
        <v>108000</v>
      </c>
      <c r="BA13791" s="138">
        <f t="shared" ca="1" si="231"/>
        <v>107999</v>
      </c>
      <c r="BB13791" s="138">
        <f t="shared" ca="1" si="232"/>
        <v>1</v>
      </c>
    </row>
    <row r="13792" spans="52:54" ht="15.75" customHeight="1">
      <c r="AZ13792" s="138">
        <f t="shared" ca="1" si="230"/>
        <v>113000</v>
      </c>
      <c r="BA13792" s="138">
        <f t="shared" ca="1" si="231"/>
        <v>112999</v>
      </c>
      <c r="BB13792" s="138">
        <f t="shared" ca="1" si="232"/>
        <v>1</v>
      </c>
    </row>
    <row r="13793" spans="52:54" ht="15.75" customHeight="1">
      <c r="AZ13793" s="138">
        <f t="shared" ca="1" si="230"/>
        <v>388000</v>
      </c>
      <c r="BA13793" s="138">
        <f t="shared" ca="1" si="231"/>
        <v>387999</v>
      </c>
      <c r="BB13793" s="138">
        <f t="shared" ca="1" si="232"/>
        <v>1</v>
      </c>
    </row>
    <row r="13794" spans="52:54" ht="15.75" customHeight="1">
      <c r="AZ13794" s="138">
        <f t="shared" ca="1" si="230"/>
        <v>303000</v>
      </c>
      <c r="BA13794" s="138">
        <f t="shared" ca="1" si="231"/>
        <v>302999</v>
      </c>
      <c r="BB13794" s="138">
        <f t="shared" ca="1" si="232"/>
        <v>1</v>
      </c>
    </row>
    <row r="13795" spans="52:54" ht="15.75" customHeight="1">
      <c r="AZ13795" s="138">
        <f t="shared" ca="1" si="230"/>
        <v>225000</v>
      </c>
      <c r="BA13795" s="138">
        <f t="shared" ca="1" si="231"/>
        <v>224999</v>
      </c>
      <c r="BB13795" s="138">
        <f t="shared" ca="1" si="232"/>
        <v>1</v>
      </c>
    </row>
    <row r="13796" spans="52:54" ht="15.75" customHeight="1">
      <c r="AZ13796" s="138">
        <f t="shared" ca="1" si="230"/>
        <v>259000</v>
      </c>
      <c r="BA13796" s="138">
        <f t="shared" ca="1" si="231"/>
        <v>258999</v>
      </c>
      <c r="BB13796" s="138">
        <f t="shared" ca="1" si="232"/>
        <v>1</v>
      </c>
    </row>
    <row r="13797" spans="52:54" ht="15.75" customHeight="1">
      <c r="AZ13797" s="138">
        <f t="shared" ca="1" si="230"/>
        <v>107000</v>
      </c>
      <c r="BA13797" s="138">
        <f t="shared" ca="1" si="231"/>
        <v>106999</v>
      </c>
      <c r="BB13797" s="138">
        <f t="shared" ca="1" si="232"/>
        <v>1</v>
      </c>
    </row>
    <row r="13798" spans="52:54" ht="15.75" customHeight="1">
      <c r="AZ13798" s="138">
        <f t="shared" ca="1" si="230"/>
        <v>297000</v>
      </c>
      <c r="BA13798" s="138">
        <f t="shared" ca="1" si="231"/>
        <v>296999</v>
      </c>
      <c r="BB13798" s="138">
        <f t="shared" ca="1" si="232"/>
        <v>1</v>
      </c>
    </row>
    <row r="13799" spans="52:54" ht="15.75" customHeight="1">
      <c r="AZ13799" s="138">
        <f t="shared" ca="1" si="230"/>
        <v>167000</v>
      </c>
      <c r="BA13799" s="138">
        <f t="shared" ca="1" si="231"/>
        <v>166999</v>
      </c>
      <c r="BB13799" s="138">
        <f t="shared" ca="1" si="232"/>
        <v>1</v>
      </c>
    </row>
    <row r="13800" spans="52:54" ht="15.75" customHeight="1">
      <c r="AZ13800" s="138">
        <f t="shared" ca="1" si="230"/>
        <v>216000</v>
      </c>
      <c r="BA13800" s="138">
        <f t="shared" ca="1" si="231"/>
        <v>215999</v>
      </c>
      <c r="BB13800" s="138">
        <f t="shared" ca="1" si="232"/>
        <v>1</v>
      </c>
    </row>
    <row r="13801" spans="52:54" ht="15.75" customHeight="1">
      <c r="AZ13801" s="138">
        <f t="shared" ca="1" si="230"/>
        <v>148000</v>
      </c>
      <c r="BA13801" s="138">
        <f t="shared" ca="1" si="231"/>
        <v>147999</v>
      </c>
      <c r="BB13801" s="138">
        <f t="shared" ca="1" si="232"/>
        <v>1</v>
      </c>
    </row>
    <row r="13802" spans="52:54" ht="15.75" customHeight="1">
      <c r="AZ13802" s="138">
        <f t="shared" ca="1" si="230"/>
        <v>324000</v>
      </c>
      <c r="BA13802" s="138">
        <f t="shared" ca="1" si="231"/>
        <v>323999</v>
      </c>
      <c r="BB13802" s="138">
        <f t="shared" ca="1" si="232"/>
        <v>1</v>
      </c>
    </row>
    <row r="13803" spans="52:54" ht="15.75" customHeight="1">
      <c r="AZ13803" s="138">
        <f t="shared" ca="1" si="230"/>
        <v>219000</v>
      </c>
      <c r="BA13803" s="138">
        <f t="shared" ca="1" si="231"/>
        <v>218999</v>
      </c>
      <c r="BB13803" s="138">
        <f t="shared" ca="1" si="232"/>
        <v>1</v>
      </c>
    </row>
    <row r="13804" spans="52:54" ht="15.75" customHeight="1">
      <c r="AZ13804" s="138">
        <f t="shared" ca="1" si="230"/>
        <v>347000</v>
      </c>
      <c r="BA13804" s="138">
        <f t="shared" ca="1" si="231"/>
        <v>346999</v>
      </c>
      <c r="BB13804" s="138">
        <f t="shared" ca="1" si="232"/>
        <v>1</v>
      </c>
    </row>
    <row r="13805" spans="52:54" ht="15.75" customHeight="1">
      <c r="AZ13805" s="138">
        <f t="shared" ca="1" si="230"/>
        <v>397000</v>
      </c>
      <c r="BA13805" s="138">
        <f t="shared" ca="1" si="231"/>
        <v>396999</v>
      </c>
      <c r="BB13805" s="138">
        <f t="shared" ca="1" si="232"/>
        <v>1</v>
      </c>
    </row>
    <row r="13806" spans="52:54" ht="15.75" customHeight="1">
      <c r="AZ13806" s="138">
        <f t="shared" ca="1" si="230"/>
        <v>252000</v>
      </c>
      <c r="BA13806" s="138">
        <f t="shared" ca="1" si="231"/>
        <v>251999</v>
      </c>
      <c r="BB13806" s="138">
        <f t="shared" ca="1" si="232"/>
        <v>1</v>
      </c>
    </row>
    <row r="13807" spans="52:54" ht="15.75" customHeight="1">
      <c r="AZ13807" s="138">
        <f t="shared" ca="1" si="230"/>
        <v>243000</v>
      </c>
      <c r="BA13807" s="138">
        <f t="shared" ca="1" si="231"/>
        <v>242999</v>
      </c>
      <c r="BB13807" s="138">
        <f t="shared" ca="1" si="232"/>
        <v>1</v>
      </c>
    </row>
    <row r="13808" spans="52:54" ht="15.75" customHeight="1">
      <c r="AZ13808" s="138">
        <f t="shared" ca="1" si="230"/>
        <v>290000</v>
      </c>
      <c r="BA13808" s="138">
        <f t="shared" ca="1" si="231"/>
        <v>289999</v>
      </c>
      <c r="BB13808" s="138">
        <f t="shared" ca="1" si="232"/>
        <v>1</v>
      </c>
    </row>
    <row r="13809" spans="52:54" ht="15.75" customHeight="1">
      <c r="AZ13809" s="138">
        <f t="shared" ca="1" si="230"/>
        <v>223000</v>
      </c>
      <c r="BA13809" s="138">
        <f t="shared" ca="1" si="231"/>
        <v>222999</v>
      </c>
      <c r="BB13809" s="138">
        <f t="shared" ca="1" si="232"/>
        <v>1</v>
      </c>
    </row>
    <row r="13810" spans="52:54" ht="15.75" customHeight="1">
      <c r="AZ13810" s="138">
        <f t="shared" ca="1" si="230"/>
        <v>147000</v>
      </c>
      <c r="BA13810" s="138">
        <f t="shared" ca="1" si="231"/>
        <v>146999</v>
      </c>
      <c r="BB13810" s="138">
        <f t="shared" ca="1" si="232"/>
        <v>1</v>
      </c>
    </row>
    <row r="13811" spans="52:54" ht="15.75" customHeight="1">
      <c r="AZ13811" s="138">
        <f t="shared" ca="1" si="230"/>
        <v>271000</v>
      </c>
      <c r="BA13811" s="138">
        <f t="shared" ca="1" si="231"/>
        <v>270999</v>
      </c>
      <c r="BB13811" s="138">
        <f t="shared" ca="1" si="232"/>
        <v>1</v>
      </c>
    </row>
    <row r="13812" spans="52:54" ht="15.75" customHeight="1">
      <c r="AZ13812" s="138">
        <f t="shared" ca="1" si="230"/>
        <v>381000</v>
      </c>
      <c r="BA13812" s="138">
        <f t="shared" ca="1" si="231"/>
        <v>380999</v>
      </c>
      <c r="BB13812" s="138">
        <f t="shared" ca="1" si="232"/>
        <v>1</v>
      </c>
    </row>
    <row r="13813" spans="52:54" ht="15.75" customHeight="1">
      <c r="AZ13813" s="138">
        <f t="shared" ca="1" si="230"/>
        <v>213000</v>
      </c>
      <c r="BA13813" s="138">
        <f t="shared" ca="1" si="231"/>
        <v>212999</v>
      </c>
      <c r="BB13813" s="138">
        <f t="shared" ca="1" si="232"/>
        <v>1</v>
      </c>
    </row>
    <row r="13814" spans="52:54" ht="15.75" customHeight="1">
      <c r="AZ13814" s="138">
        <f t="shared" ca="1" si="230"/>
        <v>233000</v>
      </c>
      <c r="BA13814" s="138">
        <f t="shared" ca="1" si="231"/>
        <v>232999</v>
      </c>
      <c r="BB13814" s="138">
        <f t="shared" ca="1" si="232"/>
        <v>1</v>
      </c>
    </row>
    <row r="13815" spans="52:54" ht="15.75" customHeight="1">
      <c r="AZ13815" s="138">
        <f t="shared" ca="1" si="230"/>
        <v>336000</v>
      </c>
      <c r="BA13815" s="138">
        <f t="shared" ca="1" si="231"/>
        <v>335999</v>
      </c>
      <c r="BB13815" s="138">
        <f t="shared" ca="1" si="232"/>
        <v>1</v>
      </c>
    </row>
    <row r="13816" spans="52:54" ht="15.75" customHeight="1">
      <c r="AZ13816" s="138">
        <f t="shared" ca="1" si="230"/>
        <v>288000</v>
      </c>
      <c r="BA13816" s="138">
        <f t="shared" ca="1" si="231"/>
        <v>287999</v>
      </c>
      <c r="BB13816" s="138">
        <f t="shared" ca="1" si="232"/>
        <v>1</v>
      </c>
    </row>
    <row r="13817" spans="52:54" ht="15.75" customHeight="1">
      <c r="AZ13817" s="138">
        <f t="shared" ca="1" si="230"/>
        <v>374000</v>
      </c>
      <c r="BA13817" s="138">
        <f t="shared" ca="1" si="231"/>
        <v>373999</v>
      </c>
      <c r="BB13817" s="138">
        <f t="shared" ca="1" si="232"/>
        <v>1</v>
      </c>
    </row>
    <row r="13818" spans="52:54" ht="15.75" customHeight="1">
      <c r="AZ13818" s="138">
        <f t="shared" ca="1" si="230"/>
        <v>383000</v>
      </c>
      <c r="BA13818" s="138">
        <f t="shared" ca="1" si="231"/>
        <v>382999</v>
      </c>
      <c r="BB13818" s="138">
        <f t="shared" ca="1" si="232"/>
        <v>1</v>
      </c>
    </row>
    <row r="13819" spans="52:54" ht="15.75" customHeight="1">
      <c r="AZ13819" s="138">
        <f t="shared" ca="1" si="230"/>
        <v>258000</v>
      </c>
      <c r="BA13819" s="138">
        <f t="shared" ca="1" si="231"/>
        <v>257999</v>
      </c>
      <c r="BB13819" s="138">
        <f t="shared" ca="1" si="232"/>
        <v>1</v>
      </c>
    </row>
    <row r="13820" spans="52:54" ht="15.75" customHeight="1">
      <c r="AZ13820" s="138">
        <f t="shared" ca="1" si="230"/>
        <v>159000</v>
      </c>
      <c r="BA13820" s="138">
        <f t="shared" ca="1" si="231"/>
        <v>158999</v>
      </c>
      <c r="BB13820" s="138">
        <f t="shared" ca="1" si="232"/>
        <v>1</v>
      </c>
    </row>
    <row r="13821" spans="52:54" ht="15.75" customHeight="1">
      <c r="AZ13821" s="138">
        <f t="shared" ca="1" si="230"/>
        <v>131000</v>
      </c>
      <c r="BA13821" s="138">
        <f t="shared" ca="1" si="231"/>
        <v>130999</v>
      </c>
      <c r="BB13821" s="138">
        <f t="shared" ca="1" si="232"/>
        <v>1</v>
      </c>
    </row>
    <row r="13822" spans="52:54" ht="15.75" customHeight="1">
      <c r="AZ13822" s="138">
        <f t="shared" ca="1" si="230"/>
        <v>329000</v>
      </c>
      <c r="BA13822" s="138">
        <f t="shared" ca="1" si="231"/>
        <v>328999</v>
      </c>
      <c r="BB13822" s="138">
        <f t="shared" ca="1" si="232"/>
        <v>1</v>
      </c>
    </row>
    <row r="13823" spans="52:54" ht="15.75" customHeight="1">
      <c r="AZ13823" s="138">
        <f t="shared" ca="1" si="230"/>
        <v>125000</v>
      </c>
      <c r="BA13823" s="138">
        <f t="shared" ca="1" si="231"/>
        <v>124999</v>
      </c>
      <c r="BB13823" s="138">
        <f t="shared" ca="1" si="232"/>
        <v>1</v>
      </c>
    </row>
    <row r="13824" spans="52:54" ht="15.75" customHeight="1">
      <c r="AZ13824" s="138">
        <f t="shared" ca="1" si="230"/>
        <v>296000</v>
      </c>
      <c r="BA13824" s="138">
        <f t="shared" ca="1" si="231"/>
        <v>295999</v>
      </c>
      <c r="BB13824" s="138">
        <f t="shared" ca="1" si="232"/>
        <v>1</v>
      </c>
    </row>
    <row r="13825" spans="52:54" ht="15.75" customHeight="1">
      <c r="AZ13825" s="138">
        <f t="shared" ca="1" si="230"/>
        <v>233000</v>
      </c>
      <c r="BA13825" s="138">
        <f t="shared" ca="1" si="231"/>
        <v>232999</v>
      </c>
      <c r="BB13825" s="138">
        <f t="shared" ca="1" si="232"/>
        <v>1</v>
      </c>
    </row>
    <row r="13826" spans="52:54" ht="15.75" customHeight="1">
      <c r="AZ13826" s="138">
        <f t="shared" ca="1" si="230"/>
        <v>137000</v>
      </c>
      <c r="BA13826" s="138">
        <f t="shared" ca="1" si="231"/>
        <v>136999</v>
      </c>
      <c r="BB13826" s="138">
        <f t="shared" ca="1" si="232"/>
        <v>1</v>
      </c>
    </row>
    <row r="13827" spans="52:54" ht="15.75" customHeight="1">
      <c r="AZ13827" s="138">
        <f t="shared" ca="1" si="230"/>
        <v>337000</v>
      </c>
      <c r="BA13827" s="138">
        <f t="shared" ca="1" si="231"/>
        <v>336999</v>
      </c>
      <c r="BB13827" s="138">
        <f t="shared" ca="1" si="232"/>
        <v>1</v>
      </c>
    </row>
    <row r="13828" spans="52:54" ht="15.75" customHeight="1">
      <c r="AZ13828" s="138">
        <f t="shared" ca="1" si="230"/>
        <v>298000</v>
      </c>
      <c r="BA13828" s="138">
        <f t="shared" ca="1" si="231"/>
        <v>297999</v>
      </c>
      <c r="BB13828" s="138">
        <f t="shared" ca="1" si="232"/>
        <v>1</v>
      </c>
    </row>
    <row r="13829" spans="52:54" ht="15.75" customHeight="1">
      <c r="AZ13829" s="138">
        <f t="shared" ca="1" si="230"/>
        <v>281000</v>
      </c>
      <c r="BA13829" s="138">
        <f t="shared" ca="1" si="231"/>
        <v>280999</v>
      </c>
      <c r="BB13829" s="138">
        <f t="shared" ca="1" si="232"/>
        <v>1</v>
      </c>
    </row>
    <row r="13830" spans="52:54" ht="15.75" customHeight="1">
      <c r="AZ13830" s="138">
        <f t="shared" ca="1" si="230"/>
        <v>236000</v>
      </c>
      <c r="BA13830" s="138">
        <f t="shared" ca="1" si="231"/>
        <v>235999</v>
      </c>
      <c r="BB13830" s="138">
        <f t="shared" ca="1" si="232"/>
        <v>1</v>
      </c>
    </row>
    <row r="13831" spans="52:54" ht="15.75" customHeight="1">
      <c r="AZ13831" s="138">
        <f t="shared" ca="1" si="230"/>
        <v>282000</v>
      </c>
      <c r="BA13831" s="138">
        <f t="shared" ca="1" si="231"/>
        <v>281999</v>
      </c>
      <c r="BB13831" s="138">
        <f t="shared" ca="1" si="232"/>
        <v>1</v>
      </c>
    </row>
    <row r="13832" spans="52:54" ht="15.75" customHeight="1">
      <c r="AZ13832" s="138">
        <f t="shared" ca="1" si="230"/>
        <v>218000</v>
      </c>
      <c r="BA13832" s="138">
        <f t="shared" ca="1" si="231"/>
        <v>217999</v>
      </c>
      <c r="BB13832" s="138">
        <f t="shared" ca="1" si="232"/>
        <v>1</v>
      </c>
    </row>
    <row r="13833" spans="52:54" ht="15.75" customHeight="1">
      <c r="AZ13833" s="138">
        <f t="shared" ca="1" si="230"/>
        <v>329000</v>
      </c>
      <c r="BA13833" s="138">
        <f t="shared" ca="1" si="231"/>
        <v>328999</v>
      </c>
      <c r="BB13833" s="138">
        <f t="shared" ca="1" si="232"/>
        <v>1</v>
      </c>
    </row>
    <row r="13834" spans="52:54" ht="15.75" customHeight="1">
      <c r="AZ13834" s="138">
        <f t="shared" ca="1" si="230"/>
        <v>241000</v>
      </c>
      <c r="BA13834" s="138">
        <f t="shared" ca="1" si="231"/>
        <v>240999</v>
      </c>
      <c r="BB13834" s="138">
        <f t="shared" ca="1" si="232"/>
        <v>1</v>
      </c>
    </row>
    <row r="13835" spans="52:54" ht="15.75" customHeight="1">
      <c r="AZ13835" s="138">
        <f t="shared" ca="1" si="230"/>
        <v>361000</v>
      </c>
      <c r="BA13835" s="138">
        <f t="shared" ca="1" si="231"/>
        <v>360999</v>
      </c>
      <c r="BB13835" s="138">
        <f t="shared" ca="1" si="232"/>
        <v>1</v>
      </c>
    </row>
    <row r="13836" spans="52:54" ht="15.75" customHeight="1">
      <c r="AZ13836" s="138">
        <f t="shared" ca="1" si="230"/>
        <v>102000</v>
      </c>
      <c r="BA13836" s="138">
        <f t="shared" ca="1" si="231"/>
        <v>101999</v>
      </c>
      <c r="BB13836" s="138">
        <f t="shared" ca="1" si="232"/>
        <v>1</v>
      </c>
    </row>
    <row r="13837" spans="52:54" ht="15.75" customHeight="1">
      <c r="AZ13837" s="138">
        <f t="shared" ca="1" si="230"/>
        <v>365000</v>
      </c>
      <c r="BA13837" s="138">
        <f t="shared" ca="1" si="231"/>
        <v>364999</v>
      </c>
      <c r="BB13837" s="138">
        <f t="shared" ca="1" si="232"/>
        <v>1</v>
      </c>
    </row>
    <row r="13838" spans="52:54" ht="15.75" customHeight="1">
      <c r="AZ13838" s="138">
        <f t="shared" ca="1" si="230"/>
        <v>244000</v>
      </c>
      <c r="BA13838" s="138">
        <f t="shared" ca="1" si="231"/>
        <v>243999</v>
      </c>
      <c r="BB13838" s="138">
        <f t="shared" ca="1" si="232"/>
        <v>1</v>
      </c>
    </row>
    <row r="13839" spans="52:54" ht="15.75" customHeight="1">
      <c r="AZ13839" s="138">
        <f t="shared" ca="1" si="230"/>
        <v>353000</v>
      </c>
      <c r="BA13839" s="138">
        <f t="shared" ca="1" si="231"/>
        <v>352999</v>
      </c>
      <c r="BB13839" s="138">
        <f t="shared" ca="1" si="232"/>
        <v>1</v>
      </c>
    </row>
    <row r="13840" spans="52:54" ht="15.75" customHeight="1">
      <c r="AZ13840" s="138">
        <f t="shared" ca="1" si="230"/>
        <v>244000</v>
      </c>
      <c r="BA13840" s="138">
        <f t="shared" ca="1" si="231"/>
        <v>243999</v>
      </c>
      <c r="BB13840" s="138">
        <f t="shared" ca="1" si="232"/>
        <v>1</v>
      </c>
    </row>
    <row r="13841" spans="52:54" ht="15.75" customHeight="1">
      <c r="AZ13841" s="138">
        <f t="shared" ca="1" si="230"/>
        <v>281000</v>
      </c>
      <c r="BA13841" s="138">
        <f t="shared" ca="1" si="231"/>
        <v>280999</v>
      </c>
      <c r="BB13841" s="138">
        <f t="shared" ca="1" si="232"/>
        <v>1</v>
      </c>
    </row>
    <row r="13842" spans="52:54" ht="15.75" customHeight="1">
      <c r="AZ13842" s="138">
        <f t="shared" ca="1" si="230"/>
        <v>357000</v>
      </c>
      <c r="BA13842" s="138">
        <f t="shared" ca="1" si="231"/>
        <v>356999</v>
      </c>
      <c r="BB13842" s="138">
        <f t="shared" ca="1" si="232"/>
        <v>1</v>
      </c>
    </row>
    <row r="13843" spans="52:54" ht="15.75" customHeight="1">
      <c r="AZ13843" s="138">
        <f t="shared" ca="1" si="230"/>
        <v>160000</v>
      </c>
      <c r="BA13843" s="138">
        <f t="shared" ca="1" si="231"/>
        <v>159999</v>
      </c>
      <c r="BB13843" s="138">
        <f t="shared" ca="1" si="232"/>
        <v>1</v>
      </c>
    </row>
    <row r="13844" spans="52:54" ht="15.75" customHeight="1">
      <c r="AZ13844" s="138">
        <f t="shared" ca="1" si="230"/>
        <v>225000</v>
      </c>
      <c r="BA13844" s="138">
        <f t="shared" ca="1" si="231"/>
        <v>224999</v>
      </c>
      <c r="BB13844" s="138">
        <f t="shared" ca="1" si="232"/>
        <v>1</v>
      </c>
    </row>
    <row r="13845" spans="52:54" ht="15.75" customHeight="1">
      <c r="AZ13845" s="138">
        <f t="shared" ca="1" si="230"/>
        <v>278000</v>
      </c>
      <c r="BA13845" s="138">
        <f t="shared" ca="1" si="231"/>
        <v>277999</v>
      </c>
      <c r="BB13845" s="138">
        <f t="shared" ca="1" si="232"/>
        <v>1</v>
      </c>
    </row>
    <row r="13846" spans="52:54" ht="15.75" customHeight="1">
      <c r="AZ13846" s="138">
        <f t="shared" ca="1" si="230"/>
        <v>383000</v>
      </c>
      <c r="BA13846" s="138">
        <f t="shared" ca="1" si="231"/>
        <v>382999</v>
      </c>
      <c r="BB13846" s="138">
        <f t="shared" ca="1" si="232"/>
        <v>1</v>
      </c>
    </row>
    <row r="13847" spans="52:54" ht="15.75" customHeight="1">
      <c r="AZ13847" s="138">
        <f t="shared" ca="1" si="230"/>
        <v>224000</v>
      </c>
      <c r="BA13847" s="138">
        <f t="shared" ca="1" si="231"/>
        <v>223999</v>
      </c>
      <c r="BB13847" s="138">
        <f t="shared" ca="1" si="232"/>
        <v>1</v>
      </c>
    </row>
    <row r="13848" spans="52:54" ht="15.75" customHeight="1">
      <c r="AZ13848" s="138">
        <f t="shared" ca="1" si="230"/>
        <v>202000</v>
      </c>
      <c r="BA13848" s="138">
        <f t="shared" ca="1" si="231"/>
        <v>201999</v>
      </c>
      <c r="BB13848" s="138">
        <f t="shared" ca="1" si="232"/>
        <v>1</v>
      </c>
    </row>
    <row r="13849" spans="52:54" ht="15.75" customHeight="1">
      <c r="AZ13849" s="138">
        <f t="shared" ca="1" si="230"/>
        <v>301000</v>
      </c>
      <c r="BA13849" s="138">
        <f t="shared" ca="1" si="231"/>
        <v>300999</v>
      </c>
      <c r="BB13849" s="138">
        <f t="shared" ca="1" si="232"/>
        <v>1</v>
      </c>
    </row>
    <row r="13850" spans="52:54" ht="15.75" customHeight="1">
      <c r="AZ13850" s="138">
        <f t="shared" ca="1" si="230"/>
        <v>177000</v>
      </c>
      <c r="BA13850" s="138">
        <f t="shared" ca="1" si="231"/>
        <v>176999</v>
      </c>
      <c r="BB13850" s="138">
        <f t="shared" ca="1" si="232"/>
        <v>1</v>
      </c>
    </row>
    <row r="13851" spans="52:54" ht="15.75" customHeight="1">
      <c r="AZ13851" s="138">
        <f t="shared" ca="1" si="230"/>
        <v>126000</v>
      </c>
      <c r="BA13851" s="138">
        <f t="shared" ca="1" si="231"/>
        <v>125999</v>
      </c>
      <c r="BB13851" s="138">
        <f t="shared" ca="1" si="232"/>
        <v>1</v>
      </c>
    </row>
    <row r="13852" spans="52:54" ht="15.75" customHeight="1">
      <c r="AZ13852" s="138">
        <f t="shared" ca="1" si="230"/>
        <v>374000</v>
      </c>
      <c r="BA13852" s="138">
        <f t="shared" ca="1" si="231"/>
        <v>373999</v>
      </c>
      <c r="BB13852" s="138">
        <f t="shared" ca="1" si="232"/>
        <v>1</v>
      </c>
    </row>
    <row r="13853" spans="52:54" ht="15.75" customHeight="1">
      <c r="AZ13853" s="138">
        <f t="shared" ca="1" si="230"/>
        <v>136000</v>
      </c>
      <c r="BA13853" s="138">
        <f t="shared" ca="1" si="231"/>
        <v>135999</v>
      </c>
      <c r="BB13853" s="138">
        <f t="shared" ca="1" si="232"/>
        <v>1</v>
      </c>
    </row>
    <row r="13854" spans="52:54" ht="15.75" customHeight="1">
      <c r="AZ13854" s="138">
        <f t="shared" ca="1" si="230"/>
        <v>238000</v>
      </c>
      <c r="BA13854" s="138">
        <f t="shared" ca="1" si="231"/>
        <v>237999</v>
      </c>
      <c r="BB13854" s="138">
        <f t="shared" ca="1" si="232"/>
        <v>1</v>
      </c>
    </row>
    <row r="13855" spans="52:54" ht="15.75" customHeight="1">
      <c r="AZ13855" s="138">
        <f t="shared" ca="1" si="230"/>
        <v>165000</v>
      </c>
      <c r="BA13855" s="138">
        <f t="shared" ca="1" si="231"/>
        <v>164999</v>
      </c>
      <c r="BB13855" s="138">
        <f t="shared" ca="1" si="232"/>
        <v>1</v>
      </c>
    </row>
    <row r="13856" spans="52:54" ht="15.75" customHeight="1">
      <c r="AZ13856" s="138">
        <f t="shared" ca="1" si="230"/>
        <v>140000</v>
      </c>
      <c r="BA13856" s="138">
        <f t="shared" ca="1" si="231"/>
        <v>139999</v>
      </c>
      <c r="BB13856" s="138">
        <f t="shared" ca="1" si="232"/>
        <v>1</v>
      </c>
    </row>
    <row r="13857" spans="52:54" ht="15.75" customHeight="1">
      <c r="AZ13857" s="138">
        <f t="shared" ca="1" si="230"/>
        <v>253000</v>
      </c>
      <c r="BA13857" s="138">
        <f t="shared" ca="1" si="231"/>
        <v>252999</v>
      </c>
      <c r="BB13857" s="138">
        <f t="shared" ca="1" si="232"/>
        <v>1</v>
      </c>
    </row>
    <row r="13858" spans="52:54" ht="15.75" customHeight="1">
      <c r="AZ13858" s="138">
        <f t="shared" ca="1" si="230"/>
        <v>126000</v>
      </c>
      <c r="BA13858" s="138">
        <f t="shared" ca="1" si="231"/>
        <v>125999</v>
      </c>
      <c r="BB13858" s="138">
        <f t="shared" ca="1" si="232"/>
        <v>1</v>
      </c>
    </row>
    <row r="13859" spans="52:54" ht="15.75" customHeight="1">
      <c r="AZ13859" s="138">
        <f t="shared" ca="1" si="230"/>
        <v>276000</v>
      </c>
      <c r="BA13859" s="138">
        <f t="shared" ca="1" si="231"/>
        <v>275999</v>
      </c>
      <c r="BB13859" s="138">
        <f t="shared" ca="1" si="232"/>
        <v>1</v>
      </c>
    </row>
    <row r="13860" spans="52:54" ht="15.75" customHeight="1">
      <c r="AZ13860" s="138">
        <f t="shared" ca="1" si="230"/>
        <v>163000</v>
      </c>
      <c r="BA13860" s="138">
        <f t="shared" ca="1" si="231"/>
        <v>162999</v>
      </c>
      <c r="BB13860" s="138">
        <f t="shared" ca="1" si="232"/>
        <v>1</v>
      </c>
    </row>
    <row r="13861" spans="52:54" ht="15.75" customHeight="1">
      <c r="AZ13861" s="138">
        <f t="shared" ca="1" si="230"/>
        <v>131000</v>
      </c>
      <c r="BA13861" s="138">
        <f t="shared" ca="1" si="231"/>
        <v>130999</v>
      </c>
      <c r="BB13861" s="138">
        <f t="shared" ca="1" si="232"/>
        <v>1</v>
      </c>
    </row>
    <row r="13862" spans="52:54" ht="15.75" customHeight="1">
      <c r="AZ13862" s="138">
        <f t="shared" ca="1" si="230"/>
        <v>177000</v>
      </c>
      <c r="BA13862" s="138">
        <f t="shared" ca="1" si="231"/>
        <v>176999</v>
      </c>
      <c r="BB13862" s="138">
        <f t="shared" ca="1" si="232"/>
        <v>1</v>
      </c>
    </row>
    <row r="13863" spans="52:54" ht="15.75" customHeight="1">
      <c r="AZ13863" s="138">
        <f t="shared" ca="1" si="230"/>
        <v>206000</v>
      </c>
      <c r="BA13863" s="138">
        <f t="shared" ca="1" si="231"/>
        <v>205999</v>
      </c>
      <c r="BB13863" s="138">
        <f t="shared" ca="1" si="232"/>
        <v>1</v>
      </c>
    </row>
    <row r="13864" spans="52:54" ht="15.75" customHeight="1">
      <c r="AZ13864" s="138">
        <f t="shared" ca="1" si="230"/>
        <v>244000</v>
      </c>
      <c r="BA13864" s="138">
        <f t="shared" ca="1" si="231"/>
        <v>243999</v>
      </c>
      <c r="BB13864" s="138">
        <f t="shared" ca="1" si="232"/>
        <v>1</v>
      </c>
    </row>
    <row r="13865" spans="52:54" ht="15.75" customHeight="1">
      <c r="AZ13865" s="138">
        <f t="shared" ca="1" si="230"/>
        <v>348000</v>
      </c>
      <c r="BA13865" s="138">
        <f t="shared" ca="1" si="231"/>
        <v>347999</v>
      </c>
      <c r="BB13865" s="138">
        <f t="shared" ca="1" si="232"/>
        <v>1</v>
      </c>
    </row>
    <row r="13866" spans="52:54" ht="15.75" customHeight="1">
      <c r="AZ13866" s="138">
        <f t="shared" ca="1" si="230"/>
        <v>215000</v>
      </c>
      <c r="BA13866" s="138">
        <f t="shared" ca="1" si="231"/>
        <v>214999</v>
      </c>
      <c r="BB13866" s="138">
        <f t="shared" ca="1" si="232"/>
        <v>1</v>
      </c>
    </row>
    <row r="13867" spans="52:54" ht="15.75" customHeight="1">
      <c r="AZ13867" s="138">
        <f t="shared" ca="1" si="230"/>
        <v>331000</v>
      </c>
      <c r="BA13867" s="138">
        <f t="shared" ca="1" si="231"/>
        <v>330999</v>
      </c>
      <c r="BB13867" s="138">
        <f t="shared" ca="1" si="232"/>
        <v>1</v>
      </c>
    </row>
    <row r="13868" spans="52:54" ht="15.75" customHeight="1">
      <c r="AZ13868" s="138">
        <f t="shared" ca="1" si="230"/>
        <v>101000</v>
      </c>
      <c r="BA13868" s="138">
        <f t="shared" ca="1" si="231"/>
        <v>100999</v>
      </c>
      <c r="BB13868" s="138">
        <f t="shared" ca="1" si="232"/>
        <v>1</v>
      </c>
    </row>
    <row r="13869" spans="52:54" ht="15.75" customHeight="1">
      <c r="AZ13869" s="138">
        <f t="shared" ca="1" si="230"/>
        <v>181000</v>
      </c>
      <c r="BA13869" s="138">
        <f t="shared" ca="1" si="231"/>
        <v>180999</v>
      </c>
      <c r="BB13869" s="138">
        <f t="shared" ca="1" si="232"/>
        <v>1</v>
      </c>
    </row>
    <row r="13870" spans="52:54" ht="15.75" customHeight="1">
      <c r="AZ13870" s="138">
        <f t="shared" ca="1" si="230"/>
        <v>208000</v>
      </c>
      <c r="BA13870" s="138">
        <f t="shared" ca="1" si="231"/>
        <v>207999</v>
      </c>
      <c r="BB13870" s="138">
        <f t="shared" ca="1" si="232"/>
        <v>1</v>
      </c>
    </row>
    <row r="13871" spans="52:54" ht="15.75" customHeight="1">
      <c r="AZ13871" s="138">
        <f t="shared" ca="1" si="230"/>
        <v>357000</v>
      </c>
      <c r="BA13871" s="138">
        <f t="shared" ca="1" si="231"/>
        <v>356999</v>
      </c>
      <c r="BB13871" s="138">
        <f t="shared" ca="1" si="232"/>
        <v>1</v>
      </c>
    </row>
    <row r="13872" spans="52:54" ht="15.75" customHeight="1">
      <c r="AZ13872" s="138">
        <f t="shared" ca="1" si="230"/>
        <v>132000</v>
      </c>
      <c r="BA13872" s="138">
        <f t="shared" ca="1" si="231"/>
        <v>131999</v>
      </c>
      <c r="BB13872" s="138">
        <f t="shared" ca="1" si="232"/>
        <v>1</v>
      </c>
    </row>
    <row r="13873" spans="52:54" ht="15.75" customHeight="1">
      <c r="AZ13873" s="138">
        <f t="shared" ca="1" si="230"/>
        <v>250000</v>
      </c>
      <c r="BA13873" s="138">
        <f t="shared" ca="1" si="231"/>
        <v>249999</v>
      </c>
      <c r="BB13873" s="138">
        <f t="shared" ca="1" si="232"/>
        <v>1</v>
      </c>
    </row>
    <row r="13874" spans="52:54" ht="15.75" customHeight="1">
      <c r="AZ13874" s="138">
        <f t="shared" ca="1" si="230"/>
        <v>293000</v>
      </c>
      <c r="BA13874" s="138">
        <f t="shared" ca="1" si="231"/>
        <v>292999</v>
      </c>
      <c r="BB13874" s="138">
        <f t="shared" ca="1" si="232"/>
        <v>1</v>
      </c>
    </row>
    <row r="13875" spans="52:54" ht="15.75" customHeight="1">
      <c r="AZ13875" s="138">
        <f t="shared" ca="1" si="230"/>
        <v>135000</v>
      </c>
      <c r="BA13875" s="138">
        <f t="shared" ca="1" si="231"/>
        <v>134999</v>
      </c>
      <c r="BB13875" s="138">
        <f t="shared" ca="1" si="232"/>
        <v>1</v>
      </c>
    </row>
    <row r="13876" spans="52:54" ht="15.75" customHeight="1">
      <c r="AZ13876" s="138">
        <f t="shared" ca="1" si="230"/>
        <v>259000</v>
      </c>
      <c r="BA13876" s="138">
        <f t="shared" ca="1" si="231"/>
        <v>258999</v>
      </c>
      <c r="BB13876" s="138">
        <f t="shared" ca="1" si="232"/>
        <v>1</v>
      </c>
    </row>
    <row r="13877" spans="52:54" ht="15.75" customHeight="1">
      <c r="AZ13877" s="138">
        <f t="shared" ca="1" si="230"/>
        <v>128000</v>
      </c>
      <c r="BA13877" s="138">
        <f t="shared" ca="1" si="231"/>
        <v>127999</v>
      </c>
      <c r="BB13877" s="138">
        <f t="shared" ca="1" si="232"/>
        <v>1</v>
      </c>
    </row>
    <row r="13878" spans="52:54" ht="15.75" customHeight="1">
      <c r="AZ13878" s="138">
        <f t="shared" ca="1" si="230"/>
        <v>222000</v>
      </c>
      <c r="BA13878" s="138">
        <f t="shared" ca="1" si="231"/>
        <v>221999</v>
      </c>
      <c r="BB13878" s="138">
        <f t="shared" ca="1" si="232"/>
        <v>1</v>
      </c>
    </row>
    <row r="13879" spans="52:54" ht="15.75" customHeight="1">
      <c r="AZ13879" s="138">
        <f t="shared" ca="1" si="230"/>
        <v>324000</v>
      </c>
      <c r="BA13879" s="138">
        <f t="shared" ca="1" si="231"/>
        <v>323999</v>
      </c>
      <c r="BB13879" s="138">
        <f t="shared" ca="1" si="232"/>
        <v>1</v>
      </c>
    </row>
    <row r="13880" spans="52:54" ht="15.75" customHeight="1">
      <c r="AZ13880" s="138">
        <f t="shared" ca="1" si="230"/>
        <v>303000</v>
      </c>
      <c r="BA13880" s="138">
        <f t="shared" ca="1" si="231"/>
        <v>302999</v>
      </c>
      <c r="BB13880" s="138">
        <f t="shared" ca="1" si="232"/>
        <v>1</v>
      </c>
    </row>
    <row r="13881" spans="52:54" ht="15.75" customHeight="1">
      <c r="AZ13881" s="138">
        <f t="shared" ca="1" si="230"/>
        <v>168000</v>
      </c>
      <c r="BA13881" s="138">
        <f t="shared" ca="1" si="231"/>
        <v>167999</v>
      </c>
      <c r="BB13881" s="138">
        <f t="shared" ca="1" si="232"/>
        <v>1</v>
      </c>
    </row>
    <row r="13882" spans="52:54" ht="15.75" customHeight="1">
      <c r="AZ13882" s="138">
        <f t="shared" ca="1" si="230"/>
        <v>388000</v>
      </c>
      <c r="BA13882" s="138">
        <f t="shared" ca="1" si="231"/>
        <v>387999</v>
      </c>
      <c r="BB13882" s="138">
        <f t="shared" ca="1" si="232"/>
        <v>1</v>
      </c>
    </row>
    <row r="13883" spans="52:54" ht="15.75" customHeight="1">
      <c r="AZ13883" s="138">
        <f t="shared" ca="1" si="230"/>
        <v>275000</v>
      </c>
      <c r="BA13883" s="138">
        <f t="shared" ca="1" si="231"/>
        <v>274999</v>
      </c>
      <c r="BB13883" s="138">
        <f t="shared" ca="1" si="232"/>
        <v>1</v>
      </c>
    </row>
    <row r="13884" spans="52:54" ht="15.75" customHeight="1">
      <c r="AZ13884" s="138">
        <f t="shared" ca="1" si="230"/>
        <v>360000</v>
      </c>
      <c r="BA13884" s="138">
        <f t="shared" ca="1" si="231"/>
        <v>359999</v>
      </c>
      <c r="BB13884" s="138">
        <f t="shared" ca="1" si="232"/>
        <v>1</v>
      </c>
    </row>
    <row r="13885" spans="52:54" ht="15.75" customHeight="1">
      <c r="AZ13885" s="138">
        <f t="shared" ca="1" si="230"/>
        <v>248000</v>
      </c>
      <c r="BA13885" s="138">
        <f t="shared" ca="1" si="231"/>
        <v>247999</v>
      </c>
      <c r="BB13885" s="138">
        <f t="shared" ca="1" si="232"/>
        <v>1</v>
      </c>
    </row>
    <row r="13886" spans="52:54" ht="15.75" customHeight="1">
      <c r="AZ13886" s="138">
        <f t="shared" ca="1" si="230"/>
        <v>252000</v>
      </c>
      <c r="BA13886" s="138">
        <f t="shared" ca="1" si="231"/>
        <v>251999</v>
      </c>
      <c r="BB13886" s="138">
        <f t="shared" ca="1" si="232"/>
        <v>1</v>
      </c>
    </row>
    <row r="13887" spans="52:54" ht="15.75" customHeight="1">
      <c r="AZ13887" s="138">
        <f t="shared" ca="1" si="230"/>
        <v>273000</v>
      </c>
      <c r="BA13887" s="138">
        <f t="shared" ca="1" si="231"/>
        <v>272999</v>
      </c>
      <c r="BB13887" s="138">
        <f t="shared" ca="1" si="232"/>
        <v>1</v>
      </c>
    </row>
    <row r="13888" spans="52:54" ht="15.75" customHeight="1">
      <c r="AZ13888" s="138">
        <f t="shared" ca="1" si="230"/>
        <v>172000</v>
      </c>
      <c r="BA13888" s="138">
        <f t="shared" ca="1" si="231"/>
        <v>171999</v>
      </c>
      <c r="BB13888" s="138">
        <f t="shared" ca="1" si="232"/>
        <v>1</v>
      </c>
    </row>
    <row r="13889" spans="52:54" ht="15.75" customHeight="1">
      <c r="AZ13889" s="138">
        <f t="shared" ca="1" si="230"/>
        <v>339000</v>
      </c>
      <c r="BA13889" s="138">
        <f t="shared" ca="1" si="231"/>
        <v>338999</v>
      </c>
      <c r="BB13889" s="138">
        <f t="shared" ca="1" si="232"/>
        <v>1</v>
      </c>
    </row>
    <row r="13890" spans="52:54" ht="15.75" customHeight="1">
      <c r="AZ13890" s="138">
        <f t="shared" ca="1" si="230"/>
        <v>313000</v>
      </c>
      <c r="BA13890" s="138">
        <f t="shared" ca="1" si="231"/>
        <v>312999</v>
      </c>
      <c r="BB13890" s="138">
        <f t="shared" ca="1" si="232"/>
        <v>1</v>
      </c>
    </row>
    <row r="13891" spans="52:54" ht="15.75" customHeight="1">
      <c r="AZ13891" s="138">
        <f t="shared" ca="1" si="230"/>
        <v>366000</v>
      </c>
      <c r="BA13891" s="138">
        <f t="shared" ca="1" si="231"/>
        <v>365999</v>
      </c>
      <c r="BB13891" s="138">
        <f t="shared" ca="1" si="232"/>
        <v>1</v>
      </c>
    </row>
    <row r="13892" spans="52:54" ht="15.75" customHeight="1">
      <c r="AZ13892" s="138">
        <f t="shared" ca="1" si="230"/>
        <v>203000</v>
      </c>
      <c r="BA13892" s="138">
        <f t="shared" ca="1" si="231"/>
        <v>202999</v>
      </c>
      <c r="BB13892" s="138">
        <f t="shared" ca="1" si="232"/>
        <v>1</v>
      </c>
    </row>
    <row r="13893" spans="52:54" ht="15.75" customHeight="1">
      <c r="AZ13893" s="138">
        <f t="shared" ca="1" si="230"/>
        <v>329000</v>
      </c>
      <c r="BA13893" s="138">
        <f t="shared" ca="1" si="231"/>
        <v>328999</v>
      </c>
      <c r="BB13893" s="138">
        <f t="shared" ca="1" si="232"/>
        <v>1</v>
      </c>
    </row>
    <row r="13894" spans="52:54" ht="15.75" customHeight="1">
      <c r="AZ13894" s="138">
        <f t="shared" ca="1" si="230"/>
        <v>230000</v>
      </c>
      <c r="BA13894" s="138">
        <f t="shared" ca="1" si="231"/>
        <v>229999</v>
      </c>
      <c r="BB13894" s="138">
        <f t="shared" ca="1" si="232"/>
        <v>1</v>
      </c>
    </row>
    <row r="13895" spans="52:54" ht="15.75" customHeight="1">
      <c r="AZ13895" s="138">
        <f t="shared" ca="1" si="230"/>
        <v>219000</v>
      </c>
      <c r="BA13895" s="138">
        <f t="shared" ca="1" si="231"/>
        <v>218999</v>
      </c>
      <c r="BB13895" s="138">
        <f t="shared" ca="1" si="232"/>
        <v>1</v>
      </c>
    </row>
    <row r="13896" spans="52:54" ht="15.75" customHeight="1">
      <c r="AZ13896" s="138">
        <f t="shared" ca="1" si="230"/>
        <v>390000</v>
      </c>
      <c r="BA13896" s="138">
        <f t="shared" ca="1" si="231"/>
        <v>389999</v>
      </c>
      <c r="BB13896" s="138">
        <f t="shared" ca="1" si="232"/>
        <v>1</v>
      </c>
    </row>
    <row r="13897" spans="52:54" ht="15.75" customHeight="1">
      <c r="AZ13897" s="138">
        <f t="shared" ca="1" si="230"/>
        <v>171000</v>
      </c>
      <c r="BA13897" s="138">
        <f t="shared" ca="1" si="231"/>
        <v>170999</v>
      </c>
      <c r="BB13897" s="138">
        <f t="shared" ca="1" si="232"/>
        <v>1</v>
      </c>
    </row>
    <row r="13898" spans="52:54" ht="15.75" customHeight="1">
      <c r="AZ13898" s="138">
        <f t="shared" ca="1" si="230"/>
        <v>245000</v>
      </c>
      <c r="BA13898" s="138">
        <f t="shared" ca="1" si="231"/>
        <v>244999</v>
      </c>
      <c r="BB13898" s="138">
        <f t="shared" ca="1" si="232"/>
        <v>1</v>
      </c>
    </row>
    <row r="13899" spans="52:54" ht="15.75" customHeight="1">
      <c r="AZ13899" s="138">
        <f t="shared" ca="1" si="230"/>
        <v>172000</v>
      </c>
      <c r="BA13899" s="138">
        <f t="shared" ca="1" si="231"/>
        <v>171999</v>
      </c>
      <c r="BB13899" s="138">
        <f t="shared" ca="1" si="232"/>
        <v>1</v>
      </c>
    </row>
    <row r="13900" spans="52:54" ht="15.75" customHeight="1">
      <c r="AZ13900" s="138">
        <f t="shared" ca="1" si="230"/>
        <v>348000</v>
      </c>
      <c r="BA13900" s="138">
        <f t="shared" ca="1" si="231"/>
        <v>347999</v>
      </c>
      <c r="BB13900" s="138">
        <f t="shared" ca="1" si="232"/>
        <v>1</v>
      </c>
    </row>
    <row r="13901" spans="52:54" ht="15.75" customHeight="1">
      <c r="AZ13901" s="138">
        <f t="shared" ca="1" si="230"/>
        <v>104000</v>
      </c>
      <c r="BA13901" s="138">
        <f t="shared" ca="1" si="231"/>
        <v>103999</v>
      </c>
      <c r="BB13901" s="138">
        <f t="shared" ca="1" si="232"/>
        <v>1</v>
      </c>
    </row>
    <row r="13902" spans="52:54" ht="15.75" customHeight="1">
      <c r="AZ13902" s="138">
        <f t="shared" ca="1" si="230"/>
        <v>333000</v>
      </c>
      <c r="BA13902" s="138">
        <f t="shared" ca="1" si="231"/>
        <v>332999</v>
      </c>
      <c r="BB13902" s="138">
        <f t="shared" ca="1" si="232"/>
        <v>1</v>
      </c>
    </row>
    <row r="13903" spans="52:54" ht="15.75" customHeight="1">
      <c r="AZ13903" s="138">
        <f t="shared" ca="1" si="230"/>
        <v>225000</v>
      </c>
      <c r="BA13903" s="138">
        <f t="shared" ca="1" si="231"/>
        <v>224999</v>
      </c>
      <c r="BB13903" s="138">
        <f t="shared" ca="1" si="232"/>
        <v>1</v>
      </c>
    </row>
    <row r="13904" spans="52:54" ht="15.75" customHeight="1">
      <c r="AZ13904" s="138">
        <f t="shared" ca="1" si="230"/>
        <v>389000</v>
      </c>
      <c r="BA13904" s="138">
        <f t="shared" ca="1" si="231"/>
        <v>388999</v>
      </c>
      <c r="BB13904" s="138">
        <f t="shared" ca="1" si="232"/>
        <v>1</v>
      </c>
    </row>
    <row r="13905" spans="52:54" ht="15.75" customHeight="1">
      <c r="AZ13905" s="138">
        <f t="shared" ca="1" si="230"/>
        <v>230000</v>
      </c>
      <c r="BA13905" s="138">
        <f t="shared" ca="1" si="231"/>
        <v>229999</v>
      </c>
      <c r="BB13905" s="138">
        <f t="shared" ca="1" si="232"/>
        <v>1</v>
      </c>
    </row>
    <row r="13906" spans="52:54" ht="15.75" customHeight="1">
      <c r="AZ13906" s="138">
        <f t="shared" ca="1" si="230"/>
        <v>143000</v>
      </c>
      <c r="BA13906" s="138">
        <f t="shared" ca="1" si="231"/>
        <v>142999</v>
      </c>
      <c r="BB13906" s="138">
        <f t="shared" ca="1" si="232"/>
        <v>1</v>
      </c>
    </row>
    <row r="13907" spans="52:54" ht="15.75" customHeight="1">
      <c r="AZ13907" s="138">
        <f t="shared" ca="1" si="230"/>
        <v>303000</v>
      </c>
      <c r="BA13907" s="138">
        <f t="shared" ca="1" si="231"/>
        <v>302999</v>
      </c>
      <c r="BB13907" s="138">
        <f t="shared" ca="1" si="232"/>
        <v>1</v>
      </c>
    </row>
    <row r="13908" spans="52:54" ht="15.75" customHeight="1">
      <c r="AZ13908" s="138">
        <f t="shared" ca="1" si="230"/>
        <v>207000</v>
      </c>
      <c r="BA13908" s="138">
        <f t="shared" ca="1" si="231"/>
        <v>206999</v>
      </c>
      <c r="BB13908" s="138">
        <f t="shared" ca="1" si="232"/>
        <v>1</v>
      </c>
    </row>
    <row r="13909" spans="52:54" ht="15.75" customHeight="1">
      <c r="AZ13909" s="138">
        <f t="shared" ca="1" si="230"/>
        <v>279000</v>
      </c>
      <c r="BA13909" s="138">
        <f t="shared" ca="1" si="231"/>
        <v>278999</v>
      </c>
      <c r="BB13909" s="138">
        <f t="shared" ca="1" si="232"/>
        <v>1</v>
      </c>
    </row>
    <row r="13910" spans="52:54" ht="15.75" customHeight="1">
      <c r="AZ13910" s="138">
        <f t="shared" ca="1" si="230"/>
        <v>283000</v>
      </c>
      <c r="BA13910" s="138">
        <f t="shared" ca="1" si="231"/>
        <v>282999</v>
      </c>
      <c r="BB13910" s="138">
        <f t="shared" ca="1" si="232"/>
        <v>1</v>
      </c>
    </row>
    <row r="13911" spans="52:54" ht="15.75" customHeight="1">
      <c r="AZ13911" s="138">
        <f t="shared" ca="1" si="230"/>
        <v>377000</v>
      </c>
      <c r="BA13911" s="138">
        <f t="shared" ca="1" si="231"/>
        <v>376999</v>
      </c>
      <c r="BB13911" s="138">
        <f t="shared" ca="1" si="232"/>
        <v>1</v>
      </c>
    </row>
    <row r="13912" spans="52:54" ht="15.75" customHeight="1">
      <c r="AZ13912" s="138">
        <f t="shared" ca="1" si="230"/>
        <v>135000</v>
      </c>
      <c r="BA13912" s="138">
        <f t="shared" ca="1" si="231"/>
        <v>134999</v>
      </c>
      <c r="BB13912" s="138">
        <f t="shared" ca="1" si="232"/>
        <v>1</v>
      </c>
    </row>
    <row r="13913" spans="52:54" ht="15.75" customHeight="1">
      <c r="AZ13913" s="138">
        <f t="shared" ca="1" si="230"/>
        <v>387000</v>
      </c>
      <c r="BA13913" s="138">
        <f t="shared" ca="1" si="231"/>
        <v>386999</v>
      </c>
      <c r="BB13913" s="138">
        <f t="shared" ca="1" si="232"/>
        <v>1</v>
      </c>
    </row>
    <row r="13914" spans="52:54" ht="15.75" customHeight="1">
      <c r="AZ13914" s="138">
        <f t="shared" ca="1" si="230"/>
        <v>162000</v>
      </c>
      <c r="BA13914" s="138">
        <f t="shared" ca="1" si="231"/>
        <v>161999</v>
      </c>
      <c r="BB13914" s="138">
        <f t="shared" ca="1" si="232"/>
        <v>1</v>
      </c>
    </row>
    <row r="13915" spans="52:54" ht="15.75" customHeight="1">
      <c r="AZ13915" s="138">
        <f t="shared" ca="1" si="230"/>
        <v>114000</v>
      </c>
      <c r="BA13915" s="138">
        <f t="shared" ca="1" si="231"/>
        <v>113999</v>
      </c>
      <c r="BB13915" s="138">
        <f t="shared" ca="1" si="232"/>
        <v>1</v>
      </c>
    </row>
    <row r="13916" spans="52:54" ht="15.75" customHeight="1">
      <c r="AZ13916" s="138">
        <f t="shared" ca="1" si="230"/>
        <v>268000</v>
      </c>
      <c r="BA13916" s="138">
        <f t="shared" ca="1" si="231"/>
        <v>267999</v>
      </c>
      <c r="BB13916" s="138">
        <f t="shared" ca="1" si="232"/>
        <v>1</v>
      </c>
    </row>
    <row r="13917" spans="52:54" ht="15.75" customHeight="1">
      <c r="AZ13917" s="138">
        <f t="shared" ca="1" si="230"/>
        <v>236000</v>
      </c>
      <c r="BA13917" s="138">
        <f t="shared" ca="1" si="231"/>
        <v>235999</v>
      </c>
      <c r="BB13917" s="138">
        <f t="shared" ca="1" si="232"/>
        <v>1</v>
      </c>
    </row>
    <row r="13918" spans="52:54" ht="15.75" customHeight="1">
      <c r="AZ13918" s="138">
        <f t="shared" ca="1" si="230"/>
        <v>269000</v>
      </c>
      <c r="BA13918" s="138">
        <f t="shared" ca="1" si="231"/>
        <v>268999</v>
      </c>
      <c r="BB13918" s="138">
        <f t="shared" ca="1" si="232"/>
        <v>1</v>
      </c>
    </row>
    <row r="13919" spans="52:54" ht="15.75" customHeight="1">
      <c r="AZ13919" s="138">
        <f t="shared" ca="1" si="230"/>
        <v>131000</v>
      </c>
      <c r="BA13919" s="138">
        <f t="shared" ca="1" si="231"/>
        <v>130999</v>
      </c>
      <c r="BB13919" s="138">
        <f t="shared" ca="1" si="232"/>
        <v>1</v>
      </c>
    </row>
    <row r="13920" spans="52:54" ht="15.75" customHeight="1">
      <c r="AZ13920" s="138">
        <f t="shared" ca="1" si="230"/>
        <v>214000</v>
      </c>
      <c r="BA13920" s="138">
        <f t="shared" ca="1" si="231"/>
        <v>213999</v>
      </c>
      <c r="BB13920" s="138">
        <f t="shared" ca="1" si="232"/>
        <v>1</v>
      </c>
    </row>
    <row r="13921" spans="52:54" ht="15.75" customHeight="1">
      <c r="AZ13921" s="138">
        <f t="shared" ca="1" si="230"/>
        <v>396000</v>
      </c>
      <c r="BA13921" s="138">
        <f t="shared" ca="1" si="231"/>
        <v>395999</v>
      </c>
      <c r="BB13921" s="138">
        <f t="shared" ca="1" si="232"/>
        <v>1</v>
      </c>
    </row>
    <row r="13922" spans="52:54" ht="15.75" customHeight="1">
      <c r="AZ13922" s="138">
        <f t="shared" ca="1" si="230"/>
        <v>252000</v>
      </c>
      <c r="BA13922" s="138">
        <f t="shared" ca="1" si="231"/>
        <v>251999</v>
      </c>
      <c r="BB13922" s="138">
        <f t="shared" ca="1" si="232"/>
        <v>1</v>
      </c>
    </row>
    <row r="13923" spans="52:54" ht="15.75" customHeight="1">
      <c r="AZ13923" s="138">
        <f t="shared" ca="1" si="230"/>
        <v>386000</v>
      </c>
      <c r="BA13923" s="138">
        <f t="shared" ca="1" si="231"/>
        <v>385999</v>
      </c>
      <c r="BB13923" s="138">
        <f t="shared" ca="1" si="232"/>
        <v>1</v>
      </c>
    </row>
    <row r="13924" spans="52:54" ht="15.75" customHeight="1">
      <c r="AZ13924" s="138">
        <f t="shared" ca="1" si="230"/>
        <v>116000</v>
      </c>
      <c r="BA13924" s="138">
        <f t="shared" ca="1" si="231"/>
        <v>115999</v>
      </c>
      <c r="BB13924" s="138">
        <f t="shared" ca="1" si="232"/>
        <v>1</v>
      </c>
    </row>
    <row r="13925" spans="52:54" ht="15.75" customHeight="1">
      <c r="AZ13925" s="138">
        <f t="shared" ca="1" si="230"/>
        <v>397000</v>
      </c>
      <c r="BA13925" s="138">
        <f t="shared" ca="1" si="231"/>
        <v>396999</v>
      </c>
      <c r="BB13925" s="138">
        <f t="shared" ca="1" si="232"/>
        <v>1</v>
      </c>
    </row>
    <row r="13926" spans="52:54" ht="15.75" customHeight="1">
      <c r="AZ13926" s="138">
        <f t="shared" ca="1" si="230"/>
        <v>340000</v>
      </c>
      <c r="BA13926" s="138">
        <f t="shared" ca="1" si="231"/>
        <v>339999</v>
      </c>
      <c r="BB13926" s="138">
        <f t="shared" ca="1" si="232"/>
        <v>1</v>
      </c>
    </row>
    <row r="13927" spans="52:54" ht="15.75" customHeight="1">
      <c r="AZ13927" s="138">
        <f t="shared" ca="1" si="230"/>
        <v>219000</v>
      </c>
      <c r="BA13927" s="138">
        <f t="shared" ca="1" si="231"/>
        <v>218999</v>
      </c>
      <c r="BB13927" s="138">
        <f t="shared" ca="1" si="232"/>
        <v>1</v>
      </c>
    </row>
    <row r="13928" spans="52:54" ht="15.75" customHeight="1">
      <c r="AZ13928" s="138">
        <f t="shared" ca="1" si="230"/>
        <v>337000</v>
      </c>
      <c r="BA13928" s="138">
        <f t="shared" ca="1" si="231"/>
        <v>336999</v>
      </c>
      <c r="BB13928" s="138">
        <f t="shared" ca="1" si="232"/>
        <v>1</v>
      </c>
    </row>
    <row r="13929" spans="52:54" ht="15.75" customHeight="1">
      <c r="AZ13929" s="138">
        <f t="shared" ca="1" si="230"/>
        <v>159000</v>
      </c>
      <c r="BA13929" s="138">
        <f t="shared" ca="1" si="231"/>
        <v>158999</v>
      </c>
      <c r="BB13929" s="138">
        <f t="shared" ca="1" si="232"/>
        <v>1</v>
      </c>
    </row>
    <row r="13930" spans="52:54" ht="15.75" customHeight="1">
      <c r="AZ13930" s="138">
        <f t="shared" ca="1" si="230"/>
        <v>359000</v>
      </c>
      <c r="BA13930" s="138">
        <f t="shared" ca="1" si="231"/>
        <v>358999</v>
      </c>
      <c r="BB13930" s="138">
        <f t="shared" ca="1" si="232"/>
        <v>1</v>
      </c>
    </row>
    <row r="13931" spans="52:54" ht="15.75" customHeight="1">
      <c r="AZ13931" s="138">
        <f t="shared" ca="1" si="230"/>
        <v>375000</v>
      </c>
      <c r="BA13931" s="138">
        <f t="shared" ca="1" si="231"/>
        <v>374999</v>
      </c>
      <c r="BB13931" s="138">
        <f t="shared" ca="1" si="232"/>
        <v>1</v>
      </c>
    </row>
    <row r="13932" spans="52:54" ht="15.75" customHeight="1">
      <c r="AZ13932" s="138">
        <f t="shared" ca="1" si="230"/>
        <v>283000</v>
      </c>
      <c r="BA13932" s="138">
        <f t="shared" ca="1" si="231"/>
        <v>282999</v>
      </c>
      <c r="BB13932" s="138">
        <f t="shared" ca="1" si="232"/>
        <v>1</v>
      </c>
    </row>
    <row r="13933" spans="52:54" ht="15.75" customHeight="1">
      <c r="AZ13933" s="138">
        <f t="shared" ca="1" si="230"/>
        <v>116000</v>
      </c>
      <c r="BA13933" s="138">
        <f t="shared" ca="1" si="231"/>
        <v>115999</v>
      </c>
      <c r="BB13933" s="138">
        <f t="shared" ca="1" si="232"/>
        <v>1</v>
      </c>
    </row>
    <row r="13934" spans="52:54" ht="15.75" customHeight="1">
      <c r="AZ13934" s="138">
        <f t="shared" ca="1" si="230"/>
        <v>199000</v>
      </c>
      <c r="BA13934" s="138">
        <f t="shared" ca="1" si="231"/>
        <v>198999</v>
      </c>
      <c r="BB13934" s="138">
        <f t="shared" ca="1" si="232"/>
        <v>1</v>
      </c>
    </row>
    <row r="13935" spans="52:54" ht="15.75" customHeight="1">
      <c r="AZ13935" s="138">
        <f t="shared" ca="1" si="230"/>
        <v>125000</v>
      </c>
      <c r="BA13935" s="138">
        <f t="shared" ca="1" si="231"/>
        <v>124999</v>
      </c>
      <c r="BB13935" s="138">
        <f t="shared" ca="1" si="232"/>
        <v>1</v>
      </c>
    </row>
    <row r="13936" spans="52:54" ht="15.75" customHeight="1">
      <c r="AZ13936" s="138">
        <f t="shared" ca="1" si="230"/>
        <v>220000</v>
      </c>
      <c r="BA13936" s="138">
        <f t="shared" ca="1" si="231"/>
        <v>219999</v>
      </c>
      <c r="BB13936" s="138">
        <f t="shared" ca="1" si="232"/>
        <v>1</v>
      </c>
    </row>
    <row r="13937" spans="52:54" ht="15.75" customHeight="1">
      <c r="AZ13937" s="138">
        <f t="shared" ca="1" si="230"/>
        <v>114000</v>
      </c>
      <c r="BA13937" s="138">
        <f t="shared" ca="1" si="231"/>
        <v>113999</v>
      </c>
      <c r="BB13937" s="138">
        <f t="shared" ca="1" si="232"/>
        <v>1</v>
      </c>
    </row>
    <row r="13938" spans="52:54" ht="15.75" customHeight="1">
      <c r="AZ13938" s="138">
        <f t="shared" ca="1" si="230"/>
        <v>139000</v>
      </c>
      <c r="BA13938" s="138">
        <f t="shared" ca="1" si="231"/>
        <v>138999</v>
      </c>
      <c r="BB13938" s="138">
        <f t="shared" ca="1" si="232"/>
        <v>1</v>
      </c>
    </row>
    <row r="13939" spans="52:54" ht="15.75" customHeight="1">
      <c r="AZ13939" s="138">
        <f t="shared" ca="1" si="230"/>
        <v>372000</v>
      </c>
      <c r="BA13939" s="138">
        <f t="shared" ca="1" si="231"/>
        <v>371999</v>
      </c>
      <c r="BB13939" s="138">
        <f t="shared" ca="1" si="232"/>
        <v>1</v>
      </c>
    </row>
    <row r="13940" spans="52:54" ht="15.75" customHeight="1">
      <c r="AZ13940" s="138">
        <f t="shared" ca="1" si="230"/>
        <v>291000</v>
      </c>
      <c r="BA13940" s="138">
        <f t="shared" ca="1" si="231"/>
        <v>290999</v>
      </c>
      <c r="BB13940" s="138">
        <f t="shared" ca="1" si="232"/>
        <v>1</v>
      </c>
    </row>
    <row r="13941" spans="52:54" ht="15.75" customHeight="1">
      <c r="AZ13941" s="138">
        <f t="shared" ca="1" si="230"/>
        <v>297000</v>
      </c>
      <c r="BA13941" s="138">
        <f t="shared" ca="1" si="231"/>
        <v>296999</v>
      </c>
      <c r="BB13941" s="138">
        <f t="shared" ca="1" si="232"/>
        <v>1</v>
      </c>
    </row>
    <row r="13942" spans="52:54" ht="15.75" customHeight="1">
      <c r="AZ13942" s="138">
        <f t="shared" ca="1" si="230"/>
        <v>293000</v>
      </c>
      <c r="BA13942" s="138">
        <f t="shared" ca="1" si="231"/>
        <v>292999</v>
      </c>
      <c r="BB13942" s="138">
        <f t="shared" ca="1" si="232"/>
        <v>1</v>
      </c>
    </row>
    <row r="13943" spans="52:54" ht="15.75" customHeight="1">
      <c r="AZ13943" s="138">
        <f t="shared" ca="1" si="230"/>
        <v>141000</v>
      </c>
      <c r="BA13943" s="138">
        <f t="shared" ca="1" si="231"/>
        <v>140999</v>
      </c>
      <c r="BB13943" s="138">
        <f t="shared" ca="1" si="232"/>
        <v>1</v>
      </c>
    </row>
    <row r="13944" spans="52:54" ht="15.75" customHeight="1">
      <c r="AZ13944" s="138">
        <f t="shared" ca="1" si="230"/>
        <v>378000</v>
      </c>
      <c r="BA13944" s="138">
        <f t="shared" ca="1" si="231"/>
        <v>377999</v>
      </c>
      <c r="BB13944" s="138">
        <f t="shared" ca="1" si="232"/>
        <v>1</v>
      </c>
    </row>
    <row r="13945" spans="52:54" ht="15.75" customHeight="1">
      <c r="AZ13945" s="138">
        <f t="shared" ca="1" si="230"/>
        <v>396000</v>
      </c>
      <c r="BA13945" s="138">
        <f t="shared" ca="1" si="231"/>
        <v>395999</v>
      </c>
      <c r="BB13945" s="138">
        <f t="shared" ca="1" si="232"/>
        <v>1</v>
      </c>
    </row>
    <row r="13946" spans="52:54" ht="15.75" customHeight="1">
      <c r="AZ13946" s="138">
        <f t="shared" ca="1" si="230"/>
        <v>269000</v>
      </c>
      <c r="BA13946" s="138">
        <f t="shared" ca="1" si="231"/>
        <v>268999</v>
      </c>
      <c r="BB13946" s="138">
        <f t="shared" ca="1" si="232"/>
        <v>1</v>
      </c>
    </row>
    <row r="13947" spans="52:54" ht="15.75" customHeight="1">
      <c r="AZ13947" s="138">
        <f t="shared" ca="1" si="230"/>
        <v>116000</v>
      </c>
      <c r="BA13947" s="138">
        <f t="shared" ca="1" si="231"/>
        <v>115999</v>
      </c>
      <c r="BB13947" s="138">
        <f t="shared" ca="1" si="232"/>
        <v>1</v>
      </c>
    </row>
    <row r="13948" spans="52:54" ht="15.75" customHeight="1">
      <c r="AZ13948" s="138">
        <f t="shared" ca="1" si="230"/>
        <v>355000</v>
      </c>
      <c r="BA13948" s="138">
        <f t="shared" ca="1" si="231"/>
        <v>354999</v>
      </c>
      <c r="BB13948" s="138">
        <f t="shared" ca="1" si="232"/>
        <v>1</v>
      </c>
    </row>
    <row r="13949" spans="52:54" ht="15.75" customHeight="1">
      <c r="AZ13949" s="138">
        <f t="shared" ca="1" si="230"/>
        <v>314000</v>
      </c>
      <c r="BA13949" s="138">
        <f t="shared" ca="1" si="231"/>
        <v>313999</v>
      </c>
      <c r="BB13949" s="138">
        <f t="shared" ca="1" si="232"/>
        <v>1</v>
      </c>
    </row>
    <row r="13950" spans="52:54" ht="15.75" customHeight="1">
      <c r="AZ13950" s="138">
        <f t="shared" ca="1" si="230"/>
        <v>174000</v>
      </c>
      <c r="BA13950" s="138">
        <f t="shared" ca="1" si="231"/>
        <v>173999</v>
      </c>
      <c r="BB13950" s="138">
        <f t="shared" ca="1" si="232"/>
        <v>1</v>
      </c>
    </row>
    <row r="13951" spans="52:54" ht="15.75" customHeight="1">
      <c r="AZ13951" s="138">
        <f t="shared" ca="1" si="230"/>
        <v>237000</v>
      </c>
      <c r="BA13951" s="138">
        <f t="shared" ca="1" si="231"/>
        <v>236999</v>
      </c>
      <c r="BB13951" s="138">
        <f t="shared" ca="1" si="232"/>
        <v>1</v>
      </c>
    </row>
    <row r="13952" spans="52:54" ht="15.75" customHeight="1">
      <c r="AZ13952" s="138">
        <f t="shared" ca="1" si="230"/>
        <v>248000</v>
      </c>
      <c r="BA13952" s="138">
        <f t="shared" ca="1" si="231"/>
        <v>247999</v>
      </c>
      <c r="BB13952" s="138">
        <f t="shared" ca="1" si="232"/>
        <v>1</v>
      </c>
    </row>
    <row r="13953" spans="52:54" ht="15.75" customHeight="1">
      <c r="AZ13953" s="138">
        <f t="shared" ca="1" si="230"/>
        <v>391000</v>
      </c>
      <c r="BA13953" s="138">
        <f t="shared" ca="1" si="231"/>
        <v>390999</v>
      </c>
      <c r="BB13953" s="138">
        <f t="shared" ca="1" si="232"/>
        <v>1</v>
      </c>
    </row>
    <row r="13954" spans="52:54" ht="15.75" customHeight="1">
      <c r="AZ13954" s="138">
        <f t="shared" ca="1" si="230"/>
        <v>275000</v>
      </c>
      <c r="BA13954" s="138">
        <f t="shared" ca="1" si="231"/>
        <v>274999</v>
      </c>
      <c r="BB13954" s="138">
        <f t="shared" ca="1" si="232"/>
        <v>1</v>
      </c>
    </row>
    <row r="13955" spans="52:54" ht="15.75" customHeight="1">
      <c r="AZ13955" s="138">
        <f t="shared" ca="1" si="230"/>
        <v>351000</v>
      </c>
      <c r="BA13955" s="138">
        <f t="shared" ca="1" si="231"/>
        <v>350999</v>
      </c>
      <c r="BB13955" s="138">
        <f t="shared" ca="1" si="232"/>
        <v>1</v>
      </c>
    </row>
    <row r="13956" spans="52:54" ht="15.75" customHeight="1">
      <c r="AZ13956" s="138">
        <f t="shared" ca="1" si="230"/>
        <v>361000</v>
      </c>
      <c r="BA13956" s="138">
        <f t="shared" ca="1" si="231"/>
        <v>360999</v>
      </c>
      <c r="BB13956" s="138">
        <f t="shared" ca="1" si="232"/>
        <v>1</v>
      </c>
    </row>
    <row r="13957" spans="52:54" ht="15.75" customHeight="1">
      <c r="AZ13957" s="138">
        <f t="shared" ca="1" si="230"/>
        <v>296000</v>
      </c>
      <c r="BA13957" s="138">
        <f t="shared" ca="1" si="231"/>
        <v>295999</v>
      </c>
      <c r="BB13957" s="138">
        <f t="shared" ca="1" si="232"/>
        <v>1</v>
      </c>
    </row>
    <row r="13958" spans="52:54" ht="15.75" customHeight="1">
      <c r="AZ13958" s="138">
        <f t="shared" ca="1" si="230"/>
        <v>146000</v>
      </c>
      <c r="BA13958" s="138">
        <f t="shared" ca="1" si="231"/>
        <v>145999</v>
      </c>
      <c r="BB13958" s="138">
        <f t="shared" ca="1" si="232"/>
        <v>1</v>
      </c>
    </row>
    <row r="13959" spans="52:54" ht="15.75" customHeight="1">
      <c r="AZ13959" s="138">
        <f t="shared" ca="1" si="230"/>
        <v>171000</v>
      </c>
      <c r="BA13959" s="138">
        <f t="shared" ca="1" si="231"/>
        <v>170999</v>
      </c>
      <c r="BB13959" s="138">
        <f t="shared" ca="1" si="232"/>
        <v>1</v>
      </c>
    </row>
    <row r="13960" spans="52:54" ht="15.75" customHeight="1">
      <c r="AZ13960" s="138">
        <f t="shared" ca="1" si="230"/>
        <v>307000</v>
      </c>
      <c r="BA13960" s="138">
        <f t="shared" ca="1" si="231"/>
        <v>306999</v>
      </c>
      <c r="BB13960" s="138">
        <f t="shared" ca="1" si="232"/>
        <v>1</v>
      </c>
    </row>
    <row r="13961" spans="52:54" ht="15.75" customHeight="1">
      <c r="AZ13961" s="138">
        <f t="shared" ca="1" si="230"/>
        <v>191000</v>
      </c>
      <c r="BA13961" s="138">
        <f t="shared" ca="1" si="231"/>
        <v>190999</v>
      </c>
      <c r="BB13961" s="138">
        <f t="shared" ca="1" si="232"/>
        <v>1</v>
      </c>
    </row>
    <row r="13962" spans="52:54" ht="15.75" customHeight="1">
      <c r="AZ13962" s="138">
        <f t="shared" ca="1" si="230"/>
        <v>354000</v>
      </c>
      <c r="BA13962" s="138">
        <f t="shared" ca="1" si="231"/>
        <v>353999</v>
      </c>
      <c r="BB13962" s="138">
        <f t="shared" ca="1" si="232"/>
        <v>1</v>
      </c>
    </row>
    <row r="13963" spans="52:54" ht="15.75" customHeight="1">
      <c r="AZ13963" s="138">
        <f t="shared" ca="1" si="230"/>
        <v>164000</v>
      </c>
      <c r="BA13963" s="138">
        <f t="shared" ca="1" si="231"/>
        <v>163999</v>
      </c>
      <c r="BB13963" s="138">
        <f t="shared" ca="1" si="232"/>
        <v>1</v>
      </c>
    </row>
    <row r="13964" spans="52:54" ht="15.75" customHeight="1">
      <c r="AZ13964" s="138">
        <f t="shared" ca="1" si="230"/>
        <v>171000</v>
      </c>
      <c r="BA13964" s="138">
        <f t="shared" ca="1" si="231"/>
        <v>170999</v>
      </c>
      <c r="BB13964" s="138">
        <f t="shared" ca="1" si="232"/>
        <v>1</v>
      </c>
    </row>
    <row r="13965" spans="52:54" ht="15.75" customHeight="1">
      <c r="AZ13965" s="138">
        <f t="shared" ca="1" si="230"/>
        <v>313000</v>
      </c>
      <c r="BA13965" s="138">
        <f t="shared" ca="1" si="231"/>
        <v>312999</v>
      </c>
      <c r="BB13965" s="138">
        <f t="shared" ca="1" si="232"/>
        <v>1</v>
      </c>
    </row>
    <row r="13966" spans="52:54" ht="15.75" customHeight="1">
      <c r="AZ13966" s="138">
        <f t="shared" ca="1" si="230"/>
        <v>206000</v>
      </c>
      <c r="BA13966" s="138">
        <f t="shared" ca="1" si="231"/>
        <v>205999</v>
      </c>
      <c r="BB13966" s="138">
        <f t="shared" ca="1" si="232"/>
        <v>1</v>
      </c>
    </row>
    <row r="13967" spans="52:54" ht="15.75" customHeight="1">
      <c r="AZ13967" s="138">
        <f t="shared" ca="1" si="230"/>
        <v>389000</v>
      </c>
      <c r="BA13967" s="138">
        <f t="shared" ca="1" si="231"/>
        <v>388999</v>
      </c>
      <c r="BB13967" s="138">
        <f t="shared" ca="1" si="232"/>
        <v>1</v>
      </c>
    </row>
    <row r="13968" spans="52:54" ht="15.75" customHeight="1">
      <c r="AZ13968" s="138">
        <f t="shared" ca="1" si="230"/>
        <v>310000</v>
      </c>
      <c r="BA13968" s="138">
        <f t="shared" ca="1" si="231"/>
        <v>309999</v>
      </c>
      <c r="BB13968" s="138">
        <f t="shared" ca="1" si="232"/>
        <v>1</v>
      </c>
    </row>
    <row r="13969" spans="52:54" ht="15.75" customHeight="1">
      <c r="AZ13969" s="138">
        <f t="shared" ca="1" si="230"/>
        <v>369000</v>
      </c>
      <c r="BA13969" s="138">
        <f t="shared" ca="1" si="231"/>
        <v>368999</v>
      </c>
      <c r="BB13969" s="138">
        <f t="shared" ca="1" si="232"/>
        <v>1</v>
      </c>
    </row>
    <row r="13970" spans="52:54" ht="15.75" customHeight="1">
      <c r="AZ13970" s="138">
        <f t="shared" ca="1" si="230"/>
        <v>199000</v>
      </c>
      <c r="BA13970" s="138">
        <f t="shared" ca="1" si="231"/>
        <v>198999</v>
      </c>
      <c r="BB13970" s="138">
        <f t="shared" ca="1" si="232"/>
        <v>1</v>
      </c>
    </row>
    <row r="13971" spans="52:54" ht="15.75" customHeight="1">
      <c r="AZ13971" s="138">
        <f t="shared" ca="1" si="230"/>
        <v>137000</v>
      </c>
      <c r="BA13971" s="138">
        <f t="shared" ca="1" si="231"/>
        <v>136999</v>
      </c>
      <c r="BB13971" s="138">
        <f t="shared" ca="1" si="232"/>
        <v>1</v>
      </c>
    </row>
    <row r="13972" spans="52:54" ht="15.75" customHeight="1">
      <c r="AZ13972" s="138">
        <f t="shared" ca="1" si="230"/>
        <v>276000</v>
      </c>
      <c r="BA13972" s="138">
        <f t="shared" ca="1" si="231"/>
        <v>275999</v>
      </c>
      <c r="BB13972" s="138">
        <f t="shared" ca="1" si="232"/>
        <v>1</v>
      </c>
    </row>
    <row r="13973" spans="52:54" ht="15.75" customHeight="1">
      <c r="AZ13973" s="138">
        <f t="shared" ca="1" si="230"/>
        <v>279000</v>
      </c>
      <c r="BA13973" s="138">
        <f t="shared" ca="1" si="231"/>
        <v>278999</v>
      </c>
      <c r="BB13973" s="138">
        <f t="shared" ca="1" si="232"/>
        <v>1</v>
      </c>
    </row>
    <row r="13974" spans="52:54" ht="15.75" customHeight="1">
      <c r="AZ13974" s="138">
        <f t="shared" ca="1" si="230"/>
        <v>399000</v>
      </c>
      <c r="BA13974" s="138">
        <f t="shared" ca="1" si="231"/>
        <v>398999</v>
      </c>
      <c r="BB13974" s="138">
        <f t="shared" ca="1" si="232"/>
        <v>1</v>
      </c>
    </row>
    <row r="13975" spans="52:54" ht="15.75" customHeight="1">
      <c r="AZ13975" s="138">
        <f t="shared" ca="1" si="230"/>
        <v>253000</v>
      </c>
      <c r="BA13975" s="138">
        <f t="shared" ca="1" si="231"/>
        <v>252999</v>
      </c>
      <c r="BB13975" s="138">
        <f t="shared" ca="1" si="232"/>
        <v>1</v>
      </c>
    </row>
    <row r="13976" spans="52:54" ht="15.75" customHeight="1">
      <c r="AZ13976" s="138">
        <f t="shared" ca="1" si="230"/>
        <v>156000</v>
      </c>
      <c r="BA13976" s="138">
        <f t="shared" ca="1" si="231"/>
        <v>155999</v>
      </c>
      <c r="BB13976" s="138">
        <f t="shared" ca="1" si="232"/>
        <v>1</v>
      </c>
    </row>
    <row r="13977" spans="52:54" ht="15.75" customHeight="1">
      <c r="AZ13977" s="138">
        <f t="shared" ca="1" si="230"/>
        <v>287000</v>
      </c>
      <c r="BA13977" s="138">
        <f t="shared" ca="1" si="231"/>
        <v>286999</v>
      </c>
      <c r="BB13977" s="138">
        <f t="shared" ca="1" si="232"/>
        <v>1</v>
      </c>
    </row>
    <row r="13978" spans="52:54" ht="15.75" customHeight="1">
      <c r="AZ13978" s="138">
        <f t="shared" ca="1" si="230"/>
        <v>238000</v>
      </c>
      <c r="BA13978" s="138">
        <f t="shared" ca="1" si="231"/>
        <v>237999</v>
      </c>
      <c r="BB13978" s="138">
        <f t="shared" ca="1" si="232"/>
        <v>1</v>
      </c>
    </row>
    <row r="13979" spans="52:54" ht="15.75" customHeight="1">
      <c r="AZ13979" s="138">
        <f t="shared" ca="1" si="230"/>
        <v>167000</v>
      </c>
      <c r="BA13979" s="138">
        <f t="shared" ca="1" si="231"/>
        <v>166999</v>
      </c>
      <c r="BB13979" s="138">
        <f t="shared" ca="1" si="232"/>
        <v>1</v>
      </c>
    </row>
    <row r="13980" spans="52:54" ht="15.75" customHeight="1">
      <c r="AZ13980" s="138">
        <f t="shared" ca="1" si="230"/>
        <v>196000</v>
      </c>
      <c r="BA13980" s="138">
        <f t="shared" ca="1" si="231"/>
        <v>195999</v>
      </c>
      <c r="BB13980" s="138">
        <f t="shared" ca="1" si="232"/>
        <v>1</v>
      </c>
    </row>
    <row r="13981" spans="52:54" ht="15.75" customHeight="1">
      <c r="AZ13981" s="138">
        <f t="shared" ca="1" si="230"/>
        <v>127000</v>
      </c>
      <c r="BA13981" s="138">
        <f t="shared" ca="1" si="231"/>
        <v>126999</v>
      </c>
      <c r="BB13981" s="138">
        <f t="shared" ca="1" si="232"/>
        <v>1</v>
      </c>
    </row>
    <row r="13982" spans="52:54" ht="15.75" customHeight="1">
      <c r="AZ13982" s="138">
        <f t="shared" ca="1" si="230"/>
        <v>148000</v>
      </c>
      <c r="BA13982" s="138">
        <f t="shared" ca="1" si="231"/>
        <v>147999</v>
      </c>
      <c r="BB13982" s="138">
        <f t="shared" ca="1" si="232"/>
        <v>1</v>
      </c>
    </row>
    <row r="13983" spans="52:54" ht="15.75" customHeight="1">
      <c r="AZ13983" s="138">
        <f t="shared" ca="1" si="230"/>
        <v>159000</v>
      </c>
      <c r="BA13983" s="138">
        <f t="shared" ca="1" si="231"/>
        <v>158999</v>
      </c>
      <c r="BB13983" s="138">
        <f t="shared" ca="1" si="232"/>
        <v>1</v>
      </c>
    </row>
    <row r="13984" spans="52:54" ht="15.75" customHeight="1">
      <c r="AZ13984" s="138">
        <f t="shared" ca="1" si="230"/>
        <v>173000</v>
      </c>
      <c r="BA13984" s="138">
        <f t="shared" ca="1" si="231"/>
        <v>172999</v>
      </c>
      <c r="BB13984" s="138">
        <f t="shared" ca="1" si="232"/>
        <v>1</v>
      </c>
    </row>
    <row r="13985" spans="52:54" ht="15.75" customHeight="1">
      <c r="AZ13985" s="138">
        <f t="shared" ca="1" si="230"/>
        <v>291000</v>
      </c>
      <c r="BA13985" s="138">
        <f t="shared" ca="1" si="231"/>
        <v>290999</v>
      </c>
      <c r="BB13985" s="138">
        <f t="shared" ca="1" si="232"/>
        <v>1</v>
      </c>
    </row>
    <row r="13986" spans="52:54" ht="15.75" customHeight="1">
      <c r="AZ13986" s="138">
        <f t="shared" ca="1" si="230"/>
        <v>281000</v>
      </c>
      <c r="BA13986" s="138">
        <f t="shared" ca="1" si="231"/>
        <v>280999</v>
      </c>
      <c r="BB13986" s="138">
        <f t="shared" ca="1" si="232"/>
        <v>1</v>
      </c>
    </row>
    <row r="13987" spans="52:54" ht="15.75" customHeight="1">
      <c r="AZ13987" s="138">
        <f t="shared" ca="1" si="230"/>
        <v>329000</v>
      </c>
      <c r="BA13987" s="138">
        <f t="shared" ca="1" si="231"/>
        <v>328999</v>
      </c>
      <c r="BB13987" s="138">
        <f t="shared" ca="1" si="232"/>
        <v>1</v>
      </c>
    </row>
    <row r="13988" spans="52:54" ht="15.75" customHeight="1">
      <c r="AZ13988" s="138">
        <f t="shared" ca="1" si="230"/>
        <v>226000</v>
      </c>
      <c r="BA13988" s="138">
        <f t="shared" ca="1" si="231"/>
        <v>225999</v>
      </c>
      <c r="BB13988" s="138">
        <f t="shared" ca="1" si="232"/>
        <v>1</v>
      </c>
    </row>
    <row r="13989" spans="52:54" ht="15.75" customHeight="1">
      <c r="AZ13989" s="138">
        <f t="shared" ca="1" si="230"/>
        <v>303000</v>
      </c>
      <c r="BA13989" s="138">
        <f t="shared" ca="1" si="231"/>
        <v>302999</v>
      </c>
      <c r="BB13989" s="138">
        <f t="shared" ca="1" si="232"/>
        <v>1</v>
      </c>
    </row>
    <row r="13990" spans="52:54" ht="15.75" customHeight="1">
      <c r="AZ13990" s="138">
        <f t="shared" ca="1" si="230"/>
        <v>145000</v>
      </c>
      <c r="BA13990" s="138">
        <f t="shared" ca="1" si="231"/>
        <v>144999</v>
      </c>
      <c r="BB13990" s="138">
        <f t="shared" ca="1" si="232"/>
        <v>1</v>
      </c>
    </row>
    <row r="13991" spans="52:54" ht="15.75" customHeight="1">
      <c r="AZ13991" s="138">
        <f t="shared" ca="1" si="230"/>
        <v>229000</v>
      </c>
      <c r="BA13991" s="138">
        <f t="shared" ca="1" si="231"/>
        <v>228999</v>
      </c>
      <c r="BB13991" s="138">
        <f t="shared" ca="1" si="232"/>
        <v>1</v>
      </c>
    </row>
    <row r="13992" spans="52:54" ht="15.75" customHeight="1">
      <c r="AZ13992" s="138">
        <f t="shared" ca="1" si="230"/>
        <v>210000</v>
      </c>
      <c r="BA13992" s="138">
        <f t="shared" ca="1" si="231"/>
        <v>209999</v>
      </c>
      <c r="BB13992" s="138">
        <f t="shared" ca="1" si="232"/>
        <v>1</v>
      </c>
    </row>
    <row r="13993" spans="52:54" ht="15.75" customHeight="1">
      <c r="AZ13993" s="138">
        <f t="shared" ca="1" si="230"/>
        <v>152000</v>
      </c>
      <c r="BA13993" s="138">
        <f t="shared" ca="1" si="231"/>
        <v>151999</v>
      </c>
      <c r="BB13993" s="138">
        <f t="shared" ca="1" si="232"/>
        <v>1</v>
      </c>
    </row>
    <row r="13994" spans="52:54" ht="15.75" customHeight="1">
      <c r="AZ13994" s="138">
        <f t="shared" ca="1" si="230"/>
        <v>166000</v>
      </c>
      <c r="BA13994" s="138">
        <f t="shared" ca="1" si="231"/>
        <v>165999</v>
      </c>
      <c r="BB13994" s="138">
        <f t="shared" ca="1" si="232"/>
        <v>1</v>
      </c>
    </row>
    <row r="13995" spans="52:54" ht="15.75" customHeight="1">
      <c r="AZ13995" s="138">
        <f t="shared" ca="1" si="230"/>
        <v>161000</v>
      </c>
      <c r="BA13995" s="138">
        <f t="shared" ca="1" si="231"/>
        <v>160999</v>
      </c>
      <c r="BB13995" s="138">
        <f t="shared" ca="1" si="232"/>
        <v>1</v>
      </c>
    </row>
    <row r="13996" spans="52:54" ht="15.75" customHeight="1">
      <c r="AZ13996" s="138">
        <f t="shared" ca="1" si="230"/>
        <v>271000</v>
      </c>
      <c r="BA13996" s="138">
        <f t="shared" ca="1" si="231"/>
        <v>270999</v>
      </c>
      <c r="BB13996" s="138">
        <f t="shared" ca="1" si="232"/>
        <v>1</v>
      </c>
    </row>
    <row r="13997" spans="52:54" ht="15.75" customHeight="1">
      <c r="AZ13997" s="138">
        <f t="shared" ca="1" si="230"/>
        <v>320000</v>
      </c>
      <c r="BA13997" s="138">
        <f t="shared" ca="1" si="231"/>
        <v>319999</v>
      </c>
      <c r="BB13997" s="138">
        <f t="shared" ca="1" si="232"/>
        <v>1</v>
      </c>
    </row>
    <row r="13998" spans="52:54" ht="15.75" customHeight="1">
      <c r="AZ13998" s="138">
        <f t="shared" ca="1" si="230"/>
        <v>270000</v>
      </c>
      <c r="BA13998" s="138">
        <f t="shared" ca="1" si="231"/>
        <v>269999</v>
      </c>
      <c r="BB13998" s="138">
        <f t="shared" ca="1" si="232"/>
        <v>1</v>
      </c>
    </row>
    <row r="13999" spans="52:54" ht="15.75" customHeight="1">
      <c r="AZ13999" s="138">
        <f t="shared" ca="1" si="230"/>
        <v>179000</v>
      </c>
      <c r="BA13999" s="138">
        <f t="shared" ca="1" si="231"/>
        <v>178999</v>
      </c>
      <c r="BB13999" s="138">
        <f t="shared" ca="1" si="232"/>
        <v>1</v>
      </c>
    </row>
    <row r="14000" spans="52:54" ht="15.75" customHeight="1">
      <c r="AZ14000" s="138">
        <f t="shared" ca="1" si="230"/>
        <v>342000</v>
      </c>
      <c r="BA14000" s="138">
        <f t="shared" ca="1" si="231"/>
        <v>341999</v>
      </c>
      <c r="BB14000" s="138">
        <f t="shared" ca="1" si="232"/>
        <v>1</v>
      </c>
    </row>
    <row r="14001" spans="52:54" ht="15.75" customHeight="1">
      <c r="AZ14001" s="138">
        <f t="shared" ca="1" si="230"/>
        <v>319000</v>
      </c>
      <c r="BA14001" s="138">
        <f t="shared" ca="1" si="231"/>
        <v>318999</v>
      </c>
      <c r="BB14001" s="138">
        <f t="shared" ca="1" si="232"/>
        <v>1</v>
      </c>
    </row>
    <row r="14002" spans="52:54" ht="15.75" customHeight="1">
      <c r="AZ14002" s="138">
        <f t="shared" ca="1" si="230"/>
        <v>368000</v>
      </c>
      <c r="BA14002" s="138">
        <f t="shared" ca="1" si="231"/>
        <v>367999</v>
      </c>
      <c r="BB14002" s="138">
        <f t="shared" ca="1" si="232"/>
        <v>1</v>
      </c>
    </row>
    <row r="14003" spans="52:54" ht="15.75" customHeight="1">
      <c r="AZ14003" s="138">
        <f t="shared" ca="1" si="230"/>
        <v>210000</v>
      </c>
      <c r="BA14003" s="138">
        <f t="shared" ca="1" si="231"/>
        <v>209999</v>
      </c>
      <c r="BB14003" s="138">
        <f t="shared" ca="1" si="232"/>
        <v>1</v>
      </c>
    </row>
    <row r="14004" spans="52:54" ht="15.75" customHeight="1">
      <c r="AZ14004" s="138">
        <f t="shared" ca="1" si="230"/>
        <v>374000</v>
      </c>
      <c r="BA14004" s="138">
        <f t="shared" ca="1" si="231"/>
        <v>373999</v>
      </c>
      <c r="BB14004" s="138">
        <f t="shared" ca="1" si="232"/>
        <v>1</v>
      </c>
    </row>
    <row r="14005" spans="52:54" ht="15.75" customHeight="1">
      <c r="AZ14005" s="138">
        <f t="shared" ca="1" si="230"/>
        <v>153000</v>
      </c>
      <c r="BA14005" s="138">
        <f t="shared" ca="1" si="231"/>
        <v>152999</v>
      </c>
      <c r="BB14005" s="138">
        <f t="shared" ca="1" si="232"/>
        <v>1</v>
      </c>
    </row>
    <row r="14006" spans="52:54" ht="15.75" customHeight="1">
      <c r="AZ14006" s="138">
        <f t="shared" ca="1" si="230"/>
        <v>114000</v>
      </c>
      <c r="BA14006" s="138">
        <f t="shared" ca="1" si="231"/>
        <v>113999</v>
      </c>
      <c r="BB14006" s="138">
        <f t="shared" ca="1" si="232"/>
        <v>1</v>
      </c>
    </row>
    <row r="14007" spans="52:54" ht="15.75" customHeight="1">
      <c r="AZ14007" s="138">
        <f t="shared" ca="1" si="230"/>
        <v>207000</v>
      </c>
      <c r="BA14007" s="138">
        <f t="shared" ca="1" si="231"/>
        <v>206999</v>
      </c>
      <c r="BB14007" s="138">
        <f t="shared" ca="1" si="232"/>
        <v>1</v>
      </c>
    </row>
    <row r="14008" spans="52:54" ht="15.75" customHeight="1">
      <c r="AZ14008" s="138">
        <f t="shared" ca="1" si="230"/>
        <v>203000</v>
      </c>
      <c r="BA14008" s="138">
        <f t="shared" ca="1" si="231"/>
        <v>202999</v>
      </c>
      <c r="BB14008" s="138">
        <f t="shared" ca="1" si="232"/>
        <v>1</v>
      </c>
    </row>
    <row r="14009" spans="52:54" ht="15.75" customHeight="1">
      <c r="AZ14009" s="138">
        <f t="shared" ca="1" si="230"/>
        <v>212000</v>
      </c>
      <c r="BA14009" s="138">
        <f t="shared" ca="1" si="231"/>
        <v>211999</v>
      </c>
      <c r="BB14009" s="138">
        <f t="shared" ca="1" si="232"/>
        <v>1</v>
      </c>
    </row>
    <row r="14010" spans="52:54" ht="15.75" customHeight="1">
      <c r="AZ14010" s="138">
        <f t="shared" ca="1" si="230"/>
        <v>202000</v>
      </c>
      <c r="BA14010" s="138">
        <f t="shared" ca="1" si="231"/>
        <v>201999</v>
      </c>
      <c r="BB14010" s="138">
        <f t="shared" ca="1" si="232"/>
        <v>1</v>
      </c>
    </row>
    <row r="14011" spans="52:54" ht="15.75" customHeight="1">
      <c r="AZ14011" s="138">
        <f t="shared" ca="1" si="230"/>
        <v>301000</v>
      </c>
      <c r="BA14011" s="138">
        <f t="shared" ca="1" si="231"/>
        <v>300999</v>
      </c>
      <c r="BB14011" s="138">
        <f t="shared" ca="1" si="232"/>
        <v>1</v>
      </c>
    </row>
    <row r="14012" spans="52:54" ht="15.75" customHeight="1">
      <c r="AZ14012" s="138">
        <f t="shared" ca="1" si="230"/>
        <v>367000</v>
      </c>
      <c r="BA14012" s="138">
        <f t="shared" ca="1" si="231"/>
        <v>366999</v>
      </c>
      <c r="BB14012" s="138">
        <f t="shared" ca="1" si="232"/>
        <v>1</v>
      </c>
    </row>
    <row r="14013" spans="52:54" ht="15.75" customHeight="1">
      <c r="AZ14013" s="138">
        <f t="shared" ca="1" si="230"/>
        <v>382000</v>
      </c>
      <c r="BA14013" s="138">
        <f t="shared" ca="1" si="231"/>
        <v>381999</v>
      </c>
      <c r="BB14013" s="138">
        <f t="shared" ca="1" si="232"/>
        <v>1</v>
      </c>
    </row>
    <row r="14014" spans="52:54" ht="15.75" customHeight="1">
      <c r="AZ14014" s="138">
        <f t="shared" ca="1" si="230"/>
        <v>232000</v>
      </c>
      <c r="BA14014" s="138">
        <f t="shared" ca="1" si="231"/>
        <v>231999</v>
      </c>
      <c r="BB14014" s="138">
        <f t="shared" ca="1" si="232"/>
        <v>1</v>
      </c>
    </row>
    <row r="14015" spans="52:54" ht="15.75" customHeight="1">
      <c r="AZ14015" s="138">
        <f t="shared" ca="1" si="230"/>
        <v>396000</v>
      </c>
      <c r="BA14015" s="138">
        <f t="shared" ca="1" si="231"/>
        <v>395999</v>
      </c>
      <c r="BB14015" s="138">
        <f t="shared" ca="1" si="232"/>
        <v>1</v>
      </c>
    </row>
    <row r="14016" spans="52:54" ht="15.75" customHeight="1">
      <c r="AZ14016" s="138">
        <f t="shared" ca="1" si="230"/>
        <v>370000</v>
      </c>
      <c r="BA14016" s="138">
        <f t="shared" ca="1" si="231"/>
        <v>369999</v>
      </c>
      <c r="BB14016" s="138">
        <f t="shared" ca="1" si="232"/>
        <v>1</v>
      </c>
    </row>
    <row r="14017" spans="52:54" ht="15.75" customHeight="1">
      <c r="AZ14017" s="138">
        <f t="shared" ca="1" si="230"/>
        <v>339000</v>
      </c>
      <c r="BA14017" s="138">
        <f t="shared" ca="1" si="231"/>
        <v>338999</v>
      </c>
      <c r="BB14017" s="138">
        <f t="shared" ca="1" si="232"/>
        <v>1</v>
      </c>
    </row>
    <row r="14018" spans="52:54" ht="15.75" customHeight="1">
      <c r="AZ14018" s="138">
        <f t="shared" ca="1" si="230"/>
        <v>212000</v>
      </c>
      <c r="BA14018" s="138">
        <f t="shared" ca="1" si="231"/>
        <v>211999</v>
      </c>
      <c r="BB14018" s="138">
        <f t="shared" ca="1" si="232"/>
        <v>1</v>
      </c>
    </row>
    <row r="14019" spans="52:54" ht="15.75" customHeight="1">
      <c r="AZ14019" s="138">
        <f t="shared" ca="1" si="230"/>
        <v>231000</v>
      </c>
      <c r="BA14019" s="138">
        <f t="shared" ca="1" si="231"/>
        <v>230999</v>
      </c>
      <c r="BB14019" s="138">
        <f t="shared" ca="1" si="232"/>
        <v>1</v>
      </c>
    </row>
    <row r="14020" spans="52:54" ht="15.75" customHeight="1">
      <c r="AZ14020" s="138">
        <f t="shared" ca="1" si="230"/>
        <v>324000</v>
      </c>
      <c r="BA14020" s="138">
        <f t="shared" ca="1" si="231"/>
        <v>323999</v>
      </c>
      <c r="BB14020" s="138">
        <f t="shared" ca="1" si="232"/>
        <v>1</v>
      </c>
    </row>
    <row r="14021" spans="52:54" ht="15.75" customHeight="1">
      <c r="AZ14021" s="138">
        <f t="shared" ca="1" si="230"/>
        <v>126000</v>
      </c>
      <c r="BA14021" s="138">
        <f t="shared" ca="1" si="231"/>
        <v>125999</v>
      </c>
      <c r="BB14021" s="138">
        <f t="shared" ca="1" si="232"/>
        <v>1</v>
      </c>
    </row>
    <row r="14022" spans="52:54" ht="15.75" customHeight="1">
      <c r="AZ14022" s="138">
        <f t="shared" ca="1" si="230"/>
        <v>263000</v>
      </c>
      <c r="BA14022" s="138">
        <f t="shared" ca="1" si="231"/>
        <v>262999</v>
      </c>
      <c r="BB14022" s="138">
        <f t="shared" ca="1" si="232"/>
        <v>1</v>
      </c>
    </row>
    <row r="14023" spans="52:54" ht="15.75" customHeight="1">
      <c r="AZ14023" s="138">
        <f t="shared" ca="1" si="230"/>
        <v>171000</v>
      </c>
      <c r="BA14023" s="138">
        <f t="shared" ca="1" si="231"/>
        <v>170999</v>
      </c>
      <c r="BB14023" s="138">
        <f t="shared" ca="1" si="232"/>
        <v>1</v>
      </c>
    </row>
    <row r="14024" spans="52:54" ht="15.75" customHeight="1">
      <c r="AZ14024" s="138">
        <f t="shared" ca="1" si="230"/>
        <v>382000</v>
      </c>
      <c r="BA14024" s="138">
        <f t="shared" ca="1" si="231"/>
        <v>381999</v>
      </c>
      <c r="BB14024" s="138">
        <f t="shared" ca="1" si="232"/>
        <v>1</v>
      </c>
    </row>
    <row r="14025" spans="52:54" ht="15.75" customHeight="1">
      <c r="AZ14025" s="138">
        <f t="shared" ca="1" si="230"/>
        <v>213000</v>
      </c>
      <c r="BA14025" s="138">
        <f t="shared" ca="1" si="231"/>
        <v>212999</v>
      </c>
      <c r="BB14025" s="138">
        <f t="shared" ca="1" si="232"/>
        <v>1</v>
      </c>
    </row>
    <row r="14026" spans="52:54" ht="15.75" customHeight="1">
      <c r="AZ14026" s="138">
        <f t="shared" ca="1" si="230"/>
        <v>352000</v>
      </c>
      <c r="BA14026" s="138">
        <f t="shared" ca="1" si="231"/>
        <v>351999</v>
      </c>
      <c r="BB14026" s="138">
        <f t="shared" ca="1" si="232"/>
        <v>1</v>
      </c>
    </row>
    <row r="14027" spans="52:54" ht="15.75" customHeight="1">
      <c r="AZ14027" s="138">
        <f t="shared" ca="1" si="230"/>
        <v>130000</v>
      </c>
      <c r="BA14027" s="138">
        <f t="shared" ca="1" si="231"/>
        <v>129999</v>
      </c>
      <c r="BB14027" s="138">
        <f t="shared" ca="1" si="232"/>
        <v>1</v>
      </c>
    </row>
    <row r="14028" spans="52:54" ht="15.75" customHeight="1">
      <c r="AZ14028" s="138">
        <f t="shared" ca="1" si="230"/>
        <v>187000</v>
      </c>
      <c r="BA14028" s="138">
        <f t="shared" ca="1" si="231"/>
        <v>186999</v>
      </c>
      <c r="BB14028" s="138">
        <f t="shared" ca="1" si="232"/>
        <v>1</v>
      </c>
    </row>
    <row r="14029" spans="52:54" ht="15.75" customHeight="1">
      <c r="AZ14029" s="138">
        <f t="shared" ref="AZ14029:AZ14283" ca="1" si="233">RANDBETWEEN(100,400)*1000</f>
        <v>354000</v>
      </c>
      <c r="BA14029" s="138">
        <f t="shared" ref="BA14029:BA14283" ca="1" si="234">+AZ14029-1</f>
        <v>353999</v>
      </c>
      <c r="BB14029" s="138">
        <f t="shared" ref="BB14029:BB14283" ca="1" si="235">+AZ14029-BA14029</f>
        <v>1</v>
      </c>
    </row>
    <row r="14030" spans="52:54" ht="15.75" customHeight="1">
      <c r="AZ14030" s="138">
        <f t="shared" ca="1" si="233"/>
        <v>226000</v>
      </c>
      <c r="BA14030" s="138">
        <f t="shared" ca="1" si="234"/>
        <v>225999</v>
      </c>
      <c r="BB14030" s="138">
        <f t="shared" ca="1" si="235"/>
        <v>1</v>
      </c>
    </row>
    <row r="14031" spans="52:54" ht="15.75" customHeight="1">
      <c r="AZ14031" s="138">
        <f t="shared" ca="1" si="233"/>
        <v>285000</v>
      </c>
      <c r="BA14031" s="138">
        <f t="shared" ca="1" si="234"/>
        <v>284999</v>
      </c>
      <c r="BB14031" s="138">
        <f t="shared" ca="1" si="235"/>
        <v>1</v>
      </c>
    </row>
    <row r="14032" spans="52:54" ht="15.75" customHeight="1">
      <c r="AZ14032" s="138">
        <f t="shared" ca="1" si="233"/>
        <v>355000</v>
      </c>
      <c r="BA14032" s="138">
        <f t="shared" ca="1" si="234"/>
        <v>354999</v>
      </c>
      <c r="BB14032" s="138">
        <f t="shared" ca="1" si="235"/>
        <v>1</v>
      </c>
    </row>
    <row r="14033" spans="52:54" ht="15.75" customHeight="1">
      <c r="AZ14033" s="138">
        <f t="shared" ca="1" si="233"/>
        <v>284000</v>
      </c>
      <c r="BA14033" s="138">
        <f t="shared" ca="1" si="234"/>
        <v>283999</v>
      </c>
      <c r="BB14033" s="138">
        <f t="shared" ca="1" si="235"/>
        <v>1</v>
      </c>
    </row>
    <row r="14034" spans="52:54" ht="15.75" customHeight="1">
      <c r="AZ14034" s="138">
        <f t="shared" ca="1" si="233"/>
        <v>321000</v>
      </c>
      <c r="BA14034" s="138">
        <f t="shared" ca="1" si="234"/>
        <v>320999</v>
      </c>
      <c r="BB14034" s="138">
        <f t="shared" ca="1" si="235"/>
        <v>1</v>
      </c>
    </row>
    <row r="14035" spans="52:54" ht="15.75" customHeight="1">
      <c r="AZ14035" s="138">
        <f t="shared" ca="1" si="233"/>
        <v>313000</v>
      </c>
      <c r="BA14035" s="138">
        <f t="shared" ca="1" si="234"/>
        <v>312999</v>
      </c>
      <c r="BB14035" s="138">
        <f t="shared" ca="1" si="235"/>
        <v>1</v>
      </c>
    </row>
    <row r="14036" spans="52:54" ht="15.75" customHeight="1">
      <c r="AZ14036" s="138">
        <f t="shared" ca="1" si="233"/>
        <v>307000</v>
      </c>
      <c r="BA14036" s="138">
        <f t="shared" ca="1" si="234"/>
        <v>306999</v>
      </c>
      <c r="BB14036" s="138">
        <f t="shared" ca="1" si="235"/>
        <v>1</v>
      </c>
    </row>
    <row r="14037" spans="52:54" ht="15.75" customHeight="1">
      <c r="AZ14037" s="138">
        <f t="shared" ca="1" si="233"/>
        <v>194000</v>
      </c>
      <c r="BA14037" s="138">
        <f t="shared" ca="1" si="234"/>
        <v>193999</v>
      </c>
      <c r="BB14037" s="138">
        <f t="shared" ca="1" si="235"/>
        <v>1</v>
      </c>
    </row>
    <row r="14038" spans="52:54" ht="15.75" customHeight="1">
      <c r="AZ14038" s="138">
        <f t="shared" ca="1" si="233"/>
        <v>110000</v>
      </c>
      <c r="BA14038" s="138">
        <f t="shared" ca="1" si="234"/>
        <v>109999</v>
      </c>
      <c r="BB14038" s="138">
        <f t="shared" ca="1" si="235"/>
        <v>1</v>
      </c>
    </row>
    <row r="14039" spans="52:54" ht="15.75" customHeight="1">
      <c r="AZ14039" s="138">
        <f t="shared" ca="1" si="233"/>
        <v>149000</v>
      </c>
      <c r="BA14039" s="138">
        <f t="shared" ca="1" si="234"/>
        <v>148999</v>
      </c>
      <c r="BB14039" s="138">
        <f t="shared" ca="1" si="235"/>
        <v>1</v>
      </c>
    </row>
    <row r="14040" spans="52:54" ht="15.75" customHeight="1">
      <c r="AZ14040" s="138">
        <f t="shared" ca="1" si="233"/>
        <v>131000</v>
      </c>
      <c r="BA14040" s="138">
        <f t="shared" ca="1" si="234"/>
        <v>130999</v>
      </c>
      <c r="BB14040" s="138">
        <f t="shared" ca="1" si="235"/>
        <v>1</v>
      </c>
    </row>
    <row r="14041" spans="52:54" ht="15.75" customHeight="1">
      <c r="AZ14041" s="138">
        <f t="shared" ca="1" si="233"/>
        <v>317000</v>
      </c>
      <c r="BA14041" s="138">
        <f t="shared" ca="1" si="234"/>
        <v>316999</v>
      </c>
      <c r="BB14041" s="138">
        <f t="shared" ca="1" si="235"/>
        <v>1</v>
      </c>
    </row>
    <row r="14042" spans="52:54" ht="15.75" customHeight="1">
      <c r="AZ14042" s="138">
        <f t="shared" ca="1" si="233"/>
        <v>141000</v>
      </c>
      <c r="BA14042" s="138">
        <f t="shared" ca="1" si="234"/>
        <v>140999</v>
      </c>
      <c r="BB14042" s="138">
        <f t="shared" ca="1" si="235"/>
        <v>1</v>
      </c>
    </row>
    <row r="14043" spans="52:54" ht="15.75" customHeight="1">
      <c r="AZ14043" s="138">
        <f t="shared" ca="1" si="233"/>
        <v>300000</v>
      </c>
      <c r="BA14043" s="138">
        <f t="shared" ca="1" si="234"/>
        <v>299999</v>
      </c>
      <c r="BB14043" s="138">
        <f t="shared" ca="1" si="235"/>
        <v>1</v>
      </c>
    </row>
    <row r="14044" spans="52:54" ht="15.75" customHeight="1">
      <c r="AZ14044" s="138">
        <f t="shared" ca="1" si="233"/>
        <v>360000</v>
      </c>
      <c r="BA14044" s="138">
        <f t="shared" ca="1" si="234"/>
        <v>359999</v>
      </c>
      <c r="BB14044" s="138">
        <f t="shared" ca="1" si="235"/>
        <v>1</v>
      </c>
    </row>
    <row r="14045" spans="52:54" ht="15.75" customHeight="1">
      <c r="AZ14045" s="138">
        <f t="shared" ca="1" si="233"/>
        <v>276000</v>
      </c>
      <c r="BA14045" s="138">
        <f t="shared" ca="1" si="234"/>
        <v>275999</v>
      </c>
      <c r="BB14045" s="138">
        <f t="shared" ca="1" si="235"/>
        <v>1</v>
      </c>
    </row>
    <row r="14046" spans="52:54" ht="15.75" customHeight="1">
      <c r="AZ14046" s="138">
        <f t="shared" ca="1" si="233"/>
        <v>227000</v>
      </c>
      <c r="BA14046" s="138">
        <f t="shared" ca="1" si="234"/>
        <v>226999</v>
      </c>
      <c r="BB14046" s="138">
        <f t="shared" ca="1" si="235"/>
        <v>1</v>
      </c>
    </row>
    <row r="14047" spans="52:54" ht="15.75" customHeight="1">
      <c r="AZ14047" s="138">
        <f t="shared" ca="1" si="233"/>
        <v>261000</v>
      </c>
      <c r="BA14047" s="138">
        <f t="shared" ca="1" si="234"/>
        <v>260999</v>
      </c>
      <c r="BB14047" s="138">
        <f t="shared" ca="1" si="235"/>
        <v>1</v>
      </c>
    </row>
    <row r="14048" spans="52:54" ht="15.75" customHeight="1">
      <c r="AZ14048" s="138">
        <f t="shared" ca="1" si="233"/>
        <v>267000</v>
      </c>
      <c r="BA14048" s="138">
        <f t="shared" ca="1" si="234"/>
        <v>266999</v>
      </c>
      <c r="BB14048" s="138">
        <f t="shared" ca="1" si="235"/>
        <v>1</v>
      </c>
    </row>
    <row r="14049" spans="52:54" ht="15.75" customHeight="1">
      <c r="AZ14049" s="138">
        <f t="shared" ca="1" si="233"/>
        <v>298000</v>
      </c>
      <c r="BA14049" s="138">
        <f t="shared" ca="1" si="234"/>
        <v>297999</v>
      </c>
      <c r="BB14049" s="138">
        <f t="shared" ca="1" si="235"/>
        <v>1</v>
      </c>
    </row>
    <row r="14050" spans="52:54" ht="15.75" customHeight="1">
      <c r="AZ14050" s="138">
        <f t="shared" ca="1" si="233"/>
        <v>282000</v>
      </c>
      <c r="BA14050" s="138">
        <f t="shared" ca="1" si="234"/>
        <v>281999</v>
      </c>
      <c r="BB14050" s="138">
        <f t="shared" ca="1" si="235"/>
        <v>1</v>
      </c>
    </row>
    <row r="14051" spans="52:54" ht="15.75" customHeight="1">
      <c r="AZ14051" s="138">
        <f t="shared" ca="1" si="233"/>
        <v>275000</v>
      </c>
      <c r="BA14051" s="138">
        <f t="shared" ca="1" si="234"/>
        <v>274999</v>
      </c>
      <c r="BB14051" s="138">
        <f t="shared" ca="1" si="235"/>
        <v>1</v>
      </c>
    </row>
    <row r="14052" spans="52:54" ht="15.75" customHeight="1">
      <c r="AZ14052" s="138">
        <f t="shared" ca="1" si="233"/>
        <v>390000</v>
      </c>
      <c r="BA14052" s="138">
        <f t="shared" ca="1" si="234"/>
        <v>389999</v>
      </c>
      <c r="BB14052" s="138">
        <f t="shared" ca="1" si="235"/>
        <v>1</v>
      </c>
    </row>
    <row r="14053" spans="52:54" ht="15.75" customHeight="1">
      <c r="AZ14053" s="138">
        <f t="shared" ca="1" si="233"/>
        <v>114000</v>
      </c>
      <c r="BA14053" s="138">
        <f t="shared" ca="1" si="234"/>
        <v>113999</v>
      </c>
      <c r="BB14053" s="138">
        <f t="shared" ca="1" si="235"/>
        <v>1</v>
      </c>
    </row>
    <row r="14054" spans="52:54" ht="15.75" customHeight="1">
      <c r="AZ14054" s="138">
        <f t="shared" ca="1" si="233"/>
        <v>289000</v>
      </c>
      <c r="BA14054" s="138">
        <f t="shared" ca="1" si="234"/>
        <v>288999</v>
      </c>
      <c r="BB14054" s="138">
        <f t="shared" ca="1" si="235"/>
        <v>1</v>
      </c>
    </row>
    <row r="14055" spans="52:54" ht="15.75" customHeight="1">
      <c r="AZ14055" s="138">
        <f t="shared" ca="1" si="233"/>
        <v>156000</v>
      </c>
      <c r="BA14055" s="138">
        <f t="shared" ca="1" si="234"/>
        <v>155999</v>
      </c>
      <c r="BB14055" s="138">
        <f t="shared" ca="1" si="235"/>
        <v>1</v>
      </c>
    </row>
    <row r="14056" spans="52:54" ht="15.75" customHeight="1">
      <c r="AZ14056" s="138">
        <f t="shared" ca="1" si="233"/>
        <v>127000</v>
      </c>
      <c r="BA14056" s="138">
        <f t="shared" ca="1" si="234"/>
        <v>126999</v>
      </c>
      <c r="BB14056" s="138">
        <f t="shared" ca="1" si="235"/>
        <v>1</v>
      </c>
    </row>
    <row r="14057" spans="52:54" ht="15.75" customHeight="1">
      <c r="AZ14057" s="138">
        <f t="shared" ca="1" si="233"/>
        <v>208000</v>
      </c>
      <c r="BA14057" s="138">
        <f t="shared" ca="1" si="234"/>
        <v>207999</v>
      </c>
      <c r="BB14057" s="138">
        <f t="shared" ca="1" si="235"/>
        <v>1</v>
      </c>
    </row>
    <row r="14058" spans="52:54" ht="15.75" customHeight="1">
      <c r="AZ14058" s="138">
        <f t="shared" ca="1" si="233"/>
        <v>352000</v>
      </c>
      <c r="BA14058" s="138">
        <f t="shared" ca="1" si="234"/>
        <v>351999</v>
      </c>
      <c r="BB14058" s="138">
        <f t="shared" ca="1" si="235"/>
        <v>1</v>
      </c>
    </row>
    <row r="14059" spans="52:54" ht="15.75" customHeight="1">
      <c r="AZ14059" s="138">
        <f t="shared" ca="1" si="233"/>
        <v>145000</v>
      </c>
      <c r="BA14059" s="138">
        <f t="shared" ca="1" si="234"/>
        <v>144999</v>
      </c>
      <c r="BB14059" s="138">
        <f t="shared" ca="1" si="235"/>
        <v>1</v>
      </c>
    </row>
    <row r="14060" spans="52:54" ht="15.75" customHeight="1">
      <c r="AZ14060" s="138">
        <f t="shared" ca="1" si="233"/>
        <v>260000</v>
      </c>
      <c r="BA14060" s="138">
        <f t="shared" ca="1" si="234"/>
        <v>259999</v>
      </c>
      <c r="BB14060" s="138">
        <f t="shared" ca="1" si="235"/>
        <v>1</v>
      </c>
    </row>
    <row r="14061" spans="52:54" ht="15.75" customHeight="1">
      <c r="AZ14061" s="138">
        <f t="shared" ca="1" si="233"/>
        <v>253000</v>
      </c>
      <c r="BA14061" s="138">
        <f t="shared" ca="1" si="234"/>
        <v>252999</v>
      </c>
      <c r="BB14061" s="138">
        <f t="shared" ca="1" si="235"/>
        <v>1</v>
      </c>
    </row>
    <row r="14062" spans="52:54" ht="15.75" customHeight="1">
      <c r="AZ14062" s="138">
        <f t="shared" ca="1" si="233"/>
        <v>180000</v>
      </c>
      <c r="BA14062" s="138">
        <f t="shared" ca="1" si="234"/>
        <v>179999</v>
      </c>
      <c r="BB14062" s="138">
        <f t="shared" ca="1" si="235"/>
        <v>1</v>
      </c>
    </row>
    <row r="14063" spans="52:54" ht="15.75" customHeight="1">
      <c r="AZ14063" s="138">
        <f t="shared" ca="1" si="233"/>
        <v>357000</v>
      </c>
      <c r="BA14063" s="138">
        <f t="shared" ca="1" si="234"/>
        <v>356999</v>
      </c>
      <c r="BB14063" s="138">
        <f t="shared" ca="1" si="235"/>
        <v>1</v>
      </c>
    </row>
    <row r="14064" spans="52:54" ht="15.75" customHeight="1">
      <c r="AZ14064" s="138">
        <f t="shared" ca="1" si="233"/>
        <v>348000</v>
      </c>
      <c r="BA14064" s="138">
        <f t="shared" ca="1" si="234"/>
        <v>347999</v>
      </c>
      <c r="BB14064" s="138">
        <f t="shared" ca="1" si="235"/>
        <v>1</v>
      </c>
    </row>
    <row r="14065" spans="52:54" ht="15.75" customHeight="1">
      <c r="AZ14065" s="138">
        <f t="shared" ca="1" si="233"/>
        <v>111000</v>
      </c>
      <c r="BA14065" s="138">
        <f t="shared" ca="1" si="234"/>
        <v>110999</v>
      </c>
      <c r="BB14065" s="138">
        <f t="shared" ca="1" si="235"/>
        <v>1</v>
      </c>
    </row>
    <row r="14066" spans="52:54" ht="15.75" customHeight="1">
      <c r="AZ14066" s="138">
        <f t="shared" ca="1" si="233"/>
        <v>310000</v>
      </c>
      <c r="BA14066" s="138">
        <f t="shared" ca="1" si="234"/>
        <v>309999</v>
      </c>
      <c r="BB14066" s="138">
        <f t="shared" ca="1" si="235"/>
        <v>1</v>
      </c>
    </row>
    <row r="14067" spans="52:54" ht="15.75" customHeight="1">
      <c r="AZ14067" s="138">
        <f t="shared" ca="1" si="233"/>
        <v>291000</v>
      </c>
      <c r="BA14067" s="138">
        <f t="shared" ca="1" si="234"/>
        <v>290999</v>
      </c>
      <c r="BB14067" s="138">
        <f t="shared" ca="1" si="235"/>
        <v>1</v>
      </c>
    </row>
    <row r="14068" spans="52:54" ht="15.75" customHeight="1">
      <c r="AZ14068" s="138">
        <f t="shared" ca="1" si="233"/>
        <v>297000</v>
      </c>
      <c r="BA14068" s="138">
        <f t="shared" ca="1" si="234"/>
        <v>296999</v>
      </c>
      <c r="BB14068" s="138">
        <f t="shared" ca="1" si="235"/>
        <v>1</v>
      </c>
    </row>
    <row r="14069" spans="52:54" ht="15.75" customHeight="1">
      <c r="AZ14069" s="138">
        <f t="shared" ca="1" si="233"/>
        <v>259000</v>
      </c>
      <c r="BA14069" s="138">
        <f t="shared" ca="1" si="234"/>
        <v>258999</v>
      </c>
      <c r="BB14069" s="138">
        <f t="shared" ca="1" si="235"/>
        <v>1</v>
      </c>
    </row>
    <row r="14070" spans="52:54" ht="15.75" customHeight="1">
      <c r="AZ14070" s="138">
        <f t="shared" ca="1" si="233"/>
        <v>287000</v>
      </c>
      <c r="BA14070" s="138">
        <f t="shared" ca="1" si="234"/>
        <v>286999</v>
      </c>
      <c r="BB14070" s="138">
        <f t="shared" ca="1" si="235"/>
        <v>1</v>
      </c>
    </row>
    <row r="14071" spans="52:54" ht="15.75" customHeight="1">
      <c r="AZ14071" s="138">
        <f t="shared" ca="1" si="233"/>
        <v>206000</v>
      </c>
      <c r="BA14071" s="138">
        <f t="shared" ca="1" si="234"/>
        <v>205999</v>
      </c>
      <c r="BB14071" s="138">
        <f t="shared" ca="1" si="235"/>
        <v>1</v>
      </c>
    </row>
    <row r="14072" spans="52:54" ht="15.75" customHeight="1">
      <c r="AZ14072" s="138">
        <f t="shared" ca="1" si="233"/>
        <v>253000</v>
      </c>
      <c r="BA14072" s="138">
        <f t="shared" ca="1" si="234"/>
        <v>252999</v>
      </c>
      <c r="BB14072" s="138">
        <f t="shared" ca="1" si="235"/>
        <v>1</v>
      </c>
    </row>
    <row r="14073" spans="52:54" ht="15.75" customHeight="1">
      <c r="AZ14073" s="138">
        <f t="shared" ca="1" si="233"/>
        <v>299000</v>
      </c>
      <c r="BA14073" s="138">
        <f t="shared" ca="1" si="234"/>
        <v>298999</v>
      </c>
      <c r="BB14073" s="138">
        <f t="shared" ca="1" si="235"/>
        <v>1</v>
      </c>
    </row>
    <row r="14074" spans="52:54" ht="15.75" customHeight="1">
      <c r="AZ14074" s="138">
        <f t="shared" ca="1" si="233"/>
        <v>249000</v>
      </c>
      <c r="BA14074" s="138">
        <f t="shared" ca="1" si="234"/>
        <v>248999</v>
      </c>
      <c r="BB14074" s="138">
        <f t="shared" ca="1" si="235"/>
        <v>1</v>
      </c>
    </row>
    <row r="14075" spans="52:54" ht="15.75" customHeight="1">
      <c r="AZ14075" s="138">
        <f t="shared" ca="1" si="233"/>
        <v>228000</v>
      </c>
      <c r="BA14075" s="138">
        <f t="shared" ca="1" si="234"/>
        <v>227999</v>
      </c>
      <c r="BB14075" s="138">
        <f t="shared" ca="1" si="235"/>
        <v>1</v>
      </c>
    </row>
    <row r="14076" spans="52:54" ht="15.75" customHeight="1">
      <c r="AZ14076" s="138">
        <f t="shared" ca="1" si="233"/>
        <v>195000</v>
      </c>
      <c r="BA14076" s="138">
        <f t="shared" ca="1" si="234"/>
        <v>194999</v>
      </c>
      <c r="BB14076" s="138">
        <f t="shared" ca="1" si="235"/>
        <v>1</v>
      </c>
    </row>
    <row r="14077" spans="52:54" ht="15.75" customHeight="1">
      <c r="AZ14077" s="138">
        <f t="shared" ca="1" si="233"/>
        <v>135000</v>
      </c>
      <c r="BA14077" s="138">
        <f t="shared" ca="1" si="234"/>
        <v>134999</v>
      </c>
      <c r="BB14077" s="138">
        <f t="shared" ca="1" si="235"/>
        <v>1</v>
      </c>
    </row>
    <row r="14078" spans="52:54" ht="15.75" customHeight="1">
      <c r="AZ14078" s="138">
        <f t="shared" ca="1" si="233"/>
        <v>129000</v>
      </c>
      <c r="BA14078" s="138">
        <f t="shared" ca="1" si="234"/>
        <v>128999</v>
      </c>
      <c r="BB14078" s="138">
        <f t="shared" ca="1" si="235"/>
        <v>1</v>
      </c>
    </row>
    <row r="14079" spans="52:54" ht="15.75" customHeight="1">
      <c r="AZ14079" s="138">
        <f t="shared" ca="1" si="233"/>
        <v>365000</v>
      </c>
      <c r="BA14079" s="138">
        <f t="shared" ca="1" si="234"/>
        <v>364999</v>
      </c>
      <c r="BB14079" s="138">
        <f t="shared" ca="1" si="235"/>
        <v>1</v>
      </c>
    </row>
    <row r="14080" spans="52:54" ht="15.75" customHeight="1">
      <c r="AZ14080" s="138">
        <f t="shared" ca="1" si="233"/>
        <v>332000</v>
      </c>
      <c r="BA14080" s="138">
        <f t="shared" ca="1" si="234"/>
        <v>331999</v>
      </c>
      <c r="BB14080" s="138">
        <f t="shared" ca="1" si="235"/>
        <v>1</v>
      </c>
    </row>
    <row r="14081" spans="52:54" ht="15.75" customHeight="1">
      <c r="AZ14081" s="138">
        <f t="shared" ca="1" si="233"/>
        <v>232000</v>
      </c>
      <c r="BA14081" s="138">
        <f t="shared" ca="1" si="234"/>
        <v>231999</v>
      </c>
      <c r="BB14081" s="138">
        <f t="shared" ca="1" si="235"/>
        <v>1</v>
      </c>
    </row>
    <row r="14082" spans="52:54" ht="15.75" customHeight="1">
      <c r="AZ14082" s="138">
        <f t="shared" ca="1" si="233"/>
        <v>123000</v>
      </c>
      <c r="BA14082" s="138">
        <f t="shared" ca="1" si="234"/>
        <v>122999</v>
      </c>
      <c r="BB14082" s="138">
        <f t="shared" ca="1" si="235"/>
        <v>1</v>
      </c>
    </row>
    <row r="14083" spans="52:54" ht="15.75" customHeight="1">
      <c r="AZ14083" s="138">
        <f t="shared" ca="1" si="233"/>
        <v>201000</v>
      </c>
      <c r="BA14083" s="138">
        <f t="shared" ca="1" si="234"/>
        <v>200999</v>
      </c>
      <c r="BB14083" s="138">
        <f t="shared" ca="1" si="235"/>
        <v>1</v>
      </c>
    </row>
    <row r="14084" spans="52:54" ht="15.75" customHeight="1">
      <c r="AZ14084" s="138">
        <f t="shared" ca="1" si="233"/>
        <v>396000</v>
      </c>
      <c r="BA14084" s="138">
        <f t="shared" ca="1" si="234"/>
        <v>395999</v>
      </c>
      <c r="BB14084" s="138">
        <f t="shared" ca="1" si="235"/>
        <v>1</v>
      </c>
    </row>
    <row r="14085" spans="52:54" ht="15.75" customHeight="1">
      <c r="AZ14085" s="138">
        <f t="shared" ca="1" si="233"/>
        <v>228000</v>
      </c>
      <c r="BA14085" s="138">
        <f t="shared" ca="1" si="234"/>
        <v>227999</v>
      </c>
      <c r="BB14085" s="138">
        <f t="shared" ca="1" si="235"/>
        <v>1</v>
      </c>
    </row>
    <row r="14086" spans="52:54" ht="15.75" customHeight="1">
      <c r="AZ14086" s="138">
        <f t="shared" ca="1" si="233"/>
        <v>358000</v>
      </c>
      <c r="BA14086" s="138">
        <f t="shared" ca="1" si="234"/>
        <v>357999</v>
      </c>
      <c r="BB14086" s="138">
        <f t="shared" ca="1" si="235"/>
        <v>1</v>
      </c>
    </row>
    <row r="14087" spans="52:54" ht="15.75" customHeight="1">
      <c r="AZ14087" s="138">
        <f t="shared" ca="1" si="233"/>
        <v>388000</v>
      </c>
      <c r="BA14087" s="138">
        <f t="shared" ca="1" si="234"/>
        <v>387999</v>
      </c>
      <c r="BB14087" s="138">
        <f t="shared" ca="1" si="235"/>
        <v>1</v>
      </c>
    </row>
    <row r="14088" spans="52:54" ht="15.75" customHeight="1">
      <c r="AZ14088" s="138">
        <f t="shared" ca="1" si="233"/>
        <v>172000</v>
      </c>
      <c r="BA14088" s="138">
        <f t="shared" ca="1" si="234"/>
        <v>171999</v>
      </c>
      <c r="BB14088" s="138">
        <f t="shared" ca="1" si="235"/>
        <v>1</v>
      </c>
    </row>
    <row r="14089" spans="52:54" ht="15.75" customHeight="1">
      <c r="AZ14089" s="138">
        <f t="shared" ca="1" si="233"/>
        <v>248000</v>
      </c>
      <c r="BA14089" s="138">
        <f t="shared" ca="1" si="234"/>
        <v>247999</v>
      </c>
      <c r="BB14089" s="138">
        <f t="shared" ca="1" si="235"/>
        <v>1</v>
      </c>
    </row>
    <row r="14090" spans="52:54" ht="15.75" customHeight="1">
      <c r="AZ14090" s="138">
        <f t="shared" ca="1" si="233"/>
        <v>391000</v>
      </c>
      <c r="BA14090" s="138">
        <f t="shared" ca="1" si="234"/>
        <v>390999</v>
      </c>
      <c r="BB14090" s="138">
        <f t="shared" ca="1" si="235"/>
        <v>1</v>
      </c>
    </row>
    <row r="14091" spans="52:54" ht="15.75" customHeight="1">
      <c r="AZ14091" s="138">
        <f t="shared" ca="1" si="233"/>
        <v>144000</v>
      </c>
      <c r="BA14091" s="138">
        <f t="shared" ca="1" si="234"/>
        <v>143999</v>
      </c>
      <c r="BB14091" s="138">
        <f t="shared" ca="1" si="235"/>
        <v>1</v>
      </c>
    </row>
    <row r="14092" spans="52:54" ht="15.75" customHeight="1">
      <c r="AZ14092" s="138">
        <f t="shared" ca="1" si="233"/>
        <v>145000</v>
      </c>
      <c r="BA14092" s="138">
        <f t="shared" ca="1" si="234"/>
        <v>144999</v>
      </c>
      <c r="BB14092" s="138">
        <f t="shared" ca="1" si="235"/>
        <v>1</v>
      </c>
    </row>
    <row r="14093" spans="52:54" ht="15.75" customHeight="1">
      <c r="AZ14093" s="138">
        <f t="shared" ca="1" si="233"/>
        <v>193000</v>
      </c>
      <c r="BA14093" s="138">
        <f t="shared" ca="1" si="234"/>
        <v>192999</v>
      </c>
      <c r="BB14093" s="138">
        <f t="shared" ca="1" si="235"/>
        <v>1</v>
      </c>
    </row>
    <row r="14094" spans="52:54" ht="15.75" customHeight="1">
      <c r="AZ14094" s="138">
        <f t="shared" ca="1" si="233"/>
        <v>379000</v>
      </c>
      <c r="BA14094" s="138">
        <f t="shared" ca="1" si="234"/>
        <v>378999</v>
      </c>
      <c r="BB14094" s="138">
        <f t="shared" ca="1" si="235"/>
        <v>1</v>
      </c>
    </row>
    <row r="14095" spans="52:54" ht="15.75" customHeight="1">
      <c r="AZ14095" s="138">
        <f t="shared" ca="1" si="233"/>
        <v>168000</v>
      </c>
      <c r="BA14095" s="138">
        <f t="shared" ca="1" si="234"/>
        <v>167999</v>
      </c>
      <c r="BB14095" s="138">
        <f t="shared" ca="1" si="235"/>
        <v>1</v>
      </c>
    </row>
    <row r="14096" spans="52:54" ht="15.75" customHeight="1">
      <c r="AZ14096" s="138">
        <f t="shared" ca="1" si="233"/>
        <v>286000</v>
      </c>
      <c r="BA14096" s="138">
        <f t="shared" ca="1" si="234"/>
        <v>285999</v>
      </c>
      <c r="BB14096" s="138">
        <f t="shared" ca="1" si="235"/>
        <v>1</v>
      </c>
    </row>
    <row r="14097" spans="52:54" ht="15.75" customHeight="1">
      <c r="AZ14097" s="138">
        <f t="shared" ca="1" si="233"/>
        <v>158000</v>
      </c>
      <c r="BA14097" s="138">
        <f t="shared" ca="1" si="234"/>
        <v>157999</v>
      </c>
      <c r="BB14097" s="138">
        <f t="shared" ca="1" si="235"/>
        <v>1</v>
      </c>
    </row>
    <row r="14098" spans="52:54" ht="15.75" customHeight="1">
      <c r="AZ14098" s="138">
        <f t="shared" ca="1" si="233"/>
        <v>368000</v>
      </c>
      <c r="BA14098" s="138">
        <f t="shared" ca="1" si="234"/>
        <v>367999</v>
      </c>
      <c r="BB14098" s="138">
        <f t="shared" ca="1" si="235"/>
        <v>1</v>
      </c>
    </row>
    <row r="14099" spans="52:54" ht="15.75" customHeight="1">
      <c r="AZ14099" s="138">
        <f t="shared" ca="1" si="233"/>
        <v>225000</v>
      </c>
      <c r="BA14099" s="138">
        <f t="shared" ca="1" si="234"/>
        <v>224999</v>
      </c>
      <c r="BB14099" s="138">
        <f t="shared" ca="1" si="235"/>
        <v>1</v>
      </c>
    </row>
    <row r="14100" spans="52:54" ht="15.75" customHeight="1">
      <c r="AZ14100" s="138">
        <f t="shared" ca="1" si="233"/>
        <v>113000</v>
      </c>
      <c r="BA14100" s="138">
        <f t="shared" ca="1" si="234"/>
        <v>112999</v>
      </c>
      <c r="BB14100" s="138">
        <f t="shared" ca="1" si="235"/>
        <v>1</v>
      </c>
    </row>
    <row r="14101" spans="52:54" ht="15.75" customHeight="1">
      <c r="AZ14101" s="138">
        <f t="shared" ca="1" si="233"/>
        <v>184000</v>
      </c>
      <c r="BA14101" s="138">
        <f t="shared" ca="1" si="234"/>
        <v>183999</v>
      </c>
      <c r="BB14101" s="138">
        <f t="shared" ca="1" si="235"/>
        <v>1</v>
      </c>
    </row>
    <row r="14102" spans="52:54" ht="15.75" customHeight="1">
      <c r="AZ14102" s="138">
        <f t="shared" ca="1" si="233"/>
        <v>174000</v>
      </c>
      <c r="BA14102" s="138">
        <f t="shared" ca="1" si="234"/>
        <v>173999</v>
      </c>
      <c r="BB14102" s="138">
        <f t="shared" ca="1" si="235"/>
        <v>1</v>
      </c>
    </row>
    <row r="14103" spans="52:54" ht="15.75" customHeight="1">
      <c r="AZ14103" s="138">
        <f t="shared" ca="1" si="233"/>
        <v>264000</v>
      </c>
      <c r="BA14103" s="138">
        <f t="shared" ca="1" si="234"/>
        <v>263999</v>
      </c>
      <c r="BB14103" s="138">
        <f t="shared" ca="1" si="235"/>
        <v>1</v>
      </c>
    </row>
    <row r="14104" spans="52:54" ht="15.75" customHeight="1">
      <c r="AZ14104" s="138">
        <f t="shared" ca="1" si="233"/>
        <v>240000</v>
      </c>
      <c r="BA14104" s="138">
        <f t="shared" ca="1" si="234"/>
        <v>239999</v>
      </c>
      <c r="BB14104" s="138">
        <f t="shared" ca="1" si="235"/>
        <v>1</v>
      </c>
    </row>
    <row r="14105" spans="52:54" ht="15.75" customHeight="1">
      <c r="AZ14105" s="138">
        <f t="shared" ca="1" si="233"/>
        <v>396000</v>
      </c>
      <c r="BA14105" s="138">
        <f t="shared" ca="1" si="234"/>
        <v>395999</v>
      </c>
      <c r="BB14105" s="138">
        <f t="shared" ca="1" si="235"/>
        <v>1</v>
      </c>
    </row>
    <row r="14106" spans="52:54" ht="15.75" customHeight="1">
      <c r="AZ14106" s="138">
        <f t="shared" ca="1" si="233"/>
        <v>350000</v>
      </c>
      <c r="BA14106" s="138">
        <f t="shared" ca="1" si="234"/>
        <v>349999</v>
      </c>
      <c r="BB14106" s="138">
        <f t="shared" ca="1" si="235"/>
        <v>1</v>
      </c>
    </row>
    <row r="14107" spans="52:54" ht="15.75" customHeight="1">
      <c r="AZ14107" s="138">
        <f t="shared" ca="1" si="233"/>
        <v>117000</v>
      </c>
      <c r="BA14107" s="138">
        <f t="shared" ca="1" si="234"/>
        <v>116999</v>
      </c>
      <c r="BB14107" s="138">
        <f t="shared" ca="1" si="235"/>
        <v>1</v>
      </c>
    </row>
    <row r="14108" spans="52:54" ht="15.75" customHeight="1">
      <c r="AZ14108" s="138">
        <f t="shared" ca="1" si="233"/>
        <v>104000</v>
      </c>
      <c r="BA14108" s="138">
        <f t="shared" ca="1" si="234"/>
        <v>103999</v>
      </c>
      <c r="BB14108" s="138">
        <f t="shared" ca="1" si="235"/>
        <v>1</v>
      </c>
    </row>
    <row r="14109" spans="52:54" ht="15.75" customHeight="1">
      <c r="AZ14109" s="138">
        <f t="shared" ca="1" si="233"/>
        <v>298000</v>
      </c>
      <c r="BA14109" s="138">
        <f t="shared" ca="1" si="234"/>
        <v>297999</v>
      </c>
      <c r="BB14109" s="138">
        <f t="shared" ca="1" si="235"/>
        <v>1</v>
      </c>
    </row>
    <row r="14110" spans="52:54" ht="15.75" customHeight="1">
      <c r="AZ14110" s="138">
        <f t="shared" ca="1" si="233"/>
        <v>273000</v>
      </c>
      <c r="BA14110" s="138">
        <f t="shared" ca="1" si="234"/>
        <v>272999</v>
      </c>
      <c r="BB14110" s="138">
        <f t="shared" ca="1" si="235"/>
        <v>1</v>
      </c>
    </row>
    <row r="14111" spans="52:54" ht="15.75" customHeight="1">
      <c r="AZ14111" s="138">
        <f t="shared" ca="1" si="233"/>
        <v>105000</v>
      </c>
      <c r="BA14111" s="138">
        <f t="shared" ca="1" si="234"/>
        <v>104999</v>
      </c>
      <c r="BB14111" s="138">
        <f t="shared" ca="1" si="235"/>
        <v>1</v>
      </c>
    </row>
    <row r="14112" spans="52:54" ht="15.75" customHeight="1">
      <c r="AZ14112" s="138">
        <f t="shared" ca="1" si="233"/>
        <v>390000</v>
      </c>
      <c r="BA14112" s="138">
        <f t="shared" ca="1" si="234"/>
        <v>389999</v>
      </c>
      <c r="BB14112" s="138">
        <f t="shared" ca="1" si="235"/>
        <v>1</v>
      </c>
    </row>
    <row r="14113" spans="52:54" ht="15.75" customHeight="1">
      <c r="AZ14113" s="138">
        <f t="shared" ca="1" si="233"/>
        <v>188000</v>
      </c>
      <c r="BA14113" s="138">
        <f t="shared" ca="1" si="234"/>
        <v>187999</v>
      </c>
      <c r="BB14113" s="138">
        <f t="shared" ca="1" si="235"/>
        <v>1</v>
      </c>
    </row>
    <row r="14114" spans="52:54" ht="15.75" customHeight="1">
      <c r="AZ14114" s="138">
        <f t="shared" ca="1" si="233"/>
        <v>254000</v>
      </c>
      <c r="BA14114" s="138">
        <f t="shared" ca="1" si="234"/>
        <v>253999</v>
      </c>
      <c r="BB14114" s="138">
        <f t="shared" ca="1" si="235"/>
        <v>1</v>
      </c>
    </row>
    <row r="14115" spans="52:54" ht="15.75" customHeight="1">
      <c r="AZ14115" s="138">
        <f t="shared" ca="1" si="233"/>
        <v>181000</v>
      </c>
      <c r="BA14115" s="138">
        <f t="shared" ca="1" si="234"/>
        <v>180999</v>
      </c>
      <c r="BB14115" s="138">
        <f t="shared" ca="1" si="235"/>
        <v>1</v>
      </c>
    </row>
    <row r="14116" spans="52:54" ht="15.75" customHeight="1">
      <c r="AZ14116" s="138">
        <f t="shared" ca="1" si="233"/>
        <v>229000</v>
      </c>
      <c r="BA14116" s="138">
        <f t="shared" ca="1" si="234"/>
        <v>228999</v>
      </c>
      <c r="BB14116" s="138">
        <f t="shared" ca="1" si="235"/>
        <v>1</v>
      </c>
    </row>
    <row r="14117" spans="52:54" ht="15.75" customHeight="1">
      <c r="AZ14117" s="138">
        <f t="shared" ca="1" si="233"/>
        <v>101000</v>
      </c>
      <c r="BA14117" s="138">
        <f t="shared" ca="1" si="234"/>
        <v>100999</v>
      </c>
      <c r="BB14117" s="138">
        <f t="shared" ca="1" si="235"/>
        <v>1</v>
      </c>
    </row>
    <row r="14118" spans="52:54" ht="15.75" customHeight="1">
      <c r="AZ14118" s="138">
        <f t="shared" ca="1" si="233"/>
        <v>347000</v>
      </c>
      <c r="BA14118" s="138">
        <f t="shared" ca="1" si="234"/>
        <v>346999</v>
      </c>
      <c r="BB14118" s="138">
        <f t="shared" ca="1" si="235"/>
        <v>1</v>
      </c>
    </row>
    <row r="14119" spans="52:54" ht="15.75" customHeight="1">
      <c r="AZ14119" s="138">
        <f t="shared" ca="1" si="233"/>
        <v>332000</v>
      </c>
      <c r="BA14119" s="138">
        <f t="shared" ca="1" si="234"/>
        <v>331999</v>
      </c>
      <c r="BB14119" s="138">
        <f t="shared" ca="1" si="235"/>
        <v>1</v>
      </c>
    </row>
    <row r="14120" spans="52:54" ht="15.75" customHeight="1">
      <c r="AZ14120" s="138">
        <f t="shared" ca="1" si="233"/>
        <v>385000</v>
      </c>
      <c r="BA14120" s="138">
        <f t="shared" ca="1" si="234"/>
        <v>384999</v>
      </c>
      <c r="BB14120" s="138">
        <f t="shared" ca="1" si="235"/>
        <v>1</v>
      </c>
    </row>
    <row r="14121" spans="52:54" ht="15.75" customHeight="1">
      <c r="AZ14121" s="138">
        <f t="shared" ca="1" si="233"/>
        <v>230000</v>
      </c>
      <c r="BA14121" s="138">
        <f t="shared" ca="1" si="234"/>
        <v>229999</v>
      </c>
      <c r="BB14121" s="138">
        <f t="shared" ca="1" si="235"/>
        <v>1</v>
      </c>
    </row>
    <row r="14122" spans="52:54" ht="15.75" customHeight="1">
      <c r="AZ14122" s="138">
        <f t="shared" ca="1" si="233"/>
        <v>319000</v>
      </c>
      <c r="BA14122" s="138">
        <f t="shared" ca="1" si="234"/>
        <v>318999</v>
      </c>
      <c r="BB14122" s="138">
        <f t="shared" ca="1" si="235"/>
        <v>1</v>
      </c>
    </row>
    <row r="14123" spans="52:54" ht="15.75" customHeight="1">
      <c r="AZ14123" s="138">
        <f t="shared" ca="1" si="233"/>
        <v>281000</v>
      </c>
      <c r="BA14123" s="138">
        <f t="shared" ca="1" si="234"/>
        <v>280999</v>
      </c>
      <c r="BB14123" s="138">
        <f t="shared" ca="1" si="235"/>
        <v>1</v>
      </c>
    </row>
    <row r="14124" spans="52:54" ht="15.75" customHeight="1">
      <c r="AZ14124" s="138">
        <f t="shared" ca="1" si="233"/>
        <v>155000</v>
      </c>
      <c r="BA14124" s="138">
        <f t="shared" ca="1" si="234"/>
        <v>154999</v>
      </c>
      <c r="BB14124" s="138">
        <f t="shared" ca="1" si="235"/>
        <v>1</v>
      </c>
    </row>
    <row r="14125" spans="52:54" ht="15.75" customHeight="1">
      <c r="AZ14125" s="138">
        <f t="shared" ca="1" si="233"/>
        <v>135000</v>
      </c>
      <c r="BA14125" s="138">
        <f t="shared" ca="1" si="234"/>
        <v>134999</v>
      </c>
      <c r="BB14125" s="138">
        <f t="shared" ca="1" si="235"/>
        <v>1</v>
      </c>
    </row>
    <row r="14126" spans="52:54" ht="15.75" customHeight="1">
      <c r="AZ14126" s="138">
        <f t="shared" ca="1" si="233"/>
        <v>114000</v>
      </c>
      <c r="BA14126" s="138">
        <f t="shared" ca="1" si="234"/>
        <v>113999</v>
      </c>
      <c r="BB14126" s="138">
        <f t="shared" ca="1" si="235"/>
        <v>1</v>
      </c>
    </row>
    <row r="14127" spans="52:54" ht="15.75" customHeight="1">
      <c r="AZ14127" s="138">
        <f t="shared" ca="1" si="233"/>
        <v>224000</v>
      </c>
      <c r="BA14127" s="138">
        <f t="shared" ca="1" si="234"/>
        <v>223999</v>
      </c>
      <c r="BB14127" s="138">
        <f t="shared" ca="1" si="235"/>
        <v>1</v>
      </c>
    </row>
    <row r="14128" spans="52:54" ht="15.75" customHeight="1">
      <c r="AZ14128" s="138">
        <f t="shared" ca="1" si="233"/>
        <v>117000</v>
      </c>
      <c r="BA14128" s="138">
        <f t="shared" ca="1" si="234"/>
        <v>116999</v>
      </c>
      <c r="BB14128" s="138">
        <f t="shared" ca="1" si="235"/>
        <v>1</v>
      </c>
    </row>
    <row r="14129" spans="52:54" ht="15.75" customHeight="1">
      <c r="AZ14129" s="138">
        <f t="shared" ca="1" si="233"/>
        <v>330000</v>
      </c>
      <c r="BA14129" s="138">
        <f t="shared" ca="1" si="234"/>
        <v>329999</v>
      </c>
      <c r="BB14129" s="138">
        <f t="shared" ca="1" si="235"/>
        <v>1</v>
      </c>
    </row>
    <row r="14130" spans="52:54" ht="15.75" customHeight="1">
      <c r="AZ14130" s="138">
        <f t="shared" ca="1" si="233"/>
        <v>154000</v>
      </c>
      <c r="BA14130" s="138">
        <f t="shared" ca="1" si="234"/>
        <v>153999</v>
      </c>
      <c r="BB14130" s="138">
        <f t="shared" ca="1" si="235"/>
        <v>1</v>
      </c>
    </row>
    <row r="14131" spans="52:54" ht="15.75" customHeight="1">
      <c r="AZ14131" s="138">
        <f t="shared" ca="1" si="233"/>
        <v>312000</v>
      </c>
      <c r="BA14131" s="138">
        <f t="shared" ca="1" si="234"/>
        <v>311999</v>
      </c>
      <c r="BB14131" s="138">
        <f t="shared" ca="1" si="235"/>
        <v>1</v>
      </c>
    </row>
    <row r="14132" spans="52:54" ht="15.75" customHeight="1">
      <c r="AZ14132" s="138">
        <f t="shared" ca="1" si="233"/>
        <v>106000</v>
      </c>
      <c r="BA14132" s="138">
        <f t="shared" ca="1" si="234"/>
        <v>105999</v>
      </c>
      <c r="BB14132" s="138">
        <f t="shared" ca="1" si="235"/>
        <v>1</v>
      </c>
    </row>
    <row r="14133" spans="52:54" ht="15.75" customHeight="1">
      <c r="AZ14133" s="138">
        <f t="shared" ca="1" si="233"/>
        <v>230000</v>
      </c>
      <c r="BA14133" s="138">
        <f t="shared" ca="1" si="234"/>
        <v>229999</v>
      </c>
      <c r="BB14133" s="138">
        <f t="shared" ca="1" si="235"/>
        <v>1</v>
      </c>
    </row>
    <row r="14134" spans="52:54" ht="15.75" customHeight="1">
      <c r="AZ14134" s="138">
        <f t="shared" ca="1" si="233"/>
        <v>247000</v>
      </c>
      <c r="BA14134" s="138">
        <f t="shared" ca="1" si="234"/>
        <v>246999</v>
      </c>
      <c r="BB14134" s="138">
        <f t="shared" ca="1" si="235"/>
        <v>1</v>
      </c>
    </row>
    <row r="14135" spans="52:54" ht="15.75" customHeight="1">
      <c r="AZ14135" s="138">
        <f t="shared" ca="1" si="233"/>
        <v>101000</v>
      </c>
      <c r="BA14135" s="138">
        <f t="shared" ca="1" si="234"/>
        <v>100999</v>
      </c>
      <c r="BB14135" s="138">
        <f t="shared" ca="1" si="235"/>
        <v>1</v>
      </c>
    </row>
    <row r="14136" spans="52:54" ht="15.75" customHeight="1">
      <c r="AZ14136" s="138">
        <f t="shared" ca="1" si="233"/>
        <v>332000</v>
      </c>
      <c r="BA14136" s="138">
        <f t="shared" ca="1" si="234"/>
        <v>331999</v>
      </c>
      <c r="BB14136" s="138">
        <f t="shared" ca="1" si="235"/>
        <v>1</v>
      </c>
    </row>
    <row r="14137" spans="52:54" ht="15.75" customHeight="1">
      <c r="AZ14137" s="138">
        <f t="shared" ca="1" si="233"/>
        <v>127000</v>
      </c>
      <c r="BA14137" s="138">
        <f t="shared" ca="1" si="234"/>
        <v>126999</v>
      </c>
      <c r="BB14137" s="138">
        <f t="shared" ca="1" si="235"/>
        <v>1</v>
      </c>
    </row>
    <row r="14138" spans="52:54" ht="15.75" customHeight="1">
      <c r="AZ14138" s="138">
        <f t="shared" ca="1" si="233"/>
        <v>238000</v>
      </c>
      <c r="BA14138" s="138">
        <f t="shared" ca="1" si="234"/>
        <v>237999</v>
      </c>
      <c r="BB14138" s="138">
        <f t="shared" ca="1" si="235"/>
        <v>1</v>
      </c>
    </row>
    <row r="14139" spans="52:54" ht="15.75" customHeight="1">
      <c r="AZ14139" s="138">
        <f t="shared" ca="1" si="233"/>
        <v>188000</v>
      </c>
      <c r="BA14139" s="138">
        <f t="shared" ca="1" si="234"/>
        <v>187999</v>
      </c>
      <c r="BB14139" s="138">
        <f t="shared" ca="1" si="235"/>
        <v>1</v>
      </c>
    </row>
    <row r="14140" spans="52:54" ht="15.75" customHeight="1">
      <c r="AZ14140" s="138">
        <f t="shared" ca="1" si="233"/>
        <v>336000</v>
      </c>
      <c r="BA14140" s="138">
        <f t="shared" ca="1" si="234"/>
        <v>335999</v>
      </c>
      <c r="BB14140" s="138">
        <f t="shared" ca="1" si="235"/>
        <v>1</v>
      </c>
    </row>
    <row r="14141" spans="52:54" ht="15.75" customHeight="1">
      <c r="AZ14141" s="138">
        <f t="shared" ca="1" si="233"/>
        <v>171000</v>
      </c>
      <c r="BA14141" s="138">
        <f t="shared" ca="1" si="234"/>
        <v>170999</v>
      </c>
      <c r="BB14141" s="138">
        <f t="shared" ca="1" si="235"/>
        <v>1</v>
      </c>
    </row>
    <row r="14142" spans="52:54" ht="15.75" customHeight="1">
      <c r="AZ14142" s="138">
        <f t="shared" ca="1" si="233"/>
        <v>396000</v>
      </c>
      <c r="BA14142" s="138">
        <f t="shared" ca="1" si="234"/>
        <v>395999</v>
      </c>
      <c r="BB14142" s="138">
        <f t="shared" ca="1" si="235"/>
        <v>1</v>
      </c>
    </row>
    <row r="14143" spans="52:54" ht="15.75" customHeight="1">
      <c r="AZ14143" s="138">
        <f t="shared" ca="1" si="233"/>
        <v>364000</v>
      </c>
      <c r="BA14143" s="138">
        <f t="shared" ca="1" si="234"/>
        <v>363999</v>
      </c>
      <c r="BB14143" s="138">
        <f t="shared" ca="1" si="235"/>
        <v>1</v>
      </c>
    </row>
    <row r="14144" spans="52:54" ht="15.75" customHeight="1">
      <c r="AZ14144" s="138">
        <f t="shared" ca="1" si="233"/>
        <v>296000</v>
      </c>
      <c r="BA14144" s="138">
        <f t="shared" ca="1" si="234"/>
        <v>295999</v>
      </c>
      <c r="BB14144" s="138">
        <f t="shared" ca="1" si="235"/>
        <v>1</v>
      </c>
    </row>
    <row r="14145" spans="52:54" ht="15.75" customHeight="1">
      <c r="AZ14145" s="138">
        <f t="shared" ca="1" si="233"/>
        <v>345000</v>
      </c>
      <c r="BA14145" s="138">
        <f t="shared" ca="1" si="234"/>
        <v>344999</v>
      </c>
      <c r="BB14145" s="138">
        <f t="shared" ca="1" si="235"/>
        <v>1</v>
      </c>
    </row>
    <row r="14146" spans="52:54" ht="15.75" customHeight="1">
      <c r="AZ14146" s="138">
        <f t="shared" ca="1" si="233"/>
        <v>148000</v>
      </c>
      <c r="BA14146" s="138">
        <f t="shared" ca="1" si="234"/>
        <v>147999</v>
      </c>
      <c r="BB14146" s="138">
        <f t="shared" ca="1" si="235"/>
        <v>1</v>
      </c>
    </row>
    <row r="14147" spans="52:54" ht="15.75" customHeight="1">
      <c r="AZ14147" s="138">
        <f t="shared" ca="1" si="233"/>
        <v>320000</v>
      </c>
      <c r="BA14147" s="138">
        <f t="shared" ca="1" si="234"/>
        <v>319999</v>
      </c>
      <c r="BB14147" s="138">
        <f t="shared" ca="1" si="235"/>
        <v>1</v>
      </c>
    </row>
    <row r="14148" spans="52:54" ht="15.75" customHeight="1">
      <c r="AZ14148" s="138">
        <f t="shared" ca="1" si="233"/>
        <v>161000</v>
      </c>
      <c r="BA14148" s="138">
        <f t="shared" ca="1" si="234"/>
        <v>160999</v>
      </c>
      <c r="BB14148" s="138">
        <f t="shared" ca="1" si="235"/>
        <v>1</v>
      </c>
    </row>
    <row r="14149" spans="52:54" ht="15.75" customHeight="1">
      <c r="AZ14149" s="138">
        <f t="shared" ca="1" si="233"/>
        <v>251000</v>
      </c>
      <c r="BA14149" s="138">
        <f t="shared" ca="1" si="234"/>
        <v>250999</v>
      </c>
      <c r="BB14149" s="138">
        <f t="shared" ca="1" si="235"/>
        <v>1</v>
      </c>
    </row>
    <row r="14150" spans="52:54" ht="15.75" customHeight="1">
      <c r="AZ14150" s="138">
        <f t="shared" ca="1" si="233"/>
        <v>348000</v>
      </c>
      <c r="BA14150" s="138">
        <f t="shared" ca="1" si="234"/>
        <v>347999</v>
      </c>
      <c r="BB14150" s="138">
        <f t="shared" ca="1" si="235"/>
        <v>1</v>
      </c>
    </row>
    <row r="14151" spans="52:54" ht="15.75" customHeight="1">
      <c r="AZ14151" s="138">
        <f t="shared" ca="1" si="233"/>
        <v>112000</v>
      </c>
      <c r="BA14151" s="138">
        <f t="shared" ca="1" si="234"/>
        <v>111999</v>
      </c>
      <c r="BB14151" s="138">
        <f t="shared" ca="1" si="235"/>
        <v>1</v>
      </c>
    </row>
    <row r="14152" spans="52:54" ht="15.75" customHeight="1">
      <c r="AZ14152" s="138">
        <f t="shared" ca="1" si="233"/>
        <v>138000</v>
      </c>
      <c r="BA14152" s="138">
        <f t="shared" ca="1" si="234"/>
        <v>137999</v>
      </c>
      <c r="BB14152" s="138">
        <f t="shared" ca="1" si="235"/>
        <v>1</v>
      </c>
    </row>
    <row r="14153" spans="52:54" ht="15.75" customHeight="1">
      <c r="AZ14153" s="138">
        <f t="shared" ca="1" si="233"/>
        <v>271000</v>
      </c>
      <c r="BA14153" s="138">
        <f t="shared" ca="1" si="234"/>
        <v>270999</v>
      </c>
      <c r="BB14153" s="138">
        <f t="shared" ca="1" si="235"/>
        <v>1</v>
      </c>
    </row>
    <row r="14154" spans="52:54" ht="15.75" customHeight="1">
      <c r="AZ14154" s="138">
        <f t="shared" ca="1" si="233"/>
        <v>397000</v>
      </c>
      <c r="BA14154" s="138">
        <f t="shared" ca="1" si="234"/>
        <v>396999</v>
      </c>
      <c r="BB14154" s="138">
        <f t="shared" ca="1" si="235"/>
        <v>1</v>
      </c>
    </row>
    <row r="14155" spans="52:54" ht="15.75" customHeight="1">
      <c r="AZ14155" s="138">
        <f t="shared" ca="1" si="233"/>
        <v>236000</v>
      </c>
      <c r="BA14155" s="138">
        <f t="shared" ca="1" si="234"/>
        <v>235999</v>
      </c>
      <c r="BB14155" s="138">
        <f t="shared" ca="1" si="235"/>
        <v>1</v>
      </c>
    </row>
    <row r="14156" spans="52:54" ht="15.75" customHeight="1">
      <c r="AZ14156" s="138">
        <f t="shared" ca="1" si="233"/>
        <v>135000</v>
      </c>
      <c r="BA14156" s="138">
        <f t="shared" ca="1" si="234"/>
        <v>134999</v>
      </c>
      <c r="BB14156" s="138">
        <f t="shared" ca="1" si="235"/>
        <v>1</v>
      </c>
    </row>
    <row r="14157" spans="52:54" ht="15.75" customHeight="1">
      <c r="AZ14157" s="138">
        <f t="shared" ca="1" si="233"/>
        <v>350000</v>
      </c>
      <c r="BA14157" s="138">
        <f t="shared" ca="1" si="234"/>
        <v>349999</v>
      </c>
      <c r="BB14157" s="138">
        <f t="shared" ca="1" si="235"/>
        <v>1</v>
      </c>
    </row>
    <row r="14158" spans="52:54" ht="15.75" customHeight="1">
      <c r="AZ14158" s="138">
        <f t="shared" ca="1" si="233"/>
        <v>331000</v>
      </c>
      <c r="BA14158" s="138">
        <f t="shared" ca="1" si="234"/>
        <v>330999</v>
      </c>
      <c r="BB14158" s="138">
        <f t="shared" ca="1" si="235"/>
        <v>1</v>
      </c>
    </row>
    <row r="14159" spans="52:54" ht="15.75" customHeight="1">
      <c r="AZ14159" s="138">
        <f t="shared" ca="1" si="233"/>
        <v>365000</v>
      </c>
      <c r="BA14159" s="138">
        <f t="shared" ca="1" si="234"/>
        <v>364999</v>
      </c>
      <c r="BB14159" s="138">
        <f t="shared" ca="1" si="235"/>
        <v>1</v>
      </c>
    </row>
    <row r="14160" spans="52:54" ht="15.75" customHeight="1">
      <c r="AZ14160" s="138">
        <f t="shared" ca="1" si="233"/>
        <v>100000</v>
      </c>
      <c r="BA14160" s="138">
        <f t="shared" ca="1" si="234"/>
        <v>99999</v>
      </c>
      <c r="BB14160" s="138">
        <f t="shared" ca="1" si="235"/>
        <v>1</v>
      </c>
    </row>
    <row r="14161" spans="52:54" ht="15.75" customHeight="1">
      <c r="AZ14161" s="138">
        <f t="shared" ca="1" si="233"/>
        <v>303000</v>
      </c>
      <c r="BA14161" s="138">
        <f t="shared" ca="1" si="234"/>
        <v>302999</v>
      </c>
      <c r="BB14161" s="138">
        <f t="shared" ca="1" si="235"/>
        <v>1</v>
      </c>
    </row>
    <row r="14162" spans="52:54" ht="15.75" customHeight="1">
      <c r="AZ14162" s="138">
        <f t="shared" ca="1" si="233"/>
        <v>380000</v>
      </c>
      <c r="BA14162" s="138">
        <f t="shared" ca="1" si="234"/>
        <v>379999</v>
      </c>
      <c r="BB14162" s="138">
        <f t="shared" ca="1" si="235"/>
        <v>1</v>
      </c>
    </row>
    <row r="14163" spans="52:54" ht="15.75" customHeight="1">
      <c r="AZ14163" s="138">
        <f t="shared" ca="1" si="233"/>
        <v>393000</v>
      </c>
      <c r="BA14163" s="138">
        <f t="shared" ca="1" si="234"/>
        <v>392999</v>
      </c>
      <c r="BB14163" s="138">
        <f t="shared" ca="1" si="235"/>
        <v>1</v>
      </c>
    </row>
    <row r="14164" spans="52:54" ht="15.75" customHeight="1">
      <c r="AZ14164" s="138">
        <f t="shared" ca="1" si="233"/>
        <v>145000</v>
      </c>
      <c r="BA14164" s="138">
        <f t="shared" ca="1" si="234"/>
        <v>144999</v>
      </c>
      <c r="BB14164" s="138">
        <f t="shared" ca="1" si="235"/>
        <v>1</v>
      </c>
    </row>
    <row r="14165" spans="52:54" ht="15.75" customHeight="1">
      <c r="AZ14165" s="138">
        <f t="shared" ca="1" si="233"/>
        <v>170000</v>
      </c>
      <c r="BA14165" s="138">
        <f t="shared" ca="1" si="234"/>
        <v>169999</v>
      </c>
      <c r="BB14165" s="138">
        <f t="shared" ca="1" si="235"/>
        <v>1</v>
      </c>
    </row>
    <row r="14166" spans="52:54" ht="15.75" customHeight="1">
      <c r="AZ14166" s="138">
        <f t="shared" ca="1" si="233"/>
        <v>226000</v>
      </c>
      <c r="BA14166" s="138">
        <f t="shared" ca="1" si="234"/>
        <v>225999</v>
      </c>
      <c r="BB14166" s="138">
        <f t="shared" ca="1" si="235"/>
        <v>1</v>
      </c>
    </row>
    <row r="14167" spans="52:54" ht="15.75" customHeight="1">
      <c r="AZ14167" s="138">
        <f t="shared" ca="1" si="233"/>
        <v>238000</v>
      </c>
      <c r="BA14167" s="138">
        <f t="shared" ca="1" si="234"/>
        <v>237999</v>
      </c>
      <c r="BB14167" s="138">
        <f t="shared" ca="1" si="235"/>
        <v>1</v>
      </c>
    </row>
    <row r="14168" spans="52:54" ht="15.75" customHeight="1">
      <c r="AZ14168" s="138">
        <f t="shared" ca="1" si="233"/>
        <v>324000</v>
      </c>
      <c r="BA14168" s="138">
        <f t="shared" ca="1" si="234"/>
        <v>323999</v>
      </c>
      <c r="BB14168" s="138">
        <f t="shared" ca="1" si="235"/>
        <v>1</v>
      </c>
    </row>
    <row r="14169" spans="52:54" ht="15.75" customHeight="1">
      <c r="AZ14169" s="138">
        <f t="shared" ca="1" si="233"/>
        <v>225000</v>
      </c>
      <c r="BA14169" s="138">
        <f t="shared" ca="1" si="234"/>
        <v>224999</v>
      </c>
      <c r="BB14169" s="138">
        <f t="shared" ca="1" si="235"/>
        <v>1</v>
      </c>
    </row>
    <row r="14170" spans="52:54" ht="15.75" customHeight="1">
      <c r="AZ14170" s="138">
        <f t="shared" ca="1" si="233"/>
        <v>310000</v>
      </c>
      <c r="BA14170" s="138">
        <f t="shared" ca="1" si="234"/>
        <v>309999</v>
      </c>
      <c r="BB14170" s="138">
        <f t="shared" ca="1" si="235"/>
        <v>1</v>
      </c>
    </row>
    <row r="14171" spans="52:54" ht="15.75" customHeight="1">
      <c r="AZ14171" s="138">
        <f t="shared" ca="1" si="233"/>
        <v>222000</v>
      </c>
      <c r="BA14171" s="138">
        <f t="shared" ca="1" si="234"/>
        <v>221999</v>
      </c>
      <c r="BB14171" s="138">
        <f t="shared" ca="1" si="235"/>
        <v>1</v>
      </c>
    </row>
    <row r="14172" spans="52:54" ht="15.75" customHeight="1">
      <c r="AZ14172" s="138">
        <f t="shared" ca="1" si="233"/>
        <v>387000</v>
      </c>
      <c r="BA14172" s="138">
        <f t="shared" ca="1" si="234"/>
        <v>386999</v>
      </c>
      <c r="BB14172" s="138">
        <f t="shared" ca="1" si="235"/>
        <v>1</v>
      </c>
    </row>
    <row r="14173" spans="52:54" ht="15.75" customHeight="1">
      <c r="AZ14173" s="138">
        <f t="shared" ca="1" si="233"/>
        <v>230000</v>
      </c>
      <c r="BA14173" s="138">
        <f t="shared" ca="1" si="234"/>
        <v>229999</v>
      </c>
      <c r="BB14173" s="138">
        <f t="shared" ca="1" si="235"/>
        <v>1</v>
      </c>
    </row>
    <row r="14174" spans="52:54" ht="15.75" customHeight="1">
      <c r="AZ14174" s="138">
        <f t="shared" ca="1" si="233"/>
        <v>170000</v>
      </c>
      <c r="BA14174" s="138">
        <f t="shared" ca="1" si="234"/>
        <v>169999</v>
      </c>
      <c r="BB14174" s="138">
        <f t="shared" ca="1" si="235"/>
        <v>1</v>
      </c>
    </row>
    <row r="14175" spans="52:54" ht="15.75" customHeight="1">
      <c r="AZ14175" s="138">
        <f t="shared" ca="1" si="233"/>
        <v>187000</v>
      </c>
      <c r="BA14175" s="138">
        <f t="shared" ca="1" si="234"/>
        <v>186999</v>
      </c>
      <c r="BB14175" s="138">
        <f t="shared" ca="1" si="235"/>
        <v>1</v>
      </c>
    </row>
    <row r="14176" spans="52:54" ht="15.75" customHeight="1">
      <c r="AZ14176" s="138">
        <f t="shared" ca="1" si="233"/>
        <v>200000</v>
      </c>
      <c r="BA14176" s="138">
        <f t="shared" ca="1" si="234"/>
        <v>199999</v>
      </c>
      <c r="BB14176" s="138">
        <f t="shared" ca="1" si="235"/>
        <v>1</v>
      </c>
    </row>
    <row r="14177" spans="52:54" ht="15.75" customHeight="1">
      <c r="AZ14177" s="138">
        <f t="shared" ca="1" si="233"/>
        <v>312000</v>
      </c>
      <c r="BA14177" s="138">
        <f t="shared" ca="1" si="234"/>
        <v>311999</v>
      </c>
      <c r="BB14177" s="138">
        <f t="shared" ca="1" si="235"/>
        <v>1</v>
      </c>
    </row>
    <row r="14178" spans="52:54" ht="15.75" customHeight="1">
      <c r="AZ14178" s="138">
        <f t="shared" ca="1" si="233"/>
        <v>217000</v>
      </c>
      <c r="BA14178" s="138">
        <f t="shared" ca="1" si="234"/>
        <v>216999</v>
      </c>
      <c r="BB14178" s="138">
        <f t="shared" ca="1" si="235"/>
        <v>1</v>
      </c>
    </row>
    <row r="14179" spans="52:54" ht="15.75" customHeight="1">
      <c r="AZ14179" s="138">
        <f t="shared" ca="1" si="233"/>
        <v>289000</v>
      </c>
      <c r="BA14179" s="138">
        <f t="shared" ca="1" si="234"/>
        <v>288999</v>
      </c>
      <c r="BB14179" s="138">
        <f t="shared" ca="1" si="235"/>
        <v>1</v>
      </c>
    </row>
    <row r="14180" spans="52:54" ht="15.75" customHeight="1">
      <c r="AZ14180" s="138">
        <f t="shared" ca="1" si="233"/>
        <v>213000</v>
      </c>
      <c r="BA14180" s="138">
        <f t="shared" ca="1" si="234"/>
        <v>212999</v>
      </c>
      <c r="BB14180" s="138">
        <f t="shared" ca="1" si="235"/>
        <v>1</v>
      </c>
    </row>
    <row r="14181" spans="52:54" ht="15.75" customHeight="1">
      <c r="AZ14181" s="138">
        <f t="shared" ca="1" si="233"/>
        <v>287000</v>
      </c>
      <c r="BA14181" s="138">
        <f t="shared" ca="1" si="234"/>
        <v>286999</v>
      </c>
      <c r="BB14181" s="138">
        <f t="shared" ca="1" si="235"/>
        <v>1</v>
      </c>
    </row>
    <row r="14182" spans="52:54" ht="15.75" customHeight="1">
      <c r="AZ14182" s="138">
        <f t="shared" ca="1" si="233"/>
        <v>353000</v>
      </c>
      <c r="BA14182" s="138">
        <f t="shared" ca="1" si="234"/>
        <v>352999</v>
      </c>
      <c r="BB14182" s="138">
        <f t="shared" ca="1" si="235"/>
        <v>1</v>
      </c>
    </row>
    <row r="14183" spans="52:54" ht="15.75" customHeight="1">
      <c r="AZ14183" s="138">
        <f t="shared" ca="1" si="233"/>
        <v>285000</v>
      </c>
      <c r="BA14183" s="138">
        <f t="shared" ca="1" si="234"/>
        <v>284999</v>
      </c>
      <c r="BB14183" s="138">
        <f t="shared" ca="1" si="235"/>
        <v>1</v>
      </c>
    </row>
    <row r="14184" spans="52:54" ht="15.75" customHeight="1">
      <c r="AZ14184" s="138">
        <f t="shared" ca="1" si="233"/>
        <v>341000</v>
      </c>
      <c r="BA14184" s="138">
        <f t="shared" ca="1" si="234"/>
        <v>340999</v>
      </c>
      <c r="BB14184" s="138">
        <f t="shared" ca="1" si="235"/>
        <v>1</v>
      </c>
    </row>
    <row r="14185" spans="52:54" ht="15.75" customHeight="1">
      <c r="AZ14185" s="138">
        <f t="shared" ca="1" si="233"/>
        <v>353000</v>
      </c>
      <c r="BA14185" s="138">
        <f t="shared" ca="1" si="234"/>
        <v>352999</v>
      </c>
      <c r="BB14185" s="138">
        <f t="shared" ca="1" si="235"/>
        <v>1</v>
      </c>
    </row>
    <row r="14186" spans="52:54" ht="15.75" customHeight="1">
      <c r="AZ14186" s="138">
        <f t="shared" ca="1" si="233"/>
        <v>130000</v>
      </c>
      <c r="BA14186" s="138">
        <f t="shared" ca="1" si="234"/>
        <v>129999</v>
      </c>
      <c r="BB14186" s="138">
        <f t="shared" ca="1" si="235"/>
        <v>1</v>
      </c>
    </row>
    <row r="14187" spans="52:54" ht="15.75" customHeight="1">
      <c r="AZ14187" s="138">
        <f t="shared" ca="1" si="233"/>
        <v>347000</v>
      </c>
      <c r="BA14187" s="138">
        <f t="shared" ca="1" si="234"/>
        <v>346999</v>
      </c>
      <c r="BB14187" s="138">
        <f t="shared" ca="1" si="235"/>
        <v>1</v>
      </c>
    </row>
    <row r="14188" spans="52:54" ht="15.75" customHeight="1">
      <c r="AZ14188" s="138">
        <f t="shared" ca="1" si="233"/>
        <v>281000</v>
      </c>
      <c r="BA14188" s="138">
        <f t="shared" ca="1" si="234"/>
        <v>280999</v>
      </c>
      <c r="BB14188" s="138">
        <f t="shared" ca="1" si="235"/>
        <v>1</v>
      </c>
    </row>
    <row r="14189" spans="52:54" ht="15.75" customHeight="1">
      <c r="AZ14189" s="138">
        <f t="shared" ca="1" si="233"/>
        <v>287000</v>
      </c>
      <c r="BA14189" s="138">
        <f t="shared" ca="1" si="234"/>
        <v>286999</v>
      </c>
      <c r="BB14189" s="138">
        <f t="shared" ca="1" si="235"/>
        <v>1</v>
      </c>
    </row>
    <row r="14190" spans="52:54" ht="15.75" customHeight="1">
      <c r="AZ14190" s="138">
        <f t="shared" ca="1" si="233"/>
        <v>324000</v>
      </c>
      <c r="BA14190" s="138">
        <f t="shared" ca="1" si="234"/>
        <v>323999</v>
      </c>
      <c r="BB14190" s="138">
        <f t="shared" ca="1" si="235"/>
        <v>1</v>
      </c>
    </row>
    <row r="14191" spans="52:54" ht="15.75" customHeight="1">
      <c r="AZ14191" s="138">
        <f t="shared" ca="1" si="233"/>
        <v>350000</v>
      </c>
      <c r="BA14191" s="138">
        <f t="shared" ca="1" si="234"/>
        <v>349999</v>
      </c>
      <c r="BB14191" s="138">
        <f t="shared" ca="1" si="235"/>
        <v>1</v>
      </c>
    </row>
    <row r="14192" spans="52:54" ht="15.75" customHeight="1">
      <c r="AZ14192" s="138">
        <f t="shared" ca="1" si="233"/>
        <v>289000</v>
      </c>
      <c r="BA14192" s="138">
        <f t="shared" ca="1" si="234"/>
        <v>288999</v>
      </c>
      <c r="BB14192" s="138">
        <f t="shared" ca="1" si="235"/>
        <v>1</v>
      </c>
    </row>
    <row r="14193" spans="52:54" ht="15.75" customHeight="1">
      <c r="AZ14193" s="138">
        <f t="shared" ca="1" si="233"/>
        <v>236000</v>
      </c>
      <c r="BA14193" s="138">
        <f t="shared" ca="1" si="234"/>
        <v>235999</v>
      </c>
      <c r="BB14193" s="138">
        <f t="shared" ca="1" si="235"/>
        <v>1</v>
      </c>
    </row>
    <row r="14194" spans="52:54" ht="15.75" customHeight="1">
      <c r="AZ14194" s="138">
        <f t="shared" ca="1" si="233"/>
        <v>109000</v>
      </c>
      <c r="BA14194" s="138">
        <f t="shared" ca="1" si="234"/>
        <v>108999</v>
      </c>
      <c r="BB14194" s="138">
        <f t="shared" ca="1" si="235"/>
        <v>1</v>
      </c>
    </row>
    <row r="14195" spans="52:54" ht="15.75" customHeight="1">
      <c r="AZ14195" s="138">
        <f t="shared" ca="1" si="233"/>
        <v>151000</v>
      </c>
      <c r="BA14195" s="138">
        <f t="shared" ca="1" si="234"/>
        <v>150999</v>
      </c>
      <c r="BB14195" s="138">
        <f t="shared" ca="1" si="235"/>
        <v>1</v>
      </c>
    </row>
    <row r="14196" spans="52:54" ht="15.75" customHeight="1">
      <c r="AZ14196" s="138">
        <f t="shared" ca="1" si="233"/>
        <v>117000</v>
      </c>
      <c r="BA14196" s="138">
        <f t="shared" ca="1" si="234"/>
        <v>116999</v>
      </c>
      <c r="BB14196" s="138">
        <f t="shared" ca="1" si="235"/>
        <v>1</v>
      </c>
    </row>
    <row r="14197" spans="52:54" ht="15.75" customHeight="1">
      <c r="AZ14197" s="138">
        <f t="shared" ca="1" si="233"/>
        <v>358000</v>
      </c>
      <c r="BA14197" s="138">
        <f t="shared" ca="1" si="234"/>
        <v>357999</v>
      </c>
      <c r="BB14197" s="138">
        <f t="shared" ca="1" si="235"/>
        <v>1</v>
      </c>
    </row>
    <row r="14198" spans="52:54" ht="15.75" customHeight="1">
      <c r="AZ14198" s="138">
        <f t="shared" ca="1" si="233"/>
        <v>196000</v>
      </c>
      <c r="BA14198" s="138">
        <f t="shared" ca="1" si="234"/>
        <v>195999</v>
      </c>
      <c r="BB14198" s="138">
        <f t="shared" ca="1" si="235"/>
        <v>1</v>
      </c>
    </row>
    <row r="14199" spans="52:54" ht="15.75" customHeight="1">
      <c r="AZ14199" s="138">
        <f t="shared" ca="1" si="233"/>
        <v>131000</v>
      </c>
      <c r="BA14199" s="138">
        <f t="shared" ca="1" si="234"/>
        <v>130999</v>
      </c>
      <c r="BB14199" s="138">
        <f t="shared" ca="1" si="235"/>
        <v>1</v>
      </c>
    </row>
    <row r="14200" spans="52:54" ht="15.75" customHeight="1">
      <c r="AZ14200" s="138">
        <f t="shared" ca="1" si="233"/>
        <v>303000</v>
      </c>
      <c r="BA14200" s="138">
        <f t="shared" ca="1" si="234"/>
        <v>302999</v>
      </c>
      <c r="BB14200" s="138">
        <f t="shared" ca="1" si="235"/>
        <v>1</v>
      </c>
    </row>
    <row r="14201" spans="52:54" ht="15.75" customHeight="1">
      <c r="AZ14201" s="138">
        <f t="shared" ca="1" si="233"/>
        <v>148000</v>
      </c>
      <c r="BA14201" s="138">
        <f t="shared" ca="1" si="234"/>
        <v>147999</v>
      </c>
      <c r="BB14201" s="138">
        <f t="shared" ca="1" si="235"/>
        <v>1</v>
      </c>
    </row>
    <row r="14202" spans="52:54" ht="15.75" customHeight="1">
      <c r="AZ14202" s="138">
        <f t="shared" ca="1" si="233"/>
        <v>158000</v>
      </c>
      <c r="BA14202" s="138">
        <f t="shared" ca="1" si="234"/>
        <v>157999</v>
      </c>
      <c r="BB14202" s="138">
        <f t="shared" ca="1" si="235"/>
        <v>1</v>
      </c>
    </row>
    <row r="14203" spans="52:54" ht="15.75" customHeight="1">
      <c r="AZ14203" s="138">
        <f t="shared" ca="1" si="233"/>
        <v>222000</v>
      </c>
      <c r="BA14203" s="138">
        <f t="shared" ca="1" si="234"/>
        <v>221999</v>
      </c>
      <c r="BB14203" s="138">
        <f t="shared" ca="1" si="235"/>
        <v>1</v>
      </c>
    </row>
    <row r="14204" spans="52:54" ht="15.75" customHeight="1">
      <c r="AZ14204" s="138">
        <f t="shared" ca="1" si="233"/>
        <v>118000</v>
      </c>
      <c r="BA14204" s="138">
        <f t="shared" ca="1" si="234"/>
        <v>117999</v>
      </c>
      <c r="BB14204" s="138">
        <f t="shared" ca="1" si="235"/>
        <v>1</v>
      </c>
    </row>
    <row r="14205" spans="52:54" ht="15.75" customHeight="1">
      <c r="AZ14205" s="138">
        <f t="shared" ca="1" si="233"/>
        <v>144000</v>
      </c>
      <c r="BA14205" s="138">
        <f t="shared" ca="1" si="234"/>
        <v>143999</v>
      </c>
      <c r="BB14205" s="138">
        <f t="shared" ca="1" si="235"/>
        <v>1</v>
      </c>
    </row>
    <row r="14206" spans="52:54" ht="15.75" customHeight="1">
      <c r="AZ14206" s="138">
        <f t="shared" ca="1" si="233"/>
        <v>389000</v>
      </c>
      <c r="BA14206" s="138">
        <f t="shared" ca="1" si="234"/>
        <v>388999</v>
      </c>
      <c r="BB14206" s="138">
        <f t="shared" ca="1" si="235"/>
        <v>1</v>
      </c>
    </row>
    <row r="14207" spans="52:54" ht="15.75" customHeight="1">
      <c r="AZ14207" s="138">
        <f t="shared" ca="1" si="233"/>
        <v>373000</v>
      </c>
      <c r="BA14207" s="138">
        <f t="shared" ca="1" si="234"/>
        <v>372999</v>
      </c>
      <c r="BB14207" s="138">
        <f t="shared" ca="1" si="235"/>
        <v>1</v>
      </c>
    </row>
    <row r="14208" spans="52:54" ht="15.75" customHeight="1">
      <c r="AZ14208" s="138">
        <f t="shared" ca="1" si="233"/>
        <v>351000</v>
      </c>
      <c r="BA14208" s="138">
        <f t="shared" ca="1" si="234"/>
        <v>350999</v>
      </c>
      <c r="BB14208" s="138">
        <f t="shared" ca="1" si="235"/>
        <v>1</v>
      </c>
    </row>
    <row r="14209" spans="52:54" ht="15.75" customHeight="1">
      <c r="AZ14209" s="138">
        <f t="shared" ca="1" si="233"/>
        <v>161000</v>
      </c>
      <c r="BA14209" s="138">
        <f t="shared" ca="1" si="234"/>
        <v>160999</v>
      </c>
      <c r="BB14209" s="138">
        <f t="shared" ca="1" si="235"/>
        <v>1</v>
      </c>
    </row>
    <row r="14210" spans="52:54" ht="15.75" customHeight="1">
      <c r="AZ14210" s="138">
        <f t="shared" ca="1" si="233"/>
        <v>355000</v>
      </c>
      <c r="BA14210" s="138">
        <f t="shared" ca="1" si="234"/>
        <v>354999</v>
      </c>
      <c r="BB14210" s="138">
        <f t="shared" ca="1" si="235"/>
        <v>1</v>
      </c>
    </row>
    <row r="14211" spans="52:54" ht="15.75" customHeight="1">
      <c r="AZ14211" s="138">
        <f t="shared" ca="1" si="233"/>
        <v>383000</v>
      </c>
      <c r="BA14211" s="138">
        <f t="shared" ca="1" si="234"/>
        <v>382999</v>
      </c>
      <c r="BB14211" s="138">
        <f t="shared" ca="1" si="235"/>
        <v>1</v>
      </c>
    </row>
    <row r="14212" spans="52:54" ht="15.75" customHeight="1">
      <c r="AZ14212" s="138">
        <f t="shared" ca="1" si="233"/>
        <v>254000</v>
      </c>
      <c r="BA14212" s="138">
        <f t="shared" ca="1" si="234"/>
        <v>253999</v>
      </c>
      <c r="BB14212" s="138">
        <f t="shared" ca="1" si="235"/>
        <v>1</v>
      </c>
    </row>
    <row r="14213" spans="52:54" ht="15.75" customHeight="1">
      <c r="AZ14213" s="138">
        <f t="shared" ca="1" si="233"/>
        <v>127000</v>
      </c>
      <c r="BA14213" s="138">
        <f t="shared" ca="1" si="234"/>
        <v>126999</v>
      </c>
      <c r="BB14213" s="138">
        <f t="shared" ca="1" si="235"/>
        <v>1</v>
      </c>
    </row>
    <row r="14214" spans="52:54" ht="15.75" customHeight="1">
      <c r="AZ14214" s="138">
        <f t="shared" ca="1" si="233"/>
        <v>178000</v>
      </c>
      <c r="BA14214" s="138">
        <f t="shared" ca="1" si="234"/>
        <v>177999</v>
      </c>
      <c r="BB14214" s="138">
        <f t="shared" ca="1" si="235"/>
        <v>1</v>
      </c>
    </row>
    <row r="14215" spans="52:54" ht="15.75" customHeight="1">
      <c r="AZ14215" s="138">
        <f t="shared" ca="1" si="233"/>
        <v>263000</v>
      </c>
      <c r="BA14215" s="138">
        <f t="shared" ca="1" si="234"/>
        <v>262999</v>
      </c>
      <c r="BB14215" s="138">
        <f t="shared" ca="1" si="235"/>
        <v>1</v>
      </c>
    </row>
    <row r="14216" spans="52:54" ht="15.75" customHeight="1">
      <c r="AZ14216" s="138">
        <f t="shared" ca="1" si="233"/>
        <v>200000</v>
      </c>
      <c r="BA14216" s="138">
        <f t="shared" ca="1" si="234"/>
        <v>199999</v>
      </c>
      <c r="BB14216" s="138">
        <f t="shared" ca="1" si="235"/>
        <v>1</v>
      </c>
    </row>
    <row r="14217" spans="52:54" ht="15.75" customHeight="1">
      <c r="AZ14217" s="138">
        <f t="shared" ca="1" si="233"/>
        <v>265000</v>
      </c>
      <c r="BA14217" s="138">
        <f t="shared" ca="1" si="234"/>
        <v>264999</v>
      </c>
      <c r="BB14217" s="138">
        <f t="shared" ca="1" si="235"/>
        <v>1</v>
      </c>
    </row>
    <row r="14218" spans="52:54" ht="15.75" customHeight="1">
      <c r="AZ14218" s="138">
        <f t="shared" ca="1" si="233"/>
        <v>301000</v>
      </c>
      <c r="BA14218" s="138">
        <f t="shared" ca="1" si="234"/>
        <v>300999</v>
      </c>
      <c r="BB14218" s="138">
        <f t="shared" ca="1" si="235"/>
        <v>1</v>
      </c>
    </row>
    <row r="14219" spans="52:54" ht="15.75" customHeight="1">
      <c r="AZ14219" s="138">
        <f t="shared" ca="1" si="233"/>
        <v>291000</v>
      </c>
      <c r="BA14219" s="138">
        <f t="shared" ca="1" si="234"/>
        <v>290999</v>
      </c>
      <c r="BB14219" s="138">
        <f t="shared" ca="1" si="235"/>
        <v>1</v>
      </c>
    </row>
    <row r="14220" spans="52:54" ht="15.75" customHeight="1">
      <c r="AZ14220" s="138">
        <f t="shared" ca="1" si="233"/>
        <v>385000</v>
      </c>
      <c r="BA14220" s="138">
        <f t="shared" ca="1" si="234"/>
        <v>384999</v>
      </c>
      <c r="BB14220" s="138">
        <f t="shared" ca="1" si="235"/>
        <v>1</v>
      </c>
    </row>
    <row r="14221" spans="52:54" ht="15.75" customHeight="1">
      <c r="AZ14221" s="138">
        <f t="shared" ca="1" si="233"/>
        <v>102000</v>
      </c>
      <c r="BA14221" s="138">
        <f t="shared" ca="1" si="234"/>
        <v>101999</v>
      </c>
      <c r="BB14221" s="138">
        <f t="shared" ca="1" si="235"/>
        <v>1</v>
      </c>
    </row>
    <row r="14222" spans="52:54" ht="15.75" customHeight="1">
      <c r="AZ14222" s="138">
        <f t="shared" ca="1" si="233"/>
        <v>165000</v>
      </c>
      <c r="BA14222" s="138">
        <f t="shared" ca="1" si="234"/>
        <v>164999</v>
      </c>
      <c r="BB14222" s="138">
        <f t="shared" ca="1" si="235"/>
        <v>1</v>
      </c>
    </row>
    <row r="14223" spans="52:54" ht="15.75" customHeight="1">
      <c r="AZ14223" s="138">
        <f t="shared" ca="1" si="233"/>
        <v>322000</v>
      </c>
      <c r="BA14223" s="138">
        <f t="shared" ca="1" si="234"/>
        <v>321999</v>
      </c>
      <c r="BB14223" s="138">
        <f t="shared" ca="1" si="235"/>
        <v>1</v>
      </c>
    </row>
    <row r="14224" spans="52:54" ht="15.75" customHeight="1">
      <c r="AZ14224" s="138">
        <f t="shared" ca="1" si="233"/>
        <v>273000</v>
      </c>
      <c r="BA14224" s="138">
        <f t="shared" ca="1" si="234"/>
        <v>272999</v>
      </c>
      <c r="BB14224" s="138">
        <f t="shared" ca="1" si="235"/>
        <v>1</v>
      </c>
    </row>
    <row r="14225" spans="52:54" ht="15.75" customHeight="1">
      <c r="AZ14225" s="138">
        <f t="shared" ca="1" si="233"/>
        <v>319000</v>
      </c>
      <c r="BA14225" s="138">
        <f t="shared" ca="1" si="234"/>
        <v>318999</v>
      </c>
      <c r="BB14225" s="138">
        <f t="shared" ca="1" si="235"/>
        <v>1</v>
      </c>
    </row>
    <row r="14226" spans="52:54" ht="15.75" customHeight="1">
      <c r="AZ14226" s="138">
        <f t="shared" ca="1" si="233"/>
        <v>366000</v>
      </c>
      <c r="BA14226" s="138">
        <f t="shared" ca="1" si="234"/>
        <v>365999</v>
      </c>
      <c r="BB14226" s="138">
        <f t="shared" ca="1" si="235"/>
        <v>1</v>
      </c>
    </row>
    <row r="14227" spans="52:54" ht="15.75" customHeight="1">
      <c r="AZ14227" s="138">
        <f t="shared" ca="1" si="233"/>
        <v>180000</v>
      </c>
      <c r="BA14227" s="138">
        <f t="shared" ca="1" si="234"/>
        <v>179999</v>
      </c>
      <c r="BB14227" s="138">
        <f t="shared" ca="1" si="235"/>
        <v>1</v>
      </c>
    </row>
    <row r="14228" spans="52:54" ht="15.75" customHeight="1">
      <c r="AZ14228" s="138">
        <f t="shared" ca="1" si="233"/>
        <v>393000</v>
      </c>
      <c r="BA14228" s="138">
        <f t="shared" ca="1" si="234"/>
        <v>392999</v>
      </c>
      <c r="BB14228" s="138">
        <f t="shared" ca="1" si="235"/>
        <v>1</v>
      </c>
    </row>
    <row r="14229" spans="52:54" ht="15.75" customHeight="1">
      <c r="AZ14229" s="138">
        <f t="shared" ca="1" si="233"/>
        <v>253000</v>
      </c>
      <c r="BA14229" s="138">
        <f t="shared" ca="1" si="234"/>
        <v>252999</v>
      </c>
      <c r="BB14229" s="138">
        <f t="shared" ca="1" si="235"/>
        <v>1</v>
      </c>
    </row>
    <row r="14230" spans="52:54" ht="15.75" customHeight="1">
      <c r="AZ14230" s="138">
        <f t="shared" ca="1" si="233"/>
        <v>181000</v>
      </c>
      <c r="BA14230" s="138">
        <f t="shared" ca="1" si="234"/>
        <v>180999</v>
      </c>
      <c r="BB14230" s="138">
        <f t="shared" ca="1" si="235"/>
        <v>1</v>
      </c>
    </row>
    <row r="14231" spans="52:54" ht="15.75" customHeight="1">
      <c r="AZ14231" s="138">
        <f t="shared" ca="1" si="233"/>
        <v>225000</v>
      </c>
      <c r="BA14231" s="138">
        <f t="shared" ca="1" si="234"/>
        <v>224999</v>
      </c>
      <c r="BB14231" s="138">
        <f t="shared" ca="1" si="235"/>
        <v>1</v>
      </c>
    </row>
    <row r="14232" spans="52:54" ht="15.75" customHeight="1">
      <c r="AZ14232" s="138">
        <f t="shared" ca="1" si="233"/>
        <v>250000</v>
      </c>
      <c r="BA14232" s="138">
        <f t="shared" ca="1" si="234"/>
        <v>249999</v>
      </c>
      <c r="BB14232" s="138">
        <f t="shared" ca="1" si="235"/>
        <v>1</v>
      </c>
    </row>
    <row r="14233" spans="52:54" ht="15.75" customHeight="1">
      <c r="AZ14233" s="138">
        <f t="shared" ca="1" si="233"/>
        <v>292000</v>
      </c>
      <c r="BA14233" s="138">
        <f t="shared" ca="1" si="234"/>
        <v>291999</v>
      </c>
      <c r="BB14233" s="138">
        <f t="shared" ca="1" si="235"/>
        <v>1</v>
      </c>
    </row>
    <row r="14234" spans="52:54" ht="15.75" customHeight="1">
      <c r="AZ14234" s="138">
        <f t="shared" ca="1" si="233"/>
        <v>256000</v>
      </c>
      <c r="BA14234" s="138">
        <f t="shared" ca="1" si="234"/>
        <v>255999</v>
      </c>
      <c r="BB14234" s="138">
        <f t="shared" ca="1" si="235"/>
        <v>1</v>
      </c>
    </row>
    <row r="14235" spans="52:54" ht="15.75" customHeight="1">
      <c r="AZ14235" s="138">
        <f t="shared" ca="1" si="233"/>
        <v>229000</v>
      </c>
      <c r="BA14235" s="138">
        <f t="shared" ca="1" si="234"/>
        <v>228999</v>
      </c>
      <c r="BB14235" s="138">
        <f t="shared" ca="1" si="235"/>
        <v>1</v>
      </c>
    </row>
    <row r="14236" spans="52:54" ht="15.75" customHeight="1">
      <c r="AZ14236" s="138">
        <f t="shared" ca="1" si="233"/>
        <v>282000</v>
      </c>
      <c r="BA14236" s="138">
        <f t="shared" ca="1" si="234"/>
        <v>281999</v>
      </c>
      <c r="BB14236" s="138">
        <f t="shared" ca="1" si="235"/>
        <v>1</v>
      </c>
    </row>
    <row r="14237" spans="52:54" ht="15.75" customHeight="1">
      <c r="AZ14237" s="138">
        <f t="shared" ca="1" si="233"/>
        <v>233000</v>
      </c>
      <c r="BA14237" s="138">
        <f t="shared" ca="1" si="234"/>
        <v>232999</v>
      </c>
      <c r="BB14237" s="138">
        <f t="shared" ca="1" si="235"/>
        <v>1</v>
      </c>
    </row>
    <row r="14238" spans="52:54" ht="15.75" customHeight="1">
      <c r="AZ14238" s="138">
        <f t="shared" ca="1" si="233"/>
        <v>339000</v>
      </c>
      <c r="BA14238" s="138">
        <f t="shared" ca="1" si="234"/>
        <v>338999</v>
      </c>
      <c r="BB14238" s="138">
        <f t="shared" ca="1" si="235"/>
        <v>1</v>
      </c>
    </row>
    <row r="14239" spans="52:54" ht="15.75" customHeight="1">
      <c r="AZ14239" s="138">
        <f t="shared" ca="1" si="233"/>
        <v>165000</v>
      </c>
      <c r="BA14239" s="138">
        <f t="shared" ca="1" si="234"/>
        <v>164999</v>
      </c>
      <c r="BB14239" s="138">
        <f t="shared" ca="1" si="235"/>
        <v>1</v>
      </c>
    </row>
    <row r="14240" spans="52:54" ht="15.75" customHeight="1">
      <c r="AZ14240" s="138">
        <f t="shared" ca="1" si="233"/>
        <v>332000</v>
      </c>
      <c r="BA14240" s="138">
        <f t="shared" ca="1" si="234"/>
        <v>331999</v>
      </c>
      <c r="BB14240" s="138">
        <f t="shared" ca="1" si="235"/>
        <v>1</v>
      </c>
    </row>
    <row r="14241" spans="52:54" ht="15.75" customHeight="1">
      <c r="AZ14241" s="138">
        <f t="shared" ca="1" si="233"/>
        <v>290000</v>
      </c>
      <c r="BA14241" s="138">
        <f t="shared" ca="1" si="234"/>
        <v>289999</v>
      </c>
      <c r="BB14241" s="138">
        <f t="shared" ca="1" si="235"/>
        <v>1</v>
      </c>
    </row>
    <row r="14242" spans="52:54" ht="15.75" customHeight="1">
      <c r="AZ14242" s="138">
        <f t="shared" ca="1" si="233"/>
        <v>179000</v>
      </c>
      <c r="BA14242" s="138">
        <f t="shared" ca="1" si="234"/>
        <v>178999</v>
      </c>
      <c r="BB14242" s="138">
        <f t="shared" ca="1" si="235"/>
        <v>1</v>
      </c>
    </row>
    <row r="14243" spans="52:54" ht="15.75" customHeight="1">
      <c r="AZ14243" s="138">
        <f t="shared" ca="1" si="233"/>
        <v>263000</v>
      </c>
      <c r="BA14243" s="138">
        <f t="shared" ca="1" si="234"/>
        <v>262999</v>
      </c>
      <c r="BB14243" s="138">
        <f t="shared" ca="1" si="235"/>
        <v>1</v>
      </c>
    </row>
    <row r="14244" spans="52:54" ht="15.75" customHeight="1">
      <c r="AZ14244" s="138">
        <f t="shared" ca="1" si="233"/>
        <v>186000</v>
      </c>
      <c r="BA14244" s="138">
        <f t="shared" ca="1" si="234"/>
        <v>185999</v>
      </c>
      <c r="BB14244" s="138">
        <f t="shared" ca="1" si="235"/>
        <v>1</v>
      </c>
    </row>
    <row r="14245" spans="52:54" ht="15.75" customHeight="1">
      <c r="AZ14245" s="138">
        <f t="shared" ca="1" si="233"/>
        <v>310000</v>
      </c>
      <c r="BA14245" s="138">
        <f t="shared" ca="1" si="234"/>
        <v>309999</v>
      </c>
      <c r="BB14245" s="138">
        <f t="shared" ca="1" si="235"/>
        <v>1</v>
      </c>
    </row>
    <row r="14246" spans="52:54" ht="15.75" customHeight="1">
      <c r="AZ14246" s="138">
        <f t="shared" ca="1" si="233"/>
        <v>160000</v>
      </c>
      <c r="BA14246" s="138">
        <f t="shared" ca="1" si="234"/>
        <v>159999</v>
      </c>
      <c r="BB14246" s="138">
        <f t="shared" ca="1" si="235"/>
        <v>1</v>
      </c>
    </row>
    <row r="14247" spans="52:54" ht="15.75" customHeight="1">
      <c r="AZ14247" s="138">
        <f t="shared" ca="1" si="233"/>
        <v>374000</v>
      </c>
      <c r="BA14247" s="138">
        <f t="shared" ca="1" si="234"/>
        <v>373999</v>
      </c>
      <c r="BB14247" s="138">
        <f t="shared" ca="1" si="235"/>
        <v>1</v>
      </c>
    </row>
    <row r="14248" spans="52:54" ht="15.75" customHeight="1">
      <c r="AZ14248" s="138">
        <f t="shared" ca="1" si="233"/>
        <v>197000</v>
      </c>
      <c r="BA14248" s="138">
        <f t="shared" ca="1" si="234"/>
        <v>196999</v>
      </c>
      <c r="BB14248" s="138">
        <f t="shared" ca="1" si="235"/>
        <v>1</v>
      </c>
    </row>
    <row r="14249" spans="52:54" ht="15.75" customHeight="1">
      <c r="AZ14249" s="138">
        <f t="shared" ca="1" si="233"/>
        <v>363000</v>
      </c>
      <c r="BA14249" s="138">
        <f t="shared" ca="1" si="234"/>
        <v>362999</v>
      </c>
      <c r="BB14249" s="138">
        <f t="shared" ca="1" si="235"/>
        <v>1</v>
      </c>
    </row>
    <row r="14250" spans="52:54" ht="15.75" customHeight="1">
      <c r="AZ14250" s="138">
        <f t="shared" ca="1" si="233"/>
        <v>234000</v>
      </c>
      <c r="BA14250" s="138">
        <f t="shared" ca="1" si="234"/>
        <v>233999</v>
      </c>
      <c r="BB14250" s="138">
        <f t="shared" ca="1" si="235"/>
        <v>1</v>
      </c>
    </row>
    <row r="14251" spans="52:54" ht="15.75" customHeight="1">
      <c r="AZ14251" s="138">
        <f t="shared" ca="1" si="233"/>
        <v>304000</v>
      </c>
      <c r="BA14251" s="138">
        <f t="shared" ca="1" si="234"/>
        <v>303999</v>
      </c>
      <c r="BB14251" s="138">
        <f t="shared" ca="1" si="235"/>
        <v>1</v>
      </c>
    </row>
    <row r="14252" spans="52:54" ht="15.75" customHeight="1">
      <c r="AZ14252" s="138">
        <f t="shared" ca="1" si="233"/>
        <v>292000</v>
      </c>
      <c r="BA14252" s="138">
        <f t="shared" ca="1" si="234"/>
        <v>291999</v>
      </c>
      <c r="BB14252" s="138">
        <f t="shared" ca="1" si="235"/>
        <v>1</v>
      </c>
    </row>
    <row r="14253" spans="52:54" ht="15.75" customHeight="1">
      <c r="AZ14253" s="138">
        <f t="shared" ca="1" si="233"/>
        <v>306000</v>
      </c>
      <c r="BA14253" s="138">
        <f t="shared" ca="1" si="234"/>
        <v>305999</v>
      </c>
      <c r="BB14253" s="138">
        <f t="shared" ca="1" si="235"/>
        <v>1</v>
      </c>
    </row>
    <row r="14254" spans="52:54" ht="15.75" customHeight="1">
      <c r="AZ14254" s="138">
        <f t="shared" ca="1" si="233"/>
        <v>229000</v>
      </c>
      <c r="BA14254" s="138">
        <f t="shared" ca="1" si="234"/>
        <v>228999</v>
      </c>
      <c r="BB14254" s="138">
        <f t="shared" ca="1" si="235"/>
        <v>1</v>
      </c>
    </row>
    <row r="14255" spans="52:54" ht="15.75" customHeight="1">
      <c r="AZ14255" s="138">
        <f t="shared" ca="1" si="233"/>
        <v>388000</v>
      </c>
      <c r="BA14255" s="138">
        <f t="shared" ca="1" si="234"/>
        <v>387999</v>
      </c>
      <c r="BB14255" s="138">
        <f t="shared" ca="1" si="235"/>
        <v>1</v>
      </c>
    </row>
    <row r="14256" spans="52:54" ht="15.75" customHeight="1">
      <c r="AZ14256" s="138">
        <f t="shared" ca="1" si="233"/>
        <v>388000</v>
      </c>
      <c r="BA14256" s="138">
        <f t="shared" ca="1" si="234"/>
        <v>387999</v>
      </c>
      <c r="BB14256" s="138">
        <f t="shared" ca="1" si="235"/>
        <v>1</v>
      </c>
    </row>
    <row r="14257" spans="52:54" ht="15.75" customHeight="1">
      <c r="AZ14257" s="138">
        <f t="shared" ca="1" si="233"/>
        <v>368000</v>
      </c>
      <c r="BA14257" s="138">
        <f t="shared" ca="1" si="234"/>
        <v>367999</v>
      </c>
      <c r="BB14257" s="138">
        <f t="shared" ca="1" si="235"/>
        <v>1</v>
      </c>
    </row>
    <row r="14258" spans="52:54" ht="15.75" customHeight="1">
      <c r="AZ14258" s="138">
        <f t="shared" ca="1" si="233"/>
        <v>388000</v>
      </c>
      <c r="BA14258" s="138">
        <f t="shared" ca="1" si="234"/>
        <v>387999</v>
      </c>
      <c r="BB14258" s="138">
        <f t="shared" ca="1" si="235"/>
        <v>1</v>
      </c>
    </row>
    <row r="14259" spans="52:54" ht="15.75" customHeight="1">
      <c r="AZ14259" s="138">
        <f t="shared" ca="1" si="233"/>
        <v>103000</v>
      </c>
      <c r="BA14259" s="138">
        <f t="shared" ca="1" si="234"/>
        <v>102999</v>
      </c>
      <c r="BB14259" s="138">
        <f t="shared" ca="1" si="235"/>
        <v>1</v>
      </c>
    </row>
    <row r="14260" spans="52:54" ht="15.75" customHeight="1">
      <c r="AZ14260" s="138">
        <f t="shared" ca="1" si="233"/>
        <v>177000</v>
      </c>
      <c r="BA14260" s="138">
        <f t="shared" ca="1" si="234"/>
        <v>176999</v>
      </c>
      <c r="BB14260" s="138">
        <f t="shared" ca="1" si="235"/>
        <v>1</v>
      </c>
    </row>
    <row r="14261" spans="52:54" ht="15.75" customHeight="1">
      <c r="AZ14261" s="138">
        <f t="shared" ca="1" si="233"/>
        <v>389000</v>
      </c>
      <c r="BA14261" s="138">
        <f t="shared" ca="1" si="234"/>
        <v>388999</v>
      </c>
      <c r="BB14261" s="138">
        <f t="shared" ca="1" si="235"/>
        <v>1</v>
      </c>
    </row>
    <row r="14262" spans="52:54" ht="15.75" customHeight="1">
      <c r="AZ14262" s="138">
        <f t="shared" ca="1" si="233"/>
        <v>148000</v>
      </c>
      <c r="BA14262" s="138">
        <f t="shared" ca="1" si="234"/>
        <v>147999</v>
      </c>
      <c r="BB14262" s="138">
        <f t="shared" ca="1" si="235"/>
        <v>1</v>
      </c>
    </row>
    <row r="14263" spans="52:54" ht="15.75" customHeight="1">
      <c r="AZ14263" s="138">
        <f t="shared" ca="1" si="233"/>
        <v>227000</v>
      </c>
      <c r="BA14263" s="138">
        <f t="shared" ca="1" si="234"/>
        <v>226999</v>
      </c>
      <c r="BB14263" s="138">
        <f t="shared" ca="1" si="235"/>
        <v>1</v>
      </c>
    </row>
    <row r="14264" spans="52:54" ht="15.75" customHeight="1">
      <c r="AZ14264" s="138">
        <f t="shared" ca="1" si="233"/>
        <v>143000</v>
      </c>
      <c r="BA14264" s="138">
        <f t="shared" ca="1" si="234"/>
        <v>142999</v>
      </c>
      <c r="BB14264" s="138">
        <f t="shared" ca="1" si="235"/>
        <v>1</v>
      </c>
    </row>
    <row r="14265" spans="52:54" ht="15.75" customHeight="1">
      <c r="AZ14265" s="138">
        <f t="shared" ca="1" si="233"/>
        <v>199000</v>
      </c>
      <c r="BA14265" s="138">
        <f t="shared" ca="1" si="234"/>
        <v>198999</v>
      </c>
      <c r="BB14265" s="138">
        <f t="shared" ca="1" si="235"/>
        <v>1</v>
      </c>
    </row>
    <row r="14266" spans="52:54" ht="15.75" customHeight="1">
      <c r="AZ14266" s="138">
        <f t="shared" ca="1" si="233"/>
        <v>104000</v>
      </c>
      <c r="BA14266" s="138">
        <f t="shared" ca="1" si="234"/>
        <v>103999</v>
      </c>
      <c r="BB14266" s="138">
        <f t="shared" ca="1" si="235"/>
        <v>1</v>
      </c>
    </row>
    <row r="14267" spans="52:54" ht="15.75" customHeight="1">
      <c r="AZ14267" s="138">
        <f t="shared" ca="1" si="233"/>
        <v>274000</v>
      </c>
      <c r="BA14267" s="138">
        <f t="shared" ca="1" si="234"/>
        <v>273999</v>
      </c>
      <c r="BB14267" s="138">
        <f t="shared" ca="1" si="235"/>
        <v>1</v>
      </c>
    </row>
    <row r="14268" spans="52:54" ht="15.75" customHeight="1">
      <c r="AZ14268" s="138">
        <f t="shared" ca="1" si="233"/>
        <v>109000</v>
      </c>
      <c r="BA14268" s="138">
        <f t="shared" ca="1" si="234"/>
        <v>108999</v>
      </c>
      <c r="BB14268" s="138">
        <f t="shared" ca="1" si="235"/>
        <v>1</v>
      </c>
    </row>
    <row r="14269" spans="52:54" ht="15.75" customHeight="1">
      <c r="AZ14269" s="138">
        <f t="shared" ca="1" si="233"/>
        <v>316000</v>
      </c>
      <c r="BA14269" s="138">
        <f t="shared" ca="1" si="234"/>
        <v>315999</v>
      </c>
      <c r="BB14269" s="138">
        <f t="shared" ca="1" si="235"/>
        <v>1</v>
      </c>
    </row>
    <row r="14270" spans="52:54" ht="15.75" customHeight="1">
      <c r="AZ14270" s="138">
        <f t="shared" ca="1" si="233"/>
        <v>257000</v>
      </c>
      <c r="BA14270" s="138">
        <f t="shared" ca="1" si="234"/>
        <v>256999</v>
      </c>
      <c r="BB14270" s="138">
        <f t="shared" ca="1" si="235"/>
        <v>1</v>
      </c>
    </row>
    <row r="14271" spans="52:54" ht="15.75" customHeight="1">
      <c r="AZ14271" s="138">
        <f t="shared" ca="1" si="233"/>
        <v>304000</v>
      </c>
      <c r="BA14271" s="138">
        <f t="shared" ca="1" si="234"/>
        <v>303999</v>
      </c>
      <c r="BB14271" s="138">
        <f t="shared" ca="1" si="235"/>
        <v>1</v>
      </c>
    </row>
    <row r="14272" spans="52:54" ht="15.75" customHeight="1">
      <c r="AZ14272" s="138">
        <f t="shared" ca="1" si="233"/>
        <v>282000</v>
      </c>
      <c r="BA14272" s="138">
        <f t="shared" ca="1" si="234"/>
        <v>281999</v>
      </c>
      <c r="BB14272" s="138">
        <f t="shared" ca="1" si="235"/>
        <v>1</v>
      </c>
    </row>
    <row r="14273" spans="52:54" ht="15.75" customHeight="1">
      <c r="AZ14273" s="138">
        <f t="shared" ca="1" si="233"/>
        <v>325000</v>
      </c>
      <c r="BA14273" s="138">
        <f t="shared" ca="1" si="234"/>
        <v>324999</v>
      </c>
      <c r="BB14273" s="138">
        <f t="shared" ca="1" si="235"/>
        <v>1</v>
      </c>
    </row>
    <row r="14274" spans="52:54" ht="15.75" customHeight="1">
      <c r="AZ14274" s="138">
        <f t="shared" ca="1" si="233"/>
        <v>339000</v>
      </c>
      <c r="BA14274" s="138">
        <f t="shared" ca="1" si="234"/>
        <v>338999</v>
      </c>
      <c r="BB14274" s="138">
        <f t="shared" ca="1" si="235"/>
        <v>1</v>
      </c>
    </row>
    <row r="14275" spans="52:54" ht="15.75" customHeight="1">
      <c r="AZ14275" s="138">
        <f t="shared" ca="1" si="233"/>
        <v>209000</v>
      </c>
      <c r="BA14275" s="138">
        <f t="shared" ca="1" si="234"/>
        <v>208999</v>
      </c>
      <c r="BB14275" s="138">
        <f t="shared" ca="1" si="235"/>
        <v>1</v>
      </c>
    </row>
    <row r="14276" spans="52:54" ht="15.75" customHeight="1">
      <c r="AZ14276" s="138">
        <f t="shared" ca="1" si="233"/>
        <v>245000</v>
      </c>
      <c r="BA14276" s="138">
        <f t="shared" ca="1" si="234"/>
        <v>244999</v>
      </c>
      <c r="BB14276" s="138">
        <f t="shared" ca="1" si="235"/>
        <v>1</v>
      </c>
    </row>
    <row r="14277" spans="52:54" ht="15.75" customHeight="1">
      <c r="AZ14277" s="138">
        <f t="shared" ca="1" si="233"/>
        <v>297000</v>
      </c>
      <c r="BA14277" s="138">
        <f t="shared" ca="1" si="234"/>
        <v>296999</v>
      </c>
      <c r="BB14277" s="138">
        <f t="shared" ca="1" si="235"/>
        <v>1</v>
      </c>
    </row>
    <row r="14278" spans="52:54" ht="15.75" customHeight="1">
      <c r="AZ14278" s="138">
        <f t="shared" ca="1" si="233"/>
        <v>258000</v>
      </c>
      <c r="BA14278" s="138">
        <f t="shared" ca="1" si="234"/>
        <v>257999</v>
      </c>
      <c r="BB14278" s="138">
        <f t="shared" ca="1" si="235"/>
        <v>1</v>
      </c>
    </row>
    <row r="14279" spans="52:54" ht="15.75" customHeight="1">
      <c r="AZ14279" s="138">
        <f t="shared" ca="1" si="233"/>
        <v>249000</v>
      </c>
      <c r="BA14279" s="138">
        <f t="shared" ca="1" si="234"/>
        <v>248999</v>
      </c>
      <c r="BB14279" s="138">
        <f t="shared" ca="1" si="235"/>
        <v>1</v>
      </c>
    </row>
    <row r="14280" spans="52:54" ht="15.75" customHeight="1">
      <c r="AZ14280" s="138">
        <f t="shared" ca="1" si="233"/>
        <v>162000</v>
      </c>
      <c r="BA14280" s="138">
        <f t="shared" ca="1" si="234"/>
        <v>161999</v>
      </c>
      <c r="BB14280" s="138">
        <f t="shared" ca="1" si="235"/>
        <v>1</v>
      </c>
    </row>
    <row r="14281" spans="52:54" ht="15.75" customHeight="1">
      <c r="AZ14281" s="138">
        <f t="shared" ca="1" si="233"/>
        <v>107000</v>
      </c>
      <c r="BA14281" s="138">
        <f t="shared" ca="1" si="234"/>
        <v>106999</v>
      </c>
      <c r="BB14281" s="138">
        <f t="shared" ca="1" si="235"/>
        <v>1</v>
      </c>
    </row>
    <row r="14282" spans="52:54" ht="15.75" customHeight="1">
      <c r="AZ14282" s="138">
        <f t="shared" ca="1" si="233"/>
        <v>167000</v>
      </c>
      <c r="BA14282" s="138">
        <f t="shared" ca="1" si="234"/>
        <v>166999</v>
      </c>
      <c r="BB14282" s="138">
        <f t="shared" ca="1" si="235"/>
        <v>1</v>
      </c>
    </row>
    <row r="14283" spans="52:54" ht="15.75" customHeight="1">
      <c r="AZ14283" s="138">
        <f t="shared" ca="1" si="233"/>
        <v>262000</v>
      </c>
      <c r="BA14283" s="138">
        <f t="shared" ca="1" si="234"/>
        <v>261999</v>
      </c>
      <c r="BB14283" s="138">
        <f t="shared" ca="1" si="235"/>
        <v>1</v>
      </c>
    </row>
    <row r="14284" spans="52:54" ht="15.75" customHeight="1">
      <c r="AZ14284" s="138">
        <f t="shared" ref="AZ14284:AZ14538" ca="1" si="236">RANDBETWEEN(100,400)*1000</f>
        <v>122000</v>
      </c>
      <c r="BA14284" s="138">
        <f t="shared" ref="BA14284:BA14538" ca="1" si="237">+AZ14284-1</f>
        <v>121999</v>
      </c>
      <c r="BB14284" s="138">
        <f t="shared" ref="BB14284:BB14538" ca="1" si="238">+AZ14284-BA14284</f>
        <v>1</v>
      </c>
    </row>
    <row r="14285" spans="52:54" ht="15.75" customHeight="1">
      <c r="AZ14285" s="138">
        <f t="shared" ca="1" si="236"/>
        <v>277000</v>
      </c>
      <c r="BA14285" s="138">
        <f t="shared" ca="1" si="237"/>
        <v>276999</v>
      </c>
      <c r="BB14285" s="138">
        <f t="shared" ca="1" si="238"/>
        <v>1</v>
      </c>
    </row>
    <row r="14286" spans="52:54" ht="15.75" customHeight="1">
      <c r="AZ14286" s="138">
        <f t="shared" ca="1" si="236"/>
        <v>378000</v>
      </c>
      <c r="BA14286" s="138">
        <f t="shared" ca="1" si="237"/>
        <v>377999</v>
      </c>
      <c r="BB14286" s="138">
        <f t="shared" ca="1" si="238"/>
        <v>1</v>
      </c>
    </row>
    <row r="14287" spans="52:54" ht="15.75" customHeight="1">
      <c r="AZ14287" s="138">
        <f t="shared" ca="1" si="236"/>
        <v>243000</v>
      </c>
      <c r="BA14287" s="138">
        <f t="shared" ca="1" si="237"/>
        <v>242999</v>
      </c>
      <c r="BB14287" s="138">
        <f t="shared" ca="1" si="238"/>
        <v>1</v>
      </c>
    </row>
    <row r="14288" spans="52:54" ht="15.75" customHeight="1">
      <c r="AZ14288" s="138">
        <f t="shared" ca="1" si="236"/>
        <v>280000</v>
      </c>
      <c r="BA14288" s="138">
        <f t="shared" ca="1" si="237"/>
        <v>279999</v>
      </c>
      <c r="BB14288" s="138">
        <f t="shared" ca="1" si="238"/>
        <v>1</v>
      </c>
    </row>
    <row r="14289" spans="52:54" ht="15.75" customHeight="1">
      <c r="AZ14289" s="138">
        <f t="shared" ca="1" si="236"/>
        <v>158000</v>
      </c>
      <c r="BA14289" s="138">
        <f t="shared" ca="1" si="237"/>
        <v>157999</v>
      </c>
      <c r="BB14289" s="138">
        <f t="shared" ca="1" si="238"/>
        <v>1</v>
      </c>
    </row>
    <row r="14290" spans="52:54" ht="15.75" customHeight="1">
      <c r="AZ14290" s="138">
        <f t="shared" ca="1" si="236"/>
        <v>147000</v>
      </c>
      <c r="BA14290" s="138">
        <f t="shared" ca="1" si="237"/>
        <v>146999</v>
      </c>
      <c r="BB14290" s="138">
        <f t="shared" ca="1" si="238"/>
        <v>1</v>
      </c>
    </row>
    <row r="14291" spans="52:54" ht="15.75" customHeight="1">
      <c r="AZ14291" s="138">
        <f t="shared" ca="1" si="236"/>
        <v>140000</v>
      </c>
      <c r="BA14291" s="138">
        <f t="shared" ca="1" si="237"/>
        <v>139999</v>
      </c>
      <c r="BB14291" s="138">
        <f t="shared" ca="1" si="238"/>
        <v>1</v>
      </c>
    </row>
    <row r="14292" spans="52:54" ht="15.75" customHeight="1">
      <c r="AZ14292" s="138">
        <f t="shared" ca="1" si="236"/>
        <v>112000</v>
      </c>
      <c r="BA14292" s="138">
        <f t="shared" ca="1" si="237"/>
        <v>111999</v>
      </c>
      <c r="BB14292" s="138">
        <f t="shared" ca="1" si="238"/>
        <v>1</v>
      </c>
    </row>
    <row r="14293" spans="52:54" ht="15.75" customHeight="1">
      <c r="AZ14293" s="138">
        <f t="shared" ca="1" si="236"/>
        <v>362000</v>
      </c>
      <c r="BA14293" s="138">
        <f t="shared" ca="1" si="237"/>
        <v>361999</v>
      </c>
      <c r="BB14293" s="138">
        <f t="shared" ca="1" si="238"/>
        <v>1</v>
      </c>
    </row>
    <row r="14294" spans="52:54" ht="15.75" customHeight="1">
      <c r="AZ14294" s="138">
        <f t="shared" ca="1" si="236"/>
        <v>310000</v>
      </c>
      <c r="BA14294" s="138">
        <f t="shared" ca="1" si="237"/>
        <v>309999</v>
      </c>
      <c r="BB14294" s="138">
        <f t="shared" ca="1" si="238"/>
        <v>1</v>
      </c>
    </row>
    <row r="14295" spans="52:54" ht="15.75" customHeight="1">
      <c r="AZ14295" s="138">
        <f t="shared" ca="1" si="236"/>
        <v>146000</v>
      </c>
      <c r="BA14295" s="138">
        <f t="shared" ca="1" si="237"/>
        <v>145999</v>
      </c>
      <c r="BB14295" s="138">
        <f t="shared" ca="1" si="238"/>
        <v>1</v>
      </c>
    </row>
    <row r="14296" spans="52:54" ht="15.75" customHeight="1">
      <c r="AZ14296" s="138">
        <f t="shared" ca="1" si="236"/>
        <v>102000</v>
      </c>
      <c r="BA14296" s="138">
        <f t="shared" ca="1" si="237"/>
        <v>101999</v>
      </c>
      <c r="BB14296" s="138">
        <f t="shared" ca="1" si="238"/>
        <v>1</v>
      </c>
    </row>
    <row r="14297" spans="52:54" ht="15.75" customHeight="1">
      <c r="AZ14297" s="138">
        <f t="shared" ca="1" si="236"/>
        <v>282000</v>
      </c>
      <c r="BA14297" s="138">
        <f t="shared" ca="1" si="237"/>
        <v>281999</v>
      </c>
      <c r="BB14297" s="138">
        <f t="shared" ca="1" si="238"/>
        <v>1</v>
      </c>
    </row>
    <row r="14298" spans="52:54" ht="15.75" customHeight="1">
      <c r="AZ14298" s="138">
        <f t="shared" ca="1" si="236"/>
        <v>101000</v>
      </c>
      <c r="BA14298" s="138">
        <f t="shared" ca="1" si="237"/>
        <v>100999</v>
      </c>
      <c r="BB14298" s="138">
        <f t="shared" ca="1" si="238"/>
        <v>1</v>
      </c>
    </row>
    <row r="14299" spans="52:54" ht="15.75" customHeight="1">
      <c r="AZ14299" s="138">
        <f t="shared" ca="1" si="236"/>
        <v>209000</v>
      </c>
      <c r="BA14299" s="138">
        <f t="shared" ca="1" si="237"/>
        <v>208999</v>
      </c>
      <c r="BB14299" s="138">
        <f t="shared" ca="1" si="238"/>
        <v>1</v>
      </c>
    </row>
    <row r="14300" spans="52:54" ht="15.75" customHeight="1">
      <c r="AZ14300" s="138">
        <f t="shared" ca="1" si="236"/>
        <v>111000</v>
      </c>
      <c r="BA14300" s="138">
        <f t="shared" ca="1" si="237"/>
        <v>110999</v>
      </c>
      <c r="BB14300" s="138">
        <f t="shared" ca="1" si="238"/>
        <v>1</v>
      </c>
    </row>
    <row r="14301" spans="52:54" ht="15.75" customHeight="1">
      <c r="AZ14301" s="138">
        <f t="shared" ca="1" si="236"/>
        <v>122000</v>
      </c>
      <c r="BA14301" s="138">
        <f t="shared" ca="1" si="237"/>
        <v>121999</v>
      </c>
      <c r="BB14301" s="138">
        <f t="shared" ca="1" si="238"/>
        <v>1</v>
      </c>
    </row>
    <row r="14302" spans="52:54" ht="15.75" customHeight="1">
      <c r="AZ14302" s="138">
        <f t="shared" ca="1" si="236"/>
        <v>121000</v>
      </c>
      <c r="BA14302" s="138">
        <f t="shared" ca="1" si="237"/>
        <v>120999</v>
      </c>
      <c r="BB14302" s="138">
        <f t="shared" ca="1" si="238"/>
        <v>1</v>
      </c>
    </row>
    <row r="14303" spans="52:54" ht="15.75" customHeight="1">
      <c r="AZ14303" s="138">
        <f t="shared" ca="1" si="236"/>
        <v>253000</v>
      </c>
      <c r="BA14303" s="138">
        <f t="shared" ca="1" si="237"/>
        <v>252999</v>
      </c>
      <c r="BB14303" s="138">
        <f t="shared" ca="1" si="238"/>
        <v>1</v>
      </c>
    </row>
    <row r="14304" spans="52:54" ht="15.75" customHeight="1">
      <c r="AZ14304" s="138">
        <f t="shared" ca="1" si="236"/>
        <v>141000</v>
      </c>
      <c r="BA14304" s="138">
        <f t="shared" ca="1" si="237"/>
        <v>140999</v>
      </c>
      <c r="BB14304" s="138">
        <f t="shared" ca="1" si="238"/>
        <v>1</v>
      </c>
    </row>
    <row r="14305" spans="52:54" ht="15.75" customHeight="1">
      <c r="AZ14305" s="138">
        <f t="shared" ca="1" si="236"/>
        <v>309000</v>
      </c>
      <c r="BA14305" s="138">
        <f t="shared" ca="1" si="237"/>
        <v>308999</v>
      </c>
      <c r="BB14305" s="138">
        <f t="shared" ca="1" si="238"/>
        <v>1</v>
      </c>
    </row>
    <row r="14306" spans="52:54" ht="15.75" customHeight="1">
      <c r="AZ14306" s="138">
        <f t="shared" ca="1" si="236"/>
        <v>300000</v>
      </c>
      <c r="BA14306" s="138">
        <f t="shared" ca="1" si="237"/>
        <v>299999</v>
      </c>
      <c r="BB14306" s="138">
        <f t="shared" ca="1" si="238"/>
        <v>1</v>
      </c>
    </row>
    <row r="14307" spans="52:54" ht="15.75" customHeight="1">
      <c r="AZ14307" s="138">
        <f t="shared" ca="1" si="236"/>
        <v>329000</v>
      </c>
      <c r="BA14307" s="138">
        <f t="shared" ca="1" si="237"/>
        <v>328999</v>
      </c>
      <c r="BB14307" s="138">
        <f t="shared" ca="1" si="238"/>
        <v>1</v>
      </c>
    </row>
    <row r="14308" spans="52:54" ht="15.75" customHeight="1">
      <c r="AZ14308" s="138">
        <f t="shared" ca="1" si="236"/>
        <v>180000</v>
      </c>
      <c r="BA14308" s="138">
        <f t="shared" ca="1" si="237"/>
        <v>179999</v>
      </c>
      <c r="BB14308" s="138">
        <f t="shared" ca="1" si="238"/>
        <v>1</v>
      </c>
    </row>
    <row r="14309" spans="52:54" ht="15.75" customHeight="1">
      <c r="AZ14309" s="138">
        <f t="shared" ca="1" si="236"/>
        <v>197000</v>
      </c>
      <c r="BA14309" s="138">
        <f t="shared" ca="1" si="237"/>
        <v>196999</v>
      </c>
      <c r="BB14309" s="138">
        <f t="shared" ca="1" si="238"/>
        <v>1</v>
      </c>
    </row>
    <row r="14310" spans="52:54" ht="15.75" customHeight="1">
      <c r="AZ14310" s="138">
        <f t="shared" ca="1" si="236"/>
        <v>327000</v>
      </c>
      <c r="BA14310" s="138">
        <f t="shared" ca="1" si="237"/>
        <v>326999</v>
      </c>
      <c r="BB14310" s="138">
        <f t="shared" ca="1" si="238"/>
        <v>1</v>
      </c>
    </row>
    <row r="14311" spans="52:54" ht="15.75" customHeight="1">
      <c r="AZ14311" s="138">
        <f t="shared" ca="1" si="236"/>
        <v>247000</v>
      </c>
      <c r="BA14311" s="138">
        <f t="shared" ca="1" si="237"/>
        <v>246999</v>
      </c>
      <c r="BB14311" s="138">
        <f t="shared" ca="1" si="238"/>
        <v>1</v>
      </c>
    </row>
    <row r="14312" spans="52:54" ht="15.75" customHeight="1">
      <c r="AZ14312" s="138">
        <f t="shared" ca="1" si="236"/>
        <v>228000</v>
      </c>
      <c r="BA14312" s="138">
        <f t="shared" ca="1" si="237"/>
        <v>227999</v>
      </c>
      <c r="BB14312" s="138">
        <f t="shared" ca="1" si="238"/>
        <v>1</v>
      </c>
    </row>
    <row r="14313" spans="52:54" ht="15.75" customHeight="1">
      <c r="AZ14313" s="138">
        <f t="shared" ca="1" si="236"/>
        <v>213000</v>
      </c>
      <c r="BA14313" s="138">
        <f t="shared" ca="1" si="237"/>
        <v>212999</v>
      </c>
      <c r="BB14313" s="138">
        <f t="shared" ca="1" si="238"/>
        <v>1</v>
      </c>
    </row>
    <row r="14314" spans="52:54" ht="15.75" customHeight="1">
      <c r="AZ14314" s="138">
        <f t="shared" ca="1" si="236"/>
        <v>266000</v>
      </c>
      <c r="BA14314" s="138">
        <f t="shared" ca="1" si="237"/>
        <v>265999</v>
      </c>
      <c r="BB14314" s="138">
        <f t="shared" ca="1" si="238"/>
        <v>1</v>
      </c>
    </row>
    <row r="14315" spans="52:54" ht="15.75" customHeight="1">
      <c r="AZ14315" s="138">
        <f t="shared" ca="1" si="236"/>
        <v>269000</v>
      </c>
      <c r="BA14315" s="138">
        <f t="shared" ca="1" si="237"/>
        <v>268999</v>
      </c>
      <c r="BB14315" s="138">
        <f t="shared" ca="1" si="238"/>
        <v>1</v>
      </c>
    </row>
    <row r="14316" spans="52:54" ht="15.75" customHeight="1">
      <c r="AZ14316" s="138">
        <f t="shared" ca="1" si="236"/>
        <v>139000</v>
      </c>
      <c r="BA14316" s="138">
        <f t="shared" ca="1" si="237"/>
        <v>138999</v>
      </c>
      <c r="BB14316" s="138">
        <f t="shared" ca="1" si="238"/>
        <v>1</v>
      </c>
    </row>
    <row r="14317" spans="52:54" ht="15.75" customHeight="1">
      <c r="AZ14317" s="138">
        <f t="shared" ca="1" si="236"/>
        <v>209000</v>
      </c>
      <c r="BA14317" s="138">
        <f t="shared" ca="1" si="237"/>
        <v>208999</v>
      </c>
      <c r="BB14317" s="138">
        <f t="shared" ca="1" si="238"/>
        <v>1</v>
      </c>
    </row>
    <row r="14318" spans="52:54" ht="15.75" customHeight="1">
      <c r="AZ14318" s="138">
        <f t="shared" ca="1" si="236"/>
        <v>160000</v>
      </c>
      <c r="BA14318" s="138">
        <f t="shared" ca="1" si="237"/>
        <v>159999</v>
      </c>
      <c r="BB14318" s="138">
        <f t="shared" ca="1" si="238"/>
        <v>1</v>
      </c>
    </row>
    <row r="14319" spans="52:54" ht="15.75" customHeight="1">
      <c r="AZ14319" s="138">
        <f t="shared" ca="1" si="236"/>
        <v>259000</v>
      </c>
      <c r="BA14319" s="138">
        <f t="shared" ca="1" si="237"/>
        <v>258999</v>
      </c>
      <c r="BB14319" s="138">
        <f t="shared" ca="1" si="238"/>
        <v>1</v>
      </c>
    </row>
    <row r="14320" spans="52:54" ht="15.75" customHeight="1">
      <c r="AZ14320" s="138">
        <f t="shared" ca="1" si="236"/>
        <v>276000</v>
      </c>
      <c r="BA14320" s="138">
        <f t="shared" ca="1" si="237"/>
        <v>275999</v>
      </c>
      <c r="BB14320" s="138">
        <f t="shared" ca="1" si="238"/>
        <v>1</v>
      </c>
    </row>
    <row r="14321" spans="52:54" ht="15.75" customHeight="1">
      <c r="AZ14321" s="138">
        <f t="shared" ca="1" si="236"/>
        <v>251000</v>
      </c>
      <c r="BA14321" s="138">
        <f t="shared" ca="1" si="237"/>
        <v>250999</v>
      </c>
      <c r="BB14321" s="138">
        <f t="shared" ca="1" si="238"/>
        <v>1</v>
      </c>
    </row>
    <row r="14322" spans="52:54" ht="15.75" customHeight="1">
      <c r="AZ14322" s="138">
        <f t="shared" ca="1" si="236"/>
        <v>251000</v>
      </c>
      <c r="BA14322" s="138">
        <f t="shared" ca="1" si="237"/>
        <v>250999</v>
      </c>
      <c r="BB14322" s="138">
        <f t="shared" ca="1" si="238"/>
        <v>1</v>
      </c>
    </row>
    <row r="14323" spans="52:54" ht="15.75" customHeight="1">
      <c r="AZ14323" s="138">
        <f t="shared" ca="1" si="236"/>
        <v>392000</v>
      </c>
      <c r="BA14323" s="138">
        <f t="shared" ca="1" si="237"/>
        <v>391999</v>
      </c>
      <c r="BB14323" s="138">
        <f t="shared" ca="1" si="238"/>
        <v>1</v>
      </c>
    </row>
    <row r="14324" spans="52:54" ht="15.75" customHeight="1">
      <c r="AZ14324" s="138">
        <f t="shared" ca="1" si="236"/>
        <v>278000</v>
      </c>
      <c r="BA14324" s="138">
        <f t="shared" ca="1" si="237"/>
        <v>277999</v>
      </c>
      <c r="BB14324" s="138">
        <f t="shared" ca="1" si="238"/>
        <v>1</v>
      </c>
    </row>
    <row r="14325" spans="52:54" ht="15.75" customHeight="1">
      <c r="AZ14325" s="138">
        <f t="shared" ca="1" si="236"/>
        <v>342000</v>
      </c>
      <c r="BA14325" s="138">
        <f t="shared" ca="1" si="237"/>
        <v>341999</v>
      </c>
      <c r="BB14325" s="138">
        <f t="shared" ca="1" si="238"/>
        <v>1</v>
      </c>
    </row>
    <row r="14326" spans="52:54" ht="15.75" customHeight="1">
      <c r="AZ14326" s="138">
        <f t="shared" ca="1" si="236"/>
        <v>179000</v>
      </c>
      <c r="BA14326" s="138">
        <f t="shared" ca="1" si="237"/>
        <v>178999</v>
      </c>
      <c r="BB14326" s="138">
        <f t="shared" ca="1" si="238"/>
        <v>1</v>
      </c>
    </row>
    <row r="14327" spans="52:54" ht="15.75" customHeight="1">
      <c r="AZ14327" s="138">
        <f t="shared" ca="1" si="236"/>
        <v>100000</v>
      </c>
      <c r="BA14327" s="138">
        <f t="shared" ca="1" si="237"/>
        <v>99999</v>
      </c>
      <c r="BB14327" s="138">
        <f t="shared" ca="1" si="238"/>
        <v>1</v>
      </c>
    </row>
    <row r="14328" spans="52:54" ht="15.75" customHeight="1">
      <c r="AZ14328" s="138">
        <f t="shared" ca="1" si="236"/>
        <v>125000</v>
      </c>
      <c r="BA14328" s="138">
        <f t="shared" ca="1" si="237"/>
        <v>124999</v>
      </c>
      <c r="BB14328" s="138">
        <f t="shared" ca="1" si="238"/>
        <v>1</v>
      </c>
    </row>
    <row r="14329" spans="52:54" ht="15.75" customHeight="1">
      <c r="AZ14329" s="138">
        <f t="shared" ca="1" si="236"/>
        <v>116000</v>
      </c>
      <c r="BA14329" s="138">
        <f t="shared" ca="1" si="237"/>
        <v>115999</v>
      </c>
      <c r="BB14329" s="138">
        <f t="shared" ca="1" si="238"/>
        <v>1</v>
      </c>
    </row>
    <row r="14330" spans="52:54" ht="15.75" customHeight="1">
      <c r="AZ14330" s="138">
        <f t="shared" ca="1" si="236"/>
        <v>258000</v>
      </c>
      <c r="BA14330" s="138">
        <f t="shared" ca="1" si="237"/>
        <v>257999</v>
      </c>
      <c r="BB14330" s="138">
        <f t="shared" ca="1" si="238"/>
        <v>1</v>
      </c>
    </row>
    <row r="14331" spans="52:54" ht="15.75" customHeight="1">
      <c r="AZ14331" s="138">
        <f t="shared" ca="1" si="236"/>
        <v>197000</v>
      </c>
      <c r="BA14331" s="138">
        <f t="shared" ca="1" si="237"/>
        <v>196999</v>
      </c>
      <c r="BB14331" s="138">
        <f t="shared" ca="1" si="238"/>
        <v>1</v>
      </c>
    </row>
    <row r="14332" spans="52:54" ht="15.75" customHeight="1">
      <c r="AZ14332" s="138">
        <f t="shared" ca="1" si="236"/>
        <v>205000</v>
      </c>
      <c r="BA14332" s="138">
        <f t="shared" ca="1" si="237"/>
        <v>204999</v>
      </c>
      <c r="BB14332" s="138">
        <f t="shared" ca="1" si="238"/>
        <v>1</v>
      </c>
    </row>
    <row r="14333" spans="52:54" ht="15.75" customHeight="1">
      <c r="AZ14333" s="138">
        <f t="shared" ca="1" si="236"/>
        <v>270000</v>
      </c>
      <c r="BA14333" s="138">
        <f t="shared" ca="1" si="237"/>
        <v>269999</v>
      </c>
      <c r="BB14333" s="138">
        <f t="shared" ca="1" si="238"/>
        <v>1</v>
      </c>
    </row>
    <row r="14334" spans="52:54" ht="15.75" customHeight="1">
      <c r="AZ14334" s="138">
        <f t="shared" ca="1" si="236"/>
        <v>360000</v>
      </c>
      <c r="BA14334" s="138">
        <f t="shared" ca="1" si="237"/>
        <v>359999</v>
      </c>
      <c r="BB14334" s="138">
        <f t="shared" ca="1" si="238"/>
        <v>1</v>
      </c>
    </row>
    <row r="14335" spans="52:54" ht="15.75" customHeight="1">
      <c r="AZ14335" s="138">
        <f t="shared" ca="1" si="236"/>
        <v>237000</v>
      </c>
      <c r="BA14335" s="138">
        <f t="shared" ca="1" si="237"/>
        <v>236999</v>
      </c>
      <c r="BB14335" s="138">
        <f t="shared" ca="1" si="238"/>
        <v>1</v>
      </c>
    </row>
    <row r="14336" spans="52:54" ht="15.75" customHeight="1">
      <c r="AZ14336" s="138">
        <f t="shared" ca="1" si="236"/>
        <v>249000</v>
      </c>
      <c r="BA14336" s="138">
        <f t="shared" ca="1" si="237"/>
        <v>248999</v>
      </c>
      <c r="BB14336" s="138">
        <f t="shared" ca="1" si="238"/>
        <v>1</v>
      </c>
    </row>
    <row r="14337" spans="52:54" ht="15.75" customHeight="1">
      <c r="AZ14337" s="138">
        <f t="shared" ca="1" si="236"/>
        <v>298000</v>
      </c>
      <c r="BA14337" s="138">
        <f t="shared" ca="1" si="237"/>
        <v>297999</v>
      </c>
      <c r="BB14337" s="138">
        <f t="shared" ca="1" si="238"/>
        <v>1</v>
      </c>
    </row>
    <row r="14338" spans="52:54" ht="15.75" customHeight="1">
      <c r="AZ14338" s="138">
        <f t="shared" ca="1" si="236"/>
        <v>291000</v>
      </c>
      <c r="BA14338" s="138">
        <f t="shared" ca="1" si="237"/>
        <v>290999</v>
      </c>
      <c r="BB14338" s="138">
        <f t="shared" ca="1" si="238"/>
        <v>1</v>
      </c>
    </row>
    <row r="14339" spans="52:54" ht="15.75" customHeight="1">
      <c r="AZ14339" s="138">
        <f t="shared" ca="1" si="236"/>
        <v>309000</v>
      </c>
      <c r="BA14339" s="138">
        <f t="shared" ca="1" si="237"/>
        <v>308999</v>
      </c>
      <c r="BB14339" s="138">
        <f t="shared" ca="1" si="238"/>
        <v>1</v>
      </c>
    </row>
    <row r="14340" spans="52:54" ht="15.75" customHeight="1">
      <c r="AZ14340" s="138">
        <f t="shared" ca="1" si="236"/>
        <v>380000</v>
      </c>
      <c r="BA14340" s="138">
        <f t="shared" ca="1" si="237"/>
        <v>379999</v>
      </c>
      <c r="BB14340" s="138">
        <f t="shared" ca="1" si="238"/>
        <v>1</v>
      </c>
    </row>
    <row r="14341" spans="52:54" ht="15.75" customHeight="1">
      <c r="AZ14341" s="138">
        <f t="shared" ca="1" si="236"/>
        <v>314000</v>
      </c>
      <c r="BA14341" s="138">
        <f t="shared" ca="1" si="237"/>
        <v>313999</v>
      </c>
      <c r="BB14341" s="138">
        <f t="shared" ca="1" si="238"/>
        <v>1</v>
      </c>
    </row>
    <row r="14342" spans="52:54" ht="15.75" customHeight="1">
      <c r="AZ14342" s="138">
        <f t="shared" ca="1" si="236"/>
        <v>216000</v>
      </c>
      <c r="BA14342" s="138">
        <f t="shared" ca="1" si="237"/>
        <v>215999</v>
      </c>
      <c r="BB14342" s="138">
        <f t="shared" ca="1" si="238"/>
        <v>1</v>
      </c>
    </row>
    <row r="14343" spans="52:54" ht="15.75" customHeight="1">
      <c r="AZ14343" s="138">
        <f t="shared" ca="1" si="236"/>
        <v>286000</v>
      </c>
      <c r="BA14343" s="138">
        <f t="shared" ca="1" si="237"/>
        <v>285999</v>
      </c>
      <c r="BB14343" s="138">
        <f t="shared" ca="1" si="238"/>
        <v>1</v>
      </c>
    </row>
    <row r="14344" spans="52:54" ht="15.75" customHeight="1">
      <c r="AZ14344" s="138">
        <f t="shared" ca="1" si="236"/>
        <v>245000</v>
      </c>
      <c r="BA14344" s="138">
        <f t="shared" ca="1" si="237"/>
        <v>244999</v>
      </c>
      <c r="BB14344" s="138">
        <f t="shared" ca="1" si="238"/>
        <v>1</v>
      </c>
    </row>
    <row r="14345" spans="52:54" ht="15.75" customHeight="1">
      <c r="AZ14345" s="138">
        <f t="shared" ca="1" si="236"/>
        <v>336000</v>
      </c>
      <c r="BA14345" s="138">
        <f t="shared" ca="1" si="237"/>
        <v>335999</v>
      </c>
      <c r="BB14345" s="138">
        <f t="shared" ca="1" si="238"/>
        <v>1</v>
      </c>
    </row>
    <row r="14346" spans="52:54" ht="15.75" customHeight="1">
      <c r="AZ14346" s="138">
        <f t="shared" ca="1" si="236"/>
        <v>115000</v>
      </c>
      <c r="BA14346" s="138">
        <f t="shared" ca="1" si="237"/>
        <v>114999</v>
      </c>
      <c r="BB14346" s="138">
        <f t="shared" ca="1" si="238"/>
        <v>1</v>
      </c>
    </row>
    <row r="14347" spans="52:54" ht="15.75" customHeight="1">
      <c r="AZ14347" s="138">
        <f t="shared" ca="1" si="236"/>
        <v>286000</v>
      </c>
      <c r="BA14347" s="138">
        <f t="shared" ca="1" si="237"/>
        <v>285999</v>
      </c>
      <c r="BB14347" s="138">
        <f t="shared" ca="1" si="238"/>
        <v>1</v>
      </c>
    </row>
    <row r="14348" spans="52:54" ht="15.75" customHeight="1">
      <c r="AZ14348" s="138">
        <f t="shared" ca="1" si="236"/>
        <v>132000</v>
      </c>
      <c r="BA14348" s="138">
        <f t="shared" ca="1" si="237"/>
        <v>131999</v>
      </c>
      <c r="BB14348" s="138">
        <f t="shared" ca="1" si="238"/>
        <v>1</v>
      </c>
    </row>
    <row r="14349" spans="52:54" ht="15.75" customHeight="1">
      <c r="AZ14349" s="138">
        <f t="shared" ca="1" si="236"/>
        <v>255000</v>
      </c>
      <c r="BA14349" s="138">
        <f t="shared" ca="1" si="237"/>
        <v>254999</v>
      </c>
      <c r="BB14349" s="138">
        <f t="shared" ca="1" si="238"/>
        <v>1</v>
      </c>
    </row>
    <row r="14350" spans="52:54" ht="15.75" customHeight="1">
      <c r="AZ14350" s="138">
        <f t="shared" ca="1" si="236"/>
        <v>212000</v>
      </c>
      <c r="BA14350" s="138">
        <f t="shared" ca="1" si="237"/>
        <v>211999</v>
      </c>
      <c r="BB14350" s="138">
        <f t="shared" ca="1" si="238"/>
        <v>1</v>
      </c>
    </row>
    <row r="14351" spans="52:54" ht="15.75" customHeight="1">
      <c r="AZ14351" s="138">
        <f t="shared" ca="1" si="236"/>
        <v>348000</v>
      </c>
      <c r="BA14351" s="138">
        <f t="shared" ca="1" si="237"/>
        <v>347999</v>
      </c>
      <c r="BB14351" s="138">
        <f t="shared" ca="1" si="238"/>
        <v>1</v>
      </c>
    </row>
    <row r="14352" spans="52:54" ht="15.75" customHeight="1">
      <c r="AZ14352" s="138">
        <f t="shared" ca="1" si="236"/>
        <v>105000</v>
      </c>
      <c r="BA14352" s="138">
        <f t="shared" ca="1" si="237"/>
        <v>104999</v>
      </c>
      <c r="BB14352" s="138">
        <f t="shared" ca="1" si="238"/>
        <v>1</v>
      </c>
    </row>
    <row r="14353" spans="52:54" ht="15.75" customHeight="1">
      <c r="AZ14353" s="138">
        <f t="shared" ca="1" si="236"/>
        <v>350000</v>
      </c>
      <c r="BA14353" s="138">
        <f t="shared" ca="1" si="237"/>
        <v>349999</v>
      </c>
      <c r="BB14353" s="138">
        <f t="shared" ca="1" si="238"/>
        <v>1</v>
      </c>
    </row>
    <row r="14354" spans="52:54" ht="15.75" customHeight="1">
      <c r="AZ14354" s="138">
        <f t="shared" ca="1" si="236"/>
        <v>183000</v>
      </c>
      <c r="BA14354" s="138">
        <f t="shared" ca="1" si="237"/>
        <v>182999</v>
      </c>
      <c r="BB14354" s="138">
        <f t="shared" ca="1" si="238"/>
        <v>1</v>
      </c>
    </row>
    <row r="14355" spans="52:54" ht="15.75" customHeight="1">
      <c r="AZ14355" s="138">
        <f t="shared" ca="1" si="236"/>
        <v>304000</v>
      </c>
      <c r="BA14355" s="138">
        <f t="shared" ca="1" si="237"/>
        <v>303999</v>
      </c>
      <c r="BB14355" s="138">
        <f t="shared" ca="1" si="238"/>
        <v>1</v>
      </c>
    </row>
    <row r="14356" spans="52:54" ht="15.75" customHeight="1">
      <c r="AZ14356" s="138">
        <f t="shared" ca="1" si="236"/>
        <v>363000</v>
      </c>
      <c r="BA14356" s="138">
        <f t="shared" ca="1" si="237"/>
        <v>362999</v>
      </c>
      <c r="BB14356" s="138">
        <f t="shared" ca="1" si="238"/>
        <v>1</v>
      </c>
    </row>
    <row r="14357" spans="52:54" ht="15.75" customHeight="1">
      <c r="AZ14357" s="138">
        <f t="shared" ca="1" si="236"/>
        <v>149000</v>
      </c>
      <c r="BA14357" s="138">
        <f t="shared" ca="1" si="237"/>
        <v>148999</v>
      </c>
      <c r="BB14357" s="138">
        <f t="shared" ca="1" si="238"/>
        <v>1</v>
      </c>
    </row>
    <row r="14358" spans="52:54" ht="15.75" customHeight="1">
      <c r="AZ14358" s="138">
        <f t="shared" ca="1" si="236"/>
        <v>296000</v>
      </c>
      <c r="BA14358" s="138">
        <f t="shared" ca="1" si="237"/>
        <v>295999</v>
      </c>
      <c r="BB14358" s="138">
        <f t="shared" ca="1" si="238"/>
        <v>1</v>
      </c>
    </row>
    <row r="14359" spans="52:54" ht="15.75" customHeight="1">
      <c r="AZ14359" s="138">
        <f t="shared" ca="1" si="236"/>
        <v>162000</v>
      </c>
      <c r="BA14359" s="138">
        <f t="shared" ca="1" si="237"/>
        <v>161999</v>
      </c>
      <c r="BB14359" s="138">
        <f t="shared" ca="1" si="238"/>
        <v>1</v>
      </c>
    </row>
    <row r="14360" spans="52:54" ht="15.75" customHeight="1">
      <c r="AZ14360" s="138">
        <f t="shared" ca="1" si="236"/>
        <v>157000</v>
      </c>
      <c r="BA14360" s="138">
        <f t="shared" ca="1" si="237"/>
        <v>156999</v>
      </c>
      <c r="BB14360" s="138">
        <f t="shared" ca="1" si="238"/>
        <v>1</v>
      </c>
    </row>
    <row r="14361" spans="52:54" ht="15.75" customHeight="1">
      <c r="AZ14361" s="138">
        <f t="shared" ca="1" si="236"/>
        <v>343000</v>
      </c>
      <c r="BA14361" s="138">
        <f t="shared" ca="1" si="237"/>
        <v>342999</v>
      </c>
      <c r="BB14361" s="138">
        <f t="shared" ca="1" si="238"/>
        <v>1</v>
      </c>
    </row>
    <row r="14362" spans="52:54" ht="15.75" customHeight="1">
      <c r="AZ14362" s="138">
        <f t="shared" ca="1" si="236"/>
        <v>217000</v>
      </c>
      <c r="BA14362" s="138">
        <f t="shared" ca="1" si="237"/>
        <v>216999</v>
      </c>
      <c r="BB14362" s="138">
        <f t="shared" ca="1" si="238"/>
        <v>1</v>
      </c>
    </row>
    <row r="14363" spans="52:54" ht="15.75" customHeight="1">
      <c r="AZ14363" s="138">
        <f t="shared" ca="1" si="236"/>
        <v>357000</v>
      </c>
      <c r="BA14363" s="138">
        <f t="shared" ca="1" si="237"/>
        <v>356999</v>
      </c>
      <c r="BB14363" s="138">
        <f t="shared" ca="1" si="238"/>
        <v>1</v>
      </c>
    </row>
    <row r="14364" spans="52:54" ht="15.75" customHeight="1">
      <c r="AZ14364" s="138">
        <f t="shared" ca="1" si="236"/>
        <v>168000</v>
      </c>
      <c r="BA14364" s="138">
        <f t="shared" ca="1" si="237"/>
        <v>167999</v>
      </c>
      <c r="BB14364" s="138">
        <f t="shared" ca="1" si="238"/>
        <v>1</v>
      </c>
    </row>
    <row r="14365" spans="52:54" ht="15.75" customHeight="1">
      <c r="AZ14365" s="138">
        <f t="shared" ca="1" si="236"/>
        <v>327000</v>
      </c>
      <c r="BA14365" s="138">
        <f t="shared" ca="1" si="237"/>
        <v>326999</v>
      </c>
      <c r="BB14365" s="138">
        <f t="shared" ca="1" si="238"/>
        <v>1</v>
      </c>
    </row>
    <row r="14366" spans="52:54" ht="15.75" customHeight="1">
      <c r="AZ14366" s="138">
        <f t="shared" ca="1" si="236"/>
        <v>180000</v>
      </c>
      <c r="BA14366" s="138">
        <f t="shared" ca="1" si="237"/>
        <v>179999</v>
      </c>
      <c r="BB14366" s="138">
        <f t="shared" ca="1" si="238"/>
        <v>1</v>
      </c>
    </row>
    <row r="14367" spans="52:54" ht="15.75" customHeight="1">
      <c r="AZ14367" s="138">
        <f t="shared" ca="1" si="236"/>
        <v>157000</v>
      </c>
      <c r="BA14367" s="138">
        <f t="shared" ca="1" si="237"/>
        <v>156999</v>
      </c>
      <c r="BB14367" s="138">
        <f t="shared" ca="1" si="238"/>
        <v>1</v>
      </c>
    </row>
    <row r="14368" spans="52:54" ht="15.75" customHeight="1">
      <c r="AZ14368" s="138">
        <f t="shared" ca="1" si="236"/>
        <v>134000</v>
      </c>
      <c r="BA14368" s="138">
        <f t="shared" ca="1" si="237"/>
        <v>133999</v>
      </c>
      <c r="BB14368" s="138">
        <f t="shared" ca="1" si="238"/>
        <v>1</v>
      </c>
    </row>
    <row r="14369" spans="52:54" ht="15.75" customHeight="1">
      <c r="AZ14369" s="138">
        <f t="shared" ca="1" si="236"/>
        <v>270000</v>
      </c>
      <c r="BA14369" s="138">
        <f t="shared" ca="1" si="237"/>
        <v>269999</v>
      </c>
      <c r="BB14369" s="138">
        <f t="shared" ca="1" si="238"/>
        <v>1</v>
      </c>
    </row>
    <row r="14370" spans="52:54" ht="15.75" customHeight="1">
      <c r="AZ14370" s="138">
        <f t="shared" ca="1" si="236"/>
        <v>294000</v>
      </c>
      <c r="BA14370" s="138">
        <f t="shared" ca="1" si="237"/>
        <v>293999</v>
      </c>
      <c r="BB14370" s="138">
        <f t="shared" ca="1" si="238"/>
        <v>1</v>
      </c>
    </row>
    <row r="14371" spans="52:54" ht="15.75" customHeight="1">
      <c r="AZ14371" s="138">
        <f t="shared" ca="1" si="236"/>
        <v>354000</v>
      </c>
      <c r="BA14371" s="138">
        <f t="shared" ca="1" si="237"/>
        <v>353999</v>
      </c>
      <c r="BB14371" s="138">
        <f t="shared" ca="1" si="238"/>
        <v>1</v>
      </c>
    </row>
    <row r="14372" spans="52:54" ht="15.75" customHeight="1">
      <c r="AZ14372" s="138">
        <f t="shared" ca="1" si="236"/>
        <v>310000</v>
      </c>
      <c r="BA14372" s="138">
        <f t="shared" ca="1" si="237"/>
        <v>309999</v>
      </c>
      <c r="BB14372" s="138">
        <f t="shared" ca="1" si="238"/>
        <v>1</v>
      </c>
    </row>
    <row r="14373" spans="52:54" ht="15.75" customHeight="1">
      <c r="AZ14373" s="138">
        <f t="shared" ca="1" si="236"/>
        <v>111000</v>
      </c>
      <c r="BA14373" s="138">
        <f t="shared" ca="1" si="237"/>
        <v>110999</v>
      </c>
      <c r="BB14373" s="138">
        <f t="shared" ca="1" si="238"/>
        <v>1</v>
      </c>
    </row>
    <row r="14374" spans="52:54" ht="15.75" customHeight="1">
      <c r="AZ14374" s="138">
        <f t="shared" ca="1" si="236"/>
        <v>106000</v>
      </c>
      <c r="BA14374" s="138">
        <f t="shared" ca="1" si="237"/>
        <v>105999</v>
      </c>
      <c r="BB14374" s="138">
        <f t="shared" ca="1" si="238"/>
        <v>1</v>
      </c>
    </row>
    <row r="14375" spans="52:54" ht="15.75" customHeight="1">
      <c r="AZ14375" s="138">
        <f t="shared" ca="1" si="236"/>
        <v>305000</v>
      </c>
      <c r="BA14375" s="138">
        <f t="shared" ca="1" si="237"/>
        <v>304999</v>
      </c>
      <c r="BB14375" s="138">
        <f t="shared" ca="1" si="238"/>
        <v>1</v>
      </c>
    </row>
    <row r="14376" spans="52:54" ht="15.75" customHeight="1">
      <c r="AZ14376" s="138">
        <f t="shared" ca="1" si="236"/>
        <v>206000</v>
      </c>
      <c r="BA14376" s="138">
        <f t="shared" ca="1" si="237"/>
        <v>205999</v>
      </c>
      <c r="BB14376" s="138">
        <f t="shared" ca="1" si="238"/>
        <v>1</v>
      </c>
    </row>
    <row r="14377" spans="52:54" ht="15.75" customHeight="1">
      <c r="AZ14377" s="138">
        <f t="shared" ca="1" si="236"/>
        <v>331000</v>
      </c>
      <c r="BA14377" s="138">
        <f t="shared" ca="1" si="237"/>
        <v>330999</v>
      </c>
      <c r="BB14377" s="138">
        <f t="shared" ca="1" si="238"/>
        <v>1</v>
      </c>
    </row>
    <row r="14378" spans="52:54" ht="15.75" customHeight="1">
      <c r="AZ14378" s="138">
        <f t="shared" ca="1" si="236"/>
        <v>252000</v>
      </c>
      <c r="BA14378" s="138">
        <f t="shared" ca="1" si="237"/>
        <v>251999</v>
      </c>
      <c r="BB14378" s="138">
        <f t="shared" ca="1" si="238"/>
        <v>1</v>
      </c>
    </row>
    <row r="14379" spans="52:54" ht="15.75" customHeight="1">
      <c r="AZ14379" s="138">
        <f t="shared" ca="1" si="236"/>
        <v>378000</v>
      </c>
      <c r="BA14379" s="138">
        <f t="shared" ca="1" si="237"/>
        <v>377999</v>
      </c>
      <c r="BB14379" s="138">
        <f t="shared" ca="1" si="238"/>
        <v>1</v>
      </c>
    </row>
    <row r="14380" spans="52:54" ht="15.75" customHeight="1">
      <c r="AZ14380" s="138">
        <f t="shared" ca="1" si="236"/>
        <v>149000</v>
      </c>
      <c r="BA14380" s="138">
        <f t="shared" ca="1" si="237"/>
        <v>148999</v>
      </c>
      <c r="BB14380" s="138">
        <f t="shared" ca="1" si="238"/>
        <v>1</v>
      </c>
    </row>
    <row r="14381" spans="52:54" ht="15.75" customHeight="1">
      <c r="AZ14381" s="138">
        <f t="shared" ca="1" si="236"/>
        <v>395000</v>
      </c>
      <c r="BA14381" s="138">
        <f t="shared" ca="1" si="237"/>
        <v>394999</v>
      </c>
      <c r="BB14381" s="138">
        <f t="shared" ca="1" si="238"/>
        <v>1</v>
      </c>
    </row>
    <row r="14382" spans="52:54" ht="15.75" customHeight="1">
      <c r="AZ14382" s="138">
        <f t="shared" ca="1" si="236"/>
        <v>342000</v>
      </c>
      <c r="BA14382" s="138">
        <f t="shared" ca="1" si="237"/>
        <v>341999</v>
      </c>
      <c r="BB14382" s="138">
        <f t="shared" ca="1" si="238"/>
        <v>1</v>
      </c>
    </row>
    <row r="14383" spans="52:54" ht="15.75" customHeight="1">
      <c r="AZ14383" s="138">
        <f t="shared" ca="1" si="236"/>
        <v>129000</v>
      </c>
      <c r="BA14383" s="138">
        <f t="shared" ca="1" si="237"/>
        <v>128999</v>
      </c>
      <c r="BB14383" s="138">
        <f t="shared" ca="1" si="238"/>
        <v>1</v>
      </c>
    </row>
    <row r="14384" spans="52:54" ht="15.75" customHeight="1">
      <c r="AZ14384" s="138">
        <f t="shared" ca="1" si="236"/>
        <v>357000</v>
      </c>
      <c r="BA14384" s="138">
        <f t="shared" ca="1" si="237"/>
        <v>356999</v>
      </c>
      <c r="BB14384" s="138">
        <f t="shared" ca="1" si="238"/>
        <v>1</v>
      </c>
    </row>
    <row r="14385" spans="52:54" ht="15.75" customHeight="1">
      <c r="AZ14385" s="138">
        <f t="shared" ca="1" si="236"/>
        <v>282000</v>
      </c>
      <c r="BA14385" s="138">
        <f t="shared" ca="1" si="237"/>
        <v>281999</v>
      </c>
      <c r="BB14385" s="138">
        <f t="shared" ca="1" si="238"/>
        <v>1</v>
      </c>
    </row>
    <row r="14386" spans="52:54" ht="15.75" customHeight="1">
      <c r="AZ14386" s="138">
        <f t="shared" ca="1" si="236"/>
        <v>361000</v>
      </c>
      <c r="BA14386" s="138">
        <f t="shared" ca="1" si="237"/>
        <v>360999</v>
      </c>
      <c r="BB14386" s="138">
        <f t="shared" ca="1" si="238"/>
        <v>1</v>
      </c>
    </row>
    <row r="14387" spans="52:54" ht="15.75" customHeight="1">
      <c r="AZ14387" s="138">
        <f t="shared" ca="1" si="236"/>
        <v>280000</v>
      </c>
      <c r="BA14387" s="138">
        <f t="shared" ca="1" si="237"/>
        <v>279999</v>
      </c>
      <c r="BB14387" s="138">
        <f t="shared" ca="1" si="238"/>
        <v>1</v>
      </c>
    </row>
    <row r="14388" spans="52:54" ht="15.75" customHeight="1">
      <c r="AZ14388" s="138">
        <f t="shared" ca="1" si="236"/>
        <v>363000</v>
      </c>
      <c r="BA14388" s="138">
        <f t="shared" ca="1" si="237"/>
        <v>362999</v>
      </c>
      <c r="BB14388" s="138">
        <f t="shared" ca="1" si="238"/>
        <v>1</v>
      </c>
    </row>
    <row r="14389" spans="52:54" ht="15.75" customHeight="1">
      <c r="AZ14389" s="138">
        <f t="shared" ca="1" si="236"/>
        <v>383000</v>
      </c>
      <c r="BA14389" s="138">
        <f t="shared" ca="1" si="237"/>
        <v>382999</v>
      </c>
      <c r="BB14389" s="138">
        <f t="shared" ca="1" si="238"/>
        <v>1</v>
      </c>
    </row>
    <row r="14390" spans="52:54" ht="15.75" customHeight="1">
      <c r="AZ14390" s="138">
        <f t="shared" ca="1" si="236"/>
        <v>143000</v>
      </c>
      <c r="BA14390" s="138">
        <f t="shared" ca="1" si="237"/>
        <v>142999</v>
      </c>
      <c r="BB14390" s="138">
        <f t="shared" ca="1" si="238"/>
        <v>1</v>
      </c>
    </row>
    <row r="14391" spans="52:54" ht="15.75" customHeight="1">
      <c r="AZ14391" s="138">
        <f t="shared" ca="1" si="236"/>
        <v>173000</v>
      </c>
      <c r="BA14391" s="138">
        <f t="shared" ca="1" si="237"/>
        <v>172999</v>
      </c>
      <c r="BB14391" s="138">
        <f t="shared" ca="1" si="238"/>
        <v>1</v>
      </c>
    </row>
    <row r="14392" spans="52:54" ht="15.75" customHeight="1">
      <c r="AZ14392" s="138">
        <f t="shared" ca="1" si="236"/>
        <v>166000</v>
      </c>
      <c r="BA14392" s="138">
        <f t="shared" ca="1" si="237"/>
        <v>165999</v>
      </c>
      <c r="BB14392" s="138">
        <f t="shared" ca="1" si="238"/>
        <v>1</v>
      </c>
    </row>
    <row r="14393" spans="52:54" ht="15.75" customHeight="1">
      <c r="AZ14393" s="138">
        <f t="shared" ca="1" si="236"/>
        <v>244000</v>
      </c>
      <c r="BA14393" s="138">
        <f t="shared" ca="1" si="237"/>
        <v>243999</v>
      </c>
      <c r="BB14393" s="138">
        <f t="shared" ca="1" si="238"/>
        <v>1</v>
      </c>
    </row>
    <row r="14394" spans="52:54" ht="15.75" customHeight="1">
      <c r="AZ14394" s="138">
        <f t="shared" ca="1" si="236"/>
        <v>306000</v>
      </c>
      <c r="BA14394" s="138">
        <f t="shared" ca="1" si="237"/>
        <v>305999</v>
      </c>
      <c r="BB14394" s="138">
        <f t="shared" ca="1" si="238"/>
        <v>1</v>
      </c>
    </row>
    <row r="14395" spans="52:54" ht="15.75" customHeight="1">
      <c r="AZ14395" s="138">
        <f t="shared" ca="1" si="236"/>
        <v>219000</v>
      </c>
      <c r="BA14395" s="138">
        <f t="shared" ca="1" si="237"/>
        <v>218999</v>
      </c>
      <c r="BB14395" s="138">
        <f t="shared" ca="1" si="238"/>
        <v>1</v>
      </c>
    </row>
    <row r="14396" spans="52:54" ht="15.75" customHeight="1">
      <c r="AZ14396" s="138">
        <f t="shared" ca="1" si="236"/>
        <v>366000</v>
      </c>
      <c r="BA14396" s="138">
        <f t="shared" ca="1" si="237"/>
        <v>365999</v>
      </c>
      <c r="BB14396" s="138">
        <f t="shared" ca="1" si="238"/>
        <v>1</v>
      </c>
    </row>
    <row r="14397" spans="52:54" ht="15.75" customHeight="1">
      <c r="AZ14397" s="138">
        <f t="shared" ca="1" si="236"/>
        <v>345000</v>
      </c>
      <c r="BA14397" s="138">
        <f t="shared" ca="1" si="237"/>
        <v>344999</v>
      </c>
      <c r="BB14397" s="138">
        <f t="shared" ca="1" si="238"/>
        <v>1</v>
      </c>
    </row>
    <row r="14398" spans="52:54" ht="15.75" customHeight="1">
      <c r="AZ14398" s="138">
        <f t="shared" ca="1" si="236"/>
        <v>334000</v>
      </c>
      <c r="BA14398" s="138">
        <f t="shared" ca="1" si="237"/>
        <v>333999</v>
      </c>
      <c r="BB14398" s="138">
        <f t="shared" ca="1" si="238"/>
        <v>1</v>
      </c>
    </row>
    <row r="14399" spans="52:54" ht="15.75" customHeight="1">
      <c r="AZ14399" s="138">
        <f t="shared" ca="1" si="236"/>
        <v>288000</v>
      </c>
      <c r="BA14399" s="138">
        <f t="shared" ca="1" si="237"/>
        <v>287999</v>
      </c>
      <c r="BB14399" s="138">
        <f t="shared" ca="1" si="238"/>
        <v>1</v>
      </c>
    </row>
    <row r="14400" spans="52:54" ht="15.75" customHeight="1">
      <c r="AZ14400" s="138">
        <f t="shared" ca="1" si="236"/>
        <v>291000</v>
      </c>
      <c r="BA14400" s="138">
        <f t="shared" ca="1" si="237"/>
        <v>290999</v>
      </c>
      <c r="BB14400" s="138">
        <f t="shared" ca="1" si="238"/>
        <v>1</v>
      </c>
    </row>
    <row r="14401" spans="52:54" ht="15.75" customHeight="1">
      <c r="AZ14401" s="138">
        <f t="shared" ca="1" si="236"/>
        <v>361000</v>
      </c>
      <c r="BA14401" s="138">
        <f t="shared" ca="1" si="237"/>
        <v>360999</v>
      </c>
      <c r="BB14401" s="138">
        <f t="shared" ca="1" si="238"/>
        <v>1</v>
      </c>
    </row>
    <row r="14402" spans="52:54" ht="15.75" customHeight="1">
      <c r="AZ14402" s="138">
        <f t="shared" ca="1" si="236"/>
        <v>325000</v>
      </c>
      <c r="BA14402" s="138">
        <f t="shared" ca="1" si="237"/>
        <v>324999</v>
      </c>
      <c r="BB14402" s="138">
        <f t="shared" ca="1" si="238"/>
        <v>1</v>
      </c>
    </row>
    <row r="14403" spans="52:54" ht="15.75" customHeight="1">
      <c r="AZ14403" s="138">
        <f t="shared" ca="1" si="236"/>
        <v>393000</v>
      </c>
      <c r="BA14403" s="138">
        <f t="shared" ca="1" si="237"/>
        <v>392999</v>
      </c>
      <c r="BB14403" s="138">
        <f t="shared" ca="1" si="238"/>
        <v>1</v>
      </c>
    </row>
    <row r="14404" spans="52:54" ht="15.75" customHeight="1">
      <c r="AZ14404" s="138">
        <f t="shared" ca="1" si="236"/>
        <v>310000</v>
      </c>
      <c r="BA14404" s="138">
        <f t="shared" ca="1" si="237"/>
        <v>309999</v>
      </c>
      <c r="BB14404" s="138">
        <f t="shared" ca="1" si="238"/>
        <v>1</v>
      </c>
    </row>
    <row r="14405" spans="52:54" ht="15.75" customHeight="1">
      <c r="AZ14405" s="138">
        <f t="shared" ca="1" si="236"/>
        <v>251000</v>
      </c>
      <c r="BA14405" s="138">
        <f t="shared" ca="1" si="237"/>
        <v>250999</v>
      </c>
      <c r="BB14405" s="138">
        <f t="shared" ca="1" si="238"/>
        <v>1</v>
      </c>
    </row>
    <row r="14406" spans="52:54" ht="15.75" customHeight="1">
      <c r="AZ14406" s="138">
        <f t="shared" ca="1" si="236"/>
        <v>112000</v>
      </c>
      <c r="BA14406" s="138">
        <f t="shared" ca="1" si="237"/>
        <v>111999</v>
      </c>
      <c r="BB14406" s="138">
        <f t="shared" ca="1" si="238"/>
        <v>1</v>
      </c>
    </row>
    <row r="14407" spans="52:54" ht="15.75" customHeight="1">
      <c r="AZ14407" s="138">
        <f t="shared" ca="1" si="236"/>
        <v>202000</v>
      </c>
      <c r="BA14407" s="138">
        <f t="shared" ca="1" si="237"/>
        <v>201999</v>
      </c>
      <c r="BB14407" s="138">
        <f t="shared" ca="1" si="238"/>
        <v>1</v>
      </c>
    </row>
    <row r="14408" spans="52:54" ht="15.75" customHeight="1">
      <c r="AZ14408" s="138">
        <f t="shared" ca="1" si="236"/>
        <v>303000</v>
      </c>
      <c r="BA14408" s="138">
        <f t="shared" ca="1" si="237"/>
        <v>302999</v>
      </c>
      <c r="BB14408" s="138">
        <f t="shared" ca="1" si="238"/>
        <v>1</v>
      </c>
    </row>
    <row r="14409" spans="52:54" ht="15.75" customHeight="1">
      <c r="AZ14409" s="138">
        <f t="shared" ca="1" si="236"/>
        <v>172000</v>
      </c>
      <c r="BA14409" s="138">
        <f t="shared" ca="1" si="237"/>
        <v>171999</v>
      </c>
      <c r="BB14409" s="138">
        <f t="shared" ca="1" si="238"/>
        <v>1</v>
      </c>
    </row>
    <row r="14410" spans="52:54" ht="15.75" customHeight="1">
      <c r="AZ14410" s="138">
        <f t="shared" ca="1" si="236"/>
        <v>234000</v>
      </c>
      <c r="BA14410" s="138">
        <f t="shared" ca="1" si="237"/>
        <v>233999</v>
      </c>
      <c r="BB14410" s="138">
        <f t="shared" ca="1" si="238"/>
        <v>1</v>
      </c>
    </row>
    <row r="14411" spans="52:54" ht="15.75" customHeight="1">
      <c r="AZ14411" s="138">
        <f t="shared" ca="1" si="236"/>
        <v>223000</v>
      </c>
      <c r="BA14411" s="138">
        <f t="shared" ca="1" si="237"/>
        <v>222999</v>
      </c>
      <c r="BB14411" s="138">
        <f t="shared" ca="1" si="238"/>
        <v>1</v>
      </c>
    </row>
    <row r="14412" spans="52:54" ht="15.75" customHeight="1">
      <c r="AZ14412" s="138">
        <f t="shared" ca="1" si="236"/>
        <v>333000</v>
      </c>
      <c r="BA14412" s="138">
        <f t="shared" ca="1" si="237"/>
        <v>332999</v>
      </c>
      <c r="BB14412" s="138">
        <f t="shared" ca="1" si="238"/>
        <v>1</v>
      </c>
    </row>
    <row r="14413" spans="52:54" ht="15.75" customHeight="1">
      <c r="AZ14413" s="138">
        <f t="shared" ca="1" si="236"/>
        <v>347000</v>
      </c>
      <c r="BA14413" s="138">
        <f t="shared" ca="1" si="237"/>
        <v>346999</v>
      </c>
      <c r="BB14413" s="138">
        <f t="shared" ca="1" si="238"/>
        <v>1</v>
      </c>
    </row>
    <row r="14414" spans="52:54" ht="15.75" customHeight="1">
      <c r="AZ14414" s="138">
        <f t="shared" ca="1" si="236"/>
        <v>272000</v>
      </c>
      <c r="BA14414" s="138">
        <f t="shared" ca="1" si="237"/>
        <v>271999</v>
      </c>
      <c r="BB14414" s="138">
        <f t="shared" ca="1" si="238"/>
        <v>1</v>
      </c>
    </row>
    <row r="14415" spans="52:54" ht="15.75" customHeight="1">
      <c r="AZ14415" s="138">
        <f t="shared" ca="1" si="236"/>
        <v>205000</v>
      </c>
      <c r="BA14415" s="138">
        <f t="shared" ca="1" si="237"/>
        <v>204999</v>
      </c>
      <c r="BB14415" s="138">
        <f t="shared" ca="1" si="238"/>
        <v>1</v>
      </c>
    </row>
    <row r="14416" spans="52:54" ht="15.75" customHeight="1">
      <c r="AZ14416" s="138">
        <f t="shared" ca="1" si="236"/>
        <v>116000</v>
      </c>
      <c r="BA14416" s="138">
        <f t="shared" ca="1" si="237"/>
        <v>115999</v>
      </c>
      <c r="BB14416" s="138">
        <f t="shared" ca="1" si="238"/>
        <v>1</v>
      </c>
    </row>
    <row r="14417" spans="52:54" ht="15.75" customHeight="1">
      <c r="AZ14417" s="138">
        <f t="shared" ca="1" si="236"/>
        <v>184000</v>
      </c>
      <c r="BA14417" s="138">
        <f t="shared" ca="1" si="237"/>
        <v>183999</v>
      </c>
      <c r="BB14417" s="138">
        <f t="shared" ca="1" si="238"/>
        <v>1</v>
      </c>
    </row>
    <row r="14418" spans="52:54" ht="15.75" customHeight="1">
      <c r="AZ14418" s="138">
        <f t="shared" ca="1" si="236"/>
        <v>214000</v>
      </c>
      <c r="BA14418" s="138">
        <f t="shared" ca="1" si="237"/>
        <v>213999</v>
      </c>
      <c r="BB14418" s="138">
        <f t="shared" ca="1" si="238"/>
        <v>1</v>
      </c>
    </row>
    <row r="14419" spans="52:54" ht="15.75" customHeight="1">
      <c r="AZ14419" s="138">
        <f t="shared" ca="1" si="236"/>
        <v>293000</v>
      </c>
      <c r="BA14419" s="138">
        <f t="shared" ca="1" si="237"/>
        <v>292999</v>
      </c>
      <c r="BB14419" s="138">
        <f t="shared" ca="1" si="238"/>
        <v>1</v>
      </c>
    </row>
    <row r="14420" spans="52:54" ht="15.75" customHeight="1">
      <c r="AZ14420" s="138">
        <f t="shared" ca="1" si="236"/>
        <v>333000</v>
      </c>
      <c r="BA14420" s="138">
        <f t="shared" ca="1" si="237"/>
        <v>332999</v>
      </c>
      <c r="BB14420" s="138">
        <f t="shared" ca="1" si="238"/>
        <v>1</v>
      </c>
    </row>
    <row r="14421" spans="52:54" ht="15.75" customHeight="1">
      <c r="AZ14421" s="138">
        <f t="shared" ca="1" si="236"/>
        <v>330000</v>
      </c>
      <c r="BA14421" s="138">
        <f t="shared" ca="1" si="237"/>
        <v>329999</v>
      </c>
      <c r="BB14421" s="138">
        <f t="shared" ca="1" si="238"/>
        <v>1</v>
      </c>
    </row>
    <row r="14422" spans="52:54" ht="15.75" customHeight="1">
      <c r="AZ14422" s="138">
        <f t="shared" ca="1" si="236"/>
        <v>343000</v>
      </c>
      <c r="BA14422" s="138">
        <f t="shared" ca="1" si="237"/>
        <v>342999</v>
      </c>
      <c r="BB14422" s="138">
        <f t="shared" ca="1" si="238"/>
        <v>1</v>
      </c>
    </row>
    <row r="14423" spans="52:54" ht="15.75" customHeight="1">
      <c r="AZ14423" s="138">
        <f t="shared" ca="1" si="236"/>
        <v>384000</v>
      </c>
      <c r="BA14423" s="138">
        <f t="shared" ca="1" si="237"/>
        <v>383999</v>
      </c>
      <c r="BB14423" s="138">
        <f t="shared" ca="1" si="238"/>
        <v>1</v>
      </c>
    </row>
    <row r="14424" spans="52:54" ht="15.75" customHeight="1">
      <c r="AZ14424" s="138">
        <f t="shared" ca="1" si="236"/>
        <v>371000</v>
      </c>
      <c r="BA14424" s="138">
        <f t="shared" ca="1" si="237"/>
        <v>370999</v>
      </c>
      <c r="BB14424" s="138">
        <f t="shared" ca="1" si="238"/>
        <v>1</v>
      </c>
    </row>
    <row r="14425" spans="52:54" ht="15.75" customHeight="1">
      <c r="AZ14425" s="138">
        <f t="shared" ca="1" si="236"/>
        <v>366000</v>
      </c>
      <c r="BA14425" s="138">
        <f t="shared" ca="1" si="237"/>
        <v>365999</v>
      </c>
      <c r="BB14425" s="138">
        <f t="shared" ca="1" si="238"/>
        <v>1</v>
      </c>
    </row>
    <row r="14426" spans="52:54" ht="15.75" customHeight="1">
      <c r="AZ14426" s="138">
        <f t="shared" ca="1" si="236"/>
        <v>127000</v>
      </c>
      <c r="BA14426" s="138">
        <f t="shared" ca="1" si="237"/>
        <v>126999</v>
      </c>
      <c r="BB14426" s="138">
        <f t="shared" ca="1" si="238"/>
        <v>1</v>
      </c>
    </row>
    <row r="14427" spans="52:54" ht="15.75" customHeight="1">
      <c r="AZ14427" s="138">
        <f t="shared" ca="1" si="236"/>
        <v>203000</v>
      </c>
      <c r="BA14427" s="138">
        <f t="shared" ca="1" si="237"/>
        <v>202999</v>
      </c>
      <c r="BB14427" s="138">
        <f t="shared" ca="1" si="238"/>
        <v>1</v>
      </c>
    </row>
    <row r="14428" spans="52:54" ht="15.75" customHeight="1">
      <c r="AZ14428" s="138">
        <f t="shared" ca="1" si="236"/>
        <v>173000</v>
      </c>
      <c r="BA14428" s="138">
        <f t="shared" ca="1" si="237"/>
        <v>172999</v>
      </c>
      <c r="BB14428" s="138">
        <f t="shared" ca="1" si="238"/>
        <v>1</v>
      </c>
    </row>
    <row r="14429" spans="52:54" ht="15.75" customHeight="1">
      <c r="AZ14429" s="138">
        <f t="shared" ca="1" si="236"/>
        <v>307000</v>
      </c>
      <c r="BA14429" s="138">
        <f t="shared" ca="1" si="237"/>
        <v>306999</v>
      </c>
      <c r="BB14429" s="138">
        <f t="shared" ca="1" si="238"/>
        <v>1</v>
      </c>
    </row>
    <row r="14430" spans="52:54" ht="15.75" customHeight="1">
      <c r="AZ14430" s="138">
        <f t="shared" ca="1" si="236"/>
        <v>183000</v>
      </c>
      <c r="BA14430" s="138">
        <f t="shared" ca="1" si="237"/>
        <v>182999</v>
      </c>
      <c r="BB14430" s="138">
        <f t="shared" ca="1" si="238"/>
        <v>1</v>
      </c>
    </row>
    <row r="14431" spans="52:54" ht="15.75" customHeight="1">
      <c r="AZ14431" s="138">
        <f t="shared" ca="1" si="236"/>
        <v>306000</v>
      </c>
      <c r="BA14431" s="138">
        <f t="shared" ca="1" si="237"/>
        <v>305999</v>
      </c>
      <c r="BB14431" s="138">
        <f t="shared" ca="1" si="238"/>
        <v>1</v>
      </c>
    </row>
    <row r="14432" spans="52:54" ht="15.75" customHeight="1">
      <c r="AZ14432" s="138">
        <f t="shared" ca="1" si="236"/>
        <v>170000</v>
      </c>
      <c r="BA14432" s="138">
        <f t="shared" ca="1" si="237"/>
        <v>169999</v>
      </c>
      <c r="BB14432" s="138">
        <f t="shared" ca="1" si="238"/>
        <v>1</v>
      </c>
    </row>
    <row r="14433" spans="52:54" ht="15.75" customHeight="1">
      <c r="AZ14433" s="138">
        <f t="shared" ca="1" si="236"/>
        <v>269000</v>
      </c>
      <c r="BA14433" s="138">
        <f t="shared" ca="1" si="237"/>
        <v>268999</v>
      </c>
      <c r="BB14433" s="138">
        <f t="shared" ca="1" si="238"/>
        <v>1</v>
      </c>
    </row>
    <row r="14434" spans="52:54" ht="15.75" customHeight="1">
      <c r="AZ14434" s="138">
        <f t="shared" ca="1" si="236"/>
        <v>370000</v>
      </c>
      <c r="BA14434" s="138">
        <f t="shared" ca="1" si="237"/>
        <v>369999</v>
      </c>
      <c r="BB14434" s="138">
        <f t="shared" ca="1" si="238"/>
        <v>1</v>
      </c>
    </row>
    <row r="14435" spans="52:54" ht="15.75" customHeight="1">
      <c r="AZ14435" s="138">
        <f t="shared" ca="1" si="236"/>
        <v>378000</v>
      </c>
      <c r="BA14435" s="138">
        <f t="shared" ca="1" si="237"/>
        <v>377999</v>
      </c>
      <c r="BB14435" s="138">
        <f t="shared" ca="1" si="238"/>
        <v>1</v>
      </c>
    </row>
    <row r="14436" spans="52:54" ht="15.75" customHeight="1">
      <c r="AZ14436" s="138">
        <f t="shared" ca="1" si="236"/>
        <v>332000</v>
      </c>
      <c r="BA14436" s="138">
        <f t="shared" ca="1" si="237"/>
        <v>331999</v>
      </c>
      <c r="BB14436" s="138">
        <f t="shared" ca="1" si="238"/>
        <v>1</v>
      </c>
    </row>
    <row r="14437" spans="52:54" ht="15.75" customHeight="1">
      <c r="AZ14437" s="138">
        <f t="shared" ca="1" si="236"/>
        <v>323000</v>
      </c>
      <c r="BA14437" s="138">
        <f t="shared" ca="1" si="237"/>
        <v>322999</v>
      </c>
      <c r="BB14437" s="138">
        <f t="shared" ca="1" si="238"/>
        <v>1</v>
      </c>
    </row>
    <row r="14438" spans="52:54" ht="15.75" customHeight="1">
      <c r="AZ14438" s="138">
        <f t="shared" ca="1" si="236"/>
        <v>127000</v>
      </c>
      <c r="BA14438" s="138">
        <f t="shared" ca="1" si="237"/>
        <v>126999</v>
      </c>
      <c r="BB14438" s="138">
        <f t="shared" ca="1" si="238"/>
        <v>1</v>
      </c>
    </row>
    <row r="14439" spans="52:54" ht="15.75" customHeight="1">
      <c r="AZ14439" s="138">
        <f t="shared" ca="1" si="236"/>
        <v>109000</v>
      </c>
      <c r="BA14439" s="138">
        <f t="shared" ca="1" si="237"/>
        <v>108999</v>
      </c>
      <c r="BB14439" s="138">
        <f t="shared" ca="1" si="238"/>
        <v>1</v>
      </c>
    </row>
    <row r="14440" spans="52:54" ht="15.75" customHeight="1">
      <c r="AZ14440" s="138">
        <f t="shared" ca="1" si="236"/>
        <v>126000</v>
      </c>
      <c r="BA14440" s="138">
        <f t="shared" ca="1" si="237"/>
        <v>125999</v>
      </c>
      <c r="BB14440" s="138">
        <f t="shared" ca="1" si="238"/>
        <v>1</v>
      </c>
    </row>
    <row r="14441" spans="52:54" ht="15.75" customHeight="1">
      <c r="AZ14441" s="138">
        <f t="shared" ca="1" si="236"/>
        <v>382000</v>
      </c>
      <c r="BA14441" s="138">
        <f t="shared" ca="1" si="237"/>
        <v>381999</v>
      </c>
      <c r="BB14441" s="138">
        <f t="shared" ca="1" si="238"/>
        <v>1</v>
      </c>
    </row>
    <row r="14442" spans="52:54" ht="15.75" customHeight="1">
      <c r="AZ14442" s="138">
        <f t="shared" ca="1" si="236"/>
        <v>197000</v>
      </c>
      <c r="BA14442" s="138">
        <f t="shared" ca="1" si="237"/>
        <v>196999</v>
      </c>
      <c r="BB14442" s="138">
        <f t="shared" ca="1" si="238"/>
        <v>1</v>
      </c>
    </row>
    <row r="14443" spans="52:54" ht="15.75" customHeight="1">
      <c r="AZ14443" s="138">
        <f t="shared" ca="1" si="236"/>
        <v>379000</v>
      </c>
      <c r="BA14443" s="138">
        <f t="shared" ca="1" si="237"/>
        <v>378999</v>
      </c>
      <c r="BB14443" s="138">
        <f t="shared" ca="1" si="238"/>
        <v>1</v>
      </c>
    </row>
    <row r="14444" spans="52:54" ht="15.75" customHeight="1">
      <c r="AZ14444" s="138">
        <f t="shared" ca="1" si="236"/>
        <v>197000</v>
      </c>
      <c r="BA14444" s="138">
        <f t="shared" ca="1" si="237"/>
        <v>196999</v>
      </c>
      <c r="BB14444" s="138">
        <f t="shared" ca="1" si="238"/>
        <v>1</v>
      </c>
    </row>
    <row r="14445" spans="52:54" ht="15.75" customHeight="1">
      <c r="AZ14445" s="138">
        <f t="shared" ca="1" si="236"/>
        <v>306000</v>
      </c>
      <c r="BA14445" s="138">
        <f t="shared" ca="1" si="237"/>
        <v>305999</v>
      </c>
      <c r="BB14445" s="138">
        <f t="shared" ca="1" si="238"/>
        <v>1</v>
      </c>
    </row>
    <row r="14446" spans="52:54" ht="15.75" customHeight="1">
      <c r="AZ14446" s="138">
        <f t="shared" ca="1" si="236"/>
        <v>133000</v>
      </c>
      <c r="BA14446" s="138">
        <f t="shared" ca="1" si="237"/>
        <v>132999</v>
      </c>
      <c r="BB14446" s="138">
        <f t="shared" ca="1" si="238"/>
        <v>1</v>
      </c>
    </row>
    <row r="14447" spans="52:54" ht="15.75" customHeight="1">
      <c r="AZ14447" s="138">
        <f t="shared" ca="1" si="236"/>
        <v>305000</v>
      </c>
      <c r="BA14447" s="138">
        <f t="shared" ca="1" si="237"/>
        <v>304999</v>
      </c>
      <c r="BB14447" s="138">
        <f t="shared" ca="1" si="238"/>
        <v>1</v>
      </c>
    </row>
    <row r="14448" spans="52:54" ht="15.75" customHeight="1">
      <c r="AZ14448" s="138">
        <f t="shared" ca="1" si="236"/>
        <v>344000</v>
      </c>
      <c r="BA14448" s="138">
        <f t="shared" ca="1" si="237"/>
        <v>343999</v>
      </c>
      <c r="BB14448" s="138">
        <f t="shared" ca="1" si="238"/>
        <v>1</v>
      </c>
    </row>
    <row r="14449" spans="52:54" ht="15.75" customHeight="1">
      <c r="AZ14449" s="138">
        <f t="shared" ca="1" si="236"/>
        <v>141000</v>
      </c>
      <c r="BA14449" s="138">
        <f t="shared" ca="1" si="237"/>
        <v>140999</v>
      </c>
      <c r="BB14449" s="138">
        <f t="shared" ca="1" si="238"/>
        <v>1</v>
      </c>
    </row>
    <row r="14450" spans="52:54" ht="15.75" customHeight="1">
      <c r="AZ14450" s="138">
        <f t="shared" ca="1" si="236"/>
        <v>211000</v>
      </c>
      <c r="BA14450" s="138">
        <f t="shared" ca="1" si="237"/>
        <v>210999</v>
      </c>
      <c r="BB14450" s="138">
        <f t="shared" ca="1" si="238"/>
        <v>1</v>
      </c>
    </row>
    <row r="14451" spans="52:54" ht="15.75" customHeight="1">
      <c r="AZ14451" s="138">
        <f t="shared" ca="1" si="236"/>
        <v>111000</v>
      </c>
      <c r="BA14451" s="138">
        <f t="shared" ca="1" si="237"/>
        <v>110999</v>
      </c>
      <c r="BB14451" s="138">
        <f t="shared" ca="1" si="238"/>
        <v>1</v>
      </c>
    </row>
    <row r="14452" spans="52:54" ht="15.75" customHeight="1">
      <c r="AZ14452" s="138">
        <f t="shared" ca="1" si="236"/>
        <v>117000</v>
      </c>
      <c r="BA14452" s="138">
        <f t="shared" ca="1" si="237"/>
        <v>116999</v>
      </c>
      <c r="BB14452" s="138">
        <f t="shared" ca="1" si="238"/>
        <v>1</v>
      </c>
    </row>
    <row r="14453" spans="52:54" ht="15.75" customHeight="1">
      <c r="AZ14453" s="138">
        <f t="shared" ca="1" si="236"/>
        <v>320000</v>
      </c>
      <c r="BA14453" s="138">
        <f t="shared" ca="1" si="237"/>
        <v>319999</v>
      </c>
      <c r="BB14453" s="138">
        <f t="shared" ca="1" si="238"/>
        <v>1</v>
      </c>
    </row>
    <row r="14454" spans="52:54" ht="15.75" customHeight="1">
      <c r="AZ14454" s="138">
        <f t="shared" ca="1" si="236"/>
        <v>223000</v>
      </c>
      <c r="BA14454" s="138">
        <f t="shared" ca="1" si="237"/>
        <v>222999</v>
      </c>
      <c r="BB14454" s="138">
        <f t="shared" ca="1" si="238"/>
        <v>1</v>
      </c>
    </row>
    <row r="14455" spans="52:54" ht="15.75" customHeight="1">
      <c r="AZ14455" s="138">
        <f t="shared" ca="1" si="236"/>
        <v>197000</v>
      </c>
      <c r="BA14455" s="138">
        <f t="shared" ca="1" si="237"/>
        <v>196999</v>
      </c>
      <c r="BB14455" s="138">
        <f t="shared" ca="1" si="238"/>
        <v>1</v>
      </c>
    </row>
    <row r="14456" spans="52:54" ht="15.75" customHeight="1">
      <c r="AZ14456" s="138">
        <f t="shared" ca="1" si="236"/>
        <v>137000</v>
      </c>
      <c r="BA14456" s="138">
        <f t="shared" ca="1" si="237"/>
        <v>136999</v>
      </c>
      <c r="BB14456" s="138">
        <f t="shared" ca="1" si="238"/>
        <v>1</v>
      </c>
    </row>
    <row r="14457" spans="52:54" ht="15.75" customHeight="1">
      <c r="AZ14457" s="138">
        <f t="shared" ca="1" si="236"/>
        <v>149000</v>
      </c>
      <c r="BA14457" s="138">
        <f t="shared" ca="1" si="237"/>
        <v>148999</v>
      </c>
      <c r="BB14457" s="138">
        <f t="shared" ca="1" si="238"/>
        <v>1</v>
      </c>
    </row>
    <row r="14458" spans="52:54" ht="15.75" customHeight="1">
      <c r="AZ14458" s="138">
        <f t="shared" ca="1" si="236"/>
        <v>147000</v>
      </c>
      <c r="BA14458" s="138">
        <f t="shared" ca="1" si="237"/>
        <v>146999</v>
      </c>
      <c r="BB14458" s="138">
        <f t="shared" ca="1" si="238"/>
        <v>1</v>
      </c>
    </row>
    <row r="14459" spans="52:54" ht="15.75" customHeight="1">
      <c r="AZ14459" s="138">
        <f t="shared" ca="1" si="236"/>
        <v>387000</v>
      </c>
      <c r="BA14459" s="138">
        <f t="shared" ca="1" si="237"/>
        <v>386999</v>
      </c>
      <c r="BB14459" s="138">
        <f t="shared" ca="1" si="238"/>
        <v>1</v>
      </c>
    </row>
    <row r="14460" spans="52:54" ht="15.75" customHeight="1">
      <c r="AZ14460" s="138">
        <f t="shared" ca="1" si="236"/>
        <v>147000</v>
      </c>
      <c r="BA14460" s="138">
        <f t="shared" ca="1" si="237"/>
        <v>146999</v>
      </c>
      <c r="BB14460" s="138">
        <f t="shared" ca="1" si="238"/>
        <v>1</v>
      </c>
    </row>
    <row r="14461" spans="52:54" ht="15.75" customHeight="1">
      <c r="AZ14461" s="138">
        <f t="shared" ca="1" si="236"/>
        <v>366000</v>
      </c>
      <c r="BA14461" s="138">
        <f t="shared" ca="1" si="237"/>
        <v>365999</v>
      </c>
      <c r="BB14461" s="138">
        <f t="shared" ca="1" si="238"/>
        <v>1</v>
      </c>
    </row>
    <row r="14462" spans="52:54" ht="15.75" customHeight="1">
      <c r="AZ14462" s="138">
        <f t="shared" ca="1" si="236"/>
        <v>250000</v>
      </c>
      <c r="BA14462" s="138">
        <f t="shared" ca="1" si="237"/>
        <v>249999</v>
      </c>
      <c r="BB14462" s="138">
        <f t="shared" ca="1" si="238"/>
        <v>1</v>
      </c>
    </row>
    <row r="14463" spans="52:54" ht="15.75" customHeight="1">
      <c r="AZ14463" s="138">
        <f t="shared" ca="1" si="236"/>
        <v>106000</v>
      </c>
      <c r="BA14463" s="138">
        <f t="shared" ca="1" si="237"/>
        <v>105999</v>
      </c>
      <c r="BB14463" s="138">
        <f t="shared" ca="1" si="238"/>
        <v>1</v>
      </c>
    </row>
    <row r="14464" spans="52:54" ht="15.75" customHeight="1">
      <c r="AZ14464" s="138">
        <f t="shared" ca="1" si="236"/>
        <v>152000</v>
      </c>
      <c r="BA14464" s="138">
        <f t="shared" ca="1" si="237"/>
        <v>151999</v>
      </c>
      <c r="BB14464" s="138">
        <f t="shared" ca="1" si="238"/>
        <v>1</v>
      </c>
    </row>
    <row r="14465" spans="52:54" ht="15.75" customHeight="1">
      <c r="AZ14465" s="138">
        <f t="shared" ca="1" si="236"/>
        <v>101000</v>
      </c>
      <c r="BA14465" s="138">
        <f t="shared" ca="1" si="237"/>
        <v>100999</v>
      </c>
      <c r="BB14465" s="138">
        <f t="shared" ca="1" si="238"/>
        <v>1</v>
      </c>
    </row>
    <row r="14466" spans="52:54" ht="15.75" customHeight="1">
      <c r="AZ14466" s="138">
        <f t="shared" ca="1" si="236"/>
        <v>241000</v>
      </c>
      <c r="BA14466" s="138">
        <f t="shared" ca="1" si="237"/>
        <v>240999</v>
      </c>
      <c r="BB14466" s="138">
        <f t="shared" ca="1" si="238"/>
        <v>1</v>
      </c>
    </row>
    <row r="14467" spans="52:54" ht="15.75" customHeight="1">
      <c r="AZ14467" s="138">
        <f t="shared" ca="1" si="236"/>
        <v>358000</v>
      </c>
      <c r="BA14467" s="138">
        <f t="shared" ca="1" si="237"/>
        <v>357999</v>
      </c>
      <c r="BB14467" s="138">
        <f t="shared" ca="1" si="238"/>
        <v>1</v>
      </c>
    </row>
    <row r="14468" spans="52:54" ht="15.75" customHeight="1">
      <c r="AZ14468" s="138">
        <f t="shared" ca="1" si="236"/>
        <v>314000</v>
      </c>
      <c r="BA14468" s="138">
        <f t="shared" ca="1" si="237"/>
        <v>313999</v>
      </c>
      <c r="BB14468" s="138">
        <f t="shared" ca="1" si="238"/>
        <v>1</v>
      </c>
    </row>
    <row r="14469" spans="52:54" ht="15.75" customHeight="1">
      <c r="AZ14469" s="138">
        <f t="shared" ca="1" si="236"/>
        <v>362000</v>
      </c>
      <c r="BA14469" s="138">
        <f t="shared" ca="1" si="237"/>
        <v>361999</v>
      </c>
      <c r="BB14469" s="138">
        <f t="shared" ca="1" si="238"/>
        <v>1</v>
      </c>
    </row>
    <row r="14470" spans="52:54" ht="15.75" customHeight="1">
      <c r="AZ14470" s="138">
        <f t="shared" ca="1" si="236"/>
        <v>315000</v>
      </c>
      <c r="BA14470" s="138">
        <f t="shared" ca="1" si="237"/>
        <v>314999</v>
      </c>
      <c r="BB14470" s="138">
        <f t="shared" ca="1" si="238"/>
        <v>1</v>
      </c>
    </row>
    <row r="14471" spans="52:54" ht="15.75" customHeight="1">
      <c r="AZ14471" s="138">
        <f t="shared" ca="1" si="236"/>
        <v>304000</v>
      </c>
      <c r="BA14471" s="138">
        <f t="shared" ca="1" si="237"/>
        <v>303999</v>
      </c>
      <c r="BB14471" s="138">
        <f t="shared" ca="1" si="238"/>
        <v>1</v>
      </c>
    </row>
    <row r="14472" spans="52:54" ht="15.75" customHeight="1">
      <c r="AZ14472" s="138">
        <f t="shared" ca="1" si="236"/>
        <v>247000</v>
      </c>
      <c r="BA14472" s="138">
        <f t="shared" ca="1" si="237"/>
        <v>246999</v>
      </c>
      <c r="BB14472" s="138">
        <f t="shared" ca="1" si="238"/>
        <v>1</v>
      </c>
    </row>
    <row r="14473" spans="52:54" ht="15.75" customHeight="1">
      <c r="AZ14473" s="138">
        <f t="shared" ca="1" si="236"/>
        <v>222000</v>
      </c>
      <c r="BA14473" s="138">
        <f t="shared" ca="1" si="237"/>
        <v>221999</v>
      </c>
      <c r="BB14473" s="138">
        <f t="shared" ca="1" si="238"/>
        <v>1</v>
      </c>
    </row>
    <row r="14474" spans="52:54" ht="15.75" customHeight="1">
      <c r="AZ14474" s="138">
        <f t="shared" ca="1" si="236"/>
        <v>151000</v>
      </c>
      <c r="BA14474" s="138">
        <f t="shared" ca="1" si="237"/>
        <v>150999</v>
      </c>
      <c r="BB14474" s="138">
        <f t="shared" ca="1" si="238"/>
        <v>1</v>
      </c>
    </row>
    <row r="14475" spans="52:54" ht="15.75" customHeight="1">
      <c r="AZ14475" s="138">
        <f t="shared" ca="1" si="236"/>
        <v>321000</v>
      </c>
      <c r="BA14475" s="138">
        <f t="shared" ca="1" si="237"/>
        <v>320999</v>
      </c>
      <c r="BB14475" s="138">
        <f t="shared" ca="1" si="238"/>
        <v>1</v>
      </c>
    </row>
    <row r="14476" spans="52:54" ht="15.75" customHeight="1">
      <c r="AZ14476" s="138">
        <f t="shared" ca="1" si="236"/>
        <v>179000</v>
      </c>
      <c r="BA14476" s="138">
        <f t="shared" ca="1" si="237"/>
        <v>178999</v>
      </c>
      <c r="BB14476" s="138">
        <f t="shared" ca="1" si="238"/>
        <v>1</v>
      </c>
    </row>
    <row r="14477" spans="52:54" ht="15.75" customHeight="1">
      <c r="AZ14477" s="138">
        <f t="shared" ca="1" si="236"/>
        <v>116000</v>
      </c>
      <c r="BA14477" s="138">
        <f t="shared" ca="1" si="237"/>
        <v>115999</v>
      </c>
      <c r="BB14477" s="138">
        <f t="shared" ca="1" si="238"/>
        <v>1</v>
      </c>
    </row>
    <row r="14478" spans="52:54" ht="15.75" customHeight="1">
      <c r="AZ14478" s="138">
        <f t="shared" ca="1" si="236"/>
        <v>153000</v>
      </c>
      <c r="BA14478" s="138">
        <f t="shared" ca="1" si="237"/>
        <v>152999</v>
      </c>
      <c r="BB14478" s="138">
        <f t="shared" ca="1" si="238"/>
        <v>1</v>
      </c>
    </row>
    <row r="14479" spans="52:54" ht="15.75" customHeight="1">
      <c r="AZ14479" s="138">
        <f t="shared" ca="1" si="236"/>
        <v>174000</v>
      </c>
      <c r="BA14479" s="138">
        <f t="shared" ca="1" si="237"/>
        <v>173999</v>
      </c>
      <c r="BB14479" s="138">
        <f t="shared" ca="1" si="238"/>
        <v>1</v>
      </c>
    </row>
    <row r="14480" spans="52:54" ht="15.75" customHeight="1">
      <c r="AZ14480" s="138">
        <f t="shared" ca="1" si="236"/>
        <v>149000</v>
      </c>
      <c r="BA14480" s="138">
        <f t="shared" ca="1" si="237"/>
        <v>148999</v>
      </c>
      <c r="BB14480" s="138">
        <f t="shared" ca="1" si="238"/>
        <v>1</v>
      </c>
    </row>
    <row r="14481" spans="52:54" ht="15.75" customHeight="1">
      <c r="AZ14481" s="138">
        <f t="shared" ca="1" si="236"/>
        <v>326000</v>
      </c>
      <c r="BA14481" s="138">
        <f t="shared" ca="1" si="237"/>
        <v>325999</v>
      </c>
      <c r="BB14481" s="138">
        <f t="shared" ca="1" si="238"/>
        <v>1</v>
      </c>
    </row>
    <row r="14482" spans="52:54" ht="15.75" customHeight="1">
      <c r="AZ14482" s="138">
        <f t="shared" ca="1" si="236"/>
        <v>285000</v>
      </c>
      <c r="BA14482" s="138">
        <f t="shared" ca="1" si="237"/>
        <v>284999</v>
      </c>
      <c r="BB14482" s="138">
        <f t="shared" ca="1" si="238"/>
        <v>1</v>
      </c>
    </row>
    <row r="14483" spans="52:54" ht="15.75" customHeight="1">
      <c r="AZ14483" s="138">
        <f t="shared" ca="1" si="236"/>
        <v>153000</v>
      </c>
      <c r="BA14483" s="138">
        <f t="shared" ca="1" si="237"/>
        <v>152999</v>
      </c>
      <c r="BB14483" s="138">
        <f t="shared" ca="1" si="238"/>
        <v>1</v>
      </c>
    </row>
    <row r="14484" spans="52:54" ht="15.75" customHeight="1">
      <c r="AZ14484" s="138">
        <f t="shared" ca="1" si="236"/>
        <v>284000</v>
      </c>
      <c r="BA14484" s="138">
        <f t="shared" ca="1" si="237"/>
        <v>283999</v>
      </c>
      <c r="BB14484" s="138">
        <f t="shared" ca="1" si="238"/>
        <v>1</v>
      </c>
    </row>
    <row r="14485" spans="52:54" ht="15.75" customHeight="1">
      <c r="AZ14485" s="138">
        <f t="shared" ca="1" si="236"/>
        <v>280000</v>
      </c>
      <c r="BA14485" s="138">
        <f t="shared" ca="1" si="237"/>
        <v>279999</v>
      </c>
      <c r="BB14485" s="138">
        <f t="shared" ca="1" si="238"/>
        <v>1</v>
      </c>
    </row>
    <row r="14486" spans="52:54" ht="15.75" customHeight="1">
      <c r="AZ14486" s="138">
        <f t="shared" ca="1" si="236"/>
        <v>356000</v>
      </c>
      <c r="BA14486" s="138">
        <f t="shared" ca="1" si="237"/>
        <v>355999</v>
      </c>
      <c r="BB14486" s="138">
        <f t="shared" ca="1" si="238"/>
        <v>1</v>
      </c>
    </row>
    <row r="14487" spans="52:54" ht="15.75" customHeight="1">
      <c r="AZ14487" s="138">
        <f t="shared" ca="1" si="236"/>
        <v>120000</v>
      </c>
      <c r="BA14487" s="138">
        <f t="shared" ca="1" si="237"/>
        <v>119999</v>
      </c>
      <c r="BB14487" s="138">
        <f t="shared" ca="1" si="238"/>
        <v>1</v>
      </c>
    </row>
    <row r="14488" spans="52:54" ht="15.75" customHeight="1">
      <c r="AZ14488" s="138">
        <f t="shared" ca="1" si="236"/>
        <v>268000</v>
      </c>
      <c r="BA14488" s="138">
        <f t="shared" ca="1" si="237"/>
        <v>267999</v>
      </c>
      <c r="BB14488" s="138">
        <f t="shared" ca="1" si="238"/>
        <v>1</v>
      </c>
    </row>
    <row r="14489" spans="52:54" ht="15.75" customHeight="1">
      <c r="AZ14489" s="138">
        <f t="shared" ca="1" si="236"/>
        <v>105000</v>
      </c>
      <c r="BA14489" s="138">
        <f t="shared" ca="1" si="237"/>
        <v>104999</v>
      </c>
      <c r="BB14489" s="138">
        <f t="shared" ca="1" si="238"/>
        <v>1</v>
      </c>
    </row>
    <row r="14490" spans="52:54" ht="15.75" customHeight="1">
      <c r="AZ14490" s="138">
        <f t="shared" ca="1" si="236"/>
        <v>310000</v>
      </c>
      <c r="BA14490" s="138">
        <f t="shared" ca="1" si="237"/>
        <v>309999</v>
      </c>
      <c r="BB14490" s="138">
        <f t="shared" ca="1" si="238"/>
        <v>1</v>
      </c>
    </row>
    <row r="14491" spans="52:54" ht="15.75" customHeight="1">
      <c r="AZ14491" s="138">
        <f t="shared" ca="1" si="236"/>
        <v>151000</v>
      </c>
      <c r="BA14491" s="138">
        <f t="shared" ca="1" si="237"/>
        <v>150999</v>
      </c>
      <c r="BB14491" s="138">
        <f t="shared" ca="1" si="238"/>
        <v>1</v>
      </c>
    </row>
    <row r="14492" spans="52:54" ht="15.75" customHeight="1">
      <c r="AZ14492" s="138">
        <f t="shared" ca="1" si="236"/>
        <v>345000</v>
      </c>
      <c r="BA14492" s="138">
        <f t="shared" ca="1" si="237"/>
        <v>344999</v>
      </c>
      <c r="BB14492" s="138">
        <f t="shared" ca="1" si="238"/>
        <v>1</v>
      </c>
    </row>
    <row r="14493" spans="52:54" ht="15.75" customHeight="1">
      <c r="AZ14493" s="138">
        <f t="shared" ca="1" si="236"/>
        <v>338000</v>
      </c>
      <c r="BA14493" s="138">
        <f t="shared" ca="1" si="237"/>
        <v>337999</v>
      </c>
      <c r="BB14493" s="138">
        <f t="shared" ca="1" si="238"/>
        <v>1</v>
      </c>
    </row>
    <row r="14494" spans="52:54" ht="15.75" customHeight="1">
      <c r="AZ14494" s="138">
        <f t="shared" ca="1" si="236"/>
        <v>318000</v>
      </c>
      <c r="BA14494" s="138">
        <f t="shared" ca="1" si="237"/>
        <v>317999</v>
      </c>
      <c r="BB14494" s="138">
        <f t="shared" ca="1" si="238"/>
        <v>1</v>
      </c>
    </row>
    <row r="14495" spans="52:54" ht="15.75" customHeight="1">
      <c r="AZ14495" s="138">
        <f t="shared" ca="1" si="236"/>
        <v>211000</v>
      </c>
      <c r="BA14495" s="138">
        <f t="shared" ca="1" si="237"/>
        <v>210999</v>
      </c>
      <c r="BB14495" s="138">
        <f t="shared" ca="1" si="238"/>
        <v>1</v>
      </c>
    </row>
    <row r="14496" spans="52:54" ht="15.75" customHeight="1">
      <c r="AZ14496" s="138">
        <f t="shared" ca="1" si="236"/>
        <v>201000</v>
      </c>
      <c r="BA14496" s="138">
        <f t="shared" ca="1" si="237"/>
        <v>200999</v>
      </c>
      <c r="BB14496" s="138">
        <f t="shared" ca="1" si="238"/>
        <v>1</v>
      </c>
    </row>
    <row r="14497" spans="52:54" ht="15.75" customHeight="1">
      <c r="AZ14497" s="138">
        <f t="shared" ca="1" si="236"/>
        <v>366000</v>
      </c>
      <c r="BA14497" s="138">
        <f t="shared" ca="1" si="237"/>
        <v>365999</v>
      </c>
      <c r="BB14497" s="138">
        <f t="shared" ca="1" si="238"/>
        <v>1</v>
      </c>
    </row>
    <row r="14498" spans="52:54" ht="15.75" customHeight="1">
      <c r="AZ14498" s="138">
        <f t="shared" ca="1" si="236"/>
        <v>223000</v>
      </c>
      <c r="BA14498" s="138">
        <f t="shared" ca="1" si="237"/>
        <v>222999</v>
      </c>
      <c r="BB14498" s="138">
        <f t="shared" ca="1" si="238"/>
        <v>1</v>
      </c>
    </row>
    <row r="14499" spans="52:54" ht="15.75" customHeight="1">
      <c r="AZ14499" s="138">
        <f t="shared" ca="1" si="236"/>
        <v>226000</v>
      </c>
      <c r="BA14499" s="138">
        <f t="shared" ca="1" si="237"/>
        <v>225999</v>
      </c>
      <c r="BB14499" s="138">
        <f t="shared" ca="1" si="238"/>
        <v>1</v>
      </c>
    </row>
    <row r="14500" spans="52:54" ht="15.75" customHeight="1">
      <c r="AZ14500" s="138">
        <f t="shared" ca="1" si="236"/>
        <v>221000</v>
      </c>
      <c r="BA14500" s="138">
        <f t="shared" ca="1" si="237"/>
        <v>220999</v>
      </c>
      <c r="BB14500" s="138">
        <f t="shared" ca="1" si="238"/>
        <v>1</v>
      </c>
    </row>
    <row r="14501" spans="52:54" ht="15.75" customHeight="1">
      <c r="AZ14501" s="138">
        <f t="shared" ca="1" si="236"/>
        <v>347000</v>
      </c>
      <c r="BA14501" s="138">
        <f t="shared" ca="1" si="237"/>
        <v>346999</v>
      </c>
      <c r="BB14501" s="138">
        <f t="shared" ca="1" si="238"/>
        <v>1</v>
      </c>
    </row>
    <row r="14502" spans="52:54" ht="15.75" customHeight="1">
      <c r="AZ14502" s="138">
        <f t="shared" ca="1" si="236"/>
        <v>353000</v>
      </c>
      <c r="BA14502" s="138">
        <f t="shared" ca="1" si="237"/>
        <v>352999</v>
      </c>
      <c r="BB14502" s="138">
        <f t="shared" ca="1" si="238"/>
        <v>1</v>
      </c>
    </row>
    <row r="14503" spans="52:54" ht="15.75" customHeight="1">
      <c r="AZ14503" s="138">
        <f t="shared" ca="1" si="236"/>
        <v>102000</v>
      </c>
      <c r="BA14503" s="138">
        <f t="shared" ca="1" si="237"/>
        <v>101999</v>
      </c>
      <c r="BB14503" s="138">
        <f t="shared" ca="1" si="238"/>
        <v>1</v>
      </c>
    </row>
    <row r="14504" spans="52:54" ht="15.75" customHeight="1">
      <c r="AZ14504" s="138">
        <f t="shared" ca="1" si="236"/>
        <v>186000</v>
      </c>
      <c r="BA14504" s="138">
        <f t="shared" ca="1" si="237"/>
        <v>185999</v>
      </c>
      <c r="BB14504" s="138">
        <f t="shared" ca="1" si="238"/>
        <v>1</v>
      </c>
    </row>
    <row r="14505" spans="52:54" ht="15.75" customHeight="1">
      <c r="AZ14505" s="138">
        <f t="shared" ca="1" si="236"/>
        <v>396000</v>
      </c>
      <c r="BA14505" s="138">
        <f t="shared" ca="1" si="237"/>
        <v>395999</v>
      </c>
      <c r="BB14505" s="138">
        <f t="shared" ca="1" si="238"/>
        <v>1</v>
      </c>
    </row>
    <row r="14506" spans="52:54" ht="15.75" customHeight="1">
      <c r="AZ14506" s="138">
        <f t="shared" ca="1" si="236"/>
        <v>377000</v>
      </c>
      <c r="BA14506" s="138">
        <f t="shared" ca="1" si="237"/>
        <v>376999</v>
      </c>
      <c r="BB14506" s="138">
        <f t="shared" ca="1" si="238"/>
        <v>1</v>
      </c>
    </row>
    <row r="14507" spans="52:54" ht="15.75" customHeight="1">
      <c r="AZ14507" s="138">
        <f t="shared" ca="1" si="236"/>
        <v>207000</v>
      </c>
      <c r="BA14507" s="138">
        <f t="shared" ca="1" si="237"/>
        <v>206999</v>
      </c>
      <c r="BB14507" s="138">
        <f t="shared" ca="1" si="238"/>
        <v>1</v>
      </c>
    </row>
    <row r="14508" spans="52:54" ht="15.75" customHeight="1">
      <c r="AZ14508" s="138">
        <f t="shared" ca="1" si="236"/>
        <v>122000</v>
      </c>
      <c r="BA14508" s="138">
        <f t="shared" ca="1" si="237"/>
        <v>121999</v>
      </c>
      <c r="BB14508" s="138">
        <f t="shared" ca="1" si="238"/>
        <v>1</v>
      </c>
    </row>
    <row r="14509" spans="52:54" ht="15.75" customHeight="1">
      <c r="AZ14509" s="138">
        <f t="shared" ca="1" si="236"/>
        <v>112000</v>
      </c>
      <c r="BA14509" s="138">
        <f t="shared" ca="1" si="237"/>
        <v>111999</v>
      </c>
      <c r="BB14509" s="138">
        <f t="shared" ca="1" si="238"/>
        <v>1</v>
      </c>
    </row>
    <row r="14510" spans="52:54" ht="15.75" customHeight="1">
      <c r="AZ14510" s="138">
        <f t="shared" ca="1" si="236"/>
        <v>235000</v>
      </c>
      <c r="BA14510" s="138">
        <f t="shared" ca="1" si="237"/>
        <v>234999</v>
      </c>
      <c r="BB14510" s="138">
        <f t="shared" ca="1" si="238"/>
        <v>1</v>
      </c>
    </row>
    <row r="14511" spans="52:54" ht="15.75" customHeight="1">
      <c r="AZ14511" s="138">
        <f t="shared" ca="1" si="236"/>
        <v>355000</v>
      </c>
      <c r="BA14511" s="138">
        <f t="shared" ca="1" si="237"/>
        <v>354999</v>
      </c>
      <c r="BB14511" s="138">
        <f t="shared" ca="1" si="238"/>
        <v>1</v>
      </c>
    </row>
    <row r="14512" spans="52:54" ht="15.75" customHeight="1">
      <c r="AZ14512" s="138">
        <f t="shared" ca="1" si="236"/>
        <v>145000</v>
      </c>
      <c r="BA14512" s="138">
        <f t="shared" ca="1" si="237"/>
        <v>144999</v>
      </c>
      <c r="BB14512" s="138">
        <f t="shared" ca="1" si="238"/>
        <v>1</v>
      </c>
    </row>
    <row r="14513" spans="52:54" ht="15.75" customHeight="1">
      <c r="AZ14513" s="138">
        <f t="shared" ca="1" si="236"/>
        <v>190000</v>
      </c>
      <c r="BA14513" s="138">
        <f t="shared" ca="1" si="237"/>
        <v>189999</v>
      </c>
      <c r="BB14513" s="138">
        <f t="shared" ca="1" si="238"/>
        <v>1</v>
      </c>
    </row>
    <row r="14514" spans="52:54" ht="15.75" customHeight="1">
      <c r="AZ14514" s="138">
        <f t="shared" ca="1" si="236"/>
        <v>249000</v>
      </c>
      <c r="BA14514" s="138">
        <f t="shared" ca="1" si="237"/>
        <v>248999</v>
      </c>
      <c r="BB14514" s="138">
        <f t="shared" ca="1" si="238"/>
        <v>1</v>
      </c>
    </row>
    <row r="14515" spans="52:54" ht="15.75" customHeight="1">
      <c r="AZ14515" s="138">
        <f t="shared" ca="1" si="236"/>
        <v>178000</v>
      </c>
      <c r="BA14515" s="138">
        <f t="shared" ca="1" si="237"/>
        <v>177999</v>
      </c>
      <c r="BB14515" s="138">
        <f t="shared" ca="1" si="238"/>
        <v>1</v>
      </c>
    </row>
    <row r="14516" spans="52:54" ht="15.75" customHeight="1">
      <c r="AZ14516" s="138">
        <f t="shared" ca="1" si="236"/>
        <v>275000</v>
      </c>
      <c r="BA14516" s="138">
        <f t="shared" ca="1" si="237"/>
        <v>274999</v>
      </c>
      <c r="BB14516" s="138">
        <f t="shared" ca="1" si="238"/>
        <v>1</v>
      </c>
    </row>
    <row r="14517" spans="52:54" ht="15.75" customHeight="1">
      <c r="AZ14517" s="138">
        <f t="shared" ca="1" si="236"/>
        <v>381000</v>
      </c>
      <c r="BA14517" s="138">
        <f t="shared" ca="1" si="237"/>
        <v>380999</v>
      </c>
      <c r="BB14517" s="138">
        <f t="shared" ca="1" si="238"/>
        <v>1</v>
      </c>
    </row>
    <row r="14518" spans="52:54" ht="15.75" customHeight="1">
      <c r="AZ14518" s="138">
        <f t="shared" ca="1" si="236"/>
        <v>157000</v>
      </c>
      <c r="BA14518" s="138">
        <f t="shared" ca="1" si="237"/>
        <v>156999</v>
      </c>
      <c r="BB14518" s="138">
        <f t="shared" ca="1" si="238"/>
        <v>1</v>
      </c>
    </row>
    <row r="14519" spans="52:54" ht="15.75" customHeight="1">
      <c r="AZ14519" s="138">
        <f t="shared" ca="1" si="236"/>
        <v>183000</v>
      </c>
      <c r="BA14519" s="138">
        <f t="shared" ca="1" si="237"/>
        <v>182999</v>
      </c>
      <c r="BB14519" s="138">
        <f t="shared" ca="1" si="238"/>
        <v>1</v>
      </c>
    </row>
    <row r="14520" spans="52:54" ht="15.75" customHeight="1">
      <c r="AZ14520" s="138">
        <f t="shared" ca="1" si="236"/>
        <v>149000</v>
      </c>
      <c r="BA14520" s="138">
        <f t="shared" ca="1" si="237"/>
        <v>148999</v>
      </c>
      <c r="BB14520" s="138">
        <f t="shared" ca="1" si="238"/>
        <v>1</v>
      </c>
    </row>
    <row r="14521" spans="52:54" ht="15.75" customHeight="1">
      <c r="AZ14521" s="138">
        <f t="shared" ca="1" si="236"/>
        <v>271000</v>
      </c>
      <c r="BA14521" s="138">
        <f t="shared" ca="1" si="237"/>
        <v>270999</v>
      </c>
      <c r="BB14521" s="138">
        <f t="shared" ca="1" si="238"/>
        <v>1</v>
      </c>
    </row>
    <row r="14522" spans="52:54" ht="15.75" customHeight="1">
      <c r="AZ14522" s="138">
        <f t="shared" ca="1" si="236"/>
        <v>119000</v>
      </c>
      <c r="BA14522" s="138">
        <f t="shared" ca="1" si="237"/>
        <v>118999</v>
      </c>
      <c r="BB14522" s="138">
        <f t="shared" ca="1" si="238"/>
        <v>1</v>
      </c>
    </row>
    <row r="14523" spans="52:54" ht="15.75" customHeight="1">
      <c r="AZ14523" s="138">
        <f t="shared" ca="1" si="236"/>
        <v>102000</v>
      </c>
      <c r="BA14523" s="138">
        <f t="shared" ca="1" si="237"/>
        <v>101999</v>
      </c>
      <c r="BB14523" s="138">
        <f t="shared" ca="1" si="238"/>
        <v>1</v>
      </c>
    </row>
    <row r="14524" spans="52:54" ht="15.75" customHeight="1">
      <c r="AZ14524" s="138">
        <f t="shared" ca="1" si="236"/>
        <v>345000</v>
      </c>
      <c r="BA14524" s="138">
        <f t="shared" ca="1" si="237"/>
        <v>344999</v>
      </c>
      <c r="BB14524" s="138">
        <f t="shared" ca="1" si="238"/>
        <v>1</v>
      </c>
    </row>
    <row r="14525" spans="52:54" ht="15.75" customHeight="1">
      <c r="AZ14525" s="138">
        <f t="shared" ca="1" si="236"/>
        <v>388000</v>
      </c>
      <c r="BA14525" s="138">
        <f t="shared" ca="1" si="237"/>
        <v>387999</v>
      </c>
      <c r="BB14525" s="138">
        <f t="shared" ca="1" si="238"/>
        <v>1</v>
      </c>
    </row>
    <row r="14526" spans="52:54" ht="15.75" customHeight="1">
      <c r="AZ14526" s="138">
        <f t="shared" ca="1" si="236"/>
        <v>277000</v>
      </c>
      <c r="BA14526" s="138">
        <f t="shared" ca="1" si="237"/>
        <v>276999</v>
      </c>
      <c r="BB14526" s="138">
        <f t="shared" ca="1" si="238"/>
        <v>1</v>
      </c>
    </row>
    <row r="14527" spans="52:54" ht="15.75" customHeight="1">
      <c r="AZ14527" s="138">
        <f t="shared" ca="1" si="236"/>
        <v>256000</v>
      </c>
      <c r="BA14527" s="138">
        <f t="shared" ca="1" si="237"/>
        <v>255999</v>
      </c>
      <c r="BB14527" s="138">
        <f t="shared" ca="1" si="238"/>
        <v>1</v>
      </c>
    </row>
    <row r="14528" spans="52:54" ht="15.75" customHeight="1">
      <c r="AZ14528" s="138">
        <f t="shared" ca="1" si="236"/>
        <v>103000</v>
      </c>
      <c r="BA14528" s="138">
        <f t="shared" ca="1" si="237"/>
        <v>102999</v>
      </c>
      <c r="BB14528" s="138">
        <f t="shared" ca="1" si="238"/>
        <v>1</v>
      </c>
    </row>
    <row r="14529" spans="52:54" ht="15.75" customHeight="1">
      <c r="AZ14529" s="138">
        <f t="shared" ca="1" si="236"/>
        <v>235000</v>
      </c>
      <c r="BA14529" s="138">
        <f t="shared" ca="1" si="237"/>
        <v>234999</v>
      </c>
      <c r="BB14529" s="138">
        <f t="shared" ca="1" si="238"/>
        <v>1</v>
      </c>
    </row>
    <row r="14530" spans="52:54" ht="15.75" customHeight="1">
      <c r="AZ14530" s="138">
        <f t="shared" ca="1" si="236"/>
        <v>247000</v>
      </c>
      <c r="BA14530" s="138">
        <f t="shared" ca="1" si="237"/>
        <v>246999</v>
      </c>
      <c r="BB14530" s="138">
        <f t="shared" ca="1" si="238"/>
        <v>1</v>
      </c>
    </row>
    <row r="14531" spans="52:54" ht="15.75" customHeight="1">
      <c r="AZ14531" s="138">
        <f t="shared" ca="1" si="236"/>
        <v>393000</v>
      </c>
      <c r="BA14531" s="138">
        <f t="shared" ca="1" si="237"/>
        <v>392999</v>
      </c>
      <c r="BB14531" s="138">
        <f t="shared" ca="1" si="238"/>
        <v>1</v>
      </c>
    </row>
    <row r="14532" spans="52:54" ht="15.75" customHeight="1">
      <c r="AZ14532" s="138">
        <f t="shared" ca="1" si="236"/>
        <v>253000</v>
      </c>
      <c r="BA14532" s="138">
        <f t="shared" ca="1" si="237"/>
        <v>252999</v>
      </c>
      <c r="BB14532" s="138">
        <f t="shared" ca="1" si="238"/>
        <v>1</v>
      </c>
    </row>
    <row r="14533" spans="52:54" ht="15.75" customHeight="1">
      <c r="AZ14533" s="138">
        <f t="shared" ca="1" si="236"/>
        <v>393000</v>
      </c>
      <c r="BA14533" s="138">
        <f t="shared" ca="1" si="237"/>
        <v>392999</v>
      </c>
      <c r="BB14533" s="138">
        <f t="shared" ca="1" si="238"/>
        <v>1</v>
      </c>
    </row>
    <row r="14534" spans="52:54" ht="15.75" customHeight="1">
      <c r="AZ14534" s="138">
        <f t="shared" ca="1" si="236"/>
        <v>253000</v>
      </c>
      <c r="BA14534" s="138">
        <f t="shared" ca="1" si="237"/>
        <v>252999</v>
      </c>
      <c r="BB14534" s="138">
        <f t="shared" ca="1" si="238"/>
        <v>1</v>
      </c>
    </row>
    <row r="14535" spans="52:54" ht="15.75" customHeight="1">
      <c r="AZ14535" s="138">
        <f t="shared" ca="1" si="236"/>
        <v>300000</v>
      </c>
      <c r="BA14535" s="138">
        <f t="shared" ca="1" si="237"/>
        <v>299999</v>
      </c>
      <c r="BB14535" s="138">
        <f t="shared" ca="1" si="238"/>
        <v>1</v>
      </c>
    </row>
    <row r="14536" spans="52:54" ht="15.75" customHeight="1">
      <c r="AZ14536" s="138">
        <f t="shared" ca="1" si="236"/>
        <v>185000</v>
      </c>
      <c r="BA14536" s="138">
        <f t="shared" ca="1" si="237"/>
        <v>184999</v>
      </c>
      <c r="BB14536" s="138">
        <f t="shared" ca="1" si="238"/>
        <v>1</v>
      </c>
    </row>
    <row r="14537" spans="52:54" ht="15.75" customHeight="1">
      <c r="AZ14537" s="138">
        <f t="shared" ca="1" si="236"/>
        <v>129000</v>
      </c>
      <c r="BA14537" s="138">
        <f t="shared" ca="1" si="237"/>
        <v>128999</v>
      </c>
      <c r="BB14537" s="138">
        <f t="shared" ca="1" si="238"/>
        <v>1</v>
      </c>
    </row>
    <row r="14538" spans="52:54" ht="15.75" customHeight="1">
      <c r="AZ14538" s="138">
        <f t="shared" ca="1" si="236"/>
        <v>351000</v>
      </c>
      <c r="BA14538" s="138">
        <f t="shared" ca="1" si="237"/>
        <v>350999</v>
      </c>
      <c r="BB14538" s="138">
        <f t="shared" ca="1" si="238"/>
        <v>1</v>
      </c>
    </row>
    <row r="14539" spans="52:54" ht="15.75" customHeight="1">
      <c r="AZ14539" s="138">
        <f t="shared" ref="AZ14539:AZ14793" ca="1" si="239">RANDBETWEEN(100,400)*1000</f>
        <v>364000</v>
      </c>
      <c r="BA14539" s="138">
        <f t="shared" ref="BA14539:BA14793" ca="1" si="240">+AZ14539-1</f>
        <v>363999</v>
      </c>
      <c r="BB14539" s="138">
        <f t="shared" ref="BB14539:BB14793" ca="1" si="241">+AZ14539-BA14539</f>
        <v>1</v>
      </c>
    </row>
    <row r="14540" spans="52:54" ht="15.75" customHeight="1">
      <c r="AZ14540" s="138">
        <f t="shared" ca="1" si="239"/>
        <v>327000</v>
      </c>
      <c r="BA14540" s="138">
        <f t="shared" ca="1" si="240"/>
        <v>326999</v>
      </c>
      <c r="BB14540" s="138">
        <f t="shared" ca="1" si="241"/>
        <v>1</v>
      </c>
    </row>
    <row r="14541" spans="52:54" ht="15.75" customHeight="1">
      <c r="AZ14541" s="138">
        <f t="shared" ca="1" si="239"/>
        <v>184000</v>
      </c>
      <c r="BA14541" s="138">
        <f t="shared" ca="1" si="240"/>
        <v>183999</v>
      </c>
      <c r="BB14541" s="138">
        <f t="shared" ca="1" si="241"/>
        <v>1</v>
      </c>
    </row>
    <row r="14542" spans="52:54" ht="15.75" customHeight="1">
      <c r="AZ14542" s="138">
        <f t="shared" ca="1" si="239"/>
        <v>149000</v>
      </c>
      <c r="BA14542" s="138">
        <f t="shared" ca="1" si="240"/>
        <v>148999</v>
      </c>
      <c r="BB14542" s="138">
        <f t="shared" ca="1" si="241"/>
        <v>1</v>
      </c>
    </row>
    <row r="14543" spans="52:54" ht="15.75" customHeight="1">
      <c r="AZ14543" s="138">
        <f t="shared" ca="1" si="239"/>
        <v>263000</v>
      </c>
      <c r="BA14543" s="138">
        <f t="shared" ca="1" si="240"/>
        <v>262999</v>
      </c>
      <c r="BB14543" s="138">
        <f t="shared" ca="1" si="241"/>
        <v>1</v>
      </c>
    </row>
    <row r="14544" spans="52:54" ht="15.75" customHeight="1">
      <c r="AZ14544" s="138">
        <f t="shared" ca="1" si="239"/>
        <v>384000</v>
      </c>
      <c r="BA14544" s="138">
        <f t="shared" ca="1" si="240"/>
        <v>383999</v>
      </c>
      <c r="BB14544" s="138">
        <f t="shared" ca="1" si="241"/>
        <v>1</v>
      </c>
    </row>
    <row r="14545" spans="52:54" ht="15.75" customHeight="1">
      <c r="AZ14545" s="138">
        <f t="shared" ca="1" si="239"/>
        <v>289000</v>
      </c>
      <c r="BA14545" s="138">
        <f t="shared" ca="1" si="240"/>
        <v>288999</v>
      </c>
      <c r="BB14545" s="138">
        <f t="shared" ca="1" si="241"/>
        <v>1</v>
      </c>
    </row>
    <row r="14546" spans="52:54" ht="15.75" customHeight="1">
      <c r="AZ14546" s="138">
        <f t="shared" ca="1" si="239"/>
        <v>361000</v>
      </c>
      <c r="BA14546" s="138">
        <f t="shared" ca="1" si="240"/>
        <v>360999</v>
      </c>
      <c r="BB14546" s="138">
        <f t="shared" ca="1" si="241"/>
        <v>1</v>
      </c>
    </row>
    <row r="14547" spans="52:54" ht="15.75" customHeight="1">
      <c r="AZ14547" s="138">
        <f t="shared" ca="1" si="239"/>
        <v>386000</v>
      </c>
      <c r="BA14547" s="138">
        <f t="shared" ca="1" si="240"/>
        <v>385999</v>
      </c>
      <c r="BB14547" s="138">
        <f t="shared" ca="1" si="241"/>
        <v>1</v>
      </c>
    </row>
    <row r="14548" spans="52:54" ht="15.75" customHeight="1">
      <c r="AZ14548" s="138">
        <f t="shared" ca="1" si="239"/>
        <v>380000</v>
      </c>
      <c r="BA14548" s="138">
        <f t="shared" ca="1" si="240"/>
        <v>379999</v>
      </c>
      <c r="BB14548" s="138">
        <f t="shared" ca="1" si="241"/>
        <v>1</v>
      </c>
    </row>
    <row r="14549" spans="52:54" ht="15.75" customHeight="1">
      <c r="AZ14549" s="138">
        <f t="shared" ca="1" si="239"/>
        <v>381000</v>
      </c>
      <c r="BA14549" s="138">
        <f t="shared" ca="1" si="240"/>
        <v>380999</v>
      </c>
      <c r="BB14549" s="138">
        <f t="shared" ca="1" si="241"/>
        <v>1</v>
      </c>
    </row>
    <row r="14550" spans="52:54" ht="15.75" customHeight="1">
      <c r="AZ14550" s="138">
        <f t="shared" ca="1" si="239"/>
        <v>366000</v>
      </c>
      <c r="BA14550" s="138">
        <f t="shared" ca="1" si="240"/>
        <v>365999</v>
      </c>
      <c r="BB14550" s="138">
        <f t="shared" ca="1" si="241"/>
        <v>1</v>
      </c>
    </row>
    <row r="14551" spans="52:54" ht="15.75" customHeight="1">
      <c r="AZ14551" s="138">
        <f t="shared" ca="1" si="239"/>
        <v>246000</v>
      </c>
      <c r="BA14551" s="138">
        <f t="shared" ca="1" si="240"/>
        <v>245999</v>
      </c>
      <c r="BB14551" s="138">
        <f t="shared" ca="1" si="241"/>
        <v>1</v>
      </c>
    </row>
    <row r="14552" spans="52:54" ht="15.75" customHeight="1">
      <c r="AZ14552" s="138">
        <f t="shared" ca="1" si="239"/>
        <v>157000</v>
      </c>
      <c r="BA14552" s="138">
        <f t="shared" ca="1" si="240"/>
        <v>156999</v>
      </c>
      <c r="BB14552" s="138">
        <f t="shared" ca="1" si="241"/>
        <v>1</v>
      </c>
    </row>
    <row r="14553" spans="52:54" ht="15.75" customHeight="1">
      <c r="AZ14553" s="138">
        <f t="shared" ca="1" si="239"/>
        <v>204000</v>
      </c>
      <c r="BA14553" s="138">
        <f t="shared" ca="1" si="240"/>
        <v>203999</v>
      </c>
      <c r="BB14553" s="138">
        <f t="shared" ca="1" si="241"/>
        <v>1</v>
      </c>
    </row>
    <row r="14554" spans="52:54" ht="15.75" customHeight="1">
      <c r="AZ14554" s="138">
        <f t="shared" ca="1" si="239"/>
        <v>256000</v>
      </c>
      <c r="BA14554" s="138">
        <f t="shared" ca="1" si="240"/>
        <v>255999</v>
      </c>
      <c r="BB14554" s="138">
        <f t="shared" ca="1" si="241"/>
        <v>1</v>
      </c>
    </row>
    <row r="14555" spans="52:54" ht="15.75" customHeight="1">
      <c r="AZ14555" s="138">
        <f t="shared" ca="1" si="239"/>
        <v>187000</v>
      </c>
      <c r="BA14555" s="138">
        <f t="shared" ca="1" si="240"/>
        <v>186999</v>
      </c>
      <c r="BB14555" s="138">
        <f t="shared" ca="1" si="241"/>
        <v>1</v>
      </c>
    </row>
    <row r="14556" spans="52:54" ht="15.75" customHeight="1">
      <c r="AZ14556" s="138">
        <f t="shared" ca="1" si="239"/>
        <v>209000</v>
      </c>
      <c r="BA14556" s="138">
        <f t="shared" ca="1" si="240"/>
        <v>208999</v>
      </c>
      <c r="BB14556" s="138">
        <f t="shared" ca="1" si="241"/>
        <v>1</v>
      </c>
    </row>
    <row r="14557" spans="52:54" ht="15.75" customHeight="1">
      <c r="AZ14557" s="138">
        <f t="shared" ca="1" si="239"/>
        <v>124000</v>
      </c>
      <c r="BA14557" s="138">
        <f t="shared" ca="1" si="240"/>
        <v>123999</v>
      </c>
      <c r="BB14557" s="138">
        <f t="shared" ca="1" si="241"/>
        <v>1</v>
      </c>
    </row>
    <row r="14558" spans="52:54" ht="15.75" customHeight="1">
      <c r="AZ14558" s="138">
        <f t="shared" ca="1" si="239"/>
        <v>284000</v>
      </c>
      <c r="BA14558" s="138">
        <f t="shared" ca="1" si="240"/>
        <v>283999</v>
      </c>
      <c r="BB14558" s="138">
        <f t="shared" ca="1" si="241"/>
        <v>1</v>
      </c>
    </row>
    <row r="14559" spans="52:54" ht="15.75" customHeight="1">
      <c r="AZ14559" s="138">
        <f t="shared" ca="1" si="239"/>
        <v>308000</v>
      </c>
      <c r="BA14559" s="138">
        <f t="shared" ca="1" si="240"/>
        <v>307999</v>
      </c>
      <c r="BB14559" s="138">
        <f t="shared" ca="1" si="241"/>
        <v>1</v>
      </c>
    </row>
    <row r="14560" spans="52:54" ht="15.75" customHeight="1">
      <c r="AZ14560" s="138">
        <f t="shared" ca="1" si="239"/>
        <v>191000</v>
      </c>
      <c r="BA14560" s="138">
        <f t="shared" ca="1" si="240"/>
        <v>190999</v>
      </c>
      <c r="BB14560" s="138">
        <f t="shared" ca="1" si="241"/>
        <v>1</v>
      </c>
    </row>
    <row r="14561" spans="52:54" ht="15.75" customHeight="1">
      <c r="AZ14561" s="138">
        <f t="shared" ca="1" si="239"/>
        <v>161000</v>
      </c>
      <c r="BA14561" s="138">
        <f t="shared" ca="1" si="240"/>
        <v>160999</v>
      </c>
      <c r="BB14561" s="138">
        <f t="shared" ca="1" si="241"/>
        <v>1</v>
      </c>
    </row>
    <row r="14562" spans="52:54" ht="15.75" customHeight="1">
      <c r="AZ14562" s="138">
        <f t="shared" ca="1" si="239"/>
        <v>233000</v>
      </c>
      <c r="BA14562" s="138">
        <f t="shared" ca="1" si="240"/>
        <v>232999</v>
      </c>
      <c r="BB14562" s="138">
        <f t="shared" ca="1" si="241"/>
        <v>1</v>
      </c>
    </row>
    <row r="14563" spans="52:54" ht="15.75" customHeight="1">
      <c r="AZ14563" s="138">
        <f t="shared" ca="1" si="239"/>
        <v>173000</v>
      </c>
      <c r="BA14563" s="138">
        <f t="shared" ca="1" si="240"/>
        <v>172999</v>
      </c>
      <c r="BB14563" s="138">
        <f t="shared" ca="1" si="241"/>
        <v>1</v>
      </c>
    </row>
    <row r="14564" spans="52:54" ht="15.75" customHeight="1">
      <c r="AZ14564" s="138">
        <f t="shared" ca="1" si="239"/>
        <v>164000</v>
      </c>
      <c r="BA14564" s="138">
        <f t="shared" ca="1" si="240"/>
        <v>163999</v>
      </c>
      <c r="BB14564" s="138">
        <f t="shared" ca="1" si="241"/>
        <v>1</v>
      </c>
    </row>
    <row r="14565" spans="52:54" ht="15.75" customHeight="1">
      <c r="AZ14565" s="138">
        <f t="shared" ca="1" si="239"/>
        <v>280000</v>
      </c>
      <c r="BA14565" s="138">
        <f t="shared" ca="1" si="240"/>
        <v>279999</v>
      </c>
      <c r="BB14565" s="138">
        <f t="shared" ca="1" si="241"/>
        <v>1</v>
      </c>
    </row>
    <row r="14566" spans="52:54" ht="15.75" customHeight="1">
      <c r="AZ14566" s="138">
        <f t="shared" ca="1" si="239"/>
        <v>351000</v>
      </c>
      <c r="BA14566" s="138">
        <f t="shared" ca="1" si="240"/>
        <v>350999</v>
      </c>
      <c r="BB14566" s="138">
        <f t="shared" ca="1" si="241"/>
        <v>1</v>
      </c>
    </row>
    <row r="14567" spans="52:54" ht="15.75" customHeight="1">
      <c r="AZ14567" s="138">
        <f t="shared" ca="1" si="239"/>
        <v>348000</v>
      </c>
      <c r="BA14567" s="138">
        <f t="shared" ca="1" si="240"/>
        <v>347999</v>
      </c>
      <c r="BB14567" s="138">
        <f t="shared" ca="1" si="241"/>
        <v>1</v>
      </c>
    </row>
    <row r="14568" spans="52:54" ht="15.75" customHeight="1">
      <c r="AZ14568" s="138">
        <f t="shared" ca="1" si="239"/>
        <v>237000</v>
      </c>
      <c r="BA14568" s="138">
        <f t="shared" ca="1" si="240"/>
        <v>236999</v>
      </c>
      <c r="BB14568" s="138">
        <f t="shared" ca="1" si="241"/>
        <v>1</v>
      </c>
    </row>
    <row r="14569" spans="52:54" ht="15.75" customHeight="1">
      <c r="AZ14569" s="138">
        <f t="shared" ca="1" si="239"/>
        <v>245000</v>
      </c>
      <c r="BA14569" s="138">
        <f t="shared" ca="1" si="240"/>
        <v>244999</v>
      </c>
      <c r="BB14569" s="138">
        <f t="shared" ca="1" si="241"/>
        <v>1</v>
      </c>
    </row>
    <row r="14570" spans="52:54" ht="15.75" customHeight="1">
      <c r="AZ14570" s="138">
        <f t="shared" ca="1" si="239"/>
        <v>373000</v>
      </c>
      <c r="BA14570" s="138">
        <f t="shared" ca="1" si="240"/>
        <v>372999</v>
      </c>
      <c r="BB14570" s="138">
        <f t="shared" ca="1" si="241"/>
        <v>1</v>
      </c>
    </row>
    <row r="14571" spans="52:54" ht="15.75" customHeight="1">
      <c r="AZ14571" s="138">
        <f t="shared" ca="1" si="239"/>
        <v>266000</v>
      </c>
      <c r="BA14571" s="138">
        <f t="shared" ca="1" si="240"/>
        <v>265999</v>
      </c>
      <c r="BB14571" s="138">
        <f t="shared" ca="1" si="241"/>
        <v>1</v>
      </c>
    </row>
    <row r="14572" spans="52:54" ht="15.75" customHeight="1">
      <c r="AZ14572" s="138">
        <f t="shared" ca="1" si="239"/>
        <v>306000</v>
      </c>
      <c r="BA14572" s="138">
        <f t="shared" ca="1" si="240"/>
        <v>305999</v>
      </c>
      <c r="BB14572" s="138">
        <f t="shared" ca="1" si="241"/>
        <v>1</v>
      </c>
    </row>
    <row r="14573" spans="52:54" ht="15.75" customHeight="1">
      <c r="AZ14573" s="138">
        <f t="shared" ca="1" si="239"/>
        <v>276000</v>
      </c>
      <c r="BA14573" s="138">
        <f t="shared" ca="1" si="240"/>
        <v>275999</v>
      </c>
      <c r="BB14573" s="138">
        <f t="shared" ca="1" si="241"/>
        <v>1</v>
      </c>
    </row>
    <row r="14574" spans="52:54" ht="15.75" customHeight="1">
      <c r="AZ14574" s="138">
        <f t="shared" ca="1" si="239"/>
        <v>396000</v>
      </c>
      <c r="BA14574" s="138">
        <f t="shared" ca="1" si="240"/>
        <v>395999</v>
      </c>
      <c r="BB14574" s="138">
        <f t="shared" ca="1" si="241"/>
        <v>1</v>
      </c>
    </row>
    <row r="14575" spans="52:54" ht="15.75" customHeight="1">
      <c r="AZ14575" s="138">
        <f t="shared" ca="1" si="239"/>
        <v>391000</v>
      </c>
      <c r="BA14575" s="138">
        <f t="shared" ca="1" si="240"/>
        <v>390999</v>
      </c>
      <c r="BB14575" s="138">
        <f t="shared" ca="1" si="241"/>
        <v>1</v>
      </c>
    </row>
    <row r="14576" spans="52:54" ht="15.75" customHeight="1">
      <c r="AZ14576" s="138">
        <f t="shared" ca="1" si="239"/>
        <v>316000</v>
      </c>
      <c r="BA14576" s="138">
        <f t="shared" ca="1" si="240"/>
        <v>315999</v>
      </c>
      <c r="BB14576" s="138">
        <f t="shared" ca="1" si="241"/>
        <v>1</v>
      </c>
    </row>
    <row r="14577" spans="52:54" ht="15.75" customHeight="1">
      <c r="AZ14577" s="138">
        <f t="shared" ca="1" si="239"/>
        <v>270000</v>
      </c>
      <c r="BA14577" s="138">
        <f t="shared" ca="1" si="240"/>
        <v>269999</v>
      </c>
      <c r="BB14577" s="138">
        <f t="shared" ca="1" si="241"/>
        <v>1</v>
      </c>
    </row>
    <row r="14578" spans="52:54" ht="15.75" customHeight="1">
      <c r="AZ14578" s="138">
        <f t="shared" ca="1" si="239"/>
        <v>335000</v>
      </c>
      <c r="BA14578" s="138">
        <f t="shared" ca="1" si="240"/>
        <v>334999</v>
      </c>
      <c r="BB14578" s="138">
        <f t="shared" ca="1" si="241"/>
        <v>1</v>
      </c>
    </row>
    <row r="14579" spans="52:54" ht="15.75" customHeight="1">
      <c r="AZ14579" s="138">
        <f t="shared" ca="1" si="239"/>
        <v>330000</v>
      </c>
      <c r="BA14579" s="138">
        <f t="shared" ca="1" si="240"/>
        <v>329999</v>
      </c>
      <c r="BB14579" s="138">
        <f t="shared" ca="1" si="241"/>
        <v>1</v>
      </c>
    </row>
    <row r="14580" spans="52:54" ht="15.75" customHeight="1">
      <c r="AZ14580" s="138">
        <f t="shared" ca="1" si="239"/>
        <v>355000</v>
      </c>
      <c r="BA14580" s="138">
        <f t="shared" ca="1" si="240"/>
        <v>354999</v>
      </c>
      <c r="BB14580" s="138">
        <f t="shared" ca="1" si="241"/>
        <v>1</v>
      </c>
    </row>
    <row r="14581" spans="52:54" ht="15.75" customHeight="1">
      <c r="AZ14581" s="138">
        <f t="shared" ca="1" si="239"/>
        <v>125000</v>
      </c>
      <c r="BA14581" s="138">
        <f t="shared" ca="1" si="240"/>
        <v>124999</v>
      </c>
      <c r="BB14581" s="138">
        <f t="shared" ca="1" si="241"/>
        <v>1</v>
      </c>
    </row>
    <row r="14582" spans="52:54" ht="15.75" customHeight="1">
      <c r="AZ14582" s="138">
        <f t="shared" ca="1" si="239"/>
        <v>261000</v>
      </c>
      <c r="BA14582" s="138">
        <f t="shared" ca="1" si="240"/>
        <v>260999</v>
      </c>
      <c r="BB14582" s="138">
        <f t="shared" ca="1" si="241"/>
        <v>1</v>
      </c>
    </row>
    <row r="14583" spans="52:54" ht="15.75" customHeight="1">
      <c r="AZ14583" s="138">
        <f t="shared" ca="1" si="239"/>
        <v>101000</v>
      </c>
      <c r="BA14583" s="138">
        <f t="shared" ca="1" si="240"/>
        <v>100999</v>
      </c>
      <c r="BB14583" s="138">
        <f t="shared" ca="1" si="241"/>
        <v>1</v>
      </c>
    </row>
    <row r="14584" spans="52:54" ht="15.75" customHeight="1">
      <c r="AZ14584" s="138">
        <f t="shared" ca="1" si="239"/>
        <v>351000</v>
      </c>
      <c r="BA14584" s="138">
        <f t="shared" ca="1" si="240"/>
        <v>350999</v>
      </c>
      <c r="BB14584" s="138">
        <f t="shared" ca="1" si="241"/>
        <v>1</v>
      </c>
    </row>
    <row r="14585" spans="52:54" ht="15.75" customHeight="1">
      <c r="AZ14585" s="138">
        <f t="shared" ca="1" si="239"/>
        <v>314000</v>
      </c>
      <c r="BA14585" s="138">
        <f t="shared" ca="1" si="240"/>
        <v>313999</v>
      </c>
      <c r="BB14585" s="138">
        <f t="shared" ca="1" si="241"/>
        <v>1</v>
      </c>
    </row>
    <row r="14586" spans="52:54" ht="15.75" customHeight="1">
      <c r="AZ14586" s="138">
        <f t="shared" ca="1" si="239"/>
        <v>387000</v>
      </c>
      <c r="BA14586" s="138">
        <f t="shared" ca="1" si="240"/>
        <v>386999</v>
      </c>
      <c r="BB14586" s="138">
        <f t="shared" ca="1" si="241"/>
        <v>1</v>
      </c>
    </row>
    <row r="14587" spans="52:54" ht="15.75" customHeight="1">
      <c r="AZ14587" s="138">
        <f t="shared" ca="1" si="239"/>
        <v>158000</v>
      </c>
      <c r="BA14587" s="138">
        <f t="shared" ca="1" si="240"/>
        <v>157999</v>
      </c>
      <c r="BB14587" s="138">
        <f t="shared" ca="1" si="241"/>
        <v>1</v>
      </c>
    </row>
    <row r="14588" spans="52:54" ht="15.75" customHeight="1">
      <c r="AZ14588" s="138">
        <f t="shared" ca="1" si="239"/>
        <v>397000</v>
      </c>
      <c r="BA14588" s="138">
        <f t="shared" ca="1" si="240"/>
        <v>396999</v>
      </c>
      <c r="BB14588" s="138">
        <f t="shared" ca="1" si="241"/>
        <v>1</v>
      </c>
    </row>
    <row r="14589" spans="52:54" ht="15.75" customHeight="1">
      <c r="AZ14589" s="138">
        <f t="shared" ca="1" si="239"/>
        <v>171000</v>
      </c>
      <c r="BA14589" s="138">
        <f t="shared" ca="1" si="240"/>
        <v>170999</v>
      </c>
      <c r="BB14589" s="138">
        <f t="shared" ca="1" si="241"/>
        <v>1</v>
      </c>
    </row>
    <row r="14590" spans="52:54" ht="15.75" customHeight="1">
      <c r="AZ14590" s="138">
        <f t="shared" ca="1" si="239"/>
        <v>146000</v>
      </c>
      <c r="BA14590" s="138">
        <f t="shared" ca="1" si="240"/>
        <v>145999</v>
      </c>
      <c r="BB14590" s="138">
        <f t="shared" ca="1" si="241"/>
        <v>1</v>
      </c>
    </row>
    <row r="14591" spans="52:54" ht="15.75" customHeight="1">
      <c r="AZ14591" s="138">
        <f t="shared" ca="1" si="239"/>
        <v>275000</v>
      </c>
      <c r="BA14591" s="138">
        <f t="shared" ca="1" si="240"/>
        <v>274999</v>
      </c>
      <c r="BB14591" s="138">
        <f t="shared" ca="1" si="241"/>
        <v>1</v>
      </c>
    </row>
    <row r="14592" spans="52:54" ht="15.75" customHeight="1">
      <c r="AZ14592" s="138">
        <f t="shared" ca="1" si="239"/>
        <v>380000</v>
      </c>
      <c r="BA14592" s="138">
        <f t="shared" ca="1" si="240"/>
        <v>379999</v>
      </c>
      <c r="BB14592" s="138">
        <f t="shared" ca="1" si="241"/>
        <v>1</v>
      </c>
    </row>
    <row r="14593" spans="52:54" ht="15.75" customHeight="1">
      <c r="AZ14593" s="138">
        <f t="shared" ca="1" si="239"/>
        <v>176000</v>
      </c>
      <c r="BA14593" s="138">
        <f t="shared" ca="1" si="240"/>
        <v>175999</v>
      </c>
      <c r="BB14593" s="138">
        <f t="shared" ca="1" si="241"/>
        <v>1</v>
      </c>
    </row>
    <row r="14594" spans="52:54" ht="15.75" customHeight="1">
      <c r="AZ14594" s="138">
        <f t="shared" ca="1" si="239"/>
        <v>267000</v>
      </c>
      <c r="BA14594" s="138">
        <f t="shared" ca="1" si="240"/>
        <v>266999</v>
      </c>
      <c r="BB14594" s="138">
        <f t="shared" ca="1" si="241"/>
        <v>1</v>
      </c>
    </row>
    <row r="14595" spans="52:54" ht="15.75" customHeight="1">
      <c r="AZ14595" s="138">
        <f t="shared" ca="1" si="239"/>
        <v>225000</v>
      </c>
      <c r="BA14595" s="138">
        <f t="shared" ca="1" si="240"/>
        <v>224999</v>
      </c>
      <c r="BB14595" s="138">
        <f t="shared" ca="1" si="241"/>
        <v>1</v>
      </c>
    </row>
    <row r="14596" spans="52:54" ht="15.75" customHeight="1">
      <c r="AZ14596" s="138">
        <f t="shared" ca="1" si="239"/>
        <v>319000</v>
      </c>
      <c r="BA14596" s="138">
        <f t="shared" ca="1" si="240"/>
        <v>318999</v>
      </c>
      <c r="BB14596" s="138">
        <f t="shared" ca="1" si="241"/>
        <v>1</v>
      </c>
    </row>
    <row r="14597" spans="52:54" ht="15.75" customHeight="1">
      <c r="AZ14597" s="138">
        <f t="shared" ca="1" si="239"/>
        <v>214000</v>
      </c>
      <c r="BA14597" s="138">
        <f t="shared" ca="1" si="240"/>
        <v>213999</v>
      </c>
      <c r="BB14597" s="138">
        <f t="shared" ca="1" si="241"/>
        <v>1</v>
      </c>
    </row>
    <row r="14598" spans="52:54" ht="15.75" customHeight="1">
      <c r="AZ14598" s="138">
        <f t="shared" ca="1" si="239"/>
        <v>367000</v>
      </c>
      <c r="BA14598" s="138">
        <f t="shared" ca="1" si="240"/>
        <v>366999</v>
      </c>
      <c r="BB14598" s="138">
        <f t="shared" ca="1" si="241"/>
        <v>1</v>
      </c>
    </row>
    <row r="14599" spans="52:54" ht="15.75" customHeight="1">
      <c r="AZ14599" s="138">
        <f t="shared" ca="1" si="239"/>
        <v>362000</v>
      </c>
      <c r="BA14599" s="138">
        <f t="shared" ca="1" si="240"/>
        <v>361999</v>
      </c>
      <c r="BB14599" s="138">
        <f t="shared" ca="1" si="241"/>
        <v>1</v>
      </c>
    </row>
    <row r="14600" spans="52:54" ht="15.75" customHeight="1">
      <c r="AZ14600" s="138">
        <f t="shared" ca="1" si="239"/>
        <v>255000</v>
      </c>
      <c r="BA14600" s="138">
        <f t="shared" ca="1" si="240"/>
        <v>254999</v>
      </c>
      <c r="BB14600" s="138">
        <f t="shared" ca="1" si="241"/>
        <v>1</v>
      </c>
    </row>
    <row r="14601" spans="52:54" ht="15.75" customHeight="1">
      <c r="AZ14601" s="138">
        <f t="shared" ca="1" si="239"/>
        <v>160000</v>
      </c>
      <c r="BA14601" s="138">
        <f t="shared" ca="1" si="240"/>
        <v>159999</v>
      </c>
      <c r="BB14601" s="138">
        <f t="shared" ca="1" si="241"/>
        <v>1</v>
      </c>
    </row>
    <row r="14602" spans="52:54" ht="15.75" customHeight="1">
      <c r="AZ14602" s="138">
        <f t="shared" ca="1" si="239"/>
        <v>353000</v>
      </c>
      <c r="BA14602" s="138">
        <f t="shared" ca="1" si="240"/>
        <v>352999</v>
      </c>
      <c r="BB14602" s="138">
        <f t="shared" ca="1" si="241"/>
        <v>1</v>
      </c>
    </row>
    <row r="14603" spans="52:54" ht="15.75" customHeight="1">
      <c r="AZ14603" s="138">
        <f t="shared" ca="1" si="239"/>
        <v>178000</v>
      </c>
      <c r="BA14603" s="138">
        <f t="shared" ca="1" si="240"/>
        <v>177999</v>
      </c>
      <c r="BB14603" s="138">
        <f t="shared" ca="1" si="241"/>
        <v>1</v>
      </c>
    </row>
    <row r="14604" spans="52:54" ht="15.75" customHeight="1">
      <c r="AZ14604" s="138">
        <f t="shared" ca="1" si="239"/>
        <v>108000</v>
      </c>
      <c r="BA14604" s="138">
        <f t="shared" ca="1" si="240"/>
        <v>107999</v>
      </c>
      <c r="BB14604" s="138">
        <f t="shared" ca="1" si="241"/>
        <v>1</v>
      </c>
    </row>
    <row r="14605" spans="52:54" ht="15.75" customHeight="1">
      <c r="AZ14605" s="138">
        <f t="shared" ca="1" si="239"/>
        <v>173000</v>
      </c>
      <c r="BA14605" s="138">
        <f t="shared" ca="1" si="240"/>
        <v>172999</v>
      </c>
      <c r="BB14605" s="138">
        <f t="shared" ca="1" si="241"/>
        <v>1</v>
      </c>
    </row>
    <row r="14606" spans="52:54" ht="15.75" customHeight="1">
      <c r="AZ14606" s="138">
        <f t="shared" ca="1" si="239"/>
        <v>363000</v>
      </c>
      <c r="BA14606" s="138">
        <f t="shared" ca="1" si="240"/>
        <v>362999</v>
      </c>
      <c r="BB14606" s="138">
        <f t="shared" ca="1" si="241"/>
        <v>1</v>
      </c>
    </row>
    <row r="14607" spans="52:54" ht="15.75" customHeight="1">
      <c r="AZ14607" s="138">
        <f t="shared" ca="1" si="239"/>
        <v>136000</v>
      </c>
      <c r="BA14607" s="138">
        <f t="shared" ca="1" si="240"/>
        <v>135999</v>
      </c>
      <c r="BB14607" s="138">
        <f t="shared" ca="1" si="241"/>
        <v>1</v>
      </c>
    </row>
    <row r="14608" spans="52:54" ht="15.75" customHeight="1">
      <c r="AZ14608" s="138">
        <f t="shared" ca="1" si="239"/>
        <v>375000</v>
      </c>
      <c r="BA14608" s="138">
        <f t="shared" ca="1" si="240"/>
        <v>374999</v>
      </c>
      <c r="BB14608" s="138">
        <f t="shared" ca="1" si="241"/>
        <v>1</v>
      </c>
    </row>
    <row r="14609" spans="52:54" ht="15.75" customHeight="1">
      <c r="AZ14609" s="138">
        <f t="shared" ca="1" si="239"/>
        <v>147000</v>
      </c>
      <c r="BA14609" s="138">
        <f t="shared" ca="1" si="240"/>
        <v>146999</v>
      </c>
      <c r="BB14609" s="138">
        <f t="shared" ca="1" si="241"/>
        <v>1</v>
      </c>
    </row>
    <row r="14610" spans="52:54" ht="15.75" customHeight="1">
      <c r="AZ14610" s="138">
        <f t="shared" ca="1" si="239"/>
        <v>389000</v>
      </c>
      <c r="BA14610" s="138">
        <f t="shared" ca="1" si="240"/>
        <v>388999</v>
      </c>
      <c r="BB14610" s="138">
        <f t="shared" ca="1" si="241"/>
        <v>1</v>
      </c>
    </row>
    <row r="14611" spans="52:54" ht="15.75" customHeight="1">
      <c r="AZ14611" s="138">
        <f t="shared" ca="1" si="239"/>
        <v>333000</v>
      </c>
      <c r="BA14611" s="138">
        <f t="shared" ca="1" si="240"/>
        <v>332999</v>
      </c>
      <c r="BB14611" s="138">
        <f t="shared" ca="1" si="241"/>
        <v>1</v>
      </c>
    </row>
    <row r="14612" spans="52:54" ht="15.75" customHeight="1">
      <c r="AZ14612" s="138">
        <f t="shared" ca="1" si="239"/>
        <v>322000</v>
      </c>
      <c r="BA14612" s="138">
        <f t="shared" ca="1" si="240"/>
        <v>321999</v>
      </c>
      <c r="BB14612" s="138">
        <f t="shared" ca="1" si="241"/>
        <v>1</v>
      </c>
    </row>
    <row r="14613" spans="52:54" ht="15.75" customHeight="1">
      <c r="AZ14613" s="138">
        <f t="shared" ca="1" si="239"/>
        <v>321000</v>
      </c>
      <c r="BA14613" s="138">
        <f t="shared" ca="1" si="240"/>
        <v>320999</v>
      </c>
      <c r="BB14613" s="138">
        <f t="shared" ca="1" si="241"/>
        <v>1</v>
      </c>
    </row>
    <row r="14614" spans="52:54" ht="15.75" customHeight="1">
      <c r="AZ14614" s="138">
        <f t="shared" ca="1" si="239"/>
        <v>159000</v>
      </c>
      <c r="BA14614" s="138">
        <f t="shared" ca="1" si="240"/>
        <v>158999</v>
      </c>
      <c r="BB14614" s="138">
        <f t="shared" ca="1" si="241"/>
        <v>1</v>
      </c>
    </row>
    <row r="14615" spans="52:54" ht="15.75" customHeight="1">
      <c r="AZ14615" s="138">
        <f t="shared" ca="1" si="239"/>
        <v>222000</v>
      </c>
      <c r="BA14615" s="138">
        <f t="shared" ca="1" si="240"/>
        <v>221999</v>
      </c>
      <c r="BB14615" s="138">
        <f t="shared" ca="1" si="241"/>
        <v>1</v>
      </c>
    </row>
    <row r="14616" spans="52:54" ht="15.75" customHeight="1">
      <c r="AZ14616" s="138">
        <f t="shared" ca="1" si="239"/>
        <v>379000</v>
      </c>
      <c r="BA14616" s="138">
        <f t="shared" ca="1" si="240"/>
        <v>378999</v>
      </c>
      <c r="BB14616" s="138">
        <f t="shared" ca="1" si="241"/>
        <v>1</v>
      </c>
    </row>
    <row r="14617" spans="52:54" ht="15.75" customHeight="1">
      <c r="AZ14617" s="138">
        <f t="shared" ca="1" si="239"/>
        <v>298000</v>
      </c>
      <c r="BA14617" s="138">
        <f t="shared" ca="1" si="240"/>
        <v>297999</v>
      </c>
      <c r="BB14617" s="138">
        <f t="shared" ca="1" si="241"/>
        <v>1</v>
      </c>
    </row>
    <row r="14618" spans="52:54" ht="15.75" customHeight="1">
      <c r="AZ14618" s="138">
        <f t="shared" ca="1" si="239"/>
        <v>148000</v>
      </c>
      <c r="BA14618" s="138">
        <f t="shared" ca="1" si="240"/>
        <v>147999</v>
      </c>
      <c r="BB14618" s="138">
        <f t="shared" ca="1" si="241"/>
        <v>1</v>
      </c>
    </row>
    <row r="14619" spans="52:54" ht="15.75" customHeight="1">
      <c r="AZ14619" s="138">
        <f t="shared" ca="1" si="239"/>
        <v>271000</v>
      </c>
      <c r="BA14619" s="138">
        <f t="shared" ca="1" si="240"/>
        <v>270999</v>
      </c>
      <c r="BB14619" s="138">
        <f t="shared" ca="1" si="241"/>
        <v>1</v>
      </c>
    </row>
    <row r="14620" spans="52:54" ht="15.75" customHeight="1">
      <c r="AZ14620" s="138">
        <f t="shared" ca="1" si="239"/>
        <v>280000</v>
      </c>
      <c r="BA14620" s="138">
        <f t="shared" ca="1" si="240"/>
        <v>279999</v>
      </c>
      <c r="BB14620" s="138">
        <f t="shared" ca="1" si="241"/>
        <v>1</v>
      </c>
    </row>
    <row r="14621" spans="52:54" ht="15.75" customHeight="1">
      <c r="AZ14621" s="138">
        <f t="shared" ca="1" si="239"/>
        <v>262000</v>
      </c>
      <c r="BA14621" s="138">
        <f t="shared" ca="1" si="240"/>
        <v>261999</v>
      </c>
      <c r="BB14621" s="138">
        <f t="shared" ca="1" si="241"/>
        <v>1</v>
      </c>
    </row>
    <row r="14622" spans="52:54" ht="15.75" customHeight="1">
      <c r="AZ14622" s="138">
        <f t="shared" ca="1" si="239"/>
        <v>265000</v>
      </c>
      <c r="BA14622" s="138">
        <f t="shared" ca="1" si="240"/>
        <v>264999</v>
      </c>
      <c r="BB14622" s="138">
        <f t="shared" ca="1" si="241"/>
        <v>1</v>
      </c>
    </row>
    <row r="14623" spans="52:54" ht="15.75" customHeight="1">
      <c r="AZ14623" s="138">
        <f t="shared" ca="1" si="239"/>
        <v>272000</v>
      </c>
      <c r="BA14623" s="138">
        <f t="shared" ca="1" si="240"/>
        <v>271999</v>
      </c>
      <c r="BB14623" s="138">
        <f t="shared" ca="1" si="241"/>
        <v>1</v>
      </c>
    </row>
    <row r="14624" spans="52:54" ht="15.75" customHeight="1">
      <c r="AZ14624" s="138">
        <f t="shared" ca="1" si="239"/>
        <v>229000</v>
      </c>
      <c r="BA14624" s="138">
        <f t="shared" ca="1" si="240"/>
        <v>228999</v>
      </c>
      <c r="BB14624" s="138">
        <f t="shared" ca="1" si="241"/>
        <v>1</v>
      </c>
    </row>
    <row r="14625" spans="52:54" ht="15.75" customHeight="1">
      <c r="AZ14625" s="138">
        <f t="shared" ca="1" si="239"/>
        <v>179000</v>
      </c>
      <c r="BA14625" s="138">
        <f t="shared" ca="1" si="240"/>
        <v>178999</v>
      </c>
      <c r="BB14625" s="138">
        <f t="shared" ca="1" si="241"/>
        <v>1</v>
      </c>
    </row>
    <row r="14626" spans="52:54" ht="15.75" customHeight="1">
      <c r="AZ14626" s="138">
        <f t="shared" ca="1" si="239"/>
        <v>378000</v>
      </c>
      <c r="BA14626" s="138">
        <f t="shared" ca="1" si="240"/>
        <v>377999</v>
      </c>
      <c r="BB14626" s="138">
        <f t="shared" ca="1" si="241"/>
        <v>1</v>
      </c>
    </row>
    <row r="14627" spans="52:54" ht="15.75" customHeight="1">
      <c r="AZ14627" s="138">
        <f t="shared" ca="1" si="239"/>
        <v>282000</v>
      </c>
      <c r="BA14627" s="138">
        <f t="shared" ca="1" si="240"/>
        <v>281999</v>
      </c>
      <c r="BB14627" s="138">
        <f t="shared" ca="1" si="241"/>
        <v>1</v>
      </c>
    </row>
    <row r="14628" spans="52:54" ht="15.75" customHeight="1">
      <c r="AZ14628" s="138">
        <f t="shared" ca="1" si="239"/>
        <v>124000</v>
      </c>
      <c r="BA14628" s="138">
        <f t="shared" ca="1" si="240"/>
        <v>123999</v>
      </c>
      <c r="BB14628" s="138">
        <f t="shared" ca="1" si="241"/>
        <v>1</v>
      </c>
    </row>
    <row r="14629" spans="52:54" ht="15.75" customHeight="1">
      <c r="AZ14629" s="138">
        <f t="shared" ca="1" si="239"/>
        <v>242000</v>
      </c>
      <c r="BA14629" s="138">
        <f t="shared" ca="1" si="240"/>
        <v>241999</v>
      </c>
      <c r="BB14629" s="138">
        <f t="shared" ca="1" si="241"/>
        <v>1</v>
      </c>
    </row>
    <row r="14630" spans="52:54" ht="15.75" customHeight="1">
      <c r="AZ14630" s="138">
        <f t="shared" ca="1" si="239"/>
        <v>216000</v>
      </c>
      <c r="BA14630" s="138">
        <f t="shared" ca="1" si="240"/>
        <v>215999</v>
      </c>
      <c r="BB14630" s="138">
        <f t="shared" ca="1" si="241"/>
        <v>1</v>
      </c>
    </row>
    <row r="14631" spans="52:54" ht="15.75" customHeight="1">
      <c r="AZ14631" s="138">
        <f t="shared" ca="1" si="239"/>
        <v>331000</v>
      </c>
      <c r="BA14631" s="138">
        <f t="shared" ca="1" si="240"/>
        <v>330999</v>
      </c>
      <c r="BB14631" s="138">
        <f t="shared" ca="1" si="241"/>
        <v>1</v>
      </c>
    </row>
    <row r="14632" spans="52:54" ht="15.75" customHeight="1">
      <c r="AZ14632" s="138">
        <f t="shared" ca="1" si="239"/>
        <v>369000</v>
      </c>
      <c r="BA14632" s="138">
        <f t="shared" ca="1" si="240"/>
        <v>368999</v>
      </c>
      <c r="BB14632" s="138">
        <f t="shared" ca="1" si="241"/>
        <v>1</v>
      </c>
    </row>
    <row r="14633" spans="52:54" ht="15.75" customHeight="1">
      <c r="AZ14633" s="138">
        <f t="shared" ca="1" si="239"/>
        <v>168000</v>
      </c>
      <c r="BA14633" s="138">
        <f t="shared" ca="1" si="240"/>
        <v>167999</v>
      </c>
      <c r="BB14633" s="138">
        <f t="shared" ca="1" si="241"/>
        <v>1</v>
      </c>
    </row>
    <row r="14634" spans="52:54" ht="15.75" customHeight="1">
      <c r="AZ14634" s="138">
        <f t="shared" ca="1" si="239"/>
        <v>194000</v>
      </c>
      <c r="BA14634" s="138">
        <f t="shared" ca="1" si="240"/>
        <v>193999</v>
      </c>
      <c r="BB14634" s="138">
        <f t="shared" ca="1" si="241"/>
        <v>1</v>
      </c>
    </row>
    <row r="14635" spans="52:54" ht="15.75" customHeight="1">
      <c r="AZ14635" s="138">
        <f t="shared" ca="1" si="239"/>
        <v>272000</v>
      </c>
      <c r="BA14635" s="138">
        <f t="shared" ca="1" si="240"/>
        <v>271999</v>
      </c>
      <c r="BB14635" s="138">
        <f t="shared" ca="1" si="241"/>
        <v>1</v>
      </c>
    </row>
    <row r="14636" spans="52:54" ht="15.75" customHeight="1">
      <c r="AZ14636" s="138">
        <f t="shared" ca="1" si="239"/>
        <v>103000</v>
      </c>
      <c r="BA14636" s="138">
        <f t="shared" ca="1" si="240"/>
        <v>102999</v>
      </c>
      <c r="BB14636" s="138">
        <f t="shared" ca="1" si="241"/>
        <v>1</v>
      </c>
    </row>
    <row r="14637" spans="52:54" ht="15.75" customHeight="1">
      <c r="AZ14637" s="138">
        <f t="shared" ca="1" si="239"/>
        <v>289000</v>
      </c>
      <c r="BA14637" s="138">
        <f t="shared" ca="1" si="240"/>
        <v>288999</v>
      </c>
      <c r="BB14637" s="138">
        <f t="shared" ca="1" si="241"/>
        <v>1</v>
      </c>
    </row>
    <row r="14638" spans="52:54" ht="15.75" customHeight="1">
      <c r="AZ14638" s="138">
        <f t="shared" ca="1" si="239"/>
        <v>251000</v>
      </c>
      <c r="BA14638" s="138">
        <f t="shared" ca="1" si="240"/>
        <v>250999</v>
      </c>
      <c r="BB14638" s="138">
        <f t="shared" ca="1" si="241"/>
        <v>1</v>
      </c>
    </row>
    <row r="14639" spans="52:54" ht="15.75" customHeight="1">
      <c r="AZ14639" s="138">
        <f t="shared" ca="1" si="239"/>
        <v>217000</v>
      </c>
      <c r="BA14639" s="138">
        <f t="shared" ca="1" si="240"/>
        <v>216999</v>
      </c>
      <c r="BB14639" s="138">
        <f t="shared" ca="1" si="241"/>
        <v>1</v>
      </c>
    </row>
    <row r="14640" spans="52:54" ht="15.75" customHeight="1">
      <c r="AZ14640" s="138">
        <f t="shared" ca="1" si="239"/>
        <v>388000</v>
      </c>
      <c r="BA14640" s="138">
        <f t="shared" ca="1" si="240"/>
        <v>387999</v>
      </c>
      <c r="BB14640" s="138">
        <f t="shared" ca="1" si="241"/>
        <v>1</v>
      </c>
    </row>
    <row r="14641" spans="52:54" ht="15.75" customHeight="1">
      <c r="AZ14641" s="138">
        <f t="shared" ca="1" si="239"/>
        <v>153000</v>
      </c>
      <c r="BA14641" s="138">
        <f t="shared" ca="1" si="240"/>
        <v>152999</v>
      </c>
      <c r="BB14641" s="138">
        <f t="shared" ca="1" si="241"/>
        <v>1</v>
      </c>
    </row>
    <row r="14642" spans="52:54" ht="15.75" customHeight="1">
      <c r="AZ14642" s="138">
        <f t="shared" ca="1" si="239"/>
        <v>363000</v>
      </c>
      <c r="BA14642" s="138">
        <f t="shared" ca="1" si="240"/>
        <v>362999</v>
      </c>
      <c r="BB14642" s="138">
        <f t="shared" ca="1" si="241"/>
        <v>1</v>
      </c>
    </row>
    <row r="14643" spans="52:54" ht="15.75" customHeight="1">
      <c r="AZ14643" s="138">
        <f t="shared" ca="1" si="239"/>
        <v>188000</v>
      </c>
      <c r="BA14643" s="138">
        <f t="shared" ca="1" si="240"/>
        <v>187999</v>
      </c>
      <c r="BB14643" s="138">
        <f t="shared" ca="1" si="241"/>
        <v>1</v>
      </c>
    </row>
    <row r="14644" spans="52:54" ht="15.75" customHeight="1">
      <c r="AZ14644" s="138">
        <f t="shared" ca="1" si="239"/>
        <v>111000</v>
      </c>
      <c r="BA14644" s="138">
        <f t="shared" ca="1" si="240"/>
        <v>110999</v>
      </c>
      <c r="BB14644" s="138">
        <f t="shared" ca="1" si="241"/>
        <v>1</v>
      </c>
    </row>
    <row r="14645" spans="52:54" ht="15.75" customHeight="1">
      <c r="AZ14645" s="138">
        <f t="shared" ca="1" si="239"/>
        <v>346000</v>
      </c>
      <c r="BA14645" s="138">
        <f t="shared" ca="1" si="240"/>
        <v>345999</v>
      </c>
      <c r="BB14645" s="138">
        <f t="shared" ca="1" si="241"/>
        <v>1</v>
      </c>
    </row>
    <row r="14646" spans="52:54" ht="15.75" customHeight="1">
      <c r="AZ14646" s="138">
        <f t="shared" ca="1" si="239"/>
        <v>197000</v>
      </c>
      <c r="BA14646" s="138">
        <f t="shared" ca="1" si="240"/>
        <v>196999</v>
      </c>
      <c r="BB14646" s="138">
        <f t="shared" ca="1" si="241"/>
        <v>1</v>
      </c>
    </row>
    <row r="14647" spans="52:54" ht="15.75" customHeight="1">
      <c r="AZ14647" s="138">
        <f t="shared" ca="1" si="239"/>
        <v>244000</v>
      </c>
      <c r="BA14647" s="138">
        <f t="shared" ca="1" si="240"/>
        <v>243999</v>
      </c>
      <c r="BB14647" s="138">
        <f t="shared" ca="1" si="241"/>
        <v>1</v>
      </c>
    </row>
    <row r="14648" spans="52:54" ht="15.75" customHeight="1">
      <c r="AZ14648" s="138">
        <f t="shared" ca="1" si="239"/>
        <v>202000</v>
      </c>
      <c r="BA14648" s="138">
        <f t="shared" ca="1" si="240"/>
        <v>201999</v>
      </c>
      <c r="BB14648" s="138">
        <f t="shared" ca="1" si="241"/>
        <v>1</v>
      </c>
    </row>
    <row r="14649" spans="52:54" ht="15.75" customHeight="1">
      <c r="AZ14649" s="138">
        <f t="shared" ca="1" si="239"/>
        <v>228000</v>
      </c>
      <c r="BA14649" s="138">
        <f t="shared" ca="1" si="240"/>
        <v>227999</v>
      </c>
      <c r="BB14649" s="138">
        <f t="shared" ca="1" si="241"/>
        <v>1</v>
      </c>
    </row>
    <row r="14650" spans="52:54" ht="15.75" customHeight="1">
      <c r="AZ14650" s="138">
        <f t="shared" ca="1" si="239"/>
        <v>139000</v>
      </c>
      <c r="BA14650" s="138">
        <f t="shared" ca="1" si="240"/>
        <v>138999</v>
      </c>
      <c r="BB14650" s="138">
        <f t="shared" ca="1" si="241"/>
        <v>1</v>
      </c>
    </row>
    <row r="14651" spans="52:54" ht="15.75" customHeight="1">
      <c r="AZ14651" s="138">
        <f t="shared" ca="1" si="239"/>
        <v>361000</v>
      </c>
      <c r="BA14651" s="138">
        <f t="shared" ca="1" si="240"/>
        <v>360999</v>
      </c>
      <c r="BB14651" s="138">
        <f t="shared" ca="1" si="241"/>
        <v>1</v>
      </c>
    </row>
    <row r="14652" spans="52:54" ht="15.75" customHeight="1">
      <c r="AZ14652" s="138">
        <f t="shared" ca="1" si="239"/>
        <v>309000</v>
      </c>
      <c r="BA14652" s="138">
        <f t="shared" ca="1" si="240"/>
        <v>308999</v>
      </c>
      <c r="BB14652" s="138">
        <f t="shared" ca="1" si="241"/>
        <v>1</v>
      </c>
    </row>
    <row r="14653" spans="52:54" ht="15.75" customHeight="1">
      <c r="AZ14653" s="138">
        <f t="shared" ca="1" si="239"/>
        <v>247000</v>
      </c>
      <c r="BA14653" s="138">
        <f t="shared" ca="1" si="240"/>
        <v>246999</v>
      </c>
      <c r="BB14653" s="138">
        <f t="shared" ca="1" si="241"/>
        <v>1</v>
      </c>
    </row>
    <row r="14654" spans="52:54" ht="15.75" customHeight="1">
      <c r="AZ14654" s="138">
        <f t="shared" ca="1" si="239"/>
        <v>336000</v>
      </c>
      <c r="BA14654" s="138">
        <f t="shared" ca="1" si="240"/>
        <v>335999</v>
      </c>
      <c r="BB14654" s="138">
        <f t="shared" ca="1" si="241"/>
        <v>1</v>
      </c>
    </row>
    <row r="14655" spans="52:54" ht="15.75" customHeight="1">
      <c r="AZ14655" s="138">
        <f t="shared" ca="1" si="239"/>
        <v>217000</v>
      </c>
      <c r="BA14655" s="138">
        <f t="shared" ca="1" si="240"/>
        <v>216999</v>
      </c>
      <c r="BB14655" s="138">
        <f t="shared" ca="1" si="241"/>
        <v>1</v>
      </c>
    </row>
    <row r="14656" spans="52:54" ht="15.75" customHeight="1">
      <c r="AZ14656" s="138">
        <f t="shared" ca="1" si="239"/>
        <v>117000</v>
      </c>
      <c r="BA14656" s="138">
        <f t="shared" ca="1" si="240"/>
        <v>116999</v>
      </c>
      <c r="BB14656" s="138">
        <f t="shared" ca="1" si="241"/>
        <v>1</v>
      </c>
    </row>
    <row r="14657" spans="52:54" ht="15.75" customHeight="1">
      <c r="AZ14657" s="138">
        <f t="shared" ca="1" si="239"/>
        <v>178000</v>
      </c>
      <c r="BA14657" s="138">
        <f t="shared" ca="1" si="240"/>
        <v>177999</v>
      </c>
      <c r="BB14657" s="138">
        <f t="shared" ca="1" si="241"/>
        <v>1</v>
      </c>
    </row>
    <row r="14658" spans="52:54" ht="15.75" customHeight="1">
      <c r="AZ14658" s="138">
        <f t="shared" ca="1" si="239"/>
        <v>322000</v>
      </c>
      <c r="BA14658" s="138">
        <f t="shared" ca="1" si="240"/>
        <v>321999</v>
      </c>
      <c r="BB14658" s="138">
        <f t="shared" ca="1" si="241"/>
        <v>1</v>
      </c>
    </row>
    <row r="14659" spans="52:54" ht="15.75" customHeight="1">
      <c r="AZ14659" s="138">
        <f t="shared" ca="1" si="239"/>
        <v>331000</v>
      </c>
      <c r="BA14659" s="138">
        <f t="shared" ca="1" si="240"/>
        <v>330999</v>
      </c>
      <c r="BB14659" s="138">
        <f t="shared" ca="1" si="241"/>
        <v>1</v>
      </c>
    </row>
    <row r="14660" spans="52:54" ht="15.75" customHeight="1">
      <c r="AZ14660" s="138">
        <f t="shared" ca="1" si="239"/>
        <v>351000</v>
      </c>
      <c r="BA14660" s="138">
        <f t="shared" ca="1" si="240"/>
        <v>350999</v>
      </c>
      <c r="BB14660" s="138">
        <f t="shared" ca="1" si="241"/>
        <v>1</v>
      </c>
    </row>
    <row r="14661" spans="52:54" ht="15.75" customHeight="1">
      <c r="AZ14661" s="138">
        <f t="shared" ca="1" si="239"/>
        <v>282000</v>
      </c>
      <c r="BA14661" s="138">
        <f t="shared" ca="1" si="240"/>
        <v>281999</v>
      </c>
      <c r="BB14661" s="138">
        <f t="shared" ca="1" si="241"/>
        <v>1</v>
      </c>
    </row>
    <row r="14662" spans="52:54" ht="15.75" customHeight="1">
      <c r="AZ14662" s="138">
        <f t="shared" ca="1" si="239"/>
        <v>204000</v>
      </c>
      <c r="BA14662" s="138">
        <f t="shared" ca="1" si="240"/>
        <v>203999</v>
      </c>
      <c r="BB14662" s="138">
        <f t="shared" ca="1" si="241"/>
        <v>1</v>
      </c>
    </row>
    <row r="14663" spans="52:54" ht="15.75" customHeight="1">
      <c r="AZ14663" s="138">
        <f t="shared" ca="1" si="239"/>
        <v>255000</v>
      </c>
      <c r="BA14663" s="138">
        <f t="shared" ca="1" si="240"/>
        <v>254999</v>
      </c>
      <c r="BB14663" s="138">
        <f t="shared" ca="1" si="241"/>
        <v>1</v>
      </c>
    </row>
    <row r="14664" spans="52:54" ht="15.75" customHeight="1">
      <c r="AZ14664" s="138">
        <f t="shared" ca="1" si="239"/>
        <v>188000</v>
      </c>
      <c r="BA14664" s="138">
        <f t="shared" ca="1" si="240"/>
        <v>187999</v>
      </c>
      <c r="BB14664" s="138">
        <f t="shared" ca="1" si="241"/>
        <v>1</v>
      </c>
    </row>
    <row r="14665" spans="52:54" ht="15.75" customHeight="1">
      <c r="AZ14665" s="138">
        <f t="shared" ca="1" si="239"/>
        <v>150000</v>
      </c>
      <c r="BA14665" s="138">
        <f t="shared" ca="1" si="240"/>
        <v>149999</v>
      </c>
      <c r="BB14665" s="138">
        <f t="shared" ca="1" si="241"/>
        <v>1</v>
      </c>
    </row>
    <row r="14666" spans="52:54" ht="15.75" customHeight="1">
      <c r="AZ14666" s="138">
        <f t="shared" ca="1" si="239"/>
        <v>109000</v>
      </c>
      <c r="BA14666" s="138">
        <f t="shared" ca="1" si="240"/>
        <v>108999</v>
      </c>
      <c r="BB14666" s="138">
        <f t="shared" ca="1" si="241"/>
        <v>1</v>
      </c>
    </row>
    <row r="14667" spans="52:54" ht="15.75" customHeight="1">
      <c r="AZ14667" s="138">
        <f t="shared" ca="1" si="239"/>
        <v>205000</v>
      </c>
      <c r="BA14667" s="138">
        <f t="shared" ca="1" si="240"/>
        <v>204999</v>
      </c>
      <c r="BB14667" s="138">
        <f t="shared" ca="1" si="241"/>
        <v>1</v>
      </c>
    </row>
    <row r="14668" spans="52:54" ht="15.75" customHeight="1">
      <c r="AZ14668" s="138">
        <f t="shared" ca="1" si="239"/>
        <v>286000</v>
      </c>
      <c r="BA14668" s="138">
        <f t="shared" ca="1" si="240"/>
        <v>285999</v>
      </c>
      <c r="BB14668" s="138">
        <f t="shared" ca="1" si="241"/>
        <v>1</v>
      </c>
    </row>
    <row r="14669" spans="52:54" ht="15.75" customHeight="1">
      <c r="AZ14669" s="138">
        <f t="shared" ca="1" si="239"/>
        <v>166000</v>
      </c>
      <c r="BA14669" s="138">
        <f t="shared" ca="1" si="240"/>
        <v>165999</v>
      </c>
      <c r="BB14669" s="138">
        <f t="shared" ca="1" si="241"/>
        <v>1</v>
      </c>
    </row>
    <row r="14670" spans="52:54" ht="15.75" customHeight="1">
      <c r="AZ14670" s="138">
        <f t="shared" ca="1" si="239"/>
        <v>112000</v>
      </c>
      <c r="BA14670" s="138">
        <f t="shared" ca="1" si="240"/>
        <v>111999</v>
      </c>
      <c r="BB14670" s="138">
        <f t="shared" ca="1" si="241"/>
        <v>1</v>
      </c>
    </row>
    <row r="14671" spans="52:54" ht="15.75" customHeight="1">
      <c r="AZ14671" s="138">
        <f t="shared" ca="1" si="239"/>
        <v>386000</v>
      </c>
      <c r="BA14671" s="138">
        <f t="shared" ca="1" si="240"/>
        <v>385999</v>
      </c>
      <c r="BB14671" s="138">
        <f t="shared" ca="1" si="241"/>
        <v>1</v>
      </c>
    </row>
    <row r="14672" spans="52:54" ht="15.75" customHeight="1">
      <c r="AZ14672" s="138">
        <f t="shared" ca="1" si="239"/>
        <v>294000</v>
      </c>
      <c r="BA14672" s="138">
        <f t="shared" ca="1" si="240"/>
        <v>293999</v>
      </c>
      <c r="BB14672" s="138">
        <f t="shared" ca="1" si="241"/>
        <v>1</v>
      </c>
    </row>
    <row r="14673" spans="52:54" ht="15.75" customHeight="1">
      <c r="AZ14673" s="138">
        <f t="shared" ca="1" si="239"/>
        <v>235000</v>
      </c>
      <c r="BA14673" s="138">
        <f t="shared" ca="1" si="240"/>
        <v>234999</v>
      </c>
      <c r="BB14673" s="138">
        <f t="shared" ca="1" si="241"/>
        <v>1</v>
      </c>
    </row>
    <row r="14674" spans="52:54" ht="15.75" customHeight="1">
      <c r="AZ14674" s="138">
        <f t="shared" ca="1" si="239"/>
        <v>336000</v>
      </c>
      <c r="BA14674" s="138">
        <f t="shared" ca="1" si="240"/>
        <v>335999</v>
      </c>
      <c r="BB14674" s="138">
        <f t="shared" ca="1" si="241"/>
        <v>1</v>
      </c>
    </row>
    <row r="14675" spans="52:54" ht="15.75" customHeight="1">
      <c r="AZ14675" s="138">
        <f t="shared" ca="1" si="239"/>
        <v>172000</v>
      </c>
      <c r="BA14675" s="138">
        <f t="shared" ca="1" si="240"/>
        <v>171999</v>
      </c>
      <c r="BB14675" s="138">
        <f t="shared" ca="1" si="241"/>
        <v>1</v>
      </c>
    </row>
    <row r="14676" spans="52:54" ht="15.75" customHeight="1">
      <c r="AZ14676" s="138">
        <f t="shared" ca="1" si="239"/>
        <v>164000</v>
      </c>
      <c r="BA14676" s="138">
        <f t="shared" ca="1" si="240"/>
        <v>163999</v>
      </c>
      <c r="BB14676" s="138">
        <f t="shared" ca="1" si="241"/>
        <v>1</v>
      </c>
    </row>
    <row r="14677" spans="52:54" ht="15.75" customHeight="1">
      <c r="AZ14677" s="138">
        <f t="shared" ca="1" si="239"/>
        <v>399000</v>
      </c>
      <c r="BA14677" s="138">
        <f t="shared" ca="1" si="240"/>
        <v>398999</v>
      </c>
      <c r="BB14677" s="138">
        <f t="shared" ca="1" si="241"/>
        <v>1</v>
      </c>
    </row>
    <row r="14678" spans="52:54" ht="15.75" customHeight="1">
      <c r="AZ14678" s="138">
        <f t="shared" ca="1" si="239"/>
        <v>214000</v>
      </c>
      <c r="BA14678" s="138">
        <f t="shared" ca="1" si="240"/>
        <v>213999</v>
      </c>
      <c r="BB14678" s="138">
        <f t="shared" ca="1" si="241"/>
        <v>1</v>
      </c>
    </row>
    <row r="14679" spans="52:54" ht="15.75" customHeight="1">
      <c r="AZ14679" s="138">
        <f t="shared" ca="1" si="239"/>
        <v>187000</v>
      </c>
      <c r="BA14679" s="138">
        <f t="shared" ca="1" si="240"/>
        <v>186999</v>
      </c>
      <c r="BB14679" s="138">
        <f t="shared" ca="1" si="241"/>
        <v>1</v>
      </c>
    </row>
    <row r="14680" spans="52:54" ht="15.75" customHeight="1">
      <c r="AZ14680" s="138">
        <f t="shared" ca="1" si="239"/>
        <v>222000</v>
      </c>
      <c r="BA14680" s="138">
        <f t="shared" ca="1" si="240"/>
        <v>221999</v>
      </c>
      <c r="BB14680" s="138">
        <f t="shared" ca="1" si="241"/>
        <v>1</v>
      </c>
    </row>
    <row r="14681" spans="52:54" ht="15.75" customHeight="1">
      <c r="AZ14681" s="138">
        <f t="shared" ca="1" si="239"/>
        <v>285000</v>
      </c>
      <c r="BA14681" s="138">
        <f t="shared" ca="1" si="240"/>
        <v>284999</v>
      </c>
      <c r="BB14681" s="138">
        <f t="shared" ca="1" si="241"/>
        <v>1</v>
      </c>
    </row>
    <row r="14682" spans="52:54" ht="15.75" customHeight="1">
      <c r="AZ14682" s="138">
        <f t="shared" ca="1" si="239"/>
        <v>316000</v>
      </c>
      <c r="BA14682" s="138">
        <f t="shared" ca="1" si="240"/>
        <v>315999</v>
      </c>
      <c r="BB14682" s="138">
        <f t="shared" ca="1" si="241"/>
        <v>1</v>
      </c>
    </row>
    <row r="14683" spans="52:54" ht="15.75" customHeight="1">
      <c r="AZ14683" s="138">
        <f t="shared" ca="1" si="239"/>
        <v>231000</v>
      </c>
      <c r="BA14683" s="138">
        <f t="shared" ca="1" si="240"/>
        <v>230999</v>
      </c>
      <c r="BB14683" s="138">
        <f t="shared" ca="1" si="241"/>
        <v>1</v>
      </c>
    </row>
    <row r="14684" spans="52:54" ht="15.75" customHeight="1">
      <c r="AZ14684" s="138">
        <f t="shared" ca="1" si="239"/>
        <v>139000</v>
      </c>
      <c r="BA14684" s="138">
        <f t="shared" ca="1" si="240"/>
        <v>138999</v>
      </c>
      <c r="BB14684" s="138">
        <f t="shared" ca="1" si="241"/>
        <v>1</v>
      </c>
    </row>
    <row r="14685" spans="52:54" ht="15.75" customHeight="1">
      <c r="AZ14685" s="138">
        <f t="shared" ca="1" si="239"/>
        <v>124000</v>
      </c>
      <c r="BA14685" s="138">
        <f t="shared" ca="1" si="240"/>
        <v>123999</v>
      </c>
      <c r="BB14685" s="138">
        <f t="shared" ca="1" si="241"/>
        <v>1</v>
      </c>
    </row>
    <row r="14686" spans="52:54" ht="15.75" customHeight="1">
      <c r="AZ14686" s="138">
        <f t="shared" ca="1" si="239"/>
        <v>313000</v>
      </c>
      <c r="BA14686" s="138">
        <f t="shared" ca="1" si="240"/>
        <v>312999</v>
      </c>
      <c r="BB14686" s="138">
        <f t="shared" ca="1" si="241"/>
        <v>1</v>
      </c>
    </row>
    <row r="14687" spans="52:54" ht="15.75" customHeight="1">
      <c r="AZ14687" s="138">
        <f t="shared" ca="1" si="239"/>
        <v>352000</v>
      </c>
      <c r="BA14687" s="138">
        <f t="shared" ca="1" si="240"/>
        <v>351999</v>
      </c>
      <c r="BB14687" s="138">
        <f t="shared" ca="1" si="241"/>
        <v>1</v>
      </c>
    </row>
    <row r="14688" spans="52:54" ht="15.75" customHeight="1">
      <c r="AZ14688" s="138">
        <f t="shared" ca="1" si="239"/>
        <v>319000</v>
      </c>
      <c r="BA14688" s="138">
        <f t="shared" ca="1" si="240"/>
        <v>318999</v>
      </c>
      <c r="BB14688" s="138">
        <f t="shared" ca="1" si="241"/>
        <v>1</v>
      </c>
    </row>
    <row r="14689" spans="52:54" ht="15.75" customHeight="1">
      <c r="AZ14689" s="138">
        <f t="shared" ca="1" si="239"/>
        <v>385000</v>
      </c>
      <c r="BA14689" s="138">
        <f t="shared" ca="1" si="240"/>
        <v>384999</v>
      </c>
      <c r="BB14689" s="138">
        <f t="shared" ca="1" si="241"/>
        <v>1</v>
      </c>
    </row>
    <row r="14690" spans="52:54" ht="15.75" customHeight="1">
      <c r="AZ14690" s="138">
        <f t="shared" ca="1" si="239"/>
        <v>335000</v>
      </c>
      <c r="BA14690" s="138">
        <f t="shared" ca="1" si="240"/>
        <v>334999</v>
      </c>
      <c r="BB14690" s="138">
        <f t="shared" ca="1" si="241"/>
        <v>1</v>
      </c>
    </row>
    <row r="14691" spans="52:54" ht="15.75" customHeight="1">
      <c r="AZ14691" s="138">
        <f t="shared" ca="1" si="239"/>
        <v>386000</v>
      </c>
      <c r="BA14691" s="138">
        <f t="shared" ca="1" si="240"/>
        <v>385999</v>
      </c>
      <c r="BB14691" s="138">
        <f t="shared" ca="1" si="241"/>
        <v>1</v>
      </c>
    </row>
    <row r="14692" spans="52:54" ht="15.75" customHeight="1">
      <c r="AZ14692" s="138">
        <f t="shared" ca="1" si="239"/>
        <v>312000</v>
      </c>
      <c r="BA14692" s="138">
        <f t="shared" ca="1" si="240"/>
        <v>311999</v>
      </c>
      <c r="BB14692" s="138">
        <f t="shared" ca="1" si="241"/>
        <v>1</v>
      </c>
    </row>
    <row r="14693" spans="52:54" ht="15.75" customHeight="1">
      <c r="AZ14693" s="138">
        <f t="shared" ca="1" si="239"/>
        <v>226000</v>
      </c>
      <c r="BA14693" s="138">
        <f t="shared" ca="1" si="240"/>
        <v>225999</v>
      </c>
      <c r="BB14693" s="138">
        <f t="shared" ca="1" si="241"/>
        <v>1</v>
      </c>
    </row>
    <row r="14694" spans="52:54" ht="15.75" customHeight="1">
      <c r="AZ14694" s="138">
        <f t="shared" ca="1" si="239"/>
        <v>386000</v>
      </c>
      <c r="BA14694" s="138">
        <f t="shared" ca="1" si="240"/>
        <v>385999</v>
      </c>
      <c r="BB14694" s="138">
        <f t="shared" ca="1" si="241"/>
        <v>1</v>
      </c>
    </row>
    <row r="14695" spans="52:54" ht="15.75" customHeight="1">
      <c r="AZ14695" s="138">
        <f t="shared" ca="1" si="239"/>
        <v>143000</v>
      </c>
      <c r="BA14695" s="138">
        <f t="shared" ca="1" si="240"/>
        <v>142999</v>
      </c>
      <c r="BB14695" s="138">
        <f t="shared" ca="1" si="241"/>
        <v>1</v>
      </c>
    </row>
    <row r="14696" spans="52:54" ht="15.75" customHeight="1">
      <c r="AZ14696" s="138">
        <f t="shared" ca="1" si="239"/>
        <v>290000</v>
      </c>
      <c r="BA14696" s="138">
        <f t="shared" ca="1" si="240"/>
        <v>289999</v>
      </c>
      <c r="BB14696" s="138">
        <f t="shared" ca="1" si="241"/>
        <v>1</v>
      </c>
    </row>
    <row r="14697" spans="52:54" ht="15.75" customHeight="1">
      <c r="AZ14697" s="138">
        <f t="shared" ca="1" si="239"/>
        <v>273000</v>
      </c>
      <c r="BA14697" s="138">
        <f t="shared" ca="1" si="240"/>
        <v>272999</v>
      </c>
      <c r="BB14697" s="138">
        <f t="shared" ca="1" si="241"/>
        <v>1</v>
      </c>
    </row>
    <row r="14698" spans="52:54" ht="15.75" customHeight="1">
      <c r="AZ14698" s="138">
        <f t="shared" ca="1" si="239"/>
        <v>399000</v>
      </c>
      <c r="BA14698" s="138">
        <f t="shared" ca="1" si="240"/>
        <v>398999</v>
      </c>
      <c r="BB14698" s="138">
        <f t="shared" ca="1" si="241"/>
        <v>1</v>
      </c>
    </row>
    <row r="14699" spans="52:54" ht="15.75" customHeight="1">
      <c r="AZ14699" s="138">
        <f t="shared" ca="1" si="239"/>
        <v>119000</v>
      </c>
      <c r="BA14699" s="138">
        <f t="shared" ca="1" si="240"/>
        <v>118999</v>
      </c>
      <c r="BB14699" s="138">
        <f t="shared" ca="1" si="241"/>
        <v>1</v>
      </c>
    </row>
    <row r="14700" spans="52:54" ht="15.75" customHeight="1">
      <c r="AZ14700" s="138">
        <f t="shared" ca="1" si="239"/>
        <v>106000</v>
      </c>
      <c r="BA14700" s="138">
        <f t="shared" ca="1" si="240"/>
        <v>105999</v>
      </c>
      <c r="BB14700" s="138">
        <f t="shared" ca="1" si="241"/>
        <v>1</v>
      </c>
    </row>
    <row r="14701" spans="52:54" ht="15.75" customHeight="1">
      <c r="AZ14701" s="138">
        <f t="shared" ca="1" si="239"/>
        <v>380000</v>
      </c>
      <c r="BA14701" s="138">
        <f t="shared" ca="1" si="240"/>
        <v>379999</v>
      </c>
      <c r="BB14701" s="138">
        <f t="shared" ca="1" si="241"/>
        <v>1</v>
      </c>
    </row>
    <row r="14702" spans="52:54" ht="15.75" customHeight="1">
      <c r="AZ14702" s="138">
        <f t="shared" ca="1" si="239"/>
        <v>253000</v>
      </c>
      <c r="BA14702" s="138">
        <f t="shared" ca="1" si="240"/>
        <v>252999</v>
      </c>
      <c r="BB14702" s="138">
        <f t="shared" ca="1" si="241"/>
        <v>1</v>
      </c>
    </row>
    <row r="14703" spans="52:54" ht="15.75" customHeight="1">
      <c r="AZ14703" s="138">
        <f t="shared" ca="1" si="239"/>
        <v>328000</v>
      </c>
      <c r="BA14703" s="138">
        <f t="shared" ca="1" si="240"/>
        <v>327999</v>
      </c>
      <c r="BB14703" s="138">
        <f t="shared" ca="1" si="241"/>
        <v>1</v>
      </c>
    </row>
    <row r="14704" spans="52:54" ht="15.75" customHeight="1">
      <c r="AZ14704" s="138">
        <f t="shared" ca="1" si="239"/>
        <v>181000</v>
      </c>
      <c r="BA14704" s="138">
        <f t="shared" ca="1" si="240"/>
        <v>180999</v>
      </c>
      <c r="BB14704" s="138">
        <f t="shared" ca="1" si="241"/>
        <v>1</v>
      </c>
    </row>
    <row r="14705" spans="52:54" ht="15.75" customHeight="1">
      <c r="AZ14705" s="138">
        <f t="shared" ca="1" si="239"/>
        <v>215000</v>
      </c>
      <c r="BA14705" s="138">
        <f t="shared" ca="1" si="240"/>
        <v>214999</v>
      </c>
      <c r="BB14705" s="138">
        <f t="shared" ca="1" si="241"/>
        <v>1</v>
      </c>
    </row>
    <row r="14706" spans="52:54" ht="15.75" customHeight="1">
      <c r="AZ14706" s="138">
        <f t="shared" ca="1" si="239"/>
        <v>349000</v>
      </c>
      <c r="BA14706" s="138">
        <f t="shared" ca="1" si="240"/>
        <v>348999</v>
      </c>
      <c r="BB14706" s="138">
        <f t="shared" ca="1" si="241"/>
        <v>1</v>
      </c>
    </row>
    <row r="14707" spans="52:54" ht="15.75" customHeight="1">
      <c r="AZ14707" s="138">
        <f t="shared" ca="1" si="239"/>
        <v>104000</v>
      </c>
      <c r="BA14707" s="138">
        <f t="shared" ca="1" si="240"/>
        <v>103999</v>
      </c>
      <c r="BB14707" s="138">
        <f t="shared" ca="1" si="241"/>
        <v>1</v>
      </c>
    </row>
    <row r="14708" spans="52:54" ht="15.75" customHeight="1">
      <c r="AZ14708" s="138">
        <f t="shared" ca="1" si="239"/>
        <v>191000</v>
      </c>
      <c r="BA14708" s="138">
        <f t="shared" ca="1" si="240"/>
        <v>190999</v>
      </c>
      <c r="BB14708" s="138">
        <f t="shared" ca="1" si="241"/>
        <v>1</v>
      </c>
    </row>
    <row r="14709" spans="52:54" ht="15.75" customHeight="1">
      <c r="AZ14709" s="138">
        <f t="shared" ca="1" si="239"/>
        <v>186000</v>
      </c>
      <c r="BA14709" s="138">
        <f t="shared" ca="1" si="240"/>
        <v>185999</v>
      </c>
      <c r="BB14709" s="138">
        <f t="shared" ca="1" si="241"/>
        <v>1</v>
      </c>
    </row>
    <row r="14710" spans="52:54" ht="15.75" customHeight="1">
      <c r="AZ14710" s="138">
        <f t="shared" ca="1" si="239"/>
        <v>305000</v>
      </c>
      <c r="BA14710" s="138">
        <f t="shared" ca="1" si="240"/>
        <v>304999</v>
      </c>
      <c r="BB14710" s="138">
        <f t="shared" ca="1" si="241"/>
        <v>1</v>
      </c>
    </row>
    <row r="14711" spans="52:54" ht="15.75" customHeight="1">
      <c r="AZ14711" s="138">
        <f t="shared" ca="1" si="239"/>
        <v>149000</v>
      </c>
      <c r="BA14711" s="138">
        <f t="shared" ca="1" si="240"/>
        <v>148999</v>
      </c>
      <c r="BB14711" s="138">
        <f t="shared" ca="1" si="241"/>
        <v>1</v>
      </c>
    </row>
    <row r="14712" spans="52:54" ht="15.75" customHeight="1">
      <c r="AZ14712" s="138">
        <f t="shared" ca="1" si="239"/>
        <v>252000</v>
      </c>
      <c r="BA14712" s="138">
        <f t="shared" ca="1" si="240"/>
        <v>251999</v>
      </c>
      <c r="BB14712" s="138">
        <f t="shared" ca="1" si="241"/>
        <v>1</v>
      </c>
    </row>
    <row r="14713" spans="52:54" ht="15.75" customHeight="1">
      <c r="AZ14713" s="138">
        <f t="shared" ca="1" si="239"/>
        <v>378000</v>
      </c>
      <c r="BA14713" s="138">
        <f t="shared" ca="1" si="240"/>
        <v>377999</v>
      </c>
      <c r="BB14713" s="138">
        <f t="shared" ca="1" si="241"/>
        <v>1</v>
      </c>
    </row>
    <row r="14714" spans="52:54" ht="15.75" customHeight="1">
      <c r="AZ14714" s="138">
        <f t="shared" ca="1" si="239"/>
        <v>200000</v>
      </c>
      <c r="BA14714" s="138">
        <f t="shared" ca="1" si="240"/>
        <v>199999</v>
      </c>
      <c r="BB14714" s="138">
        <f t="shared" ca="1" si="241"/>
        <v>1</v>
      </c>
    </row>
    <row r="14715" spans="52:54" ht="15.75" customHeight="1">
      <c r="AZ14715" s="138">
        <f t="shared" ca="1" si="239"/>
        <v>240000</v>
      </c>
      <c r="BA14715" s="138">
        <f t="shared" ca="1" si="240"/>
        <v>239999</v>
      </c>
      <c r="BB14715" s="138">
        <f t="shared" ca="1" si="241"/>
        <v>1</v>
      </c>
    </row>
    <row r="14716" spans="52:54" ht="15.75" customHeight="1">
      <c r="AZ14716" s="138">
        <f t="shared" ca="1" si="239"/>
        <v>195000</v>
      </c>
      <c r="BA14716" s="138">
        <f t="shared" ca="1" si="240"/>
        <v>194999</v>
      </c>
      <c r="BB14716" s="138">
        <f t="shared" ca="1" si="241"/>
        <v>1</v>
      </c>
    </row>
    <row r="14717" spans="52:54" ht="15.75" customHeight="1">
      <c r="AZ14717" s="138">
        <f t="shared" ca="1" si="239"/>
        <v>140000</v>
      </c>
      <c r="BA14717" s="138">
        <f t="shared" ca="1" si="240"/>
        <v>139999</v>
      </c>
      <c r="BB14717" s="138">
        <f t="shared" ca="1" si="241"/>
        <v>1</v>
      </c>
    </row>
    <row r="14718" spans="52:54" ht="15.75" customHeight="1">
      <c r="AZ14718" s="138">
        <f t="shared" ca="1" si="239"/>
        <v>330000</v>
      </c>
      <c r="BA14718" s="138">
        <f t="shared" ca="1" si="240"/>
        <v>329999</v>
      </c>
      <c r="BB14718" s="138">
        <f t="shared" ca="1" si="241"/>
        <v>1</v>
      </c>
    </row>
    <row r="14719" spans="52:54" ht="15.75" customHeight="1">
      <c r="AZ14719" s="138">
        <f t="shared" ca="1" si="239"/>
        <v>251000</v>
      </c>
      <c r="BA14719" s="138">
        <f t="shared" ca="1" si="240"/>
        <v>250999</v>
      </c>
      <c r="BB14719" s="138">
        <f t="shared" ca="1" si="241"/>
        <v>1</v>
      </c>
    </row>
    <row r="14720" spans="52:54" ht="15.75" customHeight="1">
      <c r="AZ14720" s="138">
        <f t="shared" ca="1" si="239"/>
        <v>266000</v>
      </c>
      <c r="BA14720" s="138">
        <f t="shared" ca="1" si="240"/>
        <v>265999</v>
      </c>
      <c r="BB14720" s="138">
        <f t="shared" ca="1" si="241"/>
        <v>1</v>
      </c>
    </row>
    <row r="14721" spans="52:54" ht="15.75" customHeight="1">
      <c r="AZ14721" s="138">
        <f t="shared" ca="1" si="239"/>
        <v>272000</v>
      </c>
      <c r="BA14721" s="138">
        <f t="shared" ca="1" si="240"/>
        <v>271999</v>
      </c>
      <c r="BB14721" s="138">
        <f t="shared" ca="1" si="241"/>
        <v>1</v>
      </c>
    </row>
    <row r="14722" spans="52:54" ht="15.75" customHeight="1">
      <c r="AZ14722" s="138">
        <f t="shared" ca="1" si="239"/>
        <v>275000</v>
      </c>
      <c r="BA14722" s="138">
        <f t="shared" ca="1" si="240"/>
        <v>274999</v>
      </c>
      <c r="BB14722" s="138">
        <f t="shared" ca="1" si="241"/>
        <v>1</v>
      </c>
    </row>
    <row r="14723" spans="52:54" ht="15.75" customHeight="1">
      <c r="AZ14723" s="138">
        <f t="shared" ca="1" si="239"/>
        <v>128000</v>
      </c>
      <c r="BA14723" s="138">
        <f t="shared" ca="1" si="240"/>
        <v>127999</v>
      </c>
      <c r="BB14723" s="138">
        <f t="shared" ca="1" si="241"/>
        <v>1</v>
      </c>
    </row>
    <row r="14724" spans="52:54" ht="15.75" customHeight="1">
      <c r="AZ14724" s="138">
        <f t="shared" ca="1" si="239"/>
        <v>259000</v>
      </c>
      <c r="BA14724" s="138">
        <f t="shared" ca="1" si="240"/>
        <v>258999</v>
      </c>
      <c r="BB14724" s="138">
        <f t="shared" ca="1" si="241"/>
        <v>1</v>
      </c>
    </row>
    <row r="14725" spans="52:54" ht="15.75" customHeight="1">
      <c r="AZ14725" s="138">
        <f t="shared" ca="1" si="239"/>
        <v>178000</v>
      </c>
      <c r="BA14725" s="138">
        <f t="shared" ca="1" si="240"/>
        <v>177999</v>
      </c>
      <c r="BB14725" s="138">
        <f t="shared" ca="1" si="241"/>
        <v>1</v>
      </c>
    </row>
    <row r="14726" spans="52:54" ht="15.75" customHeight="1">
      <c r="AZ14726" s="138">
        <f t="shared" ca="1" si="239"/>
        <v>160000</v>
      </c>
      <c r="BA14726" s="138">
        <f t="shared" ca="1" si="240"/>
        <v>159999</v>
      </c>
      <c r="BB14726" s="138">
        <f t="shared" ca="1" si="241"/>
        <v>1</v>
      </c>
    </row>
    <row r="14727" spans="52:54" ht="15.75" customHeight="1">
      <c r="AZ14727" s="138">
        <f t="shared" ca="1" si="239"/>
        <v>349000</v>
      </c>
      <c r="BA14727" s="138">
        <f t="shared" ca="1" si="240"/>
        <v>348999</v>
      </c>
      <c r="BB14727" s="138">
        <f t="shared" ca="1" si="241"/>
        <v>1</v>
      </c>
    </row>
    <row r="14728" spans="52:54" ht="15.75" customHeight="1">
      <c r="AZ14728" s="138">
        <f t="shared" ca="1" si="239"/>
        <v>282000</v>
      </c>
      <c r="BA14728" s="138">
        <f t="shared" ca="1" si="240"/>
        <v>281999</v>
      </c>
      <c r="BB14728" s="138">
        <f t="shared" ca="1" si="241"/>
        <v>1</v>
      </c>
    </row>
    <row r="14729" spans="52:54" ht="15.75" customHeight="1">
      <c r="AZ14729" s="138">
        <f t="shared" ca="1" si="239"/>
        <v>105000</v>
      </c>
      <c r="BA14729" s="138">
        <f t="shared" ca="1" si="240"/>
        <v>104999</v>
      </c>
      <c r="BB14729" s="138">
        <f t="shared" ca="1" si="241"/>
        <v>1</v>
      </c>
    </row>
    <row r="14730" spans="52:54" ht="15.75" customHeight="1">
      <c r="AZ14730" s="138">
        <f t="shared" ca="1" si="239"/>
        <v>173000</v>
      </c>
      <c r="BA14730" s="138">
        <f t="shared" ca="1" si="240"/>
        <v>172999</v>
      </c>
      <c r="BB14730" s="138">
        <f t="shared" ca="1" si="241"/>
        <v>1</v>
      </c>
    </row>
    <row r="14731" spans="52:54" ht="15.75" customHeight="1">
      <c r="AZ14731" s="138">
        <f t="shared" ca="1" si="239"/>
        <v>329000</v>
      </c>
      <c r="BA14731" s="138">
        <f t="shared" ca="1" si="240"/>
        <v>328999</v>
      </c>
      <c r="BB14731" s="138">
        <f t="shared" ca="1" si="241"/>
        <v>1</v>
      </c>
    </row>
    <row r="14732" spans="52:54" ht="15.75" customHeight="1">
      <c r="AZ14732" s="138">
        <f t="shared" ca="1" si="239"/>
        <v>254000</v>
      </c>
      <c r="BA14732" s="138">
        <f t="shared" ca="1" si="240"/>
        <v>253999</v>
      </c>
      <c r="BB14732" s="138">
        <f t="shared" ca="1" si="241"/>
        <v>1</v>
      </c>
    </row>
    <row r="14733" spans="52:54" ht="15.75" customHeight="1">
      <c r="AZ14733" s="138">
        <f t="shared" ca="1" si="239"/>
        <v>214000</v>
      </c>
      <c r="BA14733" s="138">
        <f t="shared" ca="1" si="240"/>
        <v>213999</v>
      </c>
      <c r="BB14733" s="138">
        <f t="shared" ca="1" si="241"/>
        <v>1</v>
      </c>
    </row>
    <row r="14734" spans="52:54" ht="15.75" customHeight="1">
      <c r="AZ14734" s="138">
        <f t="shared" ca="1" si="239"/>
        <v>381000</v>
      </c>
      <c r="BA14734" s="138">
        <f t="shared" ca="1" si="240"/>
        <v>380999</v>
      </c>
      <c r="BB14734" s="138">
        <f t="shared" ca="1" si="241"/>
        <v>1</v>
      </c>
    </row>
    <row r="14735" spans="52:54" ht="15.75" customHeight="1">
      <c r="AZ14735" s="138">
        <f t="shared" ca="1" si="239"/>
        <v>194000</v>
      </c>
      <c r="BA14735" s="138">
        <f t="shared" ca="1" si="240"/>
        <v>193999</v>
      </c>
      <c r="BB14735" s="138">
        <f t="shared" ca="1" si="241"/>
        <v>1</v>
      </c>
    </row>
    <row r="14736" spans="52:54" ht="15.75" customHeight="1">
      <c r="AZ14736" s="138">
        <f t="shared" ca="1" si="239"/>
        <v>344000</v>
      </c>
      <c r="BA14736" s="138">
        <f t="shared" ca="1" si="240"/>
        <v>343999</v>
      </c>
      <c r="BB14736" s="138">
        <f t="shared" ca="1" si="241"/>
        <v>1</v>
      </c>
    </row>
    <row r="14737" spans="52:54" ht="15.75" customHeight="1">
      <c r="AZ14737" s="138">
        <f t="shared" ca="1" si="239"/>
        <v>294000</v>
      </c>
      <c r="BA14737" s="138">
        <f t="shared" ca="1" si="240"/>
        <v>293999</v>
      </c>
      <c r="BB14737" s="138">
        <f t="shared" ca="1" si="241"/>
        <v>1</v>
      </c>
    </row>
    <row r="14738" spans="52:54" ht="15.75" customHeight="1">
      <c r="AZ14738" s="138">
        <f t="shared" ca="1" si="239"/>
        <v>264000</v>
      </c>
      <c r="BA14738" s="138">
        <f t="shared" ca="1" si="240"/>
        <v>263999</v>
      </c>
      <c r="BB14738" s="138">
        <f t="shared" ca="1" si="241"/>
        <v>1</v>
      </c>
    </row>
    <row r="14739" spans="52:54" ht="15.75" customHeight="1">
      <c r="AZ14739" s="138">
        <f t="shared" ca="1" si="239"/>
        <v>193000</v>
      </c>
      <c r="BA14739" s="138">
        <f t="shared" ca="1" si="240"/>
        <v>192999</v>
      </c>
      <c r="BB14739" s="138">
        <f t="shared" ca="1" si="241"/>
        <v>1</v>
      </c>
    </row>
    <row r="14740" spans="52:54" ht="15.75" customHeight="1">
      <c r="AZ14740" s="138">
        <f t="shared" ca="1" si="239"/>
        <v>164000</v>
      </c>
      <c r="BA14740" s="138">
        <f t="shared" ca="1" si="240"/>
        <v>163999</v>
      </c>
      <c r="BB14740" s="138">
        <f t="shared" ca="1" si="241"/>
        <v>1</v>
      </c>
    </row>
    <row r="14741" spans="52:54" ht="15.75" customHeight="1">
      <c r="AZ14741" s="138">
        <f t="shared" ca="1" si="239"/>
        <v>259000</v>
      </c>
      <c r="BA14741" s="138">
        <f t="shared" ca="1" si="240"/>
        <v>258999</v>
      </c>
      <c r="BB14741" s="138">
        <f t="shared" ca="1" si="241"/>
        <v>1</v>
      </c>
    </row>
    <row r="14742" spans="52:54" ht="15.75" customHeight="1">
      <c r="AZ14742" s="138">
        <f t="shared" ca="1" si="239"/>
        <v>279000</v>
      </c>
      <c r="BA14742" s="138">
        <f t="shared" ca="1" si="240"/>
        <v>278999</v>
      </c>
      <c r="BB14742" s="138">
        <f t="shared" ca="1" si="241"/>
        <v>1</v>
      </c>
    </row>
    <row r="14743" spans="52:54" ht="15.75" customHeight="1">
      <c r="AZ14743" s="138">
        <f t="shared" ca="1" si="239"/>
        <v>254000</v>
      </c>
      <c r="BA14743" s="138">
        <f t="shared" ca="1" si="240"/>
        <v>253999</v>
      </c>
      <c r="BB14743" s="138">
        <f t="shared" ca="1" si="241"/>
        <v>1</v>
      </c>
    </row>
    <row r="14744" spans="52:54" ht="15.75" customHeight="1">
      <c r="AZ14744" s="138">
        <f t="shared" ca="1" si="239"/>
        <v>375000</v>
      </c>
      <c r="BA14744" s="138">
        <f t="shared" ca="1" si="240"/>
        <v>374999</v>
      </c>
      <c r="BB14744" s="138">
        <f t="shared" ca="1" si="241"/>
        <v>1</v>
      </c>
    </row>
    <row r="14745" spans="52:54" ht="15.75" customHeight="1">
      <c r="AZ14745" s="138">
        <f t="shared" ca="1" si="239"/>
        <v>322000</v>
      </c>
      <c r="BA14745" s="138">
        <f t="shared" ca="1" si="240"/>
        <v>321999</v>
      </c>
      <c r="BB14745" s="138">
        <f t="shared" ca="1" si="241"/>
        <v>1</v>
      </c>
    </row>
    <row r="14746" spans="52:54" ht="15.75" customHeight="1">
      <c r="AZ14746" s="138">
        <f t="shared" ca="1" si="239"/>
        <v>204000</v>
      </c>
      <c r="BA14746" s="138">
        <f t="shared" ca="1" si="240"/>
        <v>203999</v>
      </c>
      <c r="BB14746" s="138">
        <f t="shared" ca="1" si="241"/>
        <v>1</v>
      </c>
    </row>
    <row r="14747" spans="52:54" ht="15.75" customHeight="1">
      <c r="AZ14747" s="138">
        <f t="shared" ca="1" si="239"/>
        <v>137000</v>
      </c>
      <c r="BA14747" s="138">
        <f t="shared" ca="1" si="240"/>
        <v>136999</v>
      </c>
      <c r="BB14747" s="138">
        <f t="shared" ca="1" si="241"/>
        <v>1</v>
      </c>
    </row>
    <row r="14748" spans="52:54" ht="15.75" customHeight="1">
      <c r="AZ14748" s="138">
        <f t="shared" ca="1" si="239"/>
        <v>146000</v>
      </c>
      <c r="BA14748" s="138">
        <f t="shared" ca="1" si="240"/>
        <v>145999</v>
      </c>
      <c r="BB14748" s="138">
        <f t="shared" ca="1" si="241"/>
        <v>1</v>
      </c>
    </row>
    <row r="14749" spans="52:54" ht="15.75" customHeight="1">
      <c r="AZ14749" s="138">
        <f t="shared" ca="1" si="239"/>
        <v>220000</v>
      </c>
      <c r="BA14749" s="138">
        <f t="shared" ca="1" si="240"/>
        <v>219999</v>
      </c>
      <c r="BB14749" s="138">
        <f t="shared" ca="1" si="241"/>
        <v>1</v>
      </c>
    </row>
    <row r="14750" spans="52:54" ht="15.75" customHeight="1">
      <c r="AZ14750" s="138">
        <f t="shared" ca="1" si="239"/>
        <v>290000</v>
      </c>
      <c r="BA14750" s="138">
        <f t="shared" ca="1" si="240"/>
        <v>289999</v>
      </c>
      <c r="BB14750" s="138">
        <f t="shared" ca="1" si="241"/>
        <v>1</v>
      </c>
    </row>
    <row r="14751" spans="52:54" ht="15.75" customHeight="1">
      <c r="AZ14751" s="138">
        <f t="shared" ca="1" si="239"/>
        <v>123000</v>
      </c>
      <c r="BA14751" s="138">
        <f t="shared" ca="1" si="240"/>
        <v>122999</v>
      </c>
      <c r="BB14751" s="138">
        <f t="shared" ca="1" si="241"/>
        <v>1</v>
      </c>
    </row>
    <row r="14752" spans="52:54" ht="15.75" customHeight="1">
      <c r="AZ14752" s="138">
        <f t="shared" ca="1" si="239"/>
        <v>380000</v>
      </c>
      <c r="BA14752" s="138">
        <f t="shared" ca="1" si="240"/>
        <v>379999</v>
      </c>
      <c r="BB14752" s="138">
        <f t="shared" ca="1" si="241"/>
        <v>1</v>
      </c>
    </row>
    <row r="14753" spans="52:54" ht="15.75" customHeight="1">
      <c r="AZ14753" s="138">
        <f t="shared" ca="1" si="239"/>
        <v>137000</v>
      </c>
      <c r="BA14753" s="138">
        <f t="shared" ca="1" si="240"/>
        <v>136999</v>
      </c>
      <c r="BB14753" s="138">
        <f t="shared" ca="1" si="241"/>
        <v>1</v>
      </c>
    </row>
    <row r="14754" spans="52:54" ht="15.75" customHeight="1">
      <c r="AZ14754" s="138">
        <f t="shared" ca="1" si="239"/>
        <v>265000</v>
      </c>
      <c r="BA14754" s="138">
        <f t="shared" ca="1" si="240"/>
        <v>264999</v>
      </c>
      <c r="BB14754" s="138">
        <f t="shared" ca="1" si="241"/>
        <v>1</v>
      </c>
    </row>
    <row r="14755" spans="52:54" ht="15.75" customHeight="1">
      <c r="AZ14755" s="138">
        <f t="shared" ca="1" si="239"/>
        <v>308000</v>
      </c>
      <c r="BA14755" s="138">
        <f t="shared" ca="1" si="240"/>
        <v>307999</v>
      </c>
      <c r="BB14755" s="138">
        <f t="shared" ca="1" si="241"/>
        <v>1</v>
      </c>
    </row>
    <row r="14756" spans="52:54" ht="15.75" customHeight="1">
      <c r="AZ14756" s="138">
        <f t="shared" ca="1" si="239"/>
        <v>316000</v>
      </c>
      <c r="BA14756" s="138">
        <f t="shared" ca="1" si="240"/>
        <v>315999</v>
      </c>
      <c r="BB14756" s="138">
        <f t="shared" ca="1" si="241"/>
        <v>1</v>
      </c>
    </row>
    <row r="14757" spans="52:54" ht="15.75" customHeight="1">
      <c r="AZ14757" s="138">
        <f t="shared" ca="1" si="239"/>
        <v>286000</v>
      </c>
      <c r="BA14757" s="138">
        <f t="shared" ca="1" si="240"/>
        <v>285999</v>
      </c>
      <c r="BB14757" s="138">
        <f t="shared" ca="1" si="241"/>
        <v>1</v>
      </c>
    </row>
    <row r="14758" spans="52:54" ht="15.75" customHeight="1">
      <c r="AZ14758" s="138">
        <f t="shared" ca="1" si="239"/>
        <v>288000</v>
      </c>
      <c r="BA14758" s="138">
        <f t="shared" ca="1" si="240"/>
        <v>287999</v>
      </c>
      <c r="BB14758" s="138">
        <f t="shared" ca="1" si="241"/>
        <v>1</v>
      </c>
    </row>
    <row r="14759" spans="52:54" ht="15.75" customHeight="1">
      <c r="AZ14759" s="138">
        <f t="shared" ca="1" si="239"/>
        <v>161000</v>
      </c>
      <c r="BA14759" s="138">
        <f t="shared" ca="1" si="240"/>
        <v>160999</v>
      </c>
      <c r="BB14759" s="138">
        <f t="shared" ca="1" si="241"/>
        <v>1</v>
      </c>
    </row>
    <row r="14760" spans="52:54" ht="15.75" customHeight="1">
      <c r="AZ14760" s="138">
        <f t="shared" ca="1" si="239"/>
        <v>117000</v>
      </c>
      <c r="BA14760" s="138">
        <f t="shared" ca="1" si="240"/>
        <v>116999</v>
      </c>
      <c r="BB14760" s="138">
        <f t="shared" ca="1" si="241"/>
        <v>1</v>
      </c>
    </row>
    <row r="14761" spans="52:54" ht="15.75" customHeight="1">
      <c r="AZ14761" s="138">
        <f t="shared" ca="1" si="239"/>
        <v>331000</v>
      </c>
      <c r="BA14761" s="138">
        <f t="shared" ca="1" si="240"/>
        <v>330999</v>
      </c>
      <c r="BB14761" s="138">
        <f t="shared" ca="1" si="241"/>
        <v>1</v>
      </c>
    </row>
    <row r="14762" spans="52:54" ht="15.75" customHeight="1">
      <c r="AZ14762" s="138">
        <f t="shared" ca="1" si="239"/>
        <v>287000</v>
      </c>
      <c r="BA14762" s="138">
        <f t="shared" ca="1" si="240"/>
        <v>286999</v>
      </c>
      <c r="BB14762" s="138">
        <f t="shared" ca="1" si="241"/>
        <v>1</v>
      </c>
    </row>
    <row r="14763" spans="52:54" ht="15.75" customHeight="1">
      <c r="AZ14763" s="138">
        <f t="shared" ca="1" si="239"/>
        <v>293000</v>
      </c>
      <c r="BA14763" s="138">
        <f t="shared" ca="1" si="240"/>
        <v>292999</v>
      </c>
      <c r="BB14763" s="138">
        <f t="shared" ca="1" si="241"/>
        <v>1</v>
      </c>
    </row>
    <row r="14764" spans="52:54" ht="15.75" customHeight="1">
      <c r="AZ14764" s="138">
        <f t="shared" ca="1" si="239"/>
        <v>281000</v>
      </c>
      <c r="BA14764" s="138">
        <f t="shared" ca="1" si="240"/>
        <v>280999</v>
      </c>
      <c r="BB14764" s="138">
        <f t="shared" ca="1" si="241"/>
        <v>1</v>
      </c>
    </row>
    <row r="14765" spans="52:54" ht="15.75" customHeight="1">
      <c r="AZ14765" s="138">
        <f t="shared" ca="1" si="239"/>
        <v>112000</v>
      </c>
      <c r="BA14765" s="138">
        <f t="shared" ca="1" si="240"/>
        <v>111999</v>
      </c>
      <c r="BB14765" s="138">
        <f t="shared" ca="1" si="241"/>
        <v>1</v>
      </c>
    </row>
    <row r="14766" spans="52:54" ht="15.75" customHeight="1">
      <c r="AZ14766" s="138">
        <f t="shared" ca="1" si="239"/>
        <v>238000</v>
      </c>
      <c r="BA14766" s="138">
        <f t="shared" ca="1" si="240"/>
        <v>237999</v>
      </c>
      <c r="BB14766" s="138">
        <f t="shared" ca="1" si="241"/>
        <v>1</v>
      </c>
    </row>
    <row r="14767" spans="52:54" ht="15.75" customHeight="1">
      <c r="AZ14767" s="138">
        <f t="shared" ca="1" si="239"/>
        <v>289000</v>
      </c>
      <c r="BA14767" s="138">
        <f t="shared" ca="1" si="240"/>
        <v>288999</v>
      </c>
      <c r="BB14767" s="138">
        <f t="shared" ca="1" si="241"/>
        <v>1</v>
      </c>
    </row>
    <row r="14768" spans="52:54" ht="15.75" customHeight="1">
      <c r="AZ14768" s="138">
        <f t="shared" ca="1" si="239"/>
        <v>244000</v>
      </c>
      <c r="BA14768" s="138">
        <f t="shared" ca="1" si="240"/>
        <v>243999</v>
      </c>
      <c r="BB14768" s="138">
        <f t="shared" ca="1" si="241"/>
        <v>1</v>
      </c>
    </row>
    <row r="14769" spans="52:54" ht="15.75" customHeight="1">
      <c r="AZ14769" s="138">
        <f t="shared" ca="1" si="239"/>
        <v>221000</v>
      </c>
      <c r="BA14769" s="138">
        <f t="shared" ca="1" si="240"/>
        <v>220999</v>
      </c>
      <c r="BB14769" s="138">
        <f t="shared" ca="1" si="241"/>
        <v>1</v>
      </c>
    </row>
    <row r="14770" spans="52:54" ht="15.75" customHeight="1">
      <c r="AZ14770" s="138">
        <f t="shared" ca="1" si="239"/>
        <v>386000</v>
      </c>
      <c r="BA14770" s="138">
        <f t="shared" ca="1" si="240"/>
        <v>385999</v>
      </c>
      <c r="BB14770" s="138">
        <f t="shared" ca="1" si="241"/>
        <v>1</v>
      </c>
    </row>
    <row r="14771" spans="52:54" ht="15.75" customHeight="1">
      <c r="AZ14771" s="138">
        <f t="shared" ca="1" si="239"/>
        <v>108000</v>
      </c>
      <c r="BA14771" s="138">
        <f t="shared" ca="1" si="240"/>
        <v>107999</v>
      </c>
      <c r="BB14771" s="138">
        <f t="shared" ca="1" si="241"/>
        <v>1</v>
      </c>
    </row>
    <row r="14772" spans="52:54" ht="15.75" customHeight="1">
      <c r="AZ14772" s="138">
        <f t="shared" ca="1" si="239"/>
        <v>361000</v>
      </c>
      <c r="BA14772" s="138">
        <f t="shared" ca="1" si="240"/>
        <v>360999</v>
      </c>
      <c r="BB14772" s="138">
        <f t="shared" ca="1" si="241"/>
        <v>1</v>
      </c>
    </row>
    <row r="14773" spans="52:54" ht="15.75" customHeight="1">
      <c r="AZ14773" s="138">
        <f t="shared" ca="1" si="239"/>
        <v>128000</v>
      </c>
      <c r="BA14773" s="138">
        <f t="shared" ca="1" si="240"/>
        <v>127999</v>
      </c>
      <c r="BB14773" s="138">
        <f t="shared" ca="1" si="241"/>
        <v>1</v>
      </c>
    </row>
    <row r="14774" spans="52:54" ht="15.75" customHeight="1">
      <c r="AZ14774" s="138">
        <f t="shared" ca="1" si="239"/>
        <v>302000</v>
      </c>
      <c r="BA14774" s="138">
        <f t="shared" ca="1" si="240"/>
        <v>301999</v>
      </c>
      <c r="BB14774" s="138">
        <f t="shared" ca="1" si="241"/>
        <v>1</v>
      </c>
    </row>
    <row r="14775" spans="52:54" ht="15.75" customHeight="1">
      <c r="AZ14775" s="138">
        <f t="shared" ca="1" si="239"/>
        <v>379000</v>
      </c>
      <c r="BA14775" s="138">
        <f t="shared" ca="1" si="240"/>
        <v>378999</v>
      </c>
      <c r="BB14775" s="138">
        <f t="shared" ca="1" si="241"/>
        <v>1</v>
      </c>
    </row>
    <row r="14776" spans="52:54" ht="15.75" customHeight="1">
      <c r="AZ14776" s="138">
        <f t="shared" ca="1" si="239"/>
        <v>167000</v>
      </c>
      <c r="BA14776" s="138">
        <f t="shared" ca="1" si="240"/>
        <v>166999</v>
      </c>
      <c r="BB14776" s="138">
        <f t="shared" ca="1" si="241"/>
        <v>1</v>
      </c>
    </row>
    <row r="14777" spans="52:54" ht="15.75" customHeight="1">
      <c r="AZ14777" s="138">
        <f t="shared" ca="1" si="239"/>
        <v>299000</v>
      </c>
      <c r="BA14777" s="138">
        <f t="shared" ca="1" si="240"/>
        <v>298999</v>
      </c>
      <c r="BB14777" s="138">
        <f t="shared" ca="1" si="241"/>
        <v>1</v>
      </c>
    </row>
    <row r="14778" spans="52:54" ht="15.75" customHeight="1">
      <c r="AZ14778" s="138">
        <f t="shared" ca="1" si="239"/>
        <v>236000</v>
      </c>
      <c r="BA14778" s="138">
        <f t="shared" ca="1" si="240"/>
        <v>235999</v>
      </c>
      <c r="BB14778" s="138">
        <f t="shared" ca="1" si="241"/>
        <v>1</v>
      </c>
    </row>
    <row r="14779" spans="52:54" ht="15.75" customHeight="1">
      <c r="AZ14779" s="138">
        <f t="shared" ca="1" si="239"/>
        <v>115000</v>
      </c>
      <c r="BA14779" s="138">
        <f t="shared" ca="1" si="240"/>
        <v>114999</v>
      </c>
      <c r="BB14779" s="138">
        <f t="shared" ca="1" si="241"/>
        <v>1</v>
      </c>
    </row>
    <row r="14780" spans="52:54" ht="15.75" customHeight="1">
      <c r="AZ14780" s="138">
        <f t="shared" ca="1" si="239"/>
        <v>364000</v>
      </c>
      <c r="BA14780" s="138">
        <f t="shared" ca="1" si="240"/>
        <v>363999</v>
      </c>
      <c r="BB14780" s="138">
        <f t="shared" ca="1" si="241"/>
        <v>1</v>
      </c>
    </row>
    <row r="14781" spans="52:54" ht="15.75" customHeight="1">
      <c r="AZ14781" s="138">
        <f t="shared" ca="1" si="239"/>
        <v>264000</v>
      </c>
      <c r="BA14781" s="138">
        <f t="shared" ca="1" si="240"/>
        <v>263999</v>
      </c>
      <c r="BB14781" s="138">
        <f t="shared" ca="1" si="241"/>
        <v>1</v>
      </c>
    </row>
    <row r="14782" spans="52:54" ht="15.75" customHeight="1">
      <c r="AZ14782" s="138">
        <f t="shared" ca="1" si="239"/>
        <v>128000</v>
      </c>
      <c r="BA14782" s="138">
        <f t="shared" ca="1" si="240"/>
        <v>127999</v>
      </c>
      <c r="BB14782" s="138">
        <f t="shared" ca="1" si="241"/>
        <v>1</v>
      </c>
    </row>
    <row r="14783" spans="52:54" ht="15.75" customHeight="1">
      <c r="AZ14783" s="138">
        <f t="shared" ca="1" si="239"/>
        <v>162000</v>
      </c>
      <c r="BA14783" s="138">
        <f t="shared" ca="1" si="240"/>
        <v>161999</v>
      </c>
      <c r="BB14783" s="138">
        <f t="shared" ca="1" si="241"/>
        <v>1</v>
      </c>
    </row>
    <row r="14784" spans="52:54" ht="15.75" customHeight="1">
      <c r="AZ14784" s="138">
        <f t="shared" ca="1" si="239"/>
        <v>342000</v>
      </c>
      <c r="BA14784" s="138">
        <f t="shared" ca="1" si="240"/>
        <v>341999</v>
      </c>
      <c r="BB14784" s="138">
        <f t="shared" ca="1" si="241"/>
        <v>1</v>
      </c>
    </row>
    <row r="14785" spans="52:54" ht="15.75" customHeight="1">
      <c r="AZ14785" s="138">
        <f t="shared" ca="1" si="239"/>
        <v>251000</v>
      </c>
      <c r="BA14785" s="138">
        <f t="shared" ca="1" si="240"/>
        <v>250999</v>
      </c>
      <c r="BB14785" s="138">
        <f t="shared" ca="1" si="241"/>
        <v>1</v>
      </c>
    </row>
    <row r="14786" spans="52:54" ht="15.75" customHeight="1">
      <c r="AZ14786" s="138">
        <f t="shared" ca="1" si="239"/>
        <v>213000</v>
      </c>
      <c r="BA14786" s="138">
        <f t="shared" ca="1" si="240"/>
        <v>212999</v>
      </c>
      <c r="BB14786" s="138">
        <f t="shared" ca="1" si="241"/>
        <v>1</v>
      </c>
    </row>
    <row r="14787" spans="52:54" ht="15.75" customHeight="1">
      <c r="AZ14787" s="138">
        <f t="shared" ca="1" si="239"/>
        <v>125000</v>
      </c>
      <c r="BA14787" s="138">
        <f t="shared" ca="1" si="240"/>
        <v>124999</v>
      </c>
      <c r="BB14787" s="138">
        <f t="shared" ca="1" si="241"/>
        <v>1</v>
      </c>
    </row>
    <row r="14788" spans="52:54" ht="15.75" customHeight="1">
      <c r="AZ14788" s="138">
        <f t="shared" ca="1" si="239"/>
        <v>280000</v>
      </c>
      <c r="BA14788" s="138">
        <f t="shared" ca="1" si="240"/>
        <v>279999</v>
      </c>
      <c r="BB14788" s="138">
        <f t="shared" ca="1" si="241"/>
        <v>1</v>
      </c>
    </row>
    <row r="14789" spans="52:54" ht="15.75" customHeight="1">
      <c r="AZ14789" s="138">
        <f t="shared" ca="1" si="239"/>
        <v>184000</v>
      </c>
      <c r="BA14789" s="138">
        <f t="shared" ca="1" si="240"/>
        <v>183999</v>
      </c>
      <c r="BB14789" s="138">
        <f t="shared" ca="1" si="241"/>
        <v>1</v>
      </c>
    </row>
    <row r="14790" spans="52:54" ht="15.75" customHeight="1">
      <c r="AZ14790" s="138">
        <f t="shared" ca="1" si="239"/>
        <v>111000</v>
      </c>
      <c r="BA14790" s="138">
        <f t="shared" ca="1" si="240"/>
        <v>110999</v>
      </c>
      <c r="BB14790" s="138">
        <f t="shared" ca="1" si="241"/>
        <v>1</v>
      </c>
    </row>
    <row r="14791" spans="52:54" ht="15.75" customHeight="1">
      <c r="AZ14791" s="138">
        <f t="shared" ca="1" si="239"/>
        <v>108000</v>
      </c>
      <c r="BA14791" s="138">
        <f t="shared" ca="1" si="240"/>
        <v>107999</v>
      </c>
      <c r="BB14791" s="138">
        <f t="shared" ca="1" si="241"/>
        <v>1</v>
      </c>
    </row>
    <row r="14792" spans="52:54" ht="15.75" customHeight="1">
      <c r="AZ14792" s="138">
        <f t="shared" ca="1" si="239"/>
        <v>308000</v>
      </c>
      <c r="BA14792" s="138">
        <f t="shared" ca="1" si="240"/>
        <v>307999</v>
      </c>
      <c r="BB14792" s="138">
        <f t="shared" ca="1" si="241"/>
        <v>1</v>
      </c>
    </row>
    <row r="14793" spans="52:54" ht="15.75" customHeight="1">
      <c r="AZ14793" s="138">
        <f t="shared" ca="1" si="239"/>
        <v>249000</v>
      </c>
      <c r="BA14793" s="138">
        <f t="shared" ca="1" si="240"/>
        <v>248999</v>
      </c>
      <c r="BB14793" s="138">
        <f t="shared" ca="1" si="241"/>
        <v>1</v>
      </c>
    </row>
    <row r="14794" spans="52:54" ht="15.75" customHeight="1">
      <c r="AZ14794" s="138">
        <f t="shared" ref="AZ14794:AZ15048" ca="1" si="242">RANDBETWEEN(100,400)*1000</f>
        <v>391000</v>
      </c>
      <c r="BA14794" s="138">
        <f t="shared" ref="BA14794:BA15048" ca="1" si="243">+AZ14794-1</f>
        <v>390999</v>
      </c>
      <c r="BB14794" s="138">
        <f t="shared" ref="BB14794:BB15048" ca="1" si="244">+AZ14794-BA14794</f>
        <v>1</v>
      </c>
    </row>
    <row r="14795" spans="52:54" ht="15.75" customHeight="1">
      <c r="AZ14795" s="138">
        <f t="shared" ca="1" si="242"/>
        <v>127000</v>
      </c>
      <c r="BA14795" s="138">
        <f t="shared" ca="1" si="243"/>
        <v>126999</v>
      </c>
      <c r="BB14795" s="138">
        <f t="shared" ca="1" si="244"/>
        <v>1</v>
      </c>
    </row>
    <row r="14796" spans="52:54" ht="15.75" customHeight="1">
      <c r="AZ14796" s="138">
        <f t="shared" ca="1" si="242"/>
        <v>162000</v>
      </c>
      <c r="BA14796" s="138">
        <f t="shared" ca="1" si="243"/>
        <v>161999</v>
      </c>
      <c r="BB14796" s="138">
        <f t="shared" ca="1" si="244"/>
        <v>1</v>
      </c>
    </row>
    <row r="14797" spans="52:54" ht="15.75" customHeight="1">
      <c r="AZ14797" s="138">
        <f t="shared" ca="1" si="242"/>
        <v>398000</v>
      </c>
      <c r="BA14797" s="138">
        <f t="shared" ca="1" si="243"/>
        <v>397999</v>
      </c>
      <c r="BB14797" s="138">
        <f t="shared" ca="1" si="244"/>
        <v>1</v>
      </c>
    </row>
    <row r="14798" spans="52:54" ht="15.75" customHeight="1">
      <c r="AZ14798" s="138">
        <f t="shared" ca="1" si="242"/>
        <v>121000</v>
      </c>
      <c r="BA14798" s="138">
        <f t="shared" ca="1" si="243"/>
        <v>120999</v>
      </c>
      <c r="BB14798" s="138">
        <f t="shared" ca="1" si="244"/>
        <v>1</v>
      </c>
    </row>
    <row r="14799" spans="52:54" ht="15.75" customHeight="1">
      <c r="AZ14799" s="138">
        <f t="shared" ca="1" si="242"/>
        <v>243000</v>
      </c>
      <c r="BA14799" s="138">
        <f t="shared" ca="1" si="243"/>
        <v>242999</v>
      </c>
      <c r="BB14799" s="138">
        <f t="shared" ca="1" si="244"/>
        <v>1</v>
      </c>
    </row>
    <row r="14800" spans="52:54" ht="15.75" customHeight="1">
      <c r="AZ14800" s="138">
        <f t="shared" ca="1" si="242"/>
        <v>158000</v>
      </c>
      <c r="BA14800" s="138">
        <f t="shared" ca="1" si="243"/>
        <v>157999</v>
      </c>
      <c r="BB14800" s="138">
        <f t="shared" ca="1" si="244"/>
        <v>1</v>
      </c>
    </row>
    <row r="14801" spans="52:54" ht="15.75" customHeight="1">
      <c r="AZ14801" s="138">
        <f t="shared" ca="1" si="242"/>
        <v>242000</v>
      </c>
      <c r="BA14801" s="138">
        <f t="shared" ca="1" si="243"/>
        <v>241999</v>
      </c>
      <c r="BB14801" s="138">
        <f t="shared" ca="1" si="244"/>
        <v>1</v>
      </c>
    </row>
    <row r="14802" spans="52:54" ht="15.75" customHeight="1">
      <c r="AZ14802" s="138">
        <f t="shared" ca="1" si="242"/>
        <v>155000</v>
      </c>
      <c r="BA14802" s="138">
        <f t="shared" ca="1" si="243"/>
        <v>154999</v>
      </c>
      <c r="BB14802" s="138">
        <f t="shared" ca="1" si="244"/>
        <v>1</v>
      </c>
    </row>
    <row r="14803" spans="52:54" ht="15.75" customHeight="1">
      <c r="AZ14803" s="138">
        <f t="shared" ca="1" si="242"/>
        <v>212000</v>
      </c>
      <c r="BA14803" s="138">
        <f t="shared" ca="1" si="243"/>
        <v>211999</v>
      </c>
      <c r="BB14803" s="138">
        <f t="shared" ca="1" si="244"/>
        <v>1</v>
      </c>
    </row>
    <row r="14804" spans="52:54" ht="15.75" customHeight="1">
      <c r="AZ14804" s="138">
        <f t="shared" ca="1" si="242"/>
        <v>340000</v>
      </c>
      <c r="BA14804" s="138">
        <f t="shared" ca="1" si="243"/>
        <v>339999</v>
      </c>
      <c r="BB14804" s="138">
        <f t="shared" ca="1" si="244"/>
        <v>1</v>
      </c>
    </row>
    <row r="14805" spans="52:54" ht="15.75" customHeight="1">
      <c r="AZ14805" s="138">
        <f t="shared" ca="1" si="242"/>
        <v>162000</v>
      </c>
      <c r="BA14805" s="138">
        <f t="shared" ca="1" si="243"/>
        <v>161999</v>
      </c>
      <c r="BB14805" s="138">
        <f t="shared" ca="1" si="244"/>
        <v>1</v>
      </c>
    </row>
    <row r="14806" spans="52:54" ht="15.75" customHeight="1">
      <c r="AZ14806" s="138">
        <f t="shared" ca="1" si="242"/>
        <v>233000</v>
      </c>
      <c r="BA14806" s="138">
        <f t="shared" ca="1" si="243"/>
        <v>232999</v>
      </c>
      <c r="BB14806" s="138">
        <f t="shared" ca="1" si="244"/>
        <v>1</v>
      </c>
    </row>
    <row r="14807" spans="52:54" ht="15.75" customHeight="1">
      <c r="AZ14807" s="138">
        <f t="shared" ca="1" si="242"/>
        <v>330000</v>
      </c>
      <c r="BA14807" s="138">
        <f t="shared" ca="1" si="243"/>
        <v>329999</v>
      </c>
      <c r="BB14807" s="138">
        <f t="shared" ca="1" si="244"/>
        <v>1</v>
      </c>
    </row>
    <row r="14808" spans="52:54" ht="15.75" customHeight="1">
      <c r="AZ14808" s="138">
        <f t="shared" ca="1" si="242"/>
        <v>393000</v>
      </c>
      <c r="BA14808" s="138">
        <f t="shared" ca="1" si="243"/>
        <v>392999</v>
      </c>
      <c r="BB14808" s="138">
        <f t="shared" ca="1" si="244"/>
        <v>1</v>
      </c>
    </row>
    <row r="14809" spans="52:54" ht="15.75" customHeight="1">
      <c r="AZ14809" s="138">
        <f t="shared" ca="1" si="242"/>
        <v>151000</v>
      </c>
      <c r="BA14809" s="138">
        <f t="shared" ca="1" si="243"/>
        <v>150999</v>
      </c>
      <c r="BB14809" s="138">
        <f t="shared" ca="1" si="244"/>
        <v>1</v>
      </c>
    </row>
    <row r="14810" spans="52:54" ht="15.75" customHeight="1">
      <c r="AZ14810" s="138">
        <f t="shared" ca="1" si="242"/>
        <v>102000</v>
      </c>
      <c r="BA14810" s="138">
        <f t="shared" ca="1" si="243"/>
        <v>101999</v>
      </c>
      <c r="BB14810" s="138">
        <f t="shared" ca="1" si="244"/>
        <v>1</v>
      </c>
    </row>
    <row r="14811" spans="52:54" ht="15.75" customHeight="1">
      <c r="AZ14811" s="138">
        <f t="shared" ca="1" si="242"/>
        <v>251000</v>
      </c>
      <c r="BA14811" s="138">
        <f t="shared" ca="1" si="243"/>
        <v>250999</v>
      </c>
      <c r="BB14811" s="138">
        <f t="shared" ca="1" si="244"/>
        <v>1</v>
      </c>
    </row>
    <row r="14812" spans="52:54" ht="15.75" customHeight="1">
      <c r="AZ14812" s="138">
        <f t="shared" ca="1" si="242"/>
        <v>195000</v>
      </c>
      <c r="BA14812" s="138">
        <f t="shared" ca="1" si="243"/>
        <v>194999</v>
      </c>
      <c r="BB14812" s="138">
        <f t="shared" ca="1" si="244"/>
        <v>1</v>
      </c>
    </row>
    <row r="14813" spans="52:54" ht="15.75" customHeight="1">
      <c r="AZ14813" s="138">
        <f t="shared" ca="1" si="242"/>
        <v>200000</v>
      </c>
      <c r="BA14813" s="138">
        <f t="shared" ca="1" si="243"/>
        <v>199999</v>
      </c>
      <c r="BB14813" s="138">
        <f t="shared" ca="1" si="244"/>
        <v>1</v>
      </c>
    </row>
    <row r="14814" spans="52:54" ht="15.75" customHeight="1">
      <c r="AZ14814" s="138">
        <f t="shared" ca="1" si="242"/>
        <v>352000</v>
      </c>
      <c r="BA14814" s="138">
        <f t="shared" ca="1" si="243"/>
        <v>351999</v>
      </c>
      <c r="BB14814" s="138">
        <f t="shared" ca="1" si="244"/>
        <v>1</v>
      </c>
    </row>
    <row r="14815" spans="52:54" ht="15.75" customHeight="1">
      <c r="AZ14815" s="138">
        <f t="shared" ca="1" si="242"/>
        <v>225000</v>
      </c>
      <c r="BA14815" s="138">
        <f t="shared" ca="1" si="243"/>
        <v>224999</v>
      </c>
      <c r="BB14815" s="138">
        <f t="shared" ca="1" si="244"/>
        <v>1</v>
      </c>
    </row>
    <row r="14816" spans="52:54" ht="15.75" customHeight="1">
      <c r="AZ14816" s="138">
        <f t="shared" ca="1" si="242"/>
        <v>208000</v>
      </c>
      <c r="BA14816" s="138">
        <f t="shared" ca="1" si="243"/>
        <v>207999</v>
      </c>
      <c r="BB14816" s="138">
        <f t="shared" ca="1" si="244"/>
        <v>1</v>
      </c>
    </row>
    <row r="14817" spans="52:54" ht="15.75" customHeight="1">
      <c r="AZ14817" s="138">
        <f t="shared" ca="1" si="242"/>
        <v>149000</v>
      </c>
      <c r="BA14817" s="138">
        <f t="shared" ca="1" si="243"/>
        <v>148999</v>
      </c>
      <c r="BB14817" s="138">
        <f t="shared" ca="1" si="244"/>
        <v>1</v>
      </c>
    </row>
    <row r="14818" spans="52:54" ht="15.75" customHeight="1">
      <c r="AZ14818" s="138">
        <f t="shared" ca="1" si="242"/>
        <v>400000</v>
      </c>
      <c r="BA14818" s="138">
        <f t="shared" ca="1" si="243"/>
        <v>399999</v>
      </c>
      <c r="BB14818" s="138">
        <f t="shared" ca="1" si="244"/>
        <v>1</v>
      </c>
    </row>
    <row r="14819" spans="52:54" ht="15.75" customHeight="1">
      <c r="AZ14819" s="138">
        <f t="shared" ca="1" si="242"/>
        <v>268000</v>
      </c>
      <c r="BA14819" s="138">
        <f t="shared" ca="1" si="243"/>
        <v>267999</v>
      </c>
      <c r="BB14819" s="138">
        <f t="shared" ca="1" si="244"/>
        <v>1</v>
      </c>
    </row>
    <row r="14820" spans="52:54" ht="15.75" customHeight="1">
      <c r="AZ14820" s="138">
        <f t="shared" ca="1" si="242"/>
        <v>123000</v>
      </c>
      <c r="BA14820" s="138">
        <f t="shared" ca="1" si="243"/>
        <v>122999</v>
      </c>
      <c r="BB14820" s="138">
        <f t="shared" ca="1" si="244"/>
        <v>1</v>
      </c>
    </row>
    <row r="14821" spans="52:54" ht="15.75" customHeight="1">
      <c r="AZ14821" s="138">
        <f t="shared" ca="1" si="242"/>
        <v>154000</v>
      </c>
      <c r="BA14821" s="138">
        <f t="shared" ca="1" si="243"/>
        <v>153999</v>
      </c>
      <c r="BB14821" s="138">
        <f t="shared" ca="1" si="244"/>
        <v>1</v>
      </c>
    </row>
    <row r="14822" spans="52:54" ht="15.75" customHeight="1">
      <c r="AZ14822" s="138">
        <f t="shared" ca="1" si="242"/>
        <v>314000</v>
      </c>
      <c r="BA14822" s="138">
        <f t="shared" ca="1" si="243"/>
        <v>313999</v>
      </c>
      <c r="BB14822" s="138">
        <f t="shared" ca="1" si="244"/>
        <v>1</v>
      </c>
    </row>
    <row r="14823" spans="52:54" ht="15.75" customHeight="1">
      <c r="AZ14823" s="138">
        <f t="shared" ca="1" si="242"/>
        <v>282000</v>
      </c>
      <c r="BA14823" s="138">
        <f t="shared" ca="1" si="243"/>
        <v>281999</v>
      </c>
      <c r="BB14823" s="138">
        <f t="shared" ca="1" si="244"/>
        <v>1</v>
      </c>
    </row>
    <row r="14824" spans="52:54" ht="15.75" customHeight="1">
      <c r="AZ14824" s="138">
        <f t="shared" ca="1" si="242"/>
        <v>355000</v>
      </c>
      <c r="BA14824" s="138">
        <f t="shared" ca="1" si="243"/>
        <v>354999</v>
      </c>
      <c r="BB14824" s="138">
        <f t="shared" ca="1" si="244"/>
        <v>1</v>
      </c>
    </row>
    <row r="14825" spans="52:54" ht="15.75" customHeight="1">
      <c r="AZ14825" s="138">
        <f t="shared" ca="1" si="242"/>
        <v>122000</v>
      </c>
      <c r="BA14825" s="138">
        <f t="shared" ca="1" si="243"/>
        <v>121999</v>
      </c>
      <c r="BB14825" s="138">
        <f t="shared" ca="1" si="244"/>
        <v>1</v>
      </c>
    </row>
    <row r="14826" spans="52:54" ht="15.75" customHeight="1">
      <c r="AZ14826" s="138">
        <f t="shared" ca="1" si="242"/>
        <v>226000</v>
      </c>
      <c r="BA14826" s="138">
        <f t="shared" ca="1" si="243"/>
        <v>225999</v>
      </c>
      <c r="BB14826" s="138">
        <f t="shared" ca="1" si="244"/>
        <v>1</v>
      </c>
    </row>
    <row r="14827" spans="52:54" ht="15.75" customHeight="1">
      <c r="AZ14827" s="138">
        <f t="shared" ca="1" si="242"/>
        <v>223000</v>
      </c>
      <c r="BA14827" s="138">
        <f t="shared" ca="1" si="243"/>
        <v>222999</v>
      </c>
      <c r="BB14827" s="138">
        <f t="shared" ca="1" si="244"/>
        <v>1</v>
      </c>
    </row>
    <row r="14828" spans="52:54" ht="15.75" customHeight="1">
      <c r="AZ14828" s="138">
        <f t="shared" ca="1" si="242"/>
        <v>344000</v>
      </c>
      <c r="BA14828" s="138">
        <f t="shared" ca="1" si="243"/>
        <v>343999</v>
      </c>
      <c r="BB14828" s="138">
        <f t="shared" ca="1" si="244"/>
        <v>1</v>
      </c>
    </row>
    <row r="14829" spans="52:54" ht="15.75" customHeight="1">
      <c r="AZ14829" s="138">
        <f t="shared" ca="1" si="242"/>
        <v>224000</v>
      </c>
      <c r="BA14829" s="138">
        <f t="shared" ca="1" si="243"/>
        <v>223999</v>
      </c>
      <c r="BB14829" s="138">
        <f t="shared" ca="1" si="244"/>
        <v>1</v>
      </c>
    </row>
    <row r="14830" spans="52:54" ht="15.75" customHeight="1">
      <c r="AZ14830" s="138">
        <f t="shared" ca="1" si="242"/>
        <v>100000</v>
      </c>
      <c r="BA14830" s="138">
        <f t="shared" ca="1" si="243"/>
        <v>99999</v>
      </c>
      <c r="BB14830" s="138">
        <f t="shared" ca="1" si="244"/>
        <v>1</v>
      </c>
    </row>
    <row r="14831" spans="52:54" ht="15.75" customHeight="1">
      <c r="AZ14831" s="138">
        <f t="shared" ca="1" si="242"/>
        <v>347000</v>
      </c>
      <c r="BA14831" s="138">
        <f t="shared" ca="1" si="243"/>
        <v>346999</v>
      </c>
      <c r="BB14831" s="138">
        <f t="shared" ca="1" si="244"/>
        <v>1</v>
      </c>
    </row>
    <row r="14832" spans="52:54" ht="15.75" customHeight="1">
      <c r="AZ14832" s="138">
        <f t="shared" ca="1" si="242"/>
        <v>357000</v>
      </c>
      <c r="BA14832" s="138">
        <f t="shared" ca="1" si="243"/>
        <v>356999</v>
      </c>
      <c r="BB14832" s="138">
        <f t="shared" ca="1" si="244"/>
        <v>1</v>
      </c>
    </row>
    <row r="14833" spans="52:54" ht="15.75" customHeight="1">
      <c r="AZ14833" s="138">
        <f t="shared" ca="1" si="242"/>
        <v>207000</v>
      </c>
      <c r="BA14833" s="138">
        <f t="shared" ca="1" si="243"/>
        <v>206999</v>
      </c>
      <c r="BB14833" s="138">
        <f t="shared" ca="1" si="244"/>
        <v>1</v>
      </c>
    </row>
    <row r="14834" spans="52:54" ht="15.75" customHeight="1">
      <c r="AZ14834" s="138">
        <f t="shared" ca="1" si="242"/>
        <v>231000</v>
      </c>
      <c r="BA14834" s="138">
        <f t="shared" ca="1" si="243"/>
        <v>230999</v>
      </c>
      <c r="BB14834" s="138">
        <f t="shared" ca="1" si="244"/>
        <v>1</v>
      </c>
    </row>
    <row r="14835" spans="52:54" ht="15.75" customHeight="1">
      <c r="AZ14835" s="138">
        <f t="shared" ca="1" si="242"/>
        <v>166000</v>
      </c>
      <c r="BA14835" s="138">
        <f t="shared" ca="1" si="243"/>
        <v>165999</v>
      </c>
      <c r="BB14835" s="138">
        <f t="shared" ca="1" si="244"/>
        <v>1</v>
      </c>
    </row>
    <row r="14836" spans="52:54" ht="15.75" customHeight="1">
      <c r="AZ14836" s="138">
        <f t="shared" ca="1" si="242"/>
        <v>340000</v>
      </c>
      <c r="BA14836" s="138">
        <f t="shared" ca="1" si="243"/>
        <v>339999</v>
      </c>
      <c r="BB14836" s="138">
        <f t="shared" ca="1" si="244"/>
        <v>1</v>
      </c>
    </row>
    <row r="14837" spans="52:54" ht="15.75" customHeight="1">
      <c r="AZ14837" s="138">
        <f t="shared" ca="1" si="242"/>
        <v>148000</v>
      </c>
      <c r="BA14837" s="138">
        <f t="shared" ca="1" si="243"/>
        <v>147999</v>
      </c>
      <c r="BB14837" s="138">
        <f t="shared" ca="1" si="244"/>
        <v>1</v>
      </c>
    </row>
    <row r="14838" spans="52:54" ht="15.75" customHeight="1">
      <c r="AZ14838" s="138">
        <f t="shared" ca="1" si="242"/>
        <v>363000</v>
      </c>
      <c r="BA14838" s="138">
        <f t="shared" ca="1" si="243"/>
        <v>362999</v>
      </c>
      <c r="BB14838" s="138">
        <f t="shared" ca="1" si="244"/>
        <v>1</v>
      </c>
    </row>
    <row r="14839" spans="52:54" ht="15.75" customHeight="1">
      <c r="AZ14839" s="138">
        <f t="shared" ca="1" si="242"/>
        <v>147000</v>
      </c>
      <c r="BA14839" s="138">
        <f t="shared" ca="1" si="243"/>
        <v>146999</v>
      </c>
      <c r="BB14839" s="138">
        <f t="shared" ca="1" si="244"/>
        <v>1</v>
      </c>
    </row>
    <row r="14840" spans="52:54" ht="15.75" customHeight="1">
      <c r="AZ14840" s="138">
        <f t="shared" ca="1" si="242"/>
        <v>128000</v>
      </c>
      <c r="BA14840" s="138">
        <f t="shared" ca="1" si="243"/>
        <v>127999</v>
      </c>
      <c r="BB14840" s="138">
        <f t="shared" ca="1" si="244"/>
        <v>1</v>
      </c>
    </row>
    <row r="14841" spans="52:54" ht="15.75" customHeight="1">
      <c r="AZ14841" s="138">
        <f t="shared" ca="1" si="242"/>
        <v>323000</v>
      </c>
      <c r="BA14841" s="138">
        <f t="shared" ca="1" si="243"/>
        <v>322999</v>
      </c>
      <c r="BB14841" s="138">
        <f t="shared" ca="1" si="244"/>
        <v>1</v>
      </c>
    </row>
    <row r="14842" spans="52:54" ht="15.75" customHeight="1">
      <c r="AZ14842" s="138">
        <f t="shared" ca="1" si="242"/>
        <v>316000</v>
      </c>
      <c r="BA14842" s="138">
        <f t="shared" ca="1" si="243"/>
        <v>315999</v>
      </c>
      <c r="BB14842" s="138">
        <f t="shared" ca="1" si="244"/>
        <v>1</v>
      </c>
    </row>
    <row r="14843" spans="52:54" ht="15.75" customHeight="1">
      <c r="AZ14843" s="138">
        <f t="shared" ca="1" si="242"/>
        <v>317000</v>
      </c>
      <c r="BA14843" s="138">
        <f t="shared" ca="1" si="243"/>
        <v>316999</v>
      </c>
      <c r="BB14843" s="138">
        <f t="shared" ca="1" si="244"/>
        <v>1</v>
      </c>
    </row>
    <row r="14844" spans="52:54" ht="15.75" customHeight="1">
      <c r="AZ14844" s="138">
        <f t="shared" ca="1" si="242"/>
        <v>151000</v>
      </c>
      <c r="BA14844" s="138">
        <f t="shared" ca="1" si="243"/>
        <v>150999</v>
      </c>
      <c r="BB14844" s="138">
        <f t="shared" ca="1" si="244"/>
        <v>1</v>
      </c>
    </row>
    <row r="14845" spans="52:54" ht="15.75" customHeight="1">
      <c r="AZ14845" s="138">
        <f t="shared" ca="1" si="242"/>
        <v>398000</v>
      </c>
      <c r="BA14845" s="138">
        <f t="shared" ca="1" si="243"/>
        <v>397999</v>
      </c>
      <c r="BB14845" s="138">
        <f t="shared" ca="1" si="244"/>
        <v>1</v>
      </c>
    </row>
    <row r="14846" spans="52:54" ht="15.75" customHeight="1">
      <c r="AZ14846" s="138">
        <f t="shared" ca="1" si="242"/>
        <v>263000</v>
      </c>
      <c r="BA14846" s="138">
        <f t="shared" ca="1" si="243"/>
        <v>262999</v>
      </c>
      <c r="BB14846" s="138">
        <f t="shared" ca="1" si="244"/>
        <v>1</v>
      </c>
    </row>
    <row r="14847" spans="52:54" ht="15.75" customHeight="1">
      <c r="AZ14847" s="138">
        <f t="shared" ca="1" si="242"/>
        <v>206000</v>
      </c>
      <c r="BA14847" s="138">
        <f t="shared" ca="1" si="243"/>
        <v>205999</v>
      </c>
      <c r="BB14847" s="138">
        <f t="shared" ca="1" si="244"/>
        <v>1</v>
      </c>
    </row>
    <row r="14848" spans="52:54" ht="15.75" customHeight="1">
      <c r="AZ14848" s="138">
        <f t="shared" ca="1" si="242"/>
        <v>181000</v>
      </c>
      <c r="BA14848" s="138">
        <f t="shared" ca="1" si="243"/>
        <v>180999</v>
      </c>
      <c r="BB14848" s="138">
        <f t="shared" ca="1" si="244"/>
        <v>1</v>
      </c>
    </row>
    <row r="14849" spans="52:54" ht="15.75" customHeight="1">
      <c r="AZ14849" s="138">
        <f t="shared" ca="1" si="242"/>
        <v>160000</v>
      </c>
      <c r="BA14849" s="138">
        <f t="shared" ca="1" si="243"/>
        <v>159999</v>
      </c>
      <c r="BB14849" s="138">
        <f t="shared" ca="1" si="244"/>
        <v>1</v>
      </c>
    </row>
    <row r="14850" spans="52:54" ht="15.75" customHeight="1">
      <c r="AZ14850" s="138">
        <f t="shared" ca="1" si="242"/>
        <v>208000</v>
      </c>
      <c r="BA14850" s="138">
        <f t="shared" ca="1" si="243"/>
        <v>207999</v>
      </c>
      <c r="BB14850" s="138">
        <f t="shared" ca="1" si="244"/>
        <v>1</v>
      </c>
    </row>
    <row r="14851" spans="52:54" ht="15.75" customHeight="1">
      <c r="AZ14851" s="138">
        <f t="shared" ca="1" si="242"/>
        <v>171000</v>
      </c>
      <c r="BA14851" s="138">
        <f t="shared" ca="1" si="243"/>
        <v>170999</v>
      </c>
      <c r="BB14851" s="138">
        <f t="shared" ca="1" si="244"/>
        <v>1</v>
      </c>
    </row>
    <row r="14852" spans="52:54" ht="15.75" customHeight="1">
      <c r="AZ14852" s="138">
        <f t="shared" ca="1" si="242"/>
        <v>111000</v>
      </c>
      <c r="BA14852" s="138">
        <f t="shared" ca="1" si="243"/>
        <v>110999</v>
      </c>
      <c r="BB14852" s="138">
        <f t="shared" ca="1" si="244"/>
        <v>1</v>
      </c>
    </row>
    <row r="14853" spans="52:54" ht="15.75" customHeight="1">
      <c r="AZ14853" s="138">
        <f t="shared" ca="1" si="242"/>
        <v>329000</v>
      </c>
      <c r="BA14853" s="138">
        <f t="shared" ca="1" si="243"/>
        <v>328999</v>
      </c>
      <c r="BB14853" s="138">
        <f t="shared" ca="1" si="244"/>
        <v>1</v>
      </c>
    </row>
    <row r="14854" spans="52:54" ht="15.75" customHeight="1">
      <c r="AZ14854" s="138">
        <f t="shared" ca="1" si="242"/>
        <v>296000</v>
      </c>
      <c r="BA14854" s="138">
        <f t="shared" ca="1" si="243"/>
        <v>295999</v>
      </c>
      <c r="BB14854" s="138">
        <f t="shared" ca="1" si="244"/>
        <v>1</v>
      </c>
    </row>
    <row r="14855" spans="52:54" ht="15.75" customHeight="1">
      <c r="AZ14855" s="138">
        <f t="shared" ca="1" si="242"/>
        <v>336000</v>
      </c>
      <c r="BA14855" s="138">
        <f t="shared" ca="1" si="243"/>
        <v>335999</v>
      </c>
      <c r="BB14855" s="138">
        <f t="shared" ca="1" si="244"/>
        <v>1</v>
      </c>
    </row>
    <row r="14856" spans="52:54" ht="15.75" customHeight="1">
      <c r="AZ14856" s="138">
        <f t="shared" ca="1" si="242"/>
        <v>274000</v>
      </c>
      <c r="BA14856" s="138">
        <f t="shared" ca="1" si="243"/>
        <v>273999</v>
      </c>
      <c r="BB14856" s="138">
        <f t="shared" ca="1" si="244"/>
        <v>1</v>
      </c>
    </row>
    <row r="14857" spans="52:54" ht="15.75" customHeight="1">
      <c r="AZ14857" s="138">
        <f t="shared" ca="1" si="242"/>
        <v>192000</v>
      </c>
      <c r="BA14857" s="138">
        <f t="shared" ca="1" si="243"/>
        <v>191999</v>
      </c>
      <c r="BB14857" s="138">
        <f t="shared" ca="1" si="244"/>
        <v>1</v>
      </c>
    </row>
    <row r="14858" spans="52:54" ht="15.75" customHeight="1">
      <c r="AZ14858" s="138">
        <f t="shared" ca="1" si="242"/>
        <v>122000</v>
      </c>
      <c r="BA14858" s="138">
        <f t="shared" ca="1" si="243"/>
        <v>121999</v>
      </c>
      <c r="BB14858" s="138">
        <f t="shared" ca="1" si="244"/>
        <v>1</v>
      </c>
    </row>
    <row r="14859" spans="52:54" ht="15.75" customHeight="1">
      <c r="AZ14859" s="138">
        <f t="shared" ca="1" si="242"/>
        <v>116000</v>
      </c>
      <c r="BA14859" s="138">
        <f t="shared" ca="1" si="243"/>
        <v>115999</v>
      </c>
      <c r="BB14859" s="138">
        <f t="shared" ca="1" si="244"/>
        <v>1</v>
      </c>
    </row>
    <row r="14860" spans="52:54" ht="15.75" customHeight="1">
      <c r="AZ14860" s="138">
        <f t="shared" ca="1" si="242"/>
        <v>247000</v>
      </c>
      <c r="BA14860" s="138">
        <f t="shared" ca="1" si="243"/>
        <v>246999</v>
      </c>
      <c r="BB14860" s="138">
        <f t="shared" ca="1" si="244"/>
        <v>1</v>
      </c>
    </row>
    <row r="14861" spans="52:54" ht="15.75" customHeight="1">
      <c r="AZ14861" s="138">
        <f t="shared" ca="1" si="242"/>
        <v>366000</v>
      </c>
      <c r="BA14861" s="138">
        <f t="shared" ca="1" si="243"/>
        <v>365999</v>
      </c>
      <c r="BB14861" s="138">
        <f t="shared" ca="1" si="244"/>
        <v>1</v>
      </c>
    </row>
    <row r="14862" spans="52:54" ht="15.75" customHeight="1">
      <c r="AZ14862" s="138">
        <f t="shared" ca="1" si="242"/>
        <v>302000</v>
      </c>
      <c r="BA14862" s="138">
        <f t="shared" ca="1" si="243"/>
        <v>301999</v>
      </c>
      <c r="BB14862" s="138">
        <f t="shared" ca="1" si="244"/>
        <v>1</v>
      </c>
    </row>
    <row r="14863" spans="52:54" ht="15.75" customHeight="1">
      <c r="AZ14863" s="138">
        <f t="shared" ca="1" si="242"/>
        <v>396000</v>
      </c>
      <c r="BA14863" s="138">
        <f t="shared" ca="1" si="243"/>
        <v>395999</v>
      </c>
      <c r="BB14863" s="138">
        <f t="shared" ca="1" si="244"/>
        <v>1</v>
      </c>
    </row>
    <row r="14864" spans="52:54" ht="15.75" customHeight="1">
      <c r="AZ14864" s="138">
        <f t="shared" ca="1" si="242"/>
        <v>113000</v>
      </c>
      <c r="BA14864" s="138">
        <f t="shared" ca="1" si="243"/>
        <v>112999</v>
      </c>
      <c r="BB14864" s="138">
        <f t="shared" ca="1" si="244"/>
        <v>1</v>
      </c>
    </row>
    <row r="14865" spans="52:54" ht="15.75" customHeight="1">
      <c r="AZ14865" s="138">
        <f t="shared" ca="1" si="242"/>
        <v>398000</v>
      </c>
      <c r="BA14865" s="138">
        <f t="shared" ca="1" si="243"/>
        <v>397999</v>
      </c>
      <c r="BB14865" s="138">
        <f t="shared" ca="1" si="244"/>
        <v>1</v>
      </c>
    </row>
    <row r="14866" spans="52:54" ht="15.75" customHeight="1">
      <c r="AZ14866" s="138">
        <f t="shared" ca="1" si="242"/>
        <v>217000</v>
      </c>
      <c r="BA14866" s="138">
        <f t="shared" ca="1" si="243"/>
        <v>216999</v>
      </c>
      <c r="BB14866" s="138">
        <f t="shared" ca="1" si="244"/>
        <v>1</v>
      </c>
    </row>
    <row r="14867" spans="52:54" ht="15.75" customHeight="1">
      <c r="AZ14867" s="138">
        <f t="shared" ca="1" si="242"/>
        <v>266000</v>
      </c>
      <c r="BA14867" s="138">
        <f t="shared" ca="1" si="243"/>
        <v>265999</v>
      </c>
      <c r="BB14867" s="138">
        <f t="shared" ca="1" si="244"/>
        <v>1</v>
      </c>
    </row>
    <row r="14868" spans="52:54" ht="15.75" customHeight="1">
      <c r="AZ14868" s="138">
        <f t="shared" ca="1" si="242"/>
        <v>370000</v>
      </c>
      <c r="BA14868" s="138">
        <f t="shared" ca="1" si="243"/>
        <v>369999</v>
      </c>
      <c r="BB14868" s="138">
        <f t="shared" ca="1" si="244"/>
        <v>1</v>
      </c>
    </row>
    <row r="14869" spans="52:54" ht="15.75" customHeight="1">
      <c r="AZ14869" s="138">
        <f t="shared" ca="1" si="242"/>
        <v>234000</v>
      </c>
      <c r="BA14869" s="138">
        <f t="shared" ca="1" si="243"/>
        <v>233999</v>
      </c>
      <c r="BB14869" s="138">
        <f t="shared" ca="1" si="244"/>
        <v>1</v>
      </c>
    </row>
    <row r="14870" spans="52:54" ht="15.75" customHeight="1">
      <c r="AZ14870" s="138">
        <f t="shared" ca="1" si="242"/>
        <v>205000</v>
      </c>
      <c r="BA14870" s="138">
        <f t="shared" ca="1" si="243"/>
        <v>204999</v>
      </c>
      <c r="BB14870" s="138">
        <f t="shared" ca="1" si="244"/>
        <v>1</v>
      </c>
    </row>
    <row r="14871" spans="52:54" ht="15.75" customHeight="1">
      <c r="AZ14871" s="138">
        <f t="shared" ca="1" si="242"/>
        <v>388000</v>
      </c>
      <c r="BA14871" s="138">
        <f t="shared" ca="1" si="243"/>
        <v>387999</v>
      </c>
      <c r="BB14871" s="138">
        <f t="shared" ca="1" si="244"/>
        <v>1</v>
      </c>
    </row>
    <row r="14872" spans="52:54" ht="15.75" customHeight="1">
      <c r="AZ14872" s="138">
        <f t="shared" ca="1" si="242"/>
        <v>363000</v>
      </c>
      <c r="BA14872" s="138">
        <f t="shared" ca="1" si="243"/>
        <v>362999</v>
      </c>
      <c r="BB14872" s="138">
        <f t="shared" ca="1" si="244"/>
        <v>1</v>
      </c>
    </row>
    <row r="14873" spans="52:54" ht="15.75" customHeight="1">
      <c r="AZ14873" s="138">
        <f t="shared" ca="1" si="242"/>
        <v>318000</v>
      </c>
      <c r="BA14873" s="138">
        <f t="shared" ca="1" si="243"/>
        <v>317999</v>
      </c>
      <c r="BB14873" s="138">
        <f t="shared" ca="1" si="244"/>
        <v>1</v>
      </c>
    </row>
    <row r="14874" spans="52:54" ht="15.75" customHeight="1">
      <c r="AZ14874" s="138">
        <f t="shared" ca="1" si="242"/>
        <v>210000</v>
      </c>
      <c r="BA14874" s="138">
        <f t="shared" ca="1" si="243"/>
        <v>209999</v>
      </c>
      <c r="BB14874" s="138">
        <f t="shared" ca="1" si="244"/>
        <v>1</v>
      </c>
    </row>
    <row r="14875" spans="52:54" ht="15.75" customHeight="1">
      <c r="AZ14875" s="138">
        <f t="shared" ca="1" si="242"/>
        <v>348000</v>
      </c>
      <c r="BA14875" s="138">
        <f t="shared" ca="1" si="243"/>
        <v>347999</v>
      </c>
      <c r="BB14875" s="138">
        <f t="shared" ca="1" si="244"/>
        <v>1</v>
      </c>
    </row>
    <row r="14876" spans="52:54" ht="15.75" customHeight="1">
      <c r="AZ14876" s="138">
        <f t="shared" ca="1" si="242"/>
        <v>304000</v>
      </c>
      <c r="BA14876" s="138">
        <f t="shared" ca="1" si="243"/>
        <v>303999</v>
      </c>
      <c r="BB14876" s="138">
        <f t="shared" ca="1" si="244"/>
        <v>1</v>
      </c>
    </row>
    <row r="14877" spans="52:54" ht="15.75" customHeight="1">
      <c r="AZ14877" s="138">
        <f t="shared" ca="1" si="242"/>
        <v>323000</v>
      </c>
      <c r="BA14877" s="138">
        <f t="shared" ca="1" si="243"/>
        <v>322999</v>
      </c>
      <c r="BB14877" s="138">
        <f t="shared" ca="1" si="244"/>
        <v>1</v>
      </c>
    </row>
    <row r="14878" spans="52:54" ht="15.75" customHeight="1">
      <c r="AZ14878" s="138">
        <f t="shared" ca="1" si="242"/>
        <v>186000</v>
      </c>
      <c r="BA14878" s="138">
        <f t="shared" ca="1" si="243"/>
        <v>185999</v>
      </c>
      <c r="BB14878" s="138">
        <f t="shared" ca="1" si="244"/>
        <v>1</v>
      </c>
    </row>
    <row r="14879" spans="52:54" ht="15.75" customHeight="1">
      <c r="AZ14879" s="138">
        <f t="shared" ca="1" si="242"/>
        <v>356000</v>
      </c>
      <c r="BA14879" s="138">
        <f t="shared" ca="1" si="243"/>
        <v>355999</v>
      </c>
      <c r="BB14879" s="138">
        <f t="shared" ca="1" si="244"/>
        <v>1</v>
      </c>
    </row>
    <row r="14880" spans="52:54" ht="15.75" customHeight="1">
      <c r="AZ14880" s="138">
        <f t="shared" ca="1" si="242"/>
        <v>127000</v>
      </c>
      <c r="BA14880" s="138">
        <f t="shared" ca="1" si="243"/>
        <v>126999</v>
      </c>
      <c r="BB14880" s="138">
        <f t="shared" ca="1" si="244"/>
        <v>1</v>
      </c>
    </row>
    <row r="14881" spans="52:54" ht="15.75" customHeight="1">
      <c r="AZ14881" s="138">
        <f t="shared" ca="1" si="242"/>
        <v>251000</v>
      </c>
      <c r="BA14881" s="138">
        <f t="shared" ca="1" si="243"/>
        <v>250999</v>
      </c>
      <c r="BB14881" s="138">
        <f t="shared" ca="1" si="244"/>
        <v>1</v>
      </c>
    </row>
    <row r="14882" spans="52:54" ht="15.75" customHeight="1">
      <c r="AZ14882" s="138">
        <f t="shared" ca="1" si="242"/>
        <v>166000</v>
      </c>
      <c r="BA14882" s="138">
        <f t="shared" ca="1" si="243"/>
        <v>165999</v>
      </c>
      <c r="BB14882" s="138">
        <f t="shared" ca="1" si="244"/>
        <v>1</v>
      </c>
    </row>
    <row r="14883" spans="52:54" ht="15.75" customHeight="1">
      <c r="AZ14883" s="138">
        <f t="shared" ca="1" si="242"/>
        <v>320000</v>
      </c>
      <c r="BA14883" s="138">
        <f t="shared" ca="1" si="243"/>
        <v>319999</v>
      </c>
      <c r="BB14883" s="138">
        <f t="shared" ca="1" si="244"/>
        <v>1</v>
      </c>
    </row>
    <row r="14884" spans="52:54" ht="15.75" customHeight="1">
      <c r="AZ14884" s="138">
        <f t="shared" ca="1" si="242"/>
        <v>160000</v>
      </c>
      <c r="BA14884" s="138">
        <f t="shared" ca="1" si="243"/>
        <v>159999</v>
      </c>
      <c r="BB14884" s="138">
        <f t="shared" ca="1" si="244"/>
        <v>1</v>
      </c>
    </row>
    <row r="14885" spans="52:54" ht="15.75" customHeight="1">
      <c r="AZ14885" s="138">
        <f t="shared" ca="1" si="242"/>
        <v>301000</v>
      </c>
      <c r="BA14885" s="138">
        <f t="shared" ca="1" si="243"/>
        <v>300999</v>
      </c>
      <c r="BB14885" s="138">
        <f t="shared" ca="1" si="244"/>
        <v>1</v>
      </c>
    </row>
    <row r="14886" spans="52:54" ht="15.75" customHeight="1">
      <c r="AZ14886" s="138">
        <f t="shared" ca="1" si="242"/>
        <v>379000</v>
      </c>
      <c r="BA14886" s="138">
        <f t="shared" ca="1" si="243"/>
        <v>378999</v>
      </c>
      <c r="BB14886" s="138">
        <f t="shared" ca="1" si="244"/>
        <v>1</v>
      </c>
    </row>
    <row r="14887" spans="52:54" ht="15.75" customHeight="1">
      <c r="AZ14887" s="138">
        <f t="shared" ca="1" si="242"/>
        <v>365000</v>
      </c>
      <c r="BA14887" s="138">
        <f t="shared" ca="1" si="243"/>
        <v>364999</v>
      </c>
      <c r="BB14887" s="138">
        <f t="shared" ca="1" si="244"/>
        <v>1</v>
      </c>
    </row>
    <row r="14888" spans="52:54" ht="15.75" customHeight="1">
      <c r="AZ14888" s="138">
        <f t="shared" ca="1" si="242"/>
        <v>233000</v>
      </c>
      <c r="BA14888" s="138">
        <f t="shared" ca="1" si="243"/>
        <v>232999</v>
      </c>
      <c r="BB14888" s="138">
        <f t="shared" ca="1" si="244"/>
        <v>1</v>
      </c>
    </row>
    <row r="14889" spans="52:54" ht="15.75" customHeight="1">
      <c r="AZ14889" s="138">
        <f t="shared" ca="1" si="242"/>
        <v>262000</v>
      </c>
      <c r="BA14889" s="138">
        <f t="shared" ca="1" si="243"/>
        <v>261999</v>
      </c>
      <c r="BB14889" s="138">
        <f t="shared" ca="1" si="244"/>
        <v>1</v>
      </c>
    </row>
    <row r="14890" spans="52:54" ht="15.75" customHeight="1">
      <c r="AZ14890" s="138">
        <f t="shared" ca="1" si="242"/>
        <v>158000</v>
      </c>
      <c r="BA14890" s="138">
        <f t="shared" ca="1" si="243"/>
        <v>157999</v>
      </c>
      <c r="BB14890" s="138">
        <f t="shared" ca="1" si="244"/>
        <v>1</v>
      </c>
    </row>
    <row r="14891" spans="52:54" ht="15.75" customHeight="1">
      <c r="AZ14891" s="138">
        <f t="shared" ca="1" si="242"/>
        <v>206000</v>
      </c>
      <c r="BA14891" s="138">
        <f t="shared" ca="1" si="243"/>
        <v>205999</v>
      </c>
      <c r="BB14891" s="138">
        <f t="shared" ca="1" si="244"/>
        <v>1</v>
      </c>
    </row>
    <row r="14892" spans="52:54" ht="15.75" customHeight="1">
      <c r="AZ14892" s="138">
        <f t="shared" ca="1" si="242"/>
        <v>292000</v>
      </c>
      <c r="BA14892" s="138">
        <f t="shared" ca="1" si="243"/>
        <v>291999</v>
      </c>
      <c r="BB14892" s="138">
        <f t="shared" ca="1" si="244"/>
        <v>1</v>
      </c>
    </row>
    <row r="14893" spans="52:54" ht="15.75" customHeight="1">
      <c r="AZ14893" s="138">
        <f t="shared" ca="1" si="242"/>
        <v>290000</v>
      </c>
      <c r="BA14893" s="138">
        <f t="shared" ca="1" si="243"/>
        <v>289999</v>
      </c>
      <c r="BB14893" s="138">
        <f t="shared" ca="1" si="244"/>
        <v>1</v>
      </c>
    </row>
    <row r="14894" spans="52:54" ht="15.75" customHeight="1">
      <c r="AZ14894" s="138">
        <f t="shared" ca="1" si="242"/>
        <v>140000</v>
      </c>
      <c r="BA14894" s="138">
        <f t="shared" ca="1" si="243"/>
        <v>139999</v>
      </c>
      <c r="BB14894" s="138">
        <f t="shared" ca="1" si="244"/>
        <v>1</v>
      </c>
    </row>
    <row r="14895" spans="52:54" ht="15.75" customHeight="1">
      <c r="AZ14895" s="138">
        <f t="shared" ca="1" si="242"/>
        <v>264000</v>
      </c>
      <c r="BA14895" s="138">
        <f t="shared" ca="1" si="243"/>
        <v>263999</v>
      </c>
      <c r="BB14895" s="138">
        <f t="shared" ca="1" si="244"/>
        <v>1</v>
      </c>
    </row>
    <row r="14896" spans="52:54" ht="15.75" customHeight="1">
      <c r="AZ14896" s="138">
        <f t="shared" ca="1" si="242"/>
        <v>294000</v>
      </c>
      <c r="BA14896" s="138">
        <f t="shared" ca="1" si="243"/>
        <v>293999</v>
      </c>
      <c r="BB14896" s="138">
        <f t="shared" ca="1" si="244"/>
        <v>1</v>
      </c>
    </row>
    <row r="14897" spans="52:54" ht="15.75" customHeight="1">
      <c r="AZ14897" s="138">
        <f t="shared" ca="1" si="242"/>
        <v>110000</v>
      </c>
      <c r="BA14897" s="138">
        <f t="shared" ca="1" si="243"/>
        <v>109999</v>
      </c>
      <c r="BB14897" s="138">
        <f t="shared" ca="1" si="244"/>
        <v>1</v>
      </c>
    </row>
    <row r="14898" spans="52:54" ht="15.75" customHeight="1">
      <c r="AZ14898" s="138">
        <f t="shared" ca="1" si="242"/>
        <v>301000</v>
      </c>
      <c r="BA14898" s="138">
        <f t="shared" ca="1" si="243"/>
        <v>300999</v>
      </c>
      <c r="BB14898" s="138">
        <f t="shared" ca="1" si="244"/>
        <v>1</v>
      </c>
    </row>
    <row r="14899" spans="52:54" ht="15.75" customHeight="1">
      <c r="AZ14899" s="138">
        <f t="shared" ca="1" si="242"/>
        <v>171000</v>
      </c>
      <c r="BA14899" s="138">
        <f t="shared" ca="1" si="243"/>
        <v>170999</v>
      </c>
      <c r="BB14899" s="138">
        <f t="shared" ca="1" si="244"/>
        <v>1</v>
      </c>
    </row>
    <row r="14900" spans="52:54" ht="15.75" customHeight="1">
      <c r="AZ14900" s="138">
        <f t="shared" ca="1" si="242"/>
        <v>250000</v>
      </c>
      <c r="BA14900" s="138">
        <f t="shared" ca="1" si="243"/>
        <v>249999</v>
      </c>
      <c r="BB14900" s="138">
        <f t="shared" ca="1" si="244"/>
        <v>1</v>
      </c>
    </row>
    <row r="14901" spans="52:54" ht="15.75" customHeight="1">
      <c r="AZ14901" s="138">
        <f t="shared" ca="1" si="242"/>
        <v>185000</v>
      </c>
      <c r="BA14901" s="138">
        <f t="shared" ca="1" si="243"/>
        <v>184999</v>
      </c>
      <c r="BB14901" s="138">
        <f t="shared" ca="1" si="244"/>
        <v>1</v>
      </c>
    </row>
    <row r="14902" spans="52:54" ht="15.75" customHeight="1">
      <c r="AZ14902" s="138">
        <f t="shared" ca="1" si="242"/>
        <v>241000</v>
      </c>
      <c r="BA14902" s="138">
        <f t="shared" ca="1" si="243"/>
        <v>240999</v>
      </c>
      <c r="BB14902" s="138">
        <f t="shared" ca="1" si="244"/>
        <v>1</v>
      </c>
    </row>
    <row r="14903" spans="52:54" ht="15.75" customHeight="1">
      <c r="AZ14903" s="138">
        <f t="shared" ca="1" si="242"/>
        <v>146000</v>
      </c>
      <c r="BA14903" s="138">
        <f t="shared" ca="1" si="243"/>
        <v>145999</v>
      </c>
      <c r="BB14903" s="138">
        <f t="shared" ca="1" si="244"/>
        <v>1</v>
      </c>
    </row>
    <row r="14904" spans="52:54" ht="15.75" customHeight="1">
      <c r="AZ14904" s="138">
        <f t="shared" ca="1" si="242"/>
        <v>267000</v>
      </c>
      <c r="BA14904" s="138">
        <f t="shared" ca="1" si="243"/>
        <v>266999</v>
      </c>
      <c r="BB14904" s="138">
        <f t="shared" ca="1" si="244"/>
        <v>1</v>
      </c>
    </row>
    <row r="14905" spans="52:54" ht="15.75" customHeight="1">
      <c r="AZ14905" s="138">
        <f t="shared" ca="1" si="242"/>
        <v>193000</v>
      </c>
      <c r="BA14905" s="138">
        <f t="shared" ca="1" si="243"/>
        <v>192999</v>
      </c>
      <c r="BB14905" s="138">
        <f t="shared" ca="1" si="244"/>
        <v>1</v>
      </c>
    </row>
    <row r="14906" spans="52:54" ht="15.75" customHeight="1">
      <c r="AZ14906" s="138">
        <f t="shared" ca="1" si="242"/>
        <v>291000</v>
      </c>
      <c r="BA14906" s="138">
        <f t="shared" ca="1" si="243"/>
        <v>290999</v>
      </c>
      <c r="BB14906" s="138">
        <f t="shared" ca="1" si="244"/>
        <v>1</v>
      </c>
    </row>
    <row r="14907" spans="52:54" ht="15.75" customHeight="1">
      <c r="AZ14907" s="138">
        <f t="shared" ca="1" si="242"/>
        <v>148000</v>
      </c>
      <c r="BA14907" s="138">
        <f t="shared" ca="1" si="243"/>
        <v>147999</v>
      </c>
      <c r="BB14907" s="138">
        <f t="shared" ca="1" si="244"/>
        <v>1</v>
      </c>
    </row>
    <row r="14908" spans="52:54" ht="15.75" customHeight="1">
      <c r="AZ14908" s="138">
        <f t="shared" ca="1" si="242"/>
        <v>267000</v>
      </c>
      <c r="BA14908" s="138">
        <f t="shared" ca="1" si="243"/>
        <v>266999</v>
      </c>
      <c r="BB14908" s="138">
        <f t="shared" ca="1" si="244"/>
        <v>1</v>
      </c>
    </row>
    <row r="14909" spans="52:54" ht="15.75" customHeight="1">
      <c r="AZ14909" s="138">
        <f t="shared" ca="1" si="242"/>
        <v>191000</v>
      </c>
      <c r="BA14909" s="138">
        <f t="shared" ca="1" si="243"/>
        <v>190999</v>
      </c>
      <c r="BB14909" s="138">
        <f t="shared" ca="1" si="244"/>
        <v>1</v>
      </c>
    </row>
    <row r="14910" spans="52:54" ht="15.75" customHeight="1">
      <c r="AZ14910" s="138">
        <f t="shared" ca="1" si="242"/>
        <v>375000</v>
      </c>
      <c r="BA14910" s="138">
        <f t="shared" ca="1" si="243"/>
        <v>374999</v>
      </c>
      <c r="BB14910" s="138">
        <f t="shared" ca="1" si="244"/>
        <v>1</v>
      </c>
    </row>
    <row r="14911" spans="52:54" ht="15.75" customHeight="1">
      <c r="AZ14911" s="138">
        <f t="shared" ca="1" si="242"/>
        <v>212000</v>
      </c>
      <c r="BA14911" s="138">
        <f t="shared" ca="1" si="243"/>
        <v>211999</v>
      </c>
      <c r="BB14911" s="138">
        <f t="shared" ca="1" si="244"/>
        <v>1</v>
      </c>
    </row>
    <row r="14912" spans="52:54" ht="15.75" customHeight="1">
      <c r="AZ14912" s="138">
        <f t="shared" ca="1" si="242"/>
        <v>298000</v>
      </c>
      <c r="BA14912" s="138">
        <f t="shared" ca="1" si="243"/>
        <v>297999</v>
      </c>
      <c r="BB14912" s="138">
        <f t="shared" ca="1" si="244"/>
        <v>1</v>
      </c>
    </row>
    <row r="14913" spans="52:54" ht="15.75" customHeight="1">
      <c r="AZ14913" s="138">
        <f t="shared" ca="1" si="242"/>
        <v>219000</v>
      </c>
      <c r="BA14913" s="138">
        <f t="shared" ca="1" si="243"/>
        <v>218999</v>
      </c>
      <c r="BB14913" s="138">
        <f t="shared" ca="1" si="244"/>
        <v>1</v>
      </c>
    </row>
    <row r="14914" spans="52:54" ht="15.75" customHeight="1">
      <c r="AZ14914" s="138">
        <f t="shared" ca="1" si="242"/>
        <v>135000</v>
      </c>
      <c r="BA14914" s="138">
        <f t="shared" ca="1" si="243"/>
        <v>134999</v>
      </c>
      <c r="BB14914" s="138">
        <f t="shared" ca="1" si="244"/>
        <v>1</v>
      </c>
    </row>
    <row r="14915" spans="52:54" ht="15.75" customHeight="1">
      <c r="AZ14915" s="138">
        <f t="shared" ca="1" si="242"/>
        <v>323000</v>
      </c>
      <c r="BA14915" s="138">
        <f t="shared" ca="1" si="243"/>
        <v>322999</v>
      </c>
      <c r="BB14915" s="138">
        <f t="shared" ca="1" si="244"/>
        <v>1</v>
      </c>
    </row>
    <row r="14916" spans="52:54" ht="15.75" customHeight="1">
      <c r="AZ14916" s="138">
        <f t="shared" ca="1" si="242"/>
        <v>354000</v>
      </c>
      <c r="BA14916" s="138">
        <f t="shared" ca="1" si="243"/>
        <v>353999</v>
      </c>
      <c r="BB14916" s="138">
        <f t="shared" ca="1" si="244"/>
        <v>1</v>
      </c>
    </row>
    <row r="14917" spans="52:54" ht="15.75" customHeight="1">
      <c r="AZ14917" s="138">
        <f t="shared" ca="1" si="242"/>
        <v>263000</v>
      </c>
      <c r="BA14917" s="138">
        <f t="shared" ca="1" si="243"/>
        <v>262999</v>
      </c>
      <c r="BB14917" s="138">
        <f t="shared" ca="1" si="244"/>
        <v>1</v>
      </c>
    </row>
    <row r="14918" spans="52:54" ht="15.75" customHeight="1">
      <c r="AZ14918" s="138">
        <f t="shared" ca="1" si="242"/>
        <v>386000</v>
      </c>
      <c r="BA14918" s="138">
        <f t="shared" ca="1" si="243"/>
        <v>385999</v>
      </c>
      <c r="BB14918" s="138">
        <f t="shared" ca="1" si="244"/>
        <v>1</v>
      </c>
    </row>
    <row r="14919" spans="52:54" ht="15.75" customHeight="1">
      <c r="AZ14919" s="138">
        <f t="shared" ca="1" si="242"/>
        <v>387000</v>
      </c>
      <c r="BA14919" s="138">
        <f t="shared" ca="1" si="243"/>
        <v>386999</v>
      </c>
      <c r="BB14919" s="138">
        <f t="shared" ca="1" si="244"/>
        <v>1</v>
      </c>
    </row>
    <row r="14920" spans="52:54" ht="15.75" customHeight="1">
      <c r="AZ14920" s="138">
        <f t="shared" ca="1" si="242"/>
        <v>225000</v>
      </c>
      <c r="BA14920" s="138">
        <f t="shared" ca="1" si="243"/>
        <v>224999</v>
      </c>
      <c r="BB14920" s="138">
        <f t="shared" ca="1" si="244"/>
        <v>1</v>
      </c>
    </row>
    <row r="14921" spans="52:54" ht="15.75" customHeight="1">
      <c r="AZ14921" s="138">
        <f t="shared" ca="1" si="242"/>
        <v>311000</v>
      </c>
      <c r="BA14921" s="138">
        <f t="shared" ca="1" si="243"/>
        <v>310999</v>
      </c>
      <c r="BB14921" s="138">
        <f t="shared" ca="1" si="244"/>
        <v>1</v>
      </c>
    </row>
    <row r="14922" spans="52:54" ht="15.75" customHeight="1">
      <c r="AZ14922" s="138">
        <f t="shared" ca="1" si="242"/>
        <v>254000</v>
      </c>
      <c r="BA14922" s="138">
        <f t="shared" ca="1" si="243"/>
        <v>253999</v>
      </c>
      <c r="BB14922" s="138">
        <f t="shared" ca="1" si="244"/>
        <v>1</v>
      </c>
    </row>
    <row r="14923" spans="52:54" ht="15.75" customHeight="1">
      <c r="AZ14923" s="138">
        <f t="shared" ca="1" si="242"/>
        <v>315000</v>
      </c>
      <c r="BA14923" s="138">
        <f t="shared" ca="1" si="243"/>
        <v>314999</v>
      </c>
      <c r="BB14923" s="138">
        <f t="shared" ca="1" si="244"/>
        <v>1</v>
      </c>
    </row>
    <row r="14924" spans="52:54" ht="15.75" customHeight="1">
      <c r="AZ14924" s="138">
        <f t="shared" ca="1" si="242"/>
        <v>243000</v>
      </c>
      <c r="BA14924" s="138">
        <f t="shared" ca="1" si="243"/>
        <v>242999</v>
      </c>
      <c r="BB14924" s="138">
        <f t="shared" ca="1" si="244"/>
        <v>1</v>
      </c>
    </row>
    <row r="14925" spans="52:54" ht="15.75" customHeight="1">
      <c r="AZ14925" s="138">
        <f t="shared" ca="1" si="242"/>
        <v>222000</v>
      </c>
      <c r="BA14925" s="138">
        <f t="shared" ca="1" si="243"/>
        <v>221999</v>
      </c>
      <c r="BB14925" s="138">
        <f t="shared" ca="1" si="244"/>
        <v>1</v>
      </c>
    </row>
    <row r="14926" spans="52:54" ht="15.75" customHeight="1">
      <c r="AZ14926" s="138">
        <f t="shared" ca="1" si="242"/>
        <v>146000</v>
      </c>
      <c r="BA14926" s="138">
        <f t="shared" ca="1" si="243"/>
        <v>145999</v>
      </c>
      <c r="BB14926" s="138">
        <f t="shared" ca="1" si="244"/>
        <v>1</v>
      </c>
    </row>
    <row r="14927" spans="52:54" ht="15.75" customHeight="1">
      <c r="AZ14927" s="138">
        <f t="shared" ca="1" si="242"/>
        <v>203000</v>
      </c>
      <c r="BA14927" s="138">
        <f t="shared" ca="1" si="243"/>
        <v>202999</v>
      </c>
      <c r="BB14927" s="138">
        <f t="shared" ca="1" si="244"/>
        <v>1</v>
      </c>
    </row>
    <row r="14928" spans="52:54" ht="15.75" customHeight="1">
      <c r="AZ14928" s="138">
        <f t="shared" ca="1" si="242"/>
        <v>345000</v>
      </c>
      <c r="BA14928" s="138">
        <f t="shared" ca="1" si="243"/>
        <v>344999</v>
      </c>
      <c r="BB14928" s="138">
        <f t="shared" ca="1" si="244"/>
        <v>1</v>
      </c>
    </row>
    <row r="14929" spans="52:54" ht="15.75" customHeight="1">
      <c r="AZ14929" s="138">
        <f t="shared" ca="1" si="242"/>
        <v>329000</v>
      </c>
      <c r="BA14929" s="138">
        <f t="shared" ca="1" si="243"/>
        <v>328999</v>
      </c>
      <c r="BB14929" s="138">
        <f t="shared" ca="1" si="244"/>
        <v>1</v>
      </c>
    </row>
    <row r="14930" spans="52:54" ht="15.75" customHeight="1">
      <c r="AZ14930" s="138">
        <f t="shared" ca="1" si="242"/>
        <v>166000</v>
      </c>
      <c r="BA14930" s="138">
        <f t="shared" ca="1" si="243"/>
        <v>165999</v>
      </c>
      <c r="BB14930" s="138">
        <f t="shared" ca="1" si="244"/>
        <v>1</v>
      </c>
    </row>
    <row r="14931" spans="52:54" ht="15.75" customHeight="1">
      <c r="AZ14931" s="138">
        <f t="shared" ca="1" si="242"/>
        <v>383000</v>
      </c>
      <c r="BA14931" s="138">
        <f t="shared" ca="1" si="243"/>
        <v>382999</v>
      </c>
      <c r="BB14931" s="138">
        <f t="shared" ca="1" si="244"/>
        <v>1</v>
      </c>
    </row>
    <row r="14932" spans="52:54" ht="15.75" customHeight="1">
      <c r="AZ14932" s="138">
        <f t="shared" ca="1" si="242"/>
        <v>170000</v>
      </c>
      <c r="BA14932" s="138">
        <f t="shared" ca="1" si="243"/>
        <v>169999</v>
      </c>
      <c r="BB14932" s="138">
        <f t="shared" ca="1" si="244"/>
        <v>1</v>
      </c>
    </row>
    <row r="14933" spans="52:54" ht="15.75" customHeight="1">
      <c r="AZ14933" s="138">
        <f t="shared" ca="1" si="242"/>
        <v>302000</v>
      </c>
      <c r="BA14933" s="138">
        <f t="shared" ca="1" si="243"/>
        <v>301999</v>
      </c>
      <c r="BB14933" s="138">
        <f t="shared" ca="1" si="244"/>
        <v>1</v>
      </c>
    </row>
    <row r="14934" spans="52:54" ht="15.75" customHeight="1">
      <c r="AZ14934" s="138">
        <f t="shared" ca="1" si="242"/>
        <v>381000</v>
      </c>
      <c r="BA14934" s="138">
        <f t="shared" ca="1" si="243"/>
        <v>380999</v>
      </c>
      <c r="BB14934" s="138">
        <f t="shared" ca="1" si="244"/>
        <v>1</v>
      </c>
    </row>
    <row r="14935" spans="52:54" ht="15.75" customHeight="1">
      <c r="AZ14935" s="138">
        <f t="shared" ca="1" si="242"/>
        <v>209000</v>
      </c>
      <c r="BA14935" s="138">
        <f t="shared" ca="1" si="243"/>
        <v>208999</v>
      </c>
      <c r="BB14935" s="138">
        <f t="shared" ca="1" si="244"/>
        <v>1</v>
      </c>
    </row>
    <row r="14936" spans="52:54" ht="15.75" customHeight="1">
      <c r="AZ14936" s="138">
        <f t="shared" ca="1" si="242"/>
        <v>296000</v>
      </c>
      <c r="BA14936" s="138">
        <f t="shared" ca="1" si="243"/>
        <v>295999</v>
      </c>
      <c r="BB14936" s="138">
        <f t="shared" ca="1" si="244"/>
        <v>1</v>
      </c>
    </row>
    <row r="14937" spans="52:54" ht="15.75" customHeight="1">
      <c r="AZ14937" s="138">
        <f t="shared" ca="1" si="242"/>
        <v>363000</v>
      </c>
      <c r="BA14937" s="138">
        <f t="shared" ca="1" si="243"/>
        <v>362999</v>
      </c>
      <c r="BB14937" s="138">
        <f t="shared" ca="1" si="244"/>
        <v>1</v>
      </c>
    </row>
    <row r="14938" spans="52:54" ht="15.75" customHeight="1">
      <c r="AZ14938" s="138">
        <f t="shared" ca="1" si="242"/>
        <v>316000</v>
      </c>
      <c r="BA14938" s="138">
        <f t="shared" ca="1" si="243"/>
        <v>315999</v>
      </c>
      <c r="BB14938" s="138">
        <f t="shared" ca="1" si="244"/>
        <v>1</v>
      </c>
    </row>
    <row r="14939" spans="52:54" ht="15.75" customHeight="1">
      <c r="AZ14939" s="138">
        <f t="shared" ca="1" si="242"/>
        <v>326000</v>
      </c>
      <c r="BA14939" s="138">
        <f t="shared" ca="1" si="243"/>
        <v>325999</v>
      </c>
      <c r="BB14939" s="138">
        <f t="shared" ca="1" si="244"/>
        <v>1</v>
      </c>
    </row>
    <row r="14940" spans="52:54" ht="15.75" customHeight="1">
      <c r="AZ14940" s="138">
        <f t="shared" ca="1" si="242"/>
        <v>204000</v>
      </c>
      <c r="BA14940" s="138">
        <f t="shared" ca="1" si="243"/>
        <v>203999</v>
      </c>
      <c r="BB14940" s="138">
        <f t="shared" ca="1" si="244"/>
        <v>1</v>
      </c>
    </row>
    <row r="14941" spans="52:54" ht="15.75" customHeight="1">
      <c r="AZ14941" s="138">
        <f t="shared" ca="1" si="242"/>
        <v>123000</v>
      </c>
      <c r="BA14941" s="138">
        <f t="shared" ca="1" si="243"/>
        <v>122999</v>
      </c>
      <c r="BB14941" s="138">
        <f t="shared" ca="1" si="244"/>
        <v>1</v>
      </c>
    </row>
    <row r="14942" spans="52:54" ht="15.75" customHeight="1">
      <c r="AZ14942" s="138">
        <f t="shared" ca="1" si="242"/>
        <v>319000</v>
      </c>
      <c r="BA14942" s="138">
        <f t="shared" ca="1" si="243"/>
        <v>318999</v>
      </c>
      <c r="BB14942" s="138">
        <f t="shared" ca="1" si="244"/>
        <v>1</v>
      </c>
    </row>
    <row r="14943" spans="52:54" ht="15.75" customHeight="1">
      <c r="AZ14943" s="138">
        <f t="shared" ca="1" si="242"/>
        <v>120000</v>
      </c>
      <c r="BA14943" s="138">
        <f t="shared" ca="1" si="243"/>
        <v>119999</v>
      </c>
      <c r="BB14943" s="138">
        <f t="shared" ca="1" si="244"/>
        <v>1</v>
      </c>
    </row>
    <row r="14944" spans="52:54" ht="15.75" customHeight="1">
      <c r="AZ14944" s="138">
        <f t="shared" ca="1" si="242"/>
        <v>308000</v>
      </c>
      <c r="BA14944" s="138">
        <f t="shared" ca="1" si="243"/>
        <v>307999</v>
      </c>
      <c r="BB14944" s="138">
        <f t="shared" ca="1" si="244"/>
        <v>1</v>
      </c>
    </row>
    <row r="14945" spans="52:54" ht="15.75" customHeight="1">
      <c r="AZ14945" s="138">
        <f t="shared" ca="1" si="242"/>
        <v>372000</v>
      </c>
      <c r="BA14945" s="138">
        <f t="shared" ca="1" si="243"/>
        <v>371999</v>
      </c>
      <c r="BB14945" s="138">
        <f t="shared" ca="1" si="244"/>
        <v>1</v>
      </c>
    </row>
    <row r="14946" spans="52:54" ht="15.75" customHeight="1">
      <c r="AZ14946" s="138">
        <f t="shared" ca="1" si="242"/>
        <v>241000</v>
      </c>
      <c r="BA14946" s="138">
        <f t="shared" ca="1" si="243"/>
        <v>240999</v>
      </c>
      <c r="BB14946" s="138">
        <f t="shared" ca="1" si="244"/>
        <v>1</v>
      </c>
    </row>
    <row r="14947" spans="52:54" ht="15.75" customHeight="1">
      <c r="AZ14947" s="138">
        <f t="shared" ca="1" si="242"/>
        <v>311000</v>
      </c>
      <c r="BA14947" s="138">
        <f t="shared" ca="1" si="243"/>
        <v>310999</v>
      </c>
      <c r="BB14947" s="138">
        <f t="shared" ca="1" si="244"/>
        <v>1</v>
      </c>
    </row>
    <row r="14948" spans="52:54" ht="15.75" customHeight="1">
      <c r="AZ14948" s="138">
        <f t="shared" ca="1" si="242"/>
        <v>122000</v>
      </c>
      <c r="BA14948" s="138">
        <f t="shared" ca="1" si="243"/>
        <v>121999</v>
      </c>
      <c r="BB14948" s="138">
        <f t="shared" ca="1" si="244"/>
        <v>1</v>
      </c>
    </row>
    <row r="14949" spans="52:54" ht="15.75" customHeight="1">
      <c r="AZ14949" s="138">
        <f t="shared" ca="1" si="242"/>
        <v>228000</v>
      </c>
      <c r="BA14949" s="138">
        <f t="shared" ca="1" si="243"/>
        <v>227999</v>
      </c>
      <c r="BB14949" s="138">
        <f t="shared" ca="1" si="244"/>
        <v>1</v>
      </c>
    </row>
    <row r="14950" spans="52:54" ht="15.75" customHeight="1">
      <c r="AZ14950" s="138">
        <f t="shared" ca="1" si="242"/>
        <v>318000</v>
      </c>
      <c r="BA14950" s="138">
        <f t="shared" ca="1" si="243"/>
        <v>317999</v>
      </c>
      <c r="BB14950" s="138">
        <f t="shared" ca="1" si="244"/>
        <v>1</v>
      </c>
    </row>
    <row r="14951" spans="52:54" ht="15.75" customHeight="1">
      <c r="AZ14951" s="138">
        <f t="shared" ca="1" si="242"/>
        <v>165000</v>
      </c>
      <c r="BA14951" s="138">
        <f t="shared" ca="1" si="243"/>
        <v>164999</v>
      </c>
      <c r="BB14951" s="138">
        <f t="shared" ca="1" si="244"/>
        <v>1</v>
      </c>
    </row>
    <row r="14952" spans="52:54" ht="15.75" customHeight="1">
      <c r="AZ14952" s="138">
        <f t="shared" ca="1" si="242"/>
        <v>312000</v>
      </c>
      <c r="BA14952" s="138">
        <f t="shared" ca="1" si="243"/>
        <v>311999</v>
      </c>
      <c r="BB14952" s="138">
        <f t="shared" ca="1" si="244"/>
        <v>1</v>
      </c>
    </row>
    <row r="14953" spans="52:54" ht="15.75" customHeight="1">
      <c r="AZ14953" s="138">
        <f t="shared" ca="1" si="242"/>
        <v>258000</v>
      </c>
      <c r="BA14953" s="138">
        <f t="shared" ca="1" si="243"/>
        <v>257999</v>
      </c>
      <c r="BB14953" s="138">
        <f t="shared" ca="1" si="244"/>
        <v>1</v>
      </c>
    </row>
    <row r="14954" spans="52:54" ht="15.75" customHeight="1">
      <c r="AZ14954" s="138">
        <f t="shared" ca="1" si="242"/>
        <v>194000</v>
      </c>
      <c r="BA14954" s="138">
        <f t="shared" ca="1" si="243"/>
        <v>193999</v>
      </c>
      <c r="BB14954" s="138">
        <f t="shared" ca="1" si="244"/>
        <v>1</v>
      </c>
    </row>
    <row r="14955" spans="52:54" ht="15.75" customHeight="1">
      <c r="AZ14955" s="138">
        <f t="shared" ca="1" si="242"/>
        <v>350000</v>
      </c>
      <c r="BA14955" s="138">
        <f t="shared" ca="1" si="243"/>
        <v>349999</v>
      </c>
      <c r="BB14955" s="138">
        <f t="shared" ca="1" si="244"/>
        <v>1</v>
      </c>
    </row>
    <row r="14956" spans="52:54" ht="15.75" customHeight="1">
      <c r="AZ14956" s="138">
        <f t="shared" ca="1" si="242"/>
        <v>227000</v>
      </c>
      <c r="BA14956" s="138">
        <f t="shared" ca="1" si="243"/>
        <v>226999</v>
      </c>
      <c r="BB14956" s="138">
        <f t="shared" ca="1" si="244"/>
        <v>1</v>
      </c>
    </row>
    <row r="14957" spans="52:54" ht="15.75" customHeight="1">
      <c r="AZ14957" s="138">
        <f t="shared" ca="1" si="242"/>
        <v>238000</v>
      </c>
      <c r="BA14957" s="138">
        <f t="shared" ca="1" si="243"/>
        <v>237999</v>
      </c>
      <c r="BB14957" s="138">
        <f t="shared" ca="1" si="244"/>
        <v>1</v>
      </c>
    </row>
    <row r="14958" spans="52:54" ht="15.75" customHeight="1">
      <c r="AZ14958" s="138">
        <f t="shared" ca="1" si="242"/>
        <v>130000</v>
      </c>
      <c r="BA14958" s="138">
        <f t="shared" ca="1" si="243"/>
        <v>129999</v>
      </c>
      <c r="BB14958" s="138">
        <f t="shared" ca="1" si="244"/>
        <v>1</v>
      </c>
    </row>
    <row r="14959" spans="52:54" ht="15.75" customHeight="1">
      <c r="AZ14959" s="138">
        <f t="shared" ca="1" si="242"/>
        <v>201000</v>
      </c>
      <c r="BA14959" s="138">
        <f t="shared" ca="1" si="243"/>
        <v>200999</v>
      </c>
      <c r="BB14959" s="138">
        <f t="shared" ca="1" si="244"/>
        <v>1</v>
      </c>
    </row>
    <row r="14960" spans="52:54" ht="15.75" customHeight="1">
      <c r="AZ14960" s="138">
        <f t="shared" ca="1" si="242"/>
        <v>236000</v>
      </c>
      <c r="BA14960" s="138">
        <f t="shared" ca="1" si="243"/>
        <v>235999</v>
      </c>
      <c r="BB14960" s="138">
        <f t="shared" ca="1" si="244"/>
        <v>1</v>
      </c>
    </row>
    <row r="14961" spans="52:54" ht="15.75" customHeight="1">
      <c r="AZ14961" s="138">
        <f t="shared" ca="1" si="242"/>
        <v>386000</v>
      </c>
      <c r="BA14961" s="138">
        <f t="shared" ca="1" si="243"/>
        <v>385999</v>
      </c>
      <c r="BB14961" s="138">
        <f t="shared" ca="1" si="244"/>
        <v>1</v>
      </c>
    </row>
    <row r="14962" spans="52:54" ht="15.75" customHeight="1">
      <c r="AZ14962" s="138">
        <f t="shared" ca="1" si="242"/>
        <v>195000</v>
      </c>
      <c r="BA14962" s="138">
        <f t="shared" ca="1" si="243"/>
        <v>194999</v>
      </c>
      <c r="BB14962" s="138">
        <f t="shared" ca="1" si="244"/>
        <v>1</v>
      </c>
    </row>
    <row r="14963" spans="52:54" ht="15.75" customHeight="1">
      <c r="AZ14963" s="138">
        <f t="shared" ca="1" si="242"/>
        <v>202000</v>
      </c>
      <c r="BA14963" s="138">
        <f t="shared" ca="1" si="243"/>
        <v>201999</v>
      </c>
      <c r="BB14963" s="138">
        <f t="shared" ca="1" si="244"/>
        <v>1</v>
      </c>
    </row>
    <row r="14964" spans="52:54" ht="15.75" customHeight="1">
      <c r="AZ14964" s="138">
        <f t="shared" ca="1" si="242"/>
        <v>198000</v>
      </c>
      <c r="BA14964" s="138">
        <f t="shared" ca="1" si="243"/>
        <v>197999</v>
      </c>
      <c r="BB14964" s="138">
        <f t="shared" ca="1" si="244"/>
        <v>1</v>
      </c>
    </row>
    <row r="14965" spans="52:54" ht="15.75" customHeight="1">
      <c r="AZ14965" s="138">
        <f t="shared" ca="1" si="242"/>
        <v>311000</v>
      </c>
      <c r="BA14965" s="138">
        <f t="shared" ca="1" si="243"/>
        <v>310999</v>
      </c>
      <c r="BB14965" s="138">
        <f t="shared" ca="1" si="244"/>
        <v>1</v>
      </c>
    </row>
    <row r="14966" spans="52:54" ht="15.75" customHeight="1">
      <c r="AZ14966" s="138">
        <f t="shared" ca="1" si="242"/>
        <v>263000</v>
      </c>
      <c r="BA14966" s="138">
        <f t="shared" ca="1" si="243"/>
        <v>262999</v>
      </c>
      <c r="BB14966" s="138">
        <f t="shared" ca="1" si="244"/>
        <v>1</v>
      </c>
    </row>
    <row r="14967" spans="52:54" ht="15.75" customHeight="1">
      <c r="AZ14967" s="138">
        <f t="shared" ca="1" si="242"/>
        <v>235000</v>
      </c>
      <c r="BA14967" s="138">
        <f t="shared" ca="1" si="243"/>
        <v>234999</v>
      </c>
      <c r="BB14967" s="138">
        <f t="shared" ca="1" si="244"/>
        <v>1</v>
      </c>
    </row>
    <row r="14968" spans="52:54" ht="15.75" customHeight="1">
      <c r="AZ14968" s="138">
        <f t="shared" ca="1" si="242"/>
        <v>134000</v>
      </c>
      <c r="BA14968" s="138">
        <f t="shared" ca="1" si="243"/>
        <v>133999</v>
      </c>
      <c r="BB14968" s="138">
        <f t="shared" ca="1" si="244"/>
        <v>1</v>
      </c>
    </row>
    <row r="14969" spans="52:54" ht="15.75" customHeight="1">
      <c r="AZ14969" s="138">
        <f t="shared" ca="1" si="242"/>
        <v>108000</v>
      </c>
      <c r="BA14969" s="138">
        <f t="shared" ca="1" si="243"/>
        <v>107999</v>
      </c>
      <c r="BB14969" s="138">
        <f t="shared" ca="1" si="244"/>
        <v>1</v>
      </c>
    </row>
    <row r="14970" spans="52:54" ht="15.75" customHeight="1">
      <c r="AZ14970" s="138">
        <f t="shared" ca="1" si="242"/>
        <v>156000</v>
      </c>
      <c r="BA14970" s="138">
        <f t="shared" ca="1" si="243"/>
        <v>155999</v>
      </c>
      <c r="BB14970" s="138">
        <f t="shared" ca="1" si="244"/>
        <v>1</v>
      </c>
    </row>
    <row r="14971" spans="52:54" ht="15.75" customHeight="1">
      <c r="AZ14971" s="138">
        <f t="shared" ca="1" si="242"/>
        <v>286000</v>
      </c>
      <c r="BA14971" s="138">
        <f t="shared" ca="1" si="243"/>
        <v>285999</v>
      </c>
      <c r="BB14971" s="138">
        <f t="shared" ca="1" si="244"/>
        <v>1</v>
      </c>
    </row>
    <row r="14972" spans="52:54" ht="15.75" customHeight="1">
      <c r="AZ14972" s="138">
        <f t="shared" ca="1" si="242"/>
        <v>352000</v>
      </c>
      <c r="BA14972" s="138">
        <f t="shared" ca="1" si="243"/>
        <v>351999</v>
      </c>
      <c r="BB14972" s="138">
        <f t="shared" ca="1" si="244"/>
        <v>1</v>
      </c>
    </row>
    <row r="14973" spans="52:54" ht="15.75" customHeight="1">
      <c r="AZ14973" s="138">
        <f t="shared" ca="1" si="242"/>
        <v>181000</v>
      </c>
      <c r="BA14973" s="138">
        <f t="shared" ca="1" si="243"/>
        <v>180999</v>
      </c>
      <c r="BB14973" s="138">
        <f t="shared" ca="1" si="244"/>
        <v>1</v>
      </c>
    </row>
    <row r="14974" spans="52:54" ht="15.75" customHeight="1">
      <c r="AZ14974" s="138">
        <f t="shared" ca="1" si="242"/>
        <v>386000</v>
      </c>
      <c r="BA14974" s="138">
        <f t="shared" ca="1" si="243"/>
        <v>385999</v>
      </c>
      <c r="BB14974" s="138">
        <f t="shared" ca="1" si="244"/>
        <v>1</v>
      </c>
    </row>
    <row r="14975" spans="52:54" ht="15.75" customHeight="1">
      <c r="AZ14975" s="138">
        <f t="shared" ca="1" si="242"/>
        <v>293000</v>
      </c>
      <c r="BA14975" s="138">
        <f t="shared" ca="1" si="243"/>
        <v>292999</v>
      </c>
      <c r="BB14975" s="138">
        <f t="shared" ca="1" si="244"/>
        <v>1</v>
      </c>
    </row>
    <row r="14976" spans="52:54" ht="15.75" customHeight="1">
      <c r="AZ14976" s="138">
        <f t="shared" ca="1" si="242"/>
        <v>374000</v>
      </c>
      <c r="BA14976" s="138">
        <f t="shared" ca="1" si="243"/>
        <v>373999</v>
      </c>
      <c r="BB14976" s="138">
        <f t="shared" ca="1" si="244"/>
        <v>1</v>
      </c>
    </row>
    <row r="14977" spans="52:54" ht="15.75" customHeight="1">
      <c r="AZ14977" s="138">
        <f t="shared" ca="1" si="242"/>
        <v>365000</v>
      </c>
      <c r="BA14977" s="138">
        <f t="shared" ca="1" si="243"/>
        <v>364999</v>
      </c>
      <c r="BB14977" s="138">
        <f t="shared" ca="1" si="244"/>
        <v>1</v>
      </c>
    </row>
    <row r="14978" spans="52:54" ht="15.75" customHeight="1">
      <c r="AZ14978" s="138">
        <f t="shared" ca="1" si="242"/>
        <v>205000</v>
      </c>
      <c r="BA14978" s="138">
        <f t="shared" ca="1" si="243"/>
        <v>204999</v>
      </c>
      <c r="BB14978" s="138">
        <f t="shared" ca="1" si="244"/>
        <v>1</v>
      </c>
    </row>
    <row r="14979" spans="52:54" ht="15.75" customHeight="1">
      <c r="AZ14979" s="138">
        <f t="shared" ca="1" si="242"/>
        <v>104000</v>
      </c>
      <c r="BA14979" s="138">
        <f t="shared" ca="1" si="243"/>
        <v>103999</v>
      </c>
      <c r="BB14979" s="138">
        <f t="shared" ca="1" si="244"/>
        <v>1</v>
      </c>
    </row>
    <row r="14980" spans="52:54" ht="15.75" customHeight="1">
      <c r="AZ14980" s="138">
        <f t="shared" ca="1" si="242"/>
        <v>373000</v>
      </c>
      <c r="BA14980" s="138">
        <f t="shared" ca="1" si="243"/>
        <v>372999</v>
      </c>
      <c r="BB14980" s="138">
        <f t="shared" ca="1" si="244"/>
        <v>1</v>
      </c>
    </row>
    <row r="14981" spans="52:54" ht="15.75" customHeight="1">
      <c r="AZ14981" s="138">
        <f t="shared" ca="1" si="242"/>
        <v>218000</v>
      </c>
      <c r="BA14981" s="138">
        <f t="shared" ca="1" si="243"/>
        <v>217999</v>
      </c>
      <c r="BB14981" s="138">
        <f t="shared" ca="1" si="244"/>
        <v>1</v>
      </c>
    </row>
    <row r="14982" spans="52:54" ht="15.75" customHeight="1">
      <c r="AZ14982" s="138">
        <f t="shared" ca="1" si="242"/>
        <v>365000</v>
      </c>
      <c r="BA14982" s="138">
        <f t="shared" ca="1" si="243"/>
        <v>364999</v>
      </c>
      <c r="BB14982" s="138">
        <f t="shared" ca="1" si="244"/>
        <v>1</v>
      </c>
    </row>
    <row r="14983" spans="52:54" ht="15.75" customHeight="1">
      <c r="AZ14983" s="138">
        <f t="shared" ca="1" si="242"/>
        <v>203000</v>
      </c>
      <c r="BA14983" s="138">
        <f t="shared" ca="1" si="243"/>
        <v>202999</v>
      </c>
      <c r="BB14983" s="138">
        <f t="shared" ca="1" si="244"/>
        <v>1</v>
      </c>
    </row>
    <row r="14984" spans="52:54" ht="15.75" customHeight="1">
      <c r="AZ14984" s="138">
        <f t="shared" ca="1" si="242"/>
        <v>185000</v>
      </c>
      <c r="BA14984" s="138">
        <f t="shared" ca="1" si="243"/>
        <v>184999</v>
      </c>
      <c r="BB14984" s="138">
        <f t="shared" ca="1" si="244"/>
        <v>1</v>
      </c>
    </row>
    <row r="14985" spans="52:54" ht="15.75" customHeight="1">
      <c r="AZ14985" s="138">
        <f t="shared" ca="1" si="242"/>
        <v>326000</v>
      </c>
      <c r="BA14985" s="138">
        <f t="shared" ca="1" si="243"/>
        <v>325999</v>
      </c>
      <c r="BB14985" s="138">
        <f t="shared" ca="1" si="244"/>
        <v>1</v>
      </c>
    </row>
    <row r="14986" spans="52:54" ht="15.75" customHeight="1">
      <c r="AZ14986" s="138">
        <f t="shared" ca="1" si="242"/>
        <v>258000</v>
      </c>
      <c r="BA14986" s="138">
        <f t="shared" ca="1" si="243"/>
        <v>257999</v>
      </c>
      <c r="BB14986" s="138">
        <f t="shared" ca="1" si="244"/>
        <v>1</v>
      </c>
    </row>
    <row r="14987" spans="52:54" ht="15.75" customHeight="1">
      <c r="AZ14987" s="138">
        <f t="shared" ca="1" si="242"/>
        <v>189000</v>
      </c>
      <c r="BA14987" s="138">
        <f t="shared" ca="1" si="243"/>
        <v>188999</v>
      </c>
      <c r="BB14987" s="138">
        <f t="shared" ca="1" si="244"/>
        <v>1</v>
      </c>
    </row>
    <row r="14988" spans="52:54" ht="15.75" customHeight="1">
      <c r="AZ14988" s="138">
        <f t="shared" ca="1" si="242"/>
        <v>288000</v>
      </c>
      <c r="BA14988" s="138">
        <f t="shared" ca="1" si="243"/>
        <v>287999</v>
      </c>
      <c r="BB14988" s="138">
        <f t="shared" ca="1" si="244"/>
        <v>1</v>
      </c>
    </row>
    <row r="14989" spans="52:54" ht="15.75" customHeight="1">
      <c r="AZ14989" s="138">
        <f t="shared" ca="1" si="242"/>
        <v>148000</v>
      </c>
      <c r="BA14989" s="138">
        <f t="shared" ca="1" si="243"/>
        <v>147999</v>
      </c>
      <c r="BB14989" s="138">
        <f t="shared" ca="1" si="244"/>
        <v>1</v>
      </c>
    </row>
    <row r="14990" spans="52:54" ht="15.75" customHeight="1">
      <c r="AZ14990" s="138">
        <f t="shared" ca="1" si="242"/>
        <v>157000</v>
      </c>
      <c r="BA14990" s="138">
        <f t="shared" ca="1" si="243"/>
        <v>156999</v>
      </c>
      <c r="BB14990" s="138">
        <f t="shared" ca="1" si="244"/>
        <v>1</v>
      </c>
    </row>
    <row r="14991" spans="52:54" ht="15.75" customHeight="1">
      <c r="AZ14991" s="138">
        <f t="shared" ca="1" si="242"/>
        <v>131000</v>
      </c>
      <c r="BA14991" s="138">
        <f t="shared" ca="1" si="243"/>
        <v>130999</v>
      </c>
      <c r="BB14991" s="138">
        <f t="shared" ca="1" si="244"/>
        <v>1</v>
      </c>
    </row>
    <row r="14992" spans="52:54" ht="15.75" customHeight="1">
      <c r="AZ14992" s="138">
        <f t="shared" ca="1" si="242"/>
        <v>304000</v>
      </c>
      <c r="BA14992" s="138">
        <f t="shared" ca="1" si="243"/>
        <v>303999</v>
      </c>
      <c r="BB14992" s="138">
        <f t="shared" ca="1" si="244"/>
        <v>1</v>
      </c>
    </row>
    <row r="14993" spans="52:54" ht="15.75" customHeight="1">
      <c r="AZ14993" s="138">
        <f t="shared" ca="1" si="242"/>
        <v>334000</v>
      </c>
      <c r="BA14993" s="138">
        <f t="shared" ca="1" si="243"/>
        <v>333999</v>
      </c>
      <c r="BB14993" s="138">
        <f t="shared" ca="1" si="244"/>
        <v>1</v>
      </c>
    </row>
    <row r="14994" spans="52:54" ht="15.75" customHeight="1">
      <c r="AZ14994" s="138">
        <f t="shared" ca="1" si="242"/>
        <v>109000</v>
      </c>
      <c r="BA14994" s="138">
        <f t="shared" ca="1" si="243"/>
        <v>108999</v>
      </c>
      <c r="BB14994" s="138">
        <f t="shared" ca="1" si="244"/>
        <v>1</v>
      </c>
    </row>
    <row r="14995" spans="52:54" ht="15.75" customHeight="1">
      <c r="AZ14995" s="138">
        <f t="shared" ca="1" si="242"/>
        <v>166000</v>
      </c>
      <c r="BA14995" s="138">
        <f t="shared" ca="1" si="243"/>
        <v>165999</v>
      </c>
      <c r="BB14995" s="138">
        <f t="shared" ca="1" si="244"/>
        <v>1</v>
      </c>
    </row>
    <row r="14996" spans="52:54" ht="15.75" customHeight="1">
      <c r="AZ14996" s="138">
        <f t="shared" ca="1" si="242"/>
        <v>266000</v>
      </c>
      <c r="BA14996" s="138">
        <f t="shared" ca="1" si="243"/>
        <v>265999</v>
      </c>
      <c r="BB14996" s="138">
        <f t="shared" ca="1" si="244"/>
        <v>1</v>
      </c>
    </row>
    <row r="14997" spans="52:54" ht="15.75" customHeight="1">
      <c r="AZ14997" s="138">
        <f t="shared" ca="1" si="242"/>
        <v>331000</v>
      </c>
      <c r="BA14997" s="138">
        <f t="shared" ca="1" si="243"/>
        <v>330999</v>
      </c>
      <c r="BB14997" s="138">
        <f t="shared" ca="1" si="244"/>
        <v>1</v>
      </c>
    </row>
    <row r="14998" spans="52:54" ht="15.75" customHeight="1">
      <c r="AZ14998" s="138">
        <f t="shared" ca="1" si="242"/>
        <v>291000</v>
      </c>
      <c r="BA14998" s="138">
        <f t="shared" ca="1" si="243"/>
        <v>290999</v>
      </c>
      <c r="BB14998" s="138">
        <f t="shared" ca="1" si="244"/>
        <v>1</v>
      </c>
    </row>
    <row r="14999" spans="52:54" ht="15.75" customHeight="1">
      <c r="AZ14999" s="138">
        <f t="shared" ca="1" si="242"/>
        <v>227000</v>
      </c>
      <c r="BA14999" s="138">
        <f t="shared" ca="1" si="243"/>
        <v>226999</v>
      </c>
      <c r="BB14999" s="138">
        <f t="shared" ca="1" si="244"/>
        <v>1</v>
      </c>
    </row>
    <row r="15000" spans="52:54" ht="15.75" customHeight="1">
      <c r="AZ15000" s="138">
        <f t="shared" ca="1" si="242"/>
        <v>354000</v>
      </c>
      <c r="BA15000" s="138">
        <f t="shared" ca="1" si="243"/>
        <v>353999</v>
      </c>
      <c r="BB15000" s="138">
        <f t="shared" ca="1" si="244"/>
        <v>1</v>
      </c>
    </row>
    <row r="15001" spans="52:54" ht="15.75" customHeight="1">
      <c r="AZ15001" s="138">
        <f t="shared" ca="1" si="242"/>
        <v>229000</v>
      </c>
      <c r="BA15001" s="138">
        <f t="shared" ca="1" si="243"/>
        <v>228999</v>
      </c>
      <c r="BB15001" s="138">
        <f t="shared" ca="1" si="244"/>
        <v>1</v>
      </c>
    </row>
    <row r="15002" spans="52:54" ht="15.75" customHeight="1">
      <c r="AZ15002" s="138">
        <f t="shared" ca="1" si="242"/>
        <v>270000</v>
      </c>
      <c r="BA15002" s="138">
        <f t="shared" ca="1" si="243"/>
        <v>269999</v>
      </c>
      <c r="BB15002" s="138">
        <f t="shared" ca="1" si="244"/>
        <v>1</v>
      </c>
    </row>
    <row r="15003" spans="52:54" ht="15.75" customHeight="1">
      <c r="AZ15003" s="138">
        <f t="shared" ca="1" si="242"/>
        <v>358000</v>
      </c>
      <c r="BA15003" s="138">
        <f t="shared" ca="1" si="243"/>
        <v>357999</v>
      </c>
      <c r="BB15003" s="138">
        <f t="shared" ca="1" si="244"/>
        <v>1</v>
      </c>
    </row>
    <row r="15004" spans="52:54" ht="15.75" customHeight="1">
      <c r="AZ15004" s="138">
        <f t="shared" ca="1" si="242"/>
        <v>295000</v>
      </c>
      <c r="BA15004" s="138">
        <f t="shared" ca="1" si="243"/>
        <v>294999</v>
      </c>
      <c r="BB15004" s="138">
        <f t="shared" ca="1" si="244"/>
        <v>1</v>
      </c>
    </row>
    <row r="15005" spans="52:54" ht="15.75" customHeight="1">
      <c r="AZ15005" s="138">
        <f t="shared" ca="1" si="242"/>
        <v>390000</v>
      </c>
      <c r="BA15005" s="138">
        <f t="shared" ca="1" si="243"/>
        <v>389999</v>
      </c>
      <c r="BB15005" s="138">
        <f t="shared" ca="1" si="244"/>
        <v>1</v>
      </c>
    </row>
    <row r="15006" spans="52:54" ht="15.75" customHeight="1">
      <c r="AZ15006" s="138">
        <f t="shared" ca="1" si="242"/>
        <v>371000</v>
      </c>
      <c r="BA15006" s="138">
        <f t="shared" ca="1" si="243"/>
        <v>370999</v>
      </c>
      <c r="BB15006" s="138">
        <f t="shared" ca="1" si="244"/>
        <v>1</v>
      </c>
    </row>
    <row r="15007" spans="52:54" ht="15.75" customHeight="1">
      <c r="AZ15007" s="138">
        <f t="shared" ca="1" si="242"/>
        <v>133000</v>
      </c>
      <c r="BA15007" s="138">
        <f t="shared" ca="1" si="243"/>
        <v>132999</v>
      </c>
      <c r="BB15007" s="138">
        <f t="shared" ca="1" si="244"/>
        <v>1</v>
      </c>
    </row>
    <row r="15008" spans="52:54" ht="15.75" customHeight="1">
      <c r="AZ15008" s="138">
        <f t="shared" ca="1" si="242"/>
        <v>346000</v>
      </c>
      <c r="BA15008" s="138">
        <f t="shared" ca="1" si="243"/>
        <v>345999</v>
      </c>
      <c r="BB15008" s="138">
        <f t="shared" ca="1" si="244"/>
        <v>1</v>
      </c>
    </row>
    <row r="15009" spans="52:54" ht="15.75" customHeight="1">
      <c r="AZ15009" s="138">
        <f t="shared" ca="1" si="242"/>
        <v>382000</v>
      </c>
      <c r="BA15009" s="138">
        <f t="shared" ca="1" si="243"/>
        <v>381999</v>
      </c>
      <c r="BB15009" s="138">
        <f t="shared" ca="1" si="244"/>
        <v>1</v>
      </c>
    </row>
    <row r="15010" spans="52:54" ht="15.75" customHeight="1">
      <c r="AZ15010" s="138">
        <f t="shared" ca="1" si="242"/>
        <v>357000</v>
      </c>
      <c r="BA15010" s="138">
        <f t="shared" ca="1" si="243"/>
        <v>356999</v>
      </c>
      <c r="BB15010" s="138">
        <f t="shared" ca="1" si="244"/>
        <v>1</v>
      </c>
    </row>
    <row r="15011" spans="52:54" ht="15.75" customHeight="1">
      <c r="AZ15011" s="138">
        <f t="shared" ca="1" si="242"/>
        <v>242000</v>
      </c>
      <c r="BA15011" s="138">
        <f t="shared" ca="1" si="243"/>
        <v>241999</v>
      </c>
      <c r="BB15011" s="138">
        <f t="shared" ca="1" si="244"/>
        <v>1</v>
      </c>
    </row>
    <row r="15012" spans="52:54" ht="15.75" customHeight="1">
      <c r="AZ15012" s="138">
        <f t="shared" ca="1" si="242"/>
        <v>343000</v>
      </c>
      <c r="BA15012" s="138">
        <f t="shared" ca="1" si="243"/>
        <v>342999</v>
      </c>
      <c r="BB15012" s="138">
        <f t="shared" ca="1" si="244"/>
        <v>1</v>
      </c>
    </row>
    <row r="15013" spans="52:54" ht="15.75" customHeight="1">
      <c r="AZ15013" s="138">
        <f t="shared" ca="1" si="242"/>
        <v>135000</v>
      </c>
      <c r="BA15013" s="138">
        <f t="shared" ca="1" si="243"/>
        <v>134999</v>
      </c>
      <c r="BB15013" s="138">
        <f t="shared" ca="1" si="244"/>
        <v>1</v>
      </c>
    </row>
    <row r="15014" spans="52:54" ht="15.75" customHeight="1">
      <c r="AZ15014" s="138">
        <f t="shared" ca="1" si="242"/>
        <v>313000</v>
      </c>
      <c r="BA15014" s="138">
        <f t="shared" ca="1" si="243"/>
        <v>312999</v>
      </c>
      <c r="BB15014" s="138">
        <f t="shared" ca="1" si="244"/>
        <v>1</v>
      </c>
    </row>
    <row r="15015" spans="52:54" ht="15.75" customHeight="1">
      <c r="AZ15015" s="138">
        <f t="shared" ca="1" si="242"/>
        <v>180000</v>
      </c>
      <c r="BA15015" s="138">
        <f t="shared" ca="1" si="243"/>
        <v>179999</v>
      </c>
      <c r="BB15015" s="138">
        <f t="shared" ca="1" si="244"/>
        <v>1</v>
      </c>
    </row>
    <row r="15016" spans="52:54" ht="15.75" customHeight="1">
      <c r="AZ15016" s="138">
        <f t="shared" ca="1" si="242"/>
        <v>194000</v>
      </c>
      <c r="BA15016" s="138">
        <f t="shared" ca="1" si="243"/>
        <v>193999</v>
      </c>
      <c r="BB15016" s="138">
        <f t="shared" ca="1" si="244"/>
        <v>1</v>
      </c>
    </row>
    <row r="15017" spans="52:54" ht="15.75" customHeight="1">
      <c r="AZ15017" s="138">
        <f t="shared" ca="1" si="242"/>
        <v>160000</v>
      </c>
      <c r="BA15017" s="138">
        <f t="shared" ca="1" si="243"/>
        <v>159999</v>
      </c>
      <c r="BB15017" s="138">
        <f t="shared" ca="1" si="244"/>
        <v>1</v>
      </c>
    </row>
    <row r="15018" spans="52:54" ht="15.75" customHeight="1">
      <c r="AZ15018" s="138">
        <f t="shared" ca="1" si="242"/>
        <v>368000</v>
      </c>
      <c r="BA15018" s="138">
        <f t="shared" ca="1" si="243"/>
        <v>367999</v>
      </c>
      <c r="BB15018" s="138">
        <f t="shared" ca="1" si="244"/>
        <v>1</v>
      </c>
    </row>
    <row r="15019" spans="52:54" ht="15.75" customHeight="1">
      <c r="AZ15019" s="138">
        <f t="shared" ca="1" si="242"/>
        <v>327000</v>
      </c>
      <c r="BA15019" s="138">
        <f t="shared" ca="1" si="243"/>
        <v>326999</v>
      </c>
      <c r="BB15019" s="138">
        <f t="shared" ca="1" si="244"/>
        <v>1</v>
      </c>
    </row>
    <row r="15020" spans="52:54" ht="15.75" customHeight="1">
      <c r="AZ15020" s="138">
        <f t="shared" ca="1" si="242"/>
        <v>181000</v>
      </c>
      <c r="BA15020" s="138">
        <f t="shared" ca="1" si="243"/>
        <v>180999</v>
      </c>
      <c r="BB15020" s="138">
        <f t="shared" ca="1" si="244"/>
        <v>1</v>
      </c>
    </row>
    <row r="15021" spans="52:54" ht="15.75" customHeight="1">
      <c r="AZ15021" s="138">
        <f t="shared" ca="1" si="242"/>
        <v>296000</v>
      </c>
      <c r="BA15021" s="138">
        <f t="shared" ca="1" si="243"/>
        <v>295999</v>
      </c>
      <c r="BB15021" s="138">
        <f t="shared" ca="1" si="244"/>
        <v>1</v>
      </c>
    </row>
    <row r="15022" spans="52:54" ht="15.75" customHeight="1">
      <c r="AZ15022" s="138">
        <f t="shared" ca="1" si="242"/>
        <v>186000</v>
      </c>
      <c r="BA15022" s="138">
        <f t="shared" ca="1" si="243"/>
        <v>185999</v>
      </c>
      <c r="BB15022" s="138">
        <f t="shared" ca="1" si="244"/>
        <v>1</v>
      </c>
    </row>
    <row r="15023" spans="52:54" ht="15.75" customHeight="1">
      <c r="AZ15023" s="138">
        <f t="shared" ca="1" si="242"/>
        <v>161000</v>
      </c>
      <c r="BA15023" s="138">
        <f t="shared" ca="1" si="243"/>
        <v>160999</v>
      </c>
      <c r="BB15023" s="138">
        <f t="shared" ca="1" si="244"/>
        <v>1</v>
      </c>
    </row>
    <row r="15024" spans="52:54" ht="15.75" customHeight="1">
      <c r="AZ15024" s="138">
        <f t="shared" ca="1" si="242"/>
        <v>359000</v>
      </c>
      <c r="BA15024" s="138">
        <f t="shared" ca="1" si="243"/>
        <v>358999</v>
      </c>
      <c r="BB15024" s="138">
        <f t="shared" ca="1" si="244"/>
        <v>1</v>
      </c>
    </row>
    <row r="15025" spans="52:54" ht="15.75" customHeight="1">
      <c r="AZ15025" s="138">
        <f t="shared" ca="1" si="242"/>
        <v>275000</v>
      </c>
      <c r="BA15025" s="138">
        <f t="shared" ca="1" si="243"/>
        <v>274999</v>
      </c>
      <c r="BB15025" s="138">
        <f t="shared" ca="1" si="244"/>
        <v>1</v>
      </c>
    </row>
    <row r="15026" spans="52:54" ht="15.75" customHeight="1">
      <c r="AZ15026" s="138">
        <f t="shared" ca="1" si="242"/>
        <v>182000</v>
      </c>
      <c r="BA15026" s="138">
        <f t="shared" ca="1" si="243"/>
        <v>181999</v>
      </c>
      <c r="BB15026" s="138">
        <f t="shared" ca="1" si="244"/>
        <v>1</v>
      </c>
    </row>
    <row r="15027" spans="52:54" ht="15.75" customHeight="1">
      <c r="AZ15027" s="138">
        <f t="shared" ca="1" si="242"/>
        <v>298000</v>
      </c>
      <c r="BA15027" s="138">
        <f t="shared" ca="1" si="243"/>
        <v>297999</v>
      </c>
      <c r="BB15027" s="138">
        <f t="shared" ca="1" si="244"/>
        <v>1</v>
      </c>
    </row>
    <row r="15028" spans="52:54" ht="15.75" customHeight="1">
      <c r="AZ15028" s="138">
        <f t="shared" ca="1" si="242"/>
        <v>322000</v>
      </c>
      <c r="BA15028" s="138">
        <f t="shared" ca="1" si="243"/>
        <v>321999</v>
      </c>
      <c r="BB15028" s="138">
        <f t="shared" ca="1" si="244"/>
        <v>1</v>
      </c>
    </row>
    <row r="15029" spans="52:54" ht="15.75" customHeight="1">
      <c r="AZ15029" s="138">
        <f t="shared" ca="1" si="242"/>
        <v>130000</v>
      </c>
      <c r="BA15029" s="138">
        <f t="shared" ca="1" si="243"/>
        <v>129999</v>
      </c>
      <c r="BB15029" s="138">
        <f t="shared" ca="1" si="244"/>
        <v>1</v>
      </c>
    </row>
    <row r="15030" spans="52:54" ht="15.75" customHeight="1">
      <c r="AZ15030" s="138">
        <f t="shared" ca="1" si="242"/>
        <v>232000</v>
      </c>
      <c r="BA15030" s="138">
        <f t="shared" ca="1" si="243"/>
        <v>231999</v>
      </c>
      <c r="BB15030" s="138">
        <f t="shared" ca="1" si="244"/>
        <v>1</v>
      </c>
    </row>
    <row r="15031" spans="52:54" ht="15.75" customHeight="1">
      <c r="AZ15031" s="138">
        <f t="shared" ca="1" si="242"/>
        <v>358000</v>
      </c>
      <c r="BA15031" s="138">
        <f t="shared" ca="1" si="243"/>
        <v>357999</v>
      </c>
      <c r="BB15031" s="138">
        <f t="shared" ca="1" si="244"/>
        <v>1</v>
      </c>
    </row>
    <row r="15032" spans="52:54" ht="15.75" customHeight="1">
      <c r="AZ15032" s="138">
        <f t="shared" ca="1" si="242"/>
        <v>196000</v>
      </c>
      <c r="BA15032" s="138">
        <f t="shared" ca="1" si="243"/>
        <v>195999</v>
      </c>
      <c r="BB15032" s="138">
        <f t="shared" ca="1" si="244"/>
        <v>1</v>
      </c>
    </row>
    <row r="15033" spans="52:54" ht="15.75" customHeight="1">
      <c r="AZ15033" s="138">
        <f t="shared" ca="1" si="242"/>
        <v>140000</v>
      </c>
      <c r="BA15033" s="138">
        <f t="shared" ca="1" si="243"/>
        <v>139999</v>
      </c>
      <c r="BB15033" s="138">
        <f t="shared" ca="1" si="244"/>
        <v>1</v>
      </c>
    </row>
    <row r="15034" spans="52:54" ht="15.75" customHeight="1">
      <c r="AZ15034" s="138">
        <f t="shared" ca="1" si="242"/>
        <v>137000</v>
      </c>
      <c r="BA15034" s="138">
        <f t="shared" ca="1" si="243"/>
        <v>136999</v>
      </c>
      <c r="BB15034" s="138">
        <f t="shared" ca="1" si="244"/>
        <v>1</v>
      </c>
    </row>
    <row r="15035" spans="52:54" ht="15.75" customHeight="1">
      <c r="AZ15035" s="138">
        <f t="shared" ca="1" si="242"/>
        <v>155000</v>
      </c>
      <c r="BA15035" s="138">
        <f t="shared" ca="1" si="243"/>
        <v>154999</v>
      </c>
      <c r="BB15035" s="138">
        <f t="shared" ca="1" si="244"/>
        <v>1</v>
      </c>
    </row>
    <row r="15036" spans="52:54" ht="15.75" customHeight="1">
      <c r="AZ15036" s="138">
        <f t="shared" ca="1" si="242"/>
        <v>150000</v>
      </c>
      <c r="BA15036" s="138">
        <f t="shared" ca="1" si="243"/>
        <v>149999</v>
      </c>
      <c r="BB15036" s="138">
        <f t="shared" ca="1" si="244"/>
        <v>1</v>
      </c>
    </row>
    <row r="15037" spans="52:54" ht="15.75" customHeight="1">
      <c r="AZ15037" s="138">
        <f t="shared" ca="1" si="242"/>
        <v>172000</v>
      </c>
      <c r="BA15037" s="138">
        <f t="shared" ca="1" si="243"/>
        <v>171999</v>
      </c>
      <c r="BB15037" s="138">
        <f t="shared" ca="1" si="244"/>
        <v>1</v>
      </c>
    </row>
    <row r="15038" spans="52:54" ht="15.75" customHeight="1">
      <c r="AZ15038" s="138">
        <f t="shared" ca="1" si="242"/>
        <v>168000</v>
      </c>
      <c r="BA15038" s="138">
        <f t="shared" ca="1" si="243"/>
        <v>167999</v>
      </c>
      <c r="BB15038" s="138">
        <f t="shared" ca="1" si="244"/>
        <v>1</v>
      </c>
    </row>
    <row r="15039" spans="52:54" ht="15.75" customHeight="1">
      <c r="AZ15039" s="138">
        <f t="shared" ca="1" si="242"/>
        <v>164000</v>
      </c>
      <c r="BA15039" s="138">
        <f t="shared" ca="1" si="243"/>
        <v>163999</v>
      </c>
      <c r="BB15039" s="138">
        <f t="shared" ca="1" si="244"/>
        <v>1</v>
      </c>
    </row>
    <row r="15040" spans="52:54" ht="15.75" customHeight="1">
      <c r="AZ15040" s="138">
        <f t="shared" ca="1" si="242"/>
        <v>154000</v>
      </c>
      <c r="BA15040" s="138">
        <f t="shared" ca="1" si="243"/>
        <v>153999</v>
      </c>
      <c r="BB15040" s="138">
        <f t="shared" ca="1" si="244"/>
        <v>1</v>
      </c>
    </row>
    <row r="15041" spans="52:54" ht="15.75" customHeight="1">
      <c r="AZ15041" s="138">
        <f t="shared" ca="1" si="242"/>
        <v>399000</v>
      </c>
      <c r="BA15041" s="138">
        <f t="shared" ca="1" si="243"/>
        <v>398999</v>
      </c>
      <c r="BB15041" s="138">
        <f t="shared" ca="1" si="244"/>
        <v>1</v>
      </c>
    </row>
    <row r="15042" spans="52:54" ht="15.75" customHeight="1">
      <c r="AZ15042" s="138">
        <f t="shared" ca="1" si="242"/>
        <v>134000</v>
      </c>
      <c r="BA15042" s="138">
        <f t="shared" ca="1" si="243"/>
        <v>133999</v>
      </c>
      <c r="BB15042" s="138">
        <f t="shared" ca="1" si="244"/>
        <v>1</v>
      </c>
    </row>
    <row r="15043" spans="52:54" ht="15.75" customHeight="1">
      <c r="AZ15043" s="138">
        <f t="shared" ca="1" si="242"/>
        <v>279000</v>
      </c>
      <c r="BA15043" s="138">
        <f t="shared" ca="1" si="243"/>
        <v>278999</v>
      </c>
      <c r="BB15043" s="138">
        <f t="shared" ca="1" si="244"/>
        <v>1</v>
      </c>
    </row>
    <row r="15044" spans="52:54" ht="15.75" customHeight="1">
      <c r="AZ15044" s="138">
        <f t="shared" ca="1" si="242"/>
        <v>304000</v>
      </c>
      <c r="BA15044" s="138">
        <f t="shared" ca="1" si="243"/>
        <v>303999</v>
      </c>
      <c r="BB15044" s="138">
        <f t="shared" ca="1" si="244"/>
        <v>1</v>
      </c>
    </row>
    <row r="15045" spans="52:54" ht="15.75" customHeight="1">
      <c r="AZ15045" s="138">
        <f t="shared" ca="1" si="242"/>
        <v>263000</v>
      </c>
      <c r="BA15045" s="138">
        <f t="shared" ca="1" si="243"/>
        <v>262999</v>
      </c>
      <c r="BB15045" s="138">
        <f t="shared" ca="1" si="244"/>
        <v>1</v>
      </c>
    </row>
    <row r="15046" spans="52:54" ht="15.75" customHeight="1">
      <c r="AZ15046" s="138">
        <f t="shared" ca="1" si="242"/>
        <v>342000</v>
      </c>
      <c r="BA15046" s="138">
        <f t="shared" ca="1" si="243"/>
        <v>341999</v>
      </c>
      <c r="BB15046" s="138">
        <f t="shared" ca="1" si="244"/>
        <v>1</v>
      </c>
    </row>
    <row r="15047" spans="52:54" ht="15.75" customHeight="1">
      <c r="AZ15047" s="138">
        <f t="shared" ca="1" si="242"/>
        <v>197000</v>
      </c>
      <c r="BA15047" s="138">
        <f t="shared" ca="1" si="243"/>
        <v>196999</v>
      </c>
      <c r="BB15047" s="138">
        <f t="shared" ca="1" si="244"/>
        <v>1</v>
      </c>
    </row>
    <row r="15048" spans="52:54" ht="15.75" customHeight="1">
      <c r="AZ15048" s="138">
        <f t="shared" ca="1" si="242"/>
        <v>273000</v>
      </c>
      <c r="BA15048" s="138">
        <f t="shared" ca="1" si="243"/>
        <v>272999</v>
      </c>
      <c r="BB15048" s="138">
        <f t="shared" ca="1" si="244"/>
        <v>1</v>
      </c>
    </row>
    <row r="15049" spans="52:54" ht="15.75" customHeight="1">
      <c r="AZ15049" s="138">
        <f t="shared" ref="AZ15049:AZ15303" ca="1" si="245">RANDBETWEEN(100,400)*1000</f>
        <v>129000</v>
      </c>
      <c r="BA15049" s="138">
        <f t="shared" ref="BA15049:BA15303" ca="1" si="246">+AZ15049-1</f>
        <v>128999</v>
      </c>
      <c r="BB15049" s="138">
        <f t="shared" ref="BB15049:BB15303" ca="1" si="247">+AZ15049-BA15049</f>
        <v>1</v>
      </c>
    </row>
    <row r="15050" spans="52:54" ht="15.75" customHeight="1">
      <c r="AZ15050" s="138">
        <f t="shared" ca="1" si="245"/>
        <v>141000</v>
      </c>
      <c r="BA15050" s="138">
        <f t="shared" ca="1" si="246"/>
        <v>140999</v>
      </c>
      <c r="BB15050" s="138">
        <f t="shared" ca="1" si="247"/>
        <v>1</v>
      </c>
    </row>
    <row r="15051" spans="52:54" ht="15.75" customHeight="1">
      <c r="AZ15051" s="138">
        <f t="shared" ca="1" si="245"/>
        <v>149000</v>
      </c>
      <c r="BA15051" s="138">
        <f t="shared" ca="1" si="246"/>
        <v>148999</v>
      </c>
      <c r="BB15051" s="138">
        <f t="shared" ca="1" si="247"/>
        <v>1</v>
      </c>
    </row>
    <row r="15052" spans="52:54" ht="15.75" customHeight="1">
      <c r="AZ15052" s="138">
        <f t="shared" ca="1" si="245"/>
        <v>375000</v>
      </c>
      <c r="BA15052" s="138">
        <f t="shared" ca="1" si="246"/>
        <v>374999</v>
      </c>
      <c r="BB15052" s="138">
        <f t="shared" ca="1" si="247"/>
        <v>1</v>
      </c>
    </row>
    <row r="15053" spans="52:54" ht="15.75" customHeight="1">
      <c r="AZ15053" s="138">
        <f t="shared" ca="1" si="245"/>
        <v>191000</v>
      </c>
      <c r="BA15053" s="138">
        <f t="shared" ca="1" si="246"/>
        <v>190999</v>
      </c>
      <c r="BB15053" s="138">
        <f t="shared" ca="1" si="247"/>
        <v>1</v>
      </c>
    </row>
    <row r="15054" spans="52:54" ht="15.75" customHeight="1">
      <c r="AZ15054" s="138">
        <f t="shared" ca="1" si="245"/>
        <v>112000</v>
      </c>
      <c r="BA15054" s="138">
        <f t="shared" ca="1" si="246"/>
        <v>111999</v>
      </c>
      <c r="BB15054" s="138">
        <f t="shared" ca="1" si="247"/>
        <v>1</v>
      </c>
    </row>
    <row r="15055" spans="52:54" ht="15.75" customHeight="1">
      <c r="AZ15055" s="138">
        <f t="shared" ca="1" si="245"/>
        <v>139000</v>
      </c>
      <c r="BA15055" s="138">
        <f t="shared" ca="1" si="246"/>
        <v>138999</v>
      </c>
      <c r="BB15055" s="138">
        <f t="shared" ca="1" si="247"/>
        <v>1</v>
      </c>
    </row>
    <row r="15056" spans="52:54" ht="15.75" customHeight="1">
      <c r="AZ15056" s="138">
        <f t="shared" ca="1" si="245"/>
        <v>211000</v>
      </c>
      <c r="BA15056" s="138">
        <f t="shared" ca="1" si="246"/>
        <v>210999</v>
      </c>
      <c r="BB15056" s="138">
        <f t="shared" ca="1" si="247"/>
        <v>1</v>
      </c>
    </row>
    <row r="15057" spans="52:54" ht="15.75" customHeight="1">
      <c r="AZ15057" s="138">
        <f t="shared" ca="1" si="245"/>
        <v>179000</v>
      </c>
      <c r="BA15057" s="138">
        <f t="shared" ca="1" si="246"/>
        <v>178999</v>
      </c>
      <c r="BB15057" s="138">
        <f t="shared" ca="1" si="247"/>
        <v>1</v>
      </c>
    </row>
    <row r="15058" spans="52:54" ht="15.75" customHeight="1">
      <c r="AZ15058" s="138">
        <f t="shared" ca="1" si="245"/>
        <v>394000</v>
      </c>
      <c r="BA15058" s="138">
        <f t="shared" ca="1" si="246"/>
        <v>393999</v>
      </c>
      <c r="BB15058" s="138">
        <f t="shared" ca="1" si="247"/>
        <v>1</v>
      </c>
    </row>
    <row r="15059" spans="52:54" ht="15.75" customHeight="1">
      <c r="AZ15059" s="138">
        <f t="shared" ca="1" si="245"/>
        <v>398000</v>
      </c>
      <c r="BA15059" s="138">
        <f t="shared" ca="1" si="246"/>
        <v>397999</v>
      </c>
      <c r="BB15059" s="138">
        <f t="shared" ca="1" si="247"/>
        <v>1</v>
      </c>
    </row>
    <row r="15060" spans="52:54" ht="15.75" customHeight="1">
      <c r="AZ15060" s="138">
        <f t="shared" ca="1" si="245"/>
        <v>252000</v>
      </c>
      <c r="BA15060" s="138">
        <f t="shared" ca="1" si="246"/>
        <v>251999</v>
      </c>
      <c r="BB15060" s="138">
        <f t="shared" ca="1" si="247"/>
        <v>1</v>
      </c>
    </row>
    <row r="15061" spans="52:54" ht="15.75" customHeight="1">
      <c r="AZ15061" s="138">
        <f t="shared" ca="1" si="245"/>
        <v>385000</v>
      </c>
      <c r="BA15061" s="138">
        <f t="shared" ca="1" si="246"/>
        <v>384999</v>
      </c>
      <c r="BB15061" s="138">
        <f t="shared" ca="1" si="247"/>
        <v>1</v>
      </c>
    </row>
    <row r="15062" spans="52:54" ht="15.75" customHeight="1">
      <c r="AZ15062" s="138">
        <f t="shared" ca="1" si="245"/>
        <v>128000</v>
      </c>
      <c r="BA15062" s="138">
        <f t="shared" ca="1" si="246"/>
        <v>127999</v>
      </c>
      <c r="BB15062" s="138">
        <f t="shared" ca="1" si="247"/>
        <v>1</v>
      </c>
    </row>
    <row r="15063" spans="52:54" ht="15.75" customHeight="1">
      <c r="AZ15063" s="138">
        <f t="shared" ca="1" si="245"/>
        <v>339000</v>
      </c>
      <c r="BA15063" s="138">
        <f t="shared" ca="1" si="246"/>
        <v>338999</v>
      </c>
      <c r="BB15063" s="138">
        <f t="shared" ca="1" si="247"/>
        <v>1</v>
      </c>
    </row>
    <row r="15064" spans="52:54" ht="15.75" customHeight="1">
      <c r="AZ15064" s="138">
        <f t="shared" ca="1" si="245"/>
        <v>255000</v>
      </c>
      <c r="BA15064" s="138">
        <f t="shared" ca="1" si="246"/>
        <v>254999</v>
      </c>
      <c r="BB15064" s="138">
        <f t="shared" ca="1" si="247"/>
        <v>1</v>
      </c>
    </row>
    <row r="15065" spans="52:54" ht="15.75" customHeight="1">
      <c r="AZ15065" s="138">
        <f t="shared" ca="1" si="245"/>
        <v>283000</v>
      </c>
      <c r="BA15065" s="138">
        <f t="shared" ca="1" si="246"/>
        <v>282999</v>
      </c>
      <c r="BB15065" s="138">
        <f t="shared" ca="1" si="247"/>
        <v>1</v>
      </c>
    </row>
    <row r="15066" spans="52:54" ht="15.75" customHeight="1">
      <c r="AZ15066" s="138">
        <f t="shared" ca="1" si="245"/>
        <v>273000</v>
      </c>
      <c r="BA15066" s="138">
        <f t="shared" ca="1" si="246"/>
        <v>272999</v>
      </c>
      <c r="BB15066" s="138">
        <f t="shared" ca="1" si="247"/>
        <v>1</v>
      </c>
    </row>
    <row r="15067" spans="52:54" ht="15.75" customHeight="1">
      <c r="AZ15067" s="138">
        <f t="shared" ca="1" si="245"/>
        <v>356000</v>
      </c>
      <c r="BA15067" s="138">
        <f t="shared" ca="1" si="246"/>
        <v>355999</v>
      </c>
      <c r="BB15067" s="138">
        <f t="shared" ca="1" si="247"/>
        <v>1</v>
      </c>
    </row>
    <row r="15068" spans="52:54" ht="15.75" customHeight="1">
      <c r="AZ15068" s="138">
        <f t="shared" ca="1" si="245"/>
        <v>205000</v>
      </c>
      <c r="BA15068" s="138">
        <f t="shared" ca="1" si="246"/>
        <v>204999</v>
      </c>
      <c r="BB15068" s="138">
        <f t="shared" ca="1" si="247"/>
        <v>1</v>
      </c>
    </row>
    <row r="15069" spans="52:54" ht="15.75" customHeight="1">
      <c r="AZ15069" s="138">
        <f t="shared" ca="1" si="245"/>
        <v>134000</v>
      </c>
      <c r="BA15069" s="138">
        <f t="shared" ca="1" si="246"/>
        <v>133999</v>
      </c>
      <c r="BB15069" s="138">
        <f t="shared" ca="1" si="247"/>
        <v>1</v>
      </c>
    </row>
    <row r="15070" spans="52:54" ht="15.75" customHeight="1">
      <c r="AZ15070" s="138">
        <f t="shared" ca="1" si="245"/>
        <v>380000</v>
      </c>
      <c r="BA15070" s="138">
        <f t="shared" ca="1" si="246"/>
        <v>379999</v>
      </c>
      <c r="BB15070" s="138">
        <f t="shared" ca="1" si="247"/>
        <v>1</v>
      </c>
    </row>
    <row r="15071" spans="52:54" ht="15.75" customHeight="1">
      <c r="AZ15071" s="138">
        <f t="shared" ca="1" si="245"/>
        <v>131000</v>
      </c>
      <c r="BA15071" s="138">
        <f t="shared" ca="1" si="246"/>
        <v>130999</v>
      </c>
      <c r="BB15071" s="138">
        <f t="shared" ca="1" si="247"/>
        <v>1</v>
      </c>
    </row>
    <row r="15072" spans="52:54" ht="15.75" customHeight="1">
      <c r="AZ15072" s="138">
        <f t="shared" ca="1" si="245"/>
        <v>124000</v>
      </c>
      <c r="BA15072" s="138">
        <f t="shared" ca="1" si="246"/>
        <v>123999</v>
      </c>
      <c r="BB15072" s="138">
        <f t="shared" ca="1" si="247"/>
        <v>1</v>
      </c>
    </row>
    <row r="15073" spans="52:54" ht="15.75" customHeight="1">
      <c r="AZ15073" s="138">
        <f t="shared" ca="1" si="245"/>
        <v>365000</v>
      </c>
      <c r="BA15073" s="138">
        <f t="shared" ca="1" si="246"/>
        <v>364999</v>
      </c>
      <c r="BB15073" s="138">
        <f t="shared" ca="1" si="247"/>
        <v>1</v>
      </c>
    </row>
    <row r="15074" spans="52:54" ht="15.75" customHeight="1">
      <c r="AZ15074" s="138">
        <f t="shared" ca="1" si="245"/>
        <v>302000</v>
      </c>
      <c r="BA15074" s="138">
        <f t="shared" ca="1" si="246"/>
        <v>301999</v>
      </c>
      <c r="BB15074" s="138">
        <f t="shared" ca="1" si="247"/>
        <v>1</v>
      </c>
    </row>
    <row r="15075" spans="52:54" ht="15.75" customHeight="1">
      <c r="AZ15075" s="138">
        <f t="shared" ca="1" si="245"/>
        <v>116000</v>
      </c>
      <c r="BA15075" s="138">
        <f t="shared" ca="1" si="246"/>
        <v>115999</v>
      </c>
      <c r="BB15075" s="138">
        <f t="shared" ca="1" si="247"/>
        <v>1</v>
      </c>
    </row>
    <row r="15076" spans="52:54" ht="15.75" customHeight="1">
      <c r="AZ15076" s="138">
        <f t="shared" ca="1" si="245"/>
        <v>308000</v>
      </c>
      <c r="BA15076" s="138">
        <f t="shared" ca="1" si="246"/>
        <v>307999</v>
      </c>
      <c r="BB15076" s="138">
        <f t="shared" ca="1" si="247"/>
        <v>1</v>
      </c>
    </row>
    <row r="15077" spans="52:54" ht="15.75" customHeight="1">
      <c r="AZ15077" s="138">
        <f t="shared" ca="1" si="245"/>
        <v>273000</v>
      </c>
      <c r="BA15077" s="138">
        <f t="shared" ca="1" si="246"/>
        <v>272999</v>
      </c>
      <c r="BB15077" s="138">
        <f t="shared" ca="1" si="247"/>
        <v>1</v>
      </c>
    </row>
    <row r="15078" spans="52:54" ht="15.75" customHeight="1">
      <c r="AZ15078" s="138">
        <f t="shared" ca="1" si="245"/>
        <v>220000</v>
      </c>
      <c r="BA15078" s="138">
        <f t="shared" ca="1" si="246"/>
        <v>219999</v>
      </c>
      <c r="BB15078" s="138">
        <f t="shared" ca="1" si="247"/>
        <v>1</v>
      </c>
    </row>
    <row r="15079" spans="52:54" ht="15.75" customHeight="1">
      <c r="AZ15079" s="138">
        <f t="shared" ca="1" si="245"/>
        <v>361000</v>
      </c>
      <c r="BA15079" s="138">
        <f t="shared" ca="1" si="246"/>
        <v>360999</v>
      </c>
      <c r="BB15079" s="138">
        <f t="shared" ca="1" si="247"/>
        <v>1</v>
      </c>
    </row>
    <row r="15080" spans="52:54" ht="15.75" customHeight="1">
      <c r="AZ15080" s="138">
        <f t="shared" ca="1" si="245"/>
        <v>256000</v>
      </c>
      <c r="BA15080" s="138">
        <f t="shared" ca="1" si="246"/>
        <v>255999</v>
      </c>
      <c r="BB15080" s="138">
        <f t="shared" ca="1" si="247"/>
        <v>1</v>
      </c>
    </row>
    <row r="15081" spans="52:54" ht="15.75" customHeight="1">
      <c r="AZ15081" s="138">
        <f t="shared" ca="1" si="245"/>
        <v>165000</v>
      </c>
      <c r="BA15081" s="138">
        <f t="shared" ca="1" si="246"/>
        <v>164999</v>
      </c>
      <c r="BB15081" s="138">
        <f t="shared" ca="1" si="247"/>
        <v>1</v>
      </c>
    </row>
    <row r="15082" spans="52:54" ht="15.75" customHeight="1">
      <c r="AZ15082" s="138">
        <f t="shared" ca="1" si="245"/>
        <v>255000</v>
      </c>
      <c r="BA15082" s="138">
        <f t="shared" ca="1" si="246"/>
        <v>254999</v>
      </c>
      <c r="BB15082" s="138">
        <f t="shared" ca="1" si="247"/>
        <v>1</v>
      </c>
    </row>
    <row r="15083" spans="52:54" ht="15.75" customHeight="1">
      <c r="AZ15083" s="138">
        <f t="shared" ca="1" si="245"/>
        <v>200000</v>
      </c>
      <c r="BA15083" s="138">
        <f t="shared" ca="1" si="246"/>
        <v>199999</v>
      </c>
      <c r="BB15083" s="138">
        <f t="shared" ca="1" si="247"/>
        <v>1</v>
      </c>
    </row>
    <row r="15084" spans="52:54" ht="15.75" customHeight="1">
      <c r="AZ15084" s="138">
        <f t="shared" ca="1" si="245"/>
        <v>334000</v>
      </c>
      <c r="BA15084" s="138">
        <f t="shared" ca="1" si="246"/>
        <v>333999</v>
      </c>
      <c r="BB15084" s="138">
        <f t="shared" ca="1" si="247"/>
        <v>1</v>
      </c>
    </row>
    <row r="15085" spans="52:54" ht="15.75" customHeight="1">
      <c r="AZ15085" s="138">
        <f t="shared" ca="1" si="245"/>
        <v>166000</v>
      </c>
      <c r="BA15085" s="138">
        <f t="shared" ca="1" si="246"/>
        <v>165999</v>
      </c>
      <c r="BB15085" s="138">
        <f t="shared" ca="1" si="247"/>
        <v>1</v>
      </c>
    </row>
    <row r="15086" spans="52:54" ht="15.75" customHeight="1">
      <c r="AZ15086" s="138">
        <f t="shared" ca="1" si="245"/>
        <v>372000</v>
      </c>
      <c r="BA15086" s="138">
        <f t="shared" ca="1" si="246"/>
        <v>371999</v>
      </c>
      <c r="BB15086" s="138">
        <f t="shared" ca="1" si="247"/>
        <v>1</v>
      </c>
    </row>
    <row r="15087" spans="52:54" ht="15.75" customHeight="1">
      <c r="AZ15087" s="138">
        <f t="shared" ca="1" si="245"/>
        <v>394000</v>
      </c>
      <c r="BA15087" s="138">
        <f t="shared" ca="1" si="246"/>
        <v>393999</v>
      </c>
      <c r="BB15087" s="138">
        <f t="shared" ca="1" si="247"/>
        <v>1</v>
      </c>
    </row>
    <row r="15088" spans="52:54" ht="15.75" customHeight="1">
      <c r="AZ15088" s="138">
        <f t="shared" ca="1" si="245"/>
        <v>375000</v>
      </c>
      <c r="BA15088" s="138">
        <f t="shared" ca="1" si="246"/>
        <v>374999</v>
      </c>
      <c r="BB15088" s="138">
        <f t="shared" ca="1" si="247"/>
        <v>1</v>
      </c>
    </row>
    <row r="15089" spans="52:54" ht="15.75" customHeight="1">
      <c r="AZ15089" s="138">
        <f t="shared" ca="1" si="245"/>
        <v>359000</v>
      </c>
      <c r="BA15089" s="138">
        <f t="shared" ca="1" si="246"/>
        <v>358999</v>
      </c>
      <c r="BB15089" s="138">
        <f t="shared" ca="1" si="247"/>
        <v>1</v>
      </c>
    </row>
    <row r="15090" spans="52:54" ht="15.75" customHeight="1">
      <c r="AZ15090" s="138">
        <f t="shared" ca="1" si="245"/>
        <v>270000</v>
      </c>
      <c r="BA15090" s="138">
        <f t="shared" ca="1" si="246"/>
        <v>269999</v>
      </c>
      <c r="BB15090" s="138">
        <f t="shared" ca="1" si="247"/>
        <v>1</v>
      </c>
    </row>
    <row r="15091" spans="52:54" ht="15.75" customHeight="1">
      <c r="AZ15091" s="138">
        <f t="shared" ca="1" si="245"/>
        <v>110000</v>
      </c>
      <c r="BA15091" s="138">
        <f t="shared" ca="1" si="246"/>
        <v>109999</v>
      </c>
      <c r="BB15091" s="138">
        <f t="shared" ca="1" si="247"/>
        <v>1</v>
      </c>
    </row>
    <row r="15092" spans="52:54" ht="15.75" customHeight="1">
      <c r="AZ15092" s="138">
        <f t="shared" ca="1" si="245"/>
        <v>216000</v>
      </c>
      <c r="BA15092" s="138">
        <f t="shared" ca="1" si="246"/>
        <v>215999</v>
      </c>
      <c r="BB15092" s="138">
        <f t="shared" ca="1" si="247"/>
        <v>1</v>
      </c>
    </row>
    <row r="15093" spans="52:54" ht="15.75" customHeight="1">
      <c r="AZ15093" s="138">
        <f t="shared" ca="1" si="245"/>
        <v>102000</v>
      </c>
      <c r="BA15093" s="138">
        <f t="shared" ca="1" si="246"/>
        <v>101999</v>
      </c>
      <c r="BB15093" s="138">
        <f t="shared" ca="1" si="247"/>
        <v>1</v>
      </c>
    </row>
    <row r="15094" spans="52:54" ht="15.75" customHeight="1">
      <c r="AZ15094" s="138">
        <f t="shared" ca="1" si="245"/>
        <v>142000</v>
      </c>
      <c r="BA15094" s="138">
        <f t="shared" ca="1" si="246"/>
        <v>141999</v>
      </c>
      <c r="BB15094" s="138">
        <f t="shared" ca="1" si="247"/>
        <v>1</v>
      </c>
    </row>
    <row r="15095" spans="52:54" ht="15.75" customHeight="1">
      <c r="AZ15095" s="138">
        <f t="shared" ca="1" si="245"/>
        <v>314000</v>
      </c>
      <c r="BA15095" s="138">
        <f t="shared" ca="1" si="246"/>
        <v>313999</v>
      </c>
      <c r="BB15095" s="138">
        <f t="shared" ca="1" si="247"/>
        <v>1</v>
      </c>
    </row>
    <row r="15096" spans="52:54" ht="15.75" customHeight="1">
      <c r="AZ15096" s="138">
        <f t="shared" ca="1" si="245"/>
        <v>399000</v>
      </c>
      <c r="BA15096" s="138">
        <f t="shared" ca="1" si="246"/>
        <v>398999</v>
      </c>
      <c r="BB15096" s="138">
        <f t="shared" ca="1" si="247"/>
        <v>1</v>
      </c>
    </row>
    <row r="15097" spans="52:54" ht="15.75" customHeight="1">
      <c r="AZ15097" s="138">
        <f t="shared" ca="1" si="245"/>
        <v>296000</v>
      </c>
      <c r="BA15097" s="138">
        <f t="shared" ca="1" si="246"/>
        <v>295999</v>
      </c>
      <c r="BB15097" s="138">
        <f t="shared" ca="1" si="247"/>
        <v>1</v>
      </c>
    </row>
    <row r="15098" spans="52:54" ht="15.75" customHeight="1">
      <c r="AZ15098" s="138">
        <f t="shared" ca="1" si="245"/>
        <v>311000</v>
      </c>
      <c r="BA15098" s="138">
        <f t="shared" ca="1" si="246"/>
        <v>310999</v>
      </c>
      <c r="BB15098" s="138">
        <f t="shared" ca="1" si="247"/>
        <v>1</v>
      </c>
    </row>
    <row r="15099" spans="52:54" ht="15.75" customHeight="1">
      <c r="AZ15099" s="138">
        <f t="shared" ca="1" si="245"/>
        <v>335000</v>
      </c>
      <c r="BA15099" s="138">
        <f t="shared" ca="1" si="246"/>
        <v>334999</v>
      </c>
      <c r="BB15099" s="138">
        <f t="shared" ca="1" si="247"/>
        <v>1</v>
      </c>
    </row>
    <row r="15100" spans="52:54" ht="15.75" customHeight="1">
      <c r="AZ15100" s="138">
        <f t="shared" ca="1" si="245"/>
        <v>124000</v>
      </c>
      <c r="BA15100" s="138">
        <f t="shared" ca="1" si="246"/>
        <v>123999</v>
      </c>
      <c r="BB15100" s="138">
        <f t="shared" ca="1" si="247"/>
        <v>1</v>
      </c>
    </row>
    <row r="15101" spans="52:54" ht="15.75" customHeight="1">
      <c r="AZ15101" s="138">
        <f t="shared" ca="1" si="245"/>
        <v>395000</v>
      </c>
      <c r="BA15101" s="138">
        <f t="shared" ca="1" si="246"/>
        <v>394999</v>
      </c>
      <c r="BB15101" s="138">
        <f t="shared" ca="1" si="247"/>
        <v>1</v>
      </c>
    </row>
    <row r="15102" spans="52:54" ht="15.75" customHeight="1">
      <c r="AZ15102" s="138">
        <f t="shared" ca="1" si="245"/>
        <v>379000</v>
      </c>
      <c r="BA15102" s="138">
        <f t="shared" ca="1" si="246"/>
        <v>378999</v>
      </c>
      <c r="BB15102" s="138">
        <f t="shared" ca="1" si="247"/>
        <v>1</v>
      </c>
    </row>
    <row r="15103" spans="52:54" ht="15.75" customHeight="1">
      <c r="AZ15103" s="138">
        <f t="shared" ca="1" si="245"/>
        <v>247000</v>
      </c>
      <c r="BA15103" s="138">
        <f t="shared" ca="1" si="246"/>
        <v>246999</v>
      </c>
      <c r="BB15103" s="138">
        <f t="shared" ca="1" si="247"/>
        <v>1</v>
      </c>
    </row>
    <row r="15104" spans="52:54" ht="15.75" customHeight="1">
      <c r="AZ15104" s="138">
        <f t="shared" ca="1" si="245"/>
        <v>197000</v>
      </c>
      <c r="BA15104" s="138">
        <f t="shared" ca="1" si="246"/>
        <v>196999</v>
      </c>
      <c r="BB15104" s="138">
        <f t="shared" ca="1" si="247"/>
        <v>1</v>
      </c>
    </row>
    <row r="15105" spans="52:54" ht="15.75" customHeight="1">
      <c r="AZ15105" s="138">
        <f t="shared" ca="1" si="245"/>
        <v>118000</v>
      </c>
      <c r="BA15105" s="138">
        <f t="shared" ca="1" si="246"/>
        <v>117999</v>
      </c>
      <c r="BB15105" s="138">
        <f t="shared" ca="1" si="247"/>
        <v>1</v>
      </c>
    </row>
    <row r="15106" spans="52:54" ht="15.75" customHeight="1">
      <c r="AZ15106" s="138">
        <f t="shared" ca="1" si="245"/>
        <v>369000</v>
      </c>
      <c r="BA15106" s="138">
        <f t="shared" ca="1" si="246"/>
        <v>368999</v>
      </c>
      <c r="BB15106" s="138">
        <f t="shared" ca="1" si="247"/>
        <v>1</v>
      </c>
    </row>
    <row r="15107" spans="52:54" ht="15.75" customHeight="1">
      <c r="AZ15107" s="138">
        <f t="shared" ca="1" si="245"/>
        <v>146000</v>
      </c>
      <c r="BA15107" s="138">
        <f t="shared" ca="1" si="246"/>
        <v>145999</v>
      </c>
      <c r="BB15107" s="138">
        <f t="shared" ca="1" si="247"/>
        <v>1</v>
      </c>
    </row>
    <row r="15108" spans="52:54" ht="15.75" customHeight="1">
      <c r="AZ15108" s="138">
        <f t="shared" ca="1" si="245"/>
        <v>376000</v>
      </c>
      <c r="BA15108" s="138">
        <f t="shared" ca="1" si="246"/>
        <v>375999</v>
      </c>
      <c r="BB15108" s="138">
        <f t="shared" ca="1" si="247"/>
        <v>1</v>
      </c>
    </row>
    <row r="15109" spans="52:54" ht="15.75" customHeight="1">
      <c r="AZ15109" s="138">
        <f t="shared" ca="1" si="245"/>
        <v>236000</v>
      </c>
      <c r="BA15109" s="138">
        <f t="shared" ca="1" si="246"/>
        <v>235999</v>
      </c>
      <c r="BB15109" s="138">
        <f t="shared" ca="1" si="247"/>
        <v>1</v>
      </c>
    </row>
    <row r="15110" spans="52:54" ht="15.75" customHeight="1">
      <c r="AZ15110" s="138">
        <f t="shared" ca="1" si="245"/>
        <v>112000</v>
      </c>
      <c r="BA15110" s="138">
        <f t="shared" ca="1" si="246"/>
        <v>111999</v>
      </c>
      <c r="BB15110" s="138">
        <f t="shared" ca="1" si="247"/>
        <v>1</v>
      </c>
    </row>
    <row r="15111" spans="52:54" ht="15.75" customHeight="1">
      <c r="AZ15111" s="138">
        <f t="shared" ca="1" si="245"/>
        <v>201000</v>
      </c>
      <c r="BA15111" s="138">
        <f t="shared" ca="1" si="246"/>
        <v>200999</v>
      </c>
      <c r="BB15111" s="138">
        <f t="shared" ca="1" si="247"/>
        <v>1</v>
      </c>
    </row>
    <row r="15112" spans="52:54" ht="15.75" customHeight="1">
      <c r="AZ15112" s="138">
        <f t="shared" ca="1" si="245"/>
        <v>211000</v>
      </c>
      <c r="BA15112" s="138">
        <f t="shared" ca="1" si="246"/>
        <v>210999</v>
      </c>
      <c r="BB15112" s="138">
        <f t="shared" ca="1" si="247"/>
        <v>1</v>
      </c>
    </row>
    <row r="15113" spans="52:54" ht="15.75" customHeight="1">
      <c r="AZ15113" s="138">
        <f t="shared" ca="1" si="245"/>
        <v>381000</v>
      </c>
      <c r="BA15113" s="138">
        <f t="shared" ca="1" si="246"/>
        <v>380999</v>
      </c>
      <c r="BB15113" s="138">
        <f t="shared" ca="1" si="247"/>
        <v>1</v>
      </c>
    </row>
    <row r="15114" spans="52:54" ht="15.75" customHeight="1">
      <c r="AZ15114" s="138">
        <f t="shared" ca="1" si="245"/>
        <v>198000</v>
      </c>
      <c r="BA15114" s="138">
        <f t="shared" ca="1" si="246"/>
        <v>197999</v>
      </c>
      <c r="BB15114" s="138">
        <f t="shared" ca="1" si="247"/>
        <v>1</v>
      </c>
    </row>
    <row r="15115" spans="52:54" ht="15.75" customHeight="1">
      <c r="AZ15115" s="138">
        <f t="shared" ca="1" si="245"/>
        <v>283000</v>
      </c>
      <c r="BA15115" s="138">
        <f t="shared" ca="1" si="246"/>
        <v>282999</v>
      </c>
      <c r="BB15115" s="138">
        <f t="shared" ca="1" si="247"/>
        <v>1</v>
      </c>
    </row>
    <row r="15116" spans="52:54" ht="15.75" customHeight="1">
      <c r="AZ15116" s="138">
        <f t="shared" ca="1" si="245"/>
        <v>124000</v>
      </c>
      <c r="BA15116" s="138">
        <f t="shared" ca="1" si="246"/>
        <v>123999</v>
      </c>
      <c r="BB15116" s="138">
        <f t="shared" ca="1" si="247"/>
        <v>1</v>
      </c>
    </row>
    <row r="15117" spans="52:54" ht="15.75" customHeight="1">
      <c r="AZ15117" s="138">
        <f t="shared" ca="1" si="245"/>
        <v>317000</v>
      </c>
      <c r="BA15117" s="138">
        <f t="shared" ca="1" si="246"/>
        <v>316999</v>
      </c>
      <c r="BB15117" s="138">
        <f t="shared" ca="1" si="247"/>
        <v>1</v>
      </c>
    </row>
    <row r="15118" spans="52:54" ht="15.75" customHeight="1">
      <c r="AZ15118" s="138">
        <f t="shared" ca="1" si="245"/>
        <v>304000</v>
      </c>
      <c r="BA15118" s="138">
        <f t="shared" ca="1" si="246"/>
        <v>303999</v>
      </c>
      <c r="BB15118" s="138">
        <f t="shared" ca="1" si="247"/>
        <v>1</v>
      </c>
    </row>
    <row r="15119" spans="52:54" ht="15.75" customHeight="1">
      <c r="AZ15119" s="138">
        <f t="shared" ca="1" si="245"/>
        <v>143000</v>
      </c>
      <c r="BA15119" s="138">
        <f t="shared" ca="1" si="246"/>
        <v>142999</v>
      </c>
      <c r="BB15119" s="138">
        <f t="shared" ca="1" si="247"/>
        <v>1</v>
      </c>
    </row>
    <row r="15120" spans="52:54" ht="15.75" customHeight="1">
      <c r="AZ15120" s="138">
        <f t="shared" ca="1" si="245"/>
        <v>369000</v>
      </c>
      <c r="BA15120" s="138">
        <f t="shared" ca="1" si="246"/>
        <v>368999</v>
      </c>
      <c r="BB15120" s="138">
        <f t="shared" ca="1" si="247"/>
        <v>1</v>
      </c>
    </row>
    <row r="15121" spans="52:54" ht="15.75" customHeight="1">
      <c r="AZ15121" s="138">
        <f t="shared" ca="1" si="245"/>
        <v>378000</v>
      </c>
      <c r="BA15121" s="138">
        <f t="shared" ca="1" si="246"/>
        <v>377999</v>
      </c>
      <c r="BB15121" s="138">
        <f t="shared" ca="1" si="247"/>
        <v>1</v>
      </c>
    </row>
    <row r="15122" spans="52:54" ht="15.75" customHeight="1">
      <c r="AZ15122" s="138">
        <f t="shared" ca="1" si="245"/>
        <v>312000</v>
      </c>
      <c r="BA15122" s="138">
        <f t="shared" ca="1" si="246"/>
        <v>311999</v>
      </c>
      <c r="BB15122" s="138">
        <f t="shared" ca="1" si="247"/>
        <v>1</v>
      </c>
    </row>
    <row r="15123" spans="52:54" ht="15.75" customHeight="1">
      <c r="AZ15123" s="138">
        <f t="shared" ca="1" si="245"/>
        <v>369000</v>
      </c>
      <c r="BA15123" s="138">
        <f t="shared" ca="1" si="246"/>
        <v>368999</v>
      </c>
      <c r="BB15123" s="138">
        <f t="shared" ca="1" si="247"/>
        <v>1</v>
      </c>
    </row>
    <row r="15124" spans="52:54" ht="15.75" customHeight="1">
      <c r="AZ15124" s="138">
        <f t="shared" ca="1" si="245"/>
        <v>236000</v>
      </c>
      <c r="BA15124" s="138">
        <f t="shared" ca="1" si="246"/>
        <v>235999</v>
      </c>
      <c r="BB15124" s="138">
        <f t="shared" ca="1" si="247"/>
        <v>1</v>
      </c>
    </row>
    <row r="15125" spans="52:54" ht="15.75" customHeight="1">
      <c r="AZ15125" s="138">
        <f t="shared" ca="1" si="245"/>
        <v>189000</v>
      </c>
      <c r="BA15125" s="138">
        <f t="shared" ca="1" si="246"/>
        <v>188999</v>
      </c>
      <c r="BB15125" s="138">
        <f t="shared" ca="1" si="247"/>
        <v>1</v>
      </c>
    </row>
    <row r="15126" spans="52:54" ht="15.75" customHeight="1">
      <c r="AZ15126" s="138">
        <f t="shared" ca="1" si="245"/>
        <v>309000</v>
      </c>
      <c r="BA15126" s="138">
        <f t="shared" ca="1" si="246"/>
        <v>308999</v>
      </c>
      <c r="BB15126" s="138">
        <f t="shared" ca="1" si="247"/>
        <v>1</v>
      </c>
    </row>
    <row r="15127" spans="52:54" ht="15.75" customHeight="1">
      <c r="AZ15127" s="138">
        <f t="shared" ca="1" si="245"/>
        <v>233000</v>
      </c>
      <c r="BA15127" s="138">
        <f t="shared" ca="1" si="246"/>
        <v>232999</v>
      </c>
      <c r="BB15127" s="138">
        <f t="shared" ca="1" si="247"/>
        <v>1</v>
      </c>
    </row>
    <row r="15128" spans="52:54" ht="15.75" customHeight="1">
      <c r="AZ15128" s="138">
        <f t="shared" ca="1" si="245"/>
        <v>324000</v>
      </c>
      <c r="BA15128" s="138">
        <f t="shared" ca="1" si="246"/>
        <v>323999</v>
      </c>
      <c r="BB15128" s="138">
        <f t="shared" ca="1" si="247"/>
        <v>1</v>
      </c>
    </row>
    <row r="15129" spans="52:54" ht="15.75" customHeight="1">
      <c r="AZ15129" s="138">
        <f t="shared" ca="1" si="245"/>
        <v>233000</v>
      </c>
      <c r="BA15129" s="138">
        <f t="shared" ca="1" si="246"/>
        <v>232999</v>
      </c>
      <c r="BB15129" s="138">
        <f t="shared" ca="1" si="247"/>
        <v>1</v>
      </c>
    </row>
    <row r="15130" spans="52:54" ht="15.75" customHeight="1">
      <c r="AZ15130" s="138">
        <f t="shared" ca="1" si="245"/>
        <v>219000</v>
      </c>
      <c r="BA15130" s="138">
        <f t="shared" ca="1" si="246"/>
        <v>218999</v>
      </c>
      <c r="BB15130" s="138">
        <f t="shared" ca="1" si="247"/>
        <v>1</v>
      </c>
    </row>
    <row r="15131" spans="52:54" ht="15.75" customHeight="1">
      <c r="AZ15131" s="138">
        <f t="shared" ca="1" si="245"/>
        <v>253000</v>
      </c>
      <c r="BA15131" s="138">
        <f t="shared" ca="1" si="246"/>
        <v>252999</v>
      </c>
      <c r="BB15131" s="138">
        <f t="shared" ca="1" si="247"/>
        <v>1</v>
      </c>
    </row>
    <row r="15132" spans="52:54" ht="15.75" customHeight="1">
      <c r="AZ15132" s="138">
        <f t="shared" ca="1" si="245"/>
        <v>102000</v>
      </c>
      <c r="BA15132" s="138">
        <f t="shared" ca="1" si="246"/>
        <v>101999</v>
      </c>
      <c r="BB15132" s="138">
        <f t="shared" ca="1" si="247"/>
        <v>1</v>
      </c>
    </row>
    <row r="15133" spans="52:54" ht="15.75" customHeight="1">
      <c r="AZ15133" s="138">
        <f t="shared" ca="1" si="245"/>
        <v>386000</v>
      </c>
      <c r="BA15133" s="138">
        <f t="shared" ca="1" si="246"/>
        <v>385999</v>
      </c>
      <c r="BB15133" s="138">
        <f t="shared" ca="1" si="247"/>
        <v>1</v>
      </c>
    </row>
    <row r="15134" spans="52:54" ht="15.75" customHeight="1">
      <c r="AZ15134" s="138">
        <f t="shared" ca="1" si="245"/>
        <v>249000</v>
      </c>
      <c r="BA15134" s="138">
        <f t="shared" ca="1" si="246"/>
        <v>248999</v>
      </c>
      <c r="BB15134" s="138">
        <f t="shared" ca="1" si="247"/>
        <v>1</v>
      </c>
    </row>
    <row r="15135" spans="52:54" ht="15.75" customHeight="1">
      <c r="AZ15135" s="138">
        <f t="shared" ca="1" si="245"/>
        <v>226000</v>
      </c>
      <c r="BA15135" s="138">
        <f t="shared" ca="1" si="246"/>
        <v>225999</v>
      </c>
      <c r="BB15135" s="138">
        <f t="shared" ca="1" si="247"/>
        <v>1</v>
      </c>
    </row>
    <row r="15136" spans="52:54" ht="15.75" customHeight="1">
      <c r="AZ15136" s="138">
        <f t="shared" ca="1" si="245"/>
        <v>368000</v>
      </c>
      <c r="BA15136" s="138">
        <f t="shared" ca="1" si="246"/>
        <v>367999</v>
      </c>
      <c r="BB15136" s="138">
        <f t="shared" ca="1" si="247"/>
        <v>1</v>
      </c>
    </row>
    <row r="15137" spans="52:54" ht="15.75" customHeight="1">
      <c r="AZ15137" s="138">
        <f t="shared" ca="1" si="245"/>
        <v>207000</v>
      </c>
      <c r="BA15137" s="138">
        <f t="shared" ca="1" si="246"/>
        <v>206999</v>
      </c>
      <c r="BB15137" s="138">
        <f t="shared" ca="1" si="247"/>
        <v>1</v>
      </c>
    </row>
    <row r="15138" spans="52:54" ht="15.75" customHeight="1">
      <c r="AZ15138" s="138">
        <f t="shared" ca="1" si="245"/>
        <v>301000</v>
      </c>
      <c r="BA15138" s="138">
        <f t="shared" ca="1" si="246"/>
        <v>300999</v>
      </c>
      <c r="BB15138" s="138">
        <f t="shared" ca="1" si="247"/>
        <v>1</v>
      </c>
    </row>
    <row r="15139" spans="52:54" ht="15.75" customHeight="1">
      <c r="AZ15139" s="138">
        <f t="shared" ca="1" si="245"/>
        <v>366000</v>
      </c>
      <c r="BA15139" s="138">
        <f t="shared" ca="1" si="246"/>
        <v>365999</v>
      </c>
      <c r="BB15139" s="138">
        <f t="shared" ca="1" si="247"/>
        <v>1</v>
      </c>
    </row>
    <row r="15140" spans="52:54" ht="15.75" customHeight="1">
      <c r="AZ15140" s="138">
        <f t="shared" ca="1" si="245"/>
        <v>189000</v>
      </c>
      <c r="BA15140" s="138">
        <f t="shared" ca="1" si="246"/>
        <v>188999</v>
      </c>
      <c r="BB15140" s="138">
        <f t="shared" ca="1" si="247"/>
        <v>1</v>
      </c>
    </row>
    <row r="15141" spans="52:54" ht="15.75" customHeight="1">
      <c r="AZ15141" s="138">
        <f t="shared" ca="1" si="245"/>
        <v>260000</v>
      </c>
      <c r="BA15141" s="138">
        <f t="shared" ca="1" si="246"/>
        <v>259999</v>
      </c>
      <c r="BB15141" s="138">
        <f t="shared" ca="1" si="247"/>
        <v>1</v>
      </c>
    </row>
    <row r="15142" spans="52:54" ht="15.75" customHeight="1">
      <c r="AZ15142" s="138">
        <f t="shared" ca="1" si="245"/>
        <v>303000</v>
      </c>
      <c r="BA15142" s="138">
        <f t="shared" ca="1" si="246"/>
        <v>302999</v>
      </c>
      <c r="BB15142" s="138">
        <f t="shared" ca="1" si="247"/>
        <v>1</v>
      </c>
    </row>
    <row r="15143" spans="52:54" ht="15.75" customHeight="1">
      <c r="AZ15143" s="138">
        <f t="shared" ca="1" si="245"/>
        <v>358000</v>
      </c>
      <c r="BA15143" s="138">
        <f t="shared" ca="1" si="246"/>
        <v>357999</v>
      </c>
      <c r="BB15143" s="138">
        <f t="shared" ca="1" si="247"/>
        <v>1</v>
      </c>
    </row>
    <row r="15144" spans="52:54" ht="15.75" customHeight="1">
      <c r="AZ15144" s="138">
        <f t="shared" ca="1" si="245"/>
        <v>165000</v>
      </c>
      <c r="BA15144" s="138">
        <f t="shared" ca="1" si="246"/>
        <v>164999</v>
      </c>
      <c r="BB15144" s="138">
        <f t="shared" ca="1" si="247"/>
        <v>1</v>
      </c>
    </row>
    <row r="15145" spans="52:54" ht="15.75" customHeight="1">
      <c r="AZ15145" s="138">
        <f t="shared" ca="1" si="245"/>
        <v>253000</v>
      </c>
      <c r="BA15145" s="138">
        <f t="shared" ca="1" si="246"/>
        <v>252999</v>
      </c>
      <c r="BB15145" s="138">
        <f t="shared" ca="1" si="247"/>
        <v>1</v>
      </c>
    </row>
    <row r="15146" spans="52:54" ht="15.75" customHeight="1">
      <c r="AZ15146" s="138">
        <f t="shared" ca="1" si="245"/>
        <v>391000</v>
      </c>
      <c r="BA15146" s="138">
        <f t="shared" ca="1" si="246"/>
        <v>390999</v>
      </c>
      <c r="BB15146" s="138">
        <f t="shared" ca="1" si="247"/>
        <v>1</v>
      </c>
    </row>
    <row r="15147" spans="52:54" ht="15.75" customHeight="1">
      <c r="AZ15147" s="138">
        <f t="shared" ca="1" si="245"/>
        <v>206000</v>
      </c>
      <c r="BA15147" s="138">
        <f t="shared" ca="1" si="246"/>
        <v>205999</v>
      </c>
      <c r="BB15147" s="138">
        <f t="shared" ca="1" si="247"/>
        <v>1</v>
      </c>
    </row>
    <row r="15148" spans="52:54" ht="15.75" customHeight="1">
      <c r="AZ15148" s="138">
        <f t="shared" ca="1" si="245"/>
        <v>217000</v>
      </c>
      <c r="BA15148" s="138">
        <f t="shared" ca="1" si="246"/>
        <v>216999</v>
      </c>
      <c r="BB15148" s="138">
        <f t="shared" ca="1" si="247"/>
        <v>1</v>
      </c>
    </row>
    <row r="15149" spans="52:54" ht="15.75" customHeight="1">
      <c r="AZ15149" s="138">
        <f t="shared" ca="1" si="245"/>
        <v>231000</v>
      </c>
      <c r="BA15149" s="138">
        <f t="shared" ca="1" si="246"/>
        <v>230999</v>
      </c>
      <c r="BB15149" s="138">
        <f t="shared" ca="1" si="247"/>
        <v>1</v>
      </c>
    </row>
    <row r="15150" spans="52:54" ht="15.75" customHeight="1">
      <c r="AZ15150" s="138">
        <f t="shared" ca="1" si="245"/>
        <v>324000</v>
      </c>
      <c r="BA15150" s="138">
        <f t="shared" ca="1" si="246"/>
        <v>323999</v>
      </c>
      <c r="BB15150" s="138">
        <f t="shared" ca="1" si="247"/>
        <v>1</v>
      </c>
    </row>
    <row r="15151" spans="52:54" ht="15.75" customHeight="1">
      <c r="AZ15151" s="138">
        <f t="shared" ca="1" si="245"/>
        <v>338000</v>
      </c>
      <c r="BA15151" s="138">
        <f t="shared" ca="1" si="246"/>
        <v>337999</v>
      </c>
      <c r="BB15151" s="138">
        <f t="shared" ca="1" si="247"/>
        <v>1</v>
      </c>
    </row>
    <row r="15152" spans="52:54" ht="15.75" customHeight="1">
      <c r="AZ15152" s="138">
        <f t="shared" ca="1" si="245"/>
        <v>334000</v>
      </c>
      <c r="BA15152" s="138">
        <f t="shared" ca="1" si="246"/>
        <v>333999</v>
      </c>
      <c r="BB15152" s="138">
        <f t="shared" ca="1" si="247"/>
        <v>1</v>
      </c>
    </row>
    <row r="15153" spans="52:54" ht="15.75" customHeight="1">
      <c r="AZ15153" s="138">
        <f t="shared" ca="1" si="245"/>
        <v>146000</v>
      </c>
      <c r="BA15153" s="138">
        <f t="shared" ca="1" si="246"/>
        <v>145999</v>
      </c>
      <c r="BB15153" s="138">
        <f t="shared" ca="1" si="247"/>
        <v>1</v>
      </c>
    </row>
    <row r="15154" spans="52:54" ht="15.75" customHeight="1">
      <c r="AZ15154" s="138">
        <f t="shared" ca="1" si="245"/>
        <v>261000</v>
      </c>
      <c r="BA15154" s="138">
        <f t="shared" ca="1" si="246"/>
        <v>260999</v>
      </c>
      <c r="BB15154" s="138">
        <f t="shared" ca="1" si="247"/>
        <v>1</v>
      </c>
    </row>
    <row r="15155" spans="52:54" ht="15.75" customHeight="1">
      <c r="AZ15155" s="138">
        <f t="shared" ca="1" si="245"/>
        <v>277000</v>
      </c>
      <c r="BA15155" s="138">
        <f t="shared" ca="1" si="246"/>
        <v>276999</v>
      </c>
      <c r="BB15155" s="138">
        <f t="shared" ca="1" si="247"/>
        <v>1</v>
      </c>
    </row>
    <row r="15156" spans="52:54" ht="15.75" customHeight="1">
      <c r="AZ15156" s="138">
        <f t="shared" ca="1" si="245"/>
        <v>397000</v>
      </c>
      <c r="BA15156" s="138">
        <f t="shared" ca="1" si="246"/>
        <v>396999</v>
      </c>
      <c r="BB15156" s="138">
        <f t="shared" ca="1" si="247"/>
        <v>1</v>
      </c>
    </row>
    <row r="15157" spans="52:54" ht="15.75" customHeight="1">
      <c r="AZ15157" s="138">
        <f t="shared" ca="1" si="245"/>
        <v>323000</v>
      </c>
      <c r="BA15157" s="138">
        <f t="shared" ca="1" si="246"/>
        <v>322999</v>
      </c>
      <c r="BB15157" s="138">
        <f t="shared" ca="1" si="247"/>
        <v>1</v>
      </c>
    </row>
    <row r="15158" spans="52:54" ht="15.75" customHeight="1">
      <c r="AZ15158" s="138">
        <f t="shared" ca="1" si="245"/>
        <v>201000</v>
      </c>
      <c r="BA15158" s="138">
        <f t="shared" ca="1" si="246"/>
        <v>200999</v>
      </c>
      <c r="BB15158" s="138">
        <f t="shared" ca="1" si="247"/>
        <v>1</v>
      </c>
    </row>
    <row r="15159" spans="52:54" ht="15.75" customHeight="1">
      <c r="AZ15159" s="138">
        <f t="shared" ca="1" si="245"/>
        <v>197000</v>
      </c>
      <c r="BA15159" s="138">
        <f t="shared" ca="1" si="246"/>
        <v>196999</v>
      </c>
      <c r="BB15159" s="138">
        <f t="shared" ca="1" si="247"/>
        <v>1</v>
      </c>
    </row>
    <row r="15160" spans="52:54" ht="15.75" customHeight="1">
      <c r="AZ15160" s="138">
        <f t="shared" ca="1" si="245"/>
        <v>114000</v>
      </c>
      <c r="BA15160" s="138">
        <f t="shared" ca="1" si="246"/>
        <v>113999</v>
      </c>
      <c r="BB15160" s="138">
        <f t="shared" ca="1" si="247"/>
        <v>1</v>
      </c>
    </row>
    <row r="15161" spans="52:54" ht="15.75" customHeight="1">
      <c r="AZ15161" s="138">
        <f t="shared" ca="1" si="245"/>
        <v>294000</v>
      </c>
      <c r="BA15161" s="138">
        <f t="shared" ca="1" si="246"/>
        <v>293999</v>
      </c>
      <c r="BB15161" s="138">
        <f t="shared" ca="1" si="247"/>
        <v>1</v>
      </c>
    </row>
    <row r="15162" spans="52:54" ht="15.75" customHeight="1">
      <c r="AZ15162" s="138">
        <f t="shared" ca="1" si="245"/>
        <v>233000</v>
      </c>
      <c r="BA15162" s="138">
        <f t="shared" ca="1" si="246"/>
        <v>232999</v>
      </c>
      <c r="BB15162" s="138">
        <f t="shared" ca="1" si="247"/>
        <v>1</v>
      </c>
    </row>
    <row r="15163" spans="52:54" ht="15.75" customHeight="1">
      <c r="AZ15163" s="138">
        <f t="shared" ca="1" si="245"/>
        <v>283000</v>
      </c>
      <c r="BA15163" s="138">
        <f t="shared" ca="1" si="246"/>
        <v>282999</v>
      </c>
      <c r="BB15163" s="138">
        <f t="shared" ca="1" si="247"/>
        <v>1</v>
      </c>
    </row>
    <row r="15164" spans="52:54" ht="15.75" customHeight="1">
      <c r="AZ15164" s="138">
        <f t="shared" ca="1" si="245"/>
        <v>351000</v>
      </c>
      <c r="BA15164" s="138">
        <f t="shared" ca="1" si="246"/>
        <v>350999</v>
      </c>
      <c r="BB15164" s="138">
        <f t="shared" ca="1" si="247"/>
        <v>1</v>
      </c>
    </row>
    <row r="15165" spans="52:54" ht="15.75" customHeight="1">
      <c r="AZ15165" s="138">
        <f t="shared" ca="1" si="245"/>
        <v>308000</v>
      </c>
      <c r="BA15165" s="138">
        <f t="shared" ca="1" si="246"/>
        <v>307999</v>
      </c>
      <c r="BB15165" s="138">
        <f t="shared" ca="1" si="247"/>
        <v>1</v>
      </c>
    </row>
    <row r="15166" spans="52:54" ht="15.75" customHeight="1">
      <c r="AZ15166" s="138">
        <f t="shared" ca="1" si="245"/>
        <v>233000</v>
      </c>
      <c r="BA15166" s="138">
        <f t="shared" ca="1" si="246"/>
        <v>232999</v>
      </c>
      <c r="BB15166" s="138">
        <f t="shared" ca="1" si="247"/>
        <v>1</v>
      </c>
    </row>
    <row r="15167" spans="52:54" ht="15.75" customHeight="1">
      <c r="AZ15167" s="138">
        <f t="shared" ca="1" si="245"/>
        <v>183000</v>
      </c>
      <c r="BA15167" s="138">
        <f t="shared" ca="1" si="246"/>
        <v>182999</v>
      </c>
      <c r="BB15167" s="138">
        <f t="shared" ca="1" si="247"/>
        <v>1</v>
      </c>
    </row>
    <row r="15168" spans="52:54" ht="15.75" customHeight="1">
      <c r="AZ15168" s="138">
        <f t="shared" ca="1" si="245"/>
        <v>172000</v>
      </c>
      <c r="BA15168" s="138">
        <f t="shared" ca="1" si="246"/>
        <v>171999</v>
      </c>
      <c r="BB15168" s="138">
        <f t="shared" ca="1" si="247"/>
        <v>1</v>
      </c>
    </row>
    <row r="15169" spans="52:54" ht="15.75" customHeight="1">
      <c r="AZ15169" s="138">
        <f t="shared" ca="1" si="245"/>
        <v>252000</v>
      </c>
      <c r="BA15169" s="138">
        <f t="shared" ca="1" si="246"/>
        <v>251999</v>
      </c>
      <c r="BB15169" s="138">
        <f t="shared" ca="1" si="247"/>
        <v>1</v>
      </c>
    </row>
    <row r="15170" spans="52:54" ht="15.75" customHeight="1">
      <c r="AZ15170" s="138">
        <f t="shared" ca="1" si="245"/>
        <v>173000</v>
      </c>
      <c r="BA15170" s="138">
        <f t="shared" ca="1" si="246"/>
        <v>172999</v>
      </c>
      <c r="BB15170" s="138">
        <f t="shared" ca="1" si="247"/>
        <v>1</v>
      </c>
    </row>
    <row r="15171" spans="52:54" ht="15.75" customHeight="1">
      <c r="AZ15171" s="138">
        <f t="shared" ca="1" si="245"/>
        <v>198000</v>
      </c>
      <c r="BA15171" s="138">
        <f t="shared" ca="1" si="246"/>
        <v>197999</v>
      </c>
      <c r="BB15171" s="138">
        <f t="shared" ca="1" si="247"/>
        <v>1</v>
      </c>
    </row>
    <row r="15172" spans="52:54" ht="15.75" customHeight="1">
      <c r="AZ15172" s="138">
        <f t="shared" ca="1" si="245"/>
        <v>188000</v>
      </c>
      <c r="BA15172" s="138">
        <f t="shared" ca="1" si="246"/>
        <v>187999</v>
      </c>
      <c r="BB15172" s="138">
        <f t="shared" ca="1" si="247"/>
        <v>1</v>
      </c>
    </row>
    <row r="15173" spans="52:54" ht="15.75" customHeight="1">
      <c r="AZ15173" s="138">
        <f t="shared" ca="1" si="245"/>
        <v>310000</v>
      </c>
      <c r="BA15173" s="138">
        <f t="shared" ca="1" si="246"/>
        <v>309999</v>
      </c>
      <c r="BB15173" s="138">
        <f t="shared" ca="1" si="247"/>
        <v>1</v>
      </c>
    </row>
    <row r="15174" spans="52:54" ht="15.75" customHeight="1">
      <c r="AZ15174" s="138">
        <f t="shared" ca="1" si="245"/>
        <v>288000</v>
      </c>
      <c r="BA15174" s="138">
        <f t="shared" ca="1" si="246"/>
        <v>287999</v>
      </c>
      <c r="BB15174" s="138">
        <f t="shared" ca="1" si="247"/>
        <v>1</v>
      </c>
    </row>
    <row r="15175" spans="52:54" ht="15.75" customHeight="1">
      <c r="AZ15175" s="138">
        <f t="shared" ca="1" si="245"/>
        <v>256000</v>
      </c>
      <c r="BA15175" s="138">
        <f t="shared" ca="1" si="246"/>
        <v>255999</v>
      </c>
      <c r="BB15175" s="138">
        <f t="shared" ca="1" si="247"/>
        <v>1</v>
      </c>
    </row>
    <row r="15176" spans="52:54" ht="15.75" customHeight="1">
      <c r="AZ15176" s="138">
        <f t="shared" ca="1" si="245"/>
        <v>300000</v>
      </c>
      <c r="BA15176" s="138">
        <f t="shared" ca="1" si="246"/>
        <v>299999</v>
      </c>
      <c r="BB15176" s="138">
        <f t="shared" ca="1" si="247"/>
        <v>1</v>
      </c>
    </row>
    <row r="15177" spans="52:54" ht="15.75" customHeight="1">
      <c r="AZ15177" s="138">
        <f t="shared" ca="1" si="245"/>
        <v>222000</v>
      </c>
      <c r="BA15177" s="138">
        <f t="shared" ca="1" si="246"/>
        <v>221999</v>
      </c>
      <c r="BB15177" s="138">
        <f t="shared" ca="1" si="247"/>
        <v>1</v>
      </c>
    </row>
    <row r="15178" spans="52:54" ht="15.75" customHeight="1">
      <c r="AZ15178" s="138">
        <f t="shared" ca="1" si="245"/>
        <v>225000</v>
      </c>
      <c r="BA15178" s="138">
        <f t="shared" ca="1" si="246"/>
        <v>224999</v>
      </c>
      <c r="BB15178" s="138">
        <f t="shared" ca="1" si="247"/>
        <v>1</v>
      </c>
    </row>
    <row r="15179" spans="52:54" ht="15.75" customHeight="1">
      <c r="AZ15179" s="138">
        <f t="shared" ca="1" si="245"/>
        <v>341000</v>
      </c>
      <c r="BA15179" s="138">
        <f t="shared" ca="1" si="246"/>
        <v>340999</v>
      </c>
      <c r="BB15179" s="138">
        <f t="shared" ca="1" si="247"/>
        <v>1</v>
      </c>
    </row>
    <row r="15180" spans="52:54" ht="15.75" customHeight="1">
      <c r="AZ15180" s="138">
        <f t="shared" ca="1" si="245"/>
        <v>249000</v>
      </c>
      <c r="BA15180" s="138">
        <f t="shared" ca="1" si="246"/>
        <v>248999</v>
      </c>
      <c r="BB15180" s="138">
        <f t="shared" ca="1" si="247"/>
        <v>1</v>
      </c>
    </row>
    <row r="15181" spans="52:54" ht="15.75" customHeight="1">
      <c r="AZ15181" s="138">
        <f t="shared" ca="1" si="245"/>
        <v>298000</v>
      </c>
      <c r="BA15181" s="138">
        <f t="shared" ca="1" si="246"/>
        <v>297999</v>
      </c>
      <c r="BB15181" s="138">
        <f t="shared" ca="1" si="247"/>
        <v>1</v>
      </c>
    </row>
    <row r="15182" spans="52:54" ht="15.75" customHeight="1">
      <c r="AZ15182" s="138">
        <f t="shared" ca="1" si="245"/>
        <v>323000</v>
      </c>
      <c r="BA15182" s="138">
        <f t="shared" ca="1" si="246"/>
        <v>322999</v>
      </c>
      <c r="BB15182" s="138">
        <f t="shared" ca="1" si="247"/>
        <v>1</v>
      </c>
    </row>
    <row r="15183" spans="52:54" ht="15.75" customHeight="1">
      <c r="AZ15183" s="138">
        <f t="shared" ca="1" si="245"/>
        <v>116000</v>
      </c>
      <c r="BA15183" s="138">
        <f t="shared" ca="1" si="246"/>
        <v>115999</v>
      </c>
      <c r="BB15183" s="138">
        <f t="shared" ca="1" si="247"/>
        <v>1</v>
      </c>
    </row>
    <row r="15184" spans="52:54" ht="15.75" customHeight="1">
      <c r="AZ15184" s="138">
        <f t="shared" ca="1" si="245"/>
        <v>113000</v>
      </c>
      <c r="BA15184" s="138">
        <f t="shared" ca="1" si="246"/>
        <v>112999</v>
      </c>
      <c r="BB15184" s="138">
        <f t="shared" ca="1" si="247"/>
        <v>1</v>
      </c>
    </row>
    <row r="15185" spans="52:54" ht="15.75" customHeight="1">
      <c r="AZ15185" s="138">
        <f t="shared" ca="1" si="245"/>
        <v>191000</v>
      </c>
      <c r="BA15185" s="138">
        <f t="shared" ca="1" si="246"/>
        <v>190999</v>
      </c>
      <c r="BB15185" s="138">
        <f t="shared" ca="1" si="247"/>
        <v>1</v>
      </c>
    </row>
    <row r="15186" spans="52:54" ht="15.75" customHeight="1">
      <c r="AZ15186" s="138">
        <f t="shared" ca="1" si="245"/>
        <v>377000</v>
      </c>
      <c r="BA15186" s="138">
        <f t="shared" ca="1" si="246"/>
        <v>376999</v>
      </c>
      <c r="BB15186" s="138">
        <f t="shared" ca="1" si="247"/>
        <v>1</v>
      </c>
    </row>
    <row r="15187" spans="52:54" ht="15.75" customHeight="1">
      <c r="AZ15187" s="138">
        <f t="shared" ca="1" si="245"/>
        <v>387000</v>
      </c>
      <c r="BA15187" s="138">
        <f t="shared" ca="1" si="246"/>
        <v>386999</v>
      </c>
      <c r="BB15187" s="138">
        <f t="shared" ca="1" si="247"/>
        <v>1</v>
      </c>
    </row>
    <row r="15188" spans="52:54" ht="15.75" customHeight="1">
      <c r="AZ15188" s="138">
        <f t="shared" ca="1" si="245"/>
        <v>152000</v>
      </c>
      <c r="BA15188" s="138">
        <f t="shared" ca="1" si="246"/>
        <v>151999</v>
      </c>
      <c r="BB15188" s="138">
        <f t="shared" ca="1" si="247"/>
        <v>1</v>
      </c>
    </row>
    <row r="15189" spans="52:54" ht="15.75" customHeight="1">
      <c r="AZ15189" s="138">
        <f t="shared" ca="1" si="245"/>
        <v>278000</v>
      </c>
      <c r="BA15189" s="138">
        <f t="shared" ca="1" si="246"/>
        <v>277999</v>
      </c>
      <c r="BB15189" s="138">
        <f t="shared" ca="1" si="247"/>
        <v>1</v>
      </c>
    </row>
    <row r="15190" spans="52:54" ht="15.75" customHeight="1">
      <c r="AZ15190" s="138">
        <f t="shared" ca="1" si="245"/>
        <v>234000</v>
      </c>
      <c r="BA15190" s="138">
        <f t="shared" ca="1" si="246"/>
        <v>233999</v>
      </c>
      <c r="BB15190" s="138">
        <f t="shared" ca="1" si="247"/>
        <v>1</v>
      </c>
    </row>
    <row r="15191" spans="52:54" ht="15.75" customHeight="1">
      <c r="AZ15191" s="138">
        <f t="shared" ca="1" si="245"/>
        <v>248000</v>
      </c>
      <c r="BA15191" s="138">
        <f t="shared" ca="1" si="246"/>
        <v>247999</v>
      </c>
      <c r="BB15191" s="138">
        <f t="shared" ca="1" si="247"/>
        <v>1</v>
      </c>
    </row>
    <row r="15192" spans="52:54" ht="15.75" customHeight="1">
      <c r="AZ15192" s="138">
        <f t="shared" ca="1" si="245"/>
        <v>214000</v>
      </c>
      <c r="BA15192" s="138">
        <f t="shared" ca="1" si="246"/>
        <v>213999</v>
      </c>
      <c r="BB15192" s="138">
        <f t="shared" ca="1" si="247"/>
        <v>1</v>
      </c>
    </row>
    <row r="15193" spans="52:54" ht="15.75" customHeight="1">
      <c r="AZ15193" s="138">
        <f t="shared" ca="1" si="245"/>
        <v>164000</v>
      </c>
      <c r="BA15193" s="138">
        <f t="shared" ca="1" si="246"/>
        <v>163999</v>
      </c>
      <c r="BB15193" s="138">
        <f t="shared" ca="1" si="247"/>
        <v>1</v>
      </c>
    </row>
    <row r="15194" spans="52:54" ht="15.75" customHeight="1">
      <c r="AZ15194" s="138">
        <f t="shared" ca="1" si="245"/>
        <v>238000</v>
      </c>
      <c r="BA15194" s="138">
        <f t="shared" ca="1" si="246"/>
        <v>237999</v>
      </c>
      <c r="BB15194" s="138">
        <f t="shared" ca="1" si="247"/>
        <v>1</v>
      </c>
    </row>
    <row r="15195" spans="52:54" ht="15.75" customHeight="1">
      <c r="AZ15195" s="138">
        <f t="shared" ca="1" si="245"/>
        <v>296000</v>
      </c>
      <c r="BA15195" s="138">
        <f t="shared" ca="1" si="246"/>
        <v>295999</v>
      </c>
      <c r="BB15195" s="138">
        <f t="shared" ca="1" si="247"/>
        <v>1</v>
      </c>
    </row>
    <row r="15196" spans="52:54" ht="15.75" customHeight="1">
      <c r="AZ15196" s="138">
        <f t="shared" ca="1" si="245"/>
        <v>330000</v>
      </c>
      <c r="BA15196" s="138">
        <f t="shared" ca="1" si="246"/>
        <v>329999</v>
      </c>
      <c r="BB15196" s="138">
        <f t="shared" ca="1" si="247"/>
        <v>1</v>
      </c>
    </row>
    <row r="15197" spans="52:54" ht="15.75" customHeight="1">
      <c r="AZ15197" s="138">
        <f t="shared" ca="1" si="245"/>
        <v>344000</v>
      </c>
      <c r="BA15197" s="138">
        <f t="shared" ca="1" si="246"/>
        <v>343999</v>
      </c>
      <c r="BB15197" s="138">
        <f t="shared" ca="1" si="247"/>
        <v>1</v>
      </c>
    </row>
    <row r="15198" spans="52:54" ht="15.75" customHeight="1">
      <c r="AZ15198" s="138">
        <f t="shared" ca="1" si="245"/>
        <v>352000</v>
      </c>
      <c r="BA15198" s="138">
        <f t="shared" ca="1" si="246"/>
        <v>351999</v>
      </c>
      <c r="BB15198" s="138">
        <f t="shared" ca="1" si="247"/>
        <v>1</v>
      </c>
    </row>
    <row r="15199" spans="52:54" ht="15.75" customHeight="1">
      <c r="AZ15199" s="138">
        <f t="shared" ca="1" si="245"/>
        <v>189000</v>
      </c>
      <c r="BA15199" s="138">
        <f t="shared" ca="1" si="246"/>
        <v>188999</v>
      </c>
      <c r="BB15199" s="138">
        <f t="shared" ca="1" si="247"/>
        <v>1</v>
      </c>
    </row>
    <row r="15200" spans="52:54" ht="15.75" customHeight="1">
      <c r="AZ15200" s="138">
        <f t="shared" ca="1" si="245"/>
        <v>336000</v>
      </c>
      <c r="BA15200" s="138">
        <f t="shared" ca="1" si="246"/>
        <v>335999</v>
      </c>
      <c r="BB15200" s="138">
        <f t="shared" ca="1" si="247"/>
        <v>1</v>
      </c>
    </row>
    <row r="15201" spans="52:54" ht="15.75" customHeight="1">
      <c r="AZ15201" s="138">
        <f t="shared" ca="1" si="245"/>
        <v>331000</v>
      </c>
      <c r="BA15201" s="138">
        <f t="shared" ca="1" si="246"/>
        <v>330999</v>
      </c>
      <c r="BB15201" s="138">
        <f t="shared" ca="1" si="247"/>
        <v>1</v>
      </c>
    </row>
    <row r="15202" spans="52:54" ht="15.75" customHeight="1">
      <c r="AZ15202" s="138">
        <f t="shared" ca="1" si="245"/>
        <v>233000</v>
      </c>
      <c r="BA15202" s="138">
        <f t="shared" ca="1" si="246"/>
        <v>232999</v>
      </c>
      <c r="BB15202" s="138">
        <f t="shared" ca="1" si="247"/>
        <v>1</v>
      </c>
    </row>
    <row r="15203" spans="52:54" ht="15.75" customHeight="1">
      <c r="AZ15203" s="138">
        <f t="shared" ca="1" si="245"/>
        <v>320000</v>
      </c>
      <c r="BA15203" s="138">
        <f t="shared" ca="1" si="246"/>
        <v>319999</v>
      </c>
      <c r="BB15203" s="138">
        <f t="shared" ca="1" si="247"/>
        <v>1</v>
      </c>
    </row>
    <row r="15204" spans="52:54" ht="15.75" customHeight="1">
      <c r="AZ15204" s="138">
        <f t="shared" ca="1" si="245"/>
        <v>306000</v>
      </c>
      <c r="BA15204" s="138">
        <f t="shared" ca="1" si="246"/>
        <v>305999</v>
      </c>
      <c r="BB15204" s="138">
        <f t="shared" ca="1" si="247"/>
        <v>1</v>
      </c>
    </row>
    <row r="15205" spans="52:54" ht="15.75" customHeight="1">
      <c r="AZ15205" s="138">
        <f t="shared" ca="1" si="245"/>
        <v>119000</v>
      </c>
      <c r="BA15205" s="138">
        <f t="shared" ca="1" si="246"/>
        <v>118999</v>
      </c>
      <c r="BB15205" s="138">
        <f t="shared" ca="1" si="247"/>
        <v>1</v>
      </c>
    </row>
    <row r="15206" spans="52:54" ht="15.75" customHeight="1">
      <c r="AZ15206" s="138">
        <f t="shared" ca="1" si="245"/>
        <v>235000</v>
      </c>
      <c r="BA15206" s="138">
        <f t="shared" ca="1" si="246"/>
        <v>234999</v>
      </c>
      <c r="BB15206" s="138">
        <f t="shared" ca="1" si="247"/>
        <v>1</v>
      </c>
    </row>
    <row r="15207" spans="52:54" ht="15.75" customHeight="1">
      <c r="AZ15207" s="138">
        <f t="shared" ca="1" si="245"/>
        <v>181000</v>
      </c>
      <c r="BA15207" s="138">
        <f t="shared" ca="1" si="246"/>
        <v>180999</v>
      </c>
      <c r="BB15207" s="138">
        <f t="shared" ca="1" si="247"/>
        <v>1</v>
      </c>
    </row>
    <row r="15208" spans="52:54" ht="15.75" customHeight="1">
      <c r="AZ15208" s="138">
        <f t="shared" ca="1" si="245"/>
        <v>312000</v>
      </c>
      <c r="BA15208" s="138">
        <f t="shared" ca="1" si="246"/>
        <v>311999</v>
      </c>
      <c r="BB15208" s="138">
        <f t="shared" ca="1" si="247"/>
        <v>1</v>
      </c>
    </row>
    <row r="15209" spans="52:54" ht="15.75" customHeight="1">
      <c r="AZ15209" s="138">
        <f t="shared" ca="1" si="245"/>
        <v>219000</v>
      </c>
      <c r="BA15209" s="138">
        <f t="shared" ca="1" si="246"/>
        <v>218999</v>
      </c>
      <c r="BB15209" s="138">
        <f t="shared" ca="1" si="247"/>
        <v>1</v>
      </c>
    </row>
    <row r="15210" spans="52:54" ht="15.75" customHeight="1">
      <c r="AZ15210" s="138">
        <f t="shared" ca="1" si="245"/>
        <v>334000</v>
      </c>
      <c r="BA15210" s="138">
        <f t="shared" ca="1" si="246"/>
        <v>333999</v>
      </c>
      <c r="BB15210" s="138">
        <f t="shared" ca="1" si="247"/>
        <v>1</v>
      </c>
    </row>
    <row r="15211" spans="52:54" ht="15.75" customHeight="1">
      <c r="AZ15211" s="138">
        <f t="shared" ca="1" si="245"/>
        <v>231000</v>
      </c>
      <c r="BA15211" s="138">
        <f t="shared" ca="1" si="246"/>
        <v>230999</v>
      </c>
      <c r="BB15211" s="138">
        <f t="shared" ca="1" si="247"/>
        <v>1</v>
      </c>
    </row>
    <row r="15212" spans="52:54" ht="15.75" customHeight="1">
      <c r="AZ15212" s="138">
        <f t="shared" ca="1" si="245"/>
        <v>227000</v>
      </c>
      <c r="BA15212" s="138">
        <f t="shared" ca="1" si="246"/>
        <v>226999</v>
      </c>
      <c r="BB15212" s="138">
        <f t="shared" ca="1" si="247"/>
        <v>1</v>
      </c>
    </row>
    <row r="15213" spans="52:54" ht="15.75" customHeight="1">
      <c r="AZ15213" s="138">
        <f t="shared" ca="1" si="245"/>
        <v>287000</v>
      </c>
      <c r="BA15213" s="138">
        <f t="shared" ca="1" si="246"/>
        <v>286999</v>
      </c>
      <c r="BB15213" s="138">
        <f t="shared" ca="1" si="247"/>
        <v>1</v>
      </c>
    </row>
    <row r="15214" spans="52:54" ht="15.75" customHeight="1">
      <c r="AZ15214" s="138">
        <f t="shared" ca="1" si="245"/>
        <v>389000</v>
      </c>
      <c r="BA15214" s="138">
        <f t="shared" ca="1" si="246"/>
        <v>388999</v>
      </c>
      <c r="BB15214" s="138">
        <f t="shared" ca="1" si="247"/>
        <v>1</v>
      </c>
    </row>
    <row r="15215" spans="52:54" ht="15.75" customHeight="1">
      <c r="AZ15215" s="138">
        <f t="shared" ca="1" si="245"/>
        <v>271000</v>
      </c>
      <c r="BA15215" s="138">
        <f t="shared" ca="1" si="246"/>
        <v>270999</v>
      </c>
      <c r="BB15215" s="138">
        <f t="shared" ca="1" si="247"/>
        <v>1</v>
      </c>
    </row>
    <row r="15216" spans="52:54" ht="15.75" customHeight="1">
      <c r="AZ15216" s="138">
        <f t="shared" ca="1" si="245"/>
        <v>211000</v>
      </c>
      <c r="BA15216" s="138">
        <f t="shared" ca="1" si="246"/>
        <v>210999</v>
      </c>
      <c r="BB15216" s="138">
        <f t="shared" ca="1" si="247"/>
        <v>1</v>
      </c>
    </row>
    <row r="15217" spans="52:54" ht="15.75" customHeight="1">
      <c r="AZ15217" s="138">
        <f t="shared" ca="1" si="245"/>
        <v>200000</v>
      </c>
      <c r="BA15217" s="138">
        <f t="shared" ca="1" si="246"/>
        <v>199999</v>
      </c>
      <c r="BB15217" s="138">
        <f t="shared" ca="1" si="247"/>
        <v>1</v>
      </c>
    </row>
    <row r="15218" spans="52:54" ht="15.75" customHeight="1">
      <c r="AZ15218" s="138">
        <f t="shared" ca="1" si="245"/>
        <v>280000</v>
      </c>
      <c r="BA15218" s="138">
        <f t="shared" ca="1" si="246"/>
        <v>279999</v>
      </c>
      <c r="BB15218" s="138">
        <f t="shared" ca="1" si="247"/>
        <v>1</v>
      </c>
    </row>
    <row r="15219" spans="52:54" ht="15.75" customHeight="1">
      <c r="AZ15219" s="138">
        <f t="shared" ca="1" si="245"/>
        <v>200000</v>
      </c>
      <c r="BA15219" s="138">
        <f t="shared" ca="1" si="246"/>
        <v>199999</v>
      </c>
      <c r="BB15219" s="138">
        <f t="shared" ca="1" si="247"/>
        <v>1</v>
      </c>
    </row>
    <row r="15220" spans="52:54" ht="15.75" customHeight="1">
      <c r="AZ15220" s="138">
        <f t="shared" ca="1" si="245"/>
        <v>369000</v>
      </c>
      <c r="BA15220" s="138">
        <f t="shared" ca="1" si="246"/>
        <v>368999</v>
      </c>
      <c r="BB15220" s="138">
        <f t="shared" ca="1" si="247"/>
        <v>1</v>
      </c>
    </row>
    <row r="15221" spans="52:54" ht="15.75" customHeight="1">
      <c r="AZ15221" s="138">
        <f t="shared" ca="1" si="245"/>
        <v>189000</v>
      </c>
      <c r="BA15221" s="138">
        <f t="shared" ca="1" si="246"/>
        <v>188999</v>
      </c>
      <c r="BB15221" s="138">
        <f t="shared" ca="1" si="247"/>
        <v>1</v>
      </c>
    </row>
    <row r="15222" spans="52:54" ht="15.75" customHeight="1">
      <c r="AZ15222" s="138">
        <f t="shared" ca="1" si="245"/>
        <v>375000</v>
      </c>
      <c r="BA15222" s="138">
        <f t="shared" ca="1" si="246"/>
        <v>374999</v>
      </c>
      <c r="BB15222" s="138">
        <f t="shared" ca="1" si="247"/>
        <v>1</v>
      </c>
    </row>
    <row r="15223" spans="52:54" ht="15.75" customHeight="1">
      <c r="AZ15223" s="138">
        <f t="shared" ca="1" si="245"/>
        <v>114000</v>
      </c>
      <c r="BA15223" s="138">
        <f t="shared" ca="1" si="246"/>
        <v>113999</v>
      </c>
      <c r="BB15223" s="138">
        <f t="shared" ca="1" si="247"/>
        <v>1</v>
      </c>
    </row>
    <row r="15224" spans="52:54" ht="15.75" customHeight="1">
      <c r="AZ15224" s="138">
        <f t="shared" ca="1" si="245"/>
        <v>127000</v>
      </c>
      <c r="BA15224" s="138">
        <f t="shared" ca="1" si="246"/>
        <v>126999</v>
      </c>
      <c r="BB15224" s="138">
        <f t="shared" ca="1" si="247"/>
        <v>1</v>
      </c>
    </row>
    <row r="15225" spans="52:54" ht="15.75" customHeight="1">
      <c r="AZ15225" s="138">
        <f t="shared" ca="1" si="245"/>
        <v>220000</v>
      </c>
      <c r="BA15225" s="138">
        <f t="shared" ca="1" si="246"/>
        <v>219999</v>
      </c>
      <c r="BB15225" s="138">
        <f t="shared" ca="1" si="247"/>
        <v>1</v>
      </c>
    </row>
    <row r="15226" spans="52:54" ht="15.75" customHeight="1">
      <c r="AZ15226" s="138">
        <f t="shared" ca="1" si="245"/>
        <v>290000</v>
      </c>
      <c r="BA15226" s="138">
        <f t="shared" ca="1" si="246"/>
        <v>289999</v>
      </c>
      <c r="BB15226" s="138">
        <f t="shared" ca="1" si="247"/>
        <v>1</v>
      </c>
    </row>
    <row r="15227" spans="52:54" ht="15.75" customHeight="1">
      <c r="AZ15227" s="138">
        <f t="shared" ca="1" si="245"/>
        <v>230000</v>
      </c>
      <c r="BA15227" s="138">
        <f t="shared" ca="1" si="246"/>
        <v>229999</v>
      </c>
      <c r="BB15227" s="138">
        <f t="shared" ca="1" si="247"/>
        <v>1</v>
      </c>
    </row>
    <row r="15228" spans="52:54" ht="15.75" customHeight="1">
      <c r="AZ15228" s="138">
        <f t="shared" ca="1" si="245"/>
        <v>191000</v>
      </c>
      <c r="BA15228" s="138">
        <f t="shared" ca="1" si="246"/>
        <v>190999</v>
      </c>
      <c r="BB15228" s="138">
        <f t="shared" ca="1" si="247"/>
        <v>1</v>
      </c>
    </row>
    <row r="15229" spans="52:54" ht="15.75" customHeight="1">
      <c r="AZ15229" s="138">
        <f t="shared" ca="1" si="245"/>
        <v>398000</v>
      </c>
      <c r="BA15229" s="138">
        <f t="shared" ca="1" si="246"/>
        <v>397999</v>
      </c>
      <c r="BB15229" s="138">
        <f t="shared" ca="1" si="247"/>
        <v>1</v>
      </c>
    </row>
    <row r="15230" spans="52:54" ht="15.75" customHeight="1">
      <c r="AZ15230" s="138">
        <f t="shared" ca="1" si="245"/>
        <v>362000</v>
      </c>
      <c r="BA15230" s="138">
        <f t="shared" ca="1" si="246"/>
        <v>361999</v>
      </c>
      <c r="BB15230" s="138">
        <f t="shared" ca="1" si="247"/>
        <v>1</v>
      </c>
    </row>
    <row r="15231" spans="52:54" ht="15.75" customHeight="1">
      <c r="AZ15231" s="138">
        <f t="shared" ca="1" si="245"/>
        <v>149000</v>
      </c>
      <c r="BA15231" s="138">
        <f t="shared" ca="1" si="246"/>
        <v>148999</v>
      </c>
      <c r="BB15231" s="138">
        <f t="shared" ca="1" si="247"/>
        <v>1</v>
      </c>
    </row>
    <row r="15232" spans="52:54" ht="15.75" customHeight="1">
      <c r="AZ15232" s="138">
        <f t="shared" ca="1" si="245"/>
        <v>329000</v>
      </c>
      <c r="BA15232" s="138">
        <f t="shared" ca="1" si="246"/>
        <v>328999</v>
      </c>
      <c r="BB15232" s="138">
        <f t="shared" ca="1" si="247"/>
        <v>1</v>
      </c>
    </row>
    <row r="15233" spans="52:54" ht="15.75" customHeight="1">
      <c r="AZ15233" s="138">
        <f t="shared" ca="1" si="245"/>
        <v>363000</v>
      </c>
      <c r="BA15233" s="138">
        <f t="shared" ca="1" si="246"/>
        <v>362999</v>
      </c>
      <c r="BB15233" s="138">
        <f t="shared" ca="1" si="247"/>
        <v>1</v>
      </c>
    </row>
    <row r="15234" spans="52:54" ht="15.75" customHeight="1">
      <c r="AZ15234" s="138">
        <f t="shared" ca="1" si="245"/>
        <v>361000</v>
      </c>
      <c r="BA15234" s="138">
        <f t="shared" ca="1" si="246"/>
        <v>360999</v>
      </c>
      <c r="BB15234" s="138">
        <f t="shared" ca="1" si="247"/>
        <v>1</v>
      </c>
    </row>
    <row r="15235" spans="52:54" ht="15.75" customHeight="1">
      <c r="AZ15235" s="138">
        <f t="shared" ca="1" si="245"/>
        <v>249000</v>
      </c>
      <c r="BA15235" s="138">
        <f t="shared" ca="1" si="246"/>
        <v>248999</v>
      </c>
      <c r="BB15235" s="138">
        <f t="shared" ca="1" si="247"/>
        <v>1</v>
      </c>
    </row>
    <row r="15236" spans="52:54" ht="15.75" customHeight="1">
      <c r="AZ15236" s="138">
        <f t="shared" ca="1" si="245"/>
        <v>214000</v>
      </c>
      <c r="BA15236" s="138">
        <f t="shared" ca="1" si="246"/>
        <v>213999</v>
      </c>
      <c r="BB15236" s="138">
        <f t="shared" ca="1" si="247"/>
        <v>1</v>
      </c>
    </row>
    <row r="15237" spans="52:54" ht="15.75" customHeight="1">
      <c r="AZ15237" s="138">
        <f t="shared" ca="1" si="245"/>
        <v>134000</v>
      </c>
      <c r="BA15237" s="138">
        <f t="shared" ca="1" si="246"/>
        <v>133999</v>
      </c>
      <c r="BB15237" s="138">
        <f t="shared" ca="1" si="247"/>
        <v>1</v>
      </c>
    </row>
    <row r="15238" spans="52:54" ht="15.75" customHeight="1">
      <c r="AZ15238" s="138">
        <f t="shared" ca="1" si="245"/>
        <v>388000</v>
      </c>
      <c r="BA15238" s="138">
        <f t="shared" ca="1" si="246"/>
        <v>387999</v>
      </c>
      <c r="BB15238" s="138">
        <f t="shared" ca="1" si="247"/>
        <v>1</v>
      </c>
    </row>
    <row r="15239" spans="52:54" ht="15.75" customHeight="1">
      <c r="AZ15239" s="138">
        <f t="shared" ca="1" si="245"/>
        <v>188000</v>
      </c>
      <c r="BA15239" s="138">
        <f t="shared" ca="1" si="246"/>
        <v>187999</v>
      </c>
      <c r="BB15239" s="138">
        <f t="shared" ca="1" si="247"/>
        <v>1</v>
      </c>
    </row>
    <row r="15240" spans="52:54" ht="15.75" customHeight="1">
      <c r="AZ15240" s="138">
        <f t="shared" ca="1" si="245"/>
        <v>326000</v>
      </c>
      <c r="BA15240" s="138">
        <f t="shared" ca="1" si="246"/>
        <v>325999</v>
      </c>
      <c r="BB15240" s="138">
        <f t="shared" ca="1" si="247"/>
        <v>1</v>
      </c>
    </row>
    <row r="15241" spans="52:54" ht="15.75" customHeight="1">
      <c r="AZ15241" s="138">
        <f t="shared" ca="1" si="245"/>
        <v>117000</v>
      </c>
      <c r="BA15241" s="138">
        <f t="shared" ca="1" si="246"/>
        <v>116999</v>
      </c>
      <c r="BB15241" s="138">
        <f t="shared" ca="1" si="247"/>
        <v>1</v>
      </c>
    </row>
    <row r="15242" spans="52:54" ht="15.75" customHeight="1">
      <c r="AZ15242" s="138">
        <f t="shared" ca="1" si="245"/>
        <v>231000</v>
      </c>
      <c r="BA15242" s="138">
        <f t="shared" ca="1" si="246"/>
        <v>230999</v>
      </c>
      <c r="BB15242" s="138">
        <f t="shared" ca="1" si="247"/>
        <v>1</v>
      </c>
    </row>
    <row r="15243" spans="52:54" ht="15.75" customHeight="1">
      <c r="AZ15243" s="138">
        <f t="shared" ca="1" si="245"/>
        <v>247000</v>
      </c>
      <c r="BA15243" s="138">
        <f t="shared" ca="1" si="246"/>
        <v>246999</v>
      </c>
      <c r="BB15243" s="138">
        <f t="shared" ca="1" si="247"/>
        <v>1</v>
      </c>
    </row>
    <row r="15244" spans="52:54" ht="15.75" customHeight="1">
      <c r="AZ15244" s="138">
        <f t="shared" ca="1" si="245"/>
        <v>335000</v>
      </c>
      <c r="BA15244" s="138">
        <f t="shared" ca="1" si="246"/>
        <v>334999</v>
      </c>
      <c r="BB15244" s="138">
        <f t="shared" ca="1" si="247"/>
        <v>1</v>
      </c>
    </row>
    <row r="15245" spans="52:54" ht="15.75" customHeight="1">
      <c r="AZ15245" s="138">
        <f t="shared" ca="1" si="245"/>
        <v>314000</v>
      </c>
      <c r="BA15245" s="138">
        <f t="shared" ca="1" si="246"/>
        <v>313999</v>
      </c>
      <c r="BB15245" s="138">
        <f t="shared" ca="1" si="247"/>
        <v>1</v>
      </c>
    </row>
    <row r="15246" spans="52:54" ht="15.75" customHeight="1">
      <c r="AZ15246" s="138">
        <f t="shared" ca="1" si="245"/>
        <v>147000</v>
      </c>
      <c r="BA15246" s="138">
        <f t="shared" ca="1" si="246"/>
        <v>146999</v>
      </c>
      <c r="BB15246" s="138">
        <f t="shared" ca="1" si="247"/>
        <v>1</v>
      </c>
    </row>
    <row r="15247" spans="52:54" ht="15.75" customHeight="1">
      <c r="AZ15247" s="138">
        <f t="shared" ca="1" si="245"/>
        <v>163000</v>
      </c>
      <c r="BA15247" s="138">
        <f t="shared" ca="1" si="246"/>
        <v>162999</v>
      </c>
      <c r="BB15247" s="138">
        <f t="shared" ca="1" si="247"/>
        <v>1</v>
      </c>
    </row>
    <row r="15248" spans="52:54" ht="15.75" customHeight="1">
      <c r="AZ15248" s="138">
        <f t="shared" ca="1" si="245"/>
        <v>395000</v>
      </c>
      <c r="BA15248" s="138">
        <f t="shared" ca="1" si="246"/>
        <v>394999</v>
      </c>
      <c r="BB15248" s="138">
        <f t="shared" ca="1" si="247"/>
        <v>1</v>
      </c>
    </row>
    <row r="15249" spans="52:54" ht="15.75" customHeight="1">
      <c r="AZ15249" s="138">
        <f t="shared" ca="1" si="245"/>
        <v>170000</v>
      </c>
      <c r="BA15249" s="138">
        <f t="shared" ca="1" si="246"/>
        <v>169999</v>
      </c>
      <c r="BB15249" s="138">
        <f t="shared" ca="1" si="247"/>
        <v>1</v>
      </c>
    </row>
    <row r="15250" spans="52:54" ht="15.75" customHeight="1">
      <c r="AZ15250" s="138">
        <f t="shared" ca="1" si="245"/>
        <v>112000</v>
      </c>
      <c r="BA15250" s="138">
        <f t="shared" ca="1" si="246"/>
        <v>111999</v>
      </c>
      <c r="BB15250" s="138">
        <f t="shared" ca="1" si="247"/>
        <v>1</v>
      </c>
    </row>
    <row r="15251" spans="52:54" ht="15.75" customHeight="1">
      <c r="AZ15251" s="138">
        <f t="shared" ca="1" si="245"/>
        <v>181000</v>
      </c>
      <c r="BA15251" s="138">
        <f t="shared" ca="1" si="246"/>
        <v>180999</v>
      </c>
      <c r="BB15251" s="138">
        <f t="shared" ca="1" si="247"/>
        <v>1</v>
      </c>
    </row>
    <row r="15252" spans="52:54" ht="15.75" customHeight="1">
      <c r="AZ15252" s="138">
        <f t="shared" ca="1" si="245"/>
        <v>319000</v>
      </c>
      <c r="BA15252" s="138">
        <f t="shared" ca="1" si="246"/>
        <v>318999</v>
      </c>
      <c r="BB15252" s="138">
        <f t="shared" ca="1" si="247"/>
        <v>1</v>
      </c>
    </row>
    <row r="15253" spans="52:54" ht="15.75" customHeight="1">
      <c r="AZ15253" s="138">
        <f t="shared" ca="1" si="245"/>
        <v>288000</v>
      </c>
      <c r="BA15253" s="138">
        <f t="shared" ca="1" si="246"/>
        <v>287999</v>
      </c>
      <c r="BB15253" s="138">
        <f t="shared" ca="1" si="247"/>
        <v>1</v>
      </c>
    </row>
    <row r="15254" spans="52:54" ht="15.75" customHeight="1">
      <c r="AZ15254" s="138">
        <f t="shared" ca="1" si="245"/>
        <v>351000</v>
      </c>
      <c r="BA15254" s="138">
        <f t="shared" ca="1" si="246"/>
        <v>350999</v>
      </c>
      <c r="BB15254" s="138">
        <f t="shared" ca="1" si="247"/>
        <v>1</v>
      </c>
    </row>
    <row r="15255" spans="52:54" ht="15.75" customHeight="1">
      <c r="AZ15255" s="138">
        <f t="shared" ca="1" si="245"/>
        <v>340000</v>
      </c>
      <c r="BA15255" s="138">
        <f t="shared" ca="1" si="246"/>
        <v>339999</v>
      </c>
      <c r="BB15255" s="138">
        <f t="shared" ca="1" si="247"/>
        <v>1</v>
      </c>
    </row>
    <row r="15256" spans="52:54" ht="15.75" customHeight="1">
      <c r="AZ15256" s="138">
        <f t="shared" ca="1" si="245"/>
        <v>127000</v>
      </c>
      <c r="BA15256" s="138">
        <f t="shared" ca="1" si="246"/>
        <v>126999</v>
      </c>
      <c r="BB15256" s="138">
        <f t="shared" ca="1" si="247"/>
        <v>1</v>
      </c>
    </row>
    <row r="15257" spans="52:54" ht="15.75" customHeight="1">
      <c r="AZ15257" s="138">
        <f t="shared" ca="1" si="245"/>
        <v>333000</v>
      </c>
      <c r="BA15257" s="138">
        <f t="shared" ca="1" si="246"/>
        <v>332999</v>
      </c>
      <c r="BB15257" s="138">
        <f t="shared" ca="1" si="247"/>
        <v>1</v>
      </c>
    </row>
    <row r="15258" spans="52:54" ht="15.75" customHeight="1">
      <c r="AZ15258" s="138">
        <f t="shared" ca="1" si="245"/>
        <v>274000</v>
      </c>
      <c r="BA15258" s="138">
        <f t="shared" ca="1" si="246"/>
        <v>273999</v>
      </c>
      <c r="BB15258" s="138">
        <f t="shared" ca="1" si="247"/>
        <v>1</v>
      </c>
    </row>
    <row r="15259" spans="52:54" ht="15.75" customHeight="1">
      <c r="AZ15259" s="138">
        <f t="shared" ca="1" si="245"/>
        <v>318000</v>
      </c>
      <c r="BA15259" s="138">
        <f t="shared" ca="1" si="246"/>
        <v>317999</v>
      </c>
      <c r="BB15259" s="138">
        <f t="shared" ca="1" si="247"/>
        <v>1</v>
      </c>
    </row>
    <row r="15260" spans="52:54" ht="15.75" customHeight="1">
      <c r="AZ15260" s="138">
        <f t="shared" ca="1" si="245"/>
        <v>333000</v>
      </c>
      <c r="BA15260" s="138">
        <f t="shared" ca="1" si="246"/>
        <v>332999</v>
      </c>
      <c r="BB15260" s="138">
        <f t="shared" ca="1" si="247"/>
        <v>1</v>
      </c>
    </row>
    <row r="15261" spans="52:54" ht="15.75" customHeight="1">
      <c r="AZ15261" s="138">
        <f t="shared" ca="1" si="245"/>
        <v>312000</v>
      </c>
      <c r="BA15261" s="138">
        <f t="shared" ca="1" si="246"/>
        <v>311999</v>
      </c>
      <c r="BB15261" s="138">
        <f t="shared" ca="1" si="247"/>
        <v>1</v>
      </c>
    </row>
    <row r="15262" spans="52:54" ht="15.75" customHeight="1">
      <c r="AZ15262" s="138">
        <f t="shared" ca="1" si="245"/>
        <v>202000</v>
      </c>
      <c r="BA15262" s="138">
        <f t="shared" ca="1" si="246"/>
        <v>201999</v>
      </c>
      <c r="BB15262" s="138">
        <f t="shared" ca="1" si="247"/>
        <v>1</v>
      </c>
    </row>
    <row r="15263" spans="52:54" ht="15.75" customHeight="1">
      <c r="AZ15263" s="138">
        <f t="shared" ca="1" si="245"/>
        <v>341000</v>
      </c>
      <c r="BA15263" s="138">
        <f t="shared" ca="1" si="246"/>
        <v>340999</v>
      </c>
      <c r="BB15263" s="138">
        <f t="shared" ca="1" si="247"/>
        <v>1</v>
      </c>
    </row>
    <row r="15264" spans="52:54" ht="15.75" customHeight="1">
      <c r="AZ15264" s="138">
        <f t="shared" ca="1" si="245"/>
        <v>327000</v>
      </c>
      <c r="BA15264" s="138">
        <f t="shared" ca="1" si="246"/>
        <v>326999</v>
      </c>
      <c r="BB15264" s="138">
        <f t="shared" ca="1" si="247"/>
        <v>1</v>
      </c>
    </row>
    <row r="15265" spans="52:54" ht="15.75" customHeight="1">
      <c r="AZ15265" s="138">
        <f t="shared" ca="1" si="245"/>
        <v>116000</v>
      </c>
      <c r="BA15265" s="138">
        <f t="shared" ca="1" si="246"/>
        <v>115999</v>
      </c>
      <c r="BB15265" s="138">
        <f t="shared" ca="1" si="247"/>
        <v>1</v>
      </c>
    </row>
    <row r="15266" spans="52:54" ht="15.75" customHeight="1">
      <c r="AZ15266" s="138">
        <f t="shared" ca="1" si="245"/>
        <v>217000</v>
      </c>
      <c r="BA15266" s="138">
        <f t="shared" ca="1" si="246"/>
        <v>216999</v>
      </c>
      <c r="BB15266" s="138">
        <f t="shared" ca="1" si="247"/>
        <v>1</v>
      </c>
    </row>
    <row r="15267" spans="52:54" ht="15.75" customHeight="1">
      <c r="AZ15267" s="138">
        <f t="shared" ca="1" si="245"/>
        <v>182000</v>
      </c>
      <c r="BA15267" s="138">
        <f t="shared" ca="1" si="246"/>
        <v>181999</v>
      </c>
      <c r="BB15267" s="138">
        <f t="shared" ca="1" si="247"/>
        <v>1</v>
      </c>
    </row>
    <row r="15268" spans="52:54" ht="15.75" customHeight="1">
      <c r="AZ15268" s="138">
        <f t="shared" ca="1" si="245"/>
        <v>101000</v>
      </c>
      <c r="BA15268" s="138">
        <f t="shared" ca="1" si="246"/>
        <v>100999</v>
      </c>
      <c r="BB15268" s="138">
        <f t="shared" ca="1" si="247"/>
        <v>1</v>
      </c>
    </row>
    <row r="15269" spans="52:54" ht="15.75" customHeight="1">
      <c r="AZ15269" s="138">
        <f t="shared" ca="1" si="245"/>
        <v>345000</v>
      </c>
      <c r="BA15269" s="138">
        <f t="shared" ca="1" si="246"/>
        <v>344999</v>
      </c>
      <c r="BB15269" s="138">
        <f t="shared" ca="1" si="247"/>
        <v>1</v>
      </c>
    </row>
    <row r="15270" spans="52:54" ht="15.75" customHeight="1">
      <c r="AZ15270" s="138">
        <f t="shared" ca="1" si="245"/>
        <v>210000</v>
      </c>
      <c r="BA15270" s="138">
        <f t="shared" ca="1" si="246"/>
        <v>209999</v>
      </c>
      <c r="BB15270" s="138">
        <f t="shared" ca="1" si="247"/>
        <v>1</v>
      </c>
    </row>
    <row r="15271" spans="52:54" ht="15.75" customHeight="1">
      <c r="AZ15271" s="138">
        <f t="shared" ca="1" si="245"/>
        <v>216000</v>
      </c>
      <c r="BA15271" s="138">
        <f t="shared" ca="1" si="246"/>
        <v>215999</v>
      </c>
      <c r="BB15271" s="138">
        <f t="shared" ca="1" si="247"/>
        <v>1</v>
      </c>
    </row>
    <row r="15272" spans="52:54" ht="15.75" customHeight="1">
      <c r="AZ15272" s="138">
        <f t="shared" ca="1" si="245"/>
        <v>149000</v>
      </c>
      <c r="BA15272" s="138">
        <f t="shared" ca="1" si="246"/>
        <v>148999</v>
      </c>
      <c r="BB15272" s="138">
        <f t="shared" ca="1" si="247"/>
        <v>1</v>
      </c>
    </row>
    <row r="15273" spans="52:54" ht="15.75" customHeight="1">
      <c r="AZ15273" s="138">
        <f t="shared" ca="1" si="245"/>
        <v>152000</v>
      </c>
      <c r="BA15273" s="138">
        <f t="shared" ca="1" si="246"/>
        <v>151999</v>
      </c>
      <c r="BB15273" s="138">
        <f t="shared" ca="1" si="247"/>
        <v>1</v>
      </c>
    </row>
    <row r="15274" spans="52:54" ht="15.75" customHeight="1">
      <c r="AZ15274" s="138">
        <f t="shared" ca="1" si="245"/>
        <v>371000</v>
      </c>
      <c r="BA15274" s="138">
        <f t="shared" ca="1" si="246"/>
        <v>370999</v>
      </c>
      <c r="BB15274" s="138">
        <f t="shared" ca="1" si="247"/>
        <v>1</v>
      </c>
    </row>
    <row r="15275" spans="52:54" ht="15.75" customHeight="1">
      <c r="AZ15275" s="138">
        <f t="shared" ca="1" si="245"/>
        <v>331000</v>
      </c>
      <c r="BA15275" s="138">
        <f t="shared" ca="1" si="246"/>
        <v>330999</v>
      </c>
      <c r="BB15275" s="138">
        <f t="shared" ca="1" si="247"/>
        <v>1</v>
      </c>
    </row>
    <row r="15276" spans="52:54" ht="15.75" customHeight="1">
      <c r="AZ15276" s="138">
        <f t="shared" ca="1" si="245"/>
        <v>345000</v>
      </c>
      <c r="BA15276" s="138">
        <f t="shared" ca="1" si="246"/>
        <v>344999</v>
      </c>
      <c r="BB15276" s="138">
        <f t="shared" ca="1" si="247"/>
        <v>1</v>
      </c>
    </row>
    <row r="15277" spans="52:54" ht="15.75" customHeight="1">
      <c r="AZ15277" s="138">
        <f t="shared" ca="1" si="245"/>
        <v>330000</v>
      </c>
      <c r="BA15277" s="138">
        <f t="shared" ca="1" si="246"/>
        <v>329999</v>
      </c>
      <c r="BB15277" s="138">
        <f t="shared" ca="1" si="247"/>
        <v>1</v>
      </c>
    </row>
    <row r="15278" spans="52:54" ht="15.75" customHeight="1">
      <c r="AZ15278" s="138">
        <f t="shared" ca="1" si="245"/>
        <v>331000</v>
      </c>
      <c r="BA15278" s="138">
        <f t="shared" ca="1" si="246"/>
        <v>330999</v>
      </c>
      <c r="BB15278" s="138">
        <f t="shared" ca="1" si="247"/>
        <v>1</v>
      </c>
    </row>
    <row r="15279" spans="52:54" ht="15.75" customHeight="1">
      <c r="AZ15279" s="138">
        <f t="shared" ca="1" si="245"/>
        <v>153000</v>
      </c>
      <c r="BA15279" s="138">
        <f t="shared" ca="1" si="246"/>
        <v>152999</v>
      </c>
      <c r="BB15279" s="138">
        <f t="shared" ca="1" si="247"/>
        <v>1</v>
      </c>
    </row>
    <row r="15280" spans="52:54" ht="15.75" customHeight="1">
      <c r="AZ15280" s="138">
        <f t="shared" ca="1" si="245"/>
        <v>391000</v>
      </c>
      <c r="BA15280" s="138">
        <f t="shared" ca="1" si="246"/>
        <v>390999</v>
      </c>
      <c r="BB15280" s="138">
        <f t="shared" ca="1" si="247"/>
        <v>1</v>
      </c>
    </row>
    <row r="15281" spans="52:54" ht="15.75" customHeight="1">
      <c r="AZ15281" s="138">
        <f t="shared" ca="1" si="245"/>
        <v>283000</v>
      </c>
      <c r="BA15281" s="138">
        <f t="shared" ca="1" si="246"/>
        <v>282999</v>
      </c>
      <c r="BB15281" s="138">
        <f t="shared" ca="1" si="247"/>
        <v>1</v>
      </c>
    </row>
    <row r="15282" spans="52:54" ht="15.75" customHeight="1">
      <c r="AZ15282" s="138">
        <f t="shared" ca="1" si="245"/>
        <v>226000</v>
      </c>
      <c r="BA15282" s="138">
        <f t="shared" ca="1" si="246"/>
        <v>225999</v>
      </c>
      <c r="BB15282" s="138">
        <f t="shared" ca="1" si="247"/>
        <v>1</v>
      </c>
    </row>
    <row r="15283" spans="52:54" ht="15.75" customHeight="1">
      <c r="AZ15283" s="138">
        <f t="shared" ca="1" si="245"/>
        <v>216000</v>
      </c>
      <c r="BA15283" s="138">
        <f t="shared" ca="1" si="246"/>
        <v>215999</v>
      </c>
      <c r="BB15283" s="138">
        <f t="shared" ca="1" si="247"/>
        <v>1</v>
      </c>
    </row>
    <row r="15284" spans="52:54" ht="15.75" customHeight="1">
      <c r="AZ15284" s="138">
        <f t="shared" ca="1" si="245"/>
        <v>136000</v>
      </c>
      <c r="BA15284" s="138">
        <f t="shared" ca="1" si="246"/>
        <v>135999</v>
      </c>
      <c r="BB15284" s="138">
        <f t="shared" ca="1" si="247"/>
        <v>1</v>
      </c>
    </row>
    <row r="15285" spans="52:54" ht="15.75" customHeight="1">
      <c r="AZ15285" s="138">
        <f t="shared" ca="1" si="245"/>
        <v>229000</v>
      </c>
      <c r="BA15285" s="138">
        <f t="shared" ca="1" si="246"/>
        <v>228999</v>
      </c>
      <c r="BB15285" s="138">
        <f t="shared" ca="1" si="247"/>
        <v>1</v>
      </c>
    </row>
    <row r="15286" spans="52:54" ht="15.75" customHeight="1">
      <c r="AZ15286" s="138">
        <f t="shared" ca="1" si="245"/>
        <v>255000</v>
      </c>
      <c r="BA15286" s="138">
        <f t="shared" ca="1" si="246"/>
        <v>254999</v>
      </c>
      <c r="BB15286" s="138">
        <f t="shared" ca="1" si="247"/>
        <v>1</v>
      </c>
    </row>
    <row r="15287" spans="52:54" ht="15.75" customHeight="1">
      <c r="AZ15287" s="138">
        <f t="shared" ca="1" si="245"/>
        <v>115000</v>
      </c>
      <c r="BA15287" s="138">
        <f t="shared" ca="1" si="246"/>
        <v>114999</v>
      </c>
      <c r="BB15287" s="138">
        <f t="shared" ca="1" si="247"/>
        <v>1</v>
      </c>
    </row>
    <row r="15288" spans="52:54" ht="15.75" customHeight="1">
      <c r="AZ15288" s="138">
        <f t="shared" ca="1" si="245"/>
        <v>197000</v>
      </c>
      <c r="BA15288" s="138">
        <f t="shared" ca="1" si="246"/>
        <v>196999</v>
      </c>
      <c r="BB15288" s="138">
        <f t="shared" ca="1" si="247"/>
        <v>1</v>
      </c>
    </row>
    <row r="15289" spans="52:54" ht="15.75" customHeight="1">
      <c r="AZ15289" s="138">
        <f t="shared" ca="1" si="245"/>
        <v>261000</v>
      </c>
      <c r="BA15289" s="138">
        <f t="shared" ca="1" si="246"/>
        <v>260999</v>
      </c>
      <c r="BB15289" s="138">
        <f t="shared" ca="1" si="247"/>
        <v>1</v>
      </c>
    </row>
    <row r="15290" spans="52:54" ht="15.75" customHeight="1">
      <c r="AZ15290" s="138">
        <f t="shared" ca="1" si="245"/>
        <v>206000</v>
      </c>
      <c r="BA15290" s="138">
        <f t="shared" ca="1" si="246"/>
        <v>205999</v>
      </c>
      <c r="BB15290" s="138">
        <f t="shared" ca="1" si="247"/>
        <v>1</v>
      </c>
    </row>
    <row r="15291" spans="52:54" ht="15.75" customHeight="1">
      <c r="AZ15291" s="138">
        <f t="shared" ca="1" si="245"/>
        <v>277000</v>
      </c>
      <c r="BA15291" s="138">
        <f t="shared" ca="1" si="246"/>
        <v>276999</v>
      </c>
      <c r="BB15291" s="138">
        <f t="shared" ca="1" si="247"/>
        <v>1</v>
      </c>
    </row>
    <row r="15292" spans="52:54" ht="15.75" customHeight="1">
      <c r="AZ15292" s="138">
        <f t="shared" ca="1" si="245"/>
        <v>218000</v>
      </c>
      <c r="BA15292" s="138">
        <f t="shared" ca="1" si="246"/>
        <v>217999</v>
      </c>
      <c r="BB15292" s="138">
        <f t="shared" ca="1" si="247"/>
        <v>1</v>
      </c>
    </row>
    <row r="15293" spans="52:54" ht="15.75" customHeight="1">
      <c r="AZ15293" s="138">
        <f t="shared" ca="1" si="245"/>
        <v>137000</v>
      </c>
      <c r="BA15293" s="138">
        <f t="shared" ca="1" si="246"/>
        <v>136999</v>
      </c>
      <c r="BB15293" s="138">
        <f t="shared" ca="1" si="247"/>
        <v>1</v>
      </c>
    </row>
    <row r="15294" spans="52:54" ht="15.75" customHeight="1">
      <c r="AZ15294" s="138">
        <f t="shared" ca="1" si="245"/>
        <v>122000</v>
      </c>
      <c r="BA15294" s="138">
        <f t="shared" ca="1" si="246"/>
        <v>121999</v>
      </c>
      <c r="BB15294" s="138">
        <f t="shared" ca="1" si="247"/>
        <v>1</v>
      </c>
    </row>
    <row r="15295" spans="52:54" ht="15.75" customHeight="1">
      <c r="AZ15295" s="138">
        <f t="shared" ca="1" si="245"/>
        <v>311000</v>
      </c>
      <c r="BA15295" s="138">
        <f t="shared" ca="1" si="246"/>
        <v>310999</v>
      </c>
      <c r="BB15295" s="138">
        <f t="shared" ca="1" si="247"/>
        <v>1</v>
      </c>
    </row>
    <row r="15296" spans="52:54" ht="15.75" customHeight="1">
      <c r="AZ15296" s="138">
        <f t="shared" ca="1" si="245"/>
        <v>232000</v>
      </c>
      <c r="BA15296" s="138">
        <f t="shared" ca="1" si="246"/>
        <v>231999</v>
      </c>
      <c r="BB15296" s="138">
        <f t="shared" ca="1" si="247"/>
        <v>1</v>
      </c>
    </row>
    <row r="15297" spans="52:54" ht="15.75" customHeight="1">
      <c r="AZ15297" s="138">
        <f t="shared" ca="1" si="245"/>
        <v>248000</v>
      </c>
      <c r="BA15297" s="138">
        <f t="shared" ca="1" si="246"/>
        <v>247999</v>
      </c>
      <c r="BB15297" s="138">
        <f t="shared" ca="1" si="247"/>
        <v>1</v>
      </c>
    </row>
    <row r="15298" spans="52:54" ht="15.75" customHeight="1">
      <c r="AZ15298" s="138">
        <f t="shared" ca="1" si="245"/>
        <v>147000</v>
      </c>
      <c r="BA15298" s="138">
        <f t="shared" ca="1" si="246"/>
        <v>146999</v>
      </c>
      <c r="BB15298" s="138">
        <f t="shared" ca="1" si="247"/>
        <v>1</v>
      </c>
    </row>
    <row r="15299" spans="52:54" ht="15.75" customHeight="1">
      <c r="AZ15299" s="138">
        <f t="shared" ca="1" si="245"/>
        <v>270000</v>
      </c>
      <c r="BA15299" s="138">
        <f t="shared" ca="1" si="246"/>
        <v>269999</v>
      </c>
      <c r="BB15299" s="138">
        <f t="shared" ca="1" si="247"/>
        <v>1</v>
      </c>
    </row>
    <row r="15300" spans="52:54" ht="15.75" customHeight="1">
      <c r="AZ15300" s="138">
        <f t="shared" ca="1" si="245"/>
        <v>225000</v>
      </c>
      <c r="BA15300" s="138">
        <f t="shared" ca="1" si="246"/>
        <v>224999</v>
      </c>
      <c r="BB15300" s="138">
        <f t="shared" ca="1" si="247"/>
        <v>1</v>
      </c>
    </row>
    <row r="15301" spans="52:54" ht="15.75" customHeight="1">
      <c r="AZ15301" s="138">
        <f t="shared" ca="1" si="245"/>
        <v>206000</v>
      </c>
      <c r="BA15301" s="138">
        <f t="shared" ca="1" si="246"/>
        <v>205999</v>
      </c>
      <c r="BB15301" s="138">
        <f t="shared" ca="1" si="247"/>
        <v>1</v>
      </c>
    </row>
    <row r="15302" spans="52:54" ht="15.75" customHeight="1">
      <c r="AZ15302" s="138">
        <f t="shared" ca="1" si="245"/>
        <v>348000</v>
      </c>
      <c r="BA15302" s="138">
        <f t="shared" ca="1" si="246"/>
        <v>347999</v>
      </c>
      <c r="BB15302" s="138">
        <f t="shared" ca="1" si="247"/>
        <v>1</v>
      </c>
    </row>
    <row r="15303" spans="52:54" ht="15.75" customHeight="1">
      <c r="AZ15303" s="138">
        <f t="shared" ca="1" si="245"/>
        <v>250000</v>
      </c>
      <c r="BA15303" s="138">
        <f t="shared" ca="1" si="246"/>
        <v>249999</v>
      </c>
      <c r="BB15303" s="138">
        <f t="shared" ca="1" si="247"/>
        <v>1</v>
      </c>
    </row>
    <row r="15304" spans="52:54" ht="15.75" customHeight="1">
      <c r="AZ15304" s="138">
        <f t="shared" ref="AZ15304:AZ15558" ca="1" si="248">RANDBETWEEN(100,400)*1000</f>
        <v>148000</v>
      </c>
      <c r="BA15304" s="138">
        <f t="shared" ref="BA15304:BA15558" ca="1" si="249">+AZ15304-1</f>
        <v>147999</v>
      </c>
      <c r="BB15304" s="138">
        <f t="shared" ref="BB15304:BB15558" ca="1" si="250">+AZ15304-BA15304</f>
        <v>1</v>
      </c>
    </row>
    <row r="15305" spans="52:54" ht="15.75" customHeight="1">
      <c r="AZ15305" s="138">
        <f t="shared" ca="1" si="248"/>
        <v>103000</v>
      </c>
      <c r="BA15305" s="138">
        <f t="shared" ca="1" si="249"/>
        <v>102999</v>
      </c>
      <c r="BB15305" s="138">
        <f t="shared" ca="1" si="250"/>
        <v>1</v>
      </c>
    </row>
    <row r="15306" spans="52:54" ht="15.75" customHeight="1">
      <c r="AZ15306" s="138">
        <f t="shared" ca="1" si="248"/>
        <v>395000</v>
      </c>
      <c r="BA15306" s="138">
        <f t="shared" ca="1" si="249"/>
        <v>394999</v>
      </c>
      <c r="BB15306" s="138">
        <f t="shared" ca="1" si="250"/>
        <v>1</v>
      </c>
    </row>
    <row r="15307" spans="52:54" ht="15.75" customHeight="1">
      <c r="AZ15307" s="138">
        <f t="shared" ca="1" si="248"/>
        <v>168000</v>
      </c>
      <c r="BA15307" s="138">
        <f t="shared" ca="1" si="249"/>
        <v>167999</v>
      </c>
      <c r="BB15307" s="138">
        <f t="shared" ca="1" si="250"/>
        <v>1</v>
      </c>
    </row>
    <row r="15308" spans="52:54" ht="15.75" customHeight="1">
      <c r="AZ15308" s="138">
        <f t="shared" ca="1" si="248"/>
        <v>284000</v>
      </c>
      <c r="BA15308" s="138">
        <f t="shared" ca="1" si="249"/>
        <v>283999</v>
      </c>
      <c r="BB15308" s="138">
        <f t="shared" ca="1" si="250"/>
        <v>1</v>
      </c>
    </row>
    <row r="15309" spans="52:54" ht="15.75" customHeight="1">
      <c r="AZ15309" s="138">
        <f t="shared" ca="1" si="248"/>
        <v>237000</v>
      </c>
      <c r="BA15309" s="138">
        <f t="shared" ca="1" si="249"/>
        <v>236999</v>
      </c>
      <c r="BB15309" s="138">
        <f t="shared" ca="1" si="250"/>
        <v>1</v>
      </c>
    </row>
    <row r="15310" spans="52:54" ht="15.75" customHeight="1">
      <c r="AZ15310" s="138">
        <f t="shared" ca="1" si="248"/>
        <v>214000</v>
      </c>
      <c r="BA15310" s="138">
        <f t="shared" ca="1" si="249"/>
        <v>213999</v>
      </c>
      <c r="BB15310" s="138">
        <f t="shared" ca="1" si="250"/>
        <v>1</v>
      </c>
    </row>
    <row r="15311" spans="52:54" ht="15.75" customHeight="1">
      <c r="AZ15311" s="138">
        <f t="shared" ca="1" si="248"/>
        <v>239000</v>
      </c>
      <c r="BA15311" s="138">
        <f t="shared" ca="1" si="249"/>
        <v>238999</v>
      </c>
      <c r="BB15311" s="138">
        <f t="shared" ca="1" si="250"/>
        <v>1</v>
      </c>
    </row>
    <row r="15312" spans="52:54" ht="15.75" customHeight="1">
      <c r="AZ15312" s="138">
        <f t="shared" ca="1" si="248"/>
        <v>135000</v>
      </c>
      <c r="BA15312" s="138">
        <f t="shared" ca="1" si="249"/>
        <v>134999</v>
      </c>
      <c r="BB15312" s="138">
        <f t="shared" ca="1" si="250"/>
        <v>1</v>
      </c>
    </row>
    <row r="15313" spans="52:54" ht="15.75" customHeight="1">
      <c r="AZ15313" s="138">
        <f t="shared" ca="1" si="248"/>
        <v>346000</v>
      </c>
      <c r="BA15313" s="138">
        <f t="shared" ca="1" si="249"/>
        <v>345999</v>
      </c>
      <c r="BB15313" s="138">
        <f t="shared" ca="1" si="250"/>
        <v>1</v>
      </c>
    </row>
    <row r="15314" spans="52:54" ht="15.75" customHeight="1">
      <c r="AZ15314" s="138">
        <f t="shared" ca="1" si="248"/>
        <v>289000</v>
      </c>
      <c r="BA15314" s="138">
        <f t="shared" ca="1" si="249"/>
        <v>288999</v>
      </c>
      <c r="BB15314" s="138">
        <f t="shared" ca="1" si="250"/>
        <v>1</v>
      </c>
    </row>
    <row r="15315" spans="52:54" ht="15.75" customHeight="1">
      <c r="AZ15315" s="138">
        <f t="shared" ca="1" si="248"/>
        <v>192000</v>
      </c>
      <c r="BA15315" s="138">
        <f t="shared" ca="1" si="249"/>
        <v>191999</v>
      </c>
      <c r="BB15315" s="138">
        <f t="shared" ca="1" si="250"/>
        <v>1</v>
      </c>
    </row>
    <row r="15316" spans="52:54" ht="15.75" customHeight="1">
      <c r="AZ15316" s="138">
        <f t="shared" ca="1" si="248"/>
        <v>110000</v>
      </c>
      <c r="BA15316" s="138">
        <f t="shared" ca="1" si="249"/>
        <v>109999</v>
      </c>
      <c r="BB15316" s="138">
        <f t="shared" ca="1" si="250"/>
        <v>1</v>
      </c>
    </row>
    <row r="15317" spans="52:54" ht="15.75" customHeight="1">
      <c r="AZ15317" s="138">
        <f t="shared" ca="1" si="248"/>
        <v>175000</v>
      </c>
      <c r="BA15317" s="138">
        <f t="shared" ca="1" si="249"/>
        <v>174999</v>
      </c>
      <c r="BB15317" s="138">
        <f t="shared" ca="1" si="250"/>
        <v>1</v>
      </c>
    </row>
    <row r="15318" spans="52:54" ht="15.75" customHeight="1">
      <c r="AZ15318" s="138">
        <f t="shared" ca="1" si="248"/>
        <v>179000</v>
      </c>
      <c r="BA15318" s="138">
        <f t="shared" ca="1" si="249"/>
        <v>178999</v>
      </c>
      <c r="BB15318" s="138">
        <f t="shared" ca="1" si="250"/>
        <v>1</v>
      </c>
    </row>
    <row r="15319" spans="52:54" ht="15.75" customHeight="1">
      <c r="AZ15319" s="138">
        <f t="shared" ca="1" si="248"/>
        <v>214000</v>
      </c>
      <c r="BA15319" s="138">
        <f t="shared" ca="1" si="249"/>
        <v>213999</v>
      </c>
      <c r="BB15319" s="138">
        <f t="shared" ca="1" si="250"/>
        <v>1</v>
      </c>
    </row>
    <row r="15320" spans="52:54" ht="15.75" customHeight="1">
      <c r="AZ15320" s="138">
        <f t="shared" ca="1" si="248"/>
        <v>365000</v>
      </c>
      <c r="BA15320" s="138">
        <f t="shared" ca="1" si="249"/>
        <v>364999</v>
      </c>
      <c r="BB15320" s="138">
        <f t="shared" ca="1" si="250"/>
        <v>1</v>
      </c>
    </row>
    <row r="15321" spans="52:54" ht="15.75" customHeight="1">
      <c r="AZ15321" s="138">
        <f t="shared" ca="1" si="248"/>
        <v>125000</v>
      </c>
      <c r="BA15321" s="138">
        <f t="shared" ca="1" si="249"/>
        <v>124999</v>
      </c>
      <c r="BB15321" s="138">
        <f t="shared" ca="1" si="250"/>
        <v>1</v>
      </c>
    </row>
    <row r="15322" spans="52:54" ht="15.75" customHeight="1">
      <c r="AZ15322" s="138">
        <f t="shared" ca="1" si="248"/>
        <v>150000</v>
      </c>
      <c r="BA15322" s="138">
        <f t="shared" ca="1" si="249"/>
        <v>149999</v>
      </c>
      <c r="BB15322" s="138">
        <f t="shared" ca="1" si="250"/>
        <v>1</v>
      </c>
    </row>
    <row r="15323" spans="52:54" ht="15.75" customHeight="1">
      <c r="AZ15323" s="138">
        <f t="shared" ca="1" si="248"/>
        <v>146000</v>
      </c>
      <c r="BA15323" s="138">
        <f t="shared" ca="1" si="249"/>
        <v>145999</v>
      </c>
      <c r="BB15323" s="138">
        <f t="shared" ca="1" si="250"/>
        <v>1</v>
      </c>
    </row>
    <row r="15324" spans="52:54" ht="15.75" customHeight="1">
      <c r="AZ15324" s="138">
        <f t="shared" ca="1" si="248"/>
        <v>302000</v>
      </c>
      <c r="BA15324" s="138">
        <f t="shared" ca="1" si="249"/>
        <v>301999</v>
      </c>
      <c r="BB15324" s="138">
        <f t="shared" ca="1" si="250"/>
        <v>1</v>
      </c>
    </row>
    <row r="15325" spans="52:54" ht="15.75" customHeight="1">
      <c r="AZ15325" s="138">
        <f t="shared" ca="1" si="248"/>
        <v>115000</v>
      </c>
      <c r="BA15325" s="138">
        <f t="shared" ca="1" si="249"/>
        <v>114999</v>
      </c>
      <c r="BB15325" s="138">
        <f t="shared" ca="1" si="250"/>
        <v>1</v>
      </c>
    </row>
    <row r="15326" spans="52:54" ht="15.75" customHeight="1">
      <c r="AZ15326" s="138">
        <f t="shared" ca="1" si="248"/>
        <v>356000</v>
      </c>
      <c r="BA15326" s="138">
        <f t="shared" ca="1" si="249"/>
        <v>355999</v>
      </c>
      <c r="BB15326" s="138">
        <f t="shared" ca="1" si="250"/>
        <v>1</v>
      </c>
    </row>
    <row r="15327" spans="52:54" ht="15.75" customHeight="1">
      <c r="AZ15327" s="138">
        <f t="shared" ca="1" si="248"/>
        <v>369000</v>
      </c>
      <c r="BA15327" s="138">
        <f t="shared" ca="1" si="249"/>
        <v>368999</v>
      </c>
      <c r="BB15327" s="138">
        <f t="shared" ca="1" si="250"/>
        <v>1</v>
      </c>
    </row>
    <row r="15328" spans="52:54" ht="15.75" customHeight="1">
      <c r="AZ15328" s="138">
        <f t="shared" ca="1" si="248"/>
        <v>209000</v>
      </c>
      <c r="BA15328" s="138">
        <f t="shared" ca="1" si="249"/>
        <v>208999</v>
      </c>
      <c r="BB15328" s="138">
        <f t="shared" ca="1" si="250"/>
        <v>1</v>
      </c>
    </row>
    <row r="15329" spans="52:54" ht="15.75" customHeight="1">
      <c r="AZ15329" s="138">
        <f t="shared" ca="1" si="248"/>
        <v>178000</v>
      </c>
      <c r="BA15329" s="138">
        <f t="shared" ca="1" si="249"/>
        <v>177999</v>
      </c>
      <c r="BB15329" s="138">
        <f t="shared" ca="1" si="250"/>
        <v>1</v>
      </c>
    </row>
    <row r="15330" spans="52:54" ht="15.75" customHeight="1">
      <c r="AZ15330" s="138">
        <f t="shared" ca="1" si="248"/>
        <v>235000</v>
      </c>
      <c r="BA15330" s="138">
        <f t="shared" ca="1" si="249"/>
        <v>234999</v>
      </c>
      <c r="BB15330" s="138">
        <f t="shared" ca="1" si="250"/>
        <v>1</v>
      </c>
    </row>
    <row r="15331" spans="52:54" ht="15.75" customHeight="1">
      <c r="AZ15331" s="138">
        <f t="shared" ca="1" si="248"/>
        <v>268000</v>
      </c>
      <c r="BA15331" s="138">
        <f t="shared" ca="1" si="249"/>
        <v>267999</v>
      </c>
      <c r="BB15331" s="138">
        <f t="shared" ca="1" si="250"/>
        <v>1</v>
      </c>
    </row>
    <row r="15332" spans="52:54" ht="15.75" customHeight="1">
      <c r="AZ15332" s="138">
        <f t="shared" ca="1" si="248"/>
        <v>195000</v>
      </c>
      <c r="BA15332" s="138">
        <f t="shared" ca="1" si="249"/>
        <v>194999</v>
      </c>
      <c r="BB15332" s="138">
        <f t="shared" ca="1" si="250"/>
        <v>1</v>
      </c>
    </row>
    <row r="15333" spans="52:54" ht="15.75" customHeight="1">
      <c r="AZ15333" s="138">
        <f t="shared" ca="1" si="248"/>
        <v>168000</v>
      </c>
      <c r="BA15333" s="138">
        <f t="shared" ca="1" si="249"/>
        <v>167999</v>
      </c>
      <c r="BB15333" s="138">
        <f t="shared" ca="1" si="250"/>
        <v>1</v>
      </c>
    </row>
    <row r="15334" spans="52:54" ht="15.75" customHeight="1">
      <c r="AZ15334" s="138">
        <f t="shared" ca="1" si="248"/>
        <v>107000</v>
      </c>
      <c r="BA15334" s="138">
        <f t="shared" ca="1" si="249"/>
        <v>106999</v>
      </c>
      <c r="BB15334" s="138">
        <f t="shared" ca="1" si="250"/>
        <v>1</v>
      </c>
    </row>
    <row r="15335" spans="52:54" ht="15.75" customHeight="1">
      <c r="AZ15335" s="138">
        <f t="shared" ca="1" si="248"/>
        <v>175000</v>
      </c>
      <c r="BA15335" s="138">
        <f t="shared" ca="1" si="249"/>
        <v>174999</v>
      </c>
      <c r="BB15335" s="138">
        <f t="shared" ca="1" si="250"/>
        <v>1</v>
      </c>
    </row>
    <row r="15336" spans="52:54" ht="15.75" customHeight="1">
      <c r="AZ15336" s="138">
        <f t="shared" ca="1" si="248"/>
        <v>294000</v>
      </c>
      <c r="BA15336" s="138">
        <f t="shared" ca="1" si="249"/>
        <v>293999</v>
      </c>
      <c r="BB15336" s="138">
        <f t="shared" ca="1" si="250"/>
        <v>1</v>
      </c>
    </row>
    <row r="15337" spans="52:54" ht="15.75" customHeight="1">
      <c r="AZ15337" s="138">
        <f t="shared" ca="1" si="248"/>
        <v>247000</v>
      </c>
      <c r="BA15337" s="138">
        <f t="shared" ca="1" si="249"/>
        <v>246999</v>
      </c>
      <c r="BB15337" s="138">
        <f t="shared" ca="1" si="250"/>
        <v>1</v>
      </c>
    </row>
    <row r="15338" spans="52:54" ht="15.75" customHeight="1">
      <c r="AZ15338" s="138">
        <f t="shared" ca="1" si="248"/>
        <v>104000</v>
      </c>
      <c r="BA15338" s="138">
        <f t="shared" ca="1" si="249"/>
        <v>103999</v>
      </c>
      <c r="BB15338" s="138">
        <f t="shared" ca="1" si="250"/>
        <v>1</v>
      </c>
    </row>
    <row r="15339" spans="52:54" ht="15.75" customHeight="1">
      <c r="AZ15339" s="138">
        <f t="shared" ca="1" si="248"/>
        <v>165000</v>
      </c>
      <c r="BA15339" s="138">
        <f t="shared" ca="1" si="249"/>
        <v>164999</v>
      </c>
      <c r="BB15339" s="138">
        <f t="shared" ca="1" si="250"/>
        <v>1</v>
      </c>
    </row>
    <row r="15340" spans="52:54" ht="15.75" customHeight="1">
      <c r="AZ15340" s="138">
        <f t="shared" ca="1" si="248"/>
        <v>145000</v>
      </c>
      <c r="BA15340" s="138">
        <f t="shared" ca="1" si="249"/>
        <v>144999</v>
      </c>
      <c r="BB15340" s="138">
        <f t="shared" ca="1" si="250"/>
        <v>1</v>
      </c>
    </row>
    <row r="15341" spans="52:54" ht="15.75" customHeight="1">
      <c r="AZ15341" s="138">
        <f t="shared" ca="1" si="248"/>
        <v>374000</v>
      </c>
      <c r="BA15341" s="138">
        <f t="shared" ca="1" si="249"/>
        <v>373999</v>
      </c>
      <c r="BB15341" s="138">
        <f t="shared" ca="1" si="250"/>
        <v>1</v>
      </c>
    </row>
    <row r="15342" spans="52:54" ht="15.75" customHeight="1">
      <c r="AZ15342" s="138">
        <f t="shared" ca="1" si="248"/>
        <v>393000</v>
      </c>
      <c r="BA15342" s="138">
        <f t="shared" ca="1" si="249"/>
        <v>392999</v>
      </c>
      <c r="BB15342" s="138">
        <f t="shared" ca="1" si="250"/>
        <v>1</v>
      </c>
    </row>
    <row r="15343" spans="52:54" ht="15.75" customHeight="1">
      <c r="AZ15343" s="138">
        <f t="shared" ca="1" si="248"/>
        <v>376000</v>
      </c>
      <c r="BA15343" s="138">
        <f t="shared" ca="1" si="249"/>
        <v>375999</v>
      </c>
      <c r="BB15343" s="138">
        <f t="shared" ca="1" si="250"/>
        <v>1</v>
      </c>
    </row>
    <row r="15344" spans="52:54" ht="15.75" customHeight="1">
      <c r="AZ15344" s="138">
        <f t="shared" ca="1" si="248"/>
        <v>250000</v>
      </c>
      <c r="BA15344" s="138">
        <f t="shared" ca="1" si="249"/>
        <v>249999</v>
      </c>
      <c r="BB15344" s="138">
        <f t="shared" ca="1" si="250"/>
        <v>1</v>
      </c>
    </row>
    <row r="15345" spans="52:54" ht="15.75" customHeight="1">
      <c r="AZ15345" s="138">
        <f t="shared" ca="1" si="248"/>
        <v>221000</v>
      </c>
      <c r="BA15345" s="138">
        <f t="shared" ca="1" si="249"/>
        <v>220999</v>
      </c>
      <c r="BB15345" s="138">
        <f t="shared" ca="1" si="250"/>
        <v>1</v>
      </c>
    </row>
    <row r="15346" spans="52:54" ht="15.75" customHeight="1">
      <c r="AZ15346" s="138">
        <f t="shared" ca="1" si="248"/>
        <v>159000</v>
      </c>
      <c r="BA15346" s="138">
        <f t="shared" ca="1" si="249"/>
        <v>158999</v>
      </c>
      <c r="BB15346" s="138">
        <f t="shared" ca="1" si="250"/>
        <v>1</v>
      </c>
    </row>
    <row r="15347" spans="52:54" ht="15.75" customHeight="1">
      <c r="AZ15347" s="138">
        <f t="shared" ca="1" si="248"/>
        <v>221000</v>
      </c>
      <c r="BA15347" s="138">
        <f t="shared" ca="1" si="249"/>
        <v>220999</v>
      </c>
      <c r="BB15347" s="138">
        <f t="shared" ca="1" si="250"/>
        <v>1</v>
      </c>
    </row>
    <row r="15348" spans="52:54" ht="15.75" customHeight="1">
      <c r="AZ15348" s="138">
        <f t="shared" ca="1" si="248"/>
        <v>333000</v>
      </c>
      <c r="BA15348" s="138">
        <f t="shared" ca="1" si="249"/>
        <v>332999</v>
      </c>
      <c r="BB15348" s="138">
        <f t="shared" ca="1" si="250"/>
        <v>1</v>
      </c>
    </row>
    <row r="15349" spans="52:54" ht="15.75" customHeight="1">
      <c r="AZ15349" s="138">
        <f t="shared" ca="1" si="248"/>
        <v>370000</v>
      </c>
      <c r="BA15349" s="138">
        <f t="shared" ca="1" si="249"/>
        <v>369999</v>
      </c>
      <c r="BB15349" s="138">
        <f t="shared" ca="1" si="250"/>
        <v>1</v>
      </c>
    </row>
    <row r="15350" spans="52:54" ht="15.75" customHeight="1">
      <c r="AZ15350" s="138">
        <f t="shared" ca="1" si="248"/>
        <v>126000</v>
      </c>
      <c r="BA15350" s="138">
        <f t="shared" ca="1" si="249"/>
        <v>125999</v>
      </c>
      <c r="BB15350" s="138">
        <f t="shared" ca="1" si="250"/>
        <v>1</v>
      </c>
    </row>
    <row r="15351" spans="52:54" ht="15.75" customHeight="1">
      <c r="AZ15351" s="138">
        <f t="shared" ca="1" si="248"/>
        <v>315000</v>
      </c>
      <c r="BA15351" s="138">
        <f t="shared" ca="1" si="249"/>
        <v>314999</v>
      </c>
      <c r="BB15351" s="138">
        <f t="shared" ca="1" si="250"/>
        <v>1</v>
      </c>
    </row>
    <row r="15352" spans="52:54" ht="15.75" customHeight="1">
      <c r="AZ15352" s="138">
        <f t="shared" ca="1" si="248"/>
        <v>270000</v>
      </c>
      <c r="BA15352" s="138">
        <f t="shared" ca="1" si="249"/>
        <v>269999</v>
      </c>
      <c r="BB15352" s="138">
        <f t="shared" ca="1" si="250"/>
        <v>1</v>
      </c>
    </row>
    <row r="15353" spans="52:54" ht="15.75" customHeight="1">
      <c r="AZ15353" s="138">
        <f t="shared" ca="1" si="248"/>
        <v>112000</v>
      </c>
      <c r="BA15353" s="138">
        <f t="shared" ca="1" si="249"/>
        <v>111999</v>
      </c>
      <c r="BB15353" s="138">
        <f t="shared" ca="1" si="250"/>
        <v>1</v>
      </c>
    </row>
    <row r="15354" spans="52:54" ht="15.75" customHeight="1">
      <c r="AZ15354" s="138">
        <f t="shared" ca="1" si="248"/>
        <v>234000</v>
      </c>
      <c r="BA15354" s="138">
        <f t="shared" ca="1" si="249"/>
        <v>233999</v>
      </c>
      <c r="BB15354" s="138">
        <f t="shared" ca="1" si="250"/>
        <v>1</v>
      </c>
    </row>
    <row r="15355" spans="52:54" ht="15.75" customHeight="1">
      <c r="AZ15355" s="138">
        <f t="shared" ca="1" si="248"/>
        <v>277000</v>
      </c>
      <c r="BA15355" s="138">
        <f t="shared" ca="1" si="249"/>
        <v>276999</v>
      </c>
      <c r="BB15355" s="138">
        <f t="shared" ca="1" si="250"/>
        <v>1</v>
      </c>
    </row>
    <row r="15356" spans="52:54" ht="15.75" customHeight="1">
      <c r="AZ15356" s="138">
        <f t="shared" ca="1" si="248"/>
        <v>343000</v>
      </c>
      <c r="BA15356" s="138">
        <f t="shared" ca="1" si="249"/>
        <v>342999</v>
      </c>
      <c r="BB15356" s="138">
        <f t="shared" ca="1" si="250"/>
        <v>1</v>
      </c>
    </row>
    <row r="15357" spans="52:54" ht="15.75" customHeight="1">
      <c r="AZ15357" s="138">
        <f t="shared" ca="1" si="248"/>
        <v>206000</v>
      </c>
      <c r="BA15357" s="138">
        <f t="shared" ca="1" si="249"/>
        <v>205999</v>
      </c>
      <c r="BB15357" s="138">
        <f t="shared" ca="1" si="250"/>
        <v>1</v>
      </c>
    </row>
    <row r="15358" spans="52:54" ht="15.75" customHeight="1">
      <c r="AZ15358" s="138">
        <f t="shared" ca="1" si="248"/>
        <v>343000</v>
      </c>
      <c r="BA15358" s="138">
        <f t="shared" ca="1" si="249"/>
        <v>342999</v>
      </c>
      <c r="BB15358" s="138">
        <f t="shared" ca="1" si="250"/>
        <v>1</v>
      </c>
    </row>
    <row r="15359" spans="52:54" ht="15.75" customHeight="1">
      <c r="AZ15359" s="138">
        <f t="shared" ca="1" si="248"/>
        <v>119000</v>
      </c>
      <c r="BA15359" s="138">
        <f t="shared" ca="1" si="249"/>
        <v>118999</v>
      </c>
      <c r="BB15359" s="138">
        <f t="shared" ca="1" si="250"/>
        <v>1</v>
      </c>
    </row>
    <row r="15360" spans="52:54" ht="15.75" customHeight="1">
      <c r="AZ15360" s="138">
        <f t="shared" ca="1" si="248"/>
        <v>298000</v>
      </c>
      <c r="BA15360" s="138">
        <f t="shared" ca="1" si="249"/>
        <v>297999</v>
      </c>
      <c r="BB15360" s="138">
        <f t="shared" ca="1" si="250"/>
        <v>1</v>
      </c>
    </row>
    <row r="15361" spans="52:54" ht="15.75" customHeight="1">
      <c r="AZ15361" s="138">
        <f t="shared" ca="1" si="248"/>
        <v>111000</v>
      </c>
      <c r="BA15361" s="138">
        <f t="shared" ca="1" si="249"/>
        <v>110999</v>
      </c>
      <c r="BB15361" s="138">
        <f t="shared" ca="1" si="250"/>
        <v>1</v>
      </c>
    </row>
    <row r="15362" spans="52:54" ht="15.75" customHeight="1">
      <c r="AZ15362" s="138">
        <f t="shared" ca="1" si="248"/>
        <v>194000</v>
      </c>
      <c r="BA15362" s="138">
        <f t="shared" ca="1" si="249"/>
        <v>193999</v>
      </c>
      <c r="BB15362" s="138">
        <f t="shared" ca="1" si="250"/>
        <v>1</v>
      </c>
    </row>
    <row r="15363" spans="52:54" ht="15.75" customHeight="1">
      <c r="AZ15363" s="138">
        <f t="shared" ca="1" si="248"/>
        <v>258000</v>
      </c>
      <c r="BA15363" s="138">
        <f t="shared" ca="1" si="249"/>
        <v>257999</v>
      </c>
      <c r="BB15363" s="138">
        <f t="shared" ca="1" si="250"/>
        <v>1</v>
      </c>
    </row>
    <row r="15364" spans="52:54" ht="15.75" customHeight="1">
      <c r="AZ15364" s="138">
        <f t="shared" ca="1" si="248"/>
        <v>349000</v>
      </c>
      <c r="BA15364" s="138">
        <f t="shared" ca="1" si="249"/>
        <v>348999</v>
      </c>
      <c r="BB15364" s="138">
        <f t="shared" ca="1" si="250"/>
        <v>1</v>
      </c>
    </row>
    <row r="15365" spans="52:54" ht="15.75" customHeight="1">
      <c r="AZ15365" s="138">
        <f t="shared" ca="1" si="248"/>
        <v>124000</v>
      </c>
      <c r="BA15365" s="138">
        <f t="shared" ca="1" si="249"/>
        <v>123999</v>
      </c>
      <c r="BB15365" s="138">
        <f t="shared" ca="1" si="250"/>
        <v>1</v>
      </c>
    </row>
    <row r="15366" spans="52:54" ht="15.75" customHeight="1">
      <c r="AZ15366" s="138">
        <f t="shared" ca="1" si="248"/>
        <v>214000</v>
      </c>
      <c r="BA15366" s="138">
        <f t="shared" ca="1" si="249"/>
        <v>213999</v>
      </c>
      <c r="BB15366" s="138">
        <f t="shared" ca="1" si="250"/>
        <v>1</v>
      </c>
    </row>
    <row r="15367" spans="52:54" ht="15.75" customHeight="1">
      <c r="AZ15367" s="138">
        <f t="shared" ca="1" si="248"/>
        <v>233000</v>
      </c>
      <c r="BA15367" s="138">
        <f t="shared" ca="1" si="249"/>
        <v>232999</v>
      </c>
      <c r="BB15367" s="138">
        <f t="shared" ca="1" si="250"/>
        <v>1</v>
      </c>
    </row>
    <row r="15368" spans="52:54" ht="15.75" customHeight="1">
      <c r="AZ15368" s="138">
        <f t="shared" ca="1" si="248"/>
        <v>390000</v>
      </c>
      <c r="BA15368" s="138">
        <f t="shared" ca="1" si="249"/>
        <v>389999</v>
      </c>
      <c r="BB15368" s="138">
        <f t="shared" ca="1" si="250"/>
        <v>1</v>
      </c>
    </row>
    <row r="15369" spans="52:54" ht="15.75" customHeight="1">
      <c r="AZ15369" s="138">
        <f t="shared" ca="1" si="248"/>
        <v>363000</v>
      </c>
      <c r="BA15369" s="138">
        <f t="shared" ca="1" si="249"/>
        <v>362999</v>
      </c>
      <c r="BB15369" s="138">
        <f t="shared" ca="1" si="250"/>
        <v>1</v>
      </c>
    </row>
    <row r="15370" spans="52:54" ht="15.75" customHeight="1">
      <c r="AZ15370" s="138">
        <f t="shared" ca="1" si="248"/>
        <v>224000</v>
      </c>
      <c r="BA15370" s="138">
        <f t="shared" ca="1" si="249"/>
        <v>223999</v>
      </c>
      <c r="BB15370" s="138">
        <f t="shared" ca="1" si="250"/>
        <v>1</v>
      </c>
    </row>
    <row r="15371" spans="52:54" ht="15.75" customHeight="1">
      <c r="AZ15371" s="138">
        <f t="shared" ca="1" si="248"/>
        <v>257000</v>
      </c>
      <c r="BA15371" s="138">
        <f t="shared" ca="1" si="249"/>
        <v>256999</v>
      </c>
      <c r="BB15371" s="138">
        <f t="shared" ca="1" si="250"/>
        <v>1</v>
      </c>
    </row>
    <row r="15372" spans="52:54" ht="15.75" customHeight="1">
      <c r="AZ15372" s="138">
        <f t="shared" ca="1" si="248"/>
        <v>222000</v>
      </c>
      <c r="BA15372" s="138">
        <f t="shared" ca="1" si="249"/>
        <v>221999</v>
      </c>
      <c r="BB15372" s="138">
        <f t="shared" ca="1" si="250"/>
        <v>1</v>
      </c>
    </row>
    <row r="15373" spans="52:54" ht="15.75" customHeight="1">
      <c r="AZ15373" s="138">
        <f t="shared" ca="1" si="248"/>
        <v>303000</v>
      </c>
      <c r="BA15373" s="138">
        <f t="shared" ca="1" si="249"/>
        <v>302999</v>
      </c>
      <c r="BB15373" s="138">
        <f t="shared" ca="1" si="250"/>
        <v>1</v>
      </c>
    </row>
    <row r="15374" spans="52:54" ht="15.75" customHeight="1">
      <c r="AZ15374" s="138">
        <f t="shared" ca="1" si="248"/>
        <v>186000</v>
      </c>
      <c r="BA15374" s="138">
        <f t="shared" ca="1" si="249"/>
        <v>185999</v>
      </c>
      <c r="BB15374" s="138">
        <f t="shared" ca="1" si="250"/>
        <v>1</v>
      </c>
    </row>
    <row r="15375" spans="52:54" ht="15.75" customHeight="1">
      <c r="AZ15375" s="138">
        <f t="shared" ca="1" si="248"/>
        <v>377000</v>
      </c>
      <c r="BA15375" s="138">
        <f t="shared" ca="1" si="249"/>
        <v>376999</v>
      </c>
      <c r="BB15375" s="138">
        <f t="shared" ca="1" si="250"/>
        <v>1</v>
      </c>
    </row>
    <row r="15376" spans="52:54" ht="15.75" customHeight="1">
      <c r="AZ15376" s="138">
        <f t="shared" ca="1" si="248"/>
        <v>400000</v>
      </c>
      <c r="BA15376" s="138">
        <f t="shared" ca="1" si="249"/>
        <v>399999</v>
      </c>
      <c r="BB15376" s="138">
        <f t="shared" ca="1" si="250"/>
        <v>1</v>
      </c>
    </row>
    <row r="15377" spans="52:54" ht="15.75" customHeight="1">
      <c r="AZ15377" s="138">
        <f t="shared" ca="1" si="248"/>
        <v>236000</v>
      </c>
      <c r="BA15377" s="138">
        <f t="shared" ca="1" si="249"/>
        <v>235999</v>
      </c>
      <c r="BB15377" s="138">
        <f t="shared" ca="1" si="250"/>
        <v>1</v>
      </c>
    </row>
    <row r="15378" spans="52:54" ht="15.75" customHeight="1">
      <c r="AZ15378" s="138">
        <f t="shared" ca="1" si="248"/>
        <v>126000</v>
      </c>
      <c r="BA15378" s="138">
        <f t="shared" ca="1" si="249"/>
        <v>125999</v>
      </c>
      <c r="BB15378" s="138">
        <f t="shared" ca="1" si="250"/>
        <v>1</v>
      </c>
    </row>
    <row r="15379" spans="52:54" ht="15.75" customHeight="1">
      <c r="AZ15379" s="138">
        <f t="shared" ca="1" si="248"/>
        <v>255000</v>
      </c>
      <c r="BA15379" s="138">
        <f t="shared" ca="1" si="249"/>
        <v>254999</v>
      </c>
      <c r="BB15379" s="138">
        <f t="shared" ca="1" si="250"/>
        <v>1</v>
      </c>
    </row>
    <row r="15380" spans="52:54" ht="15.75" customHeight="1">
      <c r="AZ15380" s="138">
        <f t="shared" ca="1" si="248"/>
        <v>163000</v>
      </c>
      <c r="BA15380" s="138">
        <f t="shared" ca="1" si="249"/>
        <v>162999</v>
      </c>
      <c r="BB15380" s="138">
        <f t="shared" ca="1" si="250"/>
        <v>1</v>
      </c>
    </row>
    <row r="15381" spans="52:54" ht="15.75" customHeight="1">
      <c r="AZ15381" s="138">
        <f t="shared" ca="1" si="248"/>
        <v>400000</v>
      </c>
      <c r="BA15381" s="138">
        <f t="shared" ca="1" si="249"/>
        <v>399999</v>
      </c>
      <c r="BB15381" s="138">
        <f t="shared" ca="1" si="250"/>
        <v>1</v>
      </c>
    </row>
    <row r="15382" spans="52:54" ht="15.75" customHeight="1">
      <c r="AZ15382" s="138">
        <f t="shared" ca="1" si="248"/>
        <v>391000</v>
      </c>
      <c r="BA15382" s="138">
        <f t="shared" ca="1" si="249"/>
        <v>390999</v>
      </c>
      <c r="BB15382" s="138">
        <f t="shared" ca="1" si="250"/>
        <v>1</v>
      </c>
    </row>
    <row r="15383" spans="52:54" ht="15.75" customHeight="1">
      <c r="AZ15383" s="138">
        <f t="shared" ca="1" si="248"/>
        <v>224000</v>
      </c>
      <c r="BA15383" s="138">
        <f t="shared" ca="1" si="249"/>
        <v>223999</v>
      </c>
      <c r="BB15383" s="138">
        <f t="shared" ca="1" si="250"/>
        <v>1</v>
      </c>
    </row>
    <row r="15384" spans="52:54" ht="15.75" customHeight="1">
      <c r="AZ15384" s="138">
        <f t="shared" ca="1" si="248"/>
        <v>384000</v>
      </c>
      <c r="BA15384" s="138">
        <f t="shared" ca="1" si="249"/>
        <v>383999</v>
      </c>
      <c r="BB15384" s="138">
        <f t="shared" ca="1" si="250"/>
        <v>1</v>
      </c>
    </row>
    <row r="15385" spans="52:54" ht="15.75" customHeight="1">
      <c r="AZ15385" s="138">
        <f t="shared" ca="1" si="248"/>
        <v>188000</v>
      </c>
      <c r="BA15385" s="138">
        <f t="shared" ca="1" si="249"/>
        <v>187999</v>
      </c>
      <c r="BB15385" s="138">
        <f t="shared" ca="1" si="250"/>
        <v>1</v>
      </c>
    </row>
    <row r="15386" spans="52:54" ht="15.75" customHeight="1">
      <c r="AZ15386" s="138">
        <f t="shared" ca="1" si="248"/>
        <v>262000</v>
      </c>
      <c r="BA15386" s="138">
        <f t="shared" ca="1" si="249"/>
        <v>261999</v>
      </c>
      <c r="BB15386" s="138">
        <f t="shared" ca="1" si="250"/>
        <v>1</v>
      </c>
    </row>
    <row r="15387" spans="52:54" ht="15.75" customHeight="1">
      <c r="AZ15387" s="138">
        <f t="shared" ca="1" si="248"/>
        <v>174000</v>
      </c>
      <c r="BA15387" s="138">
        <f t="shared" ca="1" si="249"/>
        <v>173999</v>
      </c>
      <c r="BB15387" s="138">
        <f t="shared" ca="1" si="250"/>
        <v>1</v>
      </c>
    </row>
    <row r="15388" spans="52:54" ht="15.75" customHeight="1">
      <c r="AZ15388" s="138">
        <f t="shared" ca="1" si="248"/>
        <v>330000</v>
      </c>
      <c r="BA15388" s="138">
        <f t="shared" ca="1" si="249"/>
        <v>329999</v>
      </c>
      <c r="BB15388" s="138">
        <f t="shared" ca="1" si="250"/>
        <v>1</v>
      </c>
    </row>
    <row r="15389" spans="52:54" ht="15.75" customHeight="1">
      <c r="AZ15389" s="138">
        <f t="shared" ca="1" si="248"/>
        <v>104000</v>
      </c>
      <c r="BA15389" s="138">
        <f t="shared" ca="1" si="249"/>
        <v>103999</v>
      </c>
      <c r="BB15389" s="138">
        <f t="shared" ca="1" si="250"/>
        <v>1</v>
      </c>
    </row>
    <row r="15390" spans="52:54" ht="15.75" customHeight="1">
      <c r="AZ15390" s="138">
        <f t="shared" ca="1" si="248"/>
        <v>327000</v>
      </c>
      <c r="BA15390" s="138">
        <f t="shared" ca="1" si="249"/>
        <v>326999</v>
      </c>
      <c r="BB15390" s="138">
        <f t="shared" ca="1" si="250"/>
        <v>1</v>
      </c>
    </row>
    <row r="15391" spans="52:54" ht="15.75" customHeight="1">
      <c r="AZ15391" s="138">
        <f t="shared" ca="1" si="248"/>
        <v>366000</v>
      </c>
      <c r="BA15391" s="138">
        <f t="shared" ca="1" si="249"/>
        <v>365999</v>
      </c>
      <c r="BB15391" s="138">
        <f t="shared" ca="1" si="250"/>
        <v>1</v>
      </c>
    </row>
    <row r="15392" spans="52:54" ht="15.75" customHeight="1">
      <c r="AZ15392" s="138">
        <f t="shared" ca="1" si="248"/>
        <v>231000</v>
      </c>
      <c r="BA15392" s="138">
        <f t="shared" ca="1" si="249"/>
        <v>230999</v>
      </c>
      <c r="BB15392" s="138">
        <f t="shared" ca="1" si="250"/>
        <v>1</v>
      </c>
    </row>
    <row r="15393" spans="52:54" ht="15.75" customHeight="1">
      <c r="AZ15393" s="138">
        <f t="shared" ca="1" si="248"/>
        <v>202000</v>
      </c>
      <c r="BA15393" s="138">
        <f t="shared" ca="1" si="249"/>
        <v>201999</v>
      </c>
      <c r="BB15393" s="138">
        <f t="shared" ca="1" si="250"/>
        <v>1</v>
      </c>
    </row>
    <row r="15394" spans="52:54" ht="15.75" customHeight="1">
      <c r="AZ15394" s="138">
        <f t="shared" ca="1" si="248"/>
        <v>266000</v>
      </c>
      <c r="BA15394" s="138">
        <f t="shared" ca="1" si="249"/>
        <v>265999</v>
      </c>
      <c r="BB15394" s="138">
        <f t="shared" ca="1" si="250"/>
        <v>1</v>
      </c>
    </row>
    <row r="15395" spans="52:54" ht="15.75" customHeight="1">
      <c r="AZ15395" s="138">
        <f t="shared" ca="1" si="248"/>
        <v>222000</v>
      </c>
      <c r="BA15395" s="138">
        <f t="shared" ca="1" si="249"/>
        <v>221999</v>
      </c>
      <c r="BB15395" s="138">
        <f t="shared" ca="1" si="250"/>
        <v>1</v>
      </c>
    </row>
    <row r="15396" spans="52:54" ht="15.75" customHeight="1">
      <c r="AZ15396" s="138">
        <f t="shared" ca="1" si="248"/>
        <v>210000</v>
      </c>
      <c r="BA15396" s="138">
        <f t="shared" ca="1" si="249"/>
        <v>209999</v>
      </c>
      <c r="BB15396" s="138">
        <f t="shared" ca="1" si="250"/>
        <v>1</v>
      </c>
    </row>
    <row r="15397" spans="52:54" ht="15.75" customHeight="1">
      <c r="AZ15397" s="138">
        <f t="shared" ca="1" si="248"/>
        <v>258000</v>
      </c>
      <c r="BA15397" s="138">
        <f t="shared" ca="1" si="249"/>
        <v>257999</v>
      </c>
      <c r="BB15397" s="138">
        <f t="shared" ca="1" si="250"/>
        <v>1</v>
      </c>
    </row>
    <row r="15398" spans="52:54" ht="15.75" customHeight="1">
      <c r="AZ15398" s="138">
        <f t="shared" ca="1" si="248"/>
        <v>138000</v>
      </c>
      <c r="BA15398" s="138">
        <f t="shared" ca="1" si="249"/>
        <v>137999</v>
      </c>
      <c r="BB15398" s="138">
        <f t="shared" ca="1" si="250"/>
        <v>1</v>
      </c>
    </row>
    <row r="15399" spans="52:54" ht="15.75" customHeight="1">
      <c r="AZ15399" s="138">
        <f t="shared" ca="1" si="248"/>
        <v>131000</v>
      </c>
      <c r="BA15399" s="138">
        <f t="shared" ca="1" si="249"/>
        <v>130999</v>
      </c>
      <c r="BB15399" s="138">
        <f t="shared" ca="1" si="250"/>
        <v>1</v>
      </c>
    </row>
    <row r="15400" spans="52:54" ht="15.75" customHeight="1">
      <c r="AZ15400" s="138">
        <f t="shared" ca="1" si="248"/>
        <v>295000</v>
      </c>
      <c r="BA15400" s="138">
        <f t="shared" ca="1" si="249"/>
        <v>294999</v>
      </c>
      <c r="BB15400" s="138">
        <f t="shared" ca="1" si="250"/>
        <v>1</v>
      </c>
    </row>
    <row r="15401" spans="52:54" ht="15.75" customHeight="1">
      <c r="AZ15401" s="138">
        <f t="shared" ca="1" si="248"/>
        <v>399000</v>
      </c>
      <c r="BA15401" s="138">
        <f t="shared" ca="1" si="249"/>
        <v>398999</v>
      </c>
      <c r="BB15401" s="138">
        <f t="shared" ca="1" si="250"/>
        <v>1</v>
      </c>
    </row>
    <row r="15402" spans="52:54" ht="15.75" customHeight="1">
      <c r="AZ15402" s="138">
        <f t="shared" ca="1" si="248"/>
        <v>108000</v>
      </c>
      <c r="BA15402" s="138">
        <f t="shared" ca="1" si="249"/>
        <v>107999</v>
      </c>
      <c r="BB15402" s="138">
        <f t="shared" ca="1" si="250"/>
        <v>1</v>
      </c>
    </row>
    <row r="15403" spans="52:54" ht="15.75" customHeight="1">
      <c r="AZ15403" s="138">
        <f t="shared" ca="1" si="248"/>
        <v>208000</v>
      </c>
      <c r="BA15403" s="138">
        <f t="shared" ca="1" si="249"/>
        <v>207999</v>
      </c>
      <c r="BB15403" s="138">
        <f t="shared" ca="1" si="250"/>
        <v>1</v>
      </c>
    </row>
    <row r="15404" spans="52:54" ht="15.75" customHeight="1">
      <c r="AZ15404" s="138">
        <f t="shared" ca="1" si="248"/>
        <v>250000</v>
      </c>
      <c r="BA15404" s="138">
        <f t="shared" ca="1" si="249"/>
        <v>249999</v>
      </c>
      <c r="BB15404" s="138">
        <f t="shared" ca="1" si="250"/>
        <v>1</v>
      </c>
    </row>
    <row r="15405" spans="52:54" ht="15.75" customHeight="1">
      <c r="AZ15405" s="138">
        <f t="shared" ca="1" si="248"/>
        <v>231000</v>
      </c>
      <c r="BA15405" s="138">
        <f t="shared" ca="1" si="249"/>
        <v>230999</v>
      </c>
      <c r="BB15405" s="138">
        <f t="shared" ca="1" si="250"/>
        <v>1</v>
      </c>
    </row>
    <row r="15406" spans="52:54" ht="15.75" customHeight="1">
      <c r="AZ15406" s="138">
        <f t="shared" ca="1" si="248"/>
        <v>338000</v>
      </c>
      <c r="BA15406" s="138">
        <f t="shared" ca="1" si="249"/>
        <v>337999</v>
      </c>
      <c r="BB15406" s="138">
        <f t="shared" ca="1" si="250"/>
        <v>1</v>
      </c>
    </row>
    <row r="15407" spans="52:54" ht="15.75" customHeight="1">
      <c r="AZ15407" s="138">
        <f t="shared" ca="1" si="248"/>
        <v>296000</v>
      </c>
      <c r="BA15407" s="138">
        <f t="shared" ca="1" si="249"/>
        <v>295999</v>
      </c>
      <c r="BB15407" s="138">
        <f t="shared" ca="1" si="250"/>
        <v>1</v>
      </c>
    </row>
    <row r="15408" spans="52:54" ht="15.75" customHeight="1">
      <c r="AZ15408" s="138">
        <f t="shared" ca="1" si="248"/>
        <v>248000</v>
      </c>
      <c r="BA15408" s="138">
        <f t="shared" ca="1" si="249"/>
        <v>247999</v>
      </c>
      <c r="BB15408" s="138">
        <f t="shared" ca="1" si="250"/>
        <v>1</v>
      </c>
    </row>
    <row r="15409" spans="52:54" ht="15.75" customHeight="1">
      <c r="AZ15409" s="138">
        <f t="shared" ca="1" si="248"/>
        <v>169000</v>
      </c>
      <c r="BA15409" s="138">
        <f t="shared" ca="1" si="249"/>
        <v>168999</v>
      </c>
      <c r="BB15409" s="138">
        <f t="shared" ca="1" si="250"/>
        <v>1</v>
      </c>
    </row>
    <row r="15410" spans="52:54" ht="15.75" customHeight="1">
      <c r="AZ15410" s="138">
        <f t="shared" ca="1" si="248"/>
        <v>352000</v>
      </c>
      <c r="BA15410" s="138">
        <f t="shared" ca="1" si="249"/>
        <v>351999</v>
      </c>
      <c r="BB15410" s="138">
        <f t="shared" ca="1" si="250"/>
        <v>1</v>
      </c>
    </row>
    <row r="15411" spans="52:54" ht="15.75" customHeight="1">
      <c r="AZ15411" s="138">
        <f t="shared" ca="1" si="248"/>
        <v>181000</v>
      </c>
      <c r="BA15411" s="138">
        <f t="shared" ca="1" si="249"/>
        <v>180999</v>
      </c>
      <c r="BB15411" s="138">
        <f t="shared" ca="1" si="250"/>
        <v>1</v>
      </c>
    </row>
    <row r="15412" spans="52:54" ht="15.75" customHeight="1">
      <c r="AZ15412" s="138">
        <f t="shared" ca="1" si="248"/>
        <v>112000</v>
      </c>
      <c r="BA15412" s="138">
        <f t="shared" ca="1" si="249"/>
        <v>111999</v>
      </c>
      <c r="BB15412" s="138">
        <f t="shared" ca="1" si="250"/>
        <v>1</v>
      </c>
    </row>
    <row r="15413" spans="52:54" ht="15.75" customHeight="1">
      <c r="AZ15413" s="138">
        <f t="shared" ca="1" si="248"/>
        <v>230000</v>
      </c>
      <c r="BA15413" s="138">
        <f t="shared" ca="1" si="249"/>
        <v>229999</v>
      </c>
      <c r="BB15413" s="138">
        <f t="shared" ca="1" si="250"/>
        <v>1</v>
      </c>
    </row>
    <row r="15414" spans="52:54" ht="15.75" customHeight="1">
      <c r="AZ15414" s="138">
        <f t="shared" ca="1" si="248"/>
        <v>111000</v>
      </c>
      <c r="BA15414" s="138">
        <f t="shared" ca="1" si="249"/>
        <v>110999</v>
      </c>
      <c r="BB15414" s="138">
        <f t="shared" ca="1" si="250"/>
        <v>1</v>
      </c>
    </row>
    <row r="15415" spans="52:54" ht="15.75" customHeight="1">
      <c r="AZ15415" s="138">
        <f t="shared" ca="1" si="248"/>
        <v>164000</v>
      </c>
      <c r="BA15415" s="138">
        <f t="shared" ca="1" si="249"/>
        <v>163999</v>
      </c>
      <c r="BB15415" s="138">
        <f t="shared" ca="1" si="250"/>
        <v>1</v>
      </c>
    </row>
    <row r="15416" spans="52:54" ht="15.75" customHeight="1">
      <c r="AZ15416" s="138">
        <f t="shared" ca="1" si="248"/>
        <v>267000</v>
      </c>
      <c r="BA15416" s="138">
        <f t="shared" ca="1" si="249"/>
        <v>266999</v>
      </c>
      <c r="BB15416" s="138">
        <f t="shared" ca="1" si="250"/>
        <v>1</v>
      </c>
    </row>
    <row r="15417" spans="52:54" ht="15.75" customHeight="1">
      <c r="AZ15417" s="138">
        <f t="shared" ca="1" si="248"/>
        <v>128000</v>
      </c>
      <c r="BA15417" s="138">
        <f t="shared" ca="1" si="249"/>
        <v>127999</v>
      </c>
      <c r="BB15417" s="138">
        <f t="shared" ca="1" si="250"/>
        <v>1</v>
      </c>
    </row>
    <row r="15418" spans="52:54" ht="15.75" customHeight="1">
      <c r="AZ15418" s="138">
        <f t="shared" ca="1" si="248"/>
        <v>389000</v>
      </c>
      <c r="BA15418" s="138">
        <f t="shared" ca="1" si="249"/>
        <v>388999</v>
      </c>
      <c r="BB15418" s="138">
        <f t="shared" ca="1" si="250"/>
        <v>1</v>
      </c>
    </row>
    <row r="15419" spans="52:54" ht="15.75" customHeight="1">
      <c r="AZ15419" s="138">
        <f t="shared" ca="1" si="248"/>
        <v>111000</v>
      </c>
      <c r="BA15419" s="138">
        <f t="shared" ca="1" si="249"/>
        <v>110999</v>
      </c>
      <c r="BB15419" s="138">
        <f t="shared" ca="1" si="250"/>
        <v>1</v>
      </c>
    </row>
    <row r="15420" spans="52:54" ht="15.75" customHeight="1">
      <c r="AZ15420" s="138">
        <f t="shared" ca="1" si="248"/>
        <v>198000</v>
      </c>
      <c r="BA15420" s="138">
        <f t="shared" ca="1" si="249"/>
        <v>197999</v>
      </c>
      <c r="BB15420" s="138">
        <f t="shared" ca="1" si="250"/>
        <v>1</v>
      </c>
    </row>
    <row r="15421" spans="52:54" ht="15.75" customHeight="1">
      <c r="AZ15421" s="138">
        <f t="shared" ca="1" si="248"/>
        <v>242000</v>
      </c>
      <c r="BA15421" s="138">
        <f t="shared" ca="1" si="249"/>
        <v>241999</v>
      </c>
      <c r="BB15421" s="138">
        <f t="shared" ca="1" si="250"/>
        <v>1</v>
      </c>
    </row>
    <row r="15422" spans="52:54" ht="15.75" customHeight="1">
      <c r="AZ15422" s="138">
        <f t="shared" ca="1" si="248"/>
        <v>252000</v>
      </c>
      <c r="BA15422" s="138">
        <f t="shared" ca="1" si="249"/>
        <v>251999</v>
      </c>
      <c r="BB15422" s="138">
        <f t="shared" ca="1" si="250"/>
        <v>1</v>
      </c>
    </row>
    <row r="15423" spans="52:54" ht="15.75" customHeight="1">
      <c r="AZ15423" s="138">
        <f t="shared" ca="1" si="248"/>
        <v>256000</v>
      </c>
      <c r="BA15423" s="138">
        <f t="shared" ca="1" si="249"/>
        <v>255999</v>
      </c>
      <c r="BB15423" s="138">
        <f t="shared" ca="1" si="250"/>
        <v>1</v>
      </c>
    </row>
    <row r="15424" spans="52:54" ht="15.75" customHeight="1">
      <c r="AZ15424" s="138">
        <f t="shared" ca="1" si="248"/>
        <v>184000</v>
      </c>
      <c r="BA15424" s="138">
        <f t="shared" ca="1" si="249"/>
        <v>183999</v>
      </c>
      <c r="BB15424" s="138">
        <f t="shared" ca="1" si="250"/>
        <v>1</v>
      </c>
    </row>
    <row r="15425" spans="52:54" ht="15.75" customHeight="1">
      <c r="AZ15425" s="138">
        <f t="shared" ca="1" si="248"/>
        <v>302000</v>
      </c>
      <c r="BA15425" s="138">
        <f t="shared" ca="1" si="249"/>
        <v>301999</v>
      </c>
      <c r="BB15425" s="138">
        <f t="shared" ca="1" si="250"/>
        <v>1</v>
      </c>
    </row>
    <row r="15426" spans="52:54" ht="15.75" customHeight="1">
      <c r="AZ15426" s="138">
        <f t="shared" ca="1" si="248"/>
        <v>197000</v>
      </c>
      <c r="BA15426" s="138">
        <f t="shared" ca="1" si="249"/>
        <v>196999</v>
      </c>
      <c r="BB15426" s="138">
        <f t="shared" ca="1" si="250"/>
        <v>1</v>
      </c>
    </row>
    <row r="15427" spans="52:54" ht="15.75" customHeight="1">
      <c r="AZ15427" s="138">
        <f t="shared" ca="1" si="248"/>
        <v>196000</v>
      </c>
      <c r="BA15427" s="138">
        <f t="shared" ca="1" si="249"/>
        <v>195999</v>
      </c>
      <c r="BB15427" s="138">
        <f t="shared" ca="1" si="250"/>
        <v>1</v>
      </c>
    </row>
    <row r="15428" spans="52:54" ht="15.75" customHeight="1">
      <c r="AZ15428" s="138">
        <f t="shared" ca="1" si="248"/>
        <v>316000</v>
      </c>
      <c r="BA15428" s="138">
        <f t="shared" ca="1" si="249"/>
        <v>315999</v>
      </c>
      <c r="BB15428" s="138">
        <f t="shared" ca="1" si="250"/>
        <v>1</v>
      </c>
    </row>
    <row r="15429" spans="52:54" ht="15.75" customHeight="1">
      <c r="AZ15429" s="138">
        <f t="shared" ca="1" si="248"/>
        <v>342000</v>
      </c>
      <c r="BA15429" s="138">
        <f t="shared" ca="1" si="249"/>
        <v>341999</v>
      </c>
      <c r="BB15429" s="138">
        <f t="shared" ca="1" si="250"/>
        <v>1</v>
      </c>
    </row>
    <row r="15430" spans="52:54" ht="15.75" customHeight="1">
      <c r="AZ15430" s="138">
        <f t="shared" ca="1" si="248"/>
        <v>351000</v>
      </c>
      <c r="BA15430" s="138">
        <f t="shared" ca="1" si="249"/>
        <v>350999</v>
      </c>
      <c r="BB15430" s="138">
        <f t="shared" ca="1" si="250"/>
        <v>1</v>
      </c>
    </row>
    <row r="15431" spans="52:54" ht="15.75" customHeight="1">
      <c r="AZ15431" s="138">
        <f t="shared" ca="1" si="248"/>
        <v>174000</v>
      </c>
      <c r="BA15431" s="138">
        <f t="shared" ca="1" si="249"/>
        <v>173999</v>
      </c>
      <c r="BB15431" s="138">
        <f t="shared" ca="1" si="250"/>
        <v>1</v>
      </c>
    </row>
    <row r="15432" spans="52:54" ht="15.75" customHeight="1">
      <c r="AZ15432" s="138">
        <f t="shared" ca="1" si="248"/>
        <v>361000</v>
      </c>
      <c r="BA15432" s="138">
        <f t="shared" ca="1" si="249"/>
        <v>360999</v>
      </c>
      <c r="BB15432" s="138">
        <f t="shared" ca="1" si="250"/>
        <v>1</v>
      </c>
    </row>
    <row r="15433" spans="52:54" ht="15.75" customHeight="1">
      <c r="AZ15433" s="138">
        <f t="shared" ca="1" si="248"/>
        <v>382000</v>
      </c>
      <c r="BA15433" s="138">
        <f t="shared" ca="1" si="249"/>
        <v>381999</v>
      </c>
      <c r="BB15433" s="138">
        <f t="shared" ca="1" si="250"/>
        <v>1</v>
      </c>
    </row>
    <row r="15434" spans="52:54" ht="15.75" customHeight="1">
      <c r="AZ15434" s="138">
        <f t="shared" ca="1" si="248"/>
        <v>151000</v>
      </c>
      <c r="BA15434" s="138">
        <f t="shared" ca="1" si="249"/>
        <v>150999</v>
      </c>
      <c r="BB15434" s="138">
        <f t="shared" ca="1" si="250"/>
        <v>1</v>
      </c>
    </row>
    <row r="15435" spans="52:54" ht="15.75" customHeight="1">
      <c r="AZ15435" s="138">
        <f t="shared" ca="1" si="248"/>
        <v>382000</v>
      </c>
      <c r="BA15435" s="138">
        <f t="shared" ca="1" si="249"/>
        <v>381999</v>
      </c>
      <c r="BB15435" s="138">
        <f t="shared" ca="1" si="250"/>
        <v>1</v>
      </c>
    </row>
    <row r="15436" spans="52:54" ht="15.75" customHeight="1">
      <c r="AZ15436" s="138">
        <f t="shared" ca="1" si="248"/>
        <v>329000</v>
      </c>
      <c r="BA15436" s="138">
        <f t="shared" ca="1" si="249"/>
        <v>328999</v>
      </c>
      <c r="BB15436" s="138">
        <f t="shared" ca="1" si="250"/>
        <v>1</v>
      </c>
    </row>
    <row r="15437" spans="52:54" ht="15.75" customHeight="1">
      <c r="AZ15437" s="138">
        <f t="shared" ca="1" si="248"/>
        <v>249000</v>
      </c>
      <c r="BA15437" s="138">
        <f t="shared" ca="1" si="249"/>
        <v>248999</v>
      </c>
      <c r="BB15437" s="138">
        <f t="shared" ca="1" si="250"/>
        <v>1</v>
      </c>
    </row>
    <row r="15438" spans="52:54" ht="15.75" customHeight="1">
      <c r="AZ15438" s="138">
        <f t="shared" ca="1" si="248"/>
        <v>342000</v>
      </c>
      <c r="BA15438" s="138">
        <f t="shared" ca="1" si="249"/>
        <v>341999</v>
      </c>
      <c r="BB15438" s="138">
        <f t="shared" ca="1" si="250"/>
        <v>1</v>
      </c>
    </row>
    <row r="15439" spans="52:54" ht="15.75" customHeight="1">
      <c r="AZ15439" s="138">
        <f t="shared" ca="1" si="248"/>
        <v>119000</v>
      </c>
      <c r="BA15439" s="138">
        <f t="shared" ca="1" si="249"/>
        <v>118999</v>
      </c>
      <c r="BB15439" s="138">
        <f t="shared" ca="1" si="250"/>
        <v>1</v>
      </c>
    </row>
    <row r="15440" spans="52:54" ht="15.75" customHeight="1">
      <c r="AZ15440" s="138">
        <f t="shared" ca="1" si="248"/>
        <v>104000</v>
      </c>
      <c r="BA15440" s="138">
        <f t="shared" ca="1" si="249"/>
        <v>103999</v>
      </c>
      <c r="BB15440" s="138">
        <f t="shared" ca="1" si="250"/>
        <v>1</v>
      </c>
    </row>
    <row r="15441" spans="52:54" ht="15.75" customHeight="1">
      <c r="AZ15441" s="138">
        <f t="shared" ca="1" si="248"/>
        <v>116000</v>
      </c>
      <c r="BA15441" s="138">
        <f t="shared" ca="1" si="249"/>
        <v>115999</v>
      </c>
      <c r="BB15441" s="138">
        <f t="shared" ca="1" si="250"/>
        <v>1</v>
      </c>
    </row>
    <row r="15442" spans="52:54" ht="15.75" customHeight="1">
      <c r="AZ15442" s="138">
        <f t="shared" ca="1" si="248"/>
        <v>381000</v>
      </c>
      <c r="BA15442" s="138">
        <f t="shared" ca="1" si="249"/>
        <v>380999</v>
      </c>
      <c r="BB15442" s="138">
        <f t="shared" ca="1" si="250"/>
        <v>1</v>
      </c>
    </row>
    <row r="15443" spans="52:54" ht="15.75" customHeight="1">
      <c r="AZ15443" s="138">
        <f t="shared" ca="1" si="248"/>
        <v>115000</v>
      </c>
      <c r="BA15443" s="138">
        <f t="shared" ca="1" si="249"/>
        <v>114999</v>
      </c>
      <c r="BB15443" s="138">
        <f t="shared" ca="1" si="250"/>
        <v>1</v>
      </c>
    </row>
    <row r="15444" spans="52:54" ht="15.75" customHeight="1">
      <c r="AZ15444" s="138">
        <f t="shared" ca="1" si="248"/>
        <v>140000</v>
      </c>
      <c r="BA15444" s="138">
        <f t="shared" ca="1" si="249"/>
        <v>139999</v>
      </c>
      <c r="BB15444" s="138">
        <f t="shared" ca="1" si="250"/>
        <v>1</v>
      </c>
    </row>
    <row r="15445" spans="52:54" ht="15.75" customHeight="1">
      <c r="AZ15445" s="138">
        <f t="shared" ca="1" si="248"/>
        <v>117000</v>
      </c>
      <c r="BA15445" s="138">
        <f t="shared" ca="1" si="249"/>
        <v>116999</v>
      </c>
      <c r="BB15445" s="138">
        <f t="shared" ca="1" si="250"/>
        <v>1</v>
      </c>
    </row>
    <row r="15446" spans="52:54" ht="15.75" customHeight="1">
      <c r="AZ15446" s="138">
        <f t="shared" ca="1" si="248"/>
        <v>222000</v>
      </c>
      <c r="BA15446" s="138">
        <f t="shared" ca="1" si="249"/>
        <v>221999</v>
      </c>
      <c r="BB15446" s="138">
        <f t="shared" ca="1" si="250"/>
        <v>1</v>
      </c>
    </row>
    <row r="15447" spans="52:54" ht="15.75" customHeight="1">
      <c r="AZ15447" s="138">
        <f t="shared" ca="1" si="248"/>
        <v>154000</v>
      </c>
      <c r="BA15447" s="138">
        <f t="shared" ca="1" si="249"/>
        <v>153999</v>
      </c>
      <c r="BB15447" s="138">
        <f t="shared" ca="1" si="250"/>
        <v>1</v>
      </c>
    </row>
    <row r="15448" spans="52:54" ht="15.75" customHeight="1">
      <c r="AZ15448" s="138">
        <f t="shared" ca="1" si="248"/>
        <v>123000</v>
      </c>
      <c r="BA15448" s="138">
        <f t="shared" ca="1" si="249"/>
        <v>122999</v>
      </c>
      <c r="BB15448" s="138">
        <f t="shared" ca="1" si="250"/>
        <v>1</v>
      </c>
    </row>
    <row r="15449" spans="52:54" ht="15.75" customHeight="1">
      <c r="AZ15449" s="138">
        <f t="shared" ca="1" si="248"/>
        <v>110000</v>
      </c>
      <c r="BA15449" s="138">
        <f t="shared" ca="1" si="249"/>
        <v>109999</v>
      </c>
      <c r="BB15449" s="138">
        <f t="shared" ca="1" si="250"/>
        <v>1</v>
      </c>
    </row>
    <row r="15450" spans="52:54" ht="15.75" customHeight="1">
      <c r="AZ15450" s="138">
        <f t="shared" ca="1" si="248"/>
        <v>115000</v>
      </c>
      <c r="BA15450" s="138">
        <f t="shared" ca="1" si="249"/>
        <v>114999</v>
      </c>
      <c r="BB15450" s="138">
        <f t="shared" ca="1" si="250"/>
        <v>1</v>
      </c>
    </row>
    <row r="15451" spans="52:54" ht="15.75" customHeight="1">
      <c r="AZ15451" s="138">
        <f t="shared" ca="1" si="248"/>
        <v>287000</v>
      </c>
      <c r="BA15451" s="138">
        <f t="shared" ca="1" si="249"/>
        <v>286999</v>
      </c>
      <c r="BB15451" s="138">
        <f t="shared" ca="1" si="250"/>
        <v>1</v>
      </c>
    </row>
    <row r="15452" spans="52:54" ht="15.75" customHeight="1">
      <c r="AZ15452" s="138">
        <f t="shared" ca="1" si="248"/>
        <v>278000</v>
      </c>
      <c r="BA15452" s="138">
        <f t="shared" ca="1" si="249"/>
        <v>277999</v>
      </c>
      <c r="BB15452" s="138">
        <f t="shared" ca="1" si="250"/>
        <v>1</v>
      </c>
    </row>
    <row r="15453" spans="52:54" ht="15.75" customHeight="1">
      <c r="AZ15453" s="138">
        <f t="shared" ca="1" si="248"/>
        <v>363000</v>
      </c>
      <c r="BA15453" s="138">
        <f t="shared" ca="1" si="249"/>
        <v>362999</v>
      </c>
      <c r="BB15453" s="138">
        <f t="shared" ca="1" si="250"/>
        <v>1</v>
      </c>
    </row>
    <row r="15454" spans="52:54" ht="15.75" customHeight="1">
      <c r="AZ15454" s="138">
        <f t="shared" ca="1" si="248"/>
        <v>139000</v>
      </c>
      <c r="BA15454" s="138">
        <f t="shared" ca="1" si="249"/>
        <v>138999</v>
      </c>
      <c r="BB15454" s="138">
        <f t="shared" ca="1" si="250"/>
        <v>1</v>
      </c>
    </row>
    <row r="15455" spans="52:54" ht="15.75" customHeight="1">
      <c r="AZ15455" s="138">
        <f t="shared" ca="1" si="248"/>
        <v>271000</v>
      </c>
      <c r="BA15455" s="138">
        <f t="shared" ca="1" si="249"/>
        <v>270999</v>
      </c>
      <c r="BB15455" s="138">
        <f t="shared" ca="1" si="250"/>
        <v>1</v>
      </c>
    </row>
    <row r="15456" spans="52:54" ht="15.75" customHeight="1">
      <c r="AZ15456" s="138">
        <f t="shared" ca="1" si="248"/>
        <v>334000</v>
      </c>
      <c r="BA15456" s="138">
        <f t="shared" ca="1" si="249"/>
        <v>333999</v>
      </c>
      <c r="BB15456" s="138">
        <f t="shared" ca="1" si="250"/>
        <v>1</v>
      </c>
    </row>
    <row r="15457" spans="52:54" ht="15.75" customHeight="1">
      <c r="AZ15457" s="138">
        <f t="shared" ca="1" si="248"/>
        <v>284000</v>
      </c>
      <c r="BA15457" s="138">
        <f t="shared" ca="1" si="249"/>
        <v>283999</v>
      </c>
      <c r="BB15457" s="138">
        <f t="shared" ca="1" si="250"/>
        <v>1</v>
      </c>
    </row>
    <row r="15458" spans="52:54" ht="15.75" customHeight="1">
      <c r="AZ15458" s="138">
        <f t="shared" ca="1" si="248"/>
        <v>101000</v>
      </c>
      <c r="BA15458" s="138">
        <f t="shared" ca="1" si="249"/>
        <v>100999</v>
      </c>
      <c r="BB15458" s="138">
        <f t="shared" ca="1" si="250"/>
        <v>1</v>
      </c>
    </row>
    <row r="15459" spans="52:54" ht="15.75" customHeight="1">
      <c r="AZ15459" s="138">
        <f t="shared" ca="1" si="248"/>
        <v>317000</v>
      </c>
      <c r="BA15459" s="138">
        <f t="shared" ca="1" si="249"/>
        <v>316999</v>
      </c>
      <c r="BB15459" s="138">
        <f t="shared" ca="1" si="250"/>
        <v>1</v>
      </c>
    </row>
    <row r="15460" spans="52:54" ht="15.75" customHeight="1">
      <c r="AZ15460" s="138">
        <f t="shared" ca="1" si="248"/>
        <v>183000</v>
      </c>
      <c r="BA15460" s="138">
        <f t="shared" ca="1" si="249"/>
        <v>182999</v>
      </c>
      <c r="BB15460" s="138">
        <f t="shared" ca="1" si="250"/>
        <v>1</v>
      </c>
    </row>
    <row r="15461" spans="52:54" ht="15.75" customHeight="1">
      <c r="AZ15461" s="138">
        <f t="shared" ca="1" si="248"/>
        <v>293000</v>
      </c>
      <c r="BA15461" s="138">
        <f t="shared" ca="1" si="249"/>
        <v>292999</v>
      </c>
      <c r="BB15461" s="138">
        <f t="shared" ca="1" si="250"/>
        <v>1</v>
      </c>
    </row>
    <row r="15462" spans="52:54" ht="15.75" customHeight="1">
      <c r="AZ15462" s="138">
        <f t="shared" ca="1" si="248"/>
        <v>352000</v>
      </c>
      <c r="BA15462" s="138">
        <f t="shared" ca="1" si="249"/>
        <v>351999</v>
      </c>
      <c r="BB15462" s="138">
        <f t="shared" ca="1" si="250"/>
        <v>1</v>
      </c>
    </row>
    <row r="15463" spans="52:54" ht="15.75" customHeight="1">
      <c r="AZ15463" s="138">
        <f t="shared" ca="1" si="248"/>
        <v>261000</v>
      </c>
      <c r="BA15463" s="138">
        <f t="shared" ca="1" si="249"/>
        <v>260999</v>
      </c>
      <c r="BB15463" s="138">
        <f t="shared" ca="1" si="250"/>
        <v>1</v>
      </c>
    </row>
    <row r="15464" spans="52:54" ht="15.75" customHeight="1">
      <c r="AZ15464" s="138">
        <f t="shared" ca="1" si="248"/>
        <v>282000</v>
      </c>
      <c r="BA15464" s="138">
        <f t="shared" ca="1" si="249"/>
        <v>281999</v>
      </c>
      <c r="BB15464" s="138">
        <f t="shared" ca="1" si="250"/>
        <v>1</v>
      </c>
    </row>
    <row r="15465" spans="52:54" ht="15.75" customHeight="1">
      <c r="AZ15465" s="138">
        <f t="shared" ca="1" si="248"/>
        <v>135000</v>
      </c>
      <c r="BA15465" s="138">
        <f t="shared" ca="1" si="249"/>
        <v>134999</v>
      </c>
      <c r="BB15465" s="138">
        <f t="shared" ca="1" si="250"/>
        <v>1</v>
      </c>
    </row>
    <row r="15466" spans="52:54" ht="15.75" customHeight="1">
      <c r="AZ15466" s="138">
        <f t="shared" ca="1" si="248"/>
        <v>213000</v>
      </c>
      <c r="BA15466" s="138">
        <f t="shared" ca="1" si="249"/>
        <v>212999</v>
      </c>
      <c r="BB15466" s="138">
        <f t="shared" ca="1" si="250"/>
        <v>1</v>
      </c>
    </row>
    <row r="15467" spans="52:54" ht="15.75" customHeight="1">
      <c r="AZ15467" s="138">
        <f t="shared" ca="1" si="248"/>
        <v>345000</v>
      </c>
      <c r="BA15467" s="138">
        <f t="shared" ca="1" si="249"/>
        <v>344999</v>
      </c>
      <c r="BB15467" s="138">
        <f t="shared" ca="1" si="250"/>
        <v>1</v>
      </c>
    </row>
    <row r="15468" spans="52:54" ht="15.75" customHeight="1">
      <c r="AZ15468" s="138">
        <f t="shared" ca="1" si="248"/>
        <v>396000</v>
      </c>
      <c r="BA15468" s="138">
        <f t="shared" ca="1" si="249"/>
        <v>395999</v>
      </c>
      <c r="BB15468" s="138">
        <f t="shared" ca="1" si="250"/>
        <v>1</v>
      </c>
    </row>
    <row r="15469" spans="52:54" ht="15.75" customHeight="1">
      <c r="AZ15469" s="138">
        <f t="shared" ca="1" si="248"/>
        <v>389000</v>
      </c>
      <c r="BA15469" s="138">
        <f t="shared" ca="1" si="249"/>
        <v>388999</v>
      </c>
      <c r="BB15469" s="138">
        <f t="shared" ca="1" si="250"/>
        <v>1</v>
      </c>
    </row>
    <row r="15470" spans="52:54" ht="15.75" customHeight="1">
      <c r="AZ15470" s="138">
        <f t="shared" ca="1" si="248"/>
        <v>283000</v>
      </c>
      <c r="BA15470" s="138">
        <f t="shared" ca="1" si="249"/>
        <v>282999</v>
      </c>
      <c r="BB15470" s="138">
        <f t="shared" ca="1" si="250"/>
        <v>1</v>
      </c>
    </row>
    <row r="15471" spans="52:54" ht="15.75" customHeight="1">
      <c r="AZ15471" s="138">
        <f t="shared" ca="1" si="248"/>
        <v>376000</v>
      </c>
      <c r="BA15471" s="138">
        <f t="shared" ca="1" si="249"/>
        <v>375999</v>
      </c>
      <c r="BB15471" s="138">
        <f t="shared" ca="1" si="250"/>
        <v>1</v>
      </c>
    </row>
    <row r="15472" spans="52:54" ht="15.75" customHeight="1">
      <c r="AZ15472" s="138">
        <f t="shared" ca="1" si="248"/>
        <v>234000</v>
      </c>
      <c r="BA15472" s="138">
        <f t="shared" ca="1" si="249"/>
        <v>233999</v>
      </c>
      <c r="BB15472" s="138">
        <f t="shared" ca="1" si="250"/>
        <v>1</v>
      </c>
    </row>
    <row r="15473" spans="52:54" ht="15.75" customHeight="1">
      <c r="AZ15473" s="138">
        <f t="shared" ca="1" si="248"/>
        <v>265000</v>
      </c>
      <c r="BA15473" s="138">
        <f t="shared" ca="1" si="249"/>
        <v>264999</v>
      </c>
      <c r="BB15473" s="138">
        <f t="shared" ca="1" si="250"/>
        <v>1</v>
      </c>
    </row>
    <row r="15474" spans="52:54" ht="15.75" customHeight="1">
      <c r="AZ15474" s="138">
        <f t="shared" ca="1" si="248"/>
        <v>289000</v>
      </c>
      <c r="BA15474" s="138">
        <f t="shared" ca="1" si="249"/>
        <v>288999</v>
      </c>
      <c r="BB15474" s="138">
        <f t="shared" ca="1" si="250"/>
        <v>1</v>
      </c>
    </row>
    <row r="15475" spans="52:54" ht="15.75" customHeight="1">
      <c r="AZ15475" s="138">
        <f t="shared" ca="1" si="248"/>
        <v>162000</v>
      </c>
      <c r="BA15475" s="138">
        <f t="shared" ca="1" si="249"/>
        <v>161999</v>
      </c>
      <c r="BB15475" s="138">
        <f t="shared" ca="1" si="250"/>
        <v>1</v>
      </c>
    </row>
    <row r="15476" spans="52:54" ht="15.75" customHeight="1">
      <c r="AZ15476" s="138">
        <f t="shared" ca="1" si="248"/>
        <v>383000</v>
      </c>
      <c r="BA15476" s="138">
        <f t="shared" ca="1" si="249"/>
        <v>382999</v>
      </c>
      <c r="BB15476" s="138">
        <f t="shared" ca="1" si="250"/>
        <v>1</v>
      </c>
    </row>
    <row r="15477" spans="52:54" ht="15.75" customHeight="1">
      <c r="AZ15477" s="138">
        <f t="shared" ca="1" si="248"/>
        <v>318000</v>
      </c>
      <c r="BA15477" s="138">
        <f t="shared" ca="1" si="249"/>
        <v>317999</v>
      </c>
      <c r="BB15477" s="138">
        <f t="shared" ca="1" si="250"/>
        <v>1</v>
      </c>
    </row>
    <row r="15478" spans="52:54" ht="15.75" customHeight="1">
      <c r="AZ15478" s="138">
        <f t="shared" ca="1" si="248"/>
        <v>139000</v>
      </c>
      <c r="BA15478" s="138">
        <f t="shared" ca="1" si="249"/>
        <v>138999</v>
      </c>
      <c r="BB15478" s="138">
        <f t="shared" ca="1" si="250"/>
        <v>1</v>
      </c>
    </row>
    <row r="15479" spans="52:54" ht="15.75" customHeight="1">
      <c r="AZ15479" s="138">
        <f t="shared" ca="1" si="248"/>
        <v>265000</v>
      </c>
      <c r="BA15479" s="138">
        <f t="shared" ca="1" si="249"/>
        <v>264999</v>
      </c>
      <c r="BB15479" s="138">
        <f t="shared" ca="1" si="250"/>
        <v>1</v>
      </c>
    </row>
    <row r="15480" spans="52:54" ht="15.75" customHeight="1">
      <c r="AZ15480" s="138">
        <f t="shared" ca="1" si="248"/>
        <v>395000</v>
      </c>
      <c r="BA15480" s="138">
        <f t="shared" ca="1" si="249"/>
        <v>394999</v>
      </c>
      <c r="BB15480" s="138">
        <f t="shared" ca="1" si="250"/>
        <v>1</v>
      </c>
    </row>
    <row r="15481" spans="52:54" ht="15.75" customHeight="1">
      <c r="AZ15481" s="138">
        <f t="shared" ca="1" si="248"/>
        <v>319000</v>
      </c>
      <c r="BA15481" s="138">
        <f t="shared" ca="1" si="249"/>
        <v>318999</v>
      </c>
      <c r="BB15481" s="138">
        <f t="shared" ca="1" si="250"/>
        <v>1</v>
      </c>
    </row>
    <row r="15482" spans="52:54" ht="15.75" customHeight="1">
      <c r="AZ15482" s="138">
        <f t="shared" ca="1" si="248"/>
        <v>371000</v>
      </c>
      <c r="BA15482" s="138">
        <f t="shared" ca="1" si="249"/>
        <v>370999</v>
      </c>
      <c r="BB15482" s="138">
        <f t="shared" ca="1" si="250"/>
        <v>1</v>
      </c>
    </row>
    <row r="15483" spans="52:54" ht="15.75" customHeight="1">
      <c r="AZ15483" s="138">
        <f t="shared" ca="1" si="248"/>
        <v>283000</v>
      </c>
      <c r="BA15483" s="138">
        <f t="shared" ca="1" si="249"/>
        <v>282999</v>
      </c>
      <c r="BB15483" s="138">
        <f t="shared" ca="1" si="250"/>
        <v>1</v>
      </c>
    </row>
    <row r="15484" spans="52:54" ht="15.75" customHeight="1">
      <c r="AZ15484" s="138">
        <f t="shared" ca="1" si="248"/>
        <v>385000</v>
      </c>
      <c r="BA15484" s="138">
        <f t="shared" ca="1" si="249"/>
        <v>384999</v>
      </c>
      <c r="BB15484" s="138">
        <f t="shared" ca="1" si="250"/>
        <v>1</v>
      </c>
    </row>
    <row r="15485" spans="52:54" ht="15.75" customHeight="1">
      <c r="AZ15485" s="138">
        <f t="shared" ca="1" si="248"/>
        <v>304000</v>
      </c>
      <c r="BA15485" s="138">
        <f t="shared" ca="1" si="249"/>
        <v>303999</v>
      </c>
      <c r="BB15485" s="138">
        <f t="shared" ca="1" si="250"/>
        <v>1</v>
      </c>
    </row>
    <row r="15486" spans="52:54" ht="15.75" customHeight="1">
      <c r="AZ15486" s="138">
        <f t="shared" ca="1" si="248"/>
        <v>334000</v>
      </c>
      <c r="BA15486" s="138">
        <f t="shared" ca="1" si="249"/>
        <v>333999</v>
      </c>
      <c r="BB15486" s="138">
        <f t="shared" ca="1" si="250"/>
        <v>1</v>
      </c>
    </row>
    <row r="15487" spans="52:54" ht="15.75" customHeight="1">
      <c r="AZ15487" s="138">
        <f t="shared" ca="1" si="248"/>
        <v>391000</v>
      </c>
      <c r="BA15487" s="138">
        <f t="shared" ca="1" si="249"/>
        <v>390999</v>
      </c>
      <c r="BB15487" s="138">
        <f t="shared" ca="1" si="250"/>
        <v>1</v>
      </c>
    </row>
    <row r="15488" spans="52:54" ht="15.75" customHeight="1">
      <c r="AZ15488" s="138">
        <f t="shared" ca="1" si="248"/>
        <v>293000</v>
      </c>
      <c r="BA15488" s="138">
        <f t="shared" ca="1" si="249"/>
        <v>292999</v>
      </c>
      <c r="BB15488" s="138">
        <f t="shared" ca="1" si="250"/>
        <v>1</v>
      </c>
    </row>
    <row r="15489" spans="52:54" ht="15.75" customHeight="1">
      <c r="AZ15489" s="138">
        <f t="shared" ca="1" si="248"/>
        <v>227000</v>
      </c>
      <c r="BA15489" s="138">
        <f t="shared" ca="1" si="249"/>
        <v>226999</v>
      </c>
      <c r="BB15489" s="138">
        <f t="shared" ca="1" si="250"/>
        <v>1</v>
      </c>
    </row>
    <row r="15490" spans="52:54" ht="15.75" customHeight="1">
      <c r="AZ15490" s="138">
        <f t="shared" ca="1" si="248"/>
        <v>302000</v>
      </c>
      <c r="BA15490" s="138">
        <f t="shared" ca="1" si="249"/>
        <v>301999</v>
      </c>
      <c r="BB15490" s="138">
        <f t="shared" ca="1" si="250"/>
        <v>1</v>
      </c>
    </row>
    <row r="15491" spans="52:54" ht="15.75" customHeight="1">
      <c r="AZ15491" s="138">
        <f t="shared" ca="1" si="248"/>
        <v>150000</v>
      </c>
      <c r="BA15491" s="138">
        <f t="shared" ca="1" si="249"/>
        <v>149999</v>
      </c>
      <c r="BB15491" s="138">
        <f t="shared" ca="1" si="250"/>
        <v>1</v>
      </c>
    </row>
    <row r="15492" spans="52:54" ht="15.75" customHeight="1">
      <c r="AZ15492" s="138">
        <f t="shared" ca="1" si="248"/>
        <v>323000</v>
      </c>
      <c r="BA15492" s="138">
        <f t="shared" ca="1" si="249"/>
        <v>322999</v>
      </c>
      <c r="BB15492" s="138">
        <f t="shared" ca="1" si="250"/>
        <v>1</v>
      </c>
    </row>
    <row r="15493" spans="52:54" ht="15.75" customHeight="1">
      <c r="AZ15493" s="138">
        <f t="shared" ca="1" si="248"/>
        <v>156000</v>
      </c>
      <c r="BA15493" s="138">
        <f t="shared" ca="1" si="249"/>
        <v>155999</v>
      </c>
      <c r="BB15493" s="138">
        <f t="shared" ca="1" si="250"/>
        <v>1</v>
      </c>
    </row>
    <row r="15494" spans="52:54" ht="15.75" customHeight="1">
      <c r="AZ15494" s="138">
        <f t="shared" ca="1" si="248"/>
        <v>111000</v>
      </c>
      <c r="BA15494" s="138">
        <f t="shared" ca="1" si="249"/>
        <v>110999</v>
      </c>
      <c r="BB15494" s="138">
        <f t="shared" ca="1" si="250"/>
        <v>1</v>
      </c>
    </row>
    <row r="15495" spans="52:54" ht="15.75" customHeight="1">
      <c r="AZ15495" s="138">
        <f t="shared" ca="1" si="248"/>
        <v>222000</v>
      </c>
      <c r="BA15495" s="138">
        <f t="shared" ca="1" si="249"/>
        <v>221999</v>
      </c>
      <c r="BB15495" s="138">
        <f t="shared" ca="1" si="250"/>
        <v>1</v>
      </c>
    </row>
    <row r="15496" spans="52:54" ht="15.75" customHeight="1">
      <c r="AZ15496" s="138">
        <f t="shared" ca="1" si="248"/>
        <v>134000</v>
      </c>
      <c r="BA15496" s="138">
        <f t="shared" ca="1" si="249"/>
        <v>133999</v>
      </c>
      <c r="BB15496" s="138">
        <f t="shared" ca="1" si="250"/>
        <v>1</v>
      </c>
    </row>
    <row r="15497" spans="52:54" ht="15.75" customHeight="1">
      <c r="AZ15497" s="138">
        <f t="shared" ca="1" si="248"/>
        <v>164000</v>
      </c>
      <c r="BA15497" s="138">
        <f t="shared" ca="1" si="249"/>
        <v>163999</v>
      </c>
      <c r="BB15497" s="138">
        <f t="shared" ca="1" si="250"/>
        <v>1</v>
      </c>
    </row>
    <row r="15498" spans="52:54" ht="15.75" customHeight="1">
      <c r="AZ15498" s="138">
        <f t="shared" ca="1" si="248"/>
        <v>246000</v>
      </c>
      <c r="BA15498" s="138">
        <f t="shared" ca="1" si="249"/>
        <v>245999</v>
      </c>
      <c r="BB15498" s="138">
        <f t="shared" ca="1" si="250"/>
        <v>1</v>
      </c>
    </row>
    <row r="15499" spans="52:54" ht="15.75" customHeight="1">
      <c r="AZ15499" s="138">
        <f t="shared" ca="1" si="248"/>
        <v>146000</v>
      </c>
      <c r="BA15499" s="138">
        <f t="shared" ca="1" si="249"/>
        <v>145999</v>
      </c>
      <c r="BB15499" s="138">
        <f t="shared" ca="1" si="250"/>
        <v>1</v>
      </c>
    </row>
    <row r="15500" spans="52:54" ht="15.75" customHeight="1">
      <c r="AZ15500" s="138">
        <f t="shared" ca="1" si="248"/>
        <v>159000</v>
      </c>
      <c r="BA15500" s="138">
        <f t="shared" ca="1" si="249"/>
        <v>158999</v>
      </c>
      <c r="BB15500" s="138">
        <f t="shared" ca="1" si="250"/>
        <v>1</v>
      </c>
    </row>
    <row r="15501" spans="52:54" ht="15.75" customHeight="1">
      <c r="AZ15501" s="138">
        <f t="shared" ca="1" si="248"/>
        <v>293000</v>
      </c>
      <c r="BA15501" s="138">
        <f t="shared" ca="1" si="249"/>
        <v>292999</v>
      </c>
      <c r="BB15501" s="138">
        <f t="shared" ca="1" si="250"/>
        <v>1</v>
      </c>
    </row>
    <row r="15502" spans="52:54" ht="15.75" customHeight="1">
      <c r="AZ15502" s="138">
        <f t="shared" ca="1" si="248"/>
        <v>269000</v>
      </c>
      <c r="BA15502" s="138">
        <f t="shared" ca="1" si="249"/>
        <v>268999</v>
      </c>
      <c r="BB15502" s="138">
        <f t="shared" ca="1" si="250"/>
        <v>1</v>
      </c>
    </row>
    <row r="15503" spans="52:54" ht="15.75" customHeight="1">
      <c r="AZ15503" s="138">
        <f t="shared" ca="1" si="248"/>
        <v>154000</v>
      </c>
      <c r="BA15503" s="138">
        <f t="shared" ca="1" si="249"/>
        <v>153999</v>
      </c>
      <c r="BB15503" s="138">
        <f t="shared" ca="1" si="250"/>
        <v>1</v>
      </c>
    </row>
    <row r="15504" spans="52:54" ht="15.75" customHeight="1">
      <c r="AZ15504" s="138">
        <f t="shared" ca="1" si="248"/>
        <v>244000</v>
      </c>
      <c r="BA15504" s="138">
        <f t="shared" ca="1" si="249"/>
        <v>243999</v>
      </c>
      <c r="BB15504" s="138">
        <f t="shared" ca="1" si="250"/>
        <v>1</v>
      </c>
    </row>
    <row r="15505" spans="52:54" ht="15.75" customHeight="1">
      <c r="AZ15505" s="138">
        <f t="shared" ca="1" si="248"/>
        <v>132000</v>
      </c>
      <c r="BA15505" s="138">
        <f t="shared" ca="1" si="249"/>
        <v>131999</v>
      </c>
      <c r="BB15505" s="138">
        <f t="shared" ca="1" si="250"/>
        <v>1</v>
      </c>
    </row>
    <row r="15506" spans="52:54" ht="15.75" customHeight="1">
      <c r="AZ15506" s="138">
        <f t="shared" ca="1" si="248"/>
        <v>371000</v>
      </c>
      <c r="BA15506" s="138">
        <f t="shared" ca="1" si="249"/>
        <v>370999</v>
      </c>
      <c r="BB15506" s="138">
        <f t="shared" ca="1" si="250"/>
        <v>1</v>
      </c>
    </row>
    <row r="15507" spans="52:54" ht="15.75" customHeight="1">
      <c r="AZ15507" s="138">
        <f t="shared" ca="1" si="248"/>
        <v>200000</v>
      </c>
      <c r="BA15507" s="138">
        <f t="shared" ca="1" si="249"/>
        <v>199999</v>
      </c>
      <c r="BB15507" s="138">
        <f t="shared" ca="1" si="250"/>
        <v>1</v>
      </c>
    </row>
    <row r="15508" spans="52:54" ht="15.75" customHeight="1">
      <c r="AZ15508" s="138">
        <f t="shared" ca="1" si="248"/>
        <v>259000</v>
      </c>
      <c r="BA15508" s="138">
        <f t="shared" ca="1" si="249"/>
        <v>258999</v>
      </c>
      <c r="BB15508" s="138">
        <f t="shared" ca="1" si="250"/>
        <v>1</v>
      </c>
    </row>
    <row r="15509" spans="52:54" ht="15.75" customHeight="1">
      <c r="AZ15509" s="138">
        <f t="shared" ca="1" si="248"/>
        <v>152000</v>
      </c>
      <c r="BA15509" s="138">
        <f t="shared" ca="1" si="249"/>
        <v>151999</v>
      </c>
      <c r="BB15509" s="138">
        <f t="shared" ca="1" si="250"/>
        <v>1</v>
      </c>
    </row>
    <row r="15510" spans="52:54" ht="15.75" customHeight="1">
      <c r="AZ15510" s="138">
        <f t="shared" ca="1" si="248"/>
        <v>124000</v>
      </c>
      <c r="BA15510" s="138">
        <f t="shared" ca="1" si="249"/>
        <v>123999</v>
      </c>
      <c r="BB15510" s="138">
        <f t="shared" ca="1" si="250"/>
        <v>1</v>
      </c>
    </row>
    <row r="15511" spans="52:54" ht="15.75" customHeight="1">
      <c r="AZ15511" s="138">
        <f t="shared" ca="1" si="248"/>
        <v>115000</v>
      </c>
      <c r="BA15511" s="138">
        <f t="shared" ca="1" si="249"/>
        <v>114999</v>
      </c>
      <c r="BB15511" s="138">
        <f t="shared" ca="1" si="250"/>
        <v>1</v>
      </c>
    </row>
    <row r="15512" spans="52:54" ht="15.75" customHeight="1">
      <c r="AZ15512" s="138">
        <f t="shared" ca="1" si="248"/>
        <v>217000</v>
      </c>
      <c r="BA15512" s="138">
        <f t="shared" ca="1" si="249"/>
        <v>216999</v>
      </c>
      <c r="BB15512" s="138">
        <f t="shared" ca="1" si="250"/>
        <v>1</v>
      </c>
    </row>
    <row r="15513" spans="52:54" ht="15.75" customHeight="1">
      <c r="AZ15513" s="138">
        <f t="shared" ca="1" si="248"/>
        <v>143000</v>
      </c>
      <c r="BA15513" s="138">
        <f t="shared" ca="1" si="249"/>
        <v>142999</v>
      </c>
      <c r="BB15513" s="138">
        <f t="shared" ca="1" si="250"/>
        <v>1</v>
      </c>
    </row>
    <row r="15514" spans="52:54" ht="15.75" customHeight="1">
      <c r="AZ15514" s="138">
        <f t="shared" ca="1" si="248"/>
        <v>255000</v>
      </c>
      <c r="BA15514" s="138">
        <f t="shared" ca="1" si="249"/>
        <v>254999</v>
      </c>
      <c r="BB15514" s="138">
        <f t="shared" ca="1" si="250"/>
        <v>1</v>
      </c>
    </row>
    <row r="15515" spans="52:54" ht="15.75" customHeight="1">
      <c r="AZ15515" s="138">
        <f t="shared" ca="1" si="248"/>
        <v>310000</v>
      </c>
      <c r="BA15515" s="138">
        <f t="shared" ca="1" si="249"/>
        <v>309999</v>
      </c>
      <c r="BB15515" s="138">
        <f t="shared" ca="1" si="250"/>
        <v>1</v>
      </c>
    </row>
    <row r="15516" spans="52:54" ht="15.75" customHeight="1">
      <c r="AZ15516" s="138">
        <f t="shared" ca="1" si="248"/>
        <v>153000</v>
      </c>
      <c r="BA15516" s="138">
        <f t="shared" ca="1" si="249"/>
        <v>152999</v>
      </c>
      <c r="BB15516" s="138">
        <f t="shared" ca="1" si="250"/>
        <v>1</v>
      </c>
    </row>
    <row r="15517" spans="52:54" ht="15.75" customHeight="1">
      <c r="AZ15517" s="138">
        <f t="shared" ca="1" si="248"/>
        <v>232000</v>
      </c>
      <c r="BA15517" s="138">
        <f t="shared" ca="1" si="249"/>
        <v>231999</v>
      </c>
      <c r="BB15517" s="138">
        <f t="shared" ca="1" si="250"/>
        <v>1</v>
      </c>
    </row>
    <row r="15518" spans="52:54" ht="15.75" customHeight="1">
      <c r="AZ15518" s="138">
        <f t="shared" ca="1" si="248"/>
        <v>117000</v>
      </c>
      <c r="BA15518" s="138">
        <f t="shared" ca="1" si="249"/>
        <v>116999</v>
      </c>
      <c r="BB15518" s="138">
        <f t="shared" ca="1" si="250"/>
        <v>1</v>
      </c>
    </row>
    <row r="15519" spans="52:54" ht="15.75" customHeight="1">
      <c r="AZ15519" s="138">
        <f t="shared" ca="1" si="248"/>
        <v>200000</v>
      </c>
      <c r="BA15519" s="138">
        <f t="shared" ca="1" si="249"/>
        <v>199999</v>
      </c>
      <c r="BB15519" s="138">
        <f t="shared" ca="1" si="250"/>
        <v>1</v>
      </c>
    </row>
    <row r="15520" spans="52:54" ht="15.75" customHeight="1">
      <c r="AZ15520" s="138">
        <f t="shared" ca="1" si="248"/>
        <v>140000</v>
      </c>
      <c r="BA15520" s="138">
        <f t="shared" ca="1" si="249"/>
        <v>139999</v>
      </c>
      <c r="BB15520" s="138">
        <f t="shared" ca="1" si="250"/>
        <v>1</v>
      </c>
    </row>
    <row r="15521" spans="52:54" ht="15.75" customHeight="1">
      <c r="AZ15521" s="138">
        <f t="shared" ca="1" si="248"/>
        <v>393000</v>
      </c>
      <c r="BA15521" s="138">
        <f t="shared" ca="1" si="249"/>
        <v>392999</v>
      </c>
      <c r="BB15521" s="138">
        <f t="shared" ca="1" si="250"/>
        <v>1</v>
      </c>
    </row>
    <row r="15522" spans="52:54" ht="15.75" customHeight="1">
      <c r="AZ15522" s="138">
        <f t="shared" ca="1" si="248"/>
        <v>258000</v>
      </c>
      <c r="BA15522" s="138">
        <f t="shared" ca="1" si="249"/>
        <v>257999</v>
      </c>
      <c r="BB15522" s="138">
        <f t="shared" ca="1" si="250"/>
        <v>1</v>
      </c>
    </row>
    <row r="15523" spans="52:54" ht="15.75" customHeight="1">
      <c r="AZ15523" s="138">
        <f t="shared" ca="1" si="248"/>
        <v>204000</v>
      </c>
      <c r="BA15523" s="138">
        <f t="shared" ca="1" si="249"/>
        <v>203999</v>
      </c>
      <c r="BB15523" s="138">
        <f t="shared" ca="1" si="250"/>
        <v>1</v>
      </c>
    </row>
    <row r="15524" spans="52:54" ht="15.75" customHeight="1">
      <c r="AZ15524" s="138">
        <f t="shared" ca="1" si="248"/>
        <v>374000</v>
      </c>
      <c r="BA15524" s="138">
        <f t="shared" ca="1" si="249"/>
        <v>373999</v>
      </c>
      <c r="BB15524" s="138">
        <f t="shared" ca="1" si="250"/>
        <v>1</v>
      </c>
    </row>
    <row r="15525" spans="52:54" ht="15.75" customHeight="1">
      <c r="AZ15525" s="138">
        <f t="shared" ca="1" si="248"/>
        <v>136000</v>
      </c>
      <c r="BA15525" s="138">
        <f t="shared" ca="1" si="249"/>
        <v>135999</v>
      </c>
      <c r="BB15525" s="138">
        <f t="shared" ca="1" si="250"/>
        <v>1</v>
      </c>
    </row>
    <row r="15526" spans="52:54" ht="15.75" customHeight="1">
      <c r="AZ15526" s="138">
        <f t="shared" ca="1" si="248"/>
        <v>308000</v>
      </c>
      <c r="BA15526" s="138">
        <f t="shared" ca="1" si="249"/>
        <v>307999</v>
      </c>
      <c r="BB15526" s="138">
        <f t="shared" ca="1" si="250"/>
        <v>1</v>
      </c>
    </row>
    <row r="15527" spans="52:54" ht="15.75" customHeight="1">
      <c r="AZ15527" s="138">
        <f t="shared" ca="1" si="248"/>
        <v>208000</v>
      </c>
      <c r="BA15527" s="138">
        <f t="shared" ca="1" si="249"/>
        <v>207999</v>
      </c>
      <c r="BB15527" s="138">
        <f t="shared" ca="1" si="250"/>
        <v>1</v>
      </c>
    </row>
    <row r="15528" spans="52:54" ht="15.75" customHeight="1">
      <c r="AZ15528" s="138">
        <f t="shared" ca="1" si="248"/>
        <v>112000</v>
      </c>
      <c r="BA15528" s="138">
        <f t="shared" ca="1" si="249"/>
        <v>111999</v>
      </c>
      <c r="BB15528" s="138">
        <f t="shared" ca="1" si="250"/>
        <v>1</v>
      </c>
    </row>
    <row r="15529" spans="52:54" ht="15.75" customHeight="1">
      <c r="AZ15529" s="138">
        <f t="shared" ca="1" si="248"/>
        <v>163000</v>
      </c>
      <c r="BA15529" s="138">
        <f t="shared" ca="1" si="249"/>
        <v>162999</v>
      </c>
      <c r="BB15529" s="138">
        <f t="shared" ca="1" si="250"/>
        <v>1</v>
      </c>
    </row>
    <row r="15530" spans="52:54" ht="15.75" customHeight="1">
      <c r="AZ15530" s="138">
        <f t="shared" ca="1" si="248"/>
        <v>166000</v>
      </c>
      <c r="BA15530" s="138">
        <f t="shared" ca="1" si="249"/>
        <v>165999</v>
      </c>
      <c r="BB15530" s="138">
        <f t="shared" ca="1" si="250"/>
        <v>1</v>
      </c>
    </row>
    <row r="15531" spans="52:54" ht="15.75" customHeight="1">
      <c r="AZ15531" s="138">
        <f t="shared" ca="1" si="248"/>
        <v>277000</v>
      </c>
      <c r="BA15531" s="138">
        <f t="shared" ca="1" si="249"/>
        <v>276999</v>
      </c>
      <c r="BB15531" s="138">
        <f t="shared" ca="1" si="250"/>
        <v>1</v>
      </c>
    </row>
    <row r="15532" spans="52:54" ht="15.75" customHeight="1">
      <c r="AZ15532" s="138">
        <f t="shared" ca="1" si="248"/>
        <v>262000</v>
      </c>
      <c r="BA15532" s="138">
        <f t="shared" ca="1" si="249"/>
        <v>261999</v>
      </c>
      <c r="BB15532" s="138">
        <f t="shared" ca="1" si="250"/>
        <v>1</v>
      </c>
    </row>
    <row r="15533" spans="52:54" ht="15.75" customHeight="1">
      <c r="AZ15533" s="138">
        <f t="shared" ca="1" si="248"/>
        <v>330000</v>
      </c>
      <c r="BA15533" s="138">
        <f t="shared" ca="1" si="249"/>
        <v>329999</v>
      </c>
      <c r="BB15533" s="138">
        <f t="shared" ca="1" si="250"/>
        <v>1</v>
      </c>
    </row>
    <row r="15534" spans="52:54" ht="15.75" customHeight="1">
      <c r="AZ15534" s="138">
        <f t="shared" ca="1" si="248"/>
        <v>260000</v>
      </c>
      <c r="BA15534" s="138">
        <f t="shared" ca="1" si="249"/>
        <v>259999</v>
      </c>
      <c r="BB15534" s="138">
        <f t="shared" ca="1" si="250"/>
        <v>1</v>
      </c>
    </row>
    <row r="15535" spans="52:54" ht="15.75" customHeight="1">
      <c r="AZ15535" s="138">
        <f t="shared" ca="1" si="248"/>
        <v>292000</v>
      </c>
      <c r="BA15535" s="138">
        <f t="shared" ca="1" si="249"/>
        <v>291999</v>
      </c>
      <c r="BB15535" s="138">
        <f t="shared" ca="1" si="250"/>
        <v>1</v>
      </c>
    </row>
    <row r="15536" spans="52:54" ht="15.75" customHeight="1">
      <c r="AZ15536" s="138">
        <f t="shared" ca="1" si="248"/>
        <v>265000</v>
      </c>
      <c r="BA15536" s="138">
        <f t="shared" ca="1" si="249"/>
        <v>264999</v>
      </c>
      <c r="BB15536" s="138">
        <f t="shared" ca="1" si="250"/>
        <v>1</v>
      </c>
    </row>
    <row r="15537" spans="52:54" ht="15.75" customHeight="1">
      <c r="AZ15537" s="138">
        <f t="shared" ca="1" si="248"/>
        <v>103000</v>
      </c>
      <c r="BA15537" s="138">
        <f t="shared" ca="1" si="249"/>
        <v>102999</v>
      </c>
      <c r="BB15537" s="138">
        <f t="shared" ca="1" si="250"/>
        <v>1</v>
      </c>
    </row>
    <row r="15538" spans="52:54" ht="15.75" customHeight="1">
      <c r="AZ15538" s="138">
        <f t="shared" ca="1" si="248"/>
        <v>150000</v>
      </c>
      <c r="BA15538" s="138">
        <f t="shared" ca="1" si="249"/>
        <v>149999</v>
      </c>
      <c r="BB15538" s="138">
        <f t="shared" ca="1" si="250"/>
        <v>1</v>
      </c>
    </row>
    <row r="15539" spans="52:54" ht="15.75" customHeight="1">
      <c r="AZ15539" s="138">
        <f t="shared" ca="1" si="248"/>
        <v>300000</v>
      </c>
      <c r="BA15539" s="138">
        <f t="shared" ca="1" si="249"/>
        <v>299999</v>
      </c>
      <c r="BB15539" s="138">
        <f t="shared" ca="1" si="250"/>
        <v>1</v>
      </c>
    </row>
    <row r="15540" spans="52:54" ht="15.75" customHeight="1">
      <c r="AZ15540" s="138">
        <f t="shared" ca="1" si="248"/>
        <v>305000</v>
      </c>
      <c r="BA15540" s="138">
        <f t="shared" ca="1" si="249"/>
        <v>304999</v>
      </c>
      <c r="BB15540" s="138">
        <f t="shared" ca="1" si="250"/>
        <v>1</v>
      </c>
    </row>
    <row r="15541" spans="52:54" ht="15.75" customHeight="1">
      <c r="AZ15541" s="138">
        <f t="shared" ca="1" si="248"/>
        <v>182000</v>
      </c>
      <c r="BA15541" s="138">
        <f t="shared" ca="1" si="249"/>
        <v>181999</v>
      </c>
      <c r="BB15541" s="138">
        <f t="shared" ca="1" si="250"/>
        <v>1</v>
      </c>
    </row>
    <row r="15542" spans="52:54" ht="15.75" customHeight="1">
      <c r="AZ15542" s="138">
        <f t="shared" ca="1" si="248"/>
        <v>273000</v>
      </c>
      <c r="BA15542" s="138">
        <f t="shared" ca="1" si="249"/>
        <v>272999</v>
      </c>
      <c r="BB15542" s="138">
        <f t="shared" ca="1" si="250"/>
        <v>1</v>
      </c>
    </row>
    <row r="15543" spans="52:54" ht="15.75" customHeight="1">
      <c r="AZ15543" s="138">
        <f t="shared" ca="1" si="248"/>
        <v>153000</v>
      </c>
      <c r="BA15543" s="138">
        <f t="shared" ca="1" si="249"/>
        <v>152999</v>
      </c>
      <c r="BB15543" s="138">
        <f t="shared" ca="1" si="250"/>
        <v>1</v>
      </c>
    </row>
    <row r="15544" spans="52:54" ht="15.75" customHeight="1">
      <c r="AZ15544" s="138">
        <f t="shared" ca="1" si="248"/>
        <v>117000</v>
      </c>
      <c r="BA15544" s="138">
        <f t="shared" ca="1" si="249"/>
        <v>116999</v>
      </c>
      <c r="BB15544" s="138">
        <f t="shared" ca="1" si="250"/>
        <v>1</v>
      </c>
    </row>
    <row r="15545" spans="52:54" ht="15.75" customHeight="1">
      <c r="AZ15545" s="138">
        <f t="shared" ca="1" si="248"/>
        <v>363000</v>
      </c>
      <c r="BA15545" s="138">
        <f t="shared" ca="1" si="249"/>
        <v>362999</v>
      </c>
      <c r="BB15545" s="138">
        <f t="shared" ca="1" si="250"/>
        <v>1</v>
      </c>
    </row>
    <row r="15546" spans="52:54" ht="15.75" customHeight="1">
      <c r="AZ15546" s="138">
        <f t="shared" ca="1" si="248"/>
        <v>202000</v>
      </c>
      <c r="BA15546" s="138">
        <f t="shared" ca="1" si="249"/>
        <v>201999</v>
      </c>
      <c r="BB15546" s="138">
        <f t="shared" ca="1" si="250"/>
        <v>1</v>
      </c>
    </row>
    <row r="15547" spans="52:54" ht="15.75" customHeight="1">
      <c r="AZ15547" s="138">
        <f t="shared" ca="1" si="248"/>
        <v>209000</v>
      </c>
      <c r="BA15547" s="138">
        <f t="shared" ca="1" si="249"/>
        <v>208999</v>
      </c>
      <c r="BB15547" s="138">
        <f t="shared" ca="1" si="250"/>
        <v>1</v>
      </c>
    </row>
    <row r="15548" spans="52:54" ht="15.75" customHeight="1">
      <c r="AZ15548" s="138">
        <f t="shared" ca="1" si="248"/>
        <v>270000</v>
      </c>
      <c r="BA15548" s="138">
        <f t="shared" ca="1" si="249"/>
        <v>269999</v>
      </c>
      <c r="BB15548" s="138">
        <f t="shared" ca="1" si="250"/>
        <v>1</v>
      </c>
    </row>
    <row r="15549" spans="52:54" ht="15.75" customHeight="1">
      <c r="AZ15549" s="138">
        <f t="shared" ca="1" si="248"/>
        <v>263000</v>
      </c>
      <c r="BA15549" s="138">
        <f t="shared" ca="1" si="249"/>
        <v>262999</v>
      </c>
      <c r="BB15549" s="138">
        <f t="shared" ca="1" si="250"/>
        <v>1</v>
      </c>
    </row>
    <row r="15550" spans="52:54" ht="15.75" customHeight="1">
      <c r="AZ15550" s="138">
        <f t="shared" ca="1" si="248"/>
        <v>270000</v>
      </c>
      <c r="BA15550" s="138">
        <f t="shared" ca="1" si="249"/>
        <v>269999</v>
      </c>
      <c r="BB15550" s="138">
        <f t="shared" ca="1" si="250"/>
        <v>1</v>
      </c>
    </row>
    <row r="15551" spans="52:54" ht="15.75" customHeight="1">
      <c r="AZ15551" s="138">
        <f t="shared" ca="1" si="248"/>
        <v>331000</v>
      </c>
      <c r="BA15551" s="138">
        <f t="shared" ca="1" si="249"/>
        <v>330999</v>
      </c>
      <c r="BB15551" s="138">
        <f t="shared" ca="1" si="250"/>
        <v>1</v>
      </c>
    </row>
    <row r="15552" spans="52:54" ht="15.75" customHeight="1">
      <c r="AZ15552" s="138">
        <f t="shared" ca="1" si="248"/>
        <v>251000</v>
      </c>
      <c r="BA15552" s="138">
        <f t="shared" ca="1" si="249"/>
        <v>250999</v>
      </c>
      <c r="BB15552" s="138">
        <f t="shared" ca="1" si="250"/>
        <v>1</v>
      </c>
    </row>
    <row r="15553" spans="52:54" ht="15.75" customHeight="1">
      <c r="AZ15553" s="138">
        <f t="shared" ca="1" si="248"/>
        <v>348000</v>
      </c>
      <c r="BA15553" s="138">
        <f t="shared" ca="1" si="249"/>
        <v>347999</v>
      </c>
      <c r="BB15553" s="138">
        <f t="shared" ca="1" si="250"/>
        <v>1</v>
      </c>
    </row>
    <row r="15554" spans="52:54" ht="15.75" customHeight="1">
      <c r="AZ15554" s="138">
        <f t="shared" ca="1" si="248"/>
        <v>315000</v>
      </c>
      <c r="BA15554" s="138">
        <f t="shared" ca="1" si="249"/>
        <v>314999</v>
      </c>
      <c r="BB15554" s="138">
        <f t="shared" ca="1" si="250"/>
        <v>1</v>
      </c>
    </row>
    <row r="15555" spans="52:54" ht="15.75" customHeight="1">
      <c r="AZ15555" s="138">
        <f t="shared" ca="1" si="248"/>
        <v>399000</v>
      </c>
      <c r="BA15555" s="138">
        <f t="shared" ca="1" si="249"/>
        <v>398999</v>
      </c>
      <c r="BB15555" s="138">
        <f t="shared" ca="1" si="250"/>
        <v>1</v>
      </c>
    </row>
    <row r="15556" spans="52:54" ht="15.75" customHeight="1">
      <c r="AZ15556" s="138">
        <f t="shared" ca="1" si="248"/>
        <v>138000</v>
      </c>
      <c r="BA15556" s="138">
        <f t="shared" ca="1" si="249"/>
        <v>137999</v>
      </c>
      <c r="BB15556" s="138">
        <f t="shared" ca="1" si="250"/>
        <v>1</v>
      </c>
    </row>
    <row r="15557" spans="52:54" ht="15.75" customHeight="1">
      <c r="AZ15557" s="138">
        <f t="shared" ca="1" si="248"/>
        <v>264000</v>
      </c>
      <c r="BA15557" s="138">
        <f t="shared" ca="1" si="249"/>
        <v>263999</v>
      </c>
      <c r="BB15557" s="138">
        <f t="shared" ca="1" si="250"/>
        <v>1</v>
      </c>
    </row>
    <row r="15558" spans="52:54" ht="15.75" customHeight="1">
      <c r="AZ15558" s="138">
        <f t="shared" ca="1" si="248"/>
        <v>344000</v>
      </c>
      <c r="BA15558" s="138">
        <f t="shared" ca="1" si="249"/>
        <v>343999</v>
      </c>
      <c r="BB15558" s="138">
        <f t="shared" ca="1" si="250"/>
        <v>1</v>
      </c>
    </row>
    <row r="15559" spans="52:54" ht="15.75" customHeight="1">
      <c r="AZ15559" s="138">
        <f t="shared" ref="AZ15559:AZ15813" ca="1" si="251">RANDBETWEEN(100,400)*1000</f>
        <v>252000</v>
      </c>
      <c r="BA15559" s="138">
        <f t="shared" ref="BA15559:BA15813" ca="1" si="252">+AZ15559-1</f>
        <v>251999</v>
      </c>
      <c r="BB15559" s="138">
        <f t="shared" ref="BB15559:BB15813" ca="1" si="253">+AZ15559-BA15559</f>
        <v>1</v>
      </c>
    </row>
    <row r="15560" spans="52:54" ht="15.75" customHeight="1">
      <c r="AZ15560" s="138">
        <f t="shared" ca="1" si="251"/>
        <v>153000</v>
      </c>
      <c r="BA15560" s="138">
        <f t="shared" ca="1" si="252"/>
        <v>152999</v>
      </c>
      <c r="BB15560" s="138">
        <f t="shared" ca="1" si="253"/>
        <v>1</v>
      </c>
    </row>
    <row r="15561" spans="52:54" ht="15.75" customHeight="1">
      <c r="AZ15561" s="138">
        <f t="shared" ca="1" si="251"/>
        <v>233000</v>
      </c>
      <c r="BA15561" s="138">
        <f t="shared" ca="1" si="252"/>
        <v>232999</v>
      </c>
      <c r="BB15561" s="138">
        <f t="shared" ca="1" si="253"/>
        <v>1</v>
      </c>
    </row>
    <row r="15562" spans="52:54" ht="15.75" customHeight="1">
      <c r="AZ15562" s="138">
        <f t="shared" ca="1" si="251"/>
        <v>261000</v>
      </c>
      <c r="BA15562" s="138">
        <f t="shared" ca="1" si="252"/>
        <v>260999</v>
      </c>
      <c r="BB15562" s="138">
        <f t="shared" ca="1" si="253"/>
        <v>1</v>
      </c>
    </row>
    <row r="15563" spans="52:54" ht="15.75" customHeight="1">
      <c r="AZ15563" s="138">
        <f t="shared" ca="1" si="251"/>
        <v>223000</v>
      </c>
      <c r="BA15563" s="138">
        <f t="shared" ca="1" si="252"/>
        <v>222999</v>
      </c>
      <c r="BB15563" s="138">
        <f t="shared" ca="1" si="253"/>
        <v>1</v>
      </c>
    </row>
    <row r="15564" spans="52:54" ht="15.75" customHeight="1">
      <c r="AZ15564" s="138">
        <f t="shared" ca="1" si="251"/>
        <v>343000</v>
      </c>
      <c r="BA15564" s="138">
        <f t="shared" ca="1" si="252"/>
        <v>342999</v>
      </c>
      <c r="BB15564" s="138">
        <f t="shared" ca="1" si="253"/>
        <v>1</v>
      </c>
    </row>
    <row r="15565" spans="52:54" ht="15.75" customHeight="1">
      <c r="AZ15565" s="138">
        <f t="shared" ca="1" si="251"/>
        <v>140000</v>
      </c>
      <c r="BA15565" s="138">
        <f t="shared" ca="1" si="252"/>
        <v>139999</v>
      </c>
      <c r="BB15565" s="138">
        <f t="shared" ca="1" si="253"/>
        <v>1</v>
      </c>
    </row>
    <row r="15566" spans="52:54" ht="15.75" customHeight="1">
      <c r="AZ15566" s="138">
        <f t="shared" ca="1" si="251"/>
        <v>265000</v>
      </c>
      <c r="BA15566" s="138">
        <f t="shared" ca="1" si="252"/>
        <v>264999</v>
      </c>
      <c r="BB15566" s="138">
        <f t="shared" ca="1" si="253"/>
        <v>1</v>
      </c>
    </row>
    <row r="15567" spans="52:54" ht="15.75" customHeight="1">
      <c r="AZ15567" s="138">
        <f t="shared" ca="1" si="251"/>
        <v>274000</v>
      </c>
      <c r="BA15567" s="138">
        <f t="shared" ca="1" si="252"/>
        <v>273999</v>
      </c>
      <c r="BB15567" s="138">
        <f t="shared" ca="1" si="253"/>
        <v>1</v>
      </c>
    </row>
    <row r="15568" spans="52:54" ht="15.75" customHeight="1">
      <c r="AZ15568" s="138">
        <f t="shared" ca="1" si="251"/>
        <v>340000</v>
      </c>
      <c r="BA15568" s="138">
        <f t="shared" ca="1" si="252"/>
        <v>339999</v>
      </c>
      <c r="BB15568" s="138">
        <f t="shared" ca="1" si="253"/>
        <v>1</v>
      </c>
    </row>
    <row r="15569" spans="52:54" ht="15.75" customHeight="1">
      <c r="AZ15569" s="138">
        <f t="shared" ca="1" si="251"/>
        <v>288000</v>
      </c>
      <c r="BA15569" s="138">
        <f t="shared" ca="1" si="252"/>
        <v>287999</v>
      </c>
      <c r="BB15569" s="138">
        <f t="shared" ca="1" si="253"/>
        <v>1</v>
      </c>
    </row>
    <row r="15570" spans="52:54" ht="15.75" customHeight="1">
      <c r="AZ15570" s="138">
        <f t="shared" ca="1" si="251"/>
        <v>265000</v>
      </c>
      <c r="BA15570" s="138">
        <f t="shared" ca="1" si="252"/>
        <v>264999</v>
      </c>
      <c r="BB15570" s="138">
        <f t="shared" ca="1" si="253"/>
        <v>1</v>
      </c>
    </row>
    <row r="15571" spans="52:54" ht="15.75" customHeight="1">
      <c r="AZ15571" s="138">
        <f t="shared" ca="1" si="251"/>
        <v>115000</v>
      </c>
      <c r="BA15571" s="138">
        <f t="shared" ca="1" si="252"/>
        <v>114999</v>
      </c>
      <c r="BB15571" s="138">
        <f t="shared" ca="1" si="253"/>
        <v>1</v>
      </c>
    </row>
    <row r="15572" spans="52:54" ht="15.75" customHeight="1">
      <c r="AZ15572" s="138">
        <f t="shared" ca="1" si="251"/>
        <v>318000</v>
      </c>
      <c r="BA15572" s="138">
        <f t="shared" ca="1" si="252"/>
        <v>317999</v>
      </c>
      <c r="BB15572" s="138">
        <f t="shared" ca="1" si="253"/>
        <v>1</v>
      </c>
    </row>
    <row r="15573" spans="52:54" ht="15.75" customHeight="1">
      <c r="AZ15573" s="138">
        <f t="shared" ca="1" si="251"/>
        <v>302000</v>
      </c>
      <c r="BA15573" s="138">
        <f t="shared" ca="1" si="252"/>
        <v>301999</v>
      </c>
      <c r="BB15573" s="138">
        <f t="shared" ca="1" si="253"/>
        <v>1</v>
      </c>
    </row>
    <row r="15574" spans="52:54" ht="15.75" customHeight="1">
      <c r="AZ15574" s="138">
        <f t="shared" ca="1" si="251"/>
        <v>205000</v>
      </c>
      <c r="BA15574" s="138">
        <f t="shared" ca="1" si="252"/>
        <v>204999</v>
      </c>
      <c r="BB15574" s="138">
        <f t="shared" ca="1" si="253"/>
        <v>1</v>
      </c>
    </row>
    <row r="15575" spans="52:54" ht="15.75" customHeight="1">
      <c r="AZ15575" s="138">
        <f t="shared" ca="1" si="251"/>
        <v>296000</v>
      </c>
      <c r="BA15575" s="138">
        <f t="shared" ca="1" si="252"/>
        <v>295999</v>
      </c>
      <c r="BB15575" s="138">
        <f t="shared" ca="1" si="253"/>
        <v>1</v>
      </c>
    </row>
    <row r="15576" spans="52:54" ht="15.75" customHeight="1">
      <c r="AZ15576" s="138">
        <f t="shared" ca="1" si="251"/>
        <v>140000</v>
      </c>
      <c r="BA15576" s="138">
        <f t="shared" ca="1" si="252"/>
        <v>139999</v>
      </c>
      <c r="BB15576" s="138">
        <f t="shared" ca="1" si="253"/>
        <v>1</v>
      </c>
    </row>
    <row r="15577" spans="52:54" ht="15.75" customHeight="1">
      <c r="AZ15577" s="138">
        <f t="shared" ca="1" si="251"/>
        <v>155000</v>
      </c>
      <c r="BA15577" s="138">
        <f t="shared" ca="1" si="252"/>
        <v>154999</v>
      </c>
      <c r="BB15577" s="138">
        <f t="shared" ca="1" si="253"/>
        <v>1</v>
      </c>
    </row>
    <row r="15578" spans="52:54" ht="15.75" customHeight="1">
      <c r="AZ15578" s="138">
        <f t="shared" ca="1" si="251"/>
        <v>358000</v>
      </c>
      <c r="BA15578" s="138">
        <f t="shared" ca="1" si="252"/>
        <v>357999</v>
      </c>
      <c r="BB15578" s="138">
        <f t="shared" ca="1" si="253"/>
        <v>1</v>
      </c>
    </row>
    <row r="15579" spans="52:54" ht="15.75" customHeight="1">
      <c r="AZ15579" s="138">
        <f t="shared" ca="1" si="251"/>
        <v>165000</v>
      </c>
      <c r="BA15579" s="138">
        <f t="shared" ca="1" si="252"/>
        <v>164999</v>
      </c>
      <c r="BB15579" s="138">
        <f t="shared" ca="1" si="253"/>
        <v>1</v>
      </c>
    </row>
    <row r="15580" spans="52:54" ht="15.75" customHeight="1">
      <c r="AZ15580" s="138">
        <f t="shared" ca="1" si="251"/>
        <v>363000</v>
      </c>
      <c r="BA15580" s="138">
        <f t="shared" ca="1" si="252"/>
        <v>362999</v>
      </c>
      <c r="BB15580" s="138">
        <f t="shared" ca="1" si="253"/>
        <v>1</v>
      </c>
    </row>
    <row r="15581" spans="52:54" ht="15.75" customHeight="1">
      <c r="AZ15581" s="138">
        <f t="shared" ca="1" si="251"/>
        <v>305000</v>
      </c>
      <c r="BA15581" s="138">
        <f t="shared" ca="1" si="252"/>
        <v>304999</v>
      </c>
      <c r="BB15581" s="138">
        <f t="shared" ca="1" si="253"/>
        <v>1</v>
      </c>
    </row>
    <row r="15582" spans="52:54" ht="15.75" customHeight="1">
      <c r="AZ15582" s="138">
        <f t="shared" ca="1" si="251"/>
        <v>229000</v>
      </c>
      <c r="BA15582" s="138">
        <f t="shared" ca="1" si="252"/>
        <v>228999</v>
      </c>
      <c r="BB15582" s="138">
        <f t="shared" ca="1" si="253"/>
        <v>1</v>
      </c>
    </row>
    <row r="15583" spans="52:54" ht="15.75" customHeight="1">
      <c r="AZ15583" s="138">
        <f t="shared" ca="1" si="251"/>
        <v>207000</v>
      </c>
      <c r="BA15583" s="138">
        <f t="shared" ca="1" si="252"/>
        <v>206999</v>
      </c>
      <c r="BB15583" s="138">
        <f t="shared" ca="1" si="253"/>
        <v>1</v>
      </c>
    </row>
    <row r="15584" spans="52:54" ht="15.75" customHeight="1">
      <c r="AZ15584" s="138">
        <f t="shared" ca="1" si="251"/>
        <v>308000</v>
      </c>
      <c r="BA15584" s="138">
        <f t="shared" ca="1" si="252"/>
        <v>307999</v>
      </c>
      <c r="BB15584" s="138">
        <f t="shared" ca="1" si="253"/>
        <v>1</v>
      </c>
    </row>
    <row r="15585" spans="52:54" ht="15.75" customHeight="1">
      <c r="AZ15585" s="138">
        <f t="shared" ca="1" si="251"/>
        <v>177000</v>
      </c>
      <c r="BA15585" s="138">
        <f t="shared" ca="1" si="252"/>
        <v>176999</v>
      </c>
      <c r="BB15585" s="138">
        <f t="shared" ca="1" si="253"/>
        <v>1</v>
      </c>
    </row>
    <row r="15586" spans="52:54" ht="15.75" customHeight="1">
      <c r="AZ15586" s="138">
        <f t="shared" ca="1" si="251"/>
        <v>127000</v>
      </c>
      <c r="BA15586" s="138">
        <f t="shared" ca="1" si="252"/>
        <v>126999</v>
      </c>
      <c r="BB15586" s="138">
        <f t="shared" ca="1" si="253"/>
        <v>1</v>
      </c>
    </row>
    <row r="15587" spans="52:54" ht="15.75" customHeight="1">
      <c r="AZ15587" s="138">
        <f t="shared" ca="1" si="251"/>
        <v>210000</v>
      </c>
      <c r="BA15587" s="138">
        <f t="shared" ca="1" si="252"/>
        <v>209999</v>
      </c>
      <c r="BB15587" s="138">
        <f t="shared" ca="1" si="253"/>
        <v>1</v>
      </c>
    </row>
    <row r="15588" spans="52:54" ht="15.75" customHeight="1">
      <c r="AZ15588" s="138">
        <f t="shared" ca="1" si="251"/>
        <v>392000</v>
      </c>
      <c r="BA15588" s="138">
        <f t="shared" ca="1" si="252"/>
        <v>391999</v>
      </c>
      <c r="BB15588" s="138">
        <f t="shared" ca="1" si="253"/>
        <v>1</v>
      </c>
    </row>
    <row r="15589" spans="52:54" ht="15.75" customHeight="1">
      <c r="AZ15589" s="138">
        <f t="shared" ca="1" si="251"/>
        <v>300000</v>
      </c>
      <c r="BA15589" s="138">
        <f t="shared" ca="1" si="252"/>
        <v>299999</v>
      </c>
      <c r="BB15589" s="138">
        <f t="shared" ca="1" si="253"/>
        <v>1</v>
      </c>
    </row>
    <row r="15590" spans="52:54" ht="15.75" customHeight="1">
      <c r="AZ15590" s="138">
        <f t="shared" ca="1" si="251"/>
        <v>278000</v>
      </c>
      <c r="BA15590" s="138">
        <f t="shared" ca="1" si="252"/>
        <v>277999</v>
      </c>
      <c r="BB15590" s="138">
        <f t="shared" ca="1" si="253"/>
        <v>1</v>
      </c>
    </row>
    <row r="15591" spans="52:54" ht="15.75" customHeight="1">
      <c r="AZ15591" s="138">
        <f t="shared" ca="1" si="251"/>
        <v>393000</v>
      </c>
      <c r="BA15591" s="138">
        <f t="shared" ca="1" si="252"/>
        <v>392999</v>
      </c>
      <c r="BB15591" s="138">
        <f t="shared" ca="1" si="253"/>
        <v>1</v>
      </c>
    </row>
    <row r="15592" spans="52:54" ht="15.75" customHeight="1">
      <c r="AZ15592" s="138">
        <f t="shared" ca="1" si="251"/>
        <v>282000</v>
      </c>
      <c r="BA15592" s="138">
        <f t="shared" ca="1" si="252"/>
        <v>281999</v>
      </c>
      <c r="BB15592" s="138">
        <f t="shared" ca="1" si="253"/>
        <v>1</v>
      </c>
    </row>
    <row r="15593" spans="52:54" ht="15.75" customHeight="1">
      <c r="AZ15593" s="138">
        <f t="shared" ca="1" si="251"/>
        <v>112000</v>
      </c>
      <c r="BA15593" s="138">
        <f t="shared" ca="1" si="252"/>
        <v>111999</v>
      </c>
      <c r="BB15593" s="138">
        <f t="shared" ca="1" si="253"/>
        <v>1</v>
      </c>
    </row>
    <row r="15594" spans="52:54" ht="15.75" customHeight="1">
      <c r="AZ15594" s="138">
        <f t="shared" ca="1" si="251"/>
        <v>250000</v>
      </c>
      <c r="BA15594" s="138">
        <f t="shared" ca="1" si="252"/>
        <v>249999</v>
      </c>
      <c r="BB15594" s="138">
        <f t="shared" ca="1" si="253"/>
        <v>1</v>
      </c>
    </row>
    <row r="15595" spans="52:54" ht="15.75" customHeight="1">
      <c r="AZ15595" s="138">
        <f t="shared" ca="1" si="251"/>
        <v>161000</v>
      </c>
      <c r="BA15595" s="138">
        <f t="shared" ca="1" si="252"/>
        <v>160999</v>
      </c>
      <c r="BB15595" s="138">
        <f t="shared" ca="1" si="253"/>
        <v>1</v>
      </c>
    </row>
    <row r="15596" spans="52:54" ht="15.75" customHeight="1">
      <c r="AZ15596" s="138">
        <f t="shared" ca="1" si="251"/>
        <v>279000</v>
      </c>
      <c r="BA15596" s="138">
        <f t="shared" ca="1" si="252"/>
        <v>278999</v>
      </c>
      <c r="BB15596" s="138">
        <f t="shared" ca="1" si="253"/>
        <v>1</v>
      </c>
    </row>
    <row r="15597" spans="52:54" ht="15.75" customHeight="1">
      <c r="AZ15597" s="138">
        <f t="shared" ca="1" si="251"/>
        <v>287000</v>
      </c>
      <c r="BA15597" s="138">
        <f t="shared" ca="1" si="252"/>
        <v>286999</v>
      </c>
      <c r="BB15597" s="138">
        <f t="shared" ca="1" si="253"/>
        <v>1</v>
      </c>
    </row>
    <row r="15598" spans="52:54" ht="15.75" customHeight="1">
      <c r="AZ15598" s="138">
        <f t="shared" ca="1" si="251"/>
        <v>129000</v>
      </c>
      <c r="BA15598" s="138">
        <f t="shared" ca="1" si="252"/>
        <v>128999</v>
      </c>
      <c r="BB15598" s="138">
        <f t="shared" ca="1" si="253"/>
        <v>1</v>
      </c>
    </row>
    <row r="15599" spans="52:54" ht="15.75" customHeight="1">
      <c r="AZ15599" s="138">
        <f t="shared" ca="1" si="251"/>
        <v>389000</v>
      </c>
      <c r="BA15599" s="138">
        <f t="shared" ca="1" si="252"/>
        <v>388999</v>
      </c>
      <c r="BB15599" s="138">
        <f t="shared" ca="1" si="253"/>
        <v>1</v>
      </c>
    </row>
    <row r="15600" spans="52:54" ht="15.75" customHeight="1">
      <c r="AZ15600" s="138">
        <f t="shared" ca="1" si="251"/>
        <v>312000</v>
      </c>
      <c r="BA15600" s="138">
        <f t="shared" ca="1" si="252"/>
        <v>311999</v>
      </c>
      <c r="BB15600" s="138">
        <f t="shared" ca="1" si="253"/>
        <v>1</v>
      </c>
    </row>
    <row r="15601" spans="52:54" ht="15.75" customHeight="1">
      <c r="AZ15601" s="138">
        <f t="shared" ca="1" si="251"/>
        <v>141000</v>
      </c>
      <c r="BA15601" s="138">
        <f t="shared" ca="1" si="252"/>
        <v>140999</v>
      </c>
      <c r="BB15601" s="138">
        <f t="shared" ca="1" si="253"/>
        <v>1</v>
      </c>
    </row>
    <row r="15602" spans="52:54" ht="15.75" customHeight="1">
      <c r="AZ15602" s="138">
        <f t="shared" ca="1" si="251"/>
        <v>188000</v>
      </c>
      <c r="BA15602" s="138">
        <f t="shared" ca="1" si="252"/>
        <v>187999</v>
      </c>
      <c r="BB15602" s="138">
        <f t="shared" ca="1" si="253"/>
        <v>1</v>
      </c>
    </row>
    <row r="15603" spans="52:54" ht="15.75" customHeight="1">
      <c r="AZ15603" s="138">
        <f t="shared" ca="1" si="251"/>
        <v>232000</v>
      </c>
      <c r="BA15603" s="138">
        <f t="shared" ca="1" si="252"/>
        <v>231999</v>
      </c>
      <c r="BB15603" s="138">
        <f t="shared" ca="1" si="253"/>
        <v>1</v>
      </c>
    </row>
    <row r="15604" spans="52:54" ht="15.75" customHeight="1">
      <c r="AZ15604" s="138">
        <f t="shared" ca="1" si="251"/>
        <v>309000</v>
      </c>
      <c r="BA15604" s="138">
        <f t="shared" ca="1" si="252"/>
        <v>308999</v>
      </c>
      <c r="BB15604" s="138">
        <f t="shared" ca="1" si="253"/>
        <v>1</v>
      </c>
    </row>
    <row r="15605" spans="52:54" ht="15.75" customHeight="1">
      <c r="AZ15605" s="138">
        <f t="shared" ca="1" si="251"/>
        <v>109000</v>
      </c>
      <c r="BA15605" s="138">
        <f t="shared" ca="1" si="252"/>
        <v>108999</v>
      </c>
      <c r="BB15605" s="138">
        <f t="shared" ca="1" si="253"/>
        <v>1</v>
      </c>
    </row>
    <row r="15606" spans="52:54" ht="15.75" customHeight="1">
      <c r="AZ15606" s="138">
        <f t="shared" ca="1" si="251"/>
        <v>112000</v>
      </c>
      <c r="BA15606" s="138">
        <f t="shared" ca="1" si="252"/>
        <v>111999</v>
      </c>
      <c r="BB15606" s="138">
        <f t="shared" ca="1" si="253"/>
        <v>1</v>
      </c>
    </row>
    <row r="15607" spans="52:54" ht="15.75" customHeight="1">
      <c r="AZ15607" s="138">
        <f t="shared" ca="1" si="251"/>
        <v>104000</v>
      </c>
      <c r="BA15607" s="138">
        <f t="shared" ca="1" si="252"/>
        <v>103999</v>
      </c>
      <c r="BB15607" s="138">
        <f t="shared" ca="1" si="253"/>
        <v>1</v>
      </c>
    </row>
    <row r="15608" spans="52:54" ht="15.75" customHeight="1">
      <c r="AZ15608" s="138">
        <f t="shared" ca="1" si="251"/>
        <v>264000</v>
      </c>
      <c r="BA15608" s="138">
        <f t="shared" ca="1" si="252"/>
        <v>263999</v>
      </c>
      <c r="BB15608" s="138">
        <f t="shared" ca="1" si="253"/>
        <v>1</v>
      </c>
    </row>
    <row r="15609" spans="52:54" ht="15.75" customHeight="1">
      <c r="AZ15609" s="138">
        <f t="shared" ca="1" si="251"/>
        <v>260000</v>
      </c>
      <c r="BA15609" s="138">
        <f t="shared" ca="1" si="252"/>
        <v>259999</v>
      </c>
      <c r="BB15609" s="138">
        <f t="shared" ca="1" si="253"/>
        <v>1</v>
      </c>
    </row>
    <row r="15610" spans="52:54" ht="15.75" customHeight="1">
      <c r="AZ15610" s="138">
        <f t="shared" ca="1" si="251"/>
        <v>337000</v>
      </c>
      <c r="BA15610" s="138">
        <f t="shared" ca="1" si="252"/>
        <v>336999</v>
      </c>
      <c r="BB15610" s="138">
        <f t="shared" ca="1" si="253"/>
        <v>1</v>
      </c>
    </row>
    <row r="15611" spans="52:54" ht="15.75" customHeight="1">
      <c r="AZ15611" s="138">
        <f t="shared" ca="1" si="251"/>
        <v>188000</v>
      </c>
      <c r="BA15611" s="138">
        <f t="shared" ca="1" si="252"/>
        <v>187999</v>
      </c>
      <c r="BB15611" s="138">
        <f t="shared" ca="1" si="253"/>
        <v>1</v>
      </c>
    </row>
    <row r="15612" spans="52:54" ht="15.75" customHeight="1">
      <c r="AZ15612" s="138">
        <f t="shared" ca="1" si="251"/>
        <v>342000</v>
      </c>
      <c r="BA15612" s="138">
        <f t="shared" ca="1" si="252"/>
        <v>341999</v>
      </c>
      <c r="BB15612" s="138">
        <f t="shared" ca="1" si="253"/>
        <v>1</v>
      </c>
    </row>
    <row r="15613" spans="52:54" ht="15.75" customHeight="1">
      <c r="AZ15613" s="138">
        <f t="shared" ca="1" si="251"/>
        <v>269000</v>
      </c>
      <c r="BA15613" s="138">
        <f t="shared" ca="1" si="252"/>
        <v>268999</v>
      </c>
      <c r="BB15613" s="138">
        <f t="shared" ca="1" si="253"/>
        <v>1</v>
      </c>
    </row>
    <row r="15614" spans="52:54" ht="15.75" customHeight="1">
      <c r="AZ15614" s="138">
        <f t="shared" ca="1" si="251"/>
        <v>266000</v>
      </c>
      <c r="BA15614" s="138">
        <f t="shared" ca="1" si="252"/>
        <v>265999</v>
      </c>
      <c r="BB15614" s="138">
        <f t="shared" ca="1" si="253"/>
        <v>1</v>
      </c>
    </row>
    <row r="15615" spans="52:54" ht="15.75" customHeight="1">
      <c r="AZ15615" s="138">
        <f t="shared" ca="1" si="251"/>
        <v>260000</v>
      </c>
      <c r="BA15615" s="138">
        <f t="shared" ca="1" si="252"/>
        <v>259999</v>
      </c>
      <c r="BB15615" s="138">
        <f t="shared" ca="1" si="253"/>
        <v>1</v>
      </c>
    </row>
    <row r="15616" spans="52:54" ht="15.75" customHeight="1">
      <c r="AZ15616" s="138">
        <f t="shared" ca="1" si="251"/>
        <v>199000</v>
      </c>
      <c r="BA15616" s="138">
        <f t="shared" ca="1" si="252"/>
        <v>198999</v>
      </c>
      <c r="BB15616" s="138">
        <f t="shared" ca="1" si="253"/>
        <v>1</v>
      </c>
    </row>
    <row r="15617" spans="52:54" ht="15.75" customHeight="1">
      <c r="AZ15617" s="138">
        <f t="shared" ca="1" si="251"/>
        <v>124000</v>
      </c>
      <c r="BA15617" s="138">
        <f t="shared" ca="1" si="252"/>
        <v>123999</v>
      </c>
      <c r="BB15617" s="138">
        <f t="shared" ca="1" si="253"/>
        <v>1</v>
      </c>
    </row>
    <row r="15618" spans="52:54" ht="15.75" customHeight="1">
      <c r="AZ15618" s="138">
        <f t="shared" ca="1" si="251"/>
        <v>330000</v>
      </c>
      <c r="BA15618" s="138">
        <f t="shared" ca="1" si="252"/>
        <v>329999</v>
      </c>
      <c r="BB15618" s="138">
        <f t="shared" ca="1" si="253"/>
        <v>1</v>
      </c>
    </row>
    <row r="15619" spans="52:54" ht="15.75" customHeight="1">
      <c r="AZ15619" s="138">
        <f t="shared" ca="1" si="251"/>
        <v>212000</v>
      </c>
      <c r="BA15619" s="138">
        <f t="shared" ca="1" si="252"/>
        <v>211999</v>
      </c>
      <c r="BB15619" s="138">
        <f t="shared" ca="1" si="253"/>
        <v>1</v>
      </c>
    </row>
    <row r="15620" spans="52:54" ht="15.75" customHeight="1">
      <c r="AZ15620" s="138">
        <f t="shared" ca="1" si="251"/>
        <v>321000</v>
      </c>
      <c r="BA15620" s="138">
        <f t="shared" ca="1" si="252"/>
        <v>320999</v>
      </c>
      <c r="BB15620" s="138">
        <f t="shared" ca="1" si="253"/>
        <v>1</v>
      </c>
    </row>
    <row r="15621" spans="52:54" ht="15.75" customHeight="1">
      <c r="AZ15621" s="138">
        <f t="shared" ca="1" si="251"/>
        <v>217000</v>
      </c>
      <c r="BA15621" s="138">
        <f t="shared" ca="1" si="252"/>
        <v>216999</v>
      </c>
      <c r="BB15621" s="138">
        <f t="shared" ca="1" si="253"/>
        <v>1</v>
      </c>
    </row>
    <row r="15622" spans="52:54" ht="15.75" customHeight="1">
      <c r="AZ15622" s="138">
        <f t="shared" ca="1" si="251"/>
        <v>179000</v>
      </c>
      <c r="BA15622" s="138">
        <f t="shared" ca="1" si="252"/>
        <v>178999</v>
      </c>
      <c r="BB15622" s="138">
        <f t="shared" ca="1" si="253"/>
        <v>1</v>
      </c>
    </row>
    <row r="15623" spans="52:54" ht="15.75" customHeight="1">
      <c r="AZ15623" s="138">
        <f t="shared" ca="1" si="251"/>
        <v>145000</v>
      </c>
      <c r="BA15623" s="138">
        <f t="shared" ca="1" si="252"/>
        <v>144999</v>
      </c>
      <c r="BB15623" s="138">
        <f t="shared" ca="1" si="253"/>
        <v>1</v>
      </c>
    </row>
    <row r="15624" spans="52:54" ht="15.75" customHeight="1">
      <c r="AZ15624" s="138">
        <f t="shared" ca="1" si="251"/>
        <v>371000</v>
      </c>
      <c r="BA15624" s="138">
        <f t="shared" ca="1" si="252"/>
        <v>370999</v>
      </c>
      <c r="BB15624" s="138">
        <f t="shared" ca="1" si="253"/>
        <v>1</v>
      </c>
    </row>
    <row r="15625" spans="52:54" ht="15.75" customHeight="1">
      <c r="AZ15625" s="138">
        <f t="shared" ca="1" si="251"/>
        <v>222000</v>
      </c>
      <c r="BA15625" s="138">
        <f t="shared" ca="1" si="252"/>
        <v>221999</v>
      </c>
      <c r="BB15625" s="138">
        <f t="shared" ca="1" si="253"/>
        <v>1</v>
      </c>
    </row>
    <row r="15626" spans="52:54" ht="15.75" customHeight="1">
      <c r="AZ15626" s="138">
        <f t="shared" ca="1" si="251"/>
        <v>288000</v>
      </c>
      <c r="BA15626" s="138">
        <f t="shared" ca="1" si="252"/>
        <v>287999</v>
      </c>
      <c r="BB15626" s="138">
        <f t="shared" ca="1" si="253"/>
        <v>1</v>
      </c>
    </row>
    <row r="15627" spans="52:54" ht="15.75" customHeight="1">
      <c r="AZ15627" s="138">
        <f t="shared" ca="1" si="251"/>
        <v>185000</v>
      </c>
      <c r="BA15627" s="138">
        <f t="shared" ca="1" si="252"/>
        <v>184999</v>
      </c>
      <c r="BB15627" s="138">
        <f t="shared" ca="1" si="253"/>
        <v>1</v>
      </c>
    </row>
    <row r="15628" spans="52:54" ht="15.75" customHeight="1">
      <c r="AZ15628" s="138">
        <f t="shared" ca="1" si="251"/>
        <v>196000</v>
      </c>
      <c r="BA15628" s="138">
        <f t="shared" ca="1" si="252"/>
        <v>195999</v>
      </c>
      <c r="BB15628" s="138">
        <f t="shared" ca="1" si="253"/>
        <v>1</v>
      </c>
    </row>
    <row r="15629" spans="52:54" ht="15.75" customHeight="1">
      <c r="AZ15629" s="138">
        <f t="shared" ca="1" si="251"/>
        <v>287000</v>
      </c>
      <c r="BA15629" s="138">
        <f t="shared" ca="1" si="252"/>
        <v>286999</v>
      </c>
      <c r="BB15629" s="138">
        <f t="shared" ca="1" si="253"/>
        <v>1</v>
      </c>
    </row>
    <row r="15630" spans="52:54" ht="15.75" customHeight="1">
      <c r="AZ15630" s="138">
        <f t="shared" ca="1" si="251"/>
        <v>188000</v>
      </c>
      <c r="BA15630" s="138">
        <f t="shared" ca="1" si="252"/>
        <v>187999</v>
      </c>
      <c r="BB15630" s="138">
        <f t="shared" ca="1" si="253"/>
        <v>1</v>
      </c>
    </row>
    <row r="15631" spans="52:54" ht="15.75" customHeight="1">
      <c r="AZ15631" s="138">
        <f t="shared" ca="1" si="251"/>
        <v>138000</v>
      </c>
      <c r="BA15631" s="138">
        <f t="shared" ca="1" si="252"/>
        <v>137999</v>
      </c>
      <c r="BB15631" s="138">
        <f t="shared" ca="1" si="253"/>
        <v>1</v>
      </c>
    </row>
    <row r="15632" spans="52:54" ht="15.75" customHeight="1">
      <c r="AZ15632" s="138">
        <f t="shared" ca="1" si="251"/>
        <v>221000</v>
      </c>
      <c r="BA15632" s="138">
        <f t="shared" ca="1" si="252"/>
        <v>220999</v>
      </c>
      <c r="BB15632" s="138">
        <f t="shared" ca="1" si="253"/>
        <v>1</v>
      </c>
    </row>
    <row r="15633" spans="52:54" ht="15.75" customHeight="1">
      <c r="AZ15633" s="138">
        <f t="shared" ca="1" si="251"/>
        <v>320000</v>
      </c>
      <c r="BA15633" s="138">
        <f t="shared" ca="1" si="252"/>
        <v>319999</v>
      </c>
      <c r="BB15633" s="138">
        <f t="shared" ca="1" si="253"/>
        <v>1</v>
      </c>
    </row>
    <row r="15634" spans="52:54" ht="15.75" customHeight="1">
      <c r="AZ15634" s="138">
        <f t="shared" ca="1" si="251"/>
        <v>328000</v>
      </c>
      <c r="BA15634" s="138">
        <f t="shared" ca="1" si="252"/>
        <v>327999</v>
      </c>
      <c r="BB15634" s="138">
        <f t="shared" ca="1" si="253"/>
        <v>1</v>
      </c>
    </row>
    <row r="15635" spans="52:54" ht="15.75" customHeight="1">
      <c r="AZ15635" s="138">
        <f t="shared" ca="1" si="251"/>
        <v>194000</v>
      </c>
      <c r="BA15635" s="138">
        <f t="shared" ca="1" si="252"/>
        <v>193999</v>
      </c>
      <c r="BB15635" s="138">
        <f t="shared" ca="1" si="253"/>
        <v>1</v>
      </c>
    </row>
    <row r="15636" spans="52:54" ht="15.75" customHeight="1">
      <c r="AZ15636" s="138">
        <f t="shared" ca="1" si="251"/>
        <v>138000</v>
      </c>
      <c r="BA15636" s="138">
        <f t="shared" ca="1" si="252"/>
        <v>137999</v>
      </c>
      <c r="BB15636" s="138">
        <f t="shared" ca="1" si="253"/>
        <v>1</v>
      </c>
    </row>
    <row r="15637" spans="52:54" ht="15.75" customHeight="1">
      <c r="AZ15637" s="138">
        <f t="shared" ca="1" si="251"/>
        <v>264000</v>
      </c>
      <c r="BA15637" s="138">
        <f t="shared" ca="1" si="252"/>
        <v>263999</v>
      </c>
      <c r="BB15637" s="138">
        <f t="shared" ca="1" si="253"/>
        <v>1</v>
      </c>
    </row>
    <row r="15638" spans="52:54" ht="15.75" customHeight="1">
      <c r="AZ15638" s="138">
        <f t="shared" ca="1" si="251"/>
        <v>331000</v>
      </c>
      <c r="BA15638" s="138">
        <f t="shared" ca="1" si="252"/>
        <v>330999</v>
      </c>
      <c r="BB15638" s="138">
        <f t="shared" ca="1" si="253"/>
        <v>1</v>
      </c>
    </row>
    <row r="15639" spans="52:54" ht="15.75" customHeight="1">
      <c r="AZ15639" s="138">
        <f t="shared" ca="1" si="251"/>
        <v>199000</v>
      </c>
      <c r="BA15639" s="138">
        <f t="shared" ca="1" si="252"/>
        <v>198999</v>
      </c>
      <c r="BB15639" s="138">
        <f t="shared" ca="1" si="253"/>
        <v>1</v>
      </c>
    </row>
    <row r="15640" spans="52:54" ht="15.75" customHeight="1">
      <c r="AZ15640" s="138">
        <f t="shared" ca="1" si="251"/>
        <v>260000</v>
      </c>
      <c r="BA15640" s="138">
        <f t="shared" ca="1" si="252"/>
        <v>259999</v>
      </c>
      <c r="BB15640" s="138">
        <f t="shared" ca="1" si="253"/>
        <v>1</v>
      </c>
    </row>
    <row r="15641" spans="52:54" ht="15.75" customHeight="1">
      <c r="AZ15641" s="138">
        <f t="shared" ca="1" si="251"/>
        <v>159000</v>
      </c>
      <c r="BA15641" s="138">
        <f t="shared" ca="1" si="252"/>
        <v>158999</v>
      </c>
      <c r="BB15641" s="138">
        <f t="shared" ca="1" si="253"/>
        <v>1</v>
      </c>
    </row>
    <row r="15642" spans="52:54" ht="15.75" customHeight="1">
      <c r="AZ15642" s="138">
        <f t="shared" ca="1" si="251"/>
        <v>372000</v>
      </c>
      <c r="BA15642" s="138">
        <f t="shared" ca="1" si="252"/>
        <v>371999</v>
      </c>
      <c r="BB15642" s="138">
        <f t="shared" ca="1" si="253"/>
        <v>1</v>
      </c>
    </row>
    <row r="15643" spans="52:54" ht="15.75" customHeight="1">
      <c r="AZ15643" s="138">
        <f t="shared" ca="1" si="251"/>
        <v>368000</v>
      </c>
      <c r="BA15643" s="138">
        <f t="shared" ca="1" si="252"/>
        <v>367999</v>
      </c>
      <c r="BB15643" s="138">
        <f t="shared" ca="1" si="253"/>
        <v>1</v>
      </c>
    </row>
    <row r="15644" spans="52:54" ht="15.75" customHeight="1">
      <c r="AZ15644" s="138">
        <f t="shared" ca="1" si="251"/>
        <v>322000</v>
      </c>
      <c r="BA15644" s="138">
        <f t="shared" ca="1" si="252"/>
        <v>321999</v>
      </c>
      <c r="BB15644" s="138">
        <f t="shared" ca="1" si="253"/>
        <v>1</v>
      </c>
    </row>
    <row r="15645" spans="52:54" ht="15.75" customHeight="1">
      <c r="AZ15645" s="138">
        <f t="shared" ca="1" si="251"/>
        <v>195000</v>
      </c>
      <c r="BA15645" s="138">
        <f t="shared" ca="1" si="252"/>
        <v>194999</v>
      </c>
      <c r="BB15645" s="138">
        <f t="shared" ca="1" si="253"/>
        <v>1</v>
      </c>
    </row>
    <row r="15646" spans="52:54" ht="15.75" customHeight="1">
      <c r="AZ15646" s="138">
        <f t="shared" ca="1" si="251"/>
        <v>342000</v>
      </c>
      <c r="BA15646" s="138">
        <f t="shared" ca="1" si="252"/>
        <v>341999</v>
      </c>
      <c r="BB15646" s="138">
        <f t="shared" ca="1" si="253"/>
        <v>1</v>
      </c>
    </row>
    <row r="15647" spans="52:54" ht="15.75" customHeight="1">
      <c r="AZ15647" s="138">
        <f t="shared" ca="1" si="251"/>
        <v>183000</v>
      </c>
      <c r="BA15647" s="138">
        <f t="shared" ca="1" si="252"/>
        <v>182999</v>
      </c>
      <c r="BB15647" s="138">
        <f t="shared" ca="1" si="253"/>
        <v>1</v>
      </c>
    </row>
    <row r="15648" spans="52:54" ht="15.75" customHeight="1">
      <c r="AZ15648" s="138">
        <f t="shared" ca="1" si="251"/>
        <v>385000</v>
      </c>
      <c r="BA15648" s="138">
        <f t="shared" ca="1" si="252"/>
        <v>384999</v>
      </c>
      <c r="BB15648" s="138">
        <f t="shared" ca="1" si="253"/>
        <v>1</v>
      </c>
    </row>
    <row r="15649" spans="52:54" ht="15.75" customHeight="1">
      <c r="AZ15649" s="138">
        <f t="shared" ca="1" si="251"/>
        <v>341000</v>
      </c>
      <c r="BA15649" s="138">
        <f t="shared" ca="1" si="252"/>
        <v>340999</v>
      </c>
      <c r="BB15649" s="138">
        <f t="shared" ca="1" si="253"/>
        <v>1</v>
      </c>
    </row>
    <row r="15650" spans="52:54" ht="15.75" customHeight="1">
      <c r="AZ15650" s="138">
        <f t="shared" ca="1" si="251"/>
        <v>380000</v>
      </c>
      <c r="BA15650" s="138">
        <f t="shared" ca="1" si="252"/>
        <v>379999</v>
      </c>
      <c r="BB15650" s="138">
        <f t="shared" ca="1" si="253"/>
        <v>1</v>
      </c>
    </row>
    <row r="15651" spans="52:54" ht="15.75" customHeight="1">
      <c r="AZ15651" s="138">
        <f t="shared" ca="1" si="251"/>
        <v>328000</v>
      </c>
      <c r="BA15651" s="138">
        <f t="shared" ca="1" si="252"/>
        <v>327999</v>
      </c>
      <c r="BB15651" s="138">
        <f t="shared" ca="1" si="253"/>
        <v>1</v>
      </c>
    </row>
    <row r="15652" spans="52:54" ht="15.75" customHeight="1">
      <c r="AZ15652" s="138">
        <f t="shared" ca="1" si="251"/>
        <v>267000</v>
      </c>
      <c r="BA15652" s="138">
        <f t="shared" ca="1" si="252"/>
        <v>266999</v>
      </c>
      <c r="BB15652" s="138">
        <f t="shared" ca="1" si="253"/>
        <v>1</v>
      </c>
    </row>
    <row r="15653" spans="52:54" ht="15.75" customHeight="1">
      <c r="AZ15653" s="138">
        <f t="shared" ca="1" si="251"/>
        <v>219000</v>
      </c>
      <c r="BA15653" s="138">
        <f t="shared" ca="1" si="252"/>
        <v>218999</v>
      </c>
      <c r="BB15653" s="138">
        <f t="shared" ca="1" si="253"/>
        <v>1</v>
      </c>
    </row>
    <row r="15654" spans="52:54" ht="15.75" customHeight="1">
      <c r="AZ15654" s="138">
        <f t="shared" ca="1" si="251"/>
        <v>234000</v>
      </c>
      <c r="BA15654" s="138">
        <f t="shared" ca="1" si="252"/>
        <v>233999</v>
      </c>
      <c r="BB15654" s="138">
        <f t="shared" ca="1" si="253"/>
        <v>1</v>
      </c>
    </row>
    <row r="15655" spans="52:54" ht="15.75" customHeight="1">
      <c r="AZ15655" s="138">
        <f t="shared" ca="1" si="251"/>
        <v>295000</v>
      </c>
      <c r="BA15655" s="138">
        <f t="shared" ca="1" si="252"/>
        <v>294999</v>
      </c>
      <c r="BB15655" s="138">
        <f t="shared" ca="1" si="253"/>
        <v>1</v>
      </c>
    </row>
    <row r="15656" spans="52:54" ht="15.75" customHeight="1">
      <c r="AZ15656" s="138">
        <f t="shared" ca="1" si="251"/>
        <v>210000</v>
      </c>
      <c r="BA15656" s="138">
        <f t="shared" ca="1" si="252"/>
        <v>209999</v>
      </c>
      <c r="BB15656" s="138">
        <f t="shared" ca="1" si="253"/>
        <v>1</v>
      </c>
    </row>
    <row r="15657" spans="52:54" ht="15.75" customHeight="1">
      <c r="AZ15657" s="138">
        <f t="shared" ca="1" si="251"/>
        <v>259000</v>
      </c>
      <c r="BA15657" s="138">
        <f t="shared" ca="1" si="252"/>
        <v>258999</v>
      </c>
      <c r="BB15657" s="138">
        <f t="shared" ca="1" si="253"/>
        <v>1</v>
      </c>
    </row>
    <row r="15658" spans="52:54" ht="15.75" customHeight="1">
      <c r="AZ15658" s="138">
        <f t="shared" ca="1" si="251"/>
        <v>397000</v>
      </c>
      <c r="BA15658" s="138">
        <f t="shared" ca="1" si="252"/>
        <v>396999</v>
      </c>
      <c r="BB15658" s="138">
        <f t="shared" ca="1" si="253"/>
        <v>1</v>
      </c>
    </row>
    <row r="15659" spans="52:54" ht="15.75" customHeight="1">
      <c r="AZ15659" s="138">
        <f t="shared" ca="1" si="251"/>
        <v>122000</v>
      </c>
      <c r="BA15659" s="138">
        <f t="shared" ca="1" si="252"/>
        <v>121999</v>
      </c>
      <c r="BB15659" s="138">
        <f t="shared" ca="1" si="253"/>
        <v>1</v>
      </c>
    </row>
    <row r="15660" spans="52:54" ht="15.75" customHeight="1">
      <c r="AZ15660" s="138">
        <f t="shared" ca="1" si="251"/>
        <v>137000</v>
      </c>
      <c r="BA15660" s="138">
        <f t="shared" ca="1" si="252"/>
        <v>136999</v>
      </c>
      <c r="BB15660" s="138">
        <f t="shared" ca="1" si="253"/>
        <v>1</v>
      </c>
    </row>
    <row r="15661" spans="52:54" ht="15.75" customHeight="1">
      <c r="AZ15661" s="138">
        <f t="shared" ca="1" si="251"/>
        <v>292000</v>
      </c>
      <c r="BA15661" s="138">
        <f t="shared" ca="1" si="252"/>
        <v>291999</v>
      </c>
      <c r="BB15661" s="138">
        <f t="shared" ca="1" si="253"/>
        <v>1</v>
      </c>
    </row>
    <row r="15662" spans="52:54" ht="15.75" customHeight="1">
      <c r="AZ15662" s="138">
        <f t="shared" ca="1" si="251"/>
        <v>162000</v>
      </c>
      <c r="BA15662" s="138">
        <f t="shared" ca="1" si="252"/>
        <v>161999</v>
      </c>
      <c r="BB15662" s="138">
        <f t="shared" ca="1" si="253"/>
        <v>1</v>
      </c>
    </row>
    <row r="15663" spans="52:54" ht="15.75" customHeight="1">
      <c r="AZ15663" s="138">
        <f t="shared" ca="1" si="251"/>
        <v>323000</v>
      </c>
      <c r="BA15663" s="138">
        <f t="shared" ca="1" si="252"/>
        <v>322999</v>
      </c>
      <c r="BB15663" s="138">
        <f t="shared" ca="1" si="253"/>
        <v>1</v>
      </c>
    </row>
    <row r="15664" spans="52:54" ht="15.75" customHeight="1">
      <c r="AZ15664" s="138">
        <f t="shared" ca="1" si="251"/>
        <v>299000</v>
      </c>
      <c r="BA15664" s="138">
        <f t="shared" ca="1" si="252"/>
        <v>298999</v>
      </c>
      <c r="BB15664" s="138">
        <f t="shared" ca="1" si="253"/>
        <v>1</v>
      </c>
    </row>
    <row r="15665" spans="52:54" ht="15.75" customHeight="1">
      <c r="AZ15665" s="138">
        <f t="shared" ca="1" si="251"/>
        <v>297000</v>
      </c>
      <c r="BA15665" s="138">
        <f t="shared" ca="1" si="252"/>
        <v>296999</v>
      </c>
      <c r="BB15665" s="138">
        <f t="shared" ca="1" si="253"/>
        <v>1</v>
      </c>
    </row>
    <row r="15666" spans="52:54" ht="15.75" customHeight="1">
      <c r="AZ15666" s="138">
        <f t="shared" ca="1" si="251"/>
        <v>167000</v>
      </c>
      <c r="BA15666" s="138">
        <f t="shared" ca="1" si="252"/>
        <v>166999</v>
      </c>
      <c r="BB15666" s="138">
        <f t="shared" ca="1" si="253"/>
        <v>1</v>
      </c>
    </row>
    <row r="15667" spans="52:54" ht="15.75" customHeight="1">
      <c r="AZ15667" s="138">
        <f t="shared" ca="1" si="251"/>
        <v>284000</v>
      </c>
      <c r="BA15667" s="138">
        <f t="shared" ca="1" si="252"/>
        <v>283999</v>
      </c>
      <c r="BB15667" s="138">
        <f t="shared" ca="1" si="253"/>
        <v>1</v>
      </c>
    </row>
    <row r="15668" spans="52:54" ht="15.75" customHeight="1">
      <c r="AZ15668" s="138">
        <f t="shared" ca="1" si="251"/>
        <v>176000</v>
      </c>
      <c r="BA15668" s="138">
        <f t="shared" ca="1" si="252"/>
        <v>175999</v>
      </c>
      <c r="BB15668" s="138">
        <f t="shared" ca="1" si="253"/>
        <v>1</v>
      </c>
    </row>
    <row r="15669" spans="52:54" ht="15.75" customHeight="1">
      <c r="AZ15669" s="138">
        <f t="shared" ca="1" si="251"/>
        <v>128000</v>
      </c>
      <c r="BA15669" s="138">
        <f t="shared" ca="1" si="252"/>
        <v>127999</v>
      </c>
      <c r="BB15669" s="138">
        <f t="shared" ca="1" si="253"/>
        <v>1</v>
      </c>
    </row>
    <row r="15670" spans="52:54" ht="15.75" customHeight="1">
      <c r="AZ15670" s="138">
        <f t="shared" ca="1" si="251"/>
        <v>339000</v>
      </c>
      <c r="BA15670" s="138">
        <f t="shared" ca="1" si="252"/>
        <v>338999</v>
      </c>
      <c r="BB15670" s="138">
        <f t="shared" ca="1" si="253"/>
        <v>1</v>
      </c>
    </row>
    <row r="15671" spans="52:54" ht="15.75" customHeight="1">
      <c r="AZ15671" s="138">
        <f t="shared" ca="1" si="251"/>
        <v>154000</v>
      </c>
      <c r="BA15671" s="138">
        <f t="shared" ca="1" si="252"/>
        <v>153999</v>
      </c>
      <c r="BB15671" s="138">
        <f t="shared" ca="1" si="253"/>
        <v>1</v>
      </c>
    </row>
    <row r="15672" spans="52:54" ht="15.75" customHeight="1">
      <c r="AZ15672" s="138">
        <f t="shared" ca="1" si="251"/>
        <v>142000</v>
      </c>
      <c r="BA15672" s="138">
        <f t="shared" ca="1" si="252"/>
        <v>141999</v>
      </c>
      <c r="BB15672" s="138">
        <f t="shared" ca="1" si="253"/>
        <v>1</v>
      </c>
    </row>
    <row r="15673" spans="52:54" ht="15.75" customHeight="1">
      <c r="AZ15673" s="138">
        <f t="shared" ca="1" si="251"/>
        <v>393000</v>
      </c>
      <c r="BA15673" s="138">
        <f t="shared" ca="1" si="252"/>
        <v>392999</v>
      </c>
      <c r="BB15673" s="138">
        <f t="shared" ca="1" si="253"/>
        <v>1</v>
      </c>
    </row>
    <row r="15674" spans="52:54" ht="15.75" customHeight="1">
      <c r="AZ15674" s="138">
        <f t="shared" ca="1" si="251"/>
        <v>311000</v>
      </c>
      <c r="BA15674" s="138">
        <f t="shared" ca="1" si="252"/>
        <v>310999</v>
      </c>
      <c r="BB15674" s="138">
        <f t="shared" ca="1" si="253"/>
        <v>1</v>
      </c>
    </row>
    <row r="15675" spans="52:54" ht="15.75" customHeight="1">
      <c r="AZ15675" s="138">
        <f t="shared" ca="1" si="251"/>
        <v>131000</v>
      </c>
      <c r="BA15675" s="138">
        <f t="shared" ca="1" si="252"/>
        <v>130999</v>
      </c>
      <c r="BB15675" s="138">
        <f t="shared" ca="1" si="253"/>
        <v>1</v>
      </c>
    </row>
    <row r="15676" spans="52:54" ht="15.75" customHeight="1">
      <c r="AZ15676" s="138">
        <f t="shared" ca="1" si="251"/>
        <v>211000</v>
      </c>
      <c r="BA15676" s="138">
        <f t="shared" ca="1" si="252"/>
        <v>210999</v>
      </c>
      <c r="BB15676" s="138">
        <f t="shared" ca="1" si="253"/>
        <v>1</v>
      </c>
    </row>
    <row r="15677" spans="52:54" ht="15.75" customHeight="1">
      <c r="AZ15677" s="138">
        <f t="shared" ca="1" si="251"/>
        <v>189000</v>
      </c>
      <c r="BA15677" s="138">
        <f t="shared" ca="1" si="252"/>
        <v>188999</v>
      </c>
      <c r="BB15677" s="138">
        <f t="shared" ca="1" si="253"/>
        <v>1</v>
      </c>
    </row>
    <row r="15678" spans="52:54" ht="15.75" customHeight="1">
      <c r="AZ15678" s="138">
        <f t="shared" ca="1" si="251"/>
        <v>222000</v>
      </c>
      <c r="BA15678" s="138">
        <f t="shared" ca="1" si="252"/>
        <v>221999</v>
      </c>
      <c r="BB15678" s="138">
        <f t="shared" ca="1" si="253"/>
        <v>1</v>
      </c>
    </row>
    <row r="15679" spans="52:54" ht="15.75" customHeight="1">
      <c r="AZ15679" s="138">
        <f t="shared" ca="1" si="251"/>
        <v>261000</v>
      </c>
      <c r="BA15679" s="138">
        <f t="shared" ca="1" si="252"/>
        <v>260999</v>
      </c>
      <c r="BB15679" s="138">
        <f t="shared" ca="1" si="253"/>
        <v>1</v>
      </c>
    </row>
    <row r="15680" spans="52:54" ht="15.75" customHeight="1">
      <c r="AZ15680" s="138">
        <f t="shared" ca="1" si="251"/>
        <v>286000</v>
      </c>
      <c r="BA15680" s="138">
        <f t="shared" ca="1" si="252"/>
        <v>285999</v>
      </c>
      <c r="BB15680" s="138">
        <f t="shared" ca="1" si="253"/>
        <v>1</v>
      </c>
    </row>
    <row r="15681" spans="52:54" ht="15.75" customHeight="1">
      <c r="AZ15681" s="138">
        <f t="shared" ca="1" si="251"/>
        <v>340000</v>
      </c>
      <c r="BA15681" s="138">
        <f t="shared" ca="1" si="252"/>
        <v>339999</v>
      </c>
      <c r="BB15681" s="138">
        <f t="shared" ca="1" si="253"/>
        <v>1</v>
      </c>
    </row>
    <row r="15682" spans="52:54" ht="15.75" customHeight="1">
      <c r="AZ15682" s="138">
        <f t="shared" ca="1" si="251"/>
        <v>253000</v>
      </c>
      <c r="BA15682" s="138">
        <f t="shared" ca="1" si="252"/>
        <v>252999</v>
      </c>
      <c r="BB15682" s="138">
        <f t="shared" ca="1" si="253"/>
        <v>1</v>
      </c>
    </row>
    <row r="15683" spans="52:54" ht="15.75" customHeight="1">
      <c r="AZ15683" s="138">
        <f t="shared" ca="1" si="251"/>
        <v>341000</v>
      </c>
      <c r="BA15683" s="138">
        <f t="shared" ca="1" si="252"/>
        <v>340999</v>
      </c>
      <c r="BB15683" s="138">
        <f t="shared" ca="1" si="253"/>
        <v>1</v>
      </c>
    </row>
    <row r="15684" spans="52:54" ht="15.75" customHeight="1">
      <c r="AZ15684" s="138">
        <f t="shared" ca="1" si="251"/>
        <v>221000</v>
      </c>
      <c r="BA15684" s="138">
        <f t="shared" ca="1" si="252"/>
        <v>220999</v>
      </c>
      <c r="BB15684" s="138">
        <f t="shared" ca="1" si="253"/>
        <v>1</v>
      </c>
    </row>
    <row r="15685" spans="52:54" ht="15.75" customHeight="1">
      <c r="AZ15685" s="138">
        <f t="shared" ca="1" si="251"/>
        <v>363000</v>
      </c>
      <c r="BA15685" s="138">
        <f t="shared" ca="1" si="252"/>
        <v>362999</v>
      </c>
      <c r="BB15685" s="138">
        <f t="shared" ca="1" si="253"/>
        <v>1</v>
      </c>
    </row>
    <row r="15686" spans="52:54" ht="15.75" customHeight="1">
      <c r="AZ15686" s="138">
        <f t="shared" ca="1" si="251"/>
        <v>333000</v>
      </c>
      <c r="BA15686" s="138">
        <f t="shared" ca="1" si="252"/>
        <v>332999</v>
      </c>
      <c r="BB15686" s="138">
        <f t="shared" ca="1" si="253"/>
        <v>1</v>
      </c>
    </row>
    <row r="15687" spans="52:54" ht="15.75" customHeight="1">
      <c r="AZ15687" s="138">
        <f t="shared" ca="1" si="251"/>
        <v>217000</v>
      </c>
      <c r="BA15687" s="138">
        <f t="shared" ca="1" si="252"/>
        <v>216999</v>
      </c>
      <c r="BB15687" s="138">
        <f t="shared" ca="1" si="253"/>
        <v>1</v>
      </c>
    </row>
    <row r="15688" spans="52:54" ht="15.75" customHeight="1">
      <c r="AZ15688" s="138">
        <f t="shared" ca="1" si="251"/>
        <v>173000</v>
      </c>
      <c r="BA15688" s="138">
        <f t="shared" ca="1" si="252"/>
        <v>172999</v>
      </c>
      <c r="BB15688" s="138">
        <f t="shared" ca="1" si="253"/>
        <v>1</v>
      </c>
    </row>
    <row r="15689" spans="52:54" ht="15.75" customHeight="1">
      <c r="AZ15689" s="138">
        <f t="shared" ca="1" si="251"/>
        <v>391000</v>
      </c>
      <c r="BA15689" s="138">
        <f t="shared" ca="1" si="252"/>
        <v>390999</v>
      </c>
      <c r="BB15689" s="138">
        <f t="shared" ca="1" si="253"/>
        <v>1</v>
      </c>
    </row>
    <row r="15690" spans="52:54" ht="15.75" customHeight="1">
      <c r="AZ15690" s="138">
        <f t="shared" ca="1" si="251"/>
        <v>270000</v>
      </c>
      <c r="BA15690" s="138">
        <f t="shared" ca="1" si="252"/>
        <v>269999</v>
      </c>
      <c r="BB15690" s="138">
        <f t="shared" ca="1" si="253"/>
        <v>1</v>
      </c>
    </row>
    <row r="15691" spans="52:54" ht="15.75" customHeight="1">
      <c r="AZ15691" s="138">
        <f t="shared" ca="1" si="251"/>
        <v>201000</v>
      </c>
      <c r="BA15691" s="138">
        <f t="shared" ca="1" si="252"/>
        <v>200999</v>
      </c>
      <c r="BB15691" s="138">
        <f t="shared" ca="1" si="253"/>
        <v>1</v>
      </c>
    </row>
    <row r="15692" spans="52:54" ht="15.75" customHeight="1">
      <c r="AZ15692" s="138">
        <f t="shared" ca="1" si="251"/>
        <v>201000</v>
      </c>
      <c r="BA15692" s="138">
        <f t="shared" ca="1" si="252"/>
        <v>200999</v>
      </c>
      <c r="BB15692" s="138">
        <f t="shared" ca="1" si="253"/>
        <v>1</v>
      </c>
    </row>
    <row r="15693" spans="52:54" ht="15.75" customHeight="1">
      <c r="AZ15693" s="138">
        <f t="shared" ca="1" si="251"/>
        <v>171000</v>
      </c>
      <c r="BA15693" s="138">
        <f t="shared" ca="1" si="252"/>
        <v>170999</v>
      </c>
      <c r="BB15693" s="138">
        <f t="shared" ca="1" si="253"/>
        <v>1</v>
      </c>
    </row>
    <row r="15694" spans="52:54" ht="15.75" customHeight="1">
      <c r="AZ15694" s="138">
        <f t="shared" ca="1" si="251"/>
        <v>127000</v>
      </c>
      <c r="BA15694" s="138">
        <f t="shared" ca="1" si="252"/>
        <v>126999</v>
      </c>
      <c r="BB15694" s="138">
        <f t="shared" ca="1" si="253"/>
        <v>1</v>
      </c>
    </row>
    <row r="15695" spans="52:54" ht="15.75" customHeight="1">
      <c r="AZ15695" s="138">
        <f t="shared" ca="1" si="251"/>
        <v>214000</v>
      </c>
      <c r="BA15695" s="138">
        <f t="shared" ca="1" si="252"/>
        <v>213999</v>
      </c>
      <c r="BB15695" s="138">
        <f t="shared" ca="1" si="253"/>
        <v>1</v>
      </c>
    </row>
    <row r="15696" spans="52:54" ht="15.75" customHeight="1">
      <c r="AZ15696" s="138">
        <f t="shared" ca="1" si="251"/>
        <v>176000</v>
      </c>
      <c r="BA15696" s="138">
        <f t="shared" ca="1" si="252"/>
        <v>175999</v>
      </c>
      <c r="BB15696" s="138">
        <f t="shared" ca="1" si="253"/>
        <v>1</v>
      </c>
    </row>
    <row r="15697" spans="52:54" ht="15.75" customHeight="1">
      <c r="AZ15697" s="138">
        <f t="shared" ca="1" si="251"/>
        <v>251000</v>
      </c>
      <c r="BA15697" s="138">
        <f t="shared" ca="1" si="252"/>
        <v>250999</v>
      </c>
      <c r="BB15697" s="138">
        <f t="shared" ca="1" si="253"/>
        <v>1</v>
      </c>
    </row>
    <row r="15698" spans="52:54" ht="15.75" customHeight="1">
      <c r="AZ15698" s="138">
        <f t="shared" ca="1" si="251"/>
        <v>350000</v>
      </c>
      <c r="BA15698" s="138">
        <f t="shared" ca="1" si="252"/>
        <v>349999</v>
      </c>
      <c r="BB15698" s="138">
        <f t="shared" ca="1" si="253"/>
        <v>1</v>
      </c>
    </row>
    <row r="15699" spans="52:54" ht="15.75" customHeight="1">
      <c r="AZ15699" s="138">
        <f t="shared" ca="1" si="251"/>
        <v>395000</v>
      </c>
      <c r="BA15699" s="138">
        <f t="shared" ca="1" si="252"/>
        <v>394999</v>
      </c>
      <c r="BB15699" s="138">
        <f t="shared" ca="1" si="253"/>
        <v>1</v>
      </c>
    </row>
    <row r="15700" spans="52:54" ht="15.75" customHeight="1">
      <c r="AZ15700" s="138">
        <f t="shared" ca="1" si="251"/>
        <v>287000</v>
      </c>
      <c r="BA15700" s="138">
        <f t="shared" ca="1" si="252"/>
        <v>286999</v>
      </c>
      <c r="BB15700" s="138">
        <f t="shared" ca="1" si="253"/>
        <v>1</v>
      </c>
    </row>
    <row r="15701" spans="52:54" ht="15.75" customHeight="1">
      <c r="AZ15701" s="138">
        <f t="shared" ca="1" si="251"/>
        <v>115000</v>
      </c>
      <c r="BA15701" s="138">
        <f t="shared" ca="1" si="252"/>
        <v>114999</v>
      </c>
      <c r="BB15701" s="138">
        <f t="shared" ca="1" si="253"/>
        <v>1</v>
      </c>
    </row>
    <row r="15702" spans="52:54" ht="15.75" customHeight="1">
      <c r="AZ15702" s="138">
        <f t="shared" ca="1" si="251"/>
        <v>348000</v>
      </c>
      <c r="BA15702" s="138">
        <f t="shared" ca="1" si="252"/>
        <v>347999</v>
      </c>
      <c r="BB15702" s="138">
        <f t="shared" ca="1" si="253"/>
        <v>1</v>
      </c>
    </row>
    <row r="15703" spans="52:54" ht="15.75" customHeight="1">
      <c r="AZ15703" s="138">
        <f t="shared" ca="1" si="251"/>
        <v>143000</v>
      </c>
      <c r="BA15703" s="138">
        <f t="shared" ca="1" si="252"/>
        <v>142999</v>
      </c>
      <c r="BB15703" s="138">
        <f t="shared" ca="1" si="253"/>
        <v>1</v>
      </c>
    </row>
    <row r="15704" spans="52:54" ht="15.75" customHeight="1">
      <c r="AZ15704" s="138">
        <f t="shared" ca="1" si="251"/>
        <v>363000</v>
      </c>
      <c r="BA15704" s="138">
        <f t="shared" ca="1" si="252"/>
        <v>362999</v>
      </c>
      <c r="BB15704" s="138">
        <f t="shared" ca="1" si="253"/>
        <v>1</v>
      </c>
    </row>
    <row r="15705" spans="52:54" ht="15.75" customHeight="1">
      <c r="AZ15705" s="138">
        <f t="shared" ca="1" si="251"/>
        <v>353000</v>
      </c>
      <c r="BA15705" s="138">
        <f t="shared" ca="1" si="252"/>
        <v>352999</v>
      </c>
      <c r="BB15705" s="138">
        <f t="shared" ca="1" si="253"/>
        <v>1</v>
      </c>
    </row>
    <row r="15706" spans="52:54" ht="15.75" customHeight="1">
      <c r="AZ15706" s="138">
        <f t="shared" ca="1" si="251"/>
        <v>242000</v>
      </c>
      <c r="BA15706" s="138">
        <f t="shared" ca="1" si="252"/>
        <v>241999</v>
      </c>
      <c r="BB15706" s="138">
        <f t="shared" ca="1" si="253"/>
        <v>1</v>
      </c>
    </row>
    <row r="15707" spans="52:54" ht="15.75" customHeight="1">
      <c r="AZ15707" s="138">
        <f t="shared" ca="1" si="251"/>
        <v>284000</v>
      </c>
      <c r="BA15707" s="138">
        <f t="shared" ca="1" si="252"/>
        <v>283999</v>
      </c>
      <c r="BB15707" s="138">
        <f t="shared" ca="1" si="253"/>
        <v>1</v>
      </c>
    </row>
    <row r="15708" spans="52:54" ht="15.75" customHeight="1">
      <c r="AZ15708" s="138">
        <f t="shared" ca="1" si="251"/>
        <v>203000</v>
      </c>
      <c r="BA15708" s="138">
        <f t="shared" ca="1" si="252"/>
        <v>202999</v>
      </c>
      <c r="BB15708" s="138">
        <f t="shared" ca="1" si="253"/>
        <v>1</v>
      </c>
    </row>
    <row r="15709" spans="52:54" ht="15.75" customHeight="1">
      <c r="AZ15709" s="138">
        <f t="shared" ca="1" si="251"/>
        <v>166000</v>
      </c>
      <c r="BA15709" s="138">
        <f t="shared" ca="1" si="252"/>
        <v>165999</v>
      </c>
      <c r="BB15709" s="138">
        <f t="shared" ca="1" si="253"/>
        <v>1</v>
      </c>
    </row>
    <row r="15710" spans="52:54" ht="15.75" customHeight="1">
      <c r="AZ15710" s="138">
        <f t="shared" ca="1" si="251"/>
        <v>170000</v>
      </c>
      <c r="BA15710" s="138">
        <f t="shared" ca="1" si="252"/>
        <v>169999</v>
      </c>
      <c r="BB15710" s="138">
        <f t="shared" ca="1" si="253"/>
        <v>1</v>
      </c>
    </row>
    <row r="15711" spans="52:54" ht="15.75" customHeight="1">
      <c r="AZ15711" s="138">
        <f t="shared" ca="1" si="251"/>
        <v>392000</v>
      </c>
      <c r="BA15711" s="138">
        <f t="shared" ca="1" si="252"/>
        <v>391999</v>
      </c>
      <c r="BB15711" s="138">
        <f t="shared" ca="1" si="253"/>
        <v>1</v>
      </c>
    </row>
    <row r="15712" spans="52:54" ht="15.75" customHeight="1">
      <c r="AZ15712" s="138">
        <f t="shared" ca="1" si="251"/>
        <v>231000</v>
      </c>
      <c r="BA15712" s="138">
        <f t="shared" ca="1" si="252"/>
        <v>230999</v>
      </c>
      <c r="BB15712" s="138">
        <f t="shared" ca="1" si="253"/>
        <v>1</v>
      </c>
    </row>
    <row r="15713" spans="52:54" ht="15.75" customHeight="1">
      <c r="AZ15713" s="138">
        <f t="shared" ca="1" si="251"/>
        <v>129000</v>
      </c>
      <c r="BA15713" s="138">
        <f t="shared" ca="1" si="252"/>
        <v>128999</v>
      </c>
      <c r="BB15713" s="138">
        <f t="shared" ca="1" si="253"/>
        <v>1</v>
      </c>
    </row>
    <row r="15714" spans="52:54" ht="15.75" customHeight="1">
      <c r="AZ15714" s="138">
        <f t="shared" ca="1" si="251"/>
        <v>394000</v>
      </c>
      <c r="BA15714" s="138">
        <f t="shared" ca="1" si="252"/>
        <v>393999</v>
      </c>
      <c r="BB15714" s="138">
        <f t="shared" ca="1" si="253"/>
        <v>1</v>
      </c>
    </row>
    <row r="15715" spans="52:54" ht="15.75" customHeight="1">
      <c r="AZ15715" s="138">
        <f t="shared" ca="1" si="251"/>
        <v>130000</v>
      </c>
      <c r="BA15715" s="138">
        <f t="shared" ca="1" si="252"/>
        <v>129999</v>
      </c>
      <c r="BB15715" s="138">
        <f t="shared" ca="1" si="253"/>
        <v>1</v>
      </c>
    </row>
    <row r="15716" spans="52:54" ht="15.75" customHeight="1">
      <c r="AZ15716" s="138">
        <f t="shared" ca="1" si="251"/>
        <v>284000</v>
      </c>
      <c r="BA15716" s="138">
        <f t="shared" ca="1" si="252"/>
        <v>283999</v>
      </c>
      <c r="BB15716" s="138">
        <f t="shared" ca="1" si="253"/>
        <v>1</v>
      </c>
    </row>
    <row r="15717" spans="52:54" ht="15.75" customHeight="1">
      <c r="AZ15717" s="138">
        <f t="shared" ca="1" si="251"/>
        <v>385000</v>
      </c>
      <c r="BA15717" s="138">
        <f t="shared" ca="1" si="252"/>
        <v>384999</v>
      </c>
      <c r="BB15717" s="138">
        <f t="shared" ca="1" si="253"/>
        <v>1</v>
      </c>
    </row>
    <row r="15718" spans="52:54" ht="15.75" customHeight="1">
      <c r="AZ15718" s="138">
        <f t="shared" ca="1" si="251"/>
        <v>340000</v>
      </c>
      <c r="BA15718" s="138">
        <f t="shared" ca="1" si="252"/>
        <v>339999</v>
      </c>
      <c r="BB15718" s="138">
        <f t="shared" ca="1" si="253"/>
        <v>1</v>
      </c>
    </row>
    <row r="15719" spans="52:54" ht="15.75" customHeight="1">
      <c r="AZ15719" s="138">
        <f t="shared" ca="1" si="251"/>
        <v>274000</v>
      </c>
      <c r="BA15719" s="138">
        <f t="shared" ca="1" si="252"/>
        <v>273999</v>
      </c>
      <c r="BB15719" s="138">
        <f t="shared" ca="1" si="253"/>
        <v>1</v>
      </c>
    </row>
    <row r="15720" spans="52:54" ht="15.75" customHeight="1">
      <c r="AZ15720" s="138">
        <f t="shared" ca="1" si="251"/>
        <v>390000</v>
      </c>
      <c r="BA15720" s="138">
        <f t="shared" ca="1" si="252"/>
        <v>389999</v>
      </c>
      <c r="BB15720" s="138">
        <f t="shared" ca="1" si="253"/>
        <v>1</v>
      </c>
    </row>
    <row r="15721" spans="52:54" ht="15.75" customHeight="1">
      <c r="AZ15721" s="138">
        <f t="shared" ca="1" si="251"/>
        <v>286000</v>
      </c>
      <c r="BA15721" s="138">
        <f t="shared" ca="1" si="252"/>
        <v>285999</v>
      </c>
      <c r="BB15721" s="138">
        <f t="shared" ca="1" si="253"/>
        <v>1</v>
      </c>
    </row>
    <row r="15722" spans="52:54" ht="15.75" customHeight="1">
      <c r="AZ15722" s="138">
        <f t="shared" ca="1" si="251"/>
        <v>258000</v>
      </c>
      <c r="BA15722" s="138">
        <f t="shared" ca="1" si="252"/>
        <v>257999</v>
      </c>
      <c r="BB15722" s="138">
        <f t="shared" ca="1" si="253"/>
        <v>1</v>
      </c>
    </row>
    <row r="15723" spans="52:54" ht="15.75" customHeight="1">
      <c r="AZ15723" s="138">
        <f t="shared" ca="1" si="251"/>
        <v>235000</v>
      </c>
      <c r="BA15723" s="138">
        <f t="shared" ca="1" si="252"/>
        <v>234999</v>
      </c>
      <c r="BB15723" s="138">
        <f t="shared" ca="1" si="253"/>
        <v>1</v>
      </c>
    </row>
    <row r="15724" spans="52:54" ht="15.75" customHeight="1">
      <c r="AZ15724" s="138">
        <f t="shared" ca="1" si="251"/>
        <v>384000</v>
      </c>
      <c r="BA15724" s="138">
        <f t="shared" ca="1" si="252"/>
        <v>383999</v>
      </c>
      <c r="BB15724" s="138">
        <f t="shared" ca="1" si="253"/>
        <v>1</v>
      </c>
    </row>
    <row r="15725" spans="52:54" ht="15.75" customHeight="1">
      <c r="AZ15725" s="138">
        <f t="shared" ca="1" si="251"/>
        <v>188000</v>
      </c>
      <c r="BA15725" s="138">
        <f t="shared" ca="1" si="252"/>
        <v>187999</v>
      </c>
      <c r="BB15725" s="138">
        <f t="shared" ca="1" si="253"/>
        <v>1</v>
      </c>
    </row>
    <row r="15726" spans="52:54" ht="15.75" customHeight="1">
      <c r="AZ15726" s="138">
        <f t="shared" ca="1" si="251"/>
        <v>330000</v>
      </c>
      <c r="BA15726" s="138">
        <f t="shared" ca="1" si="252"/>
        <v>329999</v>
      </c>
      <c r="BB15726" s="138">
        <f t="shared" ca="1" si="253"/>
        <v>1</v>
      </c>
    </row>
    <row r="15727" spans="52:54" ht="15.75" customHeight="1">
      <c r="AZ15727" s="138">
        <f t="shared" ca="1" si="251"/>
        <v>306000</v>
      </c>
      <c r="BA15727" s="138">
        <f t="shared" ca="1" si="252"/>
        <v>305999</v>
      </c>
      <c r="BB15727" s="138">
        <f t="shared" ca="1" si="253"/>
        <v>1</v>
      </c>
    </row>
    <row r="15728" spans="52:54" ht="15.75" customHeight="1">
      <c r="AZ15728" s="138">
        <f t="shared" ca="1" si="251"/>
        <v>268000</v>
      </c>
      <c r="BA15728" s="138">
        <f t="shared" ca="1" si="252"/>
        <v>267999</v>
      </c>
      <c r="BB15728" s="138">
        <f t="shared" ca="1" si="253"/>
        <v>1</v>
      </c>
    </row>
    <row r="15729" spans="52:54" ht="15.75" customHeight="1">
      <c r="AZ15729" s="138">
        <f t="shared" ca="1" si="251"/>
        <v>378000</v>
      </c>
      <c r="BA15729" s="138">
        <f t="shared" ca="1" si="252"/>
        <v>377999</v>
      </c>
      <c r="BB15729" s="138">
        <f t="shared" ca="1" si="253"/>
        <v>1</v>
      </c>
    </row>
    <row r="15730" spans="52:54" ht="15.75" customHeight="1">
      <c r="AZ15730" s="138">
        <f t="shared" ca="1" si="251"/>
        <v>385000</v>
      </c>
      <c r="BA15730" s="138">
        <f t="shared" ca="1" si="252"/>
        <v>384999</v>
      </c>
      <c r="BB15730" s="138">
        <f t="shared" ca="1" si="253"/>
        <v>1</v>
      </c>
    </row>
    <row r="15731" spans="52:54" ht="15.75" customHeight="1">
      <c r="AZ15731" s="138">
        <f t="shared" ca="1" si="251"/>
        <v>122000</v>
      </c>
      <c r="BA15731" s="138">
        <f t="shared" ca="1" si="252"/>
        <v>121999</v>
      </c>
      <c r="BB15731" s="138">
        <f t="shared" ca="1" si="253"/>
        <v>1</v>
      </c>
    </row>
    <row r="15732" spans="52:54" ht="15.75" customHeight="1">
      <c r="AZ15732" s="138">
        <f t="shared" ca="1" si="251"/>
        <v>357000</v>
      </c>
      <c r="BA15732" s="138">
        <f t="shared" ca="1" si="252"/>
        <v>356999</v>
      </c>
      <c r="BB15732" s="138">
        <f t="shared" ca="1" si="253"/>
        <v>1</v>
      </c>
    </row>
    <row r="15733" spans="52:54" ht="15.75" customHeight="1">
      <c r="AZ15733" s="138">
        <f t="shared" ca="1" si="251"/>
        <v>152000</v>
      </c>
      <c r="BA15733" s="138">
        <f t="shared" ca="1" si="252"/>
        <v>151999</v>
      </c>
      <c r="BB15733" s="138">
        <f t="shared" ca="1" si="253"/>
        <v>1</v>
      </c>
    </row>
    <row r="15734" spans="52:54" ht="15.75" customHeight="1">
      <c r="AZ15734" s="138">
        <f t="shared" ca="1" si="251"/>
        <v>307000</v>
      </c>
      <c r="BA15734" s="138">
        <f t="shared" ca="1" si="252"/>
        <v>306999</v>
      </c>
      <c r="BB15734" s="138">
        <f t="shared" ca="1" si="253"/>
        <v>1</v>
      </c>
    </row>
    <row r="15735" spans="52:54" ht="15.75" customHeight="1">
      <c r="AZ15735" s="138">
        <f t="shared" ca="1" si="251"/>
        <v>238000</v>
      </c>
      <c r="BA15735" s="138">
        <f t="shared" ca="1" si="252"/>
        <v>237999</v>
      </c>
      <c r="BB15735" s="138">
        <f t="shared" ca="1" si="253"/>
        <v>1</v>
      </c>
    </row>
    <row r="15736" spans="52:54" ht="15.75" customHeight="1">
      <c r="AZ15736" s="138">
        <f t="shared" ca="1" si="251"/>
        <v>131000</v>
      </c>
      <c r="BA15736" s="138">
        <f t="shared" ca="1" si="252"/>
        <v>130999</v>
      </c>
      <c r="BB15736" s="138">
        <f t="shared" ca="1" si="253"/>
        <v>1</v>
      </c>
    </row>
    <row r="15737" spans="52:54" ht="15.75" customHeight="1">
      <c r="AZ15737" s="138">
        <f t="shared" ca="1" si="251"/>
        <v>244000</v>
      </c>
      <c r="BA15737" s="138">
        <f t="shared" ca="1" si="252"/>
        <v>243999</v>
      </c>
      <c r="BB15737" s="138">
        <f t="shared" ca="1" si="253"/>
        <v>1</v>
      </c>
    </row>
    <row r="15738" spans="52:54" ht="15.75" customHeight="1">
      <c r="AZ15738" s="138">
        <f t="shared" ca="1" si="251"/>
        <v>348000</v>
      </c>
      <c r="BA15738" s="138">
        <f t="shared" ca="1" si="252"/>
        <v>347999</v>
      </c>
      <c r="BB15738" s="138">
        <f t="shared" ca="1" si="253"/>
        <v>1</v>
      </c>
    </row>
    <row r="15739" spans="52:54" ht="15.75" customHeight="1">
      <c r="AZ15739" s="138">
        <f t="shared" ca="1" si="251"/>
        <v>247000</v>
      </c>
      <c r="BA15739" s="138">
        <f t="shared" ca="1" si="252"/>
        <v>246999</v>
      </c>
      <c r="BB15739" s="138">
        <f t="shared" ca="1" si="253"/>
        <v>1</v>
      </c>
    </row>
    <row r="15740" spans="52:54" ht="15.75" customHeight="1">
      <c r="AZ15740" s="138">
        <f t="shared" ca="1" si="251"/>
        <v>327000</v>
      </c>
      <c r="BA15740" s="138">
        <f t="shared" ca="1" si="252"/>
        <v>326999</v>
      </c>
      <c r="BB15740" s="138">
        <f t="shared" ca="1" si="253"/>
        <v>1</v>
      </c>
    </row>
    <row r="15741" spans="52:54" ht="15.75" customHeight="1">
      <c r="AZ15741" s="138">
        <f t="shared" ca="1" si="251"/>
        <v>205000</v>
      </c>
      <c r="BA15741" s="138">
        <f t="shared" ca="1" si="252"/>
        <v>204999</v>
      </c>
      <c r="BB15741" s="138">
        <f t="shared" ca="1" si="253"/>
        <v>1</v>
      </c>
    </row>
    <row r="15742" spans="52:54" ht="15.75" customHeight="1">
      <c r="AZ15742" s="138">
        <f t="shared" ca="1" si="251"/>
        <v>187000</v>
      </c>
      <c r="BA15742" s="138">
        <f t="shared" ca="1" si="252"/>
        <v>186999</v>
      </c>
      <c r="BB15742" s="138">
        <f t="shared" ca="1" si="253"/>
        <v>1</v>
      </c>
    </row>
    <row r="15743" spans="52:54" ht="15.75" customHeight="1">
      <c r="AZ15743" s="138">
        <f t="shared" ca="1" si="251"/>
        <v>124000</v>
      </c>
      <c r="BA15743" s="138">
        <f t="shared" ca="1" si="252"/>
        <v>123999</v>
      </c>
      <c r="BB15743" s="138">
        <f t="shared" ca="1" si="253"/>
        <v>1</v>
      </c>
    </row>
    <row r="15744" spans="52:54" ht="15.75" customHeight="1">
      <c r="AZ15744" s="138">
        <f t="shared" ca="1" si="251"/>
        <v>291000</v>
      </c>
      <c r="BA15744" s="138">
        <f t="shared" ca="1" si="252"/>
        <v>290999</v>
      </c>
      <c r="BB15744" s="138">
        <f t="shared" ca="1" si="253"/>
        <v>1</v>
      </c>
    </row>
    <row r="15745" spans="52:54" ht="15.75" customHeight="1">
      <c r="AZ15745" s="138">
        <f t="shared" ca="1" si="251"/>
        <v>215000</v>
      </c>
      <c r="BA15745" s="138">
        <f t="shared" ca="1" si="252"/>
        <v>214999</v>
      </c>
      <c r="BB15745" s="138">
        <f t="shared" ca="1" si="253"/>
        <v>1</v>
      </c>
    </row>
    <row r="15746" spans="52:54" ht="15.75" customHeight="1">
      <c r="AZ15746" s="138">
        <f t="shared" ca="1" si="251"/>
        <v>121000</v>
      </c>
      <c r="BA15746" s="138">
        <f t="shared" ca="1" si="252"/>
        <v>120999</v>
      </c>
      <c r="BB15746" s="138">
        <f t="shared" ca="1" si="253"/>
        <v>1</v>
      </c>
    </row>
    <row r="15747" spans="52:54" ht="15.75" customHeight="1">
      <c r="AZ15747" s="138">
        <f t="shared" ca="1" si="251"/>
        <v>398000</v>
      </c>
      <c r="BA15747" s="138">
        <f t="shared" ca="1" si="252"/>
        <v>397999</v>
      </c>
      <c r="BB15747" s="138">
        <f t="shared" ca="1" si="253"/>
        <v>1</v>
      </c>
    </row>
    <row r="15748" spans="52:54" ht="15.75" customHeight="1">
      <c r="AZ15748" s="138">
        <f t="shared" ca="1" si="251"/>
        <v>365000</v>
      </c>
      <c r="BA15748" s="138">
        <f t="shared" ca="1" si="252"/>
        <v>364999</v>
      </c>
      <c r="BB15748" s="138">
        <f t="shared" ca="1" si="253"/>
        <v>1</v>
      </c>
    </row>
    <row r="15749" spans="52:54" ht="15.75" customHeight="1">
      <c r="AZ15749" s="138">
        <f t="shared" ca="1" si="251"/>
        <v>319000</v>
      </c>
      <c r="BA15749" s="138">
        <f t="shared" ca="1" si="252"/>
        <v>318999</v>
      </c>
      <c r="BB15749" s="138">
        <f t="shared" ca="1" si="253"/>
        <v>1</v>
      </c>
    </row>
    <row r="15750" spans="52:54" ht="15.75" customHeight="1">
      <c r="AZ15750" s="138">
        <f t="shared" ca="1" si="251"/>
        <v>309000</v>
      </c>
      <c r="BA15750" s="138">
        <f t="shared" ca="1" si="252"/>
        <v>308999</v>
      </c>
      <c r="BB15750" s="138">
        <f t="shared" ca="1" si="253"/>
        <v>1</v>
      </c>
    </row>
    <row r="15751" spans="52:54" ht="15.75" customHeight="1">
      <c r="AZ15751" s="138">
        <f t="shared" ca="1" si="251"/>
        <v>315000</v>
      </c>
      <c r="BA15751" s="138">
        <f t="shared" ca="1" si="252"/>
        <v>314999</v>
      </c>
      <c r="BB15751" s="138">
        <f t="shared" ca="1" si="253"/>
        <v>1</v>
      </c>
    </row>
    <row r="15752" spans="52:54" ht="15.75" customHeight="1">
      <c r="AZ15752" s="138">
        <f t="shared" ca="1" si="251"/>
        <v>216000</v>
      </c>
      <c r="BA15752" s="138">
        <f t="shared" ca="1" si="252"/>
        <v>215999</v>
      </c>
      <c r="BB15752" s="138">
        <f t="shared" ca="1" si="253"/>
        <v>1</v>
      </c>
    </row>
    <row r="15753" spans="52:54" ht="15.75" customHeight="1">
      <c r="AZ15753" s="138">
        <f t="shared" ca="1" si="251"/>
        <v>185000</v>
      </c>
      <c r="BA15753" s="138">
        <f t="shared" ca="1" si="252"/>
        <v>184999</v>
      </c>
      <c r="BB15753" s="138">
        <f t="shared" ca="1" si="253"/>
        <v>1</v>
      </c>
    </row>
    <row r="15754" spans="52:54" ht="15.75" customHeight="1">
      <c r="AZ15754" s="138">
        <f t="shared" ca="1" si="251"/>
        <v>386000</v>
      </c>
      <c r="BA15754" s="138">
        <f t="shared" ca="1" si="252"/>
        <v>385999</v>
      </c>
      <c r="BB15754" s="138">
        <f t="shared" ca="1" si="253"/>
        <v>1</v>
      </c>
    </row>
    <row r="15755" spans="52:54" ht="15.75" customHeight="1">
      <c r="AZ15755" s="138">
        <f t="shared" ca="1" si="251"/>
        <v>390000</v>
      </c>
      <c r="BA15755" s="138">
        <f t="shared" ca="1" si="252"/>
        <v>389999</v>
      </c>
      <c r="BB15755" s="138">
        <f t="shared" ca="1" si="253"/>
        <v>1</v>
      </c>
    </row>
    <row r="15756" spans="52:54" ht="15.75" customHeight="1">
      <c r="AZ15756" s="138">
        <f t="shared" ca="1" si="251"/>
        <v>245000</v>
      </c>
      <c r="BA15756" s="138">
        <f t="shared" ca="1" si="252"/>
        <v>244999</v>
      </c>
      <c r="BB15756" s="138">
        <f t="shared" ca="1" si="253"/>
        <v>1</v>
      </c>
    </row>
    <row r="15757" spans="52:54" ht="15.75" customHeight="1">
      <c r="AZ15757" s="138">
        <f t="shared" ca="1" si="251"/>
        <v>204000</v>
      </c>
      <c r="BA15757" s="138">
        <f t="shared" ca="1" si="252"/>
        <v>203999</v>
      </c>
      <c r="BB15757" s="138">
        <f t="shared" ca="1" si="253"/>
        <v>1</v>
      </c>
    </row>
    <row r="15758" spans="52:54" ht="15.75" customHeight="1">
      <c r="AZ15758" s="138">
        <f t="shared" ca="1" si="251"/>
        <v>173000</v>
      </c>
      <c r="BA15758" s="138">
        <f t="shared" ca="1" si="252"/>
        <v>172999</v>
      </c>
      <c r="BB15758" s="138">
        <f t="shared" ca="1" si="253"/>
        <v>1</v>
      </c>
    </row>
    <row r="15759" spans="52:54" ht="15.75" customHeight="1">
      <c r="AZ15759" s="138">
        <f t="shared" ca="1" si="251"/>
        <v>306000</v>
      </c>
      <c r="BA15759" s="138">
        <f t="shared" ca="1" si="252"/>
        <v>305999</v>
      </c>
      <c r="BB15759" s="138">
        <f t="shared" ca="1" si="253"/>
        <v>1</v>
      </c>
    </row>
    <row r="15760" spans="52:54" ht="15.75" customHeight="1">
      <c r="AZ15760" s="138">
        <f t="shared" ca="1" si="251"/>
        <v>236000</v>
      </c>
      <c r="BA15760" s="138">
        <f t="shared" ca="1" si="252"/>
        <v>235999</v>
      </c>
      <c r="BB15760" s="138">
        <f t="shared" ca="1" si="253"/>
        <v>1</v>
      </c>
    </row>
    <row r="15761" spans="52:54" ht="15.75" customHeight="1">
      <c r="AZ15761" s="138">
        <f t="shared" ca="1" si="251"/>
        <v>142000</v>
      </c>
      <c r="BA15761" s="138">
        <f t="shared" ca="1" si="252"/>
        <v>141999</v>
      </c>
      <c r="BB15761" s="138">
        <f t="shared" ca="1" si="253"/>
        <v>1</v>
      </c>
    </row>
    <row r="15762" spans="52:54" ht="15.75" customHeight="1">
      <c r="AZ15762" s="138">
        <f t="shared" ca="1" si="251"/>
        <v>361000</v>
      </c>
      <c r="BA15762" s="138">
        <f t="shared" ca="1" si="252"/>
        <v>360999</v>
      </c>
      <c r="BB15762" s="138">
        <f t="shared" ca="1" si="253"/>
        <v>1</v>
      </c>
    </row>
    <row r="15763" spans="52:54" ht="15.75" customHeight="1">
      <c r="AZ15763" s="138">
        <f t="shared" ca="1" si="251"/>
        <v>270000</v>
      </c>
      <c r="BA15763" s="138">
        <f t="shared" ca="1" si="252"/>
        <v>269999</v>
      </c>
      <c r="BB15763" s="138">
        <f t="shared" ca="1" si="253"/>
        <v>1</v>
      </c>
    </row>
    <row r="15764" spans="52:54" ht="15.75" customHeight="1">
      <c r="AZ15764" s="138">
        <f t="shared" ca="1" si="251"/>
        <v>110000</v>
      </c>
      <c r="BA15764" s="138">
        <f t="shared" ca="1" si="252"/>
        <v>109999</v>
      </c>
      <c r="BB15764" s="138">
        <f t="shared" ca="1" si="253"/>
        <v>1</v>
      </c>
    </row>
    <row r="15765" spans="52:54" ht="15.75" customHeight="1">
      <c r="AZ15765" s="138">
        <f t="shared" ca="1" si="251"/>
        <v>146000</v>
      </c>
      <c r="BA15765" s="138">
        <f t="shared" ca="1" si="252"/>
        <v>145999</v>
      </c>
      <c r="BB15765" s="138">
        <f t="shared" ca="1" si="253"/>
        <v>1</v>
      </c>
    </row>
    <row r="15766" spans="52:54" ht="15.75" customHeight="1">
      <c r="AZ15766" s="138">
        <f t="shared" ca="1" si="251"/>
        <v>189000</v>
      </c>
      <c r="BA15766" s="138">
        <f t="shared" ca="1" si="252"/>
        <v>188999</v>
      </c>
      <c r="BB15766" s="138">
        <f t="shared" ca="1" si="253"/>
        <v>1</v>
      </c>
    </row>
    <row r="15767" spans="52:54" ht="15.75" customHeight="1">
      <c r="AZ15767" s="138">
        <f t="shared" ca="1" si="251"/>
        <v>281000</v>
      </c>
      <c r="BA15767" s="138">
        <f t="shared" ca="1" si="252"/>
        <v>280999</v>
      </c>
      <c r="BB15767" s="138">
        <f t="shared" ca="1" si="253"/>
        <v>1</v>
      </c>
    </row>
    <row r="15768" spans="52:54" ht="15.75" customHeight="1">
      <c r="AZ15768" s="138">
        <f t="shared" ca="1" si="251"/>
        <v>297000</v>
      </c>
      <c r="BA15768" s="138">
        <f t="shared" ca="1" si="252"/>
        <v>296999</v>
      </c>
      <c r="BB15768" s="138">
        <f t="shared" ca="1" si="253"/>
        <v>1</v>
      </c>
    </row>
    <row r="15769" spans="52:54" ht="15.75" customHeight="1">
      <c r="AZ15769" s="138">
        <f t="shared" ca="1" si="251"/>
        <v>274000</v>
      </c>
      <c r="BA15769" s="138">
        <f t="shared" ca="1" si="252"/>
        <v>273999</v>
      </c>
      <c r="BB15769" s="138">
        <f t="shared" ca="1" si="253"/>
        <v>1</v>
      </c>
    </row>
    <row r="15770" spans="52:54" ht="15.75" customHeight="1">
      <c r="AZ15770" s="138">
        <f t="shared" ca="1" si="251"/>
        <v>114000</v>
      </c>
      <c r="BA15770" s="138">
        <f t="shared" ca="1" si="252"/>
        <v>113999</v>
      </c>
      <c r="BB15770" s="138">
        <f t="shared" ca="1" si="253"/>
        <v>1</v>
      </c>
    </row>
    <row r="15771" spans="52:54" ht="15.75" customHeight="1">
      <c r="AZ15771" s="138">
        <f t="shared" ca="1" si="251"/>
        <v>231000</v>
      </c>
      <c r="BA15771" s="138">
        <f t="shared" ca="1" si="252"/>
        <v>230999</v>
      </c>
      <c r="BB15771" s="138">
        <f t="shared" ca="1" si="253"/>
        <v>1</v>
      </c>
    </row>
    <row r="15772" spans="52:54" ht="15.75" customHeight="1">
      <c r="AZ15772" s="138">
        <f t="shared" ca="1" si="251"/>
        <v>318000</v>
      </c>
      <c r="BA15772" s="138">
        <f t="shared" ca="1" si="252"/>
        <v>317999</v>
      </c>
      <c r="BB15772" s="138">
        <f t="shared" ca="1" si="253"/>
        <v>1</v>
      </c>
    </row>
    <row r="15773" spans="52:54" ht="15.75" customHeight="1">
      <c r="AZ15773" s="138">
        <f t="shared" ca="1" si="251"/>
        <v>276000</v>
      </c>
      <c r="BA15773" s="138">
        <f t="shared" ca="1" si="252"/>
        <v>275999</v>
      </c>
      <c r="BB15773" s="138">
        <f t="shared" ca="1" si="253"/>
        <v>1</v>
      </c>
    </row>
    <row r="15774" spans="52:54" ht="15.75" customHeight="1">
      <c r="AZ15774" s="138">
        <f t="shared" ca="1" si="251"/>
        <v>203000</v>
      </c>
      <c r="BA15774" s="138">
        <f t="shared" ca="1" si="252"/>
        <v>202999</v>
      </c>
      <c r="BB15774" s="138">
        <f t="shared" ca="1" si="253"/>
        <v>1</v>
      </c>
    </row>
    <row r="15775" spans="52:54" ht="15.75" customHeight="1">
      <c r="AZ15775" s="138">
        <f t="shared" ca="1" si="251"/>
        <v>148000</v>
      </c>
      <c r="BA15775" s="138">
        <f t="shared" ca="1" si="252"/>
        <v>147999</v>
      </c>
      <c r="BB15775" s="138">
        <f t="shared" ca="1" si="253"/>
        <v>1</v>
      </c>
    </row>
    <row r="15776" spans="52:54" ht="15.75" customHeight="1">
      <c r="AZ15776" s="138">
        <f t="shared" ca="1" si="251"/>
        <v>184000</v>
      </c>
      <c r="BA15776" s="138">
        <f t="shared" ca="1" si="252"/>
        <v>183999</v>
      </c>
      <c r="BB15776" s="138">
        <f t="shared" ca="1" si="253"/>
        <v>1</v>
      </c>
    </row>
    <row r="15777" spans="52:54" ht="15.75" customHeight="1">
      <c r="AZ15777" s="138">
        <f t="shared" ca="1" si="251"/>
        <v>264000</v>
      </c>
      <c r="BA15777" s="138">
        <f t="shared" ca="1" si="252"/>
        <v>263999</v>
      </c>
      <c r="BB15777" s="138">
        <f t="shared" ca="1" si="253"/>
        <v>1</v>
      </c>
    </row>
    <row r="15778" spans="52:54" ht="15.75" customHeight="1">
      <c r="AZ15778" s="138">
        <f t="shared" ca="1" si="251"/>
        <v>255000</v>
      </c>
      <c r="BA15778" s="138">
        <f t="shared" ca="1" si="252"/>
        <v>254999</v>
      </c>
      <c r="BB15778" s="138">
        <f t="shared" ca="1" si="253"/>
        <v>1</v>
      </c>
    </row>
    <row r="15779" spans="52:54" ht="15.75" customHeight="1">
      <c r="AZ15779" s="138">
        <f t="shared" ca="1" si="251"/>
        <v>302000</v>
      </c>
      <c r="BA15779" s="138">
        <f t="shared" ca="1" si="252"/>
        <v>301999</v>
      </c>
      <c r="BB15779" s="138">
        <f t="shared" ca="1" si="253"/>
        <v>1</v>
      </c>
    </row>
    <row r="15780" spans="52:54" ht="15.75" customHeight="1">
      <c r="AZ15780" s="138">
        <f t="shared" ca="1" si="251"/>
        <v>270000</v>
      </c>
      <c r="BA15780" s="138">
        <f t="shared" ca="1" si="252"/>
        <v>269999</v>
      </c>
      <c r="BB15780" s="138">
        <f t="shared" ca="1" si="253"/>
        <v>1</v>
      </c>
    </row>
    <row r="15781" spans="52:54" ht="15.75" customHeight="1">
      <c r="AZ15781" s="138">
        <f t="shared" ca="1" si="251"/>
        <v>232000</v>
      </c>
      <c r="BA15781" s="138">
        <f t="shared" ca="1" si="252"/>
        <v>231999</v>
      </c>
      <c r="BB15781" s="138">
        <f t="shared" ca="1" si="253"/>
        <v>1</v>
      </c>
    </row>
    <row r="15782" spans="52:54" ht="15.75" customHeight="1">
      <c r="AZ15782" s="138">
        <f t="shared" ca="1" si="251"/>
        <v>312000</v>
      </c>
      <c r="BA15782" s="138">
        <f t="shared" ca="1" si="252"/>
        <v>311999</v>
      </c>
      <c r="BB15782" s="138">
        <f t="shared" ca="1" si="253"/>
        <v>1</v>
      </c>
    </row>
    <row r="15783" spans="52:54" ht="15.75" customHeight="1">
      <c r="AZ15783" s="138">
        <f t="shared" ca="1" si="251"/>
        <v>192000</v>
      </c>
      <c r="BA15783" s="138">
        <f t="shared" ca="1" si="252"/>
        <v>191999</v>
      </c>
      <c r="BB15783" s="138">
        <f t="shared" ca="1" si="253"/>
        <v>1</v>
      </c>
    </row>
    <row r="15784" spans="52:54" ht="15.75" customHeight="1">
      <c r="AZ15784" s="138">
        <f t="shared" ca="1" si="251"/>
        <v>293000</v>
      </c>
      <c r="BA15784" s="138">
        <f t="shared" ca="1" si="252"/>
        <v>292999</v>
      </c>
      <c r="BB15784" s="138">
        <f t="shared" ca="1" si="253"/>
        <v>1</v>
      </c>
    </row>
    <row r="15785" spans="52:54" ht="15.75" customHeight="1">
      <c r="AZ15785" s="138">
        <f t="shared" ca="1" si="251"/>
        <v>150000</v>
      </c>
      <c r="BA15785" s="138">
        <f t="shared" ca="1" si="252"/>
        <v>149999</v>
      </c>
      <c r="BB15785" s="138">
        <f t="shared" ca="1" si="253"/>
        <v>1</v>
      </c>
    </row>
    <row r="15786" spans="52:54" ht="15.75" customHeight="1">
      <c r="AZ15786" s="138">
        <f t="shared" ca="1" si="251"/>
        <v>143000</v>
      </c>
      <c r="BA15786" s="138">
        <f t="shared" ca="1" si="252"/>
        <v>142999</v>
      </c>
      <c r="BB15786" s="138">
        <f t="shared" ca="1" si="253"/>
        <v>1</v>
      </c>
    </row>
    <row r="15787" spans="52:54" ht="15.75" customHeight="1">
      <c r="AZ15787" s="138">
        <f t="shared" ca="1" si="251"/>
        <v>118000</v>
      </c>
      <c r="BA15787" s="138">
        <f t="shared" ca="1" si="252"/>
        <v>117999</v>
      </c>
      <c r="BB15787" s="138">
        <f t="shared" ca="1" si="253"/>
        <v>1</v>
      </c>
    </row>
    <row r="15788" spans="52:54" ht="15.75" customHeight="1">
      <c r="AZ15788" s="138">
        <f t="shared" ca="1" si="251"/>
        <v>211000</v>
      </c>
      <c r="BA15788" s="138">
        <f t="shared" ca="1" si="252"/>
        <v>210999</v>
      </c>
      <c r="BB15788" s="138">
        <f t="shared" ca="1" si="253"/>
        <v>1</v>
      </c>
    </row>
    <row r="15789" spans="52:54" ht="15.75" customHeight="1">
      <c r="AZ15789" s="138">
        <f t="shared" ca="1" si="251"/>
        <v>139000</v>
      </c>
      <c r="BA15789" s="138">
        <f t="shared" ca="1" si="252"/>
        <v>138999</v>
      </c>
      <c r="BB15789" s="138">
        <f t="shared" ca="1" si="253"/>
        <v>1</v>
      </c>
    </row>
    <row r="15790" spans="52:54" ht="15.75" customHeight="1">
      <c r="AZ15790" s="138">
        <f t="shared" ca="1" si="251"/>
        <v>130000</v>
      </c>
      <c r="BA15790" s="138">
        <f t="shared" ca="1" si="252"/>
        <v>129999</v>
      </c>
      <c r="BB15790" s="138">
        <f t="shared" ca="1" si="253"/>
        <v>1</v>
      </c>
    </row>
    <row r="15791" spans="52:54" ht="15.75" customHeight="1">
      <c r="AZ15791" s="138">
        <f t="shared" ca="1" si="251"/>
        <v>112000</v>
      </c>
      <c r="BA15791" s="138">
        <f t="shared" ca="1" si="252"/>
        <v>111999</v>
      </c>
      <c r="BB15791" s="138">
        <f t="shared" ca="1" si="253"/>
        <v>1</v>
      </c>
    </row>
    <row r="15792" spans="52:54" ht="15.75" customHeight="1">
      <c r="AZ15792" s="138">
        <f t="shared" ca="1" si="251"/>
        <v>121000</v>
      </c>
      <c r="BA15792" s="138">
        <f t="shared" ca="1" si="252"/>
        <v>120999</v>
      </c>
      <c r="BB15792" s="138">
        <f t="shared" ca="1" si="253"/>
        <v>1</v>
      </c>
    </row>
    <row r="15793" spans="52:54" ht="15.75" customHeight="1">
      <c r="AZ15793" s="138">
        <f t="shared" ca="1" si="251"/>
        <v>234000</v>
      </c>
      <c r="BA15793" s="138">
        <f t="shared" ca="1" si="252"/>
        <v>233999</v>
      </c>
      <c r="BB15793" s="138">
        <f t="shared" ca="1" si="253"/>
        <v>1</v>
      </c>
    </row>
    <row r="15794" spans="52:54" ht="15.75" customHeight="1">
      <c r="AZ15794" s="138">
        <f t="shared" ca="1" si="251"/>
        <v>236000</v>
      </c>
      <c r="BA15794" s="138">
        <f t="shared" ca="1" si="252"/>
        <v>235999</v>
      </c>
      <c r="BB15794" s="138">
        <f t="shared" ca="1" si="253"/>
        <v>1</v>
      </c>
    </row>
    <row r="15795" spans="52:54" ht="15.75" customHeight="1">
      <c r="AZ15795" s="138">
        <f t="shared" ca="1" si="251"/>
        <v>375000</v>
      </c>
      <c r="BA15795" s="138">
        <f t="shared" ca="1" si="252"/>
        <v>374999</v>
      </c>
      <c r="BB15795" s="138">
        <f t="shared" ca="1" si="253"/>
        <v>1</v>
      </c>
    </row>
    <row r="15796" spans="52:54" ht="15.75" customHeight="1">
      <c r="AZ15796" s="138">
        <f t="shared" ca="1" si="251"/>
        <v>148000</v>
      </c>
      <c r="BA15796" s="138">
        <f t="shared" ca="1" si="252"/>
        <v>147999</v>
      </c>
      <c r="BB15796" s="138">
        <f t="shared" ca="1" si="253"/>
        <v>1</v>
      </c>
    </row>
    <row r="15797" spans="52:54" ht="15.75" customHeight="1">
      <c r="AZ15797" s="138">
        <f t="shared" ca="1" si="251"/>
        <v>121000</v>
      </c>
      <c r="BA15797" s="138">
        <f t="shared" ca="1" si="252"/>
        <v>120999</v>
      </c>
      <c r="BB15797" s="138">
        <f t="shared" ca="1" si="253"/>
        <v>1</v>
      </c>
    </row>
    <row r="15798" spans="52:54" ht="15.75" customHeight="1">
      <c r="AZ15798" s="138">
        <f t="shared" ca="1" si="251"/>
        <v>133000</v>
      </c>
      <c r="BA15798" s="138">
        <f t="shared" ca="1" si="252"/>
        <v>132999</v>
      </c>
      <c r="BB15798" s="138">
        <f t="shared" ca="1" si="253"/>
        <v>1</v>
      </c>
    </row>
    <row r="15799" spans="52:54" ht="15.75" customHeight="1">
      <c r="AZ15799" s="138">
        <f t="shared" ca="1" si="251"/>
        <v>199000</v>
      </c>
      <c r="BA15799" s="138">
        <f t="shared" ca="1" si="252"/>
        <v>198999</v>
      </c>
      <c r="BB15799" s="138">
        <f t="shared" ca="1" si="253"/>
        <v>1</v>
      </c>
    </row>
    <row r="15800" spans="52:54" ht="15.75" customHeight="1">
      <c r="AZ15800" s="138">
        <f t="shared" ca="1" si="251"/>
        <v>118000</v>
      </c>
      <c r="BA15800" s="138">
        <f t="shared" ca="1" si="252"/>
        <v>117999</v>
      </c>
      <c r="BB15800" s="138">
        <f t="shared" ca="1" si="253"/>
        <v>1</v>
      </c>
    </row>
    <row r="15801" spans="52:54" ht="15.75" customHeight="1">
      <c r="AZ15801" s="138">
        <f t="shared" ca="1" si="251"/>
        <v>264000</v>
      </c>
      <c r="BA15801" s="138">
        <f t="shared" ca="1" si="252"/>
        <v>263999</v>
      </c>
      <c r="BB15801" s="138">
        <f t="shared" ca="1" si="253"/>
        <v>1</v>
      </c>
    </row>
    <row r="15802" spans="52:54" ht="15.75" customHeight="1">
      <c r="AZ15802" s="138">
        <f t="shared" ca="1" si="251"/>
        <v>129000</v>
      </c>
      <c r="BA15802" s="138">
        <f t="shared" ca="1" si="252"/>
        <v>128999</v>
      </c>
      <c r="BB15802" s="138">
        <f t="shared" ca="1" si="253"/>
        <v>1</v>
      </c>
    </row>
    <row r="15803" spans="52:54" ht="15.75" customHeight="1">
      <c r="AZ15803" s="138">
        <f t="shared" ca="1" si="251"/>
        <v>278000</v>
      </c>
      <c r="BA15803" s="138">
        <f t="shared" ca="1" si="252"/>
        <v>277999</v>
      </c>
      <c r="BB15803" s="138">
        <f t="shared" ca="1" si="253"/>
        <v>1</v>
      </c>
    </row>
    <row r="15804" spans="52:54" ht="15.75" customHeight="1">
      <c r="AZ15804" s="138">
        <f t="shared" ca="1" si="251"/>
        <v>191000</v>
      </c>
      <c r="BA15804" s="138">
        <f t="shared" ca="1" si="252"/>
        <v>190999</v>
      </c>
      <c r="BB15804" s="138">
        <f t="shared" ca="1" si="253"/>
        <v>1</v>
      </c>
    </row>
    <row r="15805" spans="52:54" ht="15.75" customHeight="1">
      <c r="AZ15805" s="138">
        <f t="shared" ca="1" si="251"/>
        <v>177000</v>
      </c>
      <c r="BA15805" s="138">
        <f t="shared" ca="1" si="252"/>
        <v>176999</v>
      </c>
      <c r="BB15805" s="138">
        <f t="shared" ca="1" si="253"/>
        <v>1</v>
      </c>
    </row>
    <row r="15806" spans="52:54" ht="15.75" customHeight="1">
      <c r="AZ15806" s="138">
        <f t="shared" ca="1" si="251"/>
        <v>311000</v>
      </c>
      <c r="BA15806" s="138">
        <f t="shared" ca="1" si="252"/>
        <v>310999</v>
      </c>
      <c r="BB15806" s="138">
        <f t="shared" ca="1" si="253"/>
        <v>1</v>
      </c>
    </row>
    <row r="15807" spans="52:54" ht="15.75" customHeight="1">
      <c r="AZ15807" s="138">
        <f t="shared" ca="1" si="251"/>
        <v>220000</v>
      </c>
      <c r="BA15807" s="138">
        <f t="shared" ca="1" si="252"/>
        <v>219999</v>
      </c>
      <c r="BB15807" s="138">
        <f t="shared" ca="1" si="253"/>
        <v>1</v>
      </c>
    </row>
    <row r="15808" spans="52:54" ht="15.75" customHeight="1">
      <c r="AZ15808" s="138">
        <f t="shared" ca="1" si="251"/>
        <v>255000</v>
      </c>
      <c r="BA15808" s="138">
        <f t="shared" ca="1" si="252"/>
        <v>254999</v>
      </c>
      <c r="BB15808" s="138">
        <f t="shared" ca="1" si="253"/>
        <v>1</v>
      </c>
    </row>
    <row r="15809" spans="52:54" ht="15.75" customHeight="1">
      <c r="AZ15809" s="138">
        <f t="shared" ca="1" si="251"/>
        <v>259000</v>
      </c>
      <c r="BA15809" s="138">
        <f t="shared" ca="1" si="252"/>
        <v>258999</v>
      </c>
      <c r="BB15809" s="138">
        <f t="shared" ca="1" si="253"/>
        <v>1</v>
      </c>
    </row>
    <row r="15810" spans="52:54" ht="15.75" customHeight="1">
      <c r="AZ15810" s="138">
        <f t="shared" ca="1" si="251"/>
        <v>376000</v>
      </c>
      <c r="BA15810" s="138">
        <f t="shared" ca="1" si="252"/>
        <v>375999</v>
      </c>
      <c r="BB15810" s="138">
        <f t="shared" ca="1" si="253"/>
        <v>1</v>
      </c>
    </row>
    <row r="15811" spans="52:54" ht="15.75" customHeight="1">
      <c r="AZ15811" s="138">
        <f t="shared" ca="1" si="251"/>
        <v>340000</v>
      </c>
      <c r="BA15811" s="138">
        <f t="shared" ca="1" si="252"/>
        <v>339999</v>
      </c>
      <c r="BB15811" s="138">
        <f t="shared" ca="1" si="253"/>
        <v>1</v>
      </c>
    </row>
    <row r="15812" spans="52:54" ht="15.75" customHeight="1">
      <c r="AZ15812" s="138">
        <f t="shared" ca="1" si="251"/>
        <v>332000</v>
      </c>
      <c r="BA15812" s="138">
        <f t="shared" ca="1" si="252"/>
        <v>331999</v>
      </c>
      <c r="BB15812" s="138">
        <f t="shared" ca="1" si="253"/>
        <v>1</v>
      </c>
    </row>
    <row r="15813" spans="52:54" ht="15.75" customHeight="1">
      <c r="AZ15813" s="138">
        <f t="shared" ca="1" si="251"/>
        <v>166000</v>
      </c>
      <c r="BA15813" s="138">
        <f t="shared" ca="1" si="252"/>
        <v>165999</v>
      </c>
      <c r="BB15813" s="138">
        <f t="shared" ca="1" si="253"/>
        <v>1</v>
      </c>
    </row>
    <row r="15814" spans="52:54" ht="15.75" customHeight="1">
      <c r="AZ15814" s="138">
        <f t="shared" ref="AZ15814:AZ16068" ca="1" si="254">RANDBETWEEN(100,400)*1000</f>
        <v>107000</v>
      </c>
      <c r="BA15814" s="138">
        <f t="shared" ref="BA15814:BA16068" ca="1" si="255">+AZ15814-1</f>
        <v>106999</v>
      </c>
      <c r="BB15814" s="138">
        <f t="shared" ref="BB15814:BB16068" ca="1" si="256">+AZ15814-BA15814</f>
        <v>1</v>
      </c>
    </row>
    <row r="15815" spans="52:54" ht="15.75" customHeight="1">
      <c r="AZ15815" s="138">
        <f t="shared" ca="1" si="254"/>
        <v>237000</v>
      </c>
      <c r="BA15815" s="138">
        <f t="shared" ca="1" si="255"/>
        <v>236999</v>
      </c>
      <c r="BB15815" s="138">
        <f t="shared" ca="1" si="256"/>
        <v>1</v>
      </c>
    </row>
    <row r="15816" spans="52:54" ht="15.75" customHeight="1">
      <c r="AZ15816" s="138">
        <f t="shared" ca="1" si="254"/>
        <v>127000</v>
      </c>
      <c r="BA15816" s="138">
        <f t="shared" ca="1" si="255"/>
        <v>126999</v>
      </c>
      <c r="BB15816" s="138">
        <f t="shared" ca="1" si="256"/>
        <v>1</v>
      </c>
    </row>
    <row r="15817" spans="52:54" ht="15.75" customHeight="1">
      <c r="AZ15817" s="138">
        <f t="shared" ca="1" si="254"/>
        <v>222000</v>
      </c>
      <c r="BA15817" s="138">
        <f t="shared" ca="1" si="255"/>
        <v>221999</v>
      </c>
      <c r="BB15817" s="138">
        <f t="shared" ca="1" si="256"/>
        <v>1</v>
      </c>
    </row>
    <row r="15818" spans="52:54" ht="15.75" customHeight="1">
      <c r="AZ15818" s="138">
        <f t="shared" ca="1" si="254"/>
        <v>303000</v>
      </c>
      <c r="BA15818" s="138">
        <f t="shared" ca="1" si="255"/>
        <v>302999</v>
      </c>
      <c r="BB15818" s="138">
        <f t="shared" ca="1" si="256"/>
        <v>1</v>
      </c>
    </row>
    <row r="15819" spans="52:54" ht="15.75" customHeight="1">
      <c r="AZ15819" s="138">
        <f t="shared" ca="1" si="254"/>
        <v>279000</v>
      </c>
      <c r="BA15819" s="138">
        <f t="shared" ca="1" si="255"/>
        <v>278999</v>
      </c>
      <c r="BB15819" s="138">
        <f t="shared" ca="1" si="256"/>
        <v>1</v>
      </c>
    </row>
    <row r="15820" spans="52:54" ht="15.75" customHeight="1">
      <c r="AZ15820" s="138">
        <f t="shared" ca="1" si="254"/>
        <v>372000</v>
      </c>
      <c r="BA15820" s="138">
        <f t="shared" ca="1" si="255"/>
        <v>371999</v>
      </c>
      <c r="BB15820" s="138">
        <f t="shared" ca="1" si="256"/>
        <v>1</v>
      </c>
    </row>
    <row r="15821" spans="52:54" ht="15.75" customHeight="1">
      <c r="AZ15821" s="138">
        <f t="shared" ca="1" si="254"/>
        <v>103000</v>
      </c>
      <c r="BA15821" s="138">
        <f t="shared" ca="1" si="255"/>
        <v>102999</v>
      </c>
      <c r="BB15821" s="138">
        <f t="shared" ca="1" si="256"/>
        <v>1</v>
      </c>
    </row>
    <row r="15822" spans="52:54" ht="15.75" customHeight="1">
      <c r="AZ15822" s="138">
        <f t="shared" ca="1" si="254"/>
        <v>251000</v>
      </c>
      <c r="BA15822" s="138">
        <f t="shared" ca="1" si="255"/>
        <v>250999</v>
      </c>
      <c r="BB15822" s="138">
        <f t="shared" ca="1" si="256"/>
        <v>1</v>
      </c>
    </row>
    <row r="15823" spans="52:54" ht="15.75" customHeight="1">
      <c r="AZ15823" s="138">
        <f t="shared" ca="1" si="254"/>
        <v>349000</v>
      </c>
      <c r="BA15823" s="138">
        <f t="shared" ca="1" si="255"/>
        <v>348999</v>
      </c>
      <c r="BB15823" s="138">
        <f t="shared" ca="1" si="256"/>
        <v>1</v>
      </c>
    </row>
    <row r="15824" spans="52:54" ht="15.75" customHeight="1">
      <c r="AZ15824" s="138">
        <f t="shared" ca="1" si="254"/>
        <v>207000</v>
      </c>
      <c r="BA15824" s="138">
        <f t="shared" ca="1" si="255"/>
        <v>206999</v>
      </c>
      <c r="BB15824" s="138">
        <f t="shared" ca="1" si="256"/>
        <v>1</v>
      </c>
    </row>
    <row r="15825" spans="52:54" ht="15.75" customHeight="1">
      <c r="AZ15825" s="138">
        <f t="shared" ca="1" si="254"/>
        <v>156000</v>
      </c>
      <c r="BA15825" s="138">
        <f t="shared" ca="1" si="255"/>
        <v>155999</v>
      </c>
      <c r="BB15825" s="138">
        <f t="shared" ca="1" si="256"/>
        <v>1</v>
      </c>
    </row>
    <row r="15826" spans="52:54" ht="15.75" customHeight="1">
      <c r="AZ15826" s="138">
        <f t="shared" ca="1" si="254"/>
        <v>172000</v>
      </c>
      <c r="BA15826" s="138">
        <f t="shared" ca="1" si="255"/>
        <v>171999</v>
      </c>
      <c r="BB15826" s="138">
        <f t="shared" ca="1" si="256"/>
        <v>1</v>
      </c>
    </row>
    <row r="15827" spans="52:54" ht="15.75" customHeight="1">
      <c r="AZ15827" s="138">
        <f t="shared" ca="1" si="254"/>
        <v>144000</v>
      </c>
      <c r="BA15827" s="138">
        <f t="shared" ca="1" si="255"/>
        <v>143999</v>
      </c>
      <c r="BB15827" s="138">
        <f t="shared" ca="1" si="256"/>
        <v>1</v>
      </c>
    </row>
    <row r="15828" spans="52:54" ht="15.75" customHeight="1">
      <c r="AZ15828" s="138">
        <f t="shared" ca="1" si="254"/>
        <v>180000</v>
      </c>
      <c r="BA15828" s="138">
        <f t="shared" ca="1" si="255"/>
        <v>179999</v>
      </c>
      <c r="BB15828" s="138">
        <f t="shared" ca="1" si="256"/>
        <v>1</v>
      </c>
    </row>
    <row r="15829" spans="52:54" ht="15.75" customHeight="1">
      <c r="AZ15829" s="138">
        <f t="shared" ca="1" si="254"/>
        <v>351000</v>
      </c>
      <c r="BA15829" s="138">
        <f t="shared" ca="1" si="255"/>
        <v>350999</v>
      </c>
      <c r="BB15829" s="138">
        <f t="shared" ca="1" si="256"/>
        <v>1</v>
      </c>
    </row>
    <row r="15830" spans="52:54" ht="15.75" customHeight="1">
      <c r="AZ15830" s="138">
        <f t="shared" ca="1" si="254"/>
        <v>339000</v>
      </c>
      <c r="BA15830" s="138">
        <f t="shared" ca="1" si="255"/>
        <v>338999</v>
      </c>
      <c r="BB15830" s="138">
        <f t="shared" ca="1" si="256"/>
        <v>1</v>
      </c>
    </row>
    <row r="15831" spans="52:54" ht="15.75" customHeight="1">
      <c r="AZ15831" s="138">
        <f t="shared" ca="1" si="254"/>
        <v>102000</v>
      </c>
      <c r="BA15831" s="138">
        <f t="shared" ca="1" si="255"/>
        <v>101999</v>
      </c>
      <c r="BB15831" s="138">
        <f t="shared" ca="1" si="256"/>
        <v>1</v>
      </c>
    </row>
    <row r="15832" spans="52:54" ht="15.75" customHeight="1">
      <c r="AZ15832" s="138">
        <f t="shared" ca="1" si="254"/>
        <v>150000</v>
      </c>
      <c r="BA15832" s="138">
        <f t="shared" ca="1" si="255"/>
        <v>149999</v>
      </c>
      <c r="BB15832" s="138">
        <f t="shared" ca="1" si="256"/>
        <v>1</v>
      </c>
    </row>
    <row r="15833" spans="52:54" ht="15.75" customHeight="1">
      <c r="AZ15833" s="138">
        <f t="shared" ca="1" si="254"/>
        <v>233000</v>
      </c>
      <c r="BA15833" s="138">
        <f t="shared" ca="1" si="255"/>
        <v>232999</v>
      </c>
      <c r="BB15833" s="138">
        <f t="shared" ca="1" si="256"/>
        <v>1</v>
      </c>
    </row>
    <row r="15834" spans="52:54" ht="15.75" customHeight="1">
      <c r="AZ15834" s="138">
        <f t="shared" ca="1" si="254"/>
        <v>218000</v>
      </c>
      <c r="BA15834" s="138">
        <f t="shared" ca="1" si="255"/>
        <v>217999</v>
      </c>
      <c r="BB15834" s="138">
        <f t="shared" ca="1" si="256"/>
        <v>1</v>
      </c>
    </row>
    <row r="15835" spans="52:54" ht="15.75" customHeight="1">
      <c r="AZ15835" s="138">
        <f t="shared" ca="1" si="254"/>
        <v>221000</v>
      </c>
      <c r="BA15835" s="138">
        <f t="shared" ca="1" si="255"/>
        <v>220999</v>
      </c>
      <c r="BB15835" s="138">
        <f t="shared" ca="1" si="256"/>
        <v>1</v>
      </c>
    </row>
    <row r="15836" spans="52:54" ht="15.75" customHeight="1">
      <c r="AZ15836" s="138">
        <f t="shared" ca="1" si="254"/>
        <v>295000</v>
      </c>
      <c r="BA15836" s="138">
        <f t="shared" ca="1" si="255"/>
        <v>294999</v>
      </c>
      <c r="BB15836" s="138">
        <f t="shared" ca="1" si="256"/>
        <v>1</v>
      </c>
    </row>
    <row r="15837" spans="52:54" ht="15.75" customHeight="1">
      <c r="AZ15837" s="138">
        <f t="shared" ca="1" si="254"/>
        <v>128000</v>
      </c>
      <c r="BA15837" s="138">
        <f t="shared" ca="1" si="255"/>
        <v>127999</v>
      </c>
      <c r="BB15837" s="138">
        <f t="shared" ca="1" si="256"/>
        <v>1</v>
      </c>
    </row>
    <row r="15838" spans="52:54" ht="15.75" customHeight="1">
      <c r="AZ15838" s="138">
        <f t="shared" ca="1" si="254"/>
        <v>161000</v>
      </c>
      <c r="BA15838" s="138">
        <f t="shared" ca="1" si="255"/>
        <v>160999</v>
      </c>
      <c r="BB15838" s="138">
        <f t="shared" ca="1" si="256"/>
        <v>1</v>
      </c>
    </row>
    <row r="15839" spans="52:54" ht="15.75" customHeight="1">
      <c r="AZ15839" s="138">
        <f t="shared" ca="1" si="254"/>
        <v>153000</v>
      </c>
      <c r="BA15839" s="138">
        <f t="shared" ca="1" si="255"/>
        <v>152999</v>
      </c>
      <c r="BB15839" s="138">
        <f t="shared" ca="1" si="256"/>
        <v>1</v>
      </c>
    </row>
    <row r="15840" spans="52:54" ht="15.75" customHeight="1">
      <c r="AZ15840" s="138">
        <f t="shared" ca="1" si="254"/>
        <v>168000</v>
      </c>
      <c r="BA15840" s="138">
        <f t="shared" ca="1" si="255"/>
        <v>167999</v>
      </c>
      <c r="BB15840" s="138">
        <f t="shared" ca="1" si="256"/>
        <v>1</v>
      </c>
    </row>
    <row r="15841" spans="52:54" ht="15.75" customHeight="1">
      <c r="AZ15841" s="138">
        <f t="shared" ca="1" si="254"/>
        <v>229000</v>
      </c>
      <c r="BA15841" s="138">
        <f t="shared" ca="1" si="255"/>
        <v>228999</v>
      </c>
      <c r="BB15841" s="138">
        <f t="shared" ca="1" si="256"/>
        <v>1</v>
      </c>
    </row>
    <row r="15842" spans="52:54" ht="15.75" customHeight="1">
      <c r="AZ15842" s="138">
        <f t="shared" ca="1" si="254"/>
        <v>215000</v>
      </c>
      <c r="BA15842" s="138">
        <f t="shared" ca="1" si="255"/>
        <v>214999</v>
      </c>
      <c r="BB15842" s="138">
        <f t="shared" ca="1" si="256"/>
        <v>1</v>
      </c>
    </row>
    <row r="15843" spans="52:54" ht="15.75" customHeight="1">
      <c r="AZ15843" s="138">
        <f t="shared" ca="1" si="254"/>
        <v>169000</v>
      </c>
      <c r="BA15843" s="138">
        <f t="shared" ca="1" si="255"/>
        <v>168999</v>
      </c>
      <c r="BB15843" s="138">
        <f t="shared" ca="1" si="256"/>
        <v>1</v>
      </c>
    </row>
    <row r="15844" spans="52:54" ht="15.75" customHeight="1">
      <c r="AZ15844" s="138">
        <f t="shared" ca="1" si="254"/>
        <v>212000</v>
      </c>
      <c r="BA15844" s="138">
        <f t="shared" ca="1" si="255"/>
        <v>211999</v>
      </c>
      <c r="BB15844" s="138">
        <f t="shared" ca="1" si="256"/>
        <v>1</v>
      </c>
    </row>
    <row r="15845" spans="52:54" ht="15.75" customHeight="1">
      <c r="AZ15845" s="138">
        <f t="shared" ca="1" si="254"/>
        <v>136000</v>
      </c>
      <c r="BA15845" s="138">
        <f t="shared" ca="1" si="255"/>
        <v>135999</v>
      </c>
      <c r="BB15845" s="138">
        <f t="shared" ca="1" si="256"/>
        <v>1</v>
      </c>
    </row>
    <row r="15846" spans="52:54" ht="15.75" customHeight="1">
      <c r="AZ15846" s="138">
        <f t="shared" ca="1" si="254"/>
        <v>108000</v>
      </c>
      <c r="BA15846" s="138">
        <f t="shared" ca="1" si="255"/>
        <v>107999</v>
      </c>
      <c r="BB15846" s="138">
        <f t="shared" ca="1" si="256"/>
        <v>1</v>
      </c>
    </row>
    <row r="15847" spans="52:54" ht="15.75" customHeight="1">
      <c r="AZ15847" s="138">
        <f t="shared" ca="1" si="254"/>
        <v>322000</v>
      </c>
      <c r="BA15847" s="138">
        <f t="shared" ca="1" si="255"/>
        <v>321999</v>
      </c>
      <c r="BB15847" s="138">
        <f t="shared" ca="1" si="256"/>
        <v>1</v>
      </c>
    </row>
    <row r="15848" spans="52:54" ht="15.75" customHeight="1">
      <c r="AZ15848" s="138">
        <f t="shared" ca="1" si="254"/>
        <v>192000</v>
      </c>
      <c r="BA15848" s="138">
        <f t="shared" ca="1" si="255"/>
        <v>191999</v>
      </c>
      <c r="BB15848" s="138">
        <f t="shared" ca="1" si="256"/>
        <v>1</v>
      </c>
    </row>
    <row r="15849" spans="52:54" ht="15.75" customHeight="1">
      <c r="AZ15849" s="138">
        <f t="shared" ca="1" si="254"/>
        <v>385000</v>
      </c>
      <c r="BA15849" s="138">
        <f t="shared" ca="1" si="255"/>
        <v>384999</v>
      </c>
      <c r="BB15849" s="138">
        <f t="shared" ca="1" si="256"/>
        <v>1</v>
      </c>
    </row>
    <row r="15850" spans="52:54" ht="15.75" customHeight="1">
      <c r="AZ15850" s="138">
        <f t="shared" ca="1" si="254"/>
        <v>299000</v>
      </c>
      <c r="BA15850" s="138">
        <f t="shared" ca="1" si="255"/>
        <v>298999</v>
      </c>
      <c r="BB15850" s="138">
        <f t="shared" ca="1" si="256"/>
        <v>1</v>
      </c>
    </row>
    <row r="15851" spans="52:54" ht="15.75" customHeight="1">
      <c r="AZ15851" s="138">
        <f t="shared" ca="1" si="254"/>
        <v>380000</v>
      </c>
      <c r="BA15851" s="138">
        <f t="shared" ca="1" si="255"/>
        <v>379999</v>
      </c>
      <c r="BB15851" s="138">
        <f t="shared" ca="1" si="256"/>
        <v>1</v>
      </c>
    </row>
    <row r="15852" spans="52:54" ht="15.75" customHeight="1">
      <c r="AZ15852" s="138">
        <f t="shared" ca="1" si="254"/>
        <v>278000</v>
      </c>
      <c r="BA15852" s="138">
        <f t="shared" ca="1" si="255"/>
        <v>277999</v>
      </c>
      <c r="BB15852" s="138">
        <f t="shared" ca="1" si="256"/>
        <v>1</v>
      </c>
    </row>
    <row r="15853" spans="52:54" ht="15.75" customHeight="1">
      <c r="AZ15853" s="138">
        <f t="shared" ca="1" si="254"/>
        <v>313000</v>
      </c>
      <c r="BA15853" s="138">
        <f t="shared" ca="1" si="255"/>
        <v>312999</v>
      </c>
      <c r="BB15853" s="138">
        <f t="shared" ca="1" si="256"/>
        <v>1</v>
      </c>
    </row>
    <row r="15854" spans="52:54" ht="15.75" customHeight="1">
      <c r="AZ15854" s="138">
        <f t="shared" ca="1" si="254"/>
        <v>218000</v>
      </c>
      <c r="BA15854" s="138">
        <f t="shared" ca="1" si="255"/>
        <v>217999</v>
      </c>
      <c r="BB15854" s="138">
        <f t="shared" ca="1" si="256"/>
        <v>1</v>
      </c>
    </row>
    <row r="15855" spans="52:54" ht="15.75" customHeight="1">
      <c r="AZ15855" s="138">
        <f t="shared" ca="1" si="254"/>
        <v>187000</v>
      </c>
      <c r="BA15855" s="138">
        <f t="shared" ca="1" si="255"/>
        <v>186999</v>
      </c>
      <c r="BB15855" s="138">
        <f t="shared" ca="1" si="256"/>
        <v>1</v>
      </c>
    </row>
    <row r="15856" spans="52:54" ht="15.75" customHeight="1">
      <c r="AZ15856" s="138">
        <f t="shared" ca="1" si="254"/>
        <v>211000</v>
      </c>
      <c r="BA15856" s="138">
        <f t="shared" ca="1" si="255"/>
        <v>210999</v>
      </c>
      <c r="BB15856" s="138">
        <f t="shared" ca="1" si="256"/>
        <v>1</v>
      </c>
    </row>
    <row r="15857" spans="52:54" ht="15.75" customHeight="1">
      <c r="AZ15857" s="138">
        <f t="shared" ca="1" si="254"/>
        <v>193000</v>
      </c>
      <c r="BA15857" s="138">
        <f t="shared" ca="1" si="255"/>
        <v>192999</v>
      </c>
      <c r="BB15857" s="138">
        <f t="shared" ca="1" si="256"/>
        <v>1</v>
      </c>
    </row>
    <row r="15858" spans="52:54" ht="15.75" customHeight="1">
      <c r="AZ15858" s="138">
        <f t="shared" ca="1" si="254"/>
        <v>366000</v>
      </c>
      <c r="BA15858" s="138">
        <f t="shared" ca="1" si="255"/>
        <v>365999</v>
      </c>
      <c r="BB15858" s="138">
        <f t="shared" ca="1" si="256"/>
        <v>1</v>
      </c>
    </row>
    <row r="15859" spans="52:54" ht="15.75" customHeight="1">
      <c r="AZ15859" s="138">
        <f t="shared" ca="1" si="254"/>
        <v>187000</v>
      </c>
      <c r="BA15859" s="138">
        <f t="shared" ca="1" si="255"/>
        <v>186999</v>
      </c>
      <c r="BB15859" s="138">
        <f t="shared" ca="1" si="256"/>
        <v>1</v>
      </c>
    </row>
    <row r="15860" spans="52:54" ht="15.75" customHeight="1">
      <c r="AZ15860" s="138">
        <f t="shared" ca="1" si="254"/>
        <v>173000</v>
      </c>
      <c r="BA15860" s="138">
        <f t="shared" ca="1" si="255"/>
        <v>172999</v>
      </c>
      <c r="BB15860" s="138">
        <f t="shared" ca="1" si="256"/>
        <v>1</v>
      </c>
    </row>
    <row r="15861" spans="52:54" ht="15.75" customHeight="1">
      <c r="AZ15861" s="138">
        <f t="shared" ca="1" si="254"/>
        <v>334000</v>
      </c>
      <c r="BA15861" s="138">
        <f t="shared" ca="1" si="255"/>
        <v>333999</v>
      </c>
      <c r="BB15861" s="138">
        <f t="shared" ca="1" si="256"/>
        <v>1</v>
      </c>
    </row>
    <row r="15862" spans="52:54" ht="15.75" customHeight="1">
      <c r="AZ15862" s="138">
        <f t="shared" ca="1" si="254"/>
        <v>174000</v>
      </c>
      <c r="BA15862" s="138">
        <f t="shared" ca="1" si="255"/>
        <v>173999</v>
      </c>
      <c r="BB15862" s="138">
        <f t="shared" ca="1" si="256"/>
        <v>1</v>
      </c>
    </row>
    <row r="15863" spans="52:54" ht="15.75" customHeight="1">
      <c r="AZ15863" s="138">
        <f t="shared" ca="1" si="254"/>
        <v>301000</v>
      </c>
      <c r="BA15863" s="138">
        <f t="shared" ca="1" si="255"/>
        <v>300999</v>
      </c>
      <c r="BB15863" s="138">
        <f t="shared" ca="1" si="256"/>
        <v>1</v>
      </c>
    </row>
    <row r="15864" spans="52:54" ht="15.75" customHeight="1">
      <c r="AZ15864" s="138">
        <f t="shared" ca="1" si="254"/>
        <v>359000</v>
      </c>
      <c r="BA15864" s="138">
        <f t="shared" ca="1" si="255"/>
        <v>358999</v>
      </c>
      <c r="BB15864" s="138">
        <f t="shared" ca="1" si="256"/>
        <v>1</v>
      </c>
    </row>
    <row r="15865" spans="52:54" ht="15.75" customHeight="1">
      <c r="AZ15865" s="138">
        <f t="shared" ca="1" si="254"/>
        <v>361000</v>
      </c>
      <c r="BA15865" s="138">
        <f t="shared" ca="1" si="255"/>
        <v>360999</v>
      </c>
      <c r="BB15865" s="138">
        <f t="shared" ca="1" si="256"/>
        <v>1</v>
      </c>
    </row>
    <row r="15866" spans="52:54" ht="15.75" customHeight="1">
      <c r="AZ15866" s="138">
        <f t="shared" ca="1" si="254"/>
        <v>277000</v>
      </c>
      <c r="BA15866" s="138">
        <f t="shared" ca="1" si="255"/>
        <v>276999</v>
      </c>
      <c r="BB15866" s="138">
        <f t="shared" ca="1" si="256"/>
        <v>1</v>
      </c>
    </row>
    <row r="15867" spans="52:54" ht="15.75" customHeight="1">
      <c r="AZ15867" s="138">
        <f t="shared" ca="1" si="254"/>
        <v>400000</v>
      </c>
      <c r="BA15867" s="138">
        <f t="shared" ca="1" si="255"/>
        <v>399999</v>
      </c>
      <c r="BB15867" s="138">
        <f t="shared" ca="1" si="256"/>
        <v>1</v>
      </c>
    </row>
    <row r="15868" spans="52:54" ht="15.75" customHeight="1">
      <c r="AZ15868" s="138">
        <f t="shared" ca="1" si="254"/>
        <v>139000</v>
      </c>
      <c r="BA15868" s="138">
        <f t="shared" ca="1" si="255"/>
        <v>138999</v>
      </c>
      <c r="BB15868" s="138">
        <f t="shared" ca="1" si="256"/>
        <v>1</v>
      </c>
    </row>
    <row r="15869" spans="52:54" ht="15.75" customHeight="1">
      <c r="AZ15869" s="138">
        <f t="shared" ca="1" si="254"/>
        <v>249000</v>
      </c>
      <c r="BA15869" s="138">
        <f t="shared" ca="1" si="255"/>
        <v>248999</v>
      </c>
      <c r="BB15869" s="138">
        <f t="shared" ca="1" si="256"/>
        <v>1</v>
      </c>
    </row>
    <row r="15870" spans="52:54" ht="15.75" customHeight="1">
      <c r="AZ15870" s="138">
        <f t="shared" ca="1" si="254"/>
        <v>178000</v>
      </c>
      <c r="BA15870" s="138">
        <f t="shared" ca="1" si="255"/>
        <v>177999</v>
      </c>
      <c r="BB15870" s="138">
        <f t="shared" ca="1" si="256"/>
        <v>1</v>
      </c>
    </row>
    <row r="15871" spans="52:54" ht="15.75" customHeight="1">
      <c r="AZ15871" s="138">
        <f t="shared" ca="1" si="254"/>
        <v>352000</v>
      </c>
      <c r="BA15871" s="138">
        <f t="shared" ca="1" si="255"/>
        <v>351999</v>
      </c>
      <c r="BB15871" s="138">
        <f t="shared" ca="1" si="256"/>
        <v>1</v>
      </c>
    </row>
    <row r="15872" spans="52:54" ht="15.75" customHeight="1">
      <c r="AZ15872" s="138">
        <f t="shared" ca="1" si="254"/>
        <v>116000</v>
      </c>
      <c r="BA15872" s="138">
        <f t="shared" ca="1" si="255"/>
        <v>115999</v>
      </c>
      <c r="BB15872" s="138">
        <f t="shared" ca="1" si="256"/>
        <v>1</v>
      </c>
    </row>
    <row r="15873" spans="52:54" ht="15.75" customHeight="1">
      <c r="AZ15873" s="138">
        <f t="shared" ca="1" si="254"/>
        <v>221000</v>
      </c>
      <c r="BA15873" s="138">
        <f t="shared" ca="1" si="255"/>
        <v>220999</v>
      </c>
      <c r="BB15873" s="138">
        <f t="shared" ca="1" si="256"/>
        <v>1</v>
      </c>
    </row>
    <row r="15874" spans="52:54" ht="15.75" customHeight="1">
      <c r="AZ15874" s="138">
        <f t="shared" ca="1" si="254"/>
        <v>347000</v>
      </c>
      <c r="BA15874" s="138">
        <f t="shared" ca="1" si="255"/>
        <v>346999</v>
      </c>
      <c r="BB15874" s="138">
        <f t="shared" ca="1" si="256"/>
        <v>1</v>
      </c>
    </row>
    <row r="15875" spans="52:54" ht="15.75" customHeight="1">
      <c r="AZ15875" s="138">
        <f t="shared" ca="1" si="254"/>
        <v>347000</v>
      </c>
      <c r="BA15875" s="138">
        <f t="shared" ca="1" si="255"/>
        <v>346999</v>
      </c>
      <c r="BB15875" s="138">
        <f t="shared" ca="1" si="256"/>
        <v>1</v>
      </c>
    </row>
    <row r="15876" spans="52:54" ht="15.75" customHeight="1">
      <c r="AZ15876" s="138">
        <f t="shared" ca="1" si="254"/>
        <v>299000</v>
      </c>
      <c r="BA15876" s="138">
        <f t="shared" ca="1" si="255"/>
        <v>298999</v>
      </c>
      <c r="BB15876" s="138">
        <f t="shared" ca="1" si="256"/>
        <v>1</v>
      </c>
    </row>
    <row r="15877" spans="52:54" ht="15.75" customHeight="1">
      <c r="AZ15877" s="138">
        <f t="shared" ca="1" si="254"/>
        <v>331000</v>
      </c>
      <c r="BA15877" s="138">
        <f t="shared" ca="1" si="255"/>
        <v>330999</v>
      </c>
      <c r="BB15877" s="138">
        <f t="shared" ca="1" si="256"/>
        <v>1</v>
      </c>
    </row>
    <row r="15878" spans="52:54" ht="15.75" customHeight="1">
      <c r="AZ15878" s="138">
        <f t="shared" ca="1" si="254"/>
        <v>103000</v>
      </c>
      <c r="BA15878" s="138">
        <f t="shared" ca="1" si="255"/>
        <v>102999</v>
      </c>
      <c r="BB15878" s="138">
        <f t="shared" ca="1" si="256"/>
        <v>1</v>
      </c>
    </row>
    <row r="15879" spans="52:54" ht="15.75" customHeight="1">
      <c r="AZ15879" s="138">
        <f t="shared" ca="1" si="254"/>
        <v>151000</v>
      </c>
      <c r="BA15879" s="138">
        <f t="shared" ca="1" si="255"/>
        <v>150999</v>
      </c>
      <c r="BB15879" s="138">
        <f t="shared" ca="1" si="256"/>
        <v>1</v>
      </c>
    </row>
    <row r="15880" spans="52:54" ht="15.75" customHeight="1">
      <c r="AZ15880" s="138">
        <f t="shared" ca="1" si="254"/>
        <v>193000</v>
      </c>
      <c r="BA15880" s="138">
        <f t="shared" ca="1" si="255"/>
        <v>192999</v>
      </c>
      <c r="BB15880" s="138">
        <f t="shared" ca="1" si="256"/>
        <v>1</v>
      </c>
    </row>
    <row r="15881" spans="52:54" ht="15.75" customHeight="1">
      <c r="AZ15881" s="138">
        <f t="shared" ca="1" si="254"/>
        <v>188000</v>
      </c>
      <c r="BA15881" s="138">
        <f t="shared" ca="1" si="255"/>
        <v>187999</v>
      </c>
      <c r="BB15881" s="138">
        <f t="shared" ca="1" si="256"/>
        <v>1</v>
      </c>
    </row>
    <row r="15882" spans="52:54" ht="15.75" customHeight="1">
      <c r="AZ15882" s="138">
        <f t="shared" ca="1" si="254"/>
        <v>287000</v>
      </c>
      <c r="BA15882" s="138">
        <f t="shared" ca="1" si="255"/>
        <v>286999</v>
      </c>
      <c r="BB15882" s="138">
        <f t="shared" ca="1" si="256"/>
        <v>1</v>
      </c>
    </row>
    <row r="15883" spans="52:54" ht="15.75" customHeight="1">
      <c r="AZ15883" s="138">
        <f t="shared" ca="1" si="254"/>
        <v>131000</v>
      </c>
      <c r="BA15883" s="138">
        <f t="shared" ca="1" si="255"/>
        <v>130999</v>
      </c>
      <c r="BB15883" s="138">
        <f t="shared" ca="1" si="256"/>
        <v>1</v>
      </c>
    </row>
    <row r="15884" spans="52:54" ht="15.75" customHeight="1">
      <c r="AZ15884" s="138">
        <f t="shared" ca="1" si="254"/>
        <v>370000</v>
      </c>
      <c r="BA15884" s="138">
        <f t="shared" ca="1" si="255"/>
        <v>369999</v>
      </c>
      <c r="BB15884" s="138">
        <f t="shared" ca="1" si="256"/>
        <v>1</v>
      </c>
    </row>
    <row r="15885" spans="52:54" ht="15.75" customHeight="1">
      <c r="AZ15885" s="138">
        <f t="shared" ca="1" si="254"/>
        <v>385000</v>
      </c>
      <c r="BA15885" s="138">
        <f t="shared" ca="1" si="255"/>
        <v>384999</v>
      </c>
      <c r="BB15885" s="138">
        <f t="shared" ca="1" si="256"/>
        <v>1</v>
      </c>
    </row>
    <row r="15886" spans="52:54" ht="15.75" customHeight="1">
      <c r="AZ15886" s="138">
        <f t="shared" ca="1" si="254"/>
        <v>179000</v>
      </c>
      <c r="BA15886" s="138">
        <f t="shared" ca="1" si="255"/>
        <v>178999</v>
      </c>
      <c r="BB15886" s="138">
        <f t="shared" ca="1" si="256"/>
        <v>1</v>
      </c>
    </row>
    <row r="15887" spans="52:54" ht="15.75" customHeight="1">
      <c r="AZ15887" s="138">
        <f t="shared" ca="1" si="254"/>
        <v>251000</v>
      </c>
      <c r="BA15887" s="138">
        <f t="shared" ca="1" si="255"/>
        <v>250999</v>
      </c>
      <c r="BB15887" s="138">
        <f t="shared" ca="1" si="256"/>
        <v>1</v>
      </c>
    </row>
    <row r="15888" spans="52:54" ht="15.75" customHeight="1">
      <c r="AZ15888" s="138">
        <f t="shared" ca="1" si="254"/>
        <v>316000</v>
      </c>
      <c r="BA15888" s="138">
        <f t="shared" ca="1" si="255"/>
        <v>315999</v>
      </c>
      <c r="BB15888" s="138">
        <f t="shared" ca="1" si="256"/>
        <v>1</v>
      </c>
    </row>
    <row r="15889" spans="52:54" ht="15.75" customHeight="1">
      <c r="AZ15889" s="138">
        <f t="shared" ca="1" si="254"/>
        <v>334000</v>
      </c>
      <c r="BA15889" s="138">
        <f t="shared" ca="1" si="255"/>
        <v>333999</v>
      </c>
      <c r="BB15889" s="138">
        <f t="shared" ca="1" si="256"/>
        <v>1</v>
      </c>
    </row>
    <row r="15890" spans="52:54" ht="15.75" customHeight="1">
      <c r="AZ15890" s="138">
        <f t="shared" ca="1" si="254"/>
        <v>365000</v>
      </c>
      <c r="BA15890" s="138">
        <f t="shared" ca="1" si="255"/>
        <v>364999</v>
      </c>
      <c r="BB15890" s="138">
        <f t="shared" ca="1" si="256"/>
        <v>1</v>
      </c>
    </row>
    <row r="15891" spans="52:54" ht="15.75" customHeight="1">
      <c r="AZ15891" s="138">
        <f t="shared" ca="1" si="254"/>
        <v>235000</v>
      </c>
      <c r="BA15891" s="138">
        <f t="shared" ca="1" si="255"/>
        <v>234999</v>
      </c>
      <c r="BB15891" s="138">
        <f t="shared" ca="1" si="256"/>
        <v>1</v>
      </c>
    </row>
    <row r="15892" spans="52:54" ht="15.75" customHeight="1">
      <c r="AZ15892" s="138">
        <f t="shared" ca="1" si="254"/>
        <v>248000</v>
      </c>
      <c r="BA15892" s="138">
        <f t="shared" ca="1" si="255"/>
        <v>247999</v>
      </c>
      <c r="BB15892" s="138">
        <f t="shared" ca="1" si="256"/>
        <v>1</v>
      </c>
    </row>
    <row r="15893" spans="52:54" ht="15.75" customHeight="1">
      <c r="AZ15893" s="138">
        <f t="shared" ca="1" si="254"/>
        <v>250000</v>
      </c>
      <c r="BA15893" s="138">
        <f t="shared" ca="1" si="255"/>
        <v>249999</v>
      </c>
      <c r="BB15893" s="138">
        <f t="shared" ca="1" si="256"/>
        <v>1</v>
      </c>
    </row>
    <row r="15894" spans="52:54" ht="15.75" customHeight="1">
      <c r="AZ15894" s="138">
        <f t="shared" ca="1" si="254"/>
        <v>299000</v>
      </c>
      <c r="BA15894" s="138">
        <f t="shared" ca="1" si="255"/>
        <v>298999</v>
      </c>
      <c r="BB15894" s="138">
        <f t="shared" ca="1" si="256"/>
        <v>1</v>
      </c>
    </row>
    <row r="15895" spans="52:54" ht="15.75" customHeight="1">
      <c r="AZ15895" s="138">
        <f t="shared" ca="1" si="254"/>
        <v>316000</v>
      </c>
      <c r="BA15895" s="138">
        <f t="shared" ca="1" si="255"/>
        <v>315999</v>
      </c>
      <c r="BB15895" s="138">
        <f t="shared" ca="1" si="256"/>
        <v>1</v>
      </c>
    </row>
    <row r="15896" spans="52:54" ht="15.75" customHeight="1">
      <c r="AZ15896" s="138">
        <f t="shared" ca="1" si="254"/>
        <v>133000</v>
      </c>
      <c r="BA15896" s="138">
        <f t="shared" ca="1" si="255"/>
        <v>132999</v>
      </c>
      <c r="BB15896" s="138">
        <f t="shared" ca="1" si="256"/>
        <v>1</v>
      </c>
    </row>
    <row r="15897" spans="52:54" ht="15.75" customHeight="1">
      <c r="AZ15897" s="138">
        <f t="shared" ca="1" si="254"/>
        <v>138000</v>
      </c>
      <c r="BA15897" s="138">
        <f t="shared" ca="1" si="255"/>
        <v>137999</v>
      </c>
      <c r="BB15897" s="138">
        <f t="shared" ca="1" si="256"/>
        <v>1</v>
      </c>
    </row>
    <row r="15898" spans="52:54" ht="15.75" customHeight="1">
      <c r="AZ15898" s="138">
        <f t="shared" ca="1" si="254"/>
        <v>192000</v>
      </c>
      <c r="BA15898" s="138">
        <f t="shared" ca="1" si="255"/>
        <v>191999</v>
      </c>
      <c r="BB15898" s="138">
        <f t="shared" ca="1" si="256"/>
        <v>1</v>
      </c>
    </row>
    <row r="15899" spans="52:54" ht="15.75" customHeight="1">
      <c r="AZ15899" s="138">
        <f t="shared" ca="1" si="254"/>
        <v>297000</v>
      </c>
      <c r="BA15899" s="138">
        <f t="shared" ca="1" si="255"/>
        <v>296999</v>
      </c>
      <c r="BB15899" s="138">
        <f t="shared" ca="1" si="256"/>
        <v>1</v>
      </c>
    </row>
    <row r="15900" spans="52:54" ht="15.75" customHeight="1">
      <c r="AZ15900" s="138">
        <f t="shared" ca="1" si="254"/>
        <v>103000</v>
      </c>
      <c r="BA15900" s="138">
        <f t="shared" ca="1" si="255"/>
        <v>102999</v>
      </c>
      <c r="BB15900" s="138">
        <f t="shared" ca="1" si="256"/>
        <v>1</v>
      </c>
    </row>
    <row r="15901" spans="52:54" ht="15.75" customHeight="1">
      <c r="AZ15901" s="138">
        <f t="shared" ca="1" si="254"/>
        <v>148000</v>
      </c>
      <c r="BA15901" s="138">
        <f t="shared" ca="1" si="255"/>
        <v>147999</v>
      </c>
      <c r="BB15901" s="138">
        <f t="shared" ca="1" si="256"/>
        <v>1</v>
      </c>
    </row>
    <row r="15902" spans="52:54" ht="15.75" customHeight="1">
      <c r="AZ15902" s="138">
        <f t="shared" ca="1" si="254"/>
        <v>389000</v>
      </c>
      <c r="BA15902" s="138">
        <f t="shared" ca="1" si="255"/>
        <v>388999</v>
      </c>
      <c r="BB15902" s="138">
        <f t="shared" ca="1" si="256"/>
        <v>1</v>
      </c>
    </row>
    <row r="15903" spans="52:54" ht="15.75" customHeight="1">
      <c r="AZ15903" s="138">
        <f t="shared" ca="1" si="254"/>
        <v>243000</v>
      </c>
      <c r="BA15903" s="138">
        <f t="shared" ca="1" si="255"/>
        <v>242999</v>
      </c>
      <c r="BB15903" s="138">
        <f t="shared" ca="1" si="256"/>
        <v>1</v>
      </c>
    </row>
    <row r="15904" spans="52:54" ht="15.75" customHeight="1">
      <c r="AZ15904" s="138">
        <f t="shared" ca="1" si="254"/>
        <v>357000</v>
      </c>
      <c r="BA15904" s="138">
        <f t="shared" ca="1" si="255"/>
        <v>356999</v>
      </c>
      <c r="BB15904" s="138">
        <f t="shared" ca="1" si="256"/>
        <v>1</v>
      </c>
    </row>
    <row r="15905" spans="52:54" ht="15.75" customHeight="1">
      <c r="AZ15905" s="138">
        <f t="shared" ca="1" si="254"/>
        <v>299000</v>
      </c>
      <c r="BA15905" s="138">
        <f t="shared" ca="1" si="255"/>
        <v>298999</v>
      </c>
      <c r="BB15905" s="138">
        <f t="shared" ca="1" si="256"/>
        <v>1</v>
      </c>
    </row>
    <row r="15906" spans="52:54" ht="15.75" customHeight="1">
      <c r="AZ15906" s="138">
        <f t="shared" ca="1" si="254"/>
        <v>228000</v>
      </c>
      <c r="BA15906" s="138">
        <f t="shared" ca="1" si="255"/>
        <v>227999</v>
      </c>
      <c r="BB15906" s="138">
        <f t="shared" ca="1" si="256"/>
        <v>1</v>
      </c>
    </row>
    <row r="15907" spans="52:54" ht="15.75" customHeight="1">
      <c r="AZ15907" s="138">
        <f t="shared" ca="1" si="254"/>
        <v>152000</v>
      </c>
      <c r="BA15907" s="138">
        <f t="shared" ca="1" si="255"/>
        <v>151999</v>
      </c>
      <c r="BB15907" s="138">
        <f t="shared" ca="1" si="256"/>
        <v>1</v>
      </c>
    </row>
    <row r="15908" spans="52:54" ht="15.75" customHeight="1">
      <c r="AZ15908" s="138">
        <f t="shared" ca="1" si="254"/>
        <v>136000</v>
      </c>
      <c r="BA15908" s="138">
        <f t="shared" ca="1" si="255"/>
        <v>135999</v>
      </c>
      <c r="BB15908" s="138">
        <f t="shared" ca="1" si="256"/>
        <v>1</v>
      </c>
    </row>
    <row r="15909" spans="52:54" ht="15.75" customHeight="1">
      <c r="AZ15909" s="138">
        <f t="shared" ca="1" si="254"/>
        <v>394000</v>
      </c>
      <c r="BA15909" s="138">
        <f t="shared" ca="1" si="255"/>
        <v>393999</v>
      </c>
      <c r="BB15909" s="138">
        <f t="shared" ca="1" si="256"/>
        <v>1</v>
      </c>
    </row>
    <row r="15910" spans="52:54" ht="15.75" customHeight="1">
      <c r="AZ15910" s="138">
        <f t="shared" ca="1" si="254"/>
        <v>312000</v>
      </c>
      <c r="BA15910" s="138">
        <f t="shared" ca="1" si="255"/>
        <v>311999</v>
      </c>
      <c r="BB15910" s="138">
        <f t="shared" ca="1" si="256"/>
        <v>1</v>
      </c>
    </row>
    <row r="15911" spans="52:54" ht="15.75" customHeight="1">
      <c r="AZ15911" s="138">
        <f t="shared" ca="1" si="254"/>
        <v>291000</v>
      </c>
      <c r="BA15911" s="138">
        <f t="shared" ca="1" si="255"/>
        <v>290999</v>
      </c>
      <c r="BB15911" s="138">
        <f t="shared" ca="1" si="256"/>
        <v>1</v>
      </c>
    </row>
    <row r="15912" spans="52:54" ht="15.75" customHeight="1">
      <c r="AZ15912" s="138">
        <f t="shared" ca="1" si="254"/>
        <v>368000</v>
      </c>
      <c r="BA15912" s="138">
        <f t="shared" ca="1" si="255"/>
        <v>367999</v>
      </c>
      <c r="BB15912" s="138">
        <f t="shared" ca="1" si="256"/>
        <v>1</v>
      </c>
    </row>
    <row r="15913" spans="52:54" ht="15.75" customHeight="1">
      <c r="AZ15913" s="138">
        <f t="shared" ca="1" si="254"/>
        <v>274000</v>
      </c>
      <c r="BA15913" s="138">
        <f t="shared" ca="1" si="255"/>
        <v>273999</v>
      </c>
      <c r="BB15913" s="138">
        <f t="shared" ca="1" si="256"/>
        <v>1</v>
      </c>
    </row>
    <row r="15914" spans="52:54" ht="15.75" customHeight="1">
      <c r="AZ15914" s="138">
        <f t="shared" ca="1" si="254"/>
        <v>353000</v>
      </c>
      <c r="BA15914" s="138">
        <f t="shared" ca="1" si="255"/>
        <v>352999</v>
      </c>
      <c r="BB15914" s="138">
        <f t="shared" ca="1" si="256"/>
        <v>1</v>
      </c>
    </row>
    <row r="15915" spans="52:54" ht="15.75" customHeight="1">
      <c r="AZ15915" s="138">
        <f t="shared" ca="1" si="254"/>
        <v>149000</v>
      </c>
      <c r="BA15915" s="138">
        <f t="shared" ca="1" si="255"/>
        <v>148999</v>
      </c>
      <c r="BB15915" s="138">
        <f t="shared" ca="1" si="256"/>
        <v>1</v>
      </c>
    </row>
    <row r="15916" spans="52:54" ht="15.75" customHeight="1">
      <c r="AZ15916" s="138">
        <f t="shared" ca="1" si="254"/>
        <v>143000</v>
      </c>
      <c r="BA15916" s="138">
        <f t="shared" ca="1" si="255"/>
        <v>142999</v>
      </c>
      <c r="BB15916" s="138">
        <f t="shared" ca="1" si="256"/>
        <v>1</v>
      </c>
    </row>
    <row r="15917" spans="52:54" ht="15.75" customHeight="1">
      <c r="AZ15917" s="138">
        <f t="shared" ca="1" si="254"/>
        <v>376000</v>
      </c>
      <c r="BA15917" s="138">
        <f t="shared" ca="1" si="255"/>
        <v>375999</v>
      </c>
      <c r="BB15917" s="138">
        <f t="shared" ca="1" si="256"/>
        <v>1</v>
      </c>
    </row>
    <row r="15918" spans="52:54" ht="15.75" customHeight="1">
      <c r="AZ15918" s="138">
        <f t="shared" ca="1" si="254"/>
        <v>172000</v>
      </c>
      <c r="BA15918" s="138">
        <f t="shared" ca="1" si="255"/>
        <v>171999</v>
      </c>
      <c r="BB15918" s="138">
        <f t="shared" ca="1" si="256"/>
        <v>1</v>
      </c>
    </row>
    <row r="15919" spans="52:54" ht="15.75" customHeight="1">
      <c r="AZ15919" s="138">
        <f t="shared" ca="1" si="254"/>
        <v>284000</v>
      </c>
      <c r="BA15919" s="138">
        <f t="shared" ca="1" si="255"/>
        <v>283999</v>
      </c>
      <c r="BB15919" s="138">
        <f t="shared" ca="1" si="256"/>
        <v>1</v>
      </c>
    </row>
    <row r="15920" spans="52:54" ht="15.75" customHeight="1">
      <c r="AZ15920" s="138">
        <f t="shared" ca="1" si="254"/>
        <v>187000</v>
      </c>
      <c r="BA15920" s="138">
        <f t="shared" ca="1" si="255"/>
        <v>186999</v>
      </c>
      <c r="BB15920" s="138">
        <f t="shared" ca="1" si="256"/>
        <v>1</v>
      </c>
    </row>
    <row r="15921" spans="52:54" ht="15.75" customHeight="1">
      <c r="AZ15921" s="138">
        <f t="shared" ca="1" si="254"/>
        <v>288000</v>
      </c>
      <c r="BA15921" s="138">
        <f t="shared" ca="1" si="255"/>
        <v>287999</v>
      </c>
      <c r="BB15921" s="138">
        <f t="shared" ca="1" si="256"/>
        <v>1</v>
      </c>
    </row>
    <row r="15922" spans="52:54" ht="15.75" customHeight="1">
      <c r="AZ15922" s="138">
        <f t="shared" ca="1" si="254"/>
        <v>171000</v>
      </c>
      <c r="BA15922" s="138">
        <f t="shared" ca="1" si="255"/>
        <v>170999</v>
      </c>
      <c r="BB15922" s="138">
        <f t="shared" ca="1" si="256"/>
        <v>1</v>
      </c>
    </row>
    <row r="15923" spans="52:54" ht="15.75" customHeight="1">
      <c r="AZ15923" s="138">
        <f t="shared" ca="1" si="254"/>
        <v>163000</v>
      </c>
      <c r="BA15923" s="138">
        <f t="shared" ca="1" si="255"/>
        <v>162999</v>
      </c>
      <c r="BB15923" s="138">
        <f t="shared" ca="1" si="256"/>
        <v>1</v>
      </c>
    </row>
    <row r="15924" spans="52:54" ht="15.75" customHeight="1">
      <c r="AZ15924" s="138">
        <f t="shared" ca="1" si="254"/>
        <v>177000</v>
      </c>
      <c r="BA15924" s="138">
        <f t="shared" ca="1" si="255"/>
        <v>176999</v>
      </c>
      <c r="BB15924" s="138">
        <f t="shared" ca="1" si="256"/>
        <v>1</v>
      </c>
    </row>
    <row r="15925" spans="52:54" ht="15.75" customHeight="1">
      <c r="AZ15925" s="138">
        <f t="shared" ca="1" si="254"/>
        <v>107000</v>
      </c>
      <c r="BA15925" s="138">
        <f t="shared" ca="1" si="255"/>
        <v>106999</v>
      </c>
      <c r="BB15925" s="138">
        <f t="shared" ca="1" si="256"/>
        <v>1</v>
      </c>
    </row>
    <row r="15926" spans="52:54" ht="15.75" customHeight="1">
      <c r="AZ15926" s="138">
        <f t="shared" ca="1" si="254"/>
        <v>223000</v>
      </c>
      <c r="BA15926" s="138">
        <f t="shared" ca="1" si="255"/>
        <v>222999</v>
      </c>
      <c r="BB15926" s="138">
        <f t="shared" ca="1" si="256"/>
        <v>1</v>
      </c>
    </row>
    <row r="15927" spans="52:54" ht="15.75" customHeight="1">
      <c r="AZ15927" s="138">
        <f t="shared" ca="1" si="254"/>
        <v>308000</v>
      </c>
      <c r="BA15927" s="138">
        <f t="shared" ca="1" si="255"/>
        <v>307999</v>
      </c>
      <c r="BB15927" s="138">
        <f t="shared" ca="1" si="256"/>
        <v>1</v>
      </c>
    </row>
    <row r="15928" spans="52:54" ht="15.75" customHeight="1">
      <c r="AZ15928" s="138">
        <f t="shared" ca="1" si="254"/>
        <v>273000</v>
      </c>
      <c r="BA15928" s="138">
        <f t="shared" ca="1" si="255"/>
        <v>272999</v>
      </c>
      <c r="BB15928" s="138">
        <f t="shared" ca="1" si="256"/>
        <v>1</v>
      </c>
    </row>
    <row r="15929" spans="52:54" ht="15.75" customHeight="1">
      <c r="AZ15929" s="138">
        <f t="shared" ca="1" si="254"/>
        <v>304000</v>
      </c>
      <c r="BA15929" s="138">
        <f t="shared" ca="1" si="255"/>
        <v>303999</v>
      </c>
      <c r="BB15929" s="138">
        <f t="shared" ca="1" si="256"/>
        <v>1</v>
      </c>
    </row>
    <row r="15930" spans="52:54" ht="15.75" customHeight="1">
      <c r="AZ15930" s="138">
        <f t="shared" ca="1" si="254"/>
        <v>375000</v>
      </c>
      <c r="BA15930" s="138">
        <f t="shared" ca="1" si="255"/>
        <v>374999</v>
      </c>
      <c r="BB15930" s="138">
        <f t="shared" ca="1" si="256"/>
        <v>1</v>
      </c>
    </row>
    <row r="15931" spans="52:54" ht="15.75" customHeight="1">
      <c r="AZ15931" s="138">
        <f t="shared" ca="1" si="254"/>
        <v>249000</v>
      </c>
      <c r="BA15931" s="138">
        <f t="shared" ca="1" si="255"/>
        <v>248999</v>
      </c>
      <c r="BB15931" s="138">
        <f t="shared" ca="1" si="256"/>
        <v>1</v>
      </c>
    </row>
    <row r="15932" spans="52:54" ht="15.75" customHeight="1">
      <c r="AZ15932" s="138">
        <f t="shared" ca="1" si="254"/>
        <v>287000</v>
      </c>
      <c r="BA15932" s="138">
        <f t="shared" ca="1" si="255"/>
        <v>286999</v>
      </c>
      <c r="BB15932" s="138">
        <f t="shared" ca="1" si="256"/>
        <v>1</v>
      </c>
    </row>
    <row r="15933" spans="52:54" ht="15.75" customHeight="1">
      <c r="AZ15933" s="138">
        <f t="shared" ca="1" si="254"/>
        <v>309000</v>
      </c>
      <c r="BA15933" s="138">
        <f t="shared" ca="1" si="255"/>
        <v>308999</v>
      </c>
      <c r="BB15933" s="138">
        <f t="shared" ca="1" si="256"/>
        <v>1</v>
      </c>
    </row>
    <row r="15934" spans="52:54" ht="15.75" customHeight="1">
      <c r="AZ15934" s="138">
        <f t="shared" ca="1" si="254"/>
        <v>144000</v>
      </c>
      <c r="BA15934" s="138">
        <f t="shared" ca="1" si="255"/>
        <v>143999</v>
      </c>
      <c r="BB15934" s="138">
        <f t="shared" ca="1" si="256"/>
        <v>1</v>
      </c>
    </row>
    <row r="15935" spans="52:54" ht="15.75" customHeight="1">
      <c r="AZ15935" s="138">
        <f t="shared" ca="1" si="254"/>
        <v>188000</v>
      </c>
      <c r="BA15935" s="138">
        <f t="shared" ca="1" si="255"/>
        <v>187999</v>
      </c>
      <c r="BB15935" s="138">
        <f t="shared" ca="1" si="256"/>
        <v>1</v>
      </c>
    </row>
    <row r="15936" spans="52:54" ht="15.75" customHeight="1">
      <c r="AZ15936" s="138">
        <f t="shared" ca="1" si="254"/>
        <v>101000</v>
      </c>
      <c r="BA15936" s="138">
        <f t="shared" ca="1" si="255"/>
        <v>100999</v>
      </c>
      <c r="BB15936" s="138">
        <f t="shared" ca="1" si="256"/>
        <v>1</v>
      </c>
    </row>
    <row r="15937" spans="52:54" ht="15.75" customHeight="1">
      <c r="AZ15937" s="138">
        <f t="shared" ca="1" si="254"/>
        <v>152000</v>
      </c>
      <c r="BA15937" s="138">
        <f t="shared" ca="1" si="255"/>
        <v>151999</v>
      </c>
      <c r="BB15937" s="138">
        <f t="shared" ca="1" si="256"/>
        <v>1</v>
      </c>
    </row>
    <row r="15938" spans="52:54" ht="15.75" customHeight="1">
      <c r="AZ15938" s="138">
        <f t="shared" ca="1" si="254"/>
        <v>324000</v>
      </c>
      <c r="BA15938" s="138">
        <f t="shared" ca="1" si="255"/>
        <v>323999</v>
      </c>
      <c r="BB15938" s="138">
        <f t="shared" ca="1" si="256"/>
        <v>1</v>
      </c>
    </row>
    <row r="15939" spans="52:54" ht="15.75" customHeight="1">
      <c r="AZ15939" s="138">
        <f t="shared" ca="1" si="254"/>
        <v>129000</v>
      </c>
      <c r="BA15939" s="138">
        <f t="shared" ca="1" si="255"/>
        <v>128999</v>
      </c>
      <c r="BB15939" s="138">
        <f t="shared" ca="1" si="256"/>
        <v>1</v>
      </c>
    </row>
    <row r="15940" spans="52:54" ht="15.75" customHeight="1">
      <c r="AZ15940" s="138">
        <f t="shared" ca="1" si="254"/>
        <v>174000</v>
      </c>
      <c r="BA15940" s="138">
        <f t="shared" ca="1" si="255"/>
        <v>173999</v>
      </c>
      <c r="BB15940" s="138">
        <f t="shared" ca="1" si="256"/>
        <v>1</v>
      </c>
    </row>
    <row r="15941" spans="52:54" ht="15.75" customHeight="1">
      <c r="AZ15941" s="138">
        <f t="shared" ca="1" si="254"/>
        <v>316000</v>
      </c>
      <c r="BA15941" s="138">
        <f t="shared" ca="1" si="255"/>
        <v>315999</v>
      </c>
      <c r="BB15941" s="138">
        <f t="shared" ca="1" si="256"/>
        <v>1</v>
      </c>
    </row>
    <row r="15942" spans="52:54" ht="15.75" customHeight="1">
      <c r="AZ15942" s="138">
        <f t="shared" ca="1" si="254"/>
        <v>252000</v>
      </c>
      <c r="BA15942" s="138">
        <f t="shared" ca="1" si="255"/>
        <v>251999</v>
      </c>
      <c r="BB15942" s="138">
        <f t="shared" ca="1" si="256"/>
        <v>1</v>
      </c>
    </row>
    <row r="15943" spans="52:54" ht="15.75" customHeight="1">
      <c r="AZ15943" s="138">
        <f t="shared" ca="1" si="254"/>
        <v>157000</v>
      </c>
      <c r="BA15943" s="138">
        <f t="shared" ca="1" si="255"/>
        <v>156999</v>
      </c>
      <c r="BB15943" s="138">
        <f t="shared" ca="1" si="256"/>
        <v>1</v>
      </c>
    </row>
    <row r="15944" spans="52:54" ht="15.75" customHeight="1">
      <c r="AZ15944" s="138">
        <f t="shared" ca="1" si="254"/>
        <v>374000</v>
      </c>
      <c r="BA15944" s="138">
        <f t="shared" ca="1" si="255"/>
        <v>373999</v>
      </c>
      <c r="BB15944" s="138">
        <f t="shared" ca="1" si="256"/>
        <v>1</v>
      </c>
    </row>
    <row r="15945" spans="52:54" ht="15.75" customHeight="1">
      <c r="AZ15945" s="138">
        <f t="shared" ca="1" si="254"/>
        <v>199000</v>
      </c>
      <c r="BA15945" s="138">
        <f t="shared" ca="1" si="255"/>
        <v>198999</v>
      </c>
      <c r="BB15945" s="138">
        <f t="shared" ca="1" si="256"/>
        <v>1</v>
      </c>
    </row>
    <row r="15946" spans="52:54" ht="15.75" customHeight="1">
      <c r="AZ15946" s="138">
        <f t="shared" ca="1" si="254"/>
        <v>285000</v>
      </c>
      <c r="BA15946" s="138">
        <f t="shared" ca="1" si="255"/>
        <v>284999</v>
      </c>
      <c r="BB15946" s="138">
        <f t="shared" ca="1" si="256"/>
        <v>1</v>
      </c>
    </row>
    <row r="15947" spans="52:54" ht="15.75" customHeight="1">
      <c r="AZ15947" s="138">
        <f t="shared" ca="1" si="254"/>
        <v>278000</v>
      </c>
      <c r="BA15947" s="138">
        <f t="shared" ca="1" si="255"/>
        <v>277999</v>
      </c>
      <c r="BB15947" s="138">
        <f t="shared" ca="1" si="256"/>
        <v>1</v>
      </c>
    </row>
    <row r="15948" spans="52:54" ht="15.75" customHeight="1">
      <c r="AZ15948" s="138">
        <f t="shared" ca="1" si="254"/>
        <v>323000</v>
      </c>
      <c r="BA15948" s="138">
        <f t="shared" ca="1" si="255"/>
        <v>322999</v>
      </c>
      <c r="BB15948" s="138">
        <f t="shared" ca="1" si="256"/>
        <v>1</v>
      </c>
    </row>
    <row r="15949" spans="52:54" ht="15.75" customHeight="1">
      <c r="AZ15949" s="138">
        <f t="shared" ca="1" si="254"/>
        <v>145000</v>
      </c>
      <c r="BA15949" s="138">
        <f t="shared" ca="1" si="255"/>
        <v>144999</v>
      </c>
      <c r="BB15949" s="138">
        <f t="shared" ca="1" si="256"/>
        <v>1</v>
      </c>
    </row>
    <row r="15950" spans="52:54" ht="15.75" customHeight="1">
      <c r="AZ15950" s="138">
        <f t="shared" ca="1" si="254"/>
        <v>387000</v>
      </c>
      <c r="BA15950" s="138">
        <f t="shared" ca="1" si="255"/>
        <v>386999</v>
      </c>
      <c r="BB15950" s="138">
        <f t="shared" ca="1" si="256"/>
        <v>1</v>
      </c>
    </row>
    <row r="15951" spans="52:54" ht="15.75" customHeight="1">
      <c r="AZ15951" s="138">
        <f t="shared" ca="1" si="254"/>
        <v>389000</v>
      </c>
      <c r="BA15951" s="138">
        <f t="shared" ca="1" si="255"/>
        <v>388999</v>
      </c>
      <c r="BB15951" s="138">
        <f t="shared" ca="1" si="256"/>
        <v>1</v>
      </c>
    </row>
    <row r="15952" spans="52:54" ht="15.75" customHeight="1">
      <c r="AZ15952" s="138">
        <f t="shared" ca="1" si="254"/>
        <v>375000</v>
      </c>
      <c r="BA15952" s="138">
        <f t="shared" ca="1" si="255"/>
        <v>374999</v>
      </c>
      <c r="BB15952" s="138">
        <f t="shared" ca="1" si="256"/>
        <v>1</v>
      </c>
    </row>
    <row r="15953" spans="52:54" ht="15.75" customHeight="1">
      <c r="AZ15953" s="138">
        <f t="shared" ca="1" si="254"/>
        <v>244000</v>
      </c>
      <c r="BA15953" s="138">
        <f t="shared" ca="1" si="255"/>
        <v>243999</v>
      </c>
      <c r="BB15953" s="138">
        <f t="shared" ca="1" si="256"/>
        <v>1</v>
      </c>
    </row>
    <row r="15954" spans="52:54" ht="15.75" customHeight="1">
      <c r="AZ15954" s="138">
        <f t="shared" ca="1" si="254"/>
        <v>199000</v>
      </c>
      <c r="BA15954" s="138">
        <f t="shared" ca="1" si="255"/>
        <v>198999</v>
      </c>
      <c r="BB15954" s="138">
        <f t="shared" ca="1" si="256"/>
        <v>1</v>
      </c>
    </row>
    <row r="15955" spans="52:54" ht="15.75" customHeight="1">
      <c r="AZ15955" s="138">
        <f t="shared" ca="1" si="254"/>
        <v>329000</v>
      </c>
      <c r="BA15955" s="138">
        <f t="shared" ca="1" si="255"/>
        <v>328999</v>
      </c>
      <c r="BB15955" s="138">
        <f t="shared" ca="1" si="256"/>
        <v>1</v>
      </c>
    </row>
    <row r="15956" spans="52:54" ht="15.75" customHeight="1">
      <c r="AZ15956" s="138">
        <f t="shared" ca="1" si="254"/>
        <v>392000</v>
      </c>
      <c r="BA15956" s="138">
        <f t="shared" ca="1" si="255"/>
        <v>391999</v>
      </c>
      <c r="BB15956" s="138">
        <f t="shared" ca="1" si="256"/>
        <v>1</v>
      </c>
    </row>
    <row r="15957" spans="52:54" ht="15.75" customHeight="1">
      <c r="AZ15957" s="138">
        <f t="shared" ca="1" si="254"/>
        <v>296000</v>
      </c>
      <c r="BA15957" s="138">
        <f t="shared" ca="1" si="255"/>
        <v>295999</v>
      </c>
      <c r="BB15957" s="138">
        <f t="shared" ca="1" si="256"/>
        <v>1</v>
      </c>
    </row>
    <row r="15958" spans="52:54" ht="15.75" customHeight="1">
      <c r="AZ15958" s="138">
        <f t="shared" ca="1" si="254"/>
        <v>128000</v>
      </c>
      <c r="BA15958" s="138">
        <f t="shared" ca="1" si="255"/>
        <v>127999</v>
      </c>
      <c r="BB15958" s="138">
        <f t="shared" ca="1" si="256"/>
        <v>1</v>
      </c>
    </row>
    <row r="15959" spans="52:54" ht="15.75" customHeight="1">
      <c r="AZ15959" s="138">
        <f t="shared" ca="1" si="254"/>
        <v>151000</v>
      </c>
      <c r="BA15959" s="138">
        <f t="shared" ca="1" si="255"/>
        <v>150999</v>
      </c>
      <c r="BB15959" s="138">
        <f t="shared" ca="1" si="256"/>
        <v>1</v>
      </c>
    </row>
    <row r="15960" spans="52:54" ht="15.75" customHeight="1">
      <c r="AZ15960" s="138">
        <f t="shared" ca="1" si="254"/>
        <v>187000</v>
      </c>
      <c r="BA15960" s="138">
        <f t="shared" ca="1" si="255"/>
        <v>186999</v>
      </c>
      <c r="BB15960" s="138">
        <f t="shared" ca="1" si="256"/>
        <v>1</v>
      </c>
    </row>
    <row r="15961" spans="52:54" ht="15.75" customHeight="1">
      <c r="AZ15961" s="138">
        <f t="shared" ca="1" si="254"/>
        <v>362000</v>
      </c>
      <c r="BA15961" s="138">
        <f t="shared" ca="1" si="255"/>
        <v>361999</v>
      </c>
      <c r="BB15961" s="138">
        <f t="shared" ca="1" si="256"/>
        <v>1</v>
      </c>
    </row>
    <row r="15962" spans="52:54" ht="15.75" customHeight="1">
      <c r="AZ15962" s="138">
        <f t="shared" ca="1" si="254"/>
        <v>194000</v>
      </c>
      <c r="BA15962" s="138">
        <f t="shared" ca="1" si="255"/>
        <v>193999</v>
      </c>
      <c r="BB15962" s="138">
        <f t="shared" ca="1" si="256"/>
        <v>1</v>
      </c>
    </row>
    <row r="15963" spans="52:54" ht="15.75" customHeight="1">
      <c r="AZ15963" s="138">
        <f t="shared" ca="1" si="254"/>
        <v>196000</v>
      </c>
      <c r="BA15963" s="138">
        <f t="shared" ca="1" si="255"/>
        <v>195999</v>
      </c>
      <c r="BB15963" s="138">
        <f t="shared" ca="1" si="256"/>
        <v>1</v>
      </c>
    </row>
    <row r="15964" spans="52:54" ht="15.75" customHeight="1">
      <c r="AZ15964" s="138">
        <f t="shared" ca="1" si="254"/>
        <v>312000</v>
      </c>
      <c r="BA15964" s="138">
        <f t="shared" ca="1" si="255"/>
        <v>311999</v>
      </c>
      <c r="BB15964" s="138">
        <f t="shared" ca="1" si="256"/>
        <v>1</v>
      </c>
    </row>
    <row r="15965" spans="52:54" ht="15.75" customHeight="1">
      <c r="AZ15965" s="138">
        <f t="shared" ca="1" si="254"/>
        <v>351000</v>
      </c>
      <c r="BA15965" s="138">
        <f t="shared" ca="1" si="255"/>
        <v>350999</v>
      </c>
      <c r="BB15965" s="138">
        <f t="shared" ca="1" si="256"/>
        <v>1</v>
      </c>
    </row>
    <row r="15966" spans="52:54" ht="15.75" customHeight="1">
      <c r="AZ15966" s="138">
        <f t="shared" ca="1" si="254"/>
        <v>165000</v>
      </c>
      <c r="BA15966" s="138">
        <f t="shared" ca="1" si="255"/>
        <v>164999</v>
      </c>
      <c r="BB15966" s="138">
        <f t="shared" ca="1" si="256"/>
        <v>1</v>
      </c>
    </row>
    <row r="15967" spans="52:54" ht="15.75" customHeight="1">
      <c r="AZ15967" s="138">
        <f t="shared" ca="1" si="254"/>
        <v>234000</v>
      </c>
      <c r="BA15967" s="138">
        <f t="shared" ca="1" si="255"/>
        <v>233999</v>
      </c>
      <c r="BB15967" s="138">
        <f t="shared" ca="1" si="256"/>
        <v>1</v>
      </c>
    </row>
    <row r="15968" spans="52:54" ht="15.75" customHeight="1">
      <c r="AZ15968" s="138">
        <f t="shared" ca="1" si="254"/>
        <v>165000</v>
      </c>
      <c r="BA15968" s="138">
        <f t="shared" ca="1" si="255"/>
        <v>164999</v>
      </c>
      <c r="BB15968" s="138">
        <f t="shared" ca="1" si="256"/>
        <v>1</v>
      </c>
    </row>
    <row r="15969" spans="52:54" ht="15.75" customHeight="1">
      <c r="AZ15969" s="138">
        <f t="shared" ca="1" si="254"/>
        <v>146000</v>
      </c>
      <c r="BA15969" s="138">
        <f t="shared" ca="1" si="255"/>
        <v>145999</v>
      </c>
      <c r="BB15969" s="138">
        <f t="shared" ca="1" si="256"/>
        <v>1</v>
      </c>
    </row>
    <row r="15970" spans="52:54" ht="15.75" customHeight="1">
      <c r="AZ15970" s="138">
        <f t="shared" ca="1" si="254"/>
        <v>390000</v>
      </c>
      <c r="BA15970" s="138">
        <f t="shared" ca="1" si="255"/>
        <v>389999</v>
      </c>
      <c r="BB15970" s="138">
        <f t="shared" ca="1" si="256"/>
        <v>1</v>
      </c>
    </row>
    <row r="15971" spans="52:54" ht="15.75" customHeight="1">
      <c r="AZ15971" s="138">
        <f t="shared" ca="1" si="254"/>
        <v>223000</v>
      </c>
      <c r="BA15971" s="138">
        <f t="shared" ca="1" si="255"/>
        <v>222999</v>
      </c>
      <c r="BB15971" s="138">
        <f t="shared" ca="1" si="256"/>
        <v>1</v>
      </c>
    </row>
    <row r="15972" spans="52:54" ht="15.75" customHeight="1">
      <c r="AZ15972" s="138">
        <f t="shared" ca="1" si="254"/>
        <v>145000</v>
      </c>
      <c r="BA15972" s="138">
        <f t="shared" ca="1" si="255"/>
        <v>144999</v>
      </c>
      <c r="BB15972" s="138">
        <f t="shared" ca="1" si="256"/>
        <v>1</v>
      </c>
    </row>
    <row r="15973" spans="52:54" ht="15.75" customHeight="1">
      <c r="AZ15973" s="138">
        <f t="shared" ca="1" si="254"/>
        <v>381000</v>
      </c>
      <c r="BA15973" s="138">
        <f t="shared" ca="1" si="255"/>
        <v>380999</v>
      </c>
      <c r="BB15973" s="138">
        <f t="shared" ca="1" si="256"/>
        <v>1</v>
      </c>
    </row>
    <row r="15974" spans="52:54" ht="15.75" customHeight="1">
      <c r="AZ15974" s="138">
        <f t="shared" ca="1" si="254"/>
        <v>273000</v>
      </c>
      <c r="BA15974" s="138">
        <f t="shared" ca="1" si="255"/>
        <v>272999</v>
      </c>
      <c r="BB15974" s="138">
        <f t="shared" ca="1" si="256"/>
        <v>1</v>
      </c>
    </row>
    <row r="15975" spans="52:54" ht="15.75" customHeight="1">
      <c r="AZ15975" s="138">
        <f t="shared" ca="1" si="254"/>
        <v>325000</v>
      </c>
      <c r="BA15975" s="138">
        <f t="shared" ca="1" si="255"/>
        <v>324999</v>
      </c>
      <c r="BB15975" s="138">
        <f t="shared" ca="1" si="256"/>
        <v>1</v>
      </c>
    </row>
    <row r="15976" spans="52:54" ht="15.75" customHeight="1">
      <c r="AZ15976" s="138">
        <f t="shared" ca="1" si="254"/>
        <v>107000</v>
      </c>
      <c r="BA15976" s="138">
        <f t="shared" ca="1" si="255"/>
        <v>106999</v>
      </c>
      <c r="BB15976" s="138">
        <f t="shared" ca="1" si="256"/>
        <v>1</v>
      </c>
    </row>
    <row r="15977" spans="52:54" ht="15.75" customHeight="1">
      <c r="AZ15977" s="138">
        <f t="shared" ca="1" si="254"/>
        <v>395000</v>
      </c>
      <c r="BA15977" s="138">
        <f t="shared" ca="1" si="255"/>
        <v>394999</v>
      </c>
      <c r="BB15977" s="138">
        <f t="shared" ca="1" si="256"/>
        <v>1</v>
      </c>
    </row>
    <row r="15978" spans="52:54" ht="15.75" customHeight="1">
      <c r="AZ15978" s="138">
        <f t="shared" ca="1" si="254"/>
        <v>286000</v>
      </c>
      <c r="BA15978" s="138">
        <f t="shared" ca="1" si="255"/>
        <v>285999</v>
      </c>
      <c r="BB15978" s="138">
        <f t="shared" ca="1" si="256"/>
        <v>1</v>
      </c>
    </row>
    <row r="15979" spans="52:54" ht="15.75" customHeight="1">
      <c r="AZ15979" s="138">
        <f t="shared" ca="1" si="254"/>
        <v>337000</v>
      </c>
      <c r="BA15979" s="138">
        <f t="shared" ca="1" si="255"/>
        <v>336999</v>
      </c>
      <c r="BB15979" s="138">
        <f t="shared" ca="1" si="256"/>
        <v>1</v>
      </c>
    </row>
    <row r="15980" spans="52:54" ht="15.75" customHeight="1">
      <c r="AZ15980" s="138">
        <f t="shared" ca="1" si="254"/>
        <v>117000</v>
      </c>
      <c r="BA15980" s="138">
        <f t="shared" ca="1" si="255"/>
        <v>116999</v>
      </c>
      <c r="BB15980" s="138">
        <f t="shared" ca="1" si="256"/>
        <v>1</v>
      </c>
    </row>
    <row r="15981" spans="52:54" ht="15.75" customHeight="1">
      <c r="AZ15981" s="138">
        <f t="shared" ca="1" si="254"/>
        <v>168000</v>
      </c>
      <c r="BA15981" s="138">
        <f t="shared" ca="1" si="255"/>
        <v>167999</v>
      </c>
      <c r="BB15981" s="138">
        <f t="shared" ca="1" si="256"/>
        <v>1</v>
      </c>
    </row>
    <row r="15982" spans="52:54" ht="15.75" customHeight="1">
      <c r="AZ15982" s="138">
        <f t="shared" ca="1" si="254"/>
        <v>305000</v>
      </c>
      <c r="BA15982" s="138">
        <f t="shared" ca="1" si="255"/>
        <v>304999</v>
      </c>
      <c r="BB15982" s="138">
        <f t="shared" ca="1" si="256"/>
        <v>1</v>
      </c>
    </row>
    <row r="15983" spans="52:54" ht="15.75" customHeight="1">
      <c r="AZ15983" s="138">
        <f t="shared" ca="1" si="254"/>
        <v>256000</v>
      </c>
      <c r="BA15983" s="138">
        <f t="shared" ca="1" si="255"/>
        <v>255999</v>
      </c>
      <c r="BB15983" s="138">
        <f t="shared" ca="1" si="256"/>
        <v>1</v>
      </c>
    </row>
    <row r="15984" spans="52:54" ht="15.75" customHeight="1">
      <c r="AZ15984" s="138">
        <f t="shared" ca="1" si="254"/>
        <v>275000</v>
      </c>
      <c r="BA15984" s="138">
        <f t="shared" ca="1" si="255"/>
        <v>274999</v>
      </c>
      <c r="BB15984" s="138">
        <f t="shared" ca="1" si="256"/>
        <v>1</v>
      </c>
    </row>
    <row r="15985" spans="52:54" ht="15.75" customHeight="1">
      <c r="AZ15985" s="138">
        <f t="shared" ca="1" si="254"/>
        <v>122000</v>
      </c>
      <c r="BA15985" s="138">
        <f t="shared" ca="1" si="255"/>
        <v>121999</v>
      </c>
      <c r="BB15985" s="138">
        <f t="shared" ca="1" si="256"/>
        <v>1</v>
      </c>
    </row>
    <row r="15986" spans="52:54" ht="15.75" customHeight="1">
      <c r="AZ15986" s="138">
        <f t="shared" ca="1" si="254"/>
        <v>350000</v>
      </c>
      <c r="BA15986" s="138">
        <f t="shared" ca="1" si="255"/>
        <v>349999</v>
      </c>
      <c r="BB15986" s="138">
        <f t="shared" ca="1" si="256"/>
        <v>1</v>
      </c>
    </row>
    <row r="15987" spans="52:54" ht="15.75" customHeight="1">
      <c r="AZ15987" s="138">
        <f t="shared" ca="1" si="254"/>
        <v>365000</v>
      </c>
      <c r="BA15987" s="138">
        <f t="shared" ca="1" si="255"/>
        <v>364999</v>
      </c>
      <c r="BB15987" s="138">
        <f t="shared" ca="1" si="256"/>
        <v>1</v>
      </c>
    </row>
    <row r="15988" spans="52:54" ht="15.75" customHeight="1">
      <c r="AZ15988" s="138">
        <f t="shared" ca="1" si="254"/>
        <v>257000</v>
      </c>
      <c r="BA15988" s="138">
        <f t="shared" ca="1" si="255"/>
        <v>256999</v>
      </c>
      <c r="BB15988" s="138">
        <f t="shared" ca="1" si="256"/>
        <v>1</v>
      </c>
    </row>
    <row r="15989" spans="52:54" ht="15.75" customHeight="1">
      <c r="AZ15989" s="138">
        <f t="shared" ca="1" si="254"/>
        <v>184000</v>
      </c>
      <c r="BA15989" s="138">
        <f t="shared" ca="1" si="255"/>
        <v>183999</v>
      </c>
      <c r="BB15989" s="138">
        <f t="shared" ca="1" si="256"/>
        <v>1</v>
      </c>
    </row>
    <row r="15990" spans="52:54" ht="15.75" customHeight="1">
      <c r="AZ15990" s="138">
        <f t="shared" ca="1" si="254"/>
        <v>363000</v>
      </c>
      <c r="BA15990" s="138">
        <f t="shared" ca="1" si="255"/>
        <v>362999</v>
      </c>
      <c r="BB15990" s="138">
        <f t="shared" ca="1" si="256"/>
        <v>1</v>
      </c>
    </row>
    <row r="15991" spans="52:54" ht="15.75" customHeight="1">
      <c r="AZ15991" s="138">
        <f t="shared" ca="1" si="254"/>
        <v>322000</v>
      </c>
      <c r="BA15991" s="138">
        <f t="shared" ca="1" si="255"/>
        <v>321999</v>
      </c>
      <c r="BB15991" s="138">
        <f t="shared" ca="1" si="256"/>
        <v>1</v>
      </c>
    </row>
    <row r="15992" spans="52:54" ht="15.75" customHeight="1">
      <c r="AZ15992" s="138">
        <f t="shared" ca="1" si="254"/>
        <v>124000</v>
      </c>
      <c r="BA15992" s="138">
        <f t="shared" ca="1" si="255"/>
        <v>123999</v>
      </c>
      <c r="BB15992" s="138">
        <f t="shared" ca="1" si="256"/>
        <v>1</v>
      </c>
    </row>
    <row r="15993" spans="52:54" ht="15.75" customHeight="1">
      <c r="AZ15993" s="138">
        <f t="shared" ca="1" si="254"/>
        <v>160000</v>
      </c>
      <c r="BA15993" s="138">
        <f t="shared" ca="1" si="255"/>
        <v>159999</v>
      </c>
      <c r="BB15993" s="138">
        <f t="shared" ca="1" si="256"/>
        <v>1</v>
      </c>
    </row>
    <row r="15994" spans="52:54" ht="15.75" customHeight="1">
      <c r="AZ15994" s="138">
        <f t="shared" ca="1" si="254"/>
        <v>148000</v>
      </c>
      <c r="BA15994" s="138">
        <f t="shared" ca="1" si="255"/>
        <v>147999</v>
      </c>
      <c r="BB15994" s="138">
        <f t="shared" ca="1" si="256"/>
        <v>1</v>
      </c>
    </row>
    <row r="15995" spans="52:54" ht="15.75" customHeight="1">
      <c r="AZ15995" s="138">
        <f t="shared" ca="1" si="254"/>
        <v>325000</v>
      </c>
      <c r="BA15995" s="138">
        <f t="shared" ca="1" si="255"/>
        <v>324999</v>
      </c>
      <c r="BB15995" s="138">
        <f t="shared" ca="1" si="256"/>
        <v>1</v>
      </c>
    </row>
    <row r="15996" spans="52:54" ht="15.75" customHeight="1">
      <c r="AZ15996" s="138">
        <f t="shared" ca="1" si="254"/>
        <v>115000</v>
      </c>
      <c r="BA15996" s="138">
        <f t="shared" ca="1" si="255"/>
        <v>114999</v>
      </c>
      <c r="BB15996" s="138">
        <f t="shared" ca="1" si="256"/>
        <v>1</v>
      </c>
    </row>
    <row r="15997" spans="52:54" ht="15.75" customHeight="1">
      <c r="AZ15997" s="138">
        <f t="shared" ca="1" si="254"/>
        <v>347000</v>
      </c>
      <c r="BA15997" s="138">
        <f t="shared" ca="1" si="255"/>
        <v>346999</v>
      </c>
      <c r="BB15997" s="138">
        <f t="shared" ca="1" si="256"/>
        <v>1</v>
      </c>
    </row>
    <row r="15998" spans="52:54" ht="15.75" customHeight="1">
      <c r="AZ15998" s="138">
        <f t="shared" ca="1" si="254"/>
        <v>192000</v>
      </c>
      <c r="BA15998" s="138">
        <f t="shared" ca="1" si="255"/>
        <v>191999</v>
      </c>
      <c r="BB15998" s="138">
        <f t="shared" ca="1" si="256"/>
        <v>1</v>
      </c>
    </row>
    <row r="15999" spans="52:54" ht="15.75" customHeight="1">
      <c r="AZ15999" s="138">
        <f t="shared" ca="1" si="254"/>
        <v>352000</v>
      </c>
      <c r="BA15999" s="138">
        <f t="shared" ca="1" si="255"/>
        <v>351999</v>
      </c>
      <c r="BB15999" s="138">
        <f t="shared" ca="1" si="256"/>
        <v>1</v>
      </c>
    </row>
    <row r="16000" spans="52:54" ht="15.75" customHeight="1">
      <c r="AZ16000" s="138">
        <f t="shared" ca="1" si="254"/>
        <v>163000</v>
      </c>
      <c r="BA16000" s="138">
        <f t="shared" ca="1" si="255"/>
        <v>162999</v>
      </c>
      <c r="BB16000" s="138">
        <f t="shared" ca="1" si="256"/>
        <v>1</v>
      </c>
    </row>
    <row r="16001" spans="52:54" ht="15.75" customHeight="1">
      <c r="AZ16001" s="138">
        <f t="shared" ca="1" si="254"/>
        <v>320000</v>
      </c>
      <c r="BA16001" s="138">
        <f t="shared" ca="1" si="255"/>
        <v>319999</v>
      </c>
      <c r="BB16001" s="138">
        <f t="shared" ca="1" si="256"/>
        <v>1</v>
      </c>
    </row>
    <row r="16002" spans="52:54" ht="15.75" customHeight="1">
      <c r="AZ16002" s="138">
        <f t="shared" ca="1" si="254"/>
        <v>211000</v>
      </c>
      <c r="BA16002" s="138">
        <f t="shared" ca="1" si="255"/>
        <v>210999</v>
      </c>
      <c r="BB16002" s="138">
        <f t="shared" ca="1" si="256"/>
        <v>1</v>
      </c>
    </row>
    <row r="16003" spans="52:54" ht="15.75" customHeight="1">
      <c r="AZ16003" s="138">
        <f t="shared" ca="1" si="254"/>
        <v>278000</v>
      </c>
      <c r="BA16003" s="138">
        <f t="shared" ca="1" si="255"/>
        <v>277999</v>
      </c>
      <c r="BB16003" s="138">
        <f t="shared" ca="1" si="256"/>
        <v>1</v>
      </c>
    </row>
    <row r="16004" spans="52:54" ht="15.75" customHeight="1">
      <c r="AZ16004" s="138">
        <f t="shared" ca="1" si="254"/>
        <v>372000</v>
      </c>
      <c r="BA16004" s="138">
        <f t="shared" ca="1" si="255"/>
        <v>371999</v>
      </c>
      <c r="BB16004" s="138">
        <f t="shared" ca="1" si="256"/>
        <v>1</v>
      </c>
    </row>
    <row r="16005" spans="52:54" ht="15.75" customHeight="1">
      <c r="AZ16005" s="138">
        <f t="shared" ca="1" si="254"/>
        <v>190000</v>
      </c>
      <c r="BA16005" s="138">
        <f t="shared" ca="1" si="255"/>
        <v>189999</v>
      </c>
      <c r="BB16005" s="138">
        <f t="shared" ca="1" si="256"/>
        <v>1</v>
      </c>
    </row>
    <row r="16006" spans="52:54" ht="15.75" customHeight="1">
      <c r="AZ16006" s="138">
        <f t="shared" ca="1" si="254"/>
        <v>122000</v>
      </c>
      <c r="BA16006" s="138">
        <f t="shared" ca="1" si="255"/>
        <v>121999</v>
      </c>
      <c r="BB16006" s="138">
        <f t="shared" ca="1" si="256"/>
        <v>1</v>
      </c>
    </row>
    <row r="16007" spans="52:54" ht="15.75" customHeight="1">
      <c r="AZ16007" s="138">
        <f t="shared" ca="1" si="254"/>
        <v>243000</v>
      </c>
      <c r="BA16007" s="138">
        <f t="shared" ca="1" si="255"/>
        <v>242999</v>
      </c>
      <c r="BB16007" s="138">
        <f t="shared" ca="1" si="256"/>
        <v>1</v>
      </c>
    </row>
    <row r="16008" spans="52:54" ht="15.75" customHeight="1">
      <c r="AZ16008" s="138">
        <f t="shared" ca="1" si="254"/>
        <v>312000</v>
      </c>
      <c r="BA16008" s="138">
        <f t="shared" ca="1" si="255"/>
        <v>311999</v>
      </c>
      <c r="BB16008" s="138">
        <f t="shared" ca="1" si="256"/>
        <v>1</v>
      </c>
    </row>
    <row r="16009" spans="52:54" ht="15.75" customHeight="1">
      <c r="AZ16009" s="138">
        <f t="shared" ca="1" si="254"/>
        <v>318000</v>
      </c>
      <c r="BA16009" s="138">
        <f t="shared" ca="1" si="255"/>
        <v>317999</v>
      </c>
      <c r="BB16009" s="138">
        <f t="shared" ca="1" si="256"/>
        <v>1</v>
      </c>
    </row>
    <row r="16010" spans="52:54" ht="15.75" customHeight="1">
      <c r="AZ16010" s="138">
        <f t="shared" ca="1" si="254"/>
        <v>137000</v>
      </c>
      <c r="BA16010" s="138">
        <f t="shared" ca="1" si="255"/>
        <v>136999</v>
      </c>
      <c r="BB16010" s="138">
        <f t="shared" ca="1" si="256"/>
        <v>1</v>
      </c>
    </row>
    <row r="16011" spans="52:54" ht="15.75" customHeight="1">
      <c r="AZ16011" s="138">
        <f t="shared" ca="1" si="254"/>
        <v>198000</v>
      </c>
      <c r="BA16011" s="138">
        <f t="shared" ca="1" si="255"/>
        <v>197999</v>
      </c>
      <c r="BB16011" s="138">
        <f t="shared" ca="1" si="256"/>
        <v>1</v>
      </c>
    </row>
    <row r="16012" spans="52:54" ht="15.75" customHeight="1">
      <c r="AZ16012" s="138">
        <f t="shared" ca="1" si="254"/>
        <v>130000</v>
      </c>
      <c r="BA16012" s="138">
        <f t="shared" ca="1" si="255"/>
        <v>129999</v>
      </c>
      <c r="BB16012" s="138">
        <f t="shared" ca="1" si="256"/>
        <v>1</v>
      </c>
    </row>
    <row r="16013" spans="52:54" ht="15.75" customHeight="1">
      <c r="AZ16013" s="138">
        <f t="shared" ca="1" si="254"/>
        <v>357000</v>
      </c>
      <c r="BA16013" s="138">
        <f t="shared" ca="1" si="255"/>
        <v>356999</v>
      </c>
      <c r="BB16013" s="138">
        <f t="shared" ca="1" si="256"/>
        <v>1</v>
      </c>
    </row>
    <row r="16014" spans="52:54" ht="15.75" customHeight="1">
      <c r="AZ16014" s="138">
        <f t="shared" ca="1" si="254"/>
        <v>192000</v>
      </c>
      <c r="BA16014" s="138">
        <f t="shared" ca="1" si="255"/>
        <v>191999</v>
      </c>
      <c r="BB16014" s="138">
        <f t="shared" ca="1" si="256"/>
        <v>1</v>
      </c>
    </row>
    <row r="16015" spans="52:54" ht="15.75" customHeight="1">
      <c r="AZ16015" s="138">
        <f t="shared" ca="1" si="254"/>
        <v>216000</v>
      </c>
      <c r="BA16015" s="138">
        <f t="shared" ca="1" si="255"/>
        <v>215999</v>
      </c>
      <c r="BB16015" s="138">
        <f t="shared" ca="1" si="256"/>
        <v>1</v>
      </c>
    </row>
    <row r="16016" spans="52:54" ht="15.75" customHeight="1">
      <c r="AZ16016" s="138">
        <f t="shared" ca="1" si="254"/>
        <v>386000</v>
      </c>
      <c r="BA16016" s="138">
        <f t="shared" ca="1" si="255"/>
        <v>385999</v>
      </c>
      <c r="BB16016" s="138">
        <f t="shared" ca="1" si="256"/>
        <v>1</v>
      </c>
    </row>
    <row r="16017" spans="52:54" ht="15.75" customHeight="1">
      <c r="AZ16017" s="138">
        <f t="shared" ca="1" si="254"/>
        <v>136000</v>
      </c>
      <c r="BA16017" s="138">
        <f t="shared" ca="1" si="255"/>
        <v>135999</v>
      </c>
      <c r="BB16017" s="138">
        <f t="shared" ca="1" si="256"/>
        <v>1</v>
      </c>
    </row>
    <row r="16018" spans="52:54" ht="15.75" customHeight="1">
      <c r="AZ16018" s="138">
        <f t="shared" ca="1" si="254"/>
        <v>205000</v>
      </c>
      <c r="BA16018" s="138">
        <f t="shared" ca="1" si="255"/>
        <v>204999</v>
      </c>
      <c r="BB16018" s="138">
        <f t="shared" ca="1" si="256"/>
        <v>1</v>
      </c>
    </row>
    <row r="16019" spans="52:54" ht="15.75" customHeight="1">
      <c r="AZ16019" s="138">
        <f t="shared" ca="1" si="254"/>
        <v>344000</v>
      </c>
      <c r="BA16019" s="138">
        <f t="shared" ca="1" si="255"/>
        <v>343999</v>
      </c>
      <c r="BB16019" s="138">
        <f t="shared" ca="1" si="256"/>
        <v>1</v>
      </c>
    </row>
    <row r="16020" spans="52:54" ht="15.75" customHeight="1">
      <c r="AZ16020" s="138">
        <f t="shared" ca="1" si="254"/>
        <v>152000</v>
      </c>
      <c r="BA16020" s="138">
        <f t="shared" ca="1" si="255"/>
        <v>151999</v>
      </c>
      <c r="BB16020" s="138">
        <f t="shared" ca="1" si="256"/>
        <v>1</v>
      </c>
    </row>
    <row r="16021" spans="52:54" ht="15.75" customHeight="1">
      <c r="AZ16021" s="138">
        <f t="shared" ca="1" si="254"/>
        <v>345000</v>
      </c>
      <c r="BA16021" s="138">
        <f t="shared" ca="1" si="255"/>
        <v>344999</v>
      </c>
      <c r="BB16021" s="138">
        <f t="shared" ca="1" si="256"/>
        <v>1</v>
      </c>
    </row>
    <row r="16022" spans="52:54" ht="15.75" customHeight="1">
      <c r="AZ16022" s="138">
        <f t="shared" ca="1" si="254"/>
        <v>179000</v>
      </c>
      <c r="BA16022" s="138">
        <f t="shared" ca="1" si="255"/>
        <v>178999</v>
      </c>
      <c r="BB16022" s="138">
        <f t="shared" ca="1" si="256"/>
        <v>1</v>
      </c>
    </row>
    <row r="16023" spans="52:54" ht="15.75" customHeight="1">
      <c r="AZ16023" s="138">
        <f t="shared" ca="1" si="254"/>
        <v>330000</v>
      </c>
      <c r="BA16023" s="138">
        <f t="shared" ca="1" si="255"/>
        <v>329999</v>
      </c>
      <c r="BB16023" s="138">
        <f t="shared" ca="1" si="256"/>
        <v>1</v>
      </c>
    </row>
    <row r="16024" spans="52:54" ht="15.75" customHeight="1">
      <c r="AZ16024" s="138">
        <f t="shared" ca="1" si="254"/>
        <v>104000</v>
      </c>
      <c r="BA16024" s="138">
        <f t="shared" ca="1" si="255"/>
        <v>103999</v>
      </c>
      <c r="BB16024" s="138">
        <f t="shared" ca="1" si="256"/>
        <v>1</v>
      </c>
    </row>
    <row r="16025" spans="52:54" ht="15.75" customHeight="1">
      <c r="AZ16025" s="138">
        <f t="shared" ca="1" si="254"/>
        <v>266000</v>
      </c>
      <c r="BA16025" s="138">
        <f t="shared" ca="1" si="255"/>
        <v>265999</v>
      </c>
      <c r="BB16025" s="138">
        <f t="shared" ca="1" si="256"/>
        <v>1</v>
      </c>
    </row>
    <row r="16026" spans="52:54" ht="15.75" customHeight="1">
      <c r="AZ16026" s="138">
        <f t="shared" ca="1" si="254"/>
        <v>218000</v>
      </c>
      <c r="BA16026" s="138">
        <f t="shared" ca="1" si="255"/>
        <v>217999</v>
      </c>
      <c r="BB16026" s="138">
        <f t="shared" ca="1" si="256"/>
        <v>1</v>
      </c>
    </row>
    <row r="16027" spans="52:54" ht="15.75" customHeight="1">
      <c r="AZ16027" s="138">
        <f t="shared" ca="1" si="254"/>
        <v>393000</v>
      </c>
      <c r="BA16027" s="138">
        <f t="shared" ca="1" si="255"/>
        <v>392999</v>
      </c>
      <c r="BB16027" s="138">
        <f t="shared" ca="1" si="256"/>
        <v>1</v>
      </c>
    </row>
    <row r="16028" spans="52:54" ht="15.75" customHeight="1">
      <c r="AZ16028" s="138">
        <f t="shared" ca="1" si="254"/>
        <v>169000</v>
      </c>
      <c r="BA16028" s="138">
        <f t="shared" ca="1" si="255"/>
        <v>168999</v>
      </c>
      <c r="BB16028" s="138">
        <f t="shared" ca="1" si="256"/>
        <v>1</v>
      </c>
    </row>
    <row r="16029" spans="52:54" ht="15.75" customHeight="1">
      <c r="AZ16029" s="138">
        <f t="shared" ca="1" si="254"/>
        <v>118000</v>
      </c>
      <c r="BA16029" s="138">
        <f t="shared" ca="1" si="255"/>
        <v>117999</v>
      </c>
      <c r="BB16029" s="138">
        <f t="shared" ca="1" si="256"/>
        <v>1</v>
      </c>
    </row>
    <row r="16030" spans="52:54" ht="15.75" customHeight="1">
      <c r="AZ16030" s="138">
        <f t="shared" ca="1" si="254"/>
        <v>338000</v>
      </c>
      <c r="BA16030" s="138">
        <f t="shared" ca="1" si="255"/>
        <v>337999</v>
      </c>
      <c r="BB16030" s="138">
        <f t="shared" ca="1" si="256"/>
        <v>1</v>
      </c>
    </row>
    <row r="16031" spans="52:54" ht="15.75" customHeight="1">
      <c r="AZ16031" s="138">
        <f t="shared" ca="1" si="254"/>
        <v>195000</v>
      </c>
      <c r="BA16031" s="138">
        <f t="shared" ca="1" si="255"/>
        <v>194999</v>
      </c>
      <c r="BB16031" s="138">
        <f t="shared" ca="1" si="256"/>
        <v>1</v>
      </c>
    </row>
    <row r="16032" spans="52:54" ht="15.75" customHeight="1">
      <c r="AZ16032" s="138">
        <f t="shared" ca="1" si="254"/>
        <v>345000</v>
      </c>
      <c r="BA16032" s="138">
        <f t="shared" ca="1" si="255"/>
        <v>344999</v>
      </c>
      <c r="BB16032" s="138">
        <f t="shared" ca="1" si="256"/>
        <v>1</v>
      </c>
    </row>
    <row r="16033" spans="52:54" ht="15.75" customHeight="1">
      <c r="AZ16033" s="138">
        <f t="shared" ca="1" si="254"/>
        <v>224000</v>
      </c>
      <c r="BA16033" s="138">
        <f t="shared" ca="1" si="255"/>
        <v>223999</v>
      </c>
      <c r="BB16033" s="138">
        <f t="shared" ca="1" si="256"/>
        <v>1</v>
      </c>
    </row>
    <row r="16034" spans="52:54" ht="15.75" customHeight="1">
      <c r="AZ16034" s="138">
        <f t="shared" ca="1" si="254"/>
        <v>387000</v>
      </c>
      <c r="BA16034" s="138">
        <f t="shared" ca="1" si="255"/>
        <v>386999</v>
      </c>
      <c r="BB16034" s="138">
        <f t="shared" ca="1" si="256"/>
        <v>1</v>
      </c>
    </row>
    <row r="16035" spans="52:54" ht="15.75" customHeight="1">
      <c r="AZ16035" s="138">
        <f t="shared" ca="1" si="254"/>
        <v>334000</v>
      </c>
      <c r="BA16035" s="138">
        <f t="shared" ca="1" si="255"/>
        <v>333999</v>
      </c>
      <c r="BB16035" s="138">
        <f t="shared" ca="1" si="256"/>
        <v>1</v>
      </c>
    </row>
    <row r="16036" spans="52:54" ht="15.75" customHeight="1">
      <c r="AZ16036" s="138">
        <f t="shared" ca="1" si="254"/>
        <v>255000</v>
      </c>
      <c r="BA16036" s="138">
        <f t="shared" ca="1" si="255"/>
        <v>254999</v>
      </c>
      <c r="BB16036" s="138">
        <f t="shared" ca="1" si="256"/>
        <v>1</v>
      </c>
    </row>
    <row r="16037" spans="52:54" ht="15.75" customHeight="1">
      <c r="AZ16037" s="138">
        <f t="shared" ca="1" si="254"/>
        <v>380000</v>
      </c>
      <c r="BA16037" s="138">
        <f t="shared" ca="1" si="255"/>
        <v>379999</v>
      </c>
      <c r="BB16037" s="138">
        <f t="shared" ca="1" si="256"/>
        <v>1</v>
      </c>
    </row>
    <row r="16038" spans="52:54" ht="15.75" customHeight="1">
      <c r="AZ16038" s="138">
        <f t="shared" ca="1" si="254"/>
        <v>183000</v>
      </c>
      <c r="BA16038" s="138">
        <f t="shared" ca="1" si="255"/>
        <v>182999</v>
      </c>
      <c r="BB16038" s="138">
        <f t="shared" ca="1" si="256"/>
        <v>1</v>
      </c>
    </row>
    <row r="16039" spans="52:54" ht="15.75" customHeight="1">
      <c r="AZ16039" s="138">
        <f t="shared" ca="1" si="254"/>
        <v>300000</v>
      </c>
      <c r="BA16039" s="138">
        <f t="shared" ca="1" si="255"/>
        <v>299999</v>
      </c>
      <c r="BB16039" s="138">
        <f t="shared" ca="1" si="256"/>
        <v>1</v>
      </c>
    </row>
    <row r="16040" spans="52:54" ht="15.75" customHeight="1">
      <c r="AZ16040" s="138">
        <f t="shared" ca="1" si="254"/>
        <v>107000</v>
      </c>
      <c r="BA16040" s="138">
        <f t="shared" ca="1" si="255"/>
        <v>106999</v>
      </c>
      <c r="BB16040" s="138">
        <f t="shared" ca="1" si="256"/>
        <v>1</v>
      </c>
    </row>
    <row r="16041" spans="52:54" ht="15.75" customHeight="1">
      <c r="AZ16041" s="138">
        <f t="shared" ca="1" si="254"/>
        <v>294000</v>
      </c>
      <c r="BA16041" s="138">
        <f t="shared" ca="1" si="255"/>
        <v>293999</v>
      </c>
      <c r="BB16041" s="138">
        <f t="shared" ca="1" si="256"/>
        <v>1</v>
      </c>
    </row>
    <row r="16042" spans="52:54" ht="15.75" customHeight="1">
      <c r="AZ16042" s="138">
        <f t="shared" ca="1" si="254"/>
        <v>297000</v>
      </c>
      <c r="BA16042" s="138">
        <f t="shared" ca="1" si="255"/>
        <v>296999</v>
      </c>
      <c r="BB16042" s="138">
        <f t="shared" ca="1" si="256"/>
        <v>1</v>
      </c>
    </row>
    <row r="16043" spans="52:54" ht="15.75" customHeight="1">
      <c r="AZ16043" s="138">
        <f t="shared" ca="1" si="254"/>
        <v>280000</v>
      </c>
      <c r="BA16043" s="138">
        <f t="shared" ca="1" si="255"/>
        <v>279999</v>
      </c>
      <c r="BB16043" s="138">
        <f t="shared" ca="1" si="256"/>
        <v>1</v>
      </c>
    </row>
    <row r="16044" spans="52:54" ht="15.75" customHeight="1">
      <c r="AZ16044" s="138">
        <f t="shared" ca="1" si="254"/>
        <v>352000</v>
      </c>
      <c r="BA16044" s="138">
        <f t="shared" ca="1" si="255"/>
        <v>351999</v>
      </c>
      <c r="BB16044" s="138">
        <f t="shared" ca="1" si="256"/>
        <v>1</v>
      </c>
    </row>
    <row r="16045" spans="52:54" ht="15.75" customHeight="1">
      <c r="AZ16045" s="138">
        <f t="shared" ca="1" si="254"/>
        <v>343000</v>
      </c>
      <c r="BA16045" s="138">
        <f t="shared" ca="1" si="255"/>
        <v>342999</v>
      </c>
      <c r="BB16045" s="138">
        <f t="shared" ca="1" si="256"/>
        <v>1</v>
      </c>
    </row>
    <row r="16046" spans="52:54" ht="15.75" customHeight="1">
      <c r="AZ16046" s="138">
        <f t="shared" ca="1" si="254"/>
        <v>344000</v>
      </c>
      <c r="BA16046" s="138">
        <f t="shared" ca="1" si="255"/>
        <v>343999</v>
      </c>
      <c r="BB16046" s="138">
        <f t="shared" ca="1" si="256"/>
        <v>1</v>
      </c>
    </row>
    <row r="16047" spans="52:54" ht="15.75" customHeight="1">
      <c r="AZ16047" s="138">
        <f t="shared" ca="1" si="254"/>
        <v>201000</v>
      </c>
      <c r="BA16047" s="138">
        <f t="shared" ca="1" si="255"/>
        <v>200999</v>
      </c>
      <c r="BB16047" s="138">
        <f t="shared" ca="1" si="256"/>
        <v>1</v>
      </c>
    </row>
    <row r="16048" spans="52:54" ht="15.75" customHeight="1">
      <c r="AZ16048" s="138">
        <f t="shared" ca="1" si="254"/>
        <v>321000</v>
      </c>
      <c r="BA16048" s="138">
        <f t="shared" ca="1" si="255"/>
        <v>320999</v>
      </c>
      <c r="BB16048" s="138">
        <f t="shared" ca="1" si="256"/>
        <v>1</v>
      </c>
    </row>
    <row r="16049" spans="52:54" ht="15.75" customHeight="1">
      <c r="AZ16049" s="138">
        <f t="shared" ca="1" si="254"/>
        <v>202000</v>
      </c>
      <c r="BA16049" s="138">
        <f t="shared" ca="1" si="255"/>
        <v>201999</v>
      </c>
      <c r="BB16049" s="138">
        <f t="shared" ca="1" si="256"/>
        <v>1</v>
      </c>
    </row>
    <row r="16050" spans="52:54" ht="15.75" customHeight="1">
      <c r="AZ16050" s="138">
        <f t="shared" ca="1" si="254"/>
        <v>173000</v>
      </c>
      <c r="BA16050" s="138">
        <f t="shared" ca="1" si="255"/>
        <v>172999</v>
      </c>
      <c r="BB16050" s="138">
        <f t="shared" ca="1" si="256"/>
        <v>1</v>
      </c>
    </row>
    <row r="16051" spans="52:54" ht="15.75" customHeight="1">
      <c r="AZ16051" s="138">
        <f t="shared" ca="1" si="254"/>
        <v>280000</v>
      </c>
      <c r="BA16051" s="138">
        <f t="shared" ca="1" si="255"/>
        <v>279999</v>
      </c>
      <c r="BB16051" s="138">
        <f t="shared" ca="1" si="256"/>
        <v>1</v>
      </c>
    </row>
    <row r="16052" spans="52:54" ht="15.75" customHeight="1">
      <c r="AZ16052" s="138">
        <f t="shared" ca="1" si="254"/>
        <v>218000</v>
      </c>
      <c r="BA16052" s="138">
        <f t="shared" ca="1" si="255"/>
        <v>217999</v>
      </c>
      <c r="BB16052" s="138">
        <f t="shared" ca="1" si="256"/>
        <v>1</v>
      </c>
    </row>
    <row r="16053" spans="52:54" ht="15.75" customHeight="1">
      <c r="AZ16053" s="138">
        <f t="shared" ca="1" si="254"/>
        <v>204000</v>
      </c>
      <c r="BA16053" s="138">
        <f t="shared" ca="1" si="255"/>
        <v>203999</v>
      </c>
      <c r="BB16053" s="138">
        <f t="shared" ca="1" si="256"/>
        <v>1</v>
      </c>
    </row>
    <row r="16054" spans="52:54" ht="15.75" customHeight="1">
      <c r="AZ16054" s="138">
        <f t="shared" ca="1" si="254"/>
        <v>141000</v>
      </c>
      <c r="BA16054" s="138">
        <f t="shared" ca="1" si="255"/>
        <v>140999</v>
      </c>
      <c r="BB16054" s="138">
        <f t="shared" ca="1" si="256"/>
        <v>1</v>
      </c>
    </row>
    <row r="16055" spans="52:54" ht="15.75" customHeight="1">
      <c r="AZ16055" s="138">
        <f t="shared" ca="1" si="254"/>
        <v>139000</v>
      </c>
      <c r="BA16055" s="138">
        <f t="shared" ca="1" si="255"/>
        <v>138999</v>
      </c>
      <c r="BB16055" s="138">
        <f t="shared" ca="1" si="256"/>
        <v>1</v>
      </c>
    </row>
    <row r="16056" spans="52:54" ht="15.75" customHeight="1">
      <c r="AZ16056" s="138">
        <f t="shared" ca="1" si="254"/>
        <v>316000</v>
      </c>
      <c r="BA16056" s="138">
        <f t="shared" ca="1" si="255"/>
        <v>315999</v>
      </c>
      <c r="BB16056" s="138">
        <f t="shared" ca="1" si="256"/>
        <v>1</v>
      </c>
    </row>
    <row r="16057" spans="52:54" ht="15.75" customHeight="1">
      <c r="AZ16057" s="138">
        <f t="shared" ca="1" si="254"/>
        <v>142000</v>
      </c>
      <c r="BA16057" s="138">
        <f t="shared" ca="1" si="255"/>
        <v>141999</v>
      </c>
      <c r="BB16057" s="138">
        <f t="shared" ca="1" si="256"/>
        <v>1</v>
      </c>
    </row>
    <row r="16058" spans="52:54" ht="15.75" customHeight="1">
      <c r="AZ16058" s="138">
        <f t="shared" ca="1" si="254"/>
        <v>316000</v>
      </c>
      <c r="BA16058" s="138">
        <f t="shared" ca="1" si="255"/>
        <v>315999</v>
      </c>
      <c r="BB16058" s="138">
        <f t="shared" ca="1" si="256"/>
        <v>1</v>
      </c>
    </row>
    <row r="16059" spans="52:54" ht="15.75" customHeight="1">
      <c r="AZ16059" s="138">
        <f t="shared" ca="1" si="254"/>
        <v>334000</v>
      </c>
      <c r="BA16059" s="138">
        <f t="shared" ca="1" si="255"/>
        <v>333999</v>
      </c>
      <c r="BB16059" s="138">
        <f t="shared" ca="1" si="256"/>
        <v>1</v>
      </c>
    </row>
    <row r="16060" spans="52:54" ht="15.75" customHeight="1">
      <c r="AZ16060" s="138">
        <f t="shared" ca="1" si="254"/>
        <v>256000</v>
      </c>
      <c r="BA16060" s="138">
        <f t="shared" ca="1" si="255"/>
        <v>255999</v>
      </c>
      <c r="BB16060" s="138">
        <f t="shared" ca="1" si="256"/>
        <v>1</v>
      </c>
    </row>
    <row r="16061" spans="52:54" ht="15.75" customHeight="1">
      <c r="AZ16061" s="138">
        <f t="shared" ca="1" si="254"/>
        <v>294000</v>
      </c>
      <c r="BA16061" s="138">
        <f t="shared" ca="1" si="255"/>
        <v>293999</v>
      </c>
      <c r="BB16061" s="138">
        <f t="shared" ca="1" si="256"/>
        <v>1</v>
      </c>
    </row>
    <row r="16062" spans="52:54" ht="15.75" customHeight="1">
      <c r="AZ16062" s="138">
        <f t="shared" ca="1" si="254"/>
        <v>170000</v>
      </c>
      <c r="BA16062" s="138">
        <f t="shared" ca="1" si="255"/>
        <v>169999</v>
      </c>
      <c r="BB16062" s="138">
        <f t="shared" ca="1" si="256"/>
        <v>1</v>
      </c>
    </row>
    <row r="16063" spans="52:54" ht="15.75" customHeight="1">
      <c r="AZ16063" s="138">
        <f t="shared" ca="1" si="254"/>
        <v>311000</v>
      </c>
      <c r="BA16063" s="138">
        <f t="shared" ca="1" si="255"/>
        <v>310999</v>
      </c>
      <c r="BB16063" s="138">
        <f t="shared" ca="1" si="256"/>
        <v>1</v>
      </c>
    </row>
    <row r="16064" spans="52:54" ht="15.75" customHeight="1">
      <c r="AZ16064" s="138">
        <f t="shared" ca="1" si="254"/>
        <v>364000</v>
      </c>
      <c r="BA16064" s="138">
        <f t="shared" ca="1" si="255"/>
        <v>363999</v>
      </c>
      <c r="BB16064" s="138">
        <f t="shared" ca="1" si="256"/>
        <v>1</v>
      </c>
    </row>
    <row r="16065" spans="52:54" ht="15.75" customHeight="1">
      <c r="AZ16065" s="138">
        <f t="shared" ca="1" si="254"/>
        <v>373000</v>
      </c>
      <c r="BA16065" s="138">
        <f t="shared" ca="1" si="255"/>
        <v>372999</v>
      </c>
      <c r="BB16065" s="138">
        <f t="shared" ca="1" si="256"/>
        <v>1</v>
      </c>
    </row>
    <row r="16066" spans="52:54" ht="15.75" customHeight="1">
      <c r="AZ16066" s="138">
        <f t="shared" ca="1" si="254"/>
        <v>373000</v>
      </c>
      <c r="BA16066" s="138">
        <f t="shared" ca="1" si="255"/>
        <v>372999</v>
      </c>
      <c r="BB16066" s="138">
        <f t="shared" ca="1" si="256"/>
        <v>1</v>
      </c>
    </row>
    <row r="16067" spans="52:54" ht="15.75" customHeight="1">
      <c r="AZ16067" s="138">
        <f t="shared" ca="1" si="254"/>
        <v>218000</v>
      </c>
      <c r="BA16067" s="138">
        <f t="shared" ca="1" si="255"/>
        <v>217999</v>
      </c>
      <c r="BB16067" s="138">
        <f t="shared" ca="1" si="256"/>
        <v>1</v>
      </c>
    </row>
    <row r="16068" spans="52:54" ht="15.75" customHeight="1">
      <c r="AZ16068" s="138">
        <f t="shared" ca="1" si="254"/>
        <v>153000</v>
      </c>
      <c r="BA16068" s="138">
        <f t="shared" ca="1" si="255"/>
        <v>152999</v>
      </c>
      <c r="BB16068" s="138">
        <f t="shared" ca="1" si="256"/>
        <v>1</v>
      </c>
    </row>
    <row r="16069" spans="52:54" ht="15.75" customHeight="1">
      <c r="AZ16069" s="138">
        <f t="shared" ref="AZ16069:AZ16323" ca="1" si="257">RANDBETWEEN(100,400)*1000</f>
        <v>145000</v>
      </c>
      <c r="BA16069" s="138">
        <f t="shared" ref="BA16069:BA16323" ca="1" si="258">+AZ16069-1</f>
        <v>144999</v>
      </c>
      <c r="BB16069" s="138">
        <f t="shared" ref="BB16069:BB16323" ca="1" si="259">+AZ16069-BA16069</f>
        <v>1</v>
      </c>
    </row>
    <row r="16070" spans="52:54" ht="15.75" customHeight="1">
      <c r="AZ16070" s="138">
        <f t="shared" ca="1" si="257"/>
        <v>119000</v>
      </c>
      <c r="BA16070" s="138">
        <f t="shared" ca="1" si="258"/>
        <v>118999</v>
      </c>
      <c r="BB16070" s="138">
        <f t="shared" ca="1" si="259"/>
        <v>1</v>
      </c>
    </row>
    <row r="16071" spans="52:54" ht="15.75" customHeight="1">
      <c r="AZ16071" s="138">
        <f t="shared" ca="1" si="257"/>
        <v>274000</v>
      </c>
      <c r="BA16071" s="138">
        <f t="shared" ca="1" si="258"/>
        <v>273999</v>
      </c>
      <c r="BB16071" s="138">
        <f t="shared" ca="1" si="259"/>
        <v>1</v>
      </c>
    </row>
    <row r="16072" spans="52:54" ht="15.75" customHeight="1">
      <c r="AZ16072" s="138">
        <f t="shared" ca="1" si="257"/>
        <v>274000</v>
      </c>
      <c r="BA16072" s="138">
        <f t="shared" ca="1" si="258"/>
        <v>273999</v>
      </c>
      <c r="BB16072" s="138">
        <f t="shared" ca="1" si="259"/>
        <v>1</v>
      </c>
    </row>
    <row r="16073" spans="52:54" ht="15.75" customHeight="1">
      <c r="AZ16073" s="138">
        <f t="shared" ca="1" si="257"/>
        <v>235000</v>
      </c>
      <c r="BA16073" s="138">
        <f t="shared" ca="1" si="258"/>
        <v>234999</v>
      </c>
      <c r="BB16073" s="138">
        <f t="shared" ca="1" si="259"/>
        <v>1</v>
      </c>
    </row>
    <row r="16074" spans="52:54" ht="15.75" customHeight="1">
      <c r="AZ16074" s="138">
        <f t="shared" ca="1" si="257"/>
        <v>198000</v>
      </c>
      <c r="BA16074" s="138">
        <f t="shared" ca="1" si="258"/>
        <v>197999</v>
      </c>
      <c r="BB16074" s="138">
        <f t="shared" ca="1" si="259"/>
        <v>1</v>
      </c>
    </row>
    <row r="16075" spans="52:54" ht="15.75" customHeight="1">
      <c r="AZ16075" s="138">
        <f t="shared" ca="1" si="257"/>
        <v>350000</v>
      </c>
      <c r="BA16075" s="138">
        <f t="shared" ca="1" si="258"/>
        <v>349999</v>
      </c>
      <c r="BB16075" s="138">
        <f t="shared" ca="1" si="259"/>
        <v>1</v>
      </c>
    </row>
    <row r="16076" spans="52:54" ht="15.75" customHeight="1">
      <c r="AZ16076" s="138">
        <f t="shared" ca="1" si="257"/>
        <v>241000</v>
      </c>
      <c r="BA16076" s="138">
        <f t="shared" ca="1" si="258"/>
        <v>240999</v>
      </c>
      <c r="BB16076" s="138">
        <f t="shared" ca="1" si="259"/>
        <v>1</v>
      </c>
    </row>
    <row r="16077" spans="52:54" ht="15.75" customHeight="1">
      <c r="AZ16077" s="138">
        <f t="shared" ca="1" si="257"/>
        <v>155000</v>
      </c>
      <c r="BA16077" s="138">
        <f t="shared" ca="1" si="258"/>
        <v>154999</v>
      </c>
      <c r="BB16077" s="138">
        <f t="shared" ca="1" si="259"/>
        <v>1</v>
      </c>
    </row>
    <row r="16078" spans="52:54" ht="15.75" customHeight="1">
      <c r="AZ16078" s="138">
        <f t="shared" ca="1" si="257"/>
        <v>140000</v>
      </c>
      <c r="BA16078" s="138">
        <f t="shared" ca="1" si="258"/>
        <v>139999</v>
      </c>
      <c r="BB16078" s="138">
        <f t="shared" ca="1" si="259"/>
        <v>1</v>
      </c>
    </row>
    <row r="16079" spans="52:54" ht="15.75" customHeight="1">
      <c r="AZ16079" s="138">
        <f t="shared" ca="1" si="257"/>
        <v>289000</v>
      </c>
      <c r="BA16079" s="138">
        <f t="shared" ca="1" si="258"/>
        <v>288999</v>
      </c>
      <c r="BB16079" s="138">
        <f t="shared" ca="1" si="259"/>
        <v>1</v>
      </c>
    </row>
    <row r="16080" spans="52:54" ht="15.75" customHeight="1">
      <c r="AZ16080" s="138">
        <f t="shared" ca="1" si="257"/>
        <v>278000</v>
      </c>
      <c r="BA16080" s="138">
        <f t="shared" ca="1" si="258"/>
        <v>277999</v>
      </c>
      <c r="BB16080" s="138">
        <f t="shared" ca="1" si="259"/>
        <v>1</v>
      </c>
    </row>
    <row r="16081" spans="52:54" ht="15.75" customHeight="1">
      <c r="AZ16081" s="138">
        <f t="shared" ca="1" si="257"/>
        <v>261000</v>
      </c>
      <c r="BA16081" s="138">
        <f t="shared" ca="1" si="258"/>
        <v>260999</v>
      </c>
      <c r="BB16081" s="138">
        <f t="shared" ca="1" si="259"/>
        <v>1</v>
      </c>
    </row>
    <row r="16082" spans="52:54" ht="15.75" customHeight="1">
      <c r="AZ16082" s="138">
        <f t="shared" ca="1" si="257"/>
        <v>311000</v>
      </c>
      <c r="BA16082" s="138">
        <f t="shared" ca="1" si="258"/>
        <v>310999</v>
      </c>
      <c r="BB16082" s="138">
        <f t="shared" ca="1" si="259"/>
        <v>1</v>
      </c>
    </row>
    <row r="16083" spans="52:54" ht="15.75" customHeight="1">
      <c r="AZ16083" s="138">
        <f t="shared" ca="1" si="257"/>
        <v>155000</v>
      </c>
      <c r="BA16083" s="138">
        <f t="shared" ca="1" si="258"/>
        <v>154999</v>
      </c>
      <c r="BB16083" s="138">
        <f t="shared" ca="1" si="259"/>
        <v>1</v>
      </c>
    </row>
    <row r="16084" spans="52:54" ht="15.75" customHeight="1">
      <c r="AZ16084" s="138">
        <f t="shared" ca="1" si="257"/>
        <v>163000</v>
      </c>
      <c r="BA16084" s="138">
        <f t="shared" ca="1" si="258"/>
        <v>162999</v>
      </c>
      <c r="BB16084" s="138">
        <f t="shared" ca="1" si="259"/>
        <v>1</v>
      </c>
    </row>
    <row r="16085" spans="52:54" ht="15.75" customHeight="1">
      <c r="AZ16085" s="138">
        <f t="shared" ca="1" si="257"/>
        <v>297000</v>
      </c>
      <c r="BA16085" s="138">
        <f t="shared" ca="1" si="258"/>
        <v>296999</v>
      </c>
      <c r="BB16085" s="138">
        <f t="shared" ca="1" si="259"/>
        <v>1</v>
      </c>
    </row>
    <row r="16086" spans="52:54" ht="15.75" customHeight="1">
      <c r="AZ16086" s="138">
        <f t="shared" ca="1" si="257"/>
        <v>205000</v>
      </c>
      <c r="BA16086" s="138">
        <f t="shared" ca="1" si="258"/>
        <v>204999</v>
      </c>
      <c r="BB16086" s="138">
        <f t="shared" ca="1" si="259"/>
        <v>1</v>
      </c>
    </row>
    <row r="16087" spans="52:54" ht="15.75" customHeight="1">
      <c r="AZ16087" s="138">
        <f t="shared" ca="1" si="257"/>
        <v>336000</v>
      </c>
      <c r="BA16087" s="138">
        <f t="shared" ca="1" si="258"/>
        <v>335999</v>
      </c>
      <c r="BB16087" s="138">
        <f t="shared" ca="1" si="259"/>
        <v>1</v>
      </c>
    </row>
    <row r="16088" spans="52:54" ht="15.75" customHeight="1">
      <c r="AZ16088" s="138">
        <f t="shared" ca="1" si="257"/>
        <v>392000</v>
      </c>
      <c r="BA16088" s="138">
        <f t="shared" ca="1" si="258"/>
        <v>391999</v>
      </c>
      <c r="BB16088" s="138">
        <f t="shared" ca="1" si="259"/>
        <v>1</v>
      </c>
    </row>
    <row r="16089" spans="52:54" ht="15.75" customHeight="1">
      <c r="AZ16089" s="138">
        <f t="shared" ca="1" si="257"/>
        <v>189000</v>
      </c>
      <c r="BA16089" s="138">
        <f t="shared" ca="1" si="258"/>
        <v>188999</v>
      </c>
      <c r="BB16089" s="138">
        <f t="shared" ca="1" si="259"/>
        <v>1</v>
      </c>
    </row>
    <row r="16090" spans="52:54" ht="15.75" customHeight="1">
      <c r="AZ16090" s="138">
        <f t="shared" ca="1" si="257"/>
        <v>389000</v>
      </c>
      <c r="BA16090" s="138">
        <f t="shared" ca="1" si="258"/>
        <v>388999</v>
      </c>
      <c r="BB16090" s="138">
        <f t="shared" ca="1" si="259"/>
        <v>1</v>
      </c>
    </row>
    <row r="16091" spans="52:54" ht="15.75" customHeight="1">
      <c r="AZ16091" s="138">
        <f t="shared" ca="1" si="257"/>
        <v>153000</v>
      </c>
      <c r="BA16091" s="138">
        <f t="shared" ca="1" si="258"/>
        <v>152999</v>
      </c>
      <c r="BB16091" s="138">
        <f t="shared" ca="1" si="259"/>
        <v>1</v>
      </c>
    </row>
    <row r="16092" spans="52:54" ht="15.75" customHeight="1">
      <c r="AZ16092" s="138">
        <f t="shared" ca="1" si="257"/>
        <v>247000</v>
      </c>
      <c r="BA16092" s="138">
        <f t="shared" ca="1" si="258"/>
        <v>246999</v>
      </c>
      <c r="BB16092" s="138">
        <f t="shared" ca="1" si="259"/>
        <v>1</v>
      </c>
    </row>
    <row r="16093" spans="52:54" ht="15.75" customHeight="1">
      <c r="AZ16093" s="138">
        <f t="shared" ca="1" si="257"/>
        <v>272000</v>
      </c>
      <c r="BA16093" s="138">
        <f t="shared" ca="1" si="258"/>
        <v>271999</v>
      </c>
      <c r="BB16093" s="138">
        <f t="shared" ca="1" si="259"/>
        <v>1</v>
      </c>
    </row>
    <row r="16094" spans="52:54" ht="15.75" customHeight="1">
      <c r="AZ16094" s="138">
        <f t="shared" ca="1" si="257"/>
        <v>292000</v>
      </c>
      <c r="BA16094" s="138">
        <f t="shared" ca="1" si="258"/>
        <v>291999</v>
      </c>
      <c r="BB16094" s="138">
        <f t="shared" ca="1" si="259"/>
        <v>1</v>
      </c>
    </row>
    <row r="16095" spans="52:54" ht="15.75" customHeight="1">
      <c r="AZ16095" s="138">
        <f t="shared" ca="1" si="257"/>
        <v>343000</v>
      </c>
      <c r="BA16095" s="138">
        <f t="shared" ca="1" si="258"/>
        <v>342999</v>
      </c>
      <c r="BB16095" s="138">
        <f t="shared" ca="1" si="259"/>
        <v>1</v>
      </c>
    </row>
    <row r="16096" spans="52:54" ht="15.75" customHeight="1">
      <c r="AZ16096" s="138">
        <f t="shared" ca="1" si="257"/>
        <v>240000</v>
      </c>
      <c r="BA16096" s="138">
        <f t="shared" ca="1" si="258"/>
        <v>239999</v>
      </c>
      <c r="BB16096" s="138">
        <f t="shared" ca="1" si="259"/>
        <v>1</v>
      </c>
    </row>
    <row r="16097" spans="52:54" ht="15.75" customHeight="1">
      <c r="AZ16097" s="138">
        <f t="shared" ca="1" si="257"/>
        <v>383000</v>
      </c>
      <c r="BA16097" s="138">
        <f t="shared" ca="1" si="258"/>
        <v>382999</v>
      </c>
      <c r="BB16097" s="138">
        <f t="shared" ca="1" si="259"/>
        <v>1</v>
      </c>
    </row>
    <row r="16098" spans="52:54" ht="15.75" customHeight="1">
      <c r="AZ16098" s="138">
        <f t="shared" ca="1" si="257"/>
        <v>370000</v>
      </c>
      <c r="BA16098" s="138">
        <f t="shared" ca="1" si="258"/>
        <v>369999</v>
      </c>
      <c r="BB16098" s="138">
        <f t="shared" ca="1" si="259"/>
        <v>1</v>
      </c>
    </row>
    <row r="16099" spans="52:54" ht="15.75" customHeight="1">
      <c r="AZ16099" s="138">
        <f t="shared" ca="1" si="257"/>
        <v>100000</v>
      </c>
      <c r="BA16099" s="138">
        <f t="shared" ca="1" si="258"/>
        <v>99999</v>
      </c>
      <c r="BB16099" s="138">
        <f t="shared" ca="1" si="259"/>
        <v>1</v>
      </c>
    </row>
    <row r="16100" spans="52:54" ht="15.75" customHeight="1">
      <c r="AZ16100" s="138">
        <f t="shared" ca="1" si="257"/>
        <v>122000</v>
      </c>
      <c r="BA16100" s="138">
        <f t="shared" ca="1" si="258"/>
        <v>121999</v>
      </c>
      <c r="BB16100" s="138">
        <f t="shared" ca="1" si="259"/>
        <v>1</v>
      </c>
    </row>
    <row r="16101" spans="52:54" ht="15.75" customHeight="1">
      <c r="AZ16101" s="138">
        <f t="shared" ca="1" si="257"/>
        <v>284000</v>
      </c>
      <c r="BA16101" s="138">
        <f t="shared" ca="1" si="258"/>
        <v>283999</v>
      </c>
      <c r="BB16101" s="138">
        <f t="shared" ca="1" si="259"/>
        <v>1</v>
      </c>
    </row>
    <row r="16102" spans="52:54" ht="15.75" customHeight="1">
      <c r="AZ16102" s="138">
        <f t="shared" ca="1" si="257"/>
        <v>176000</v>
      </c>
      <c r="BA16102" s="138">
        <f t="shared" ca="1" si="258"/>
        <v>175999</v>
      </c>
      <c r="BB16102" s="138">
        <f t="shared" ca="1" si="259"/>
        <v>1</v>
      </c>
    </row>
    <row r="16103" spans="52:54" ht="15.75" customHeight="1">
      <c r="AZ16103" s="138">
        <f t="shared" ca="1" si="257"/>
        <v>298000</v>
      </c>
      <c r="BA16103" s="138">
        <f t="shared" ca="1" si="258"/>
        <v>297999</v>
      </c>
      <c r="BB16103" s="138">
        <f t="shared" ca="1" si="259"/>
        <v>1</v>
      </c>
    </row>
    <row r="16104" spans="52:54" ht="15.75" customHeight="1">
      <c r="AZ16104" s="138">
        <f t="shared" ca="1" si="257"/>
        <v>358000</v>
      </c>
      <c r="BA16104" s="138">
        <f t="shared" ca="1" si="258"/>
        <v>357999</v>
      </c>
      <c r="BB16104" s="138">
        <f t="shared" ca="1" si="259"/>
        <v>1</v>
      </c>
    </row>
    <row r="16105" spans="52:54" ht="15.75" customHeight="1">
      <c r="AZ16105" s="138">
        <f t="shared" ca="1" si="257"/>
        <v>226000</v>
      </c>
      <c r="BA16105" s="138">
        <f t="shared" ca="1" si="258"/>
        <v>225999</v>
      </c>
      <c r="BB16105" s="138">
        <f t="shared" ca="1" si="259"/>
        <v>1</v>
      </c>
    </row>
    <row r="16106" spans="52:54" ht="15.75" customHeight="1">
      <c r="AZ16106" s="138">
        <f t="shared" ca="1" si="257"/>
        <v>147000</v>
      </c>
      <c r="BA16106" s="138">
        <f t="shared" ca="1" si="258"/>
        <v>146999</v>
      </c>
      <c r="BB16106" s="138">
        <f t="shared" ca="1" si="259"/>
        <v>1</v>
      </c>
    </row>
    <row r="16107" spans="52:54" ht="15.75" customHeight="1">
      <c r="AZ16107" s="138">
        <f t="shared" ca="1" si="257"/>
        <v>119000</v>
      </c>
      <c r="BA16107" s="138">
        <f t="shared" ca="1" si="258"/>
        <v>118999</v>
      </c>
      <c r="BB16107" s="138">
        <f t="shared" ca="1" si="259"/>
        <v>1</v>
      </c>
    </row>
    <row r="16108" spans="52:54" ht="15.75" customHeight="1">
      <c r="AZ16108" s="138">
        <f t="shared" ca="1" si="257"/>
        <v>133000</v>
      </c>
      <c r="BA16108" s="138">
        <f t="shared" ca="1" si="258"/>
        <v>132999</v>
      </c>
      <c r="BB16108" s="138">
        <f t="shared" ca="1" si="259"/>
        <v>1</v>
      </c>
    </row>
    <row r="16109" spans="52:54" ht="15.75" customHeight="1">
      <c r="AZ16109" s="138">
        <f t="shared" ca="1" si="257"/>
        <v>205000</v>
      </c>
      <c r="BA16109" s="138">
        <f t="shared" ca="1" si="258"/>
        <v>204999</v>
      </c>
      <c r="BB16109" s="138">
        <f t="shared" ca="1" si="259"/>
        <v>1</v>
      </c>
    </row>
    <row r="16110" spans="52:54" ht="15.75" customHeight="1">
      <c r="AZ16110" s="138">
        <f t="shared" ca="1" si="257"/>
        <v>191000</v>
      </c>
      <c r="BA16110" s="138">
        <f t="shared" ca="1" si="258"/>
        <v>190999</v>
      </c>
      <c r="BB16110" s="138">
        <f t="shared" ca="1" si="259"/>
        <v>1</v>
      </c>
    </row>
    <row r="16111" spans="52:54" ht="15.75" customHeight="1">
      <c r="AZ16111" s="138">
        <f t="shared" ca="1" si="257"/>
        <v>238000</v>
      </c>
      <c r="BA16111" s="138">
        <f t="shared" ca="1" si="258"/>
        <v>237999</v>
      </c>
      <c r="BB16111" s="138">
        <f t="shared" ca="1" si="259"/>
        <v>1</v>
      </c>
    </row>
    <row r="16112" spans="52:54" ht="15.75" customHeight="1">
      <c r="AZ16112" s="138">
        <f t="shared" ca="1" si="257"/>
        <v>278000</v>
      </c>
      <c r="BA16112" s="138">
        <f t="shared" ca="1" si="258"/>
        <v>277999</v>
      </c>
      <c r="BB16112" s="138">
        <f t="shared" ca="1" si="259"/>
        <v>1</v>
      </c>
    </row>
    <row r="16113" spans="52:54" ht="15.75" customHeight="1">
      <c r="AZ16113" s="138">
        <f t="shared" ca="1" si="257"/>
        <v>125000</v>
      </c>
      <c r="BA16113" s="138">
        <f t="shared" ca="1" si="258"/>
        <v>124999</v>
      </c>
      <c r="BB16113" s="138">
        <f t="shared" ca="1" si="259"/>
        <v>1</v>
      </c>
    </row>
    <row r="16114" spans="52:54" ht="15.75" customHeight="1">
      <c r="AZ16114" s="138">
        <f t="shared" ca="1" si="257"/>
        <v>362000</v>
      </c>
      <c r="BA16114" s="138">
        <f t="shared" ca="1" si="258"/>
        <v>361999</v>
      </c>
      <c r="BB16114" s="138">
        <f t="shared" ca="1" si="259"/>
        <v>1</v>
      </c>
    </row>
    <row r="16115" spans="52:54" ht="15.75" customHeight="1">
      <c r="AZ16115" s="138">
        <f t="shared" ca="1" si="257"/>
        <v>207000</v>
      </c>
      <c r="BA16115" s="138">
        <f t="shared" ca="1" si="258"/>
        <v>206999</v>
      </c>
      <c r="BB16115" s="138">
        <f t="shared" ca="1" si="259"/>
        <v>1</v>
      </c>
    </row>
    <row r="16116" spans="52:54" ht="15.75" customHeight="1">
      <c r="AZ16116" s="138">
        <f t="shared" ca="1" si="257"/>
        <v>195000</v>
      </c>
      <c r="BA16116" s="138">
        <f t="shared" ca="1" si="258"/>
        <v>194999</v>
      </c>
      <c r="BB16116" s="138">
        <f t="shared" ca="1" si="259"/>
        <v>1</v>
      </c>
    </row>
    <row r="16117" spans="52:54" ht="15.75" customHeight="1">
      <c r="AZ16117" s="138">
        <f t="shared" ca="1" si="257"/>
        <v>195000</v>
      </c>
      <c r="BA16117" s="138">
        <f t="shared" ca="1" si="258"/>
        <v>194999</v>
      </c>
      <c r="BB16117" s="138">
        <f t="shared" ca="1" si="259"/>
        <v>1</v>
      </c>
    </row>
    <row r="16118" spans="52:54" ht="15.75" customHeight="1">
      <c r="AZ16118" s="138">
        <f t="shared" ca="1" si="257"/>
        <v>202000</v>
      </c>
      <c r="BA16118" s="138">
        <f t="shared" ca="1" si="258"/>
        <v>201999</v>
      </c>
      <c r="BB16118" s="138">
        <f t="shared" ca="1" si="259"/>
        <v>1</v>
      </c>
    </row>
    <row r="16119" spans="52:54" ht="15.75" customHeight="1">
      <c r="AZ16119" s="138">
        <f t="shared" ca="1" si="257"/>
        <v>398000</v>
      </c>
      <c r="BA16119" s="138">
        <f t="shared" ca="1" si="258"/>
        <v>397999</v>
      </c>
      <c r="BB16119" s="138">
        <f t="shared" ca="1" si="259"/>
        <v>1</v>
      </c>
    </row>
    <row r="16120" spans="52:54" ht="15.75" customHeight="1">
      <c r="AZ16120" s="138">
        <f t="shared" ca="1" si="257"/>
        <v>125000</v>
      </c>
      <c r="BA16120" s="138">
        <f t="shared" ca="1" si="258"/>
        <v>124999</v>
      </c>
      <c r="BB16120" s="138">
        <f t="shared" ca="1" si="259"/>
        <v>1</v>
      </c>
    </row>
    <row r="16121" spans="52:54" ht="15.75" customHeight="1">
      <c r="AZ16121" s="138">
        <f t="shared" ca="1" si="257"/>
        <v>157000</v>
      </c>
      <c r="BA16121" s="138">
        <f t="shared" ca="1" si="258"/>
        <v>156999</v>
      </c>
      <c r="BB16121" s="138">
        <f t="shared" ca="1" si="259"/>
        <v>1</v>
      </c>
    </row>
    <row r="16122" spans="52:54" ht="15.75" customHeight="1">
      <c r="AZ16122" s="138">
        <f t="shared" ca="1" si="257"/>
        <v>314000</v>
      </c>
      <c r="BA16122" s="138">
        <f t="shared" ca="1" si="258"/>
        <v>313999</v>
      </c>
      <c r="BB16122" s="138">
        <f t="shared" ca="1" si="259"/>
        <v>1</v>
      </c>
    </row>
    <row r="16123" spans="52:54" ht="15.75" customHeight="1">
      <c r="AZ16123" s="138">
        <f t="shared" ca="1" si="257"/>
        <v>359000</v>
      </c>
      <c r="BA16123" s="138">
        <f t="shared" ca="1" si="258"/>
        <v>358999</v>
      </c>
      <c r="BB16123" s="138">
        <f t="shared" ca="1" si="259"/>
        <v>1</v>
      </c>
    </row>
    <row r="16124" spans="52:54" ht="15.75" customHeight="1">
      <c r="AZ16124" s="138">
        <f t="shared" ca="1" si="257"/>
        <v>179000</v>
      </c>
      <c r="BA16124" s="138">
        <f t="shared" ca="1" si="258"/>
        <v>178999</v>
      </c>
      <c r="BB16124" s="138">
        <f t="shared" ca="1" si="259"/>
        <v>1</v>
      </c>
    </row>
    <row r="16125" spans="52:54" ht="15.75" customHeight="1">
      <c r="AZ16125" s="138">
        <f t="shared" ca="1" si="257"/>
        <v>144000</v>
      </c>
      <c r="BA16125" s="138">
        <f t="shared" ca="1" si="258"/>
        <v>143999</v>
      </c>
      <c r="BB16125" s="138">
        <f t="shared" ca="1" si="259"/>
        <v>1</v>
      </c>
    </row>
    <row r="16126" spans="52:54" ht="15.75" customHeight="1">
      <c r="AZ16126" s="138">
        <f t="shared" ca="1" si="257"/>
        <v>313000</v>
      </c>
      <c r="BA16126" s="138">
        <f t="shared" ca="1" si="258"/>
        <v>312999</v>
      </c>
      <c r="BB16126" s="138">
        <f t="shared" ca="1" si="259"/>
        <v>1</v>
      </c>
    </row>
    <row r="16127" spans="52:54" ht="15.75" customHeight="1">
      <c r="AZ16127" s="138">
        <f t="shared" ca="1" si="257"/>
        <v>284000</v>
      </c>
      <c r="BA16127" s="138">
        <f t="shared" ca="1" si="258"/>
        <v>283999</v>
      </c>
      <c r="BB16127" s="138">
        <f t="shared" ca="1" si="259"/>
        <v>1</v>
      </c>
    </row>
    <row r="16128" spans="52:54" ht="15.75" customHeight="1">
      <c r="AZ16128" s="138">
        <f t="shared" ca="1" si="257"/>
        <v>193000</v>
      </c>
      <c r="BA16128" s="138">
        <f t="shared" ca="1" si="258"/>
        <v>192999</v>
      </c>
      <c r="BB16128" s="138">
        <f t="shared" ca="1" si="259"/>
        <v>1</v>
      </c>
    </row>
    <row r="16129" spans="52:54" ht="15.75" customHeight="1">
      <c r="AZ16129" s="138">
        <f t="shared" ca="1" si="257"/>
        <v>204000</v>
      </c>
      <c r="BA16129" s="138">
        <f t="shared" ca="1" si="258"/>
        <v>203999</v>
      </c>
      <c r="BB16129" s="138">
        <f t="shared" ca="1" si="259"/>
        <v>1</v>
      </c>
    </row>
    <row r="16130" spans="52:54" ht="15.75" customHeight="1">
      <c r="AZ16130" s="138">
        <f t="shared" ca="1" si="257"/>
        <v>210000</v>
      </c>
      <c r="BA16130" s="138">
        <f t="shared" ca="1" si="258"/>
        <v>209999</v>
      </c>
      <c r="BB16130" s="138">
        <f t="shared" ca="1" si="259"/>
        <v>1</v>
      </c>
    </row>
    <row r="16131" spans="52:54" ht="15.75" customHeight="1">
      <c r="AZ16131" s="138">
        <f t="shared" ca="1" si="257"/>
        <v>222000</v>
      </c>
      <c r="BA16131" s="138">
        <f t="shared" ca="1" si="258"/>
        <v>221999</v>
      </c>
      <c r="BB16131" s="138">
        <f t="shared" ca="1" si="259"/>
        <v>1</v>
      </c>
    </row>
    <row r="16132" spans="52:54" ht="15.75" customHeight="1">
      <c r="AZ16132" s="138">
        <f t="shared" ca="1" si="257"/>
        <v>162000</v>
      </c>
      <c r="BA16132" s="138">
        <f t="shared" ca="1" si="258"/>
        <v>161999</v>
      </c>
      <c r="BB16132" s="138">
        <f t="shared" ca="1" si="259"/>
        <v>1</v>
      </c>
    </row>
    <row r="16133" spans="52:54" ht="15.75" customHeight="1">
      <c r="AZ16133" s="138">
        <f t="shared" ca="1" si="257"/>
        <v>121000</v>
      </c>
      <c r="BA16133" s="138">
        <f t="shared" ca="1" si="258"/>
        <v>120999</v>
      </c>
      <c r="BB16133" s="138">
        <f t="shared" ca="1" si="259"/>
        <v>1</v>
      </c>
    </row>
    <row r="16134" spans="52:54" ht="15.75" customHeight="1">
      <c r="AZ16134" s="138">
        <f t="shared" ca="1" si="257"/>
        <v>380000</v>
      </c>
      <c r="BA16134" s="138">
        <f t="shared" ca="1" si="258"/>
        <v>379999</v>
      </c>
      <c r="BB16134" s="138">
        <f t="shared" ca="1" si="259"/>
        <v>1</v>
      </c>
    </row>
    <row r="16135" spans="52:54" ht="15.75" customHeight="1">
      <c r="AZ16135" s="138">
        <f t="shared" ca="1" si="257"/>
        <v>169000</v>
      </c>
      <c r="BA16135" s="138">
        <f t="shared" ca="1" si="258"/>
        <v>168999</v>
      </c>
      <c r="BB16135" s="138">
        <f t="shared" ca="1" si="259"/>
        <v>1</v>
      </c>
    </row>
    <row r="16136" spans="52:54" ht="15.75" customHeight="1">
      <c r="AZ16136" s="138">
        <f t="shared" ca="1" si="257"/>
        <v>234000</v>
      </c>
      <c r="BA16136" s="138">
        <f t="shared" ca="1" si="258"/>
        <v>233999</v>
      </c>
      <c r="BB16136" s="138">
        <f t="shared" ca="1" si="259"/>
        <v>1</v>
      </c>
    </row>
    <row r="16137" spans="52:54" ht="15.75" customHeight="1">
      <c r="AZ16137" s="138">
        <f t="shared" ca="1" si="257"/>
        <v>258000</v>
      </c>
      <c r="BA16137" s="138">
        <f t="shared" ca="1" si="258"/>
        <v>257999</v>
      </c>
      <c r="BB16137" s="138">
        <f t="shared" ca="1" si="259"/>
        <v>1</v>
      </c>
    </row>
    <row r="16138" spans="52:54" ht="15.75" customHeight="1">
      <c r="AZ16138" s="138">
        <f t="shared" ca="1" si="257"/>
        <v>388000</v>
      </c>
      <c r="BA16138" s="138">
        <f t="shared" ca="1" si="258"/>
        <v>387999</v>
      </c>
      <c r="BB16138" s="138">
        <f t="shared" ca="1" si="259"/>
        <v>1</v>
      </c>
    </row>
    <row r="16139" spans="52:54" ht="15.75" customHeight="1">
      <c r="AZ16139" s="138">
        <f t="shared" ca="1" si="257"/>
        <v>398000</v>
      </c>
      <c r="BA16139" s="138">
        <f t="shared" ca="1" si="258"/>
        <v>397999</v>
      </c>
      <c r="BB16139" s="138">
        <f t="shared" ca="1" si="259"/>
        <v>1</v>
      </c>
    </row>
    <row r="16140" spans="52:54" ht="15.75" customHeight="1">
      <c r="AZ16140" s="138">
        <f t="shared" ca="1" si="257"/>
        <v>126000</v>
      </c>
      <c r="BA16140" s="138">
        <f t="shared" ca="1" si="258"/>
        <v>125999</v>
      </c>
      <c r="BB16140" s="138">
        <f t="shared" ca="1" si="259"/>
        <v>1</v>
      </c>
    </row>
    <row r="16141" spans="52:54" ht="15.75" customHeight="1">
      <c r="AZ16141" s="138">
        <f t="shared" ca="1" si="257"/>
        <v>373000</v>
      </c>
      <c r="BA16141" s="138">
        <f t="shared" ca="1" si="258"/>
        <v>372999</v>
      </c>
      <c r="BB16141" s="138">
        <f t="shared" ca="1" si="259"/>
        <v>1</v>
      </c>
    </row>
    <row r="16142" spans="52:54" ht="15.75" customHeight="1">
      <c r="AZ16142" s="138">
        <f t="shared" ca="1" si="257"/>
        <v>211000</v>
      </c>
      <c r="BA16142" s="138">
        <f t="shared" ca="1" si="258"/>
        <v>210999</v>
      </c>
      <c r="BB16142" s="138">
        <f t="shared" ca="1" si="259"/>
        <v>1</v>
      </c>
    </row>
    <row r="16143" spans="52:54" ht="15.75" customHeight="1">
      <c r="AZ16143" s="138">
        <f t="shared" ca="1" si="257"/>
        <v>305000</v>
      </c>
      <c r="BA16143" s="138">
        <f t="shared" ca="1" si="258"/>
        <v>304999</v>
      </c>
      <c r="BB16143" s="138">
        <f t="shared" ca="1" si="259"/>
        <v>1</v>
      </c>
    </row>
    <row r="16144" spans="52:54" ht="15.75" customHeight="1">
      <c r="AZ16144" s="138">
        <f t="shared" ca="1" si="257"/>
        <v>262000</v>
      </c>
      <c r="BA16144" s="138">
        <f t="shared" ca="1" si="258"/>
        <v>261999</v>
      </c>
      <c r="BB16144" s="138">
        <f t="shared" ca="1" si="259"/>
        <v>1</v>
      </c>
    </row>
    <row r="16145" spans="52:54" ht="15.75" customHeight="1">
      <c r="AZ16145" s="138">
        <f t="shared" ca="1" si="257"/>
        <v>372000</v>
      </c>
      <c r="BA16145" s="138">
        <f t="shared" ca="1" si="258"/>
        <v>371999</v>
      </c>
      <c r="BB16145" s="138">
        <f t="shared" ca="1" si="259"/>
        <v>1</v>
      </c>
    </row>
    <row r="16146" spans="52:54" ht="15.75" customHeight="1">
      <c r="AZ16146" s="138">
        <f t="shared" ca="1" si="257"/>
        <v>280000</v>
      </c>
      <c r="BA16146" s="138">
        <f t="shared" ca="1" si="258"/>
        <v>279999</v>
      </c>
      <c r="BB16146" s="138">
        <f t="shared" ca="1" si="259"/>
        <v>1</v>
      </c>
    </row>
    <row r="16147" spans="52:54" ht="15.75" customHeight="1">
      <c r="AZ16147" s="138">
        <f t="shared" ca="1" si="257"/>
        <v>131000</v>
      </c>
      <c r="BA16147" s="138">
        <f t="shared" ca="1" si="258"/>
        <v>130999</v>
      </c>
      <c r="BB16147" s="138">
        <f t="shared" ca="1" si="259"/>
        <v>1</v>
      </c>
    </row>
    <row r="16148" spans="52:54" ht="15.75" customHeight="1">
      <c r="AZ16148" s="138">
        <f t="shared" ca="1" si="257"/>
        <v>222000</v>
      </c>
      <c r="BA16148" s="138">
        <f t="shared" ca="1" si="258"/>
        <v>221999</v>
      </c>
      <c r="BB16148" s="138">
        <f t="shared" ca="1" si="259"/>
        <v>1</v>
      </c>
    </row>
    <row r="16149" spans="52:54" ht="15.75" customHeight="1">
      <c r="AZ16149" s="138">
        <f t="shared" ca="1" si="257"/>
        <v>283000</v>
      </c>
      <c r="BA16149" s="138">
        <f t="shared" ca="1" si="258"/>
        <v>282999</v>
      </c>
      <c r="BB16149" s="138">
        <f t="shared" ca="1" si="259"/>
        <v>1</v>
      </c>
    </row>
    <row r="16150" spans="52:54" ht="15.75" customHeight="1">
      <c r="AZ16150" s="138">
        <f t="shared" ca="1" si="257"/>
        <v>303000</v>
      </c>
      <c r="BA16150" s="138">
        <f t="shared" ca="1" si="258"/>
        <v>302999</v>
      </c>
      <c r="BB16150" s="138">
        <f t="shared" ca="1" si="259"/>
        <v>1</v>
      </c>
    </row>
    <row r="16151" spans="52:54" ht="15.75" customHeight="1">
      <c r="AZ16151" s="138">
        <f t="shared" ca="1" si="257"/>
        <v>194000</v>
      </c>
      <c r="BA16151" s="138">
        <f t="shared" ca="1" si="258"/>
        <v>193999</v>
      </c>
      <c r="BB16151" s="138">
        <f t="shared" ca="1" si="259"/>
        <v>1</v>
      </c>
    </row>
    <row r="16152" spans="52:54" ht="15.75" customHeight="1">
      <c r="AZ16152" s="138">
        <f t="shared" ca="1" si="257"/>
        <v>283000</v>
      </c>
      <c r="BA16152" s="138">
        <f t="shared" ca="1" si="258"/>
        <v>282999</v>
      </c>
      <c r="BB16152" s="138">
        <f t="shared" ca="1" si="259"/>
        <v>1</v>
      </c>
    </row>
    <row r="16153" spans="52:54" ht="15.75" customHeight="1">
      <c r="AZ16153" s="138">
        <f t="shared" ca="1" si="257"/>
        <v>278000</v>
      </c>
      <c r="BA16153" s="138">
        <f t="shared" ca="1" si="258"/>
        <v>277999</v>
      </c>
      <c r="BB16153" s="138">
        <f t="shared" ca="1" si="259"/>
        <v>1</v>
      </c>
    </row>
    <row r="16154" spans="52:54" ht="15.75" customHeight="1">
      <c r="AZ16154" s="138">
        <f t="shared" ca="1" si="257"/>
        <v>161000</v>
      </c>
      <c r="BA16154" s="138">
        <f t="shared" ca="1" si="258"/>
        <v>160999</v>
      </c>
      <c r="BB16154" s="138">
        <f t="shared" ca="1" si="259"/>
        <v>1</v>
      </c>
    </row>
    <row r="16155" spans="52:54" ht="15.75" customHeight="1">
      <c r="AZ16155" s="138">
        <f t="shared" ca="1" si="257"/>
        <v>260000</v>
      </c>
      <c r="BA16155" s="138">
        <f t="shared" ca="1" si="258"/>
        <v>259999</v>
      </c>
      <c r="BB16155" s="138">
        <f t="shared" ca="1" si="259"/>
        <v>1</v>
      </c>
    </row>
    <row r="16156" spans="52:54" ht="15.75" customHeight="1">
      <c r="AZ16156" s="138">
        <f t="shared" ca="1" si="257"/>
        <v>153000</v>
      </c>
      <c r="BA16156" s="138">
        <f t="shared" ca="1" si="258"/>
        <v>152999</v>
      </c>
      <c r="BB16156" s="138">
        <f t="shared" ca="1" si="259"/>
        <v>1</v>
      </c>
    </row>
    <row r="16157" spans="52:54" ht="15.75" customHeight="1">
      <c r="AZ16157" s="138">
        <f t="shared" ca="1" si="257"/>
        <v>210000</v>
      </c>
      <c r="BA16157" s="138">
        <f t="shared" ca="1" si="258"/>
        <v>209999</v>
      </c>
      <c r="BB16157" s="138">
        <f t="shared" ca="1" si="259"/>
        <v>1</v>
      </c>
    </row>
    <row r="16158" spans="52:54" ht="15.75" customHeight="1">
      <c r="AZ16158" s="138">
        <f t="shared" ca="1" si="257"/>
        <v>233000</v>
      </c>
      <c r="BA16158" s="138">
        <f t="shared" ca="1" si="258"/>
        <v>232999</v>
      </c>
      <c r="BB16158" s="138">
        <f t="shared" ca="1" si="259"/>
        <v>1</v>
      </c>
    </row>
    <row r="16159" spans="52:54" ht="15.75" customHeight="1">
      <c r="AZ16159" s="138">
        <f t="shared" ca="1" si="257"/>
        <v>255000</v>
      </c>
      <c r="BA16159" s="138">
        <f t="shared" ca="1" si="258"/>
        <v>254999</v>
      </c>
      <c r="BB16159" s="138">
        <f t="shared" ca="1" si="259"/>
        <v>1</v>
      </c>
    </row>
    <row r="16160" spans="52:54" ht="15.75" customHeight="1">
      <c r="AZ16160" s="138">
        <f t="shared" ca="1" si="257"/>
        <v>261000</v>
      </c>
      <c r="BA16160" s="138">
        <f t="shared" ca="1" si="258"/>
        <v>260999</v>
      </c>
      <c r="BB16160" s="138">
        <f t="shared" ca="1" si="259"/>
        <v>1</v>
      </c>
    </row>
    <row r="16161" spans="52:54" ht="15.75" customHeight="1">
      <c r="AZ16161" s="138">
        <f t="shared" ca="1" si="257"/>
        <v>246000</v>
      </c>
      <c r="BA16161" s="138">
        <f t="shared" ca="1" si="258"/>
        <v>245999</v>
      </c>
      <c r="BB16161" s="138">
        <f t="shared" ca="1" si="259"/>
        <v>1</v>
      </c>
    </row>
    <row r="16162" spans="52:54" ht="15.75" customHeight="1">
      <c r="AZ16162" s="138">
        <f t="shared" ca="1" si="257"/>
        <v>159000</v>
      </c>
      <c r="BA16162" s="138">
        <f t="shared" ca="1" si="258"/>
        <v>158999</v>
      </c>
      <c r="BB16162" s="138">
        <f t="shared" ca="1" si="259"/>
        <v>1</v>
      </c>
    </row>
    <row r="16163" spans="52:54" ht="15.75" customHeight="1">
      <c r="AZ16163" s="138">
        <f t="shared" ca="1" si="257"/>
        <v>391000</v>
      </c>
      <c r="BA16163" s="138">
        <f t="shared" ca="1" si="258"/>
        <v>390999</v>
      </c>
      <c r="BB16163" s="138">
        <f t="shared" ca="1" si="259"/>
        <v>1</v>
      </c>
    </row>
    <row r="16164" spans="52:54" ht="15.75" customHeight="1">
      <c r="AZ16164" s="138">
        <f t="shared" ca="1" si="257"/>
        <v>329000</v>
      </c>
      <c r="BA16164" s="138">
        <f t="shared" ca="1" si="258"/>
        <v>328999</v>
      </c>
      <c r="BB16164" s="138">
        <f t="shared" ca="1" si="259"/>
        <v>1</v>
      </c>
    </row>
    <row r="16165" spans="52:54" ht="15.75" customHeight="1">
      <c r="AZ16165" s="138">
        <f t="shared" ca="1" si="257"/>
        <v>233000</v>
      </c>
      <c r="BA16165" s="138">
        <f t="shared" ca="1" si="258"/>
        <v>232999</v>
      </c>
      <c r="BB16165" s="138">
        <f t="shared" ca="1" si="259"/>
        <v>1</v>
      </c>
    </row>
    <row r="16166" spans="52:54" ht="15.75" customHeight="1">
      <c r="AZ16166" s="138">
        <f t="shared" ca="1" si="257"/>
        <v>339000</v>
      </c>
      <c r="BA16166" s="138">
        <f t="shared" ca="1" si="258"/>
        <v>338999</v>
      </c>
      <c r="BB16166" s="138">
        <f t="shared" ca="1" si="259"/>
        <v>1</v>
      </c>
    </row>
    <row r="16167" spans="52:54" ht="15.75" customHeight="1">
      <c r="AZ16167" s="138">
        <f t="shared" ca="1" si="257"/>
        <v>284000</v>
      </c>
      <c r="BA16167" s="138">
        <f t="shared" ca="1" si="258"/>
        <v>283999</v>
      </c>
      <c r="BB16167" s="138">
        <f t="shared" ca="1" si="259"/>
        <v>1</v>
      </c>
    </row>
    <row r="16168" spans="52:54" ht="15.75" customHeight="1">
      <c r="AZ16168" s="138">
        <f t="shared" ca="1" si="257"/>
        <v>257000</v>
      </c>
      <c r="BA16168" s="138">
        <f t="shared" ca="1" si="258"/>
        <v>256999</v>
      </c>
      <c r="BB16168" s="138">
        <f t="shared" ca="1" si="259"/>
        <v>1</v>
      </c>
    </row>
    <row r="16169" spans="52:54" ht="15.75" customHeight="1">
      <c r="AZ16169" s="138">
        <f t="shared" ca="1" si="257"/>
        <v>366000</v>
      </c>
      <c r="BA16169" s="138">
        <f t="shared" ca="1" si="258"/>
        <v>365999</v>
      </c>
      <c r="BB16169" s="138">
        <f t="shared" ca="1" si="259"/>
        <v>1</v>
      </c>
    </row>
    <row r="16170" spans="52:54" ht="15.75" customHeight="1">
      <c r="AZ16170" s="138">
        <f t="shared" ca="1" si="257"/>
        <v>149000</v>
      </c>
      <c r="BA16170" s="138">
        <f t="shared" ca="1" si="258"/>
        <v>148999</v>
      </c>
      <c r="BB16170" s="138">
        <f t="shared" ca="1" si="259"/>
        <v>1</v>
      </c>
    </row>
    <row r="16171" spans="52:54" ht="15.75" customHeight="1">
      <c r="AZ16171" s="138">
        <f t="shared" ca="1" si="257"/>
        <v>237000</v>
      </c>
      <c r="BA16171" s="138">
        <f t="shared" ca="1" si="258"/>
        <v>236999</v>
      </c>
      <c r="BB16171" s="138">
        <f t="shared" ca="1" si="259"/>
        <v>1</v>
      </c>
    </row>
    <row r="16172" spans="52:54" ht="15.75" customHeight="1">
      <c r="AZ16172" s="138">
        <f t="shared" ca="1" si="257"/>
        <v>255000</v>
      </c>
      <c r="BA16172" s="138">
        <f t="shared" ca="1" si="258"/>
        <v>254999</v>
      </c>
      <c r="BB16172" s="138">
        <f t="shared" ca="1" si="259"/>
        <v>1</v>
      </c>
    </row>
    <row r="16173" spans="52:54" ht="15.75" customHeight="1">
      <c r="AZ16173" s="138">
        <f t="shared" ca="1" si="257"/>
        <v>221000</v>
      </c>
      <c r="BA16173" s="138">
        <f t="shared" ca="1" si="258"/>
        <v>220999</v>
      </c>
      <c r="BB16173" s="138">
        <f t="shared" ca="1" si="259"/>
        <v>1</v>
      </c>
    </row>
    <row r="16174" spans="52:54" ht="15.75" customHeight="1">
      <c r="AZ16174" s="138">
        <f t="shared" ca="1" si="257"/>
        <v>158000</v>
      </c>
      <c r="BA16174" s="138">
        <f t="shared" ca="1" si="258"/>
        <v>157999</v>
      </c>
      <c r="BB16174" s="138">
        <f t="shared" ca="1" si="259"/>
        <v>1</v>
      </c>
    </row>
    <row r="16175" spans="52:54" ht="15.75" customHeight="1">
      <c r="AZ16175" s="138">
        <f t="shared" ca="1" si="257"/>
        <v>392000</v>
      </c>
      <c r="BA16175" s="138">
        <f t="shared" ca="1" si="258"/>
        <v>391999</v>
      </c>
      <c r="BB16175" s="138">
        <f t="shared" ca="1" si="259"/>
        <v>1</v>
      </c>
    </row>
    <row r="16176" spans="52:54" ht="15.75" customHeight="1">
      <c r="AZ16176" s="138">
        <f t="shared" ca="1" si="257"/>
        <v>301000</v>
      </c>
      <c r="BA16176" s="138">
        <f t="shared" ca="1" si="258"/>
        <v>300999</v>
      </c>
      <c r="BB16176" s="138">
        <f t="shared" ca="1" si="259"/>
        <v>1</v>
      </c>
    </row>
    <row r="16177" spans="52:54" ht="15.75" customHeight="1">
      <c r="AZ16177" s="138">
        <f t="shared" ca="1" si="257"/>
        <v>191000</v>
      </c>
      <c r="BA16177" s="138">
        <f t="shared" ca="1" si="258"/>
        <v>190999</v>
      </c>
      <c r="BB16177" s="138">
        <f t="shared" ca="1" si="259"/>
        <v>1</v>
      </c>
    </row>
    <row r="16178" spans="52:54" ht="15.75" customHeight="1">
      <c r="AZ16178" s="138">
        <f t="shared" ca="1" si="257"/>
        <v>204000</v>
      </c>
      <c r="BA16178" s="138">
        <f t="shared" ca="1" si="258"/>
        <v>203999</v>
      </c>
      <c r="BB16178" s="138">
        <f t="shared" ca="1" si="259"/>
        <v>1</v>
      </c>
    </row>
    <row r="16179" spans="52:54" ht="15.75" customHeight="1">
      <c r="AZ16179" s="138">
        <f t="shared" ca="1" si="257"/>
        <v>168000</v>
      </c>
      <c r="BA16179" s="138">
        <f t="shared" ca="1" si="258"/>
        <v>167999</v>
      </c>
      <c r="BB16179" s="138">
        <f t="shared" ca="1" si="259"/>
        <v>1</v>
      </c>
    </row>
    <row r="16180" spans="52:54" ht="15.75" customHeight="1">
      <c r="AZ16180" s="138">
        <f t="shared" ca="1" si="257"/>
        <v>194000</v>
      </c>
      <c r="BA16180" s="138">
        <f t="shared" ca="1" si="258"/>
        <v>193999</v>
      </c>
      <c r="BB16180" s="138">
        <f t="shared" ca="1" si="259"/>
        <v>1</v>
      </c>
    </row>
    <row r="16181" spans="52:54" ht="15.75" customHeight="1">
      <c r="AZ16181" s="138">
        <f t="shared" ca="1" si="257"/>
        <v>130000</v>
      </c>
      <c r="BA16181" s="138">
        <f t="shared" ca="1" si="258"/>
        <v>129999</v>
      </c>
      <c r="BB16181" s="138">
        <f t="shared" ca="1" si="259"/>
        <v>1</v>
      </c>
    </row>
    <row r="16182" spans="52:54" ht="15.75" customHeight="1">
      <c r="AZ16182" s="138">
        <f t="shared" ca="1" si="257"/>
        <v>362000</v>
      </c>
      <c r="BA16182" s="138">
        <f t="shared" ca="1" si="258"/>
        <v>361999</v>
      </c>
      <c r="BB16182" s="138">
        <f t="shared" ca="1" si="259"/>
        <v>1</v>
      </c>
    </row>
    <row r="16183" spans="52:54" ht="15.75" customHeight="1">
      <c r="AZ16183" s="138">
        <f t="shared" ca="1" si="257"/>
        <v>174000</v>
      </c>
      <c r="BA16183" s="138">
        <f t="shared" ca="1" si="258"/>
        <v>173999</v>
      </c>
      <c r="BB16183" s="138">
        <f t="shared" ca="1" si="259"/>
        <v>1</v>
      </c>
    </row>
    <row r="16184" spans="52:54" ht="15.75" customHeight="1">
      <c r="AZ16184" s="138">
        <f t="shared" ca="1" si="257"/>
        <v>332000</v>
      </c>
      <c r="BA16184" s="138">
        <f t="shared" ca="1" si="258"/>
        <v>331999</v>
      </c>
      <c r="BB16184" s="138">
        <f t="shared" ca="1" si="259"/>
        <v>1</v>
      </c>
    </row>
    <row r="16185" spans="52:54" ht="15.75" customHeight="1">
      <c r="AZ16185" s="138">
        <f t="shared" ca="1" si="257"/>
        <v>100000</v>
      </c>
      <c r="BA16185" s="138">
        <f t="shared" ca="1" si="258"/>
        <v>99999</v>
      </c>
      <c r="BB16185" s="138">
        <f t="shared" ca="1" si="259"/>
        <v>1</v>
      </c>
    </row>
    <row r="16186" spans="52:54" ht="15.75" customHeight="1">
      <c r="AZ16186" s="138">
        <f t="shared" ca="1" si="257"/>
        <v>320000</v>
      </c>
      <c r="BA16186" s="138">
        <f t="shared" ca="1" si="258"/>
        <v>319999</v>
      </c>
      <c r="BB16186" s="138">
        <f t="shared" ca="1" si="259"/>
        <v>1</v>
      </c>
    </row>
    <row r="16187" spans="52:54" ht="15.75" customHeight="1">
      <c r="AZ16187" s="138">
        <f t="shared" ca="1" si="257"/>
        <v>219000</v>
      </c>
      <c r="BA16187" s="138">
        <f t="shared" ca="1" si="258"/>
        <v>218999</v>
      </c>
      <c r="BB16187" s="138">
        <f t="shared" ca="1" si="259"/>
        <v>1</v>
      </c>
    </row>
    <row r="16188" spans="52:54" ht="15.75" customHeight="1">
      <c r="AZ16188" s="138">
        <f t="shared" ca="1" si="257"/>
        <v>123000</v>
      </c>
      <c r="BA16188" s="138">
        <f t="shared" ca="1" si="258"/>
        <v>122999</v>
      </c>
      <c r="BB16188" s="138">
        <f t="shared" ca="1" si="259"/>
        <v>1</v>
      </c>
    </row>
    <row r="16189" spans="52:54" ht="15.75" customHeight="1">
      <c r="AZ16189" s="138">
        <f t="shared" ca="1" si="257"/>
        <v>106000</v>
      </c>
      <c r="BA16189" s="138">
        <f t="shared" ca="1" si="258"/>
        <v>105999</v>
      </c>
      <c r="BB16189" s="138">
        <f t="shared" ca="1" si="259"/>
        <v>1</v>
      </c>
    </row>
    <row r="16190" spans="52:54" ht="15.75" customHeight="1">
      <c r="AZ16190" s="138">
        <f t="shared" ca="1" si="257"/>
        <v>203000</v>
      </c>
      <c r="BA16190" s="138">
        <f t="shared" ca="1" si="258"/>
        <v>202999</v>
      </c>
      <c r="BB16190" s="138">
        <f t="shared" ca="1" si="259"/>
        <v>1</v>
      </c>
    </row>
    <row r="16191" spans="52:54" ht="15.75" customHeight="1">
      <c r="AZ16191" s="138">
        <f t="shared" ca="1" si="257"/>
        <v>348000</v>
      </c>
      <c r="BA16191" s="138">
        <f t="shared" ca="1" si="258"/>
        <v>347999</v>
      </c>
      <c r="BB16191" s="138">
        <f t="shared" ca="1" si="259"/>
        <v>1</v>
      </c>
    </row>
    <row r="16192" spans="52:54" ht="15.75" customHeight="1">
      <c r="AZ16192" s="138">
        <f t="shared" ca="1" si="257"/>
        <v>114000</v>
      </c>
      <c r="BA16192" s="138">
        <f t="shared" ca="1" si="258"/>
        <v>113999</v>
      </c>
      <c r="BB16192" s="138">
        <f t="shared" ca="1" si="259"/>
        <v>1</v>
      </c>
    </row>
    <row r="16193" spans="52:54" ht="15.75" customHeight="1">
      <c r="AZ16193" s="138">
        <f t="shared" ca="1" si="257"/>
        <v>310000</v>
      </c>
      <c r="BA16193" s="138">
        <f t="shared" ca="1" si="258"/>
        <v>309999</v>
      </c>
      <c r="BB16193" s="138">
        <f t="shared" ca="1" si="259"/>
        <v>1</v>
      </c>
    </row>
    <row r="16194" spans="52:54" ht="15.75" customHeight="1">
      <c r="AZ16194" s="138">
        <f t="shared" ca="1" si="257"/>
        <v>384000</v>
      </c>
      <c r="BA16194" s="138">
        <f t="shared" ca="1" si="258"/>
        <v>383999</v>
      </c>
      <c r="BB16194" s="138">
        <f t="shared" ca="1" si="259"/>
        <v>1</v>
      </c>
    </row>
    <row r="16195" spans="52:54" ht="15.75" customHeight="1">
      <c r="AZ16195" s="138">
        <f t="shared" ca="1" si="257"/>
        <v>187000</v>
      </c>
      <c r="BA16195" s="138">
        <f t="shared" ca="1" si="258"/>
        <v>186999</v>
      </c>
      <c r="BB16195" s="138">
        <f t="shared" ca="1" si="259"/>
        <v>1</v>
      </c>
    </row>
    <row r="16196" spans="52:54" ht="15.75" customHeight="1">
      <c r="AZ16196" s="138">
        <f t="shared" ca="1" si="257"/>
        <v>187000</v>
      </c>
      <c r="BA16196" s="138">
        <f t="shared" ca="1" si="258"/>
        <v>186999</v>
      </c>
      <c r="BB16196" s="138">
        <f t="shared" ca="1" si="259"/>
        <v>1</v>
      </c>
    </row>
    <row r="16197" spans="52:54" ht="15.75" customHeight="1">
      <c r="AZ16197" s="138">
        <f t="shared" ca="1" si="257"/>
        <v>120000</v>
      </c>
      <c r="BA16197" s="138">
        <f t="shared" ca="1" si="258"/>
        <v>119999</v>
      </c>
      <c r="BB16197" s="138">
        <f t="shared" ca="1" si="259"/>
        <v>1</v>
      </c>
    </row>
    <row r="16198" spans="52:54" ht="15.75" customHeight="1">
      <c r="AZ16198" s="138">
        <f t="shared" ca="1" si="257"/>
        <v>205000</v>
      </c>
      <c r="BA16198" s="138">
        <f t="shared" ca="1" si="258"/>
        <v>204999</v>
      </c>
      <c r="BB16198" s="138">
        <f t="shared" ca="1" si="259"/>
        <v>1</v>
      </c>
    </row>
    <row r="16199" spans="52:54" ht="15.75" customHeight="1">
      <c r="AZ16199" s="138">
        <f t="shared" ca="1" si="257"/>
        <v>217000</v>
      </c>
      <c r="BA16199" s="138">
        <f t="shared" ca="1" si="258"/>
        <v>216999</v>
      </c>
      <c r="BB16199" s="138">
        <f t="shared" ca="1" si="259"/>
        <v>1</v>
      </c>
    </row>
    <row r="16200" spans="52:54" ht="15.75" customHeight="1">
      <c r="AZ16200" s="138">
        <f t="shared" ca="1" si="257"/>
        <v>179000</v>
      </c>
      <c r="BA16200" s="138">
        <f t="shared" ca="1" si="258"/>
        <v>178999</v>
      </c>
      <c r="BB16200" s="138">
        <f t="shared" ca="1" si="259"/>
        <v>1</v>
      </c>
    </row>
    <row r="16201" spans="52:54" ht="15.75" customHeight="1">
      <c r="AZ16201" s="138">
        <f t="shared" ca="1" si="257"/>
        <v>292000</v>
      </c>
      <c r="BA16201" s="138">
        <f t="shared" ca="1" si="258"/>
        <v>291999</v>
      </c>
      <c r="BB16201" s="138">
        <f t="shared" ca="1" si="259"/>
        <v>1</v>
      </c>
    </row>
    <row r="16202" spans="52:54" ht="15.75" customHeight="1">
      <c r="AZ16202" s="138">
        <f t="shared" ca="1" si="257"/>
        <v>163000</v>
      </c>
      <c r="BA16202" s="138">
        <f t="shared" ca="1" si="258"/>
        <v>162999</v>
      </c>
      <c r="BB16202" s="138">
        <f t="shared" ca="1" si="259"/>
        <v>1</v>
      </c>
    </row>
    <row r="16203" spans="52:54" ht="15.75" customHeight="1">
      <c r="AZ16203" s="138">
        <f t="shared" ca="1" si="257"/>
        <v>199000</v>
      </c>
      <c r="BA16203" s="138">
        <f t="shared" ca="1" si="258"/>
        <v>198999</v>
      </c>
      <c r="BB16203" s="138">
        <f t="shared" ca="1" si="259"/>
        <v>1</v>
      </c>
    </row>
    <row r="16204" spans="52:54" ht="15.75" customHeight="1">
      <c r="AZ16204" s="138">
        <f t="shared" ca="1" si="257"/>
        <v>393000</v>
      </c>
      <c r="BA16204" s="138">
        <f t="shared" ca="1" si="258"/>
        <v>392999</v>
      </c>
      <c r="BB16204" s="138">
        <f t="shared" ca="1" si="259"/>
        <v>1</v>
      </c>
    </row>
    <row r="16205" spans="52:54" ht="15.75" customHeight="1">
      <c r="AZ16205" s="138">
        <f t="shared" ca="1" si="257"/>
        <v>266000</v>
      </c>
      <c r="BA16205" s="138">
        <f t="shared" ca="1" si="258"/>
        <v>265999</v>
      </c>
      <c r="BB16205" s="138">
        <f t="shared" ca="1" si="259"/>
        <v>1</v>
      </c>
    </row>
    <row r="16206" spans="52:54" ht="15.75" customHeight="1">
      <c r="AZ16206" s="138">
        <f t="shared" ca="1" si="257"/>
        <v>242000</v>
      </c>
      <c r="BA16206" s="138">
        <f t="shared" ca="1" si="258"/>
        <v>241999</v>
      </c>
      <c r="BB16206" s="138">
        <f t="shared" ca="1" si="259"/>
        <v>1</v>
      </c>
    </row>
    <row r="16207" spans="52:54" ht="15.75" customHeight="1">
      <c r="AZ16207" s="138">
        <f t="shared" ca="1" si="257"/>
        <v>110000</v>
      </c>
      <c r="BA16207" s="138">
        <f t="shared" ca="1" si="258"/>
        <v>109999</v>
      </c>
      <c r="BB16207" s="138">
        <f t="shared" ca="1" si="259"/>
        <v>1</v>
      </c>
    </row>
    <row r="16208" spans="52:54" ht="15.75" customHeight="1">
      <c r="AZ16208" s="138">
        <f t="shared" ca="1" si="257"/>
        <v>355000</v>
      </c>
      <c r="BA16208" s="138">
        <f t="shared" ca="1" si="258"/>
        <v>354999</v>
      </c>
      <c r="BB16208" s="138">
        <f t="shared" ca="1" si="259"/>
        <v>1</v>
      </c>
    </row>
    <row r="16209" spans="52:54" ht="15.75" customHeight="1">
      <c r="AZ16209" s="138">
        <f t="shared" ca="1" si="257"/>
        <v>231000</v>
      </c>
      <c r="BA16209" s="138">
        <f t="shared" ca="1" si="258"/>
        <v>230999</v>
      </c>
      <c r="BB16209" s="138">
        <f t="shared" ca="1" si="259"/>
        <v>1</v>
      </c>
    </row>
    <row r="16210" spans="52:54" ht="15.75" customHeight="1">
      <c r="AZ16210" s="138">
        <f t="shared" ca="1" si="257"/>
        <v>390000</v>
      </c>
      <c r="BA16210" s="138">
        <f t="shared" ca="1" si="258"/>
        <v>389999</v>
      </c>
      <c r="BB16210" s="138">
        <f t="shared" ca="1" si="259"/>
        <v>1</v>
      </c>
    </row>
    <row r="16211" spans="52:54" ht="15.75" customHeight="1">
      <c r="AZ16211" s="138">
        <f t="shared" ca="1" si="257"/>
        <v>348000</v>
      </c>
      <c r="BA16211" s="138">
        <f t="shared" ca="1" si="258"/>
        <v>347999</v>
      </c>
      <c r="BB16211" s="138">
        <f t="shared" ca="1" si="259"/>
        <v>1</v>
      </c>
    </row>
    <row r="16212" spans="52:54" ht="15.75" customHeight="1">
      <c r="AZ16212" s="138">
        <f t="shared" ca="1" si="257"/>
        <v>345000</v>
      </c>
      <c r="BA16212" s="138">
        <f t="shared" ca="1" si="258"/>
        <v>344999</v>
      </c>
      <c r="BB16212" s="138">
        <f t="shared" ca="1" si="259"/>
        <v>1</v>
      </c>
    </row>
    <row r="16213" spans="52:54" ht="15.75" customHeight="1">
      <c r="AZ16213" s="138">
        <f t="shared" ca="1" si="257"/>
        <v>380000</v>
      </c>
      <c r="BA16213" s="138">
        <f t="shared" ca="1" si="258"/>
        <v>379999</v>
      </c>
      <c r="BB16213" s="138">
        <f t="shared" ca="1" si="259"/>
        <v>1</v>
      </c>
    </row>
    <row r="16214" spans="52:54" ht="15.75" customHeight="1">
      <c r="AZ16214" s="138">
        <f t="shared" ca="1" si="257"/>
        <v>243000</v>
      </c>
      <c r="BA16214" s="138">
        <f t="shared" ca="1" si="258"/>
        <v>242999</v>
      </c>
      <c r="BB16214" s="138">
        <f t="shared" ca="1" si="259"/>
        <v>1</v>
      </c>
    </row>
    <row r="16215" spans="52:54" ht="15.75" customHeight="1">
      <c r="AZ16215" s="138">
        <f t="shared" ca="1" si="257"/>
        <v>188000</v>
      </c>
      <c r="BA16215" s="138">
        <f t="shared" ca="1" si="258"/>
        <v>187999</v>
      </c>
      <c r="BB16215" s="138">
        <f t="shared" ca="1" si="259"/>
        <v>1</v>
      </c>
    </row>
    <row r="16216" spans="52:54" ht="15.75" customHeight="1">
      <c r="AZ16216" s="138">
        <f t="shared" ca="1" si="257"/>
        <v>280000</v>
      </c>
      <c r="BA16216" s="138">
        <f t="shared" ca="1" si="258"/>
        <v>279999</v>
      </c>
      <c r="BB16216" s="138">
        <f t="shared" ca="1" si="259"/>
        <v>1</v>
      </c>
    </row>
    <row r="16217" spans="52:54" ht="15.75" customHeight="1">
      <c r="AZ16217" s="138">
        <f t="shared" ca="1" si="257"/>
        <v>316000</v>
      </c>
      <c r="BA16217" s="138">
        <f t="shared" ca="1" si="258"/>
        <v>315999</v>
      </c>
      <c r="BB16217" s="138">
        <f t="shared" ca="1" si="259"/>
        <v>1</v>
      </c>
    </row>
    <row r="16218" spans="52:54" ht="15.75" customHeight="1">
      <c r="AZ16218" s="138">
        <f t="shared" ca="1" si="257"/>
        <v>298000</v>
      </c>
      <c r="BA16218" s="138">
        <f t="shared" ca="1" si="258"/>
        <v>297999</v>
      </c>
      <c r="BB16218" s="138">
        <f t="shared" ca="1" si="259"/>
        <v>1</v>
      </c>
    </row>
    <row r="16219" spans="52:54" ht="15.75" customHeight="1">
      <c r="AZ16219" s="138">
        <f t="shared" ca="1" si="257"/>
        <v>351000</v>
      </c>
      <c r="BA16219" s="138">
        <f t="shared" ca="1" si="258"/>
        <v>350999</v>
      </c>
      <c r="BB16219" s="138">
        <f t="shared" ca="1" si="259"/>
        <v>1</v>
      </c>
    </row>
    <row r="16220" spans="52:54" ht="15.75" customHeight="1">
      <c r="AZ16220" s="138">
        <f t="shared" ca="1" si="257"/>
        <v>348000</v>
      </c>
      <c r="BA16220" s="138">
        <f t="shared" ca="1" si="258"/>
        <v>347999</v>
      </c>
      <c r="BB16220" s="138">
        <f t="shared" ca="1" si="259"/>
        <v>1</v>
      </c>
    </row>
    <row r="16221" spans="52:54" ht="15.75" customHeight="1">
      <c r="AZ16221" s="138">
        <f t="shared" ca="1" si="257"/>
        <v>167000</v>
      </c>
      <c r="BA16221" s="138">
        <f t="shared" ca="1" si="258"/>
        <v>166999</v>
      </c>
      <c r="BB16221" s="138">
        <f t="shared" ca="1" si="259"/>
        <v>1</v>
      </c>
    </row>
    <row r="16222" spans="52:54" ht="15.75" customHeight="1">
      <c r="AZ16222" s="138">
        <f t="shared" ca="1" si="257"/>
        <v>187000</v>
      </c>
      <c r="BA16222" s="138">
        <f t="shared" ca="1" si="258"/>
        <v>186999</v>
      </c>
      <c r="BB16222" s="138">
        <f t="shared" ca="1" si="259"/>
        <v>1</v>
      </c>
    </row>
    <row r="16223" spans="52:54" ht="15.75" customHeight="1">
      <c r="AZ16223" s="138">
        <f t="shared" ca="1" si="257"/>
        <v>146000</v>
      </c>
      <c r="BA16223" s="138">
        <f t="shared" ca="1" si="258"/>
        <v>145999</v>
      </c>
      <c r="BB16223" s="138">
        <f t="shared" ca="1" si="259"/>
        <v>1</v>
      </c>
    </row>
    <row r="16224" spans="52:54" ht="15.75" customHeight="1">
      <c r="AZ16224" s="138">
        <f t="shared" ca="1" si="257"/>
        <v>277000</v>
      </c>
      <c r="BA16224" s="138">
        <f t="shared" ca="1" si="258"/>
        <v>276999</v>
      </c>
      <c r="BB16224" s="138">
        <f t="shared" ca="1" si="259"/>
        <v>1</v>
      </c>
    </row>
    <row r="16225" spans="52:54" ht="15.75" customHeight="1">
      <c r="AZ16225" s="138">
        <f t="shared" ca="1" si="257"/>
        <v>325000</v>
      </c>
      <c r="BA16225" s="138">
        <f t="shared" ca="1" si="258"/>
        <v>324999</v>
      </c>
      <c r="BB16225" s="138">
        <f t="shared" ca="1" si="259"/>
        <v>1</v>
      </c>
    </row>
    <row r="16226" spans="52:54" ht="15.75" customHeight="1">
      <c r="AZ16226" s="138">
        <f t="shared" ca="1" si="257"/>
        <v>254000</v>
      </c>
      <c r="BA16226" s="138">
        <f t="shared" ca="1" si="258"/>
        <v>253999</v>
      </c>
      <c r="BB16226" s="138">
        <f t="shared" ca="1" si="259"/>
        <v>1</v>
      </c>
    </row>
    <row r="16227" spans="52:54" ht="15.75" customHeight="1">
      <c r="AZ16227" s="138">
        <f t="shared" ca="1" si="257"/>
        <v>322000</v>
      </c>
      <c r="BA16227" s="138">
        <f t="shared" ca="1" si="258"/>
        <v>321999</v>
      </c>
      <c r="BB16227" s="138">
        <f t="shared" ca="1" si="259"/>
        <v>1</v>
      </c>
    </row>
    <row r="16228" spans="52:54" ht="15.75" customHeight="1">
      <c r="AZ16228" s="138">
        <f t="shared" ca="1" si="257"/>
        <v>287000</v>
      </c>
      <c r="BA16228" s="138">
        <f t="shared" ca="1" si="258"/>
        <v>286999</v>
      </c>
      <c r="BB16228" s="138">
        <f t="shared" ca="1" si="259"/>
        <v>1</v>
      </c>
    </row>
    <row r="16229" spans="52:54" ht="15.75" customHeight="1">
      <c r="AZ16229" s="138">
        <f t="shared" ca="1" si="257"/>
        <v>193000</v>
      </c>
      <c r="BA16229" s="138">
        <f t="shared" ca="1" si="258"/>
        <v>192999</v>
      </c>
      <c r="BB16229" s="138">
        <f t="shared" ca="1" si="259"/>
        <v>1</v>
      </c>
    </row>
    <row r="16230" spans="52:54" ht="15.75" customHeight="1">
      <c r="AZ16230" s="138">
        <f t="shared" ca="1" si="257"/>
        <v>237000</v>
      </c>
      <c r="BA16230" s="138">
        <f t="shared" ca="1" si="258"/>
        <v>236999</v>
      </c>
      <c r="BB16230" s="138">
        <f t="shared" ca="1" si="259"/>
        <v>1</v>
      </c>
    </row>
    <row r="16231" spans="52:54" ht="15.75" customHeight="1">
      <c r="AZ16231" s="138">
        <f t="shared" ca="1" si="257"/>
        <v>194000</v>
      </c>
      <c r="BA16231" s="138">
        <f t="shared" ca="1" si="258"/>
        <v>193999</v>
      </c>
      <c r="BB16231" s="138">
        <f t="shared" ca="1" si="259"/>
        <v>1</v>
      </c>
    </row>
    <row r="16232" spans="52:54" ht="15.75" customHeight="1">
      <c r="AZ16232" s="138">
        <f t="shared" ca="1" si="257"/>
        <v>229000</v>
      </c>
      <c r="BA16232" s="138">
        <f t="shared" ca="1" si="258"/>
        <v>228999</v>
      </c>
      <c r="BB16232" s="138">
        <f t="shared" ca="1" si="259"/>
        <v>1</v>
      </c>
    </row>
    <row r="16233" spans="52:54" ht="15.75" customHeight="1">
      <c r="AZ16233" s="138">
        <f t="shared" ca="1" si="257"/>
        <v>312000</v>
      </c>
      <c r="BA16233" s="138">
        <f t="shared" ca="1" si="258"/>
        <v>311999</v>
      </c>
      <c r="BB16233" s="138">
        <f t="shared" ca="1" si="259"/>
        <v>1</v>
      </c>
    </row>
    <row r="16234" spans="52:54" ht="15.75" customHeight="1">
      <c r="AZ16234" s="138">
        <f t="shared" ca="1" si="257"/>
        <v>329000</v>
      </c>
      <c r="BA16234" s="138">
        <f t="shared" ca="1" si="258"/>
        <v>328999</v>
      </c>
      <c r="BB16234" s="138">
        <f t="shared" ca="1" si="259"/>
        <v>1</v>
      </c>
    </row>
    <row r="16235" spans="52:54" ht="15.75" customHeight="1">
      <c r="AZ16235" s="138">
        <f t="shared" ca="1" si="257"/>
        <v>181000</v>
      </c>
      <c r="BA16235" s="138">
        <f t="shared" ca="1" si="258"/>
        <v>180999</v>
      </c>
      <c r="BB16235" s="138">
        <f t="shared" ca="1" si="259"/>
        <v>1</v>
      </c>
    </row>
    <row r="16236" spans="52:54" ht="15.75" customHeight="1">
      <c r="AZ16236" s="138">
        <f t="shared" ca="1" si="257"/>
        <v>277000</v>
      </c>
      <c r="BA16236" s="138">
        <f t="shared" ca="1" si="258"/>
        <v>276999</v>
      </c>
      <c r="BB16236" s="138">
        <f t="shared" ca="1" si="259"/>
        <v>1</v>
      </c>
    </row>
    <row r="16237" spans="52:54" ht="15.75" customHeight="1">
      <c r="AZ16237" s="138">
        <f t="shared" ca="1" si="257"/>
        <v>349000</v>
      </c>
      <c r="BA16237" s="138">
        <f t="shared" ca="1" si="258"/>
        <v>348999</v>
      </c>
      <c r="BB16237" s="138">
        <f t="shared" ca="1" si="259"/>
        <v>1</v>
      </c>
    </row>
    <row r="16238" spans="52:54" ht="15.75" customHeight="1">
      <c r="AZ16238" s="138">
        <f t="shared" ca="1" si="257"/>
        <v>152000</v>
      </c>
      <c r="BA16238" s="138">
        <f t="shared" ca="1" si="258"/>
        <v>151999</v>
      </c>
      <c r="BB16238" s="138">
        <f t="shared" ca="1" si="259"/>
        <v>1</v>
      </c>
    </row>
    <row r="16239" spans="52:54" ht="15.75" customHeight="1">
      <c r="AZ16239" s="138">
        <f t="shared" ca="1" si="257"/>
        <v>109000</v>
      </c>
      <c r="BA16239" s="138">
        <f t="shared" ca="1" si="258"/>
        <v>108999</v>
      </c>
      <c r="BB16239" s="138">
        <f t="shared" ca="1" si="259"/>
        <v>1</v>
      </c>
    </row>
    <row r="16240" spans="52:54" ht="15.75" customHeight="1">
      <c r="AZ16240" s="138">
        <f t="shared" ca="1" si="257"/>
        <v>217000</v>
      </c>
      <c r="BA16240" s="138">
        <f t="shared" ca="1" si="258"/>
        <v>216999</v>
      </c>
      <c r="BB16240" s="138">
        <f t="shared" ca="1" si="259"/>
        <v>1</v>
      </c>
    </row>
    <row r="16241" spans="52:54" ht="15.75" customHeight="1">
      <c r="AZ16241" s="138">
        <f t="shared" ca="1" si="257"/>
        <v>194000</v>
      </c>
      <c r="BA16241" s="138">
        <f t="shared" ca="1" si="258"/>
        <v>193999</v>
      </c>
      <c r="BB16241" s="138">
        <f t="shared" ca="1" si="259"/>
        <v>1</v>
      </c>
    </row>
    <row r="16242" spans="52:54" ht="15.75" customHeight="1">
      <c r="AZ16242" s="138">
        <f t="shared" ca="1" si="257"/>
        <v>239000</v>
      </c>
      <c r="BA16242" s="138">
        <f t="shared" ca="1" si="258"/>
        <v>238999</v>
      </c>
      <c r="BB16242" s="138">
        <f t="shared" ca="1" si="259"/>
        <v>1</v>
      </c>
    </row>
    <row r="16243" spans="52:54" ht="15.75" customHeight="1">
      <c r="AZ16243" s="138">
        <f t="shared" ca="1" si="257"/>
        <v>147000</v>
      </c>
      <c r="BA16243" s="138">
        <f t="shared" ca="1" si="258"/>
        <v>146999</v>
      </c>
      <c r="BB16243" s="138">
        <f t="shared" ca="1" si="259"/>
        <v>1</v>
      </c>
    </row>
    <row r="16244" spans="52:54" ht="15.75" customHeight="1">
      <c r="AZ16244" s="138">
        <f t="shared" ca="1" si="257"/>
        <v>228000</v>
      </c>
      <c r="BA16244" s="138">
        <f t="shared" ca="1" si="258"/>
        <v>227999</v>
      </c>
      <c r="BB16244" s="138">
        <f t="shared" ca="1" si="259"/>
        <v>1</v>
      </c>
    </row>
    <row r="16245" spans="52:54" ht="15.75" customHeight="1">
      <c r="AZ16245" s="138">
        <f t="shared" ca="1" si="257"/>
        <v>279000</v>
      </c>
      <c r="BA16245" s="138">
        <f t="shared" ca="1" si="258"/>
        <v>278999</v>
      </c>
      <c r="BB16245" s="138">
        <f t="shared" ca="1" si="259"/>
        <v>1</v>
      </c>
    </row>
    <row r="16246" spans="52:54" ht="15.75" customHeight="1">
      <c r="AZ16246" s="138">
        <f t="shared" ca="1" si="257"/>
        <v>392000</v>
      </c>
      <c r="BA16246" s="138">
        <f t="shared" ca="1" si="258"/>
        <v>391999</v>
      </c>
      <c r="BB16246" s="138">
        <f t="shared" ca="1" si="259"/>
        <v>1</v>
      </c>
    </row>
    <row r="16247" spans="52:54" ht="15.75" customHeight="1">
      <c r="AZ16247" s="138">
        <f t="shared" ca="1" si="257"/>
        <v>234000</v>
      </c>
      <c r="BA16247" s="138">
        <f t="shared" ca="1" si="258"/>
        <v>233999</v>
      </c>
      <c r="BB16247" s="138">
        <f t="shared" ca="1" si="259"/>
        <v>1</v>
      </c>
    </row>
    <row r="16248" spans="52:54" ht="15.75" customHeight="1">
      <c r="AZ16248" s="138">
        <f t="shared" ca="1" si="257"/>
        <v>180000</v>
      </c>
      <c r="BA16248" s="138">
        <f t="shared" ca="1" si="258"/>
        <v>179999</v>
      </c>
      <c r="BB16248" s="138">
        <f t="shared" ca="1" si="259"/>
        <v>1</v>
      </c>
    </row>
    <row r="16249" spans="52:54" ht="15.75" customHeight="1">
      <c r="AZ16249" s="138">
        <f t="shared" ca="1" si="257"/>
        <v>264000</v>
      </c>
      <c r="BA16249" s="138">
        <f t="shared" ca="1" si="258"/>
        <v>263999</v>
      </c>
      <c r="BB16249" s="138">
        <f t="shared" ca="1" si="259"/>
        <v>1</v>
      </c>
    </row>
    <row r="16250" spans="52:54" ht="15.75" customHeight="1">
      <c r="AZ16250" s="138">
        <f t="shared" ca="1" si="257"/>
        <v>244000</v>
      </c>
      <c r="BA16250" s="138">
        <f t="shared" ca="1" si="258"/>
        <v>243999</v>
      </c>
      <c r="BB16250" s="138">
        <f t="shared" ca="1" si="259"/>
        <v>1</v>
      </c>
    </row>
    <row r="16251" spans="52:54" ht="15.75" customHeight="1">
      <c r="AZ16251" s="138">
        <f t="shared" ca="1" si="257"/>
        <v>318000</v>
      </c>
      <c r="BA16251" s="138">
        <f t="shared" ca="1" si="258"/>
        <v>317999</v>
      </c>
      <c r="BB16251" s="138">
        <f t="shared" ca="1" si="259"/>
        <v>1</v>
      </c>
    </row>
    <row r="16252" spans="52:54" ht="15.75" customHeight="1">
      <c r="AZ16252" s="138">
        <f t="shared" ca="1" si="257"/>
        <v>153000</v>
      </c>
      <c r="BA16252" s="138">
        <f t="shared" ca="1" si="258"/>
        <v>152999</v>
      </c>
      <c r="BB16252" s="138">
        <f t="shared" ca="1" si="259"/>
        <v>1</v>
      </c>
    </row>
    <row r="16253" spans="52:54" ht="15.75" customHeight="1">
      <c r="AZ16253" s="138">
        <f t="shared" ca="1" si="257"/>
        <v>395000</v>
      </c>
      <c r="BA16253" s="138">
        <f t="shared" ca="1" si="258"/>
        <v>394999</v>
      </c>
      <c r="BB16253" s="138">
        <f t="shared" ca="1" si="259"/>
        <v>1</v>
      </c>
    </row>
    <row r="16254" spans="52:54" ht="15.75" customHeight="1">
      <c r="AZ16254" s="138">
        <f t="shared" ca="1" si="257"/>
        <v>304000</v>
      </c>
      <c r="BA16254" s="138">
        <f t="shared" ca="1" si="258"/>
        <v>303999</v>
      </c>
      <c r="BB16254" s="138">
        <f t="shared" ca="1" si="259"/>
        <v>1</v>
      </c>
    </row>
    <row r="16255" spans="52:54" ht="15.75" customHeight="1">
      <c r="AZ16255" s="138">
        <f t="shared" ca="1" si="257"/>
        <v>219000</v>
      </c>
      <c r="BA16255" s="138">
        <f t="shared" ca="1" si="258"/>
        <v>218999</v>
      </c>
      <c r="BB16255" s="138">
        <f t="shared" ca="1" si="259"/>
        <v>1</v>
      </c>
    </row>
    <row r="16256" spans="52:54" ht="15.75" customHeight="1">
      <c r="AZ16256" s="138">
        <f t="shared" ca="1" si="257"/>
        <v>347000</v>
      </c>
      <c r="BA16256" s="138">
        <f t="shared" ca="1" si="258"/>
        <v>346999</v>
      </c>
      <c r="BB16256" s="138">
        <f t="shared" ca="1" si="259"/>
        <v>1</v>
      </c>
    </row>
    <row r="16257" spans="52:54" ht="15.75" customHeight="1">
      <c r="AZ16257" s="138">
        <f t="shared" ca="1" si="257"/>
        <v>256000</v>
      </c>
      <c r="BA16257" s="138">
        <f t="shared" ca="1" si="258"/>
        <v>255999</v>
      </c>
      <c r="BB16257" s="138">
        <f t="shared" ca="1" si="259"/>
        <v>1</v>
      </c>
    </row>
    <row r="16258" spans="52:54" ht="15.75" customHeight="1">
      <c r="AZ16258" s="138">
        <f t="shared" ca="1" si="257"/>
        <v>242000</v>
      </c>
      <c r="BA16258" s="138">
        <f t="shared" ca="1" si="258"/>
        <v>241999</v>
      </c>
      <c r="BB16258" s="138">
        <f t="shared" ca="1" si="259"/>
        <v>1</v>
      </c>
    </row>
    <row r="16259" spans="52:54" ht="15.75" customHeight="1">
      <c r="AZ16259" s="138">
        <f t="shared" ca="1" si="257"/>
        <v>375000</v>
      </c>
      <c r="BA16259" s="138">
        <f t="shared" ca="1" si="258"/>
        <v>374999</v>
      </c>
      <c r="BB16259" s="138">
        <f t="shared" ca="1" si="259"/>
        <v>1</v>
      </c>
    </row>
    <row r="16260" spans="52:54" ht="15.75" customHeight="1">
      <c r="AZ16260" s="138">
        <f t="shared" ca="1" si="257"/>
        <v>188000</v>
      </c>
      <c r="BA16260" s="138">
        <f t="shared" ca="1" si="258"/>
        <v>187999</v>
      </c>
      <c r="BB16260" s="138">
        <f t="shared" ca="1" si="259"/>
        <v>1</v>
      </c>
    </row>
    <row r="16261" spans="52:54" ht="15.75" customHeight="1">
      <c r="AZ16261" s="138">
        <f t="shared" ca="1" si="257"/>
        <v>247000</v>
      </c>
      <c r="BA16261" s="138">
        <f t="shared" ca="1" si="258"/>
        <v>246999</v>
      </c>
      <c r="BB16261" s="138">
        <f t="shared" ca="1" si="259"/>
        <v>1</v>
      </c>
    </row>
    <row r="16262" spans="52:54" ht="15.75" customHeight="1">
      <c r="AZ16262" s="138">
        <f t="shared" ca="1" si="257"/>
        <v>348000</v>
      </c>
      <c r="BA16262" s="138">
        <f t="shared" ca="1" si="258"/>
        <v>347999</v>
      </c>
      <c r="BB16262" s="138">
        <f t="shared" ca="1" si="259"/>
        <v>1</v>
      </c>
    </row>
    <row r="16263" spans="52:54" ht="15.75" customHeight="1">
      <c r="AZ16263" s="138">
        <f t="shared" ca="1" si="257"/>
        <v>162000</v>
      </c>
      <c r="BA16263" s="138">
        <f t="shared" ca="1" si="258"/>
        <v>161999</v>
      </c>
      <c r="BB16263" s="138">
        <f t="shared" ca="1" si="259"/>
        <v>1</v>
      </c>
    </row>
    <row r="16264" spans="52:54" ht="15.75" customHeight="1">
      <c r="AZ16264" s="138">
        <f t="shared" ca="1" si="257"/>
        <v>331000</v>
      </c>
      <c r="BA16264" s="138">
        <f t="shared" ca="1" si="258"/>
        <v>330999</v>
      </c>
      <c r="BB16264" s="138">
        <f t="shared" ca="1" si="259"/>
        <v>1</v>
      </c>
    </row>
    <row r="16265" spans="52:54" ht="15.75" customHeight="1">
      <c r="AZ16265" s="138">
        <f t="shared" ca="1" si="257"/>
        <v>365000</v>
      </c>
      <c r="BA16265" s="138">
        <f t="shared" ca="1" si="258"/>
        <v>364999</v>
      </c>
      <c r="BB16265" s="138">
        <f t="shared" ca="1" si="259"/>
        <v>1</v>
      </c>
    </row>
    <row r="16266" spans="52:54" ht="15.75" customHeight="1">
      <c r="AZ16266" s="138">
        <f t="shared" ca="1" si="257"/>
        <v>307000</v>
      </c>
      <c r="BA16266" s="138">
        <f t="shared" ca="1" si="258"/>
        <v>306999</v>
      </c>
      <c r="BB16266" s="138">
        <f t="shared" ca="1" si="259"/>
        <v>1</v>
      </c>
    </row>
    <row r="16267" spans="52:54" ht="15.75" customHeight="1">
      <c r="AZ16267" s="138">
        <f t="shared" ca="1" si="257"/>
        <v>224000</v>
      </c>
      <c r="BA16267" s="138">
        <f t="shared" ca="1" si="258"/>
        <v>223999</v>
      </c>
      <c r="BB16267" s="138">
        <f t="shared" ca="1" si="259"/>
        <v>1</v>
      </c>
    </row>
    <row r="16268" spans="52:54" ht="15.75" customHeight="1">
      <c r="AZ16268" s="138">
        <f t="shared" ca="1" si="257"/>
        <v>200000</v>
      </c>
      <c r="BA16268" s="138">
        <f t="shared" ca="1" si="258"/>
        <v>199999</v>
      </c>
      <c r="BB16268" s="138">
        <f t="shared" ca="1" si="259"/>
        <v>1</v>
      </c>
    </row>
    <row r="16269" spans="52:54" ht="15.75" customHeight="1">
      <c r="AZ16269" s="138">
        <f t="shared" ca="1" si="257"/>
        <v>328000</v>
      </c>
      <c r="BA16269" s="138">
        <f t="shared" ca="1" si="258"/>
        <v>327999</v>
      </c>
      <c r="BB16269" s="138">
        <f t="shared" ca="1" si="259"/>
        <v>1</v>
      </c>
    </row>
    <row r="16270" spans="52:54" ht="15.75" customHeight="1">
      <c r="AZ16270" s="138">
        <f t="shared" ca="1" si="257"/>
        <v>231000</v>
      </c>
      <c r="BA16270" s="138">
        <f t="shared" ca="1" si="258"/>
        <v>230999</v>
      </c>
      <c r="BB16270" s="138">
        <f t="shared" ca="1" si="259"/>
        <v>1</v>
      </c>
    </row>
    <row r="16271" spans="52:54" ht="15.75" customHeight="1">
      <c r="AZ16271" s="138">
        <f t="shared" ca="1" si="257"/>
        <v>167000</v>
      </c>
      <c r="BA16271" s="138">
        <f t="shared" ca="1" si="258"/>
        <v>166999</v>
      </c>
      <c r="BB16271" s="138">
        <f t="shared" ca="1" si="259"/>
        <v>1</v>
      </c>
    </row>
    <row r="16272" spans="52:54" ht="15.75" customHeight="1">
      <c r="AZ16272" s="138">
        <f t="shared" ca="1" si="257"/>
        <v>186000</v>
      </c>
      <c r="BA16272" s="138">
        <f t="shared" ca="1" si="258"/>
        <v>185999</v>
      </c>
      <c r="BB16272" s="138">
        <f t="shared" ca="1" si="259"/>
        <v>1</v>
      </c>
    </row>
    <row r="16273" spans="52:54" ht="15.75" customHeight="1">
      <c r="AZ16273" s="138">
        <f t="shared" ca="1" si="257"/>
        <v>255000</v>
      </c>
      <c r="BA16273" s="138">
        <f t="shared" ca="1" si="258"/>
        <v>254999</v>
      </c>
      <c r="BB16273" s="138">
        <f t="shared" ca="1" si="259"/>
        <v>1</v>
      </c>
    </row>
    <row r="16274" spans="52:54" ht="15.75" customHeight="1">
      <c r="AZ16274" s="138">
        <f t="shared" ca="1" si="257"/>
        <v>200000</v>
      </c>
      <c r="BA16274" s="138">
        <f t="shared" ca="1" si="258"/>
        <v>199999</v>
      </c>
      <c r="BB16274" s="138">
        <f t="shared" ca="1" si="259"/>
        <v>1</v>
      </c>
    </row>
    <row r="16275" spans="52:54" ht="15.75" customHeight="1">
      <c r="AZ16275" s="138">
        <f t="shared" ca="1" si="257"/>
        <v>152000</v>
      </c>
      <c r="BA16275" s="138">
        <f t="shared" ca="1" si="258"/>
        <v>151999</v>
      </c>
      <c r="BB16275" s="138">
        <f t="shared" ca="1" si="259"/>
        <v>1</v>
      </c>
    </row>
    <row r="16276" spans="52:54" ht="15.75" customHeight="1">
      <c r="AZ16276" s="138">
        <f t="shared" ca="1" si="257"/>
        <v>150000</v>
      </c>
      <c r="BA16276" s="138">
        <f t="shared" ca="1" si="258"/>
        <v>149999</v>
      </c>
      <c r="BB16276" s="138">
        <f t="shared" ca="1" si="259"/>
        <v>1</v>
      </c>
    </row>
    <row r="16277" spans="52:54" ht="15.75" customHeight="1">
      <c r="AZ16277" s="138">
        <f t="shared" ca="1" si="257"/>
        <v>311000</v>
      </c>
      <c r="BA16277" s="138">
        <f t="shared" ca="1" si="258"/>
        <v>310999</v>
      </c>
      <c r="BB16277" s="138">
        <f t="shared" ca="1" si="259"/>
        <v>1</v>
      </c>
    </row>
    <row r="16278" spans="52:54" ht="15.75" customHeight="1">
      <c r="AZ16278" s="138">
        <f t="shared" ca="1" si="257"/>
        <v>148000</v>
      </c>
      <c r="BA16278" s="138">
        <f t="shared" ca="1" si="258"/>
        <v>147999</v>
      </c>
      <c r="BB16278" s="138">
        <f t="shared" ca="1" si="259"/>
        <v>1</v>
      </c>
    </row>
    <row r="16279" spans="52:54" ht="15.75" customHeight="1">
      <c r="AZ16279" s="138">
        <f t="shared" ca="1" si="257"/>
        <v>253000</v>
      </c>
      <c r="BA16279" s="138">
        <f t="shared" ca="1" si="258"/>
        <v>252999</v>
      </c>
      <c r="BB16279" s="138">
        <f t="shared" ca="1" si="259"/>
        <v>1</v>
      </c>
    </row>
    <row r="16280" spans="52:54" ht="15.75" customHeight="1">
      <c r="AZ16280" s="138">
        <f t="shared" ca="1" si="257"/>
        <v>353000</v>
      </c>
      <c r="BA16280" s="138">
        <f t="shared" ca="1" si="258"/>
        <v>352999</v>
      </c>
      <c r="BB16280" s="138">
        <f t="shared" ca="1" si="259"/>
        <v>1</v>
      </c>
    </row>
    <row r="16281" spans="52:54" ht="15.75" customHeight="1">
      <c r="AZ16281" s="138">
        <f t="shared" ca="1" si="257"/>
        <v>286000</v>
      </c>
      <c r="BA16281" s="138">
        <f t="shared" ca="1" si="258"/>
        <v>285999</v>
      </c>
      <c r="BB16281" s="138">
        <f t="shared" ca="1" si="259"/>
        <v>1</v>
      </c>
    </row>
    <row r="16282" spans="52:54" ht="15.75" customHeight="1">
      <c r="AZ16282" s="138">
        <f t="shared" ca="1" si="257"/>
        <v>337000</v>
      </c>
      <c r="BA16282" s="138">
        <f t="shared" ca="1" si="258"/>
        <v>336999</v>
      </c>
      <c r="BB16282" s="138">
        <f t="shared" ca="1" si="259"/>
        <v>1</v>
      </c>
    </row>
    <row r="16283" spans="52:54" ht="15.75" customHeight="1">
      <c r="AZ16283" s="138">
        <f t="shared" ca="1" si="257"/>
        <v>277000</v>
      </c>
      <c r="BA16283" s="138">
        <f t="shared" ca="1" si="258"/>
        <v>276999</v>
      </c>
      <c r="BB16283" s="138">
        <f t="shared" ca="1" si="259"/>
        <v>1</v>
      </c>
    </row>
    <row r="16284" spans="52:54" ht="15.75" customHeight="1">
      <c r="AZ16284" s="138">
        <f t="shared" ca="1" si="257"/>
        <v>156000</v>
      </c>
      <c r="BA16284" s="138">
        <f t="shared" ca="1" si="258"/>
        <v>155999</v>
      </c>
      <c r="BB16284" s="138">
        <f t="shared" ca="1" si="259"/>
        <v>1</v>
      </c>
    </row>
    <row r="16285" spans="52:54" ht="15.75" customHeight="1">
      <c r="AZ16285" s="138">
        <f t="shared" ca="1" si="257"/>
        <v>209000</v>
      </c>
      <c r="BA16285" s="138">
        <f t="shared" ca="1" si="258"/>
        <v>208999</v>
      </c>
      <c r="BB16285" s="138">
        <f t="shared" ca="1" si="259"/>
        <v>1</v>
      </c>
    </row>
    <row r="16286" spans="52:54" ht="15.75" customHeight="1">
      <c r="AZ16286" s="138">
        <f t="shared" ca="1" si="257"/>
        <v>202000</v>
      </c>
      <c r="BA16286" s="138">
        <f t="shared" ca="1" si="258"/>
        <v>201999</v>
      </c>
      <c r="BB16286" s="138">
        <f t="shared" ca="1" si="259"/>
        <v>1</v>
      </c>
    </row>
    <row r="16287" spans="52:54" ht="15.75" customHeight="1">
      <c r="AZ16287" s="138">
        <f t="shared" ca="1" si="257"/>
        <v>230000</v>
      </c>
      <c r="BA16287" s="138">
        <f t="shared" ca="1" si="258"/>
        <v>229999</v>
      </c>
      <c r="BB16287" s="138">
        <f t="shared" ca="1" si="259"/>
        <v>1</v>
      </c>
    </row>
    <row r="16288" spans="52:54" ht="15.75" customHeight="1">
      <c r="AZ16288" s="138">
        <f t="shared" ca="1" si="257"/>
        <v>140000</v>
      </c>
      <c r="BA16288" s="138">
        <f t="shared" ca="1" si="258"/>
        <v>139999</v>
      </c>
      <c r="BB16288" s="138">
        <f t="shared" ca="1" si="259"/>
        <v>1</v>
      </c>
    </row>
    <row r="16289" spans="52:54" ht="15.75" customHeight="1">
      <c r="AZ16289" s="138">
        <f t="shared" ca="1" si="257"/>
        <v>208000</v>
      </c>
      <c r="BA16289" s="138">
        <f t="shared" ca="1" si="258"/>
        <v>207999</v>
      </c>
      <c r="BB16289" s="138">
        <f t="shared" ca="1" si="259"/>
        <v>1</v>
      </c>
    </row>
    <row r="16290" spans="52:54" ht="15.75" customHeight="1">
      <c r="AZ16290" s="138">
        <f t="shared" ca="1" si="257"/>
        <v>138000</v>
      </c>
      <c r="BA16290" s="138">
        <f t="shared" ca="1" si="258"/>
        <v>137999</v>
      </c>
      <c r="BB16290" s="138">
        <f t="shared" ca="1" si="259"/>
        <v>1</v>
      </c>
    </row>
    <row r="16291" spans="52:54" ht="15.75" customHeight="1">
      <c r="AZ16291" s="138">
        <f t="shared" ca="1" si="257"/>
        <v>295000</v>
      </c>
      <c r="BA16291" s="138">
        <f t="shared" ca="1" si="258"/>
        <v>294999</v>
      </c>
      <c r="BB16291" s="138">
        <f t="shared" ca="1" si="259"/>
        <v>1</v>
      </c>
    </row>
    <row r="16292" spans="52:54" ht="15.75" customHeight="1">
      <c r="AZ16292" s="138">
        <f t="shared" ca="1" si="257"/>
        <v>284000</v>
      </c>
      <c r="BA16292" s="138">
        <f t="shared" ca="1" si="258"/>
        <v>283999</v>
      </c>
      <c r="BB16292" s="138">
        <f t="shared" ca="1" si="259"/>
        <v>1</v>
      </c>
    </row>
    <row r="16293" spans="52:54" ht="15.75" customHeight="1">
      <c r="AZ16293" s="138">
        <f t="shared" ca="1" si="257"/>
        <v>100000</v>
      </c>
      <c r="BA16293" s="138">
        <f t="shared" ca="1" si="258"/>
        <v>99999</v>
      </c>
      <c r="BB16293" s="138">
        <f t="shared" ca="1" si="259"/>
        <v>1</v>
      </c>
    </row>
    <row r="16294" spans="52:54" ht="15.75" customHeight="1">
      <c r="AZ16294" s="138">
        <f t="shared" ca="1" si="257"/>
        <v>239000</v>
      </c>
      <c r="BA16294" s="138">
        <f t="shared" ca="1" si="258"/>
        <v>238999</v>
      </c>
      <c r="BB16294" s="138">
        <f t="shared" ca="1" si="259"/>
        <v>1</v>
      </c>
    </row>
    <row r="16295" spans="52:54" ht="15.75" customHeight="1">
      <c r="AZ16295" s="138">
        <f t="shared" ca="1" si="257"/>
        <v>201000</v>
      </c>
      <c r="BA16295" s="138">
        <f t="shared" ca="1" si="258"/>
        <v>200999</v>
      </c>
      <c r="BB16295" s="138">
        <f t="shared" ca="1" si="259"/>
        <v>1</v>
      </c>
    </row>
    <row r="16296" spans="52:54" ht="15.75" customHeight="1">
      <c r="AZ16296" s="138">
        <f t="shared" ca="1" si="257"/>
        <v>108000</v>
      </c>
      <c r="BA16296" s="138">
        <f t="shared" ca="1" si="258"/>
        <v>107999</v>
      </c>
      <c r="BB16296" s="138">
        <f t="shared" ca="1" si="259"/>
        <v>1</v>
      </c>
    </row>
    <row r="16297" spans="52:54" ht="15.75" customHeight="1">
      <c r="AZ16297" s="138">
        <f t="shared" ca="1" si="257"/>
        <v>242000</v>
      </c>
      <c r="BA16297" s="138">
        <f t="shared" ca="1" si="258"/>
        <v>241999</v>
      </c>
      <c r="BB16297" s="138">
        <f t="shared" ca="1" si="259"/>
        <v>1</v>
      </c>
    </row>
    <row r="16298" spans="52:54" ht="15.75" customHeight="1">
      <c r="AZ16298" s="138">
        <f t="shared" ca="1" si="257"/>
        <v>333000</v>
      </c>
      <c r="BA16298" s="138">
        <f t="shared" ca="1" si="258"/>
        <v>332999</v>
      </c>
      <c r="BB16298" s="138">
        <f t="shared" ca="1" si="259"/>
        <v>1</v>
      </c>
    </row>
    <row r="16299" spans="52:54" ht="15.75" customHeight="1">
      <c r="AZ16299" s="138">
        <f t="shared" ca="1" si="257"/>
        <v>226000</v>
      </c>
      <c r="BA16299" s="138">
        <f t="shared" ca="1" si="258"/>
        <v>225999</v>
      </c>
      <c r="BB16299" s="138">
        <f t="shared" ca="1" si="259"/>
        <v>1</v>
      </c>
    </row>
    <row r="16300" spans="52:54" ht="15.75" customHeight="1">
      <c r="AZ16300" s="138">
        <f t="shared" ca="1" si="257"/>
        <v>185000</v>
      </c>
      <c r="BA16300" s="138">
        <f t="shared" ca="1" si="258"/>
        <v>184999</v>
      </c>
      <c r="BB16300" s="138">
        <f t="shared" ca="1" si="259"/>
        <v>1</v>
      </c>
    </row>
    <row r="16301" spans="52:54" ht="15.75" customHeight="1">
      <c r="AZ16301" s="138">
        <f t="shared" ca="1" si="257"/>
        <v>284000</v>
      </c>
      <c r="BA16301" s="138">
        <f t="shared" ca="1" si="258"/>
        <v>283999</v>
      </c>
      <c r="BB16301" s="138">
        <f t="shared" ca="1" si="259"/>
        <v>1</v>
      </c>
    </row>
    <row r="16302" spans="52:54" ht="15.75" customHeight="1">
      <c r="AZ16302" s="138">
        <f t="shared" ca="1" si="257"/>
        <v>130000</v>
      </c>
      <c r="BA16302" s="138">
        <f t="shared" ca="1" si="258"/>
        <v>129999</v>
      </c>
      <c r="BB16302" s="138">
        <f t="shared" ca="1" si="259"/>
        <v>1</v>
      </c>
    </row>
    <row r="16303" spans="52:54" ht="15.75" customHeight="1">
      <c r="AZ16303" s="138">
        <f t="shared" ca="1" si="257"/>
        <v>372000</v>
      </c>
      <c r="BA16303" s="138">
        <f t="shared" ca="1" si="258"/>
        <v>371999</v>
      </c>
      <c r="BB16303" s="138">
        <f t="shared" ca="1" si="259"/>
        <v>1</v>
      </c>
    </row>
    <row r="16304" spans="52:54" ht="15.75" customHeight="1">
      <c r="AZ16304" s="138">
        <f t="shared" ca="1" si="257"/>
        <v>356000</v>
      </c>
      <c r="BA16304" s="138">
        <f t="shared" ca="1" si="258"/>
        <v>355999</v>
      </c>
      <c r="BB16304" s="138">
        <f t="shared" ca="1" si="259"/>
        <v>1</v>
      </c>
    </row>
    <row r="16305" spans="52:54" ht="15.75" customHeight="1">
      <c r="AZ16305" s="138">
        <f t="shared" ca="1" si="257"/>
        <v>196000</v>
      </c>
      <c r="BA16305" s="138">
        <f t="shared" ca="1" si="258"/>
        <v>195999</v>
      </c>
      <c r="BB16305" s="138">
        <f t="shared" ca="1" si="259"/>
        <v>1</v>
      </c>
    </row>
    <row r="16306" spans="52:54" ht="15.75" customHeight="1">
      <c r="AZ16306" s="138">
        <f t="shared" ca="1" si="257"/>
        <v>194000</v>
      </c>
      <c r="BA16306" s="138">
        <f t="shared" ca="1" si="258"/>
        <v>193999</v>
      </c>
      <c r="BB16306" s="138">
        <f t="shared" ca="1" si="259"/>
        <v>1</v>
      </c>
    </row>
    <row r="16307" spans="52:54" ht="15.75" customHeight="1">
      <c r="AZ16307" s="138">
        <f t="shared" ca="1" si="257"/>
        <v>126000</v>
      </c>
      <c r="BA16307" s="138">
        <f t="shared" ca="1" si="258"/>
        <v>125999</v>
      </c>
      <c r="BB16307" s="138">
        <f t="shared" ca="1" si="259"/>
        <v>1</v>
      </c>
    </row>
    <row r="16308" spans="52:54" ht="15.75" customHeight="1">
      <c r="AZ16308" s="138">
        <f t="shared" ca="1" si="257"/>
        <v>102000</v>
      </c>
      <c r="BA16308" s="138">
        <f t="shared" ca="1" si="258"/>
        <v>101999</v>
      </c>
      <c r="BB16308" s="138">
        <f t="shared" ca="1" si="259"/>
        <v>1</v>
      </c>
    </row>
    <row r="16309" spans="52:54" ht="15.75" customHeight="1">
      <c r="AZ16309" s="138">
        <f t="shared" ca="1" si="257"/>
        <v>162000</v>
      </c>
      <c r="BA16309" s="138">
        <f t="shared" ca="1" si="258"/>
        <v>161999</v>
      </c>
      <c r="BB16309" s="138">
        <f t="shared" ca="1" si="259"/>
        <v>1</v>
      </c>
    </row>
    <row r="16310" spans="52:54" ht="15.75" customHeight="1">
      <c r="AZ16310" s="138">
        <f t="shared" ca="1" si="257"/>
        <v>334000</v>
      </c>
      <c r="BA16310" s="138">
        <f t="shared" ca="1" si="258"/>
        <v>333999</v>
      </c>
      <c r="BB16310" s="138">
        <f t="shared" ca="1" si="259"/>
        <v>1</v>
      </c>
    </row>
    <row r="16311" spans="52:54" ht="15.75" customHeight="1">
      <c r="AZ16311" s="138">
        <f t="shared" ca="1" si="257"/>
        <v>278000</v>
      </c>
      <c r="BA16311" s="138">
        <f t="shared" ca="1" si="258"/>
        <v>277999</v>
      </c>
      <c r="BB16311" s="138">
        <f t="shared" ca="1" si="259"/>
        <v>1</v>
      </c>
    </row>
    <row r="16312" spans="52:54" ht="15.75" customHeight="1">
      <c r="AZ16312" s="138">
        <f t="shared" ca="1" si="257"/>
        <v>322000</v>
      </c>
      <c r="BA16312" s="138">
        <f t="shared" ca="1" si="258"/>
        <v>321999</v>
      </c>
      <c r="BB16312" s="138">
        <f t="shared" ca="1" si="259"/>
        <v>1</v>
      </c>
    </row>
    <row r="16313" spans="52:54" ht="15.75" customHeight="1">
      <c r="AZ16313" s="138">
        <f t="shared" ca="1" si="257"/>
        <v>248000</v>
      </c>
      <c r="BA16313" s="138">
        <f t="shared" ca="1" si="258"/>
        <v>247999</v>
      </c>
      <c r="BB16313" s="138">
        <f t="shared" ca="1" si="259"/>
        <v>1</v>
      </c>
    </row>
    <row r="16314" spans="52:54" ht="15.75" customHeight="1">
      <c r="AZ16314" s="138">
        <f t="shared" ca="1" si="257"/>
        <v>317000</v>
      </c>
      <c r="BA16314" s="138">
        <f t="shared" ca="1" si="258"/>
        <v>316999</v>
      </c>
      <c r="BB16314" s="138">
        <f t="shared" ca="1" si="259"/>
        <v>1</v>
      </c>
    </row>
    <row r="16315" spans="52:54" ht="15.75" customHeight="1">
      <c r="AZ16315" s="138">
        <f t="shared" ca="1" si="257"/>
        <v>212000</v>
      </c>
      <c r="BA16315" s="138">
        <f t="shared" ca="1" si="258"/>
        <v>211999</v>
      </c>
      <c r="BB16315" s="138">
        <f t="shared" ca="1" si="259"/>
        <v>1</v>
      </c>
    </row>
    <row r="16316" spans="52:54" ht="15.75" customHeight="1">
      <c r="AZ16316" s="138">
        <f t="shared" ca="1" si="257"/>
        <v>132000</v>
      </c>
      <c r="BA16316" s="138">
        <f t="shared" ca="1" si="258"/>
        <v>131999</v>
      </c>
      <c r="BB16316" s="138">
        <f t="shared" ca="1" si="259"/>
        <v>1</v>
      </c>
    </row>
    <row r="16317" spans="52:54" ht="15.75" customHeight="1">
      <c r="AZ16317" s="138">
        <f t="shared" ca="1" si="257"/>
        <v>193000</v>
      </c>
      <c r="BA16317" s="138">
        <f t="shared" ca="1" si="258"/>
        <v>192999</v>
      </c>
      <c r="BB16317" s="138">
        <f t="shared" ca="1" si="259"/>
        <v>1</v>
      </c>
    </row>
    <row r="16318" spans="52:54" ht="15.75" customHeight="1">
      <c r="AZ16318" s="138">
        <f t="shared" ca="1" si="257"/>
        <v>302000</v>
      </c>
      <c r="BA16318" s="138">
        <f t="shared" ca="1" si="258"/>
        <v>301999</v>
      </c>
      <c r="BB16318" s="138">
        <f t="shared" ca="1" si="259"/>
        <v>1</v>
      </c>
    </row>
    <row r="16319" spans="52:54" ht="15.75" customHeight="1">
      <c r="AZ16319" s="138">
        <f t="shared" ca="1" si="257"/>
        <v>269000</v>
      </c>
      <c r="BA16319" s="138">
        <f t="shared" ca="1" si="258"/>
        <v>268999</v>
      </c>
      <c r="BB16319" s="138">
        <f t="shared" ca="1" si="259"/>
        <v>1</v>
      </c>
    </row>
    <row r="16320" spans="52:54" ht="15.75" customHeight="1">
      <c r="AZ16320" s="138">
        <f t="shared" ca="1" si="257"/>
        <v>167000</v>
      </c>
      <c r="BA16320" s="138">
        <f t="shared" ca="1" si="258"/>
        <v>166999</v>
      </c>
      <c r="BB16320" s="138">
        <f t="shared" ca="1" si="259"/>
        <v>1</v>
      </c>
    </row>
    <row r="16321" spans="52:54" ht="15.75" customHeight="1">
      <c r="AZ16321" s="138">
        <f t="shared" ca="1" si="257"/>
        <v>397000</v>
      </c>
      <c r="BA16321" s="138">
        <f t="shared" ca="1" si="258"/>
        <v>396999</v>
      </c>
      <c r="BB16321" s="138">
        <f t="shared" ca="1" si="259"/>
        <v>1</v>
      </c>
    </row>
    <row r="16322" spans="52:54" ht="15.75" customHeight="1">
      <c r="AZ16322" s="138">
        <f t="shared" ca="1" si="257"/>
        <v>236000</v>
      </c>
      <c r="BA16322" s="138">
        <f t="shared" ca="1" si="258"/>
        <v>235999</v>
      </c>
      <c r="BB16322" s="138">
        <f t="shared" ca="1" si="259"/>
        <v>1</v>
      </c>
    </row>
    <row r="16323" spans="52:54" ht="15.75" customHeight="1">
      <c r="AZ16323" s="138">
        <f t="shared" ca="1" si="257"/>
        <v>316000</v>
      </c>
      <c r="BA16323" s="138">
        <f t="shared" ca="1" si="258"/>
        <v>315999</v>
      </c>
      <c r="BB16323" s="138">
        <f t="shared" ca="1" si="259"/>
        <v>1</v>
      </c>
    </row>
    <row r="16324" spans="52:54" ht="15.75" customHeight="1">
      <c r="AZ16324" s="138">
        <f t="shared" ref="AZ16324:AZ16578" ca="1" si="260">RANDBETWEEN(100,400)*1000</f>
        <v>392000</v>
      </c>
      <c r="BA16324" s="138">
        <f t="shared" ref="BA16324:BA16578" ca="1" si="261">+AZ16324-1</f>
        <v>391999</v>
      </c>
      <c r="BB16324" s="138">
        <f t="shared" ref="BB16324:BB16578" ca="1" si="262">+AZ16324-BA16324</f>
        <v>1</v>
      </c>
    </row>
    <row r="16325" spans="52:54" ht="15.75" customHeight="1">
      <c r="AZ16325" s="138">
        <f t="shared" ca="1" si="260"/>
        <v>334000</v>
      </c>
      <c r="BA16325" s="138">
        <f t="shared" ca="1" si="261"/>
        <v>333999</v>
      </c>
      <c r="BB16325" s="138">
        <f t="shared" ca="1" si="262"/>
        <v>1</v>
      </c>
    </row>
    <row r="16326" spans="52:54" ht="15.75" customHeight="1">
      <c r="AZ16326" s="138">
        <f t="shared" ca="1" si="260"/>
        <v>389000</v>
      </c>
      <c r="BA16326" s="138">
        <f t="shared" ca="1" si="261"/>
        <v>388999</v>
      </c>
      <c r="BB16326" s="138">
        <f t="shared" ca="1" si="262"/>
        <v>1</v>
      </c>
    </row>
    <row r="16327" spans="52:54" ht="15.75" customHeight="1">
      <c r="AZ16327" s="138">
        <f t="shared" ca="1" si="260"/>
        <v>291000</v>
      </c>
      <c r="BA16327" s="138">
        <f t="shared" ca="1" si="261"/>
        <v>290999</v>
      </c>
      <c r="BB16327" s="138">
        <f t="shared" ca="1" si="262"/>
        <v>1</v>
      </c>
    </row>
    <row r="16328" spans="52:54" ht="15.75" customHeight="1">
      <c r="AZ16328" s="138">
        <f t="shared" ca="1" si="260"/>
        <v>244000</v>
      </c>
      <c r="BA16328" s="138">
        <f t="shared" ca="1" si="261"/>
        <v>243999</v>
      </c>
      <c r="BB16328" s="138">
        <f t="shared" ca="1" si="262"/>
        <v>1</v>
      </c>
    </row>
    <row r="16329" spans="52:54" ht="15.75" customHeight="1">
      <c r="AZ16329" s="138">
        <f t="shared" ca="1" si="260"/>
        <v>152000</v>
      </c>
      <c r="BA16329" s="138">
        <f t="shared" ca="1" si="261"/>
        <v>151999</v>
      </c>
      <c r="BB16329" s="138">
        <f t="shared" ca="1" si="262"/>
        <v>1</v>
      </c>
    </row>
    <row r="16330" spans="52:54" ht="15.75" customHeight="1">
      <c r="AZ16330" s="138">
        <f t="shared" ca="1" si="260"/>
        <v>355000</v>
      </c>
      <c r="BA16330" s="138">
        <f t="shared" ca="1" si="261"/>
        <v>354999</v>
      </c>
      <c r="BB16330" s="138">
        <f t="shared" ca="1" si="262"/>
        <v>1</v>
      </c>
    </row>
    <row r="16331" spans="52:54" ht="15.75" customHeight="1">
      <c r="AZ16331" s="138">
        <f t="shared" ca="1" si="260"/>
        <v>364000</v>
      </c>
      <c r="BA16331" s="138">
        <f t="shared" ca="1" si="261"/>
        <v>363999</v>
      </c>
      <c r="BB16331" s="138">
        <f t="shared" ca="1" si="262"/>
        <v>1</v>
      </c>
    </row>
    <row r="16332" spans="52:54" ht="15.75" customHeight="1">
      <c r="AZ16332" s="138">
        <f t="shared" ca="1" si="260"/>
        <v>113000</v>
      </c>
      <c r="BA16332" s="138">
        <f t="shared" ca="1" si="261"/>
        <v>112999</v>
      </c>
      <c r="BB16332" s="138">
        <f t="shared" ca="1" si="262"/>
        <v>1</v>
      </c>
    </row>
    <row r="16333" spans="52:54" ht="15.75" customHeight="1">
      <c r="AZ16333" s="138">
        <f t="shared" ca="1" si="260"/>
        <v>238000</v>
      </c>
      <c r="BA16333" s="138">
        <f t="shared" ca="1" si="261"/>
        <v>237999</v>
      </c>
      <c r="BB16333" s="138">
        <f t="shared" ca="1" si="262"/>
        <v>1</v>
      </c>
    </row>
    <row r="16334" spans="52:54" ht="15.75" customHeight="1">
      <c r="AZ16334" s="138">
        <f t="shared" ca="1" si="260"/>
        <v>368000</v>
      </c>
      <c r="BA16334" s="138">
        <f t="shared" ca="1" si="261"/>
        <v>367999</v>
      </c>
      <c r="BB16334" s="138">
        <f t="shared" ca="1" si="262"/>
        <v>1</v>
      </c>
    </row>
    <row r="16335" spans="52:54" ht="15.75" customHeight="1">
      <c r="AZ16335" s="138">
        <f t="shared" ca="1" si="260"/>
        <v>332000</v>
      </c>
      <c r="BA16335" s="138">
        <f t="shared" ca="1" si="261"/>
        <v>331999</v>
      </c>
      <c r="BB16335" s="138">
        <f t="shared" ca="1" si="262"/>
        <v>1</v>
      </c>
    </row>
    <row r="16336" spans="52:54" ht="15.75" customHeight="1">
      <c r="AZ16336" s="138">
        <f t="shared" ca="1" si="260"/>
        <v>123000</v>
      </c>
      <c r="BA16336" s="138">
        <f t="shared" ca="1" si="261"/>
        <v>122999</v>
      </c>
      <c r="BB16336" s="138">
        <f t="shared" ca="1" si="262"/>
        <v>1</v>
      </c>
    </row>
    <row r="16337" spans="52:54" ht="15.75" customHeight="1">
      <c r="AZ16337" s="138">
        <f t="shared" ca="1" si="260"/>
        <v>392000</v>
      </c>
      <c r="BA16337" s="138">
        <f t="shared" ca="1" si="261"/>
        <v>391999</v>
      </c>
      <c r="BB16337" s="138">
        <f t="shared" ca="1" si="262"/>
        <v>1</v>
      </c>
    </row>
    <row r="16338" spans="52:54" ht="15.75" customHeight="1">
      <c r="AZ16338" s="138">
        <f t="shared" ca="1" si="260"/>
        <v>325000</v>
      </c>
      <c r="BA16338" s="138">
        <f t="shared" ca="1" si="261"/>
        <v>324999</v>
      </c>
      <c r="BB16338" s="138">
        <f t="shared" ca="1" si="262"/>
        <v>1</v>
      </c>
    </row>
    <row r="16339" spans="52:54" ht="15.75" customHeight="1">
      <c r="AZ16339" s="138">
        <f t="shared" ca="1" si="260"/>
        <v>350000</v>
      </c>
      <c r="BA16339" s="138">
        <f t="shared" ca="1" si="261"/>
        <v>349999</v>
      </c>
      <c r="BB16339" s="138">
        <f t="shared" ca="1" si="262"/>
        <v>1</v>
      </c>
    </row>
    <row r="16340" spans="52:54" ht="15.75" customHeight="1">
      <c r="AZ16340" s="138">
        <f t="shared" ca="1" si="260"/>
        <v>165000</v>
      </c>
      <c r="BA16340" s="138">
        <f t="shared" ca="1" si="261"/>
        <v>164999</v>
      </c>
      <c r="BB16340" s="138">
        <f t="shared" ca="1" si="262"/>
        <v>1</v>
      </c>
    </row>
    <row r="16341" spans="52:54" ht="15.75" customHeight="1">
      <c r="AZ16341" s="138">
        <f t="shared" ca="1" si="260"/>
        <v>139000</v>
      </c>
      <c r="BA16341" s="138">
        <f t="shared" ca="1" si="261"/>
        <v>138999</v>
      </c>
      <c r="BB16341" s="138">
        <f t="shared" ca="1" si="262"/>
        <v>1</v>
      </c>
    </row>
    <row r="16342" spans="52:54" ht="15.75" customHeight="1">
      <c r="AZ16342" s="138">
        <f t="shared" ca="1" si="260"/>
        <v>284000</v>
      </c>
      <c r="BA16342" s="138">
        <f t="shared" ca="1" si="261"/>
        <v>283999</v>
      </c>
      <c r="BB16342" s="138">
        <f t="shared" ca="1" si="262"/>
        <v>1</v>
      </c>
    </row>
    <row r="16343" spans="52:54" ht="15.75" customHeight="1">
      <c r="AZ16343" s="138">
        <f t="shared" ca="1" si="260"/>
        <v>308000</v>
      </c>
      <c r="BA16343" s="138">
        <f t="shared" ca="1" si="261"/>
        <v>307999</v>
      </c>
      <c r="BB16343" s="138">
        <f t="shared" ca="1" si="262"/>
        <v>1</v>
      </c>
    </row>
    <row r="16344" spans="52:54" ht="15.75" customHeight="1">
      <c r="AZ16344" s="138">
        <f t="shared" ca="1" si="260"/>
        <v>369000</v>
      </c>
      <c r="BA16344" s="138">
        <f t="shared" ca="1" si="261"/>
        <v>368999</v>
      </c>
      <c r="BB16344" s="138">
        <f t="shared" ca="1" si="262"/>
        <v>1</v>
      </c>
    </row>
    <row r="16345" spans="52:54" ht="15.75" customHeight="1">
      <c r="AZ16345" s="138">
        <f t="shared" ca="1" si="260"/>
        <v>142000</v>
      </c>
      <c r="BA16345" s="138">
        <f t="shared" ca="1" si="261"/>
        <v>141999</v>
      </c>
      <c r="BB16345" s="138">
        <f t="shared" ca="1" si="262"/>
        <v>1</v>
      </c>
    </row>
    <row r="16346" spans="52:54" ht="15.75" customHeight="1">
      <c r="AZ16346" s="138">
        <f t="shared" ca="1" si="260"/>
        <v>118000</v>
      </c>
      <c r="BA16346" s="138">
        <f t="shared" ca="1" si="261"/>
        <v>117999</v>
      </c>
      <c r="BB16346" s="138">
        <f t="shared" ca="1" si="262"/>
        <v>1</v>
      </c>
    </row>
    <row r="16347" spans="52:54" ht="15.75" customHeight="1">
      <c r="AZ16347" s="138">
        <f t="shared" ca="1" si="260"/>
        <v>303000</v>
      </c>
      <c r="BA16347" s="138">
        <f t="shared" ca="1" si="261"/>
        <v>302999</v>
      </c>
      <c r="BB16347" s="138">
        <f t="shared" ca="1" si="262"/>
        <v>1</v>
      </c>
    </row>
    <row r="16348" spans="52:54" ht="15.75" customHeight="1">
      <c r="AZ16348" s="138">
        <f t="shared" ca="1" si="260"/>
        <v>259000</v>
      </c>
      <c r="BA16348" s="138">
        <f t="shared" ca="1" si="261"/>
        <v>258999</v>
      </c>
      <c r="BB16348" s="138">
        <f t="shared" ca="1" si="262"/>
        <v>1</v>
      </c>
    </row>
    <row r="16349" spans="52:54" ht="15.75" customHeight="1">
      <c r="AZ16349" s="138">
        <f t="shared" ca="1" si="260"/>
        <v>231000</v>
      </c>
      <c r="BA16349" s="138">
        <f t="shared" ca="1" si="261"/>
        <v>230999</v>
      </c>
      <c r="BB16349" s="138">
        <f t="shared" ca="1" si="262"/>
        <v>1</v>
      </c>
    </row>
    <row r="16350" spans="52:54" ht="15.75" customHeight="1">
      <c r="AZ16350" s="138">
        <f t="shared" ca="1" si="260"/>
        <v>167000</v>
      </c>
      <c r="BA16350" s="138">
        <f t="shared" ca="1" si="261"/>
        <v>166999</v>
      </c>
      <c r="BB16350" s="138">
        <f t="shared" ca="1" si="262"/>
        <v>1</v>
      </c>
    </row>
    <row r="16351" spans="52:54" ht="15.75" customHeight="1">
      <c r="AZ16351" s="138">
        <f t="shared" ca="1" si="260"/>
        <v>111000</v>
      </c>
      <c r="BA16351" s="138">
        <f t="shared" ca="1" si="261"/>
        <v>110999</v>
      </c>
      <c r="BB16351" s="138">
        <f t="shared" ca="1" si="262"/>
        <v>1</v>
      </c>
    </row>
    <row r="16352" spans="52:54" ht="15.75" customHeight="1">
      <c r="AZ16352" s="138">
        <f t="shared" ca="1" si="260"/>
        <v>264000</v>
      </c>
      <c r="BA16352" s="138">
        <f t="shared" ca="1" si="261"/>
        <v>263999</v>
      </c>
      <c r="BB16352" s="138">
        <f t="shared" ca="1" si="262"/>
        <v>1</v>
      </c>
    </row>
    <row r="16353" spans="52:54" ht="15.75" customHeight="1">
      <c r="AZ16353" s="138">
        <f t="shared" ca="1" si="260"/>
        <v>381000</v>
      </c>
      <c r="BA16353" s="138">
        <f t="shared" ca="1" si="261"/>
        <v>380999</v>
      </c>
      <c r="BB16353" s="138">
        <f t="shared" ca="1" si="262"/>
        <v>1</v>
      </c>
    </row>
    <row r="16354" spans="52:54" ht="15.75" customHeight="1">
      <c r="AZ16354" s="138">
        <f t="shared" ca="1" si="260"/>
        <v>185000</v>
      </c>
      <c r="BA16354" s="138">
        <f t="shared" ca="1" si="261"/>
        <v>184999</v>
      </c>
      <c r="BB16354" s="138">
        <f t="shared" ca="1" si="262"/>
        <v>1</v>
      </c>
    </row>
    <row r="16355" spans="52:54" ht="15.75" customHeight="1">
      <c r="AZ16355" s="138">
        <f t="shared" ca="1" si="260"/>
        <v>110000</v>
      </c>
      <c r="BA16355" s="138">
        <f t="shared" ca="1" si="261"/>
        <v>109999</v>
      </c>
      <c r="BB16355" s="138">
        <f t="shared" ca="1" si="262"/>
        <v>1</v>
      </c>
    </row>
    <row r="16356" spans="52:54" ht="15.75" customHeight="1">
      <c r="AZ16356" s="138">
        <f t="shared" ca="1" si="260"/>
        <v>363000</v>
      </c>
      <c r="BA16356" s="138">
        <f t="shared" ca="1" si="261"/>
        <v>362999</v>
      </c>
      <c r="BB16356" s="138">
        <f t="shared" ca="1" si="262"/>
        <v>1</v>
      </c>
    </row>
    <row r="16357" spans="52:54" ht="15.75" customHeight="1">
      <c r="AZ16357" s="138">
        <f t="shared" ca="1" si="260"/>
        <v>347000</v>
      </c>
      <c r="BA16357" s="138">
        <f t="shared" ca="1" si="261"/>
        <v>346999</v>
      </c>
      <c r="BB16357" s="138">
        <f t="shared" ca="1" si="262"/>
        <v>1</v>
      </c>
    </row>
    <row r="16358" spans="52:54" ht="15.75" customHeight="1">
      <c r="AZ16358" s="138">
        <f t="shared" ca="1" si="260"/>
        <v>175000</v>
      </c>
      <c r="BA16358" s="138">
        <f t="shared" ca="1" si="261"/>
        <v>174999</v>
      </c>
      <c r="BB16358" s="138">
        <f t="shared" ca="1" si="262"/>
        <v>1</v>
      </c>
    </row>
    <row r="16359" spans="52:54" ht="15.75" customHeight="1">
      <c r="AZ16359" s="138">
        <f t="shared" ca="1" si="260"/>
        <v>290000</v>
      </c>
      <c r="BA16359" s="138">
        <f t="shared" ca="1" si="261"/>
        <v>289999</v>
      </c>
      <c r="BB16359" s="138">
        <f t="shared" ca="1" si="262"/>
        <v>1</v>
      </c>
    </row>
    <row r="16360" spans="52:54" ht="15.75" customHeight="1">
      <c r="AZ16360" s="138">
        <f t="shared" ca="1" si="260"/>
        <v>358000</v>
      </c>
      <c r="BA16360" s="138">
        <f t="shared" ca="1" si="261"/>
        <v>357999</v>
      </c>
      <c r="BB16360" s="138">
        <f t="shared" ca="1" si="262"/>
        <v>1</v>
      </c>
    </row>
    <row r="16361" spans="52:54" ht="15.75" customHeight="1">
      <c r="AZ16361" s="138">
        <f t="shared" ca="1" si="260"/>
        <v>241000</v>
      </c>
      <c r="BA16361" s="138">
        <f t="shared" ca="1" si="261"/>
        <v>240999</v>
      </c>
      <c r="BB16361" s="138">
        <f t="shared" ca="1" si="262"/>
        <v>1</v>
      </c>
    </row>
    <row r="16362" spans="52:54" ht="15.75" customHeight="1">
      <c r="AZ16362" s="138">
        <f t="shared" ca="1" si="260"/>
        <v>167000</v>
      </c>
      <c r="BA16362" s="138">
        <f t="shared" ca="1" si="261"/>
        <v>166999</v>
      </c>
      <c r="BB16362" s="138">
        <f t="shared" ca="1" si="262"/>
        <v>1</v>
      </c>
    </row>
    <row r="16363" spans="52:54" ht="15.75" customHeight="1">
      <c r="AZ16363" s="138">
        <f t="shared" ca="1" si="260"/>
        <v>206000</v>
      </c>
      <c r="BA16363" s="138">
        <f t="shared" ca="1" si="261"/>
        <v>205999</v>
      </c>
      <c r="BB16363" s="138">
        <f t="shared" ca="1" si="262"/>
        <v>1</v>
      </c>
    </row>
    <row r="16364" spans="52:54" ht="15.75" customHeight="1">
      <c r="AZ16364" s="138">
        <f t="shared" ca="1" si="260"/>
        <v>138000</v>
      </c>
      <c r="BA16364" s="138">
        <f t="shared" ca="1" si="261"/>
        <v>137999</v>
      </c>
      <c r="BB16364" s="138">
        <f t="shared" ca="1" si="262"/>
        <v>1</v>
      </c>
    </row>
    <row r="16365" spans="52:54" ht="15.75" customHeight="1">
      <c r="AZ16365" s="138">
        <f t="shared" ca="1" si="260"/>
        <v>130000</v>
      </c>
      <c r="BA16365" s="138">
        <f t="shared" ca="1" si="261"/>
        <v>129999</v>
      </c>
      <c r="BB16365" s="138">
        <f t="shared" ca="1" si="262"/>
        <v>1</v>
      </c>
    </row>
    <row r="16366" spans="52:54" ht="15.75" customHeight="1">
      <c r="AZ16366" s="138">
        <f t="shared" ca="1" si="260"/>
        <v>210000</v>
      </c>
      <c r="BA16366" s="138">
        <f t="shared" ca="1" si="261"/>
        <v>209999</v>
      </c>
      <c r="BB16366" s="138">
        <f t="shared" ca="1" si="262"/>
        <v>1</v>
      </c>
    </row>
    <row r="16367" spans="52:54" ht="15.75" customHeight="1">
      <c r="AZ16367" s="138">
        <f t="shared" ca="1" si="260"/>
        <v>287000</v>
      </c>
      <c r="BA16367" s="138">
        <f t="shared" ca="1" si="261"/>
        <v>286999</v>
      </c>
      <c r="BB16367" s="138">
        <f t="shared" ca="1" si="262"/>
        <v>1</v>
      </c>
    </row>
    <row r="16368" spans="52:54" ht="15.75" customHeight="1">
      <c r="AZ16368" s="138">
        <f t="shared" ca="1" si="260"/>
        <v>398000</v>
      </c>
      <c r="BA16368" s="138">
        <f t="shared" ca="1" si="261"/>
        <v>397999</v>
      </c>
      <c r="BB16368" s="138">
        <f t="shared" ca="1" si="262"/>
        <v>1</v>
      </c>
    </row>
    <row r="16369" spans="52:54" ht="15.75" customHeight="1">
      <c r="AZ16369" s="138">
        <f t="shared" ca="1" si="260"/>
        <v>232000</v>
      </c>
      <c r="BA16369" s="138">
        <f t="shared" ca="1" si="261"/>
        <v>231999</v>
      </c>
      <c r="BB16369" s="138">
        <f t="shared" ca="1" si="262"/>
        <v>1</v>
      </c>
    </row>
    <row r="16370" spans="52:54" ht="15.75" customHeight="1">
      <c r="AZ16370" s="138">
        <f t="shared" ca="1" si="260"/>
        <v>270000</v>
      </c>
      <c r="BA16370" s="138">
        <f t="shared" ca="1" si="261"/>
        <v>269999</v>
      </c>
      <c r="BB16370" s="138">
        <f t="shared" ca="1" si="262"/>
        <v>1</v>
      </c>
    </row>
    <row r="16371" spans="52:54" ht="15.75" customHeight="1">
      <c r="AZ16371" s="138">
        <f t="shared" ca="1" si="260"/>
        <v>177000</v>
      </c>
      <c r="BA16371" s="138">
        <f t="shared" ca="1" si="261"/>
        <v>176999</v>
      </c>
      <c r="BB16371" s="138">
        <f t="shared" ca="1" si="262"/>
        <v>1</v>
      </c>
    </row>
    <row r="16372" spans="52:54" ht="15.75" customHeight="1">
      <c r="AZ16372" s="138">
        <f t="shared" ca="1" si="260"/>
        <v>113000</v>
      </c>
      <c r="BA16372" s="138">
        <f t="shared" ca="1" si="261"/>
        <v>112999</v>
      </c>
      <c r="BB16372" s="138">
        <f t="shared" ca="1" si="262"/>
        <v>1</v>
      </c>
    </row>
    <row r="16373" spans="52:54" ht="15.75" customHeight="1">
      <c r="AZ16373" s="138">
        <f t="shared" ca="1" si="260"/>
        <v>204000</v>
      </c>
      <c r="BA16373" s="138">
        <f t="shared" ca="1" si="261"/>
        <v>203999</v>
      </c>
      <c r="BB16373" s="138">
        <f t="shared" ca="1" si="262"/>
        <v>1</v>
      </c>
    </row>
    <row r="16374" spans="52:54" ht="15.75" customHeight="1">
      <c r="AZ16374" s="138">
        <f t="shared" ca="1" si="260"/>
        <v>131000</v>
      </c>
      <c r="BA16374" s="138">
        <f t="shared" ca="1" si="261"/>
        <v>130999</v>
      </c>
      <c r="BB16374" s="138">
        <f t="shared" ca="1" si="262"/>
        <v>1</v>
      </c>
    </row>
    <row r="16375" spans="52:54" ht="15.75" customHeight="1">
      <c r="AZ16375" s="138">
        <f t="shared" ca="1" si="260"/>
        <v>393000</v>
      </c>
      <c r="BA16375" s="138">
        <f t="shared" ca="1" si="261"/>
        <v>392999</v>
      </c>
      <c r="BB16375" s="138">
        <f t="shared" ca="1" si="262"/>
        <v>1</v>
      </c>
    </row>
    <row r="16376" spans="52:54" ht="15.75" customHeight="1">
      <c r="AZ16376" s="138">
        <f t="shared" ca="1" si="260"/>
        <v>351000</v>
      </c>
      <c r="BA16376" s="138">
        <f t="shared" ca="1" si="261"/>
        <v>350999</v>
      </c>
      <c r="BB16376" s="138">
        <f t="shared" ca="1" si="262"/>
        <v>1</v>
      </c>
    </row>
    <row r="16377" spans="52:54" ht="15.75" customHeight="1">
      <c r="AZ16377" s="138">
        <f t="shared" ca="1" si="260"/>
        <v>265000</v>
      </c>
      <c r="BA16377" s="138">
        <f t="shared" ca="1" si="261"/>
        <v>264999</v>
      </c>
      <c r="BB16377" s="138">
        <f t="shared" ca="1" si="262"/>
        <v>1</v>
      </c>
    </row>
    <row r="16378" spans="52:54" ht="15.75" customHeight="1">
      <c r="AZ16378" s="138">
        <f t="shared" ca="1" si="260"/>
        <v>267000</v>
      </c>
      <c r="BA16378" s="138">
        <f t="shared" ca="1" si="261"/>
        <v>266999</v>
      </c>
      <c r="BB16378" s="138">
        <f t="shared" ca="1" si="262"/>
        <v>1</v>
      </c>
    </row>
    <row r="16379" spans="52:54" ht="15.75" customHeight="1">
      <c r="AZ16379" s="138">
        <f t="shared" ca="1" si="260"/>
        <v>243000</v>
      </c>
      <c r="BA16379" s="138">
        <f t="shared" ca="1" si="261"/>
        <v>242999</v>
      </c>
      <c r="BB16379" s="138">
        <f t="shared" ca="1" si="262"/>
        <v>1</v>
      </c>
    </row>
    <row r="16380" spans="52:54" ht="15.75" customHeight="1">
      <c r="AZ16380" s="138">
        <f t="shared" ca="1" si="260"/>
        <v>243000</v>
      </c>
      <c r="BA16380" s="138">
        <f t="shared" ca="1" si="261"/>
        <v>242999</v>
      </c>
      <c r="BB16380" s="138">
        <f t="shared" ca="1" si="262"/>
        <v>1</v>
      </c>
    </row>
    <row r="16381" spans="52:54" ht="15.75" customHeight="1">
      <c r="AZ16381" s="138">
        <f t="shared" ca="1" si="260"/>
        <v>371000</v>
      </c>
      <c r="BA16381" s="138">
        <f t="shared" ca="1" si="261"/>
        <v>370999</v>
      </c>
      <c r="BB16381" s="138">
        <f t="shared" ca="1" si="262"/>
        <v>1</v>
      </c>
    </row>
    <row r="16382" spans="52:54" ht="15.75" customHeight="1">
      <c r="AZ16382" s="138">
        <f t="shared" ca="1" si="260"/>
        <v>185000</v>
      </c>
      <c r="BA16382" s="138">
        <f t="shared" ca="1" si="261"/>
        <v>184999</v>
      </c>
      <c r="BB16382" s="138">
        <f t="shared" ca="1" si="262"/>
        <v>1</v>
      </c>
    </row>
    <row r="16383" spans="52:54" ht="15.75" customHeight="1">
      <c r="AZ16383" s="138">
        <f t="shared" ca="1" si="260"/>
        <v>339000</v>
      </c>
      <c r="BA16383" s="138">
        <f t="shared" ca="1" si="261"/>
        <v>338999</v>
      </c>
      <c r="BB16383" s="138">
        <f t="shared" ca="1" si="262"/>
        <v>1</v>
      </c>
    </row>
    <row r="16384" spans="52:54" ht="15.75" customHeight="1">
      <c r="AZ16384" s="138">
        <f t="shared" ca="1" si="260"/>
        <v>287000</v>
      </c>
      <c r="BA16384" s="138">
        <f t="shared" ca="1" si="261"/>
        <v>286999</v>
      </c>
      <c r="BB16384" s="138">
        <f t="shared" ca="1" si="262"/>
        <v>1</v>
      </c>
    </row>
    <row r="16385" spans="52:54" ht="15.75" customHeight="1">
      <c r="AZ16385" s="138">
        <f t="shared" ca="1" si="260"/>
        <v>308000</v>
      </c>
      <c r="BA16385" s="138">
        <f t="shared" ca="1" si="261"/>
        <v>307999</v>
      </c>
      <c r="BB16385" s="138">
        <f t="shared" ca="1" si="262"/>
        <v>1</v>
      </c>
    </row>
    <row r="16386" spans="52:54" ht="15.75" customHeight="1">
      <c r="AZ16386" s="138">
        <f t="shared" ca="1" si="260"/>
        <v>220000</v>
      </c>
      <c r="BA16386" s="138">
        <f t="shared" ca="1" si="261"/>
        <v>219999</v>
      </c>
      <c r="BB16386" s="138">
        <f t="shared" ca="1" si="262"/>
        <v>1</v>
      </c>
    </row>
    <row r="16387" spans="52:54" ht="15.75" customHeight="1">
      <c r="AZ16387" s="138">
        <f t="shared" ca="1" si="260"/>
        <v>132000</v>
      </c>
      <c r="BA16387" s="138">
        <f t="shared" ca="1" si="261"/>
        <v>131999</v>
      </c>
      <c r="BB16387" s="138">
        <f t="shared" ca="1" si="262"/>
        <v>1</v>
      </c>
    </row>
    <row r="16388" spans="52:54" ht="15.75" customHeight="1">
      <c r="AZ16388" s="138">
        <f t="shared" ca="1" si="260"/>
        <v>131000</v>
      </c>
      <c r="BA16388" s="138">
        <f t="shared" ca="1" si="261"/>
        <v>130999</v>
      </c>
      <c r="BB16388" s="138">
        <f t="shared" ca="1" si="262"/>
        <v>1</v>
      </c>
    </row>
    <row r="16389" spans="52:54" ht="15.75" customHeight="1">
      <c r="AZ16389" s="138">
        <f t="shared" ca="1" si="260"/>
        <v>140000</v>
      </c>
      <c r="BA16389" s="138">
        <f t="shared" ca="1" si="261"/>
        <v>139999</v>
      </c>
      <c r="BB16389" s="138">
        <f t="shared" ca="1" si="262"/>
        <v>1</v>
      </c>
    </row>
    <row r="16390" spans="52:54" ht="15.75" customHeight="1">
      <c r="AZ16390" s="138">
        <f t="shared" ca="1" si="260"/>
        <v>152000</v>
      </c>
      <c r="BA16390" s="138">
        <f t="shared" ca="1" si="261"/>
        <v>151999</v>
      </c>
      <c r="BB16390" s="138">
        <f t="shared" ca="1" si="262"/>
        <v>1</v>
      </c>
    </row>
    <row r="16391" spans="52:54" ht="15.75" customHeight="1">
      <c r="AZ16391" s="138">
        <f t="shared" ca="1" si="260"/>
        <v>294000</v>
      </c>
      <c r="BA16391" s="138">
        <f t="shared" ca="1" si="261"/>
        <v>293999</v>
      </c>
      <c r="BB16391" s="138">
        <f t="shared" ca="1" si="262"/>
        <v>1</v>
      </c>
    </row>
    <row r="16392" spans="52:54" ht="15.75" customHeight="1">
      <c r="AZ16392" s="138">
        <f t="shared" ca="1" si="260"/>
        <v>399000</v>
      </c>
      <c r="BA16392" s="138">
        <f t="shared" ca="1" si="261"/>
        <v>398999</v>
      </c>
      <c r="BB16392" s="138">
        <f t="shared" ca="1" si="262"/>
        <v>1</v>
      </c>
    </row>
    <row r="16393" spans="52:54" ht="15.75" customHeight="1">
      <c r="AZ16393" s="138">
        <f t="shared" ca="1" si="260"/>
        <v>140000</v>
      </c>
      <c r="BA16393" s="138">
        <f t="shared" ca="1" si="261"/>
        <v>139999</v>
      </c>
      <c r="BB16393" s="138">
        <f t="shared" ca="1" si="262"/>
        <v>1</v>
      </c>
    </row>
    <row r="16394" spans="52:54" ht="15.75" customHeight="1">
      <c r="AZ16394" s="138">
        <f t="shared" ca="1" si="260"/>
        <v>304000</v>
      </c>
      <c r="BA16394" s="138">
        <f t="shared" ca="1" si="261"/>
        <v>303999</v>
      </c>
      <c r="BB16394" s="138">
        <f t="shared" ca="1" si="262"/>
        <v>1</v>
      </c>
    </row>
    <row r="16395" spans="52:54" ht="15.75" customHeight="1">
      <c r="AZ16395" s="138">
        <f t="shared" ca="1" si="260"/>
        <v>237000</v>
      </c>
      <c r="BA16395" s="138">
        <f t="shared" ca="1" si="261"/>
        <v>236999</v>
      </c>
      <c r="BB16395" s="138">
        <f t="shared" ca="1" si="262"/>
        <v>1</v>
      </c>
    </row>
    <row r="16396" spans="52:54" ht="15.75" customHeight="1">
      <c r="AZ16396" s="138">
        <f t="shared" ca="1" si="260"/>
        <v>108000</v>
      </c>
      <c r="BA16396" s="138">
        <f t="shared" ca="1" si="261"/>
        <v>107999</v>
      </c>
      <c r="BB16396" s="138">
        <f t="shared" ca="1" si="262"/>
        <v>1</v>
      </c>
    </row>
    <row r="16397" spans="52:54" ht="15.75" customHeight="1">
      <c r="AZ16397" s="138">
        <f t="shared" ca="1" si="260"/>
        <v>334000</v>
      </c>
      <c r="BA16397" s="138">
        <f t="shared" ca="1" si="261"/>
        <v>333999</v>
      </c>
      <c r="BB16397" s="138">
        <f t="shared" ca="1" si="262"/>
        <v>1</v>
      </c>
    </row>
    <row r="16398" spans="52:54" ht="15.75" customHeight="1">
      <c r="AZ16398" s="138">
        <f t="shared" ca="1" si="260"/>
        <v>334000</v>
      </c>
      <c r="BA16398" s="138">
        <f t="shared" ca="1" si="261"/>
        <v>333999</v>
      </c>
      <c r="BB16398" s="138">
        <f t="shared" ca="1" si="262"/>
        <v>1</v>
      </c>
    </row>
    <row r="16399" spans="52:54" ht="15.75" customHeight="1">
      <c r="AZ16399" s="138">
        <f t="shared" ca="1" si="260"/>
        <v>347000</v>
      </c>
      <c r="BA16399" s="138">
        <f t="shared" ca="1" si="261"/>
        <v>346999</v>
      </c>
      <c r="BB16399" s="138">
        <f t="shared" ca="1" si="262"/>
        <v>1</v>
      </c>
    </row>
    <row r="16400" spans="52:54" ht="15.75" customHeight="1">
      <c r="AZ16400" s="138">
        <f t="shared" ca="1" si="260"/>
        <v>243000</v>
      </c>
      <c r="BA16400" s="138">
        <f t="shared" ca="1" si="261"/>
        <v>242999</v>
      </c>
      <c r="BB16400" s="138">
        <f t="shared" ca="1" si="262"/>
        <v>1</v>
      </c>
    </row>
    <row r="16401" spans="52:54" ht="15.75" customHeight="1">
      <c r="AZ16401" s="138">
        <f t="shared" ca="1" si="260"/>
        <v>282000</v>
      </c>
      <c r="BA16401" s="138">
        <f t="shared" ca="1" si="261"/>
        <v>281999</v>
      </c>
      <c r="BB16401" s="138">
        <f t="shared" ca="1" si="262"/>
        <v>1</v>
      </c>
    </row>
    <row r="16402" spans="52:54" ht="15.75" customHeight="1">
      <c r="AZ16402" s="138">
        <f t="shared" ca="1" si="260"/>
        <v>267000</v>
      </c>
      <c r="BA16402" s="138">
        <f t="shared" ca="1" si="261"/>
        <v>266999</v>
      </c>
      <c r="BB16402" s="138">
        <f t="shared" ca="1" si="262"/>
        <v>1</v>
      </c>
    </row>
    <row r="16403" spans="52:54" ht="15.75" customHeight="1">
      <c r="AZ16403" s="138">
        <f t="shared" ca="1" si="260"/>
        <v>237000</v>
      </c>
      <c r="BA16403" s="138">
        <f t="shared" ca="1" si="261"/>
        <v>236999</v>
      </c>
      <c r="BB16403" s="138">
        <f t="shared" ca="1" si="262"/>
        <v>1</v>
      </c>
    </row>
    <row r="16404" spans="52:54" ht="15.75" customHeight="1">
      <c r="AZ16404" s="138">
        <f t="shared" ca="1" si="260"/>
        <v>372000</v>
      </c>
      <c r="BA16404" s="138">
        <f t="shared" ca="1" si="261"/>
        <v>371999</v>
      </c>
      <c r="BB16404" s="138">
        <f t="shared" ca="1" si="262"/>
        <v>1</v>
      </c>
    </row>
    <row r="16405" spans="52:54" ht="15.75" customHeight="1">
      <c r="AZ16405" s="138">
        <f t="shared" ca="1" si="260"/>
        <v>213000</v>
      </c>
      <c r="BA16405" s="138">
        <f t="shared" ca="1" si="261"/>
        <v>212999</v>
      </c>
      <c r="BB16405" s="138">
        <f t="shared" ca="1" si="262"/>
        <v>1</v>
      </c>
    </row>
    <row r="16406" spans="52:54" ht="15.75" customHeight="1">
      <c r="AZ16406" s="138">
        <f t="shared" ca="1" si="260"/>
        <v>376000</v>
      </c>
      <c r="BA16406" s="138">
        <f t="shared" ca="1" si="261"/>
        <v>375999</v>
      </c>
      <c r="BB16406" s="138">
        <f t="shared" ca="1" si="262"/>
        <v>1</v>
      </c>
    </row>
    <row r="16407" spans="52:54" ht="15.75" customHeight="1">
      <c r="AZ16407" s="138">
        <f t="shared" ca="1" si="260"/>
        <v>252000</v>
      </c>
      <c r="BA16407" s="138">
        <f t="shared" ca="1" si="261"/>
        <v>251999</v>
      </c>
      <c r="BB16407" s="138">
        <f t="shared" ca="1" si="262"/>
        <v>1</v>
      </c>
    </row>
    <row r="16408" spans="52:54" ht="15.75" customHeight="1">
      <c r="AZ16408" s="138">
        <f t="shared" ca="1" si="260"/>
        <v>226000</v>
      </c>
      <c r="BA16408" s="138">
        <f t="shared" ca="1" si="261"/>
        <v>225999</v>
      </c>
      <c r="BB16408" s="138">
        <f t="shared" ca="1" si="262"/>
        <v>1</v>
      </c>
    </row>
    <row r="16409" spans="52:54" ht="15.75" customHeight="1">
      <c r="AZ16409" s="138">
        <f t="shared" ca="1" si="260"/>
        <v>124000</v>
      </c>
      <c r="BA16409" s="138">
        <f t="shared" ca="1" si="261"/>
        <v>123999</v>
      </c>
      <c r="BB16409" s="138">
        <f t="shared" ca="1" si="262"/>
        <v>1</v>
      </c>
    </row>
    <row r="16410" spans="52:54" ht="15.75" customHeight="1">
      <c r="AZ16410" s="138">
        <f t="shared" ca="1" si="260"/>
        <v>396000</v>
      </c>
      <c r="BA16410" s="138">
        <f t="shared" ca="1" si="261"/>
        <v>395999</v>
      </c>
      <c r="BB16410" s="138">
        <f t="shared" ca="1" si="262"/>
        <v>1</v>
      </c>
    </row>
    <row r="16411" spans="52:54" ht="15.75" customHeight="1">
      <c r="AZ16411" s="138">
        <f t="shared" ca="1" si="260"/>
        <v>385000</v>
      </c>
      <c r="BA16411" s="138">
        <f t="shared" ca="1" si="261"/>
        <v>384999</v>
      </c>
      <c r="BB16411" s="138">
        <f t="shared" ca="1" si="262"/>
        <v>1</v>
      </c>
    </row>
    <row r="16412" spans="52:54" ht="15.75" customHeight="1">
      <c r="AZ16412" s="138">
        <f t="shared" ca="1" si="260"/>
        <v>164000</v>
      </c>
      <c r="BA16412" s="138">
        <f t="shared" ca="1" si="261"/>
        <v>163999</v>
      </c>
      <c r="BB16412" s="138">
        <f t="shared" ca="1" si="262"/>
        <v>1</v>
      </c>
    </row>
    <row r="16413" spans="52:54" ht="15.75" customHeight="1">
      <c r="AZ16413" s="138">
        <f t="shared" ca="1" si="260"/>
        <v>261000</v>
      </c>
      <c r="BA16413" s="138">
        <f t="shared" ca="1" si="261"/>
        <v>260999</v>
      </c>
      <c r="BB16413" s="138">
        <f t="shared" ca="1" si="262"/>
        <v>1</v>
      </c>
    </row>
    <row r="16414" spans="52:54" ht="15.75" customHeight="1">
      <c r="AZ16414" s="138">
        <f t="shared" ca="1" si="260"/>
        <v>181000</v>
      </c>
      <c r="BA16414" s="138">
        <f t="shared" ca="1" si="261"/>
        <v>180999</v>
      </c>
      <c r="BB16414" s="138">
        <f t="shared" ca="1" si="262"/>
        <v>1</v>
      </c>
    </row>
    <row r="16415" spans="52:54" ht="15.75" customHeight="1">
      <c r="AZ16415" s="138">
        <f t="shared" ca="1" si="260"/>
        <v>119000</v>
      </c>
      <c r="BA16415" s="138">
        <f t="shared" ca="1" si="261"/>
        <v>118999</v>
      </c>
      <c r="BB16415" s="138">
        <f t="shared" ca="1" si="262"/>
        <v>1</v>
      </c>
    </row>
    <row r="16416" spans="52:54" ht="15.75" customHeight="1">
      <c r="AZ16416" s="138">
        <f t="shared" ca="1" si="260"/>
        <v>294000</v>
      </c>
      <c r="BA16416" s="138">
        <f t="shared" ca="1" si="261"/>
        <v>293999</v>
      </c>
      <c r="BB16416" s="138">
        <f t="shared" ca="1" si="262"/>
        <v>1</v>
      </c>
    </row>
    <row r="16417" spans="52:54" ht="15.75" customHeight="1">
      <c r="AZ16417" s="138">
        <f t="shared" ca="1" si="260"/>
        <v>197000</v>
      </c>
      <c r="BA16417" s="138">
        <f t="shared" ca="1" si="261"/>
        <v>196999</v>
      </c>
      <c r="BB16417" s="138">
        <f t="shared" ca="1" si="262"/>
        <v>1</v>
      </c>
    </row>
    <row r="16418" spans="52:54" ht="15.75" customHeight="1">
      <c r="AZ16418" s="138">
        <f t="shared" ca="1" si="260"/>
        <v>273000</v>
      </c>
      <c r="BA16418" s="138">
        <f t="shared" ca="1" si="261"/>
        <v>272999</v>
      </c>
      <c r="BB16418" s="138">
        <f t="shared" ca="1" si="262"/>
        <v>1</v>
      </c>
    </row>
    <row r="16419" spans="52:54" ht="15.75" customHeight="1">
      <c r="AZ16419" s="138">
        <f t="shared" ca="1" si="260"/>
        <v>339000</v>
      </c>
      <c r="BA16419" s="138">
        <f t="shared" ca="1" si="261"/>
        <v>338999</v>
      </c>
      <c r="BB16419" s="138">
        <f t="shared" ca="1" si="262"/>
        <v>1</v>
      </c>
    </row>
    <row r="16420" spans="52:54" ht="15.75" customHeight="1">
      <c r="AZ16420" s="138">
        <f t="shared" ca="1" si="260"/>
        <v>155000</v>
      </c>
      <c r="BA16420" s="138">
        <f t="shared" ca="1" si="261"/>
        <v>154999</v>
      </c>
      <c r="BB16420" s="138">
        <f t="shared" ca="1" si="262"/>
        <v>1</v>
      </c>
    </row>
    <row r="16421" spans="52:54" ht="15.75" customHeight="1">
      <c r="AZ16421" s="138">
        <f t="shared" ca="1" si="260"/>
        <v>306000</v>
      </c>
      <c r="BA16421" s="138">
        <f t="shared" ca="1" si="261"/>
        <v>305999</v>
      </c>
      <c r="BB16421" s="138">
        <f t="shared" ca="1" si="262"/>
        <v>1</v>
      </c>
    </row>
    <row r="16422" spans="52:54" ht="15.75" customHeight="1">
      <c r="AZ16422" s="138">
        <f t="shared" ca="1" si="260"/>
        <v>186000</v>
      </c>
      <c r="BA16422" s="138">
        <f t="shared" ca="1" si="261"/>
        <v>185999</v>
      </c>
      <c r="BB16422" s="138">
        <f t="shared" ca="1" si="262"/>
        <v>1</v>
      </c>
    </row>
    <row r="16423" spans="52:54" ht="15.75" customHeight="1">
      <c r="AZ16423" s="138">
        <f t="shared" ca="1" si="260"/>
        <v>154000</v>
      </c>
      <c r="BA16423" s="138">
        <f t="shared" ca="1" si="261"/>
        <v>153999</v>
      </c>
      <c r="BB16423" s="138">
        <f t="shared" ca="1" si="262"/>
        <v>1</v>
      </c>
    </row>
    <row r="16424" spans="52:54" ht="15.75" customHeight="1">
      <c r="AZ16424" s="138">
        <f t="shared" ca="1" si="260"/>
        <v>235000</v>
      </c>
      <c r="BA16424" s="138">
        <f t="shared" ca="1" si="261"/>
        <v>234999</v>
      </c>
      <c r="BB16424" s="138">
        <f t="shared" ca="1" si="262"/>
        <v>1</v>
      </c>
    </row>
    <row r="16425" spans="52:54" ht="15.75" customHeight="1">
      <c r="AZ16425" s="138">
        <f t="shared" ca="1" si="260"/>
        <v>127000</v>
      </c>
      <c r="BA16425" s="138">
        <f t="shared" ca="1" si="261"/>
        <v>126999</v>
      </c>
      <c r="BB16425" s="138">
        <f t="shared" ca="1" si="262"/>
        <v>1</v>
      </c>
    </row>
    <row r="16426" spans="52:54" ht="15.75" customHeight="1">
      <c r="AZ16426" s="138">
        <f t="shared" ca="1" si="260"/>
        <v>304000</v>
      </c>
      <c r="BA16426" s="138">
        <f t="shared" ca="1" si="261"/>
        <v>303999</v>
      </c>
      <c r="BB16426" s="138">
        <f t="shared" ca="1" si="262"/>
        <v>1</v>
      </c>
    </row>
    <row r="16427" spans="52:54" ht="15.75" customHeight="1">
      <c r="AZ16427" s="138">
        <f t="shared" ca="1" si="260"/>
        <v>225000</v>
      </c>
      <c r="BA16427" s="138">
        <f t="shared" ca="1" si="261"/>
        <v>224999</v>
      </c>
      <c r="BB16427" s="138">
        <f t="shared" ca="1" si="262"/>
        <v>1</v>
      </c>
    </row>
    <row r="16428" spans="52:54" ht="15.75" customHeight="1">
      <c r="AZ16428" s="138">
        <f t="shared" ca="1" si="260"/>
        <v>109000</v>
      </c>
      <c r="BA16428" s="138">
        <f t="shared" ca="1" si="261"/>
        <v>108999</v>
      </c>
      <c r="BB16428" s="138">
        <f t="shared" ca="1" si="262"/>
        <v>1</v>
      </c>
    </row>
    <row r="16429" spans="52:54" ht="15.75" customHeight="1">
      <c r="AZ16429" s="138">
        <f t="shared" ca="1" si="260"/>
        <v>329000</v>
      </c>
      <c r="BA16429" s="138">
        <f t="shared" ca="1" si="261"/>
        <v>328999</v>
      </c>
      <c r="BB16429" s="138">
        <f t="shared" ca="1" si="262"/>
        <v>1</v>
      </c>
    </row>
    <row r="16430" spans="52:54" ht="15.75" customHeight="1">
      <c r="AZ16430" s="138">
        <f t="shared" ca="1" si="260"/>
        <v>240000</v>
      </c>
      <c r="BA16430" s="138">
        <f t="shared" ca="1" si="261"/>
        <v>239999</v>
      </c>
      <c r="BB16430" s="138">
        <f t="shared" ca="1" si="262"/>
        <v>1</v>
      </c>
    </row>
    <row r="16431" spans="52:54" ht="15.75" customHeight="1">
      <c r="AZ16431" s="138">
        <f t="shared" ca="1" si="260"/>
        <v>296000</v>
      </c>
      <c r="BA16431" s="138">
        <f t="shared" ca="1" si="261"/>
        <v>295999</v>
      </c>
      <c r="BB16431" s="138">
        <f t="shared" ca="1" si="262"/>
        <v>1</v>
      </c>
    </row>
    <row r="16432" spans="52:54" ht="15.75" customHeight="1">
      <c r="AZ16432" s="138">
        <f t="shared" ca="1" si="260"/>
        <v>126000</v>
      </c>
      <c r="BA16432" s="138">
        <f t="shared" ca="1" si="261"/>
        <v>125999</v>
      </c>
      <c r="BB16432" s="138">
        <f t="shared" ca="1" si="262"/>
        <v>1</v>
      </c>
    </row>
    <row r="16433" spans="52:54" ht="15.75" customHeight="1">
      <c r="AZ16433" s="138">
        <f t="shared" ca="1" si="260"/>
        <v>317000</v>
      </c>
      <c r="BA16433" s="138">
        <f t="shared" ca="1" si="261"/>
        <v>316999</v>
      </c>
      <c r="BB16433" s="138">
        <f t="shared" ca="1" si="262"/>
        <v>1</v>
      </c>
    </row>
    <row r="16434" spans="52:54" ht="15.75" customHeight="1">
      <c r="AZ16434" s="138">
        <f t="shared" ca="1" si="260"/>
        <v>342000</v>
      </c>
      <c r="BA16434" s="138">
        <f t="shared" ca="1" si="261"/>
        <v>341999</v>
      </c>
      <c r="BB16434" s="138">
        <f t="shared" ca="1" si="262"/>
        <v>1</v>
      </c>
    </row>
    <row r="16435" spans="52:54" ht="15.75" customHeight="1">
      <c r="AZ16435" s="138">
        <f t="shared" ca="1" si="260"/>
        <v>202000</v>
      </c>
      <c r="BA16435" s="138">
        <f t="shared" ca="1" si="261"/>
        <v>201999</v>
      </c>
      <c r="BB16435" s="138">
        <f t="shared" ca="1" si="262"/>
        <v>1</v>
      </c>
    </row>
    <row r="16436" spans="52:54" ht="15.75" customHeight="1">
      <c r="AZ16436" s="138">
        <f t="shared" ca="1" si="260"/>
        <v>247000</v>
      </c>
      <c r="BA16436" s="138">
        <f t="shared" ca="1" si="261"/>
        <v>246999</v>
      </c>
      <c r="BB16436" s="138">
        <f t="shared" ca="1" si="262"/>
        <v>1</v>
      </c>
    </row>
    <row r="16437" spans="52:54" ht="15.75" customHeight="1">
      <c r="AZ16437" s="138">
        <f t="shared" ca="1" si="260"/>
        <v>382000</v>
      </c>
      <c r="BA16437" s="138">
        <f t="shared" ca="1" si="261"/>
        <v>381999</v>
      </c>
      <c r="BB16437" s="138">
        <f t="shared" ca="1" si="262"/>
        <v>1</v>
      </c>
    </row>
    <row r="16438" spans="52:54" ht="15.75" customHeight="1">
      <c r="AZ16438" s="138">
        <f t="shared" ca="1" si="260"/>
        <v>133000</v>
      </c>
      <c r="BA16438" s="138">
        <f t="shared" ca="1" si="261"/>
        <v>132999</v>
      </c>
      <c r="BB16438" s="138">
        <f t="shared" ca="1" si="262"/>
        <v>1</v>
      </c>
    </row>
    <row r="16439" spans="52:54" ht="15.75" customHeight="1">
      <c r="AZ16439" s="138">
        <f t="shared" ca="1" si="260"/>
        <v>233000</v>
      </c>
      <c r="BA16439" s="138">
        <f t="shared" ca="1" si="261"/>
        <v>232999</v>
      </c>
      <c r="BB16439" s="138">
        <f t="shared" ca="1" si="262"/>
        <v>1</v>
      </c>
    </row>
    <row r="16440" spans="52:54" ht="15.75" customHeight="1">
      <c r="AZ16440" s="138">
        <f t="shared" ca="1" si="260"/>
        <v>219000</v>
      </c>
      <c r="BA16440" s="138">
        <f t="shared" ca="1" si="261"/>
        <v>218999</v>
      </c>
      <c r="BB16440" s="138">
        <f t="shared" ca="1" si="262"/>
        <v>1</v>
      </c>
    </row>
    <row r="16441" spans="52:54" ht="15.75" customHeight="1">
      <c r="AZ16441" s="138">
        <f t="shared" ca="1" si="260"/>
        <v>259000</v>
      </c>
      <c r="BA16441" s="138">
        <f t="shared" ca="1" si="261"/>
        <v>258999</v>
      </c>
      <c r="BB16441" s="138">
        <f t="shared" ca="1" si="262"/>
        <v>1</v>
      </c>
    </row>
    <row r="16442" spans="52:54" ht="15.75" customHeight="1">
      <c r="AZ16442" s="138">
        <f t="shared" ca="1" si="260"/>
        <v>380000</v>
      </c>
      <c r="BA16442" s="138">
        <f t="shared" ca="1" si="261"/>
        <v>379999</v>
      </c>
      <c r="BB16442" s="138">
        <f t="shared" ca="1" si="262"/>
        <v>1</v>
      </c>
    </row>
    <row r="16443" spans="52:54" ht="15.75" customHeight="1">
      <c r="AZ16443" s="138">
        <f t="shared" ca="1" si="260"/>
        <v>108000</v>
      </c>
      <c r="BA16443" s="138">
        <f t="shared" ca="1" si="261"/>
        <v>107999</v>
      </c>
      <c r="BB16443" s="138">
        <f t="shared" ca="1" si="262"/>
        <v>1</v>
      </c>
    </row>
    <row r="16444" spans="52:54" ht="15.75" customHeight="1">
      <c r="AZ16444" s="138">
        <f t="shared" ca="1" si="260"/>
        <v>223000</v>
      </c>
      <c r="BA16444" s="138">
        <f t="shared" ca="1" si="261"/>
        <v>222999</v>
      </c>
      <c r="BB16444" s="138">
        <f t="shared" ca="1" si="262"/>
        <v>1</v>
      </c>
    </row>
    <row r="16445" spans="52:54" ht="15.75" customHeight="1">
      <c r="AZ16445" s="138">
        <f t="shared" ca="1" si="260"/>
        <v>388000</v>
      </c>
      <c r="BA16445" s="138">
        <f t="shared" ca="1" si="261"/>
        <v>387999</v>
      </c>
      <c r="BB16445" s="138">
        <f t="shared" ca="1" si="262"/>
        <v>1</v>
      </c>
    </row>
    <row r="16446" spans="52:54" ht="15.75" customHeight="1">
      <c r="AZ16446" s="138">
        <f t="shared" ca="1" si="260"/>
        <v>304000</v>
      </c>
      <c r="BA16446" s="138">
        <f t="shared" ca="1" si="261"/>
        <v>303999</v>
      </c>
      <c r="BB16446" s="138">
        <f t="shared" ca="1" si="262"/>
        <v>1</v>
      </c>
    </row>
    <row r="16447" spans="52:54" ht="15.75" customHeight="1">
      <c r="AZ16447" s="138">
        <f t="shared" ca="1" si="260"/>
        <v>232000</v>
      </c>
      <c r="BA16447" s="138">
        <f t="shared" ca="1" si="261"/>
        <v>231999</v>
      </c>
      <c r="BB16447" s="138">
        <f t="shared" ca="1" si="262"/>
        <v>1</v>
      </c>
    </row>
    <row r="16448" spans="52:54" ht="15.75" customHeight="1">
      <c r="AZ16448" s="138">
        <f t="shared" ca="1" si="260"/>
        <v>318000</v>
      </c>
      <c r="BA16448" s="138">
        <f t="shared" ca="1" si="261"/>
        <v>317999</v>
      </c>
      <c r="BB16448" s="138">
        <f t="shared" ca="1" si="262"/>
        <v>1</v>
      </c>
    </row>
    <row r="16449" spans="52:54" ht="15.75" customHeight="1">
      <c r="AZ16449" s="138">
        <f t="shared" ca="1" si="260"/>
        <v>241000</v>
      </c>
      <c r="BA16449" s="138">
        <f t="shared" ca="1" si="261"/>
        <v>240999</v>
      </c>
      <c r="BB16449" s="138">
        <f t="shared" ca="1" si="262"/>
        <v>1</v>
      </c>
    </row>
    <row r="16450" spans="52:54" ht="15.75" customHeight="1">
      <c r="AZ16450" s="138">
        <f t="shared" ca="1" si="260"/>
        <v>331000</v>
      </c>
      <c r="BA16450" s="138">
        <f t="shared" ca="1" si="261"/>
        <v>330999</v>
      </c>
      <c r="BB16450" s="138">
        <f t="shared" ca="1" si="262"/>
        <v>1</v>
      </c>
    </row>
    <row r="16451" spans="52:54" ht="15.75" customHeight="1">
      <c r="AZ16451" s="138">
        <f t="shared" ca="1" si="260"/>
        <v>345000</v>
      </c>
      <c r="BA16451" s="138">
        <f t="shared" ca="1" si="261"/>
        <v>344999</v>
      </c>
      <c r="BB16451" s="138">
        <f t="shared" ca="1" si="262"/>
        <v>1</v>
      </c>
    </row>
    <row r="16452" spans="52:54" ht="15.75" customHeight="1">
      <c r="AZ16452" s="138">
        <f t="shared" ca="1" si="260"/>
        <v>364000</v>
      </c>
      <c r="BA16452" s="138">
        <f t="shared" ca="1" si="261"/>
        <v>363999</v>
      </c>
      <c r="BB16452" s="138">
        <f t="shared" ca="1" si="262"/>
        <v>1</v>
      </c>
    </row>
    <row r="16453" spans="52:54" ht="15.75" customHeight="1">
      <c r="AZ16453" s="138">
        <f t="shared" ca="1" si="260"/>
        <v>157000</v>
      </c>
      <c r="BA16453" s="138">
        <f t="shared" ca="1" si="261"/>
        <v>156999</v>
      </c>
      <c r="BB16453" s="138">
        <f t="shared" ca="1" si="262"/>
        <v>1</v>
      </c>
    </row>
    <row r="16454" spans="52:54" ht="15.75" customHeight="1">
      <c r="AZ16454" s="138">
        <f t="shared" ca="1" si="260"/>
        <v>131000</v>
      </c>
      <c r="BA16454" s="138">
        <f t="shared" ca="1" si="261"/>
        <v>130999</v>
      </c>
      <c r="BB16454" s="138">
        <f t="shared" ca="1" si="262"/>
        <v>1</v>
      </c>
    </row>
    <row r="16455" spans="52:54" ht="15.75" customHeight="1">
      <c r="AZ16455" s="138">
        <f t="shared" ca="1" si="260"/>
        <v>278000</v>
      </c>
      <c r="BA16455" s="138">
        <f t="shared" ca="1" si="261"/>
        <v>277999</v>
      </c>
      <c r="BB16455" s="138">
        <f t="shared" ca="1" si="262"/>
        <v>1</v>
      </c>
    </row>
    <row r="16456" spans="52:54" ht="15.75" customHeight="1">
      <c r="AZ16456" s="138">
        <f t="shared" ca="1" si="260"/>
        <v>348000</v>
      </c>
      <c r="BA16456" s="138">
        <f t="shared" ca="1" si="261"/>
        <v>347999</v>
      </c>
      <c r="BB16456" s="138">
        <f t="shared" ca="1" si="262"/>
        <v>1</v>
      </c>
    </row>
    <row r="16457" spans="52:54" ht="15.75" customHeight="1">
      <c r="AZ16457" s="138">
        <f t="shared" ca="1" si="260"/>
        <v>316000</v>
      </c>
      <c r="BA16457" s="138">
        <f t="shared" ca="1" si="261"/>
        <v>315999</v>
      </c>
      <c r="BB16457" s="138">
        <f t="shared" ca="1" si="262"/>
        <v>1</v>
      </c>
    </row>
    <row r="16458" spans="52:54" ht="15.75" customHeight="1">
      <c r="AZ16458" s="138">
        <f t="shared" ca="1" si="260"/>
        <v>291000</v>
      </c>
      <c r="BA16458" s="138">
        <f t="shared" ca="1" si="261"/>
        <v>290999</v>
      </c>
      <c r="BB16458" s="138">
        <f t="shared" ca="1" si="262"/>
        <v>1</v>
      </c>
    </row>
    <row r="16459" spans="52:54" ht="15.75" customHeight="1">
      <c r="AZ16459" s="138">
        <f t="shared" ca="1" si="260"/>
        <v>133000</v>
      </c>
      <c r="BA16459" s="138">
        <f t="shared" ca="1" si="261"/>
        <v>132999</v>
      </c>
      <c r="BB16459" s="138">
        <f t="shared" ca="1" si="262"/>
        <v>1</v>
      </c>
    </row>
    <row r="16460" spans="52:54" ht="15.75" customHeight="1">
      <c r="AZ16460" s="138">
        <f t="shared" ca="1" si="260"/>
        <v>309000</v>
      </c>
      <c r="BA16460" s="138">
        <f t="shared" ca="1" si="261"/>
        <v>308999</v>
      </c>
      <c r="BB16460" s="138">
        <f t="shared" ca="1" si="262"/>
        <v>1</v>
      </c>
    </row>
    <row r="16461" spans="52:54" ht="15.75" customHeight="1">
      <c r="AZ16461" s="138">
        <f t="shared" ca="1" si="260"/>
        <v>227000</v>
      </c>
      <c r="BA16461" s="138">
        <f t="shared" ca="1" si="261"/>
        <v>226999</v>
      </c>
      <c r="BB16461" s="138">
        <f t="shared" ca="1" si="262"/>
        <v>1</v>
      </c>
    </row>
    <row r="16462" spans="52:54" ht="15.75" customHeight="1">
      <c r="AZ16462" s="138">
        <f t="shared" ca="1" si="260"/>
        <v>397000</v>
      </c>
      <c r="BA16462" s="138">
        <f t="shared" ca="1" si="261"/>
        <v>396999</v>
      </c>
      <c r="BB16462" s="138">
        <f t="shared" ca="1" si="262"/>
        <v>1</v>
      </c>
    </row>
    <row r="16463" spans="52:54" ht="15.75" customHeight="1">
      <c r="AZ16463" s="138">
        <f t="shared" ca="1" si="260"/>
        <v>361000</v>
      </c>
      <c r="BA16463" s="138">
        <f t="shared" ca="1" si="261"/>
        <v>360999</v>
      </c>
      <c r="BB16463" s="138">
        <f t="shared" ca="1" si="262"/>
        <v>1</v>
      </c>
    </row>
    <row r="16464" spans="52:54" ht="15.75" customHeight="1">
      <c r="AZ16464" s="138">
        <f t="shared" ca="1" si="260"/>
        <v>175000</v>
      </c>
      <c r="BA16464" s="138">
        <f t="shared" ca="1" si="261"/>
        <v>174999</v>
      </c>
      <c r="BB16464" s="138">
        <f t="shared" ca="1" si="262"/>
        <v>1</v>
      </c>
    </row>
    <row r="16465" spans="52:54" ht="15.75" customHeight="1">
      <c r="AZ16465" s="138">
        <f t="shared" ca="1" si="260"/>
        <v>133000</v>
      </c>
      <c r="BA16465" s="138">
        <f t="shared" ca="1" si="261"/>
        <v>132999</v>
      </c>
      <c r="BB16465" s="138">
        <f t="shared" ca="1" si="262"/>
        <v>1</v>
      </c>
    </row>
    <row r="16466" spans="52:54" ht="15.75" customHeight="1">
      <c r="AZ16466" s="138">
        <f t="shared" ca="1" si="260"/>
        <v>357000</v>
      </c>
      <c r="BA16466" s="138">
        <f t="shared" ca="1" si="261"/>
        <v>356999</v>
      </c>
      <c r="BB16466" s="138">
        <f t="shared" ca="1" si="262"/>
        <v>1</v>
      </c>
    </row>
    <row r="16467" spans="52:54" ht="15.75" customHeight="1">
      <c r="AZ16467" s="138">
        <f t="shared" ca="1" si="260"/>
        <v>115000</v>
      </c>
      <c r="BA16467" s="138">
        <f t="shared" ca="1" si="261"/>
        <v>114999</v>
      </c>
      <c r="BB16467" s="138">
        <f t="shared" ca="1" si="262"/>
        <v>1</v>
      </c>
    </row>
    <row r="16468" spans="52:54" ht="15.75" customHeight="1">
      <c r="AZ16468" s="138">
        <f t="shared" ca="1" si="260"/>
        <v>143000</v>
      </c>
      <c r="BA16468" s="138">
        <f t="shared" ca="1" si="261"/>
        <v>142999</v>
      </c>
      <c r="BB16468" s="138">
        <f t="shared" ca="1" si="262"/>
        <v>1</v>
      </c>
    </row>
    <row r="16469" spans="52:54" ht="15.75" customHeight="1">
      <c r="AZ16469" s="138">
        <f t="shared" ca="1" si="260"/>
        <v>369000</v>
      </c>
      <c r="BA16469" s="138">
        <f t="shared" ca="1" si="261"/>
        <v>368999</v>
      </c>
      <c r="BB16469" s="138">
        <f t="shared" ca="1" si="262"/>
        <v>1</v>
      </c>
    </row>
    <row r="16470" spans="52:54" ht="15.75" customHeight="1">
      <c r="AZ16470" s="138">
        <f t="shared" ca="1" si="260"/>
        <v>112000</v>
      </c>
      <c r="BA16470" s="138">
        <f t="shared" ca="1" si="261"/>
        <v>111999</v>
      </c>
      <c r="BB16470" s="138">
        <f t="shared" ca="1" si="262"/>
        <v>1</v>
      </c>
    </row>
    <row r="16471" spans="52:54" ht="15.75" customHeight="1">
      <c r="AZ16471" s="138">
        <f t="shared" ca="1" si="260"/>
        <v>395000</v>
      </c>
      <c r="BA16471" s="138">
        <f t="shared" ca="1" si="261"/>
        <v>394999</v>
      </c>
      <c r="BB16471" s="138">
        <f t="shared" ca="1" si="262"/>
        <v>1</v>
      </c>
    </row>
    <row r="16472" spans="52:54" ht="15.75" customHeight="1">
      <c r="AZ16472" s="138">
        <f t="shared" ca="1" si="260"/>
        <v>326000</v>
      </c>
      <c r="BA16472" s="138">
        <f t="shared" ca="1" si="261"/>
        <v>325999</v>
      </c>
      <c r="BB16472" s="138">
        <f t="shared" ca="1" si="262"/>
        <v>1</v>
      </c>
    </row>
    <row r="16473" spans="52:54" ht="15.75" customHeight="1">
      <c r="AZ16473" s="138">
        <f t="shared" ca="1" si="260"/>
        <v>160000</v>
      </c>
      <c r="BA16473" s="138">
        <f t="shared" ca="1" si="261"/>
        <v>159999</v>
      </c>
      <c r="BB16473" s="138">
        <f t="shared" ca="1" si="262"/>
        <v>1</v>
      </c>
    </row>
    <row r="16474" spans="52:54" ht="15.75" customHeight="1">
      <c r="AZ16474" s="138">
        <f t="shared" ca="1" si="260"/>
        <v>173000</v>
      </c>
      <c r="BA16474" s="138">
        <f t="shared" ca="1" si="261"/>
        <v>172999</v>
      </c>
      <c r="BB16474" s="138">
        <f t="shared" ca="1" si="262"/>
        <v>1</v>
      </c>
    </row>
    <row r="16475" spans="52:54" ht="15.75" customHeight="1">
      <c r="AZ16475" s="138">
        <f t="shared" ca="1" si="260"/>
        <v>209000</v>
      </c>
      <c r="BA16475" s="138">
        <f t="shared" ca="1" si="261"/>
        <v>208999</v>
      </c>
      <c r="BB16475" s="138">
        <f t="shared" ca="1" si="262"/>
        <v>1</v>
      </c>
    </row>
    <row r="16476" spans="52:54" ht="15.75" customHeight="1">
      <c r="AZ16476" s="138">
        <f t="shared" ca="1" si="260"/>
        <v>329000</v>
      </c>
      <c r="BA16476" s="138">
        <f t="shared" ca="1" si="261"/>
        <v>328999</v>
      </c>
      <c r="BB16476" s="138">
        <f t="shared" ca="1" si="262"/>
        <v>1</v>
      </c>
    </row>
    <row r="16477" spans="52:54" ht="15.75" customHeight="1">
      <c r="AZ16477" s="138">
        <f t="shared" ca="1" si="260"/>
        <v>188000</v>
      </c>
      <c r="BA16477" s="138">
        <f t="shared" ca="1" si="261"/>
        <v>187999</v>
      </c>
      <c r="BB16477" s="138">
        <f t="shared" ca="1" si="262"/>
        <v>1</v>
      </c>
    </row>
    <row r="16478" spans="52:54" ht="15.75" customHeight="1">
      <c r="AZ16478" s="138">
        <f t="shared" ca="1" si="260"/>
        <v>354000</v>
      </c>
      <c r="BA16478" s="138">
        <f t="shared" ca="1" si="261"/>
        <v>353999</v>
      </c>
      <c r="BB16478" s="138">
        <f t="shared" ca="1" si="262"/>
        <v>1</v>
      </c>
    </row>
    <row r="16479" spans="52:54" ht="15.75" customHeight="1">
      <c r="AZ16479" s="138">
        <f t="shared" ca="1" si="260"/>
        <v>203000</v>
      </c>
      <c r="BA16479" s="138">
        <f t="shared" ca="1" si="261"/>
        <v>202999</v>
      </c>
      <c r="BB16479" s="138">
        <f t="shared" ca="1" si="262"/>
        <v>1</v>
      </c>
    </row>
    <row r="16480" spans="52:54" ht="15.75" customHeight="1">
      <c r="AZ16480" s="138">
        <f t="shared" ca="1" si="260"/>
        <v>340000</v>
      </c>
      <c r="BA16480" s="138">
        <f t="shared" ca="1" si="261"/>
        <v>339999</v>
      </c>
      <c r="BB16480" s="138">
        <f t="shared" ca="1" si="262"/>
        <v>1</v>
      </c>
    </row>
    <row r="16481" spans="52:54" ht="15.75" customHeight="1">
      <c r="AZ16481" s="138">
        <f t="shared" ca="1" si="260"/>
        <v>213000</v>
      </c>
      <c r="BA16481" s="138">
        <f t="shared" ca="1" si="261"/>
        <v>212999</v>
      </c>
      <c r="BB16481" s="138">
        <f t="shared" ca="1" si="262"/>
        <v>1</v>
      </c>
    </row>
    <row r="16482" spans="52:54" ht="15.75" customHeight="1">
      <c r="AZ16482" s="138">
        <f t="shared" ca="1" si="260"/>
        <v>248000</v>
      </c>
      <c r="BA16482" s="138">
        <f t="shared" ca="1" si="261"/>
        <v>247999</v>
      </c>
      <c r="BB16482" s="138">
        <f t="shared" ca="1" si="262"/>
        <v>1</v>
      </c>
    </row>
    <row r="16483" spans="52:54" ht="15.75" customHeight="1">
      <c r="AZ16483" s="138">
        <f t="shared" ca="1" si="260"/>
        <v>153000</v>
      </c>
      <c r="BA16483" s="138">
        <f t="shared" ca="1" si="261"/>
        <v>152999</v>
      </c>
      <c r="BB16483" s="138">
        <f t="shared" ca="1" si="262"/>
        <v>1</v>
      </c>
    </row>
    <row r="16484" spans="52:54" ht="15.75" customHeight="1">
      <c r="AZ16484" s="138">
        <f t="shared" ca="1" si="260"/>
        <v>251000</v>
      </c>
      <c r="BA16484" s="138">
        <f t="shared" ca="1" si="261"/>
        <v>250999</v>
      </c>
      <c r="BB16484" s="138">
        <f t="shared" ca="1" si="262"/>
        <v>1</v>
      </c>
    </row>
    <row r="16485" spans="52:54" ht="15.75" customHeight="1">
      <c r="AZ16485" s="138">
        <f t="shared" ca="1" si="260"/>
        <v>347000</v>
      </c>
      <c r="BA16485" s="138">
        <f t="shared" ca="1" si="261"/>
        <v>346999</v>
      </c>
      <c r="BB16485" s="138">
        <f t="shared" ca="1" si="262"/>
        <v>1</v>
      </c>
    </row>
    <row r="16486" spans="52:54" ht="15.75" customHeight="1">
      <c r="AZ16486" s="138">
        <f t="shared" ca="1" si="260"/>
        <v>171000</v>
      </c>
      <c r="BA16486" s="138">
        <f t="shared" ca="1" si="261"/>
        <v>170999</v>
      </c>
      <c r="BB16486" s="138">
        <f t="shared" ca="1" si="262"/>
        <v>1</v>
      </c>
    </row>
    <row r="16487" spans="52:54" ht="15.75" customHeight="1">
      <c r="AZ16487" s="138">
        <f t="shared" ca="1" si="260"/>
        <v>392000</v>
      </c>
      <c r="BA16487" s="138">
        <f t="shared" ca="1" si="261"/>
        <v>391999</v>
      </c>
      <c r="BB16487" s="138">
        <f t="shared" ca="1" si="262"/>
        <v>1</v>
      </c>
    </row>
    <row r="16488" spans="52:54" ht="15.75" customHeight="1">
      <c r="AZ16488" s="138">
        <f t="shared" ca="1" si="260"/>
        <v>326000</v>
      </c>
      <c r="BA16488" s="138">
        <f t="shared" ca="1" si="261"/>
        <v>325999</v>
      </c>
      <c r="BB16488" s="138">
        <f t="shared" ca="1" si="262"/>
        <v>1</v>
      </c>
    </row>
    <row r="16489" spans="52:54" ht="15.75" customHeight="1">
      <c r="AZ16489" s="138">
        <f t="shared" ca="1" si="260"/>
        <v>240000</v>
      </c>
      <c r="BA16489" s="138">
        <f t="shared" ca="1" si="261"/>
        <v>239999</v>
      </c>
      <c r="BB16489" s="138">
        <f t="shared" ca="1" si="262"/>
        <v>1</v>
      </c>
    </row>
    <row r="16490" spans="52:54" ht="15.75" customHeight="1">
      <c r="AZ16490" s="138">
        <f t="shared" ca="1" si="260"/>
        <v>346000</v>
      </c>
      <c r="BA16490" s="138">
        <f t="shared" ca="1" si="261"/>
        <v>345999</v>
      </c>
      <c r="BB16490" s="138">
        <f t="shared" ca="1" si="262"/>
        <v>1</v>
      </c>
    </row>
    <row r="16491" spans="52:54" ht="15.75" customHeight="1">
      <c r="AZ16491" s="138">
        <f t="shared" ca="1" si="260"/>
        <v>208000</v>
      </c>
      <c r="BA16491" s="138">
        <f t="shared" ca="1" si="261"/>
        <v>207999</v>
      </c>
      <c r="BB16491" s="138">
        <f t="shared" ca="1" si="262"/>
        <v>1</v>
      </c>
    </row>
    <row r="16492" spans="52:54" ht="15.75" customHeight="1">
      <c r="AZ16492" s="138">
        <f t="shared" ca="1" si="260"/>
        <v>392000</v>
      </c>
      <c r="BA16492" s="138">
        <f t="shared" ca="1" si="261"/>
        <v>391999</v>
      </c>
      <c r="BB16492" s="138">
        <f t="shared" ca="1" si="262"/>
        <v>1</v>
      </c>
    </row>
    <row r="16493" spans="52:54" ht="15.75" customHeight="1">
      <c r="AZ16493" s="138">
        <f t="shared" ca="1" si="260"/>
        <v>183000</v>
      </c>
      <c r="BA16493" s="138">
        <f t="shared" ca="1" si="261"/>
        <v>182999</v>
      </c>
      <c r="BB16493" s="138">
        <f t="shared" ca="1" si="262"/>
        <v>1</v>
      </c>
    </row>
    <row r="16494" spans="52:54" ht="15.75" customHeight="1">
      <c r="AZ16494" s="138">
        <f t="shared" ca="1" si="260"/>
        <v>323000</v>
      </c>
      <c r="BA16494" s="138">
        <f t="shared" ca="1" si="261"/>
        <v>322999</v>
      </c>
      <c r="BB16494" s="138">
        <f t="shared" ca="1" si="262"/>
        <v>1</v>
      </c>
    </row>
    <row r="16495" spans="52:54" ht="15.75" customHeight="1">
      <c r="AZ16495" s="138">
        <f t="shared" ca="1" si="260"/>
        <v>377000</v>
      </c>
      <c r="BA16495" s="138">
        <f t="shared" ca="1" si="261"/>
        <v>376999</v>
      </c>
      <c r="BB16495" s="138">
        <f t="shared" ca="1" si="262"/>
        <v>1</v>
      </c>
    </row>
    <row r="16496" spans="52:54" ht="15.75" customHeight="1">
      <c r="AZ16496" s="138">
        <f t="shared" ca="1" si="260"/>
        <v>349000</v>
      </c>
      <c r="BA16496" s="138">
        <f t="shared" ca="1" si="261"/>
        <v>348999</v>
      </c>
      <c r="BB16496" s="138">
        <f t="shared" ca="1" si="262"/>
        <v>1</v>
      </c>
    </row>
    <row r="16497" spans="52:54" ht="15.75" customHeight="1">
      <c r="AZ16497" s="138">
        <f t="shared" ca="1" si="260"/>
        <v>142000</v>
      </c>
      <c r="BA16497" s="138">
        <f t="shared" ca="1" si="261"/>
        <v>141999</v>
      </c>
      <c r="BB16497" s="138">
        <f t="shared" ca="1" si="262"/>
        <v>1</v>
      </c>
    </row>
    <row r="16498" spans="52:54" ht="15.75" customHeight="1">
      <c r="AZ16498" s="138">
        <f t="shared" ca="1" si="260"/>
        <v>140000</v>
      </c>
      <c r="BA16498" s="138">
        <f t="shared" ca="1" si="261"/>
        <v>139999</v>
      </c>
      <c r="BB16498" s="138">
        <f t="shared" ca="1" si="262"/>
        <v>1</v>
      </c>
    </row>
    <row r="16499" spans="52:54" ht="15.75" customHeight="1">
      <c r="AZ16499" s="138">
        <f t="shared" ca="1" si="260"/>
        <v>247000</v>
      </c>
      <c r="BA16499" s="138">
        <f t="shared" ca="1" si="261"/>
        <v>246999</v>
      </c>
      <c r="BB16499" s="138">
        <f t="shared" ca="1" si="262"/>
        <v>1</v>
      </c>
    </row>
    <row r="16500" spans="52:54" ht="15.75" customHeight="1">
      <c r="AZ16500" s="138">
        <f t="shared" ca="1" si="260"/>
        <v>238000</v>
      </c>
      <c r="BA16500" s="138">
        <f t="shared" ca="1" si="261"/>
        <v>237999</v>
      </c>
      <c r="BB16500" s="138">
        <f t="shared" ca="1" si="262"/>
        <v>1</v>
      </c>
    </row>
    <row r="16501" spans="52:54" ht="15.75" customHeight="1">
      <c r="AZ16501" s="138">
        <f t="shared" ca="1" si="260"/>
        <v>243000</v>
      </c>
      <c r="BA16501" s="138">
        <f t="shared" ca="1" si="261"/>
        <v>242999</v>
      </c>
      <c r="BB16501" s="138">
        <f t="shared" ca="1" si="262"/>
        <v>1</v>
      </c>
    </row>
    <row r="16502" spans="52:54" ht="15.75" customHeight="1">
      <c r="AZ16502" s="138">
        <f t="shared" ca="1" si="260"/>
        <v>246000</v>
      </c>
      <c r="BA16502" s="138">
        <f t="shared" ca="1" si="261"/>
        <v>245999</v>
      </c>
      <c r="BB16502" s="138">
        <f t="shared" ca="1" si="262"/>
        <v>1</v>
      </c>
    </row>
    <row r="16503" spans="52:54" ht="15.75" customHeight="1">
      <c r="AZ16503" s="138">
        <f t="shared" ca="1" si="260"/>
        <v>201000</v>
      </c>
      <c r="BA16503" s="138">
        <f t="shared" ca="1" si="261"/>
        <v>200999</v>
      </c>
      <c r="BB16503" s="138">
        <f t="shared" ca="1" si="262"/>
        <v>1</v>
      </c>
    </row>
    <row r="16504" spans="52:54" ht="15.75" customHeight="1">
      <c r="AZ16504" s="138">
        <f t="shared" ca="1" si="260"/>
        <v>136000</v>
      </c>
      <c r="BA16504" s="138">
        <f t="shared" ca="1" si="261"/>
        <v>135999</v>
      </c>
      <c r="BB16504" s="138">
        <f t="shared" ca="1" si="262"/>
        <v>1</v>
      </c>
    </row>
    <row r="16505" spans="52:54" ht="15.75" customHeight="1">
      <c r="AZ16505" s="138">
        <f t="shared" ca="1" si="260"/>
        <v>121000</v>
      </c>
      <c r="BA16505" s="138">
        <f t="shared" ca="1" si="261"/>
        <v>120999</v>
      </c>
      <c r="BB16505" s="138">
        <f t="shared" ca="1" si="262"/>
        <v>1</v>
      </c>
    </row>
    <row r="16506" spans="52:54" ht="15.75" customHeight="1">
      <c r="AZ16506" s="138">
        <f t="shared" ca="1" si="260"/>
        <v>105000</v>
      </c>
      <c r="BA16506" s="138">
        <f t="shared" ca="1" si="261"/>
        <v>104999</v>
      </c>
      <c r="BB16506" s="138">
        <f t="shared" ca="1" si="262"/>
        <v>1</v>
      </c>
    </row>
    <row r="16507" spans="52:54" ht="15.75" customHeight="1">
      <c r="AZ16507" s="138">
        <f t="shared" ca="1" si="260"/>
        <v>331000</v>
      </c>
      <c r="BA16507" s="138">
        <f t="shared" ca="1" si="261"/>
        <v>330999</v>
      </c>
      <c r="BB16507" s="138">
        <f t="shared" ca="1" si="262"/>
        <v>1</v>
      </c>
    </row>
    <row r="16508" spans="52:54" ht="15.75" customHeight="1">
      <c r="AZ16508" s="138">
        <f t="shared" ca="1" si="260"/>
        <v>339000</v>
      </c>
      <c r="BA16508" s="138">
        <f t="shared" ca="1" si="261"/>
        <v>338999</v>
      </c>
      <c r="BB16508" s="138">
        <f t="shared" ca="1" si="262"/>
        <v>1</v>
      </c>
    </row>
    <row r="16509" spans="52:54" ht="15.75" customHeight="1">
      <c r="AZ16509" s="138">
        <f t="shared" ca="1" si="260"/>
        <v>316000</v>
      </c>
      <c r="BA16509" s="138">
        <f t="shared" ca="1" si="261"/>
        <v>315999</v>
      </c>
      <c r="BB16509" s="138">
        <f t="shared" ca="1" si="262"/>
        <v>1</v>
      </c>
    </row>
    <row r="16510" spans="52:54" ht="15.75" customHeight="1">
      <c r="AZ16510" s="138">
        <f t="shared" ca="1" si="260"/>
        <v>267000</v>
      </c>
      <c r="BA16510" s="138">
        <f t="shared" ca="1" si="261"/>
        <v>266999</v>
      </c>
      <c r="BB16510" s="138">
        <f t="shared" ca="1" si="262"/>
        <v>1</v>
      </c>
    </row>
    <row r="16511" spans="52:54" ht="15.75" customHeight="1">
      <c r="AZ16511" s="138">
        <f t="shared" ca="1" si="260"/>
        <v>368000</v>
      </c>
      <c r="BA16511" s="138">
        <f t="shared" ca="1" si="261"/>
        <v>367999</v>
      </c>
      <c r="BB16511" s="138">
        <f t="shared" ca="1" si="262"/>
        <v>1</v>
      </c>
    </row>
    <row r="16512" spans="52:54" ht="15.75" customHeight="1">
      <c r="AZ16512" s="138">
        <f t="shared" ca="1" si="260"/>
        <v>201000</v>
      </c>
      <c r="BA16512" s="138">
        <f t="shared" ca="1" si="261"/>
        <v>200999</v>
      </c>
      <c r="BB16512" s="138">
        <f t="shared" ca="1" si="262"/>
        <v>1</v>
      </c>
    </row>
    <row r="16513" spans="52:54" ht="15.75" customHeight="1">
      <c r="AZ16513" s="138">
        <f t="shared" ca="1" si="260"/>
        <v>324000</v>
      </c>
      <c r="BA16513" s="138">
        <f t="shared" ca="1" si="261"/>
        <v>323999</v>
      </c>
      <c r="BB16513" s="138">
        <f t="shared" ca="1" si="262"/>
        <v>1</v>
      </c>
    </row>
    <row r="16514" spans="52:54" ht="15.75" customHeight="1">
      <c r="AZ16514" s="138">
        <f t="shared" ca="1" si="260"/>
        <v>211000</v>
      </c>
      <c r="BA16514" s="138">
        <f t="shared" ca="1" si="261"/>
        <v>210999</v>
      </c>
      <c r="BB16514" s="138">
        <f t="shared" ca="1" si="262"/>
        <v>1</v>
      </c>
    </row>
    <row r="16515" spans="52:54" ht="15.75" customHeight="1">
      <c r="AZ16515" s="138">
        <f t="shared" ca="1" si="260"/>
        <v>104000</v>
      </c>
      <c r="BA16515" s="138">
        <f t="shared" ca="1" si="261"/>
        <v>103999</v>
      </c>
      <c r="BB16515" s="138">
        <f t="shared" ca="1" si="262"/>
        <v>1</v>
      </c>
    </row>
    <row r="16516" spans="52:54" ht="15.75" customHeight="1">
      <c r="AZ16516" s="138">
        <f t="shared" ca="1" si="260"/>
        <v>233000</v>
      </c>
      <c r="BA16516" s="138">
        <f t="shared" ca="1" si="261"/>
        <v>232999</v>
      </c>
      <c r="BB16516" s="138">
        <f t="shared" ca="1" si="262"/>
        <v>1</v>
      </c>
    </row>
    <row r="16517" spans="52:54" ht="15.75" customHeight="1">
      <c r="AZ16517" s="138">
        <f t="shared" ca="1" si="260"/>
        <v>242000</v>
      </c>
      <c r="BA16517" s="138">
        <f t="shared" ca="1" si="261"/>
        <v>241999</v>
      </c>
      <c r="BB16517" s="138">
        <f t="shared" ca="1" si="262"/>
        <v>1</v>
      </c>
    </row>
    <row r="16518" spans="52:54" ht="15.75" customHeight="1">
      <c r="AZ16518" s="138">
        <f t="shared" ca="1" si="260"/>
        <v>100000</v>
      </c>
      <c r="BA16518" s="138">
        <f t="shared" ca="1" si="261"/>
        <v>99999</v>
      </c>
      <c r="BB16518" s="138">
        <f t="shared" ca="1" si="262"/>
        <v>1</v>
      </c>
    </row>
    <row r="16519" spans="52:54" ht="15.75" customHeight="1">
      <c r="AZ16519" s="138">
        <f t="shared" ca="1" si="260"/>
        <v>175000</v>
      </c>
      <c r="BA16519" s="138">
        <f t="shared" ca="1" si="261"/>
        <v>174999</v>
      </c>
      <c r="BB16519" s="138">
        <f t="shared" ca="1" si="262"/>
        <v>1</v>
      </c>
    </row>
    <row r="16520" spans="52:54" ht="15.75" customHeight="1">
      <c r="AZ16520" s="138">
        <f t="shared" ca="1" si="260"/>
        <v>156000</v>
      </c>
      <c r="BA16520" s="138">
        <f t="shared" ca="1" si="261"/>
        <v>155999</v>
      </c>
      <c r="BB16520" s="138">
        <f t="shared" ca="1" si="262"/>
        <v>1</v>
      </c>
    </row>
    <row r="16521" spans="52:54" ht="15.75" customHeight="1">
      <c r="AZ16521" s="138">
        <f t="shared" ca="1" si="260"/>
        <v>329000</v>
      </c>
      <c r="BA16521" s="138">
        <f t="shared" ca="1" si="261"/>
        <v>328999</v>
      </c>
      <c r="BB16521" s="138">
        <f t="shared" ca="1" si="262"/>
        <v>1</v>
      </c>
    </row>
    <row r="16522" spans="52:54" ht="15.75" customHeight="1">
      <c r="AZ16522" s="138">
        <f t="shared" ca="1" si="260"/>
        <v>145000</v>
      </c>
      <c r="BA16522" s="138">
        <f t="shared" ca="1" si="261"/>
        <v>144999</v>
      </c>
      <c r="BB16522" s="138">
        <f t="shared" ca="1" si="262"/>
        <v>1</v>
      </c>
    </row>
    <row r="16523" spans="52:54" ht="15.75" customHeight="1">
      <c r="AZ16523" s="138">
        <f t="shared" ca="1" si="260"/>
        <v>204000</v>
      </c>
      <c r="BA16523" s="138">
        <f t="shared" ca="1" si="261"/>
        <v>203999</v>
      </c>
      <c r="BB16523" s="138">
        <f t="shared" ca="1" si="262"/>
        <v>1</v>
      </c>
    </row>
    <row r="16524" spans="52:54" ht="15.75" customHeight="1">
      <c r="AZ16524" s="138">
        <f t="shared" ca="1" si="260"/>
        <v>242000</v>
      </c>
      <c r="BA16524" s="138">
        <f t="shared" ca="1" si="261"/>
        <v>241999</v>
      </c>
      <c r="BB16524" s="138">
        <f t="shared" ca="1" si="262"/>
        <v>1</v>
      </c>
    </row>
    <row r="16525" spans="52:54" ht="15.75" customHeight="1">
      <c r="AZ16525" s="138">
        <f t="shared" ca="1" si="260"/>
        <v>165000</v>
      </c>
      <c r="BA16525" s="138">
        <f t="shared" ca="1" si="261"/>
        <v>164999</v>
      </c>
      <c r="BB16525" s="138">
        <f t="shared" ca="1" si="262"/>
        <v>1</v>
      </c>
    </row>
    <row r="16526" spans="52:54" ht="15.75" customHeight="1">
      <c r="AZ16526" s="138">
        <f t="shared" ca="1" si="260"/>
        <v>393000</v>
      </c>
      <c r="BA16526" s="138">
        <f t="shared" ca="1" si="261"/>
        <v>392999</v>
      </c>
      <c r="BB16526" s="138">
        <f t="shared" ca="1" si="262"/>
        <v>1</v>
      </c>
    </row>
    <row r="16527" spans="52:54" ht="15.75" customHeight="1">
      <c r="AZ16527" s="138">
        <f t="shared" ca="1" si="260"/>
        <v>238000</v>
      </c>
      <c r="BA16527" s="138">
        <f t="shared" ca="1" si="261"/>
        <v>237999</v>
      </c>
      <c r="BB16527" s="138">
        <f t="shared" ca="1" si="262"/>
        <v>1</v>
      </c>
    </row>
    <row r="16528" spans="52:54" ht="15.75" customHeight="1">
      <c r="AZ16528" s="138">
        <f t="shared" ca="1" si="260"/>
        <v>281000</v>
      </c>
      <c r="BA16528" s="138">
        <f t="shared" ca="1" si="261"/>
        <v>280999</v>
      </c>
      <c r="BB16528" s="138">
        <f t="shared" ca="1" si="262"/>
        <v>1</v>
      </c>
    </row>
    <row r="16529" spans="52:54" ht="15.75" customHeight="1">
      <c r="AZ16529" s="138">
        <f t="shared" ca="1" si="260"/>
        <v>295000</v>
      </c>
      <c r="BA16529" s="138">
        <f t="shared" ca="1" si="261"/>
        <v>294999</v>
      </c>
      <c r="BB16529" s="138">
        <f t="shared" ca="1" si="262"/>
        <v>1</v>
      </c>
    </row>
    <row r="16530" spans="52:54" ht="15.75" customHeight="1">
      <c r="AZ16530" s="138">
        <f t="shared" ca="1" si="260"/>
        <v>313000</v>
      </c>
      <c r="BA16530" s="138">
        <f t="shared" ca="1" si="261"/>
        <v>312999</v>
      </c>
      <c r="BB16530" s="138">
        <f t="shared" ca="1" si="262"/>
        <v>1</v>
      </c>
    </row>
    <row r="16531" spans="52:54" ht="15.75" customHeight="1">
      <c r="AZ16531" s="138">
        <f t="shared" ca="1" si="260"/>
        <v>299000</v>
      </c>
      <c r="BA16531" s="138">
        <f t="shared" ca="1" si="261"/>
        <v>298999</v>
      </c>
      <c r="BB16531" s="138">
        <f t="shared" ca="1" si="262"/>
        <v>1</v>
      </c>
    </row>
    <row r="16532" spans="52:54" ht="15.75" customHeight="1">
      <c r="AZ16532" s="138">
        <f t="shared" ca="1" si="260"/>
        <v>288000</v>
      </c>
      <c r="BA16532" s="138">
        <f t="shared" ca="1" si="261"/>
        <v>287999</v>
      </c>
      <c r="BB16532" s="138">
        <f t="shared" ca="1" si="262"/>
        <v>1</v>
      </c>
    </row>
    <row r="16533" spans="52:54" ht="15.75" customHeight="1">
      <c r="AZ16533" s="138">
        <f t="shared" ca="1" si="260"/>
        <v>343000</v>
      </c>
      <c r="BA16533" s="138">
        <f t="shared" ca="1" si="261"/>
        <v>342999</v>
      </c>
      <c r="BB16533" s="138">
        <f t="shared" ca="1" si="262"/>
        <v>1</v>
      </c>
    </row>
    <row r="16534" spans="52:54" ht="15.75" customHeight="1">
      <c r="AZ16534" s="138">
        <f t="shared" ca="1" si="260"/>
        <v>127000</v>
      </c>
      <c r="BA16534" s="138">
        <f t="shared" ca="1" si="261"/>
        <v>126999</v>
      </c>
      <c r="BB16534" s="138">
        <f t="shared" ca="1" si="262"/>
        <v>1</v>
      </c>
    </row>
    <row r="16535" spans="52:54" ht="15.75" customHeight="1">
      <c r="AZ16535" s="138">
        <f t="shared" ca="1" si="260"/>
        <v>381000</v>
      </c>
      <c r="BA16535" s="138">
        <f t="shared" ca="1" si="261"/>
        <v>380999</v>
      </c>
      <c r="BB16535" s="138">
        <f t="shared" ca="1" si="262"/>
        <v>1</v>
      </c>
    </row>
    <row r="16536" spans="52:54" ht="15.75" customHeight="1">
      <c r="AZ16536" s="138">
        <f t="shared" ca="1" si="260"/>
        <v>344000</v>
      </c>
      <c r="BA16536" s="138">
        <f t="shared" ca="1" si="261"/>
        <v>343999</v>
      </c>
      <c r="BB16536" s="138">
        <f t="shared" ca="1" si="262"/>
        <v>1</v>
      </c>
    </row>
    <row r="16537" spans="52:54" ht="15.75" customHeight="1">
      <c r="AZ16537" s="138">
        <f t="shared" ca="1" si="260"/>
        <v>226000</v>
      </c>
      <c r="BA16537" s="138">
        <f t="shared" ca="1" si="261"/>
        <v>225999</v>
      </c>
      <c r="BB16537" s="138">
        <f t="shared" ca="1" si="262"/>
        <v>1</v>
      </c>
    </row>
    <row r="16538" spans="52:54" ht="15.75" customHeight="1">
      <c r="AZ16538" s="138">
        <f t="shared" ca="1" si="260"/>
        <v>238000</v>
      </c>
      <c r="BA16538" s="138">
        <f t="shared" ca="1" si="261"/>
        <v>237999</v>
      </c>
      <c r="BB16538" s="138">
        <f t="shared" ca="1" si="262"/>
        <v>1</v>
      </c>
    </row>
    <row r="16539" spans="52:54" ht="15.75" customHeight="1">
      <c r="AZ16539" s="138">
        <f t="shared" ca="1" si="260"/>
        <v>235000</v>
      </c>
      <c r="BA16539" s="138">
        <f t="shared" ca="1" si="261"/>
        <v>234999</v>
      </c>
      <c r="BB16539" s="138">
        <f t="shared" ca="1" si="262"/>
        <v>1</v>
      </c>
    </row>
    <row r="16540" spans="52:54" ht="15.75" customHeight="1">
      <c r="AZ16540" s="138">
        <f t="shared" ca="1" si="260"/>
        <v>354000</v>
      </c>
      <c r="BA16540" s="138">
        <f t="shared" ca="1" si="261"/>
        <v>353999</v>
      </c>
      <c r="BB16540" s="138">
        <f t="shared" ca="1" si="262"/>
        <v>1</v>
      </c>
    </row>
    <row r="16541" spans="52:54" ht="15.75" customHeight="1">
      <c r="AZ16541" s="138">
        <f t="shared" ca="1" si="260"/>
        <v>386000</v>
      </c>
      <c r="BA16541" s="138">
        <f t="shared" ca="1" si="261"/>
        <v>385999</v>
      </c>
      <c r="BB16541" s="138">
        <f t="shared" ca="1" si="262"/>
        <v>1</v>
      </c>
    </row>
    <row r="16542" spans="52:54" ht="15.75" customHeight="1">
      <c r="AZ16542" s="138">
        <f t="shared" ca="1" si="260"/>
        <v>145000</v>
      </c>
      <c r="BA16542" s="138">
        <f t="shared" ca="1" si="261"/>
        <v>144999</v>
      </c>
      <c r="BB16542" s="138">
        <f t="shared" ca="1" si="262"/>
        <v>1</v>
      </c>
    </row>
    <row r="16543" spans="52:54" ht="15.75" customHeight="1">
      <c r="AZ16543" s="138">
        <f t="shared" ca="1" si="260"/>
        <v>117000</v>
      </c>
      <c r="BA16543" s="138">
        <f t="shared" ca="1" si="261"/>
        <v>116999</v>
      </c>
      <c r="BB16543" s="138">
        <f t="shared" ca="1" si="262"/>
        <v>1</v>
      </c>
    </row>
    <row r="16544" spans="52:54" ht="15.75" customHeight="1">
      <c r="AZ16544" s="138">
        <f t="shared" ca="1" si="260"/>
        <v>294000</v>
      </c>
      <c r="BA16544" s="138">
        <f t="shared" ca="1" si="261"/>
        <v>293999</v>
      </c>
      <c r="BB16544" s="138">
        <f t="shared" ca="1" si="262"/>
        <v>1</v>
      </c>
    </row>
    <row r="16545" spans="52:54" ht="15.75" customHeight="1">
      <c r="AZ16545" s="138">
        <f t="shared" ca="1" si="260"/>
        <v>276000</v>
      </c>
      <c r="BA16545" s="138">
        <f t="shared" ca="1" si="261"/>
        <v>275999</v>
      </c>
      <c r="BB16545" s="138">
        <f t="shared" ca="1" si="262"/>
        <v>1</v>
      </c>
    </row>
    <row r="16546" spans="52:54" ht="15.75" customHeight="1">
      <c r="AZ16546" s="138">
        <f t="shared" ca="1" si="260"/>
        <v>174000</v>
      </c>
      <c r="BA16546" s="138">
        <f t="shared" ca="1" si="261"/>
        <v>173999</v>
      </c>
      <c r="BB16546" s="138">
        <f t="shared" ca="1" si="262"/>
        <v>1</v>
      </c>
    </row>
    <row r="16547" spans="52:54" ht="15.75" customHeight="1">
      <c r="AZ16547" s="138">
        <f t="shared" ca="1" si="260"/>
        <v>332000</v>
      </c>
      <c r="BA16547" s="138">
        <f t="shared" ca="1" si="261"/>
        <v>331999</v>
      </c>
      <c r="BB16547" s="138">
        <f t="shared" ca="1" si="262"/>
        <v>1</v>
      </c>
    </row>
    <row r="16548" spans="52:54" ht="15.75" customHeight="1">
      <c r="AZ16548" s="138">
        <f t="shared" ca="1" si="260"/>
        <v>144000</v>
      </c>
      <c r="BA16548" s="138">
        <f t="shared" ca="1" si="261"/>
        <v>143999</v>
      </c>
      <c r="BB16548" s="138">
        <f t="shared" ca="1" si="262"/>
        <v>1</v>
      </c>
    </row>
    <row r="16549" spans="52:54" ht="15.75" customHeight="1">
      <c r="AZ16549" s="138">
        <f t="shared" ca="1" si="260"/>
        <v>282000</v>
      </c>
      <c r="BA16549" s="138">
        <f t="shared" ca="1" si="261"/>
        <v>281999</v>
      </c>
      <c r="BB16549" s="138">
        <f t="shared" ca="1" si="262"/>
        <v>1</v>
      </c>
    </row>
    <row r="16550" spans="52:54" ht="15.75" customHeight="1">
      <c r="AZ16550" s="138">
        <f t="shared" ca="1" si="260"/>
        <v>368000</v>
      </c>
      <c r="BA16550" s="138">
        <f t="shared" ca="1" si="261"/>
        <v>367999</v>
      </c>
      <c r="BB16550" s="138">
        <f t="shared" ca="1" si="262"/>
        <v>1</v>
      </c>
    </row>
    <row r="16551" spans="52:54" ht="15.75" customHeight="1">
      <c r="AZ16551" s="138">
        <f t="shared" ca="1" si="260"/>
        <v>277000</v>
      </c>
      <c r="BA16551" s="138">
        <f t="shared" ca="1" si="261"/>
        <v>276999</v>
      </c>
      <c r="BB16551" s="138">
        <f t="shared" ca="1" si="262"/>
        <v>1</v>
      </c>
    </row>
    <row r="16552" spans="52:54" ht="15.75" customHeight="1">
      <c r="AZ16552" s="138">
        <f t="shared" ca="1" si="260"/>
        <v>254000</v>
      </c>
      <c r="BA16552" s="138">
        <f t="shared" ca="1" si="261"/>
        <v>253999</v>
      </c>
      <c r="BB16552" s="138">
        <f t="shared" ca="1" si="262"/>
        <v>1</v>
      </c>
    </row>
    <row r="16553" spans="52:54" ht="15.75" customHeight="1">
      <c r="AZ16553" s="138">
        <f t="shared" ca="1" si="260"/>
        <v>170000</v>
      </c>
      <c r="BA16553" s="138">
        <f t="shared" ca="1" si="261"/>
        <v>169999</v>
      </c>
      <c r="BB16553" s="138">
        <f t="shared" ca="1" si="262"/>
        <v>1</v>
      </c>
    </row>
    <row r="16554" spans="52:54" ht="15.75" customHeight="1">
      <c r="AZ16554" s="138">
        <f t="shared" ca="1" si="260"/>
        <v>128000</v>
      </c>
      <c r="BA16554" s="138">
        <f t="shared" ca="1" si="261"/>
        <v>127999</v>
      </c>
      <c r="BB16554" s="138">
        <f t="shared" ca="1" si="262"/>
        <v>1</v>
      </c>
    </row>
    <row r="16555" spans="52:54" ht="15.75" customHeight="1">
      <c r="AZ16555" s="138">
        <f t="shared" ca="1" si="260"/>
        <v>387000</v>
      </c>
      <c r="BA16555" s="138">
        <f t="shared" ca="1" si="261"/>
        <v>386999</v>
      </c>
      <c r="BB16555" s="138">
        <f t="shared" ca="1" si="262"/>
        <v>1</v>
      </c>
    </row>
    <row r="16556" spans="52:54" ht="15.75" customHeight="1">
      <c r="AZ16556" s="138">
        <f t="shared" ca="1" si="260"/>
        <v>343000</v>
      </c>
      <c r="BA16556" s="138">
        <f t="shared" ca="1" si="261"/>
        <v>342999</v>
      </c>
      <c r="BB16556" s="138">
        <f t="shared" ca="1" si="262"/>
        <v>1</v>
      </c>
    </row>
    <row r="16557" spans="52:54" ht="15.75" customHeight="1">
      <c r="AZ16557" s="138">
        <f t="shared" ca="1" si="260"/>
        <v>199000</v>
      </c>
      <c r="BA16557" s="138">
        <f t="shared" ca="1" si="261"/>
        <v>198999</v>
      </c>
      <c r="BB16557" s="138">
        <f t="shared" ca="1" si="262"/>
        <v>1</v>
      </c>
    </row>
    <row r="16558" spans="52:54" ht="15.75" customHeight="1">
      <c r="AZ16558" s="138">
        <f t="shared" ca="1" si="260"/>
        <v>280000</v>
      </c>
      <c r="BA16558" s="138">
        <f t="shared" ca="1" si="261"/>
        <v>279999</v>
      </c>
      <c r="BB16558" s="138">
        <f t="shared" ca="1" si="262"/>
        <v>1</v>
      </c>
    </row>
    <row r="16559" spans="52:54" ht="15.75" customHeight="1">
      <c r="AZ16559" s="138">
        <f t="shared" ca="1" si="260"/>
        <v>395000</v>
      </c>
      <c r="BA16559" s="138">
        <f t="shared" ca="1" si="261"/>
        <v>394999</v>
      </c>
      <c r="BB16559" s="138">
        <f t="shared" ca="1" si="262"/>
        <v>1</v>
      </c>
    </row>
    <row r="16560" spans="52:54" ht="15.75" customHeight="1">
      <c r="AZ16560" s="138">
        <f t="shared" ca="1" si="260"/>
        <v>394000</v>
      </c>
      <c r="BA16560" s="138">
        <f t="shared" ca="1" si="261"/>
        <v>393999</v>
      </c>
      <c r="BB16560" s="138">
        <f t="shared" ca="1" si="262"/>
        <v>1</v>
      </c>
    </row>
    <row r="16561" spans="52:54" ht="15.75" customHeight="1">
      <c r="AZ16561" s="138">
        <f t="shared" ca="1" si="260"/>
        <v>358000</v>
      </c>
      <c r="BA16561" s="138">
        <f t="shared" ca="1" si="261"/>
        <v>357999</v>
      </c>
      <c r="BB16561" s="138">
        <f t="shared" ca="1" si="262"/>
        <v>1</v>
      </c>
    </row>
    <row r="16562" spans="52:54" ht="15.75" customHeight="1">
      <c r="AZ16562" s="138">
        <f t="shared" ca="1" si="260"/>
        <v>197000</v>
      </c>
      <c r="BA16562" s="138">
        <f t="shared" ca="1" si="261"/>
        <v>196999</v>
      </c>
      <c r="BB16562" s="138">
        <f t="shared" ca="1" si="262"/>
        <v>1</v>
      </c>
    </row>
    <row r="16563" spans="52:54" ht="15.75" customHeight="1">
      <c r="AZ16563" s="138">
        <f t="shared" ca="1" si="260"/>
        <v>250000</v>
      </c>
      <c r="BA16563" s="138">
        <f t="shared" ca="1" si="261"/>
        <v>249999</v>
      </c>
      <c r="BB16563" s="138">
        <f t="shared" ca="1" si="262"/>
        <v>1</v>
      </c>
    </row>
    <row r="16564" spans="52:54" ht="15.75" customHeight="1">
      <c r="AZ16564" s="138">
        <f t="shared" ca="1" si="260"/>
        <v>126000</v>
      </c>
      <c r="BA16564" s="138">
        <f t="shared" ca="1" si="261"/>
        <v>125999</v>
      </c>
      <c r="BB16564" s="138">
        <f t="shared" ca="1" si="262"/>
        <v>1</v>
      </c>
    </row>
    <row r="16565" spans="52:54" ht="15.75" customHeight="1">
      <c r="AZ16565" s="138">
        <f t="shared" ca="1" si="260"/>
        <v>103000</v>
      </c>
      <c r="BA16565" s="138">
        <f t="shared" ca="1" si="261"/>
        <v>102999</v>
      </c>
      <c r="BB16565" s="138">
        <f t="shared" ca="1" si="262"/>
        <v>1</v>
      </c>
    </row>
    <row r="16566" spans="52:54" ht="15.75" customHeight="1">
      <c r="AZ16566" s="138">
        <f t="shared" ca="1" si="260"/>
        <v>293000</v>
      </c>
      <c r="BA16566" s="138">
        <f t="shared" ca="1" si="261"/>
        <v>292999</v>
      </c>
      <c r="BB16566" s="138">
        <f t="shared" ca="1" si="262"/>
        <v>1</v>
      </c>
    </row>
    <row r="16567" spans="52:54" ht="15.75" customHeight="1">
      <c r="AZ16567" s="138">
        <f t="shared" ca="1" si="260"/>
        <v>361000</v>
      </c>
      <c r="BA16567" s="138">
        <f t="shared" ca="1" si="261"/>
        <v>360999</v>
      </c>
      <c r="BB16567" s="138">
        <f t="shared" ca="1" si="262"/>
        <v>1</v>
      </c>
    </row>
    <row r="16568" spans="52:54" ht="15.75" customHeight="1">
      <c r="AZ16568" s="138">
        <f t="shared" ca="1" si="260"/>
        <v>390000</v>
      </c>
      <c r="BA16568" s="138">
        <f t="shared" ca="1" si="261"/>
        <v>389999</v>
      </c>
      <c r="BB16568" s="138">
        <f t="shared" ca="1" si="262"/>
        <v>1</v>
      </c>
    </row>
    <row r="16569" spans="52:54" ht="15.75" customHeight="1">
      <c r="AZ16569" s="138">
        <f t="shared" ca="1" si="260"/>
        <v>337000</v>
      </c>
      <c r="BA16569" s="138">
        <f t="shared" ca="1" si="261"/>
        <v>336999</v>
      </c>
      <c r="BB16569" s="138">
        <f t="shared" ca="1" si="262"/>
        <v>1</v>
      </c>
    </row>
    <row r="16570" spans="52:54" ht="15.75" customHeight="1">
      <c r="AZ16570" s="138">
        <f t="shared" ca="1" si="260"/>
        <v>138000</v>
      </c>
      <c r="BA16570" s="138">
        <f t="shared" ca="1" si="261"/>
        <v>137999</v>
      </c>
      <c r="BB16570" s="138">
        <f t="shared" ca="1" si="262"/>
        <v>1</v>
      </c>
    </row>
    <row r="16571" spans="52:54" ht="15.75" customHeight="1">
      <c r="AZ16571" s="138">
        <f t="shared" ca="1" si="260"/>
        <v>203000</v>
      </c>
      <c r="BA16571" s="138">
        <f t="shared" ca="1" si="261"/>
        <v>202999</v>
      </c>
      <c r="BB16571" s="138">
        <f t="shared" ca="1" si="262"/>
        <v>1</v>
      </c>
    </row>
    <row r="16572" spans="52:54" ht="15.75" customHeight="1">
      <c r="AZ16572" s="138">
        <f t="shared" ca="1" si="260"/>
        <v>368000</v>
      </c>
      <c r="BA16572" s="138">
        <f t="shared" ca="1" si="261"/>
        <v>367999</v>
      </c>
      <c r="BB16572" s="138">
        <f t="shared" ca="1" si="262"/>
        <v>1</v>
      </c>
    </row>
    <row r="16573" spans="52:54" ht="15.75" customHeight="1">
      <c r="AZ16573" s="138">
        <f t="shared" ca="1" si="260"/>
        <v>340000</v>
      </c>
      <c r="BA16573" s="138">
        <f t="shared" ca="1" si="261"/>
        <v>339999</v>
      </c>
      <c r="BB16573" s="138">
        <f t="shared" ca="1" si="262"/>
        <v>1</v>
      </c>
    </row>
    <row r="16574" spans="52:54" ht="15.75" customHeight="1">
      <c r="AZ16574" s="138">
        <f t="shared" ca="1" si="260"/>
        <v>313000</v>
      </c>
      <c r="BA16574" s="138">
        <f t="shared" ca="1" si="261"/>
        <v>312999</v>
      </c>
      <c r="BB16574" s="138">
        <f t="shared" ca="1" si="262"/>
        <v>1</v>
      </c>
    </row>
    <row r="16575" spans="52:54" ht="15.75" customHeight="1">
      <c r="AZ16575" s="138">
        <f t="shared" ca="1" si="260"/>
        <v>291000</v>
      </c>
      <c r="BA16575" s="138">
        <f t="shared" ca="1" si="261"/>
        <v>290999</v>
      </c>
      <c r="BB16575" s="138">
        <f t="shared" ca="1" si="262"/>
        <v>1</v>
      </c>
    </row>
    <row r="16576" spans="52:54" ht="15.75" customHeight="1">
      <c r="AZ16576" s="138">
        <f t="shared" ca="1" si="260"/>
        <v>320000</v>
      </c>
      <c r="BA16576" s="138">
        <f t="shared" ca="1" si="261"/>
        <v>319999</v>
      </c>
      <c r="BB16576" s="138">
        <f t="shared" ca="1" si="262"/>
        <v>1</v>
      </c>
    </row>
    <row r="16577" spans="52:54" ht="15.75" customHeight="1">
      <c r="AZ16577" s="138">
        <f t="shared" ca="1" si="260"/>
        <v>219000</v>
      </c>
      <c r="BA16577" s="138">
        <f t="shared" ca="1" si="261"/>
        <v>218999</v>
      </c>
      <c r="BB16577" s="138">
        <f t="shared" ca="1" si="262"/>
        <v>1</v>
      </c>
    </row>
    <row r="16578" spans="52:54" ht="15.75" customHeight="1">
      <c r="AZ16578" s="138">
        <f t="shared" ca="1" si="260"/>
        <v>176000</v>
      </c>
      <c r="BA16578" s="138">
        <f t="shared" ca="1" si="261"/>
        <v>175999</v>
      </c>
      <c r="BB16578" s="138">
        <f t="shared" ca="1" si="262"/>
        <v>1</v>
      </c>
    </row>
    <row r="16579" spans="52:54" ht="15.75" customHeight="1">
      <c r="AZ16579" s="138">
        <f t="shared" ref="AZ16579:AZ16833" ca="1" si="263">RANDBETWEEN(100,400)*1000</f>
        <v>312000</v>
      </c>
      <c r="BA16579" s="138">
        <f t="shared" ref="BA16579:BA16833" ca="1" si="264">+AZ16579-1</f>
        <v>311999</v>
      </c>
      <c r="BB16579" s="138">
        <f t="shared" ref="BB16579:BB16833" ca="1" si="265">+AZ16579-BA16579</f>
        <v>1</v>
      </c>
    </row>
    <row r="16580" spans="52:54" ht="15.75" customHeight="1">
      <c r="AZ16580" s="138">
        <f t="shared" ca="1" si="263"/>
        <v>192000</v>
      </c>
      <c r="BA16580" s="138">
        <f t="shared" ca="1" si="264"/>
        <v>191999</v>
      </c>
      <c r="BB16580" s="138">
        <f t="shared" ca="1" si="265"/>
        <v>1</v>
      </c>
    </row>
    <row r="16581" spans="52:54" ht="15.75" customHeight="1">
      <c r="AZ16581" s="138">
        <f t="shared" ca="1" si="263"/>
        <v>202000</v>
      </c>
      <c r="BA16581" s="138">
        <f t="shared" ca="1" si="264"/>
        <v>201999</v>
      </c>
      <c r="BB16581" s="138">
        <f t="shared" ca="1" si="265"/>
        <v>1</v>
      </c>
    </row>
    <row r="16582" spans="52:54" ht="15.75" customHeight="1">
      <c r="AZ16582" s="138">
        <f t="shared" ca="1" si="263"/>
        <v>365000</v>
      </c>
      <c r="BA16582" s="138">
        <f t="shared" ca="1" si="264"/>
        <v>364999</v>
      </c>
      <c r="BB16582" s="138">
        <f t="shared" ca="1" si="265"/>
        <v>1</v>
      </c>
    </row>
    <row r="16583" spans="52:54" ht="15.75" customHeight="1">
      <c r="AZ16583" s="138">
        <f t="shared" ca="1" si="263"/>
        <v>112000</v>
      </c>
      <c r="BA16583" s="138">
        <f t="shared" ca="1" si="264"/>
        <v>111999</v>
      </c>
      <c r="BB16583" s="138">
        <f t="shared" ca="1" si="265"/>
        <v>1</v>
      </c>
    </row>
    <row r="16584" spans="52:54" ht="15.75" customHeight="1">
      <c r="AZ16584" s="138">
        <f t="shared" ca="1" si="263"/>
        <v>160000</v>
      </c>
      <c r="BA16584" s="138">
        <f t="shared" ca="1" si="264"/>
        <v>159999</v>
      </c>
      <c r="BB16584" s="138">
        <f t="shared" ca="1" si="265"/>
        <v>1</v>
      </c>
    </row>
    <row r="16585" spans="52:54" ht="15.75" customHeight="1">
      <c r="AZ16585" s="138">
        <f t="shared" ca="1" si="263"/>
        <v>273000</v>
      </c>
      <c r="BA16585" s="138">
        <f t="shared" ca="1" si="264"/>
        <v>272999</v>
      </c>
      <c r="BB16585" s="138">
        <f t="shared" ca="1" si="265"/>
        <v>1</v>
      </c>
    </row>
    <row r="16586" spans="52:54" ht="15.75" customHeight="1">
      <c r="AZ16586" s="138">
        <f t="shared" ca="1" si="263"/>
        <v>251000</v>
      </c>
      <c r="BA16586" s="138">
        <f t="shared" ca="1" si="264"/>
        <v>250999</v>
      </c>
      <c r="BB16586" s="138">
        <f t="shared" ca="1" si="265"/>
        <v>1</v>
      </c>
    </row>
    <row r="16587" spans="52:54" ht="15.75" customHeight="1">
      <c r="AZ16587" s="138">
        <f t="shared" ca="1" si="263"/>
        <v>392000</v>
      </c>
      <c r="BA16587" s="138">
        <f t="shared" ca="1" si="264"/>
        <v>391999</v>
      </c>
      <c r="BB16587" s="138">
        <f t="shared" ca="1" si="265"/>
        <v>1</v>
      </c>
    </row>
    <row r="16588" spans="52:54" ht="15.75" customHeight="1">
      <c r="AZ16588" s="138">
        <f t="shared" ca="1" si="263"/>
        <v>364000</v>
      </c>
      <c r="BA16588" s="138">
        <f t="shared" ca="1" si="264"/>
        <v>363999</v>
      </c>
      <c r="BB16588" s="138">
        <f t="shared" ca="1" si="265"/>
        <v>1</v>
      </c>
    </row>
    <row r="16589" spans="52:54" ht="15.75" customHeight="1">
      <c r="AZ16589" s="138">
        <f t="shared" ca="1" si="263"/>
        <v>121000</v>
      </c>
      <c r="BA16589" s="138">
        <f t="shared" ca="1" si="264"/>
        <v>120999</v>
      </c>
      <c r="BB16589" s="138">
        <f t="shared" ca="1" si="265"/>
        <v>1</v>
      </c>
    </row>
    <row r="16590" spans="52:54" ht="15.75" customHeight="1">
      <c r="AZ16590" s="138">
        <f t="shared" ca="1" si="263"/>
        <v>242000</v>
      </c>
      <c r="BA16590" s="138">
        <f t="shared" ca="1" si="264"/>
        <v>241999</v>
      </c>
      <c r="BB16590" s="138">
        <f t="shared" ca="1" si="265"/>
        <v>1</v>
      </c>
    </row>
    <row r="16591" spans="52:54" ht="15.75" customHeight="1">
      <c r="AZ16591" s="138">
        <f t="shared" ca="1" si="263"/>
        <v>338000</v>
      </c>
      <c r="BA16591" s="138">
        <f t="shared" ca="1" si="264"/>
        <v>337999</v>
      </c>
      <c r="BB16591" s="138">
        <f t="shared" ca="1" si="265"/>
        <v>1</v>
      </c>
    </row>
    <row r="16592" spans="52:54" ht="15.75" customHeight="1">
      <c r="AZ16592" s="138">
        <f t="shared" ca="1" si="263"/>
        <v>153000</v>
      </c>
      <c r="BA16592" s="138">
        <f t="shared" ca="1" si="264"/>
        <v>152999</v>
      </c>
      <c r="BB16592" s="138">
        <f t="shared" ca="1" si="265"/>
        <v>1</v>
      </c>
    </row>
    <row r="16593" spans="52:54" ht="15.75" customHeight="1">
      <c r="AZ16593" s="138">
        <f t="shared" ca="1" si="263"/>
        <v>242000</v>
      </c>
      <c r="BA16593" s="138">
        <f t="shared" ca="1" si="264"/>
        <v>241999</v>
      </c>
      <c r="BB16593" s="138">
        <f t="shared" ca="1" si="265"/>
        <v>1</v>
      </c>
    </row>
    <row r="16594" spans="52:54" ht="15.75" customHeight="1">
      <c r="AZ16594" s="138">
        <f t="shared" ca="1" si="263"/>
        <v>176000</v>
      </c>
      <c r="BA16594" s="138">
        <f t="shared" ca="1" si="264"/>
        <v>175999</v>
      </c>
      <c r="BB16594" s="138">
        <f t="shared" ca="1" si="265"/>
        <v>1</v>
      </c>
    </row>
    <row r="16595" spans="52:54" ht="15.75" customHeight="1">
      <c r="AZ16595" s="138">
        <f t="shared" ca="1" si="263"/>
        <v>205000</v>
      </c>
      <c r="BA16595" s="138">
        <f t="shared" ca="1" si="264"/>
        <v>204999</v>
      </c>
      <c r="BB16595" s="138">
        <f t="shared" ca="1" si="265"/>
        <v>1</v>
      </c>
    </row>
    <row r="16596" spans="52:54" ht="15.75" customHeight="1">
      <c r="AZ16596" s="138">
        <f t="shared" ca="1" si="263"/>
        <v>140000</v>
      </c>
      <c r="BA16596" s="138">
        <f t="shared" ca="1" si="264"/>
        <v>139999</v>
      </c>
      <c r="BB16596" s="138">
        <f t="shared" ca="1" si="265"/>
        <v>1</v>
      </c>
    </row>
    <row r="16597" spans="52:54" ht="15.75" customHeight="1">
      <c r="AZ16597" s="138">
        <f t="shared" ca="1" si="263"/>
        <v>301000</v>
      </c>
      <c r="BA16597" s="138">
        <f t="shared" ca="1" si="264"/>
        <v>300999</v>
      </c>
      <c r="BB16597" s="138">
        <f t="shared" ca="1" si="265"/>
        <v>1</v>
      </c>
    </row>
    <row r="16598" spans="52:54" ht="15.75" customHeight="1">
      <c r="AZ16598" s="138">
        <f t="shared" ca="1" si="263"/>
        <v>301000</v>
      </c>
      <c r="BA16598" s="138">
        <f t="shared" ca="1" si="264"/>
        <v>300999</v>
      </c>
      <c r="BB16598" s="138">
        <f t="shared" ca="1" si="265"/>
        <v>1</v>
      </c>
    </row>
    <row r="16599" spans="52:54" ht="15.75" customHeight="1">
      <c r="AZ16599" s="138">
        <f t="shared" ca="1" si="263"/>
        <v>347000</v>
      </c>
      <c r="BA16599" s="138">
        <f t="shared" ca="1" si="264"/>
        <v>346999</v>
      </c>
      <c r="BB16599" s="138">
        <f t="shared" ca="1" si="265"/>
        <v>1</v>
      </c>
    </row>
    <row r="16600" spans="52:54" ht="15.75" customHeight="1">
      <c r="AZ16600" s="138">
        <f t="shared" ca="1" si="263"/>
        <v>353000</v>
      </c>
      <c r="BA16600" s="138">
        <f t="shared" ca="1" si="264"/>
        <v>352999</v>
      </c>
      <c r="BB16600" s="138">
        <f t="shared" ca="1" si="265"/>
        <v>1</v>
      </c>
    </row>
    <row r="16601" spans="52:54" ht="15.75" customHeight="1">
      <c r="AZ16601" s="138">
        <f t="shared" ca="1" si="263"/>
        <v>386000</v>
      </c>
      <c r="BA16601" s="138">
        <f t="shared" ca="1" si="264"/>
        <v>385999</v>
      </c>
      <c r="BB16601" s="138">
        <f t="shared" ca="1" si="265"/>
        <v>1</v>
      </c>
    </row>
    <row r="16602" spans="52:54" ht="15.75" customHeight="1">
      <c r="AZ16602" s="138">
        <f t="shared" ca="1" si="263"/>
        <v>169000</v>
      </c>
      <c r="BA16602" s="138">
        <f t="shared" ca="1" si="264"/>
        <v>168999</v>
      </c>
      <c r="BB16602" s="138">
        <f t="shared" ca="1" si="265"/>
        <v>1</v>
      </c>
    </row>
    <row r="16603" spans="52:54" ht="15.75" customHeight="1">
      <c r="AZ16603" s="138">
        <f t="shared" ca="1" si="263"/>
        <v>209000</v>
      </c>
      <c r="BA16603" s="138">
        <f t="shared" ca="1" si="264"/>
        <v>208999</v>
      </c>
      <c r="BB16603" s="138">
        <f t="shared" ca="1" si="265"/>
        <v>1</v>
      </c>
    </row>
    <row r="16604" spans="52:54" ht="15.75" customHeight="1">
      <c r="AZ16604" s="138">
        <f t="shared" ca="1" si="263"/>
        <v>180000</v>
      </c>
      <c r="BA16604" s="138">
        <f t="shared" ca="1" si="264"/>
        <v>179999</v>
      </c>
      <c r="BB16604" s="138">
        <f t="shared" ca="1" si="265"/>
        <v>1</v>
      </c>
    </row>
    <row r="16605" spans="52:54" ht="15.75" customHeight="1">
      <c r="AZ16605" s="138">
        <f t="shared" ca="1" si="263"/>
        <v>333000</v>
      </c>
      <c r="BA16605" s="138">
        <f t="shared" ca="1" si="264"/>
        <v>332999</v>
      </c>
      <c r="BB16605" s="138">
        <f t="shared" ca="1" si="265"/>
        <v>1</v>
      </c>
    </row>
    <row r="16606" spans="52:54" ht="15.75" customHeight="1">
      <c r="AZ16606" s="138">
        <f t="shared" ca="1" si="263"/>
        <v>282000</v>
      </c>
      <c r="BA16606" s="138">
        <f t="shared" ca="1" si="264"/>
        <v>281999</v>
      </c>
      <c r="BB16606" s="138">
        <f t="shared" ca="1" si="265"/>
        <v>1</v>
      </c>
    </row>
    <row r="16607" spans="52:54" ht="15.75" customHeight="1">
      <c r="AZ16607" s="138">
        <f t="shared" ca="1" si="263"/>
        <v>351000</v>
      </c>
      <c r="BA16607" s="138">
        <f t="shared" ca="1" si="264"/>
        <v>350999</v>
      </c>
      <c r="BB16607" s="138">
        <f t="shared" ca="1" si="265"/>
        <v>1</v>
      </c>
    </row>
    <row r="16608" spans="52:54" ht="15.75" customHeight="1">
      <c r="AZ16608" s="138">
        <f t="shared" ca="1" si="263"/>
        <v>177000</v>
      </c>
      <c r="BA16608" s="138">
        <f t="shared" ca="1" si="264"/>
        <v>176999</v>
      </c>
      <c r="BB16608" s="138">
        <f t="shared" ca="1" si="265"/>
        <v>1</v>
      </c>
    </row>
    <row r="16609" spans="52:54" ht="15.75" customHeight="1">
      <c r="AZ16609" s="138">
        <f t="shared" ca="1" si="263"/>
        <v>399000</v>
      </c>
      <c r="BA16609" s="138">
        <f t="shared" ca="1" si="264"/>
        <v>398999</v>
      </c>
      <c r="BB16609" s="138">
        <f t="shared" ca="1" si="265"/>
        <v>1</v>
      </c>
    </row>
    <row r="16610" spans="52:54" ht="15.75" customHeight="1">
      <c r="AZ16610" s="138">
        <f t="shared" ca="1" si="263"/>
        <v>254000</v>
      </c>
      <c r="BA16610" s="138">
        <f t="shared" ca="1" si="264"/>
        <v>253999</v>
      </c>
      <c r="BB16610" s="138">
        <f t="shared" ca="1" si="265"/>
        <v>1</v>
      </c>
    </row>
    <row r="16611" spans="52:54" ht="15.75" customHeight="1">
      <c r="AZ16611" s="138">
        <f t="shared" ca="1" si="263"/>
        <v>204000</v>
      </c>
      <c r="BA16611" s="138">
        <f t="shared" ca="1" si="264"/>
        <v>203999</v>
      </c>
      <c r="BB16611" s="138">
        <f t="shared" ca="1" si="265"/>
        <v>1</v>
      </c>
    </row>
    <row r="16612" spans="52:54" ht="15.75" customHeight="1">
      <c r="AZ16612" s="138">
        <f t="shared" ca="1" si="263"/>
        <v>352000</v>
      </c>
      <c r="BA16612" s="138">
        <f t="shared" ca="1" si="264"/>
        <v>351999</v>
      </c>
      <c r="BB16612" s="138">
        <f t="shared" ca="1" si="265"/>
        <v>1</v>
      </c>
    </row>
    <row r="16613" spans="52:54" ht="15.75" customHeight="1">
      <c r="AZ16613" s="138">
        <f t="shared" ca="1" si="263"/>
        <v>397000</v>
      </c>
      <c r="BA16613" s="138">
        <f t="shared" ca="1" si="264"/>
        <v>396999</v>
      </c>
      <c r="BB16613" s="138">
        <f t="shared" ca="1" si="265"/>
        <v>1</v>
      </c>
    </row>
    <row r="16614" spans="52:54" ht="15.75" customHeight="1">
      <c r="AZ16614" s="138">
        <f t="shared" ca="1" si="263"/>
        <v>149000</v>
      </c>
      <c r="BA16614" s="138">
        <f t="shared" ca="1" si="264"/>
        <v>148999</v>
      </c>
      <c r="BB16614" s="138">
        <f t="shared" ca="1" si="265"/>
        <v>1</v>
      </c>
    </row>
    <row r="16615" spans="52:54" ht="15.75" customHeight="1">
      <c r="AZ16615" s="138">
        <f t="shared" ca="1" si="263"/>
        <v>386000</v>
      </c>
      <c r="BA16615" s="138">
        <f t="shared" ca="1" si="264"/>
        <v>385999</v>
      </c>
      <c r="BB16615" s="138">
        <f t="shared" ca="1" si="265"/>
        <v>1</v>
      </c>
    </row>
    <row r="16616" spans="52:54" ht="15.75" customHeight="1">
      <c r="AZ16616" s="138">
        <f t="shared" ca="1" si="263"/>
        <v>195000</v>
      </c>
      <c r="BA16616" s="138">
        <f t="shared" ca="1" si="264"/>
        <v>194999</v>
      </c>
      <c r="BB16616" s="138">
        <f t="shared" ca="1" si="265"/>
        <v>1</v>
      </c>
    </row>
    <row r="16617" spans="52:54" ht="15.75" customHeight="1">
      <c r="AZ16617" s="138">
        <f t="shared" ca="1" si="263"/>
        <v>226000</v>
      </c>
      <c r="BA16617" s="138">
        <f t="shared" ca="1" si="264"/>
        <v>225999</v>
      </c>
      <c r="BB16617" s="138">
        <f t="shared" ca="1" si="265"/>
        <v>1</v>
      </c>
    </row>
    <row r="16618" spans="52:54" ht="15.75" customHeight="1">
      <c r="AZ16618" s="138">
        <f t="shared" ca="1" si="263"/>
        <v>212000</v>
      </c>
      <c r="BA16618" s="138">
        <f t="shared" ca="1" si="264"/>
        <v>211999</v>
      </c>
      <c r="BB16618" s="138">
        <f t="shared" ca="1" si="265"/>
        <v>1</v>
      </c>
    </row>
    <row r="16619" spans="52:54" ht="15.75" customHeight="1">
      <c r="AZ16619" s="138">
        <f t="shared" ca="1" si="263"/>
        <v>184000</v>
      </c>
      <c r="BA16619" s="138">
        <f t="shared" ca="1" si="264"/>
        <v>183999</v>
      </c>
      <c r="BB16619" s="138">
        <f t="shared" ca="1" si="265"/>
        <v>1</v>
      </c>
    </row>
    <row r="16620" spans="52:54" ht="15.75" customHeight="1">
      <c r="AZ16620" s="138">
        <f t="shared" ca="1" si="263"/>
        <v>178000</v>
      </c>
      <c r="BA16620" s="138">
        <f t="shared" ca="1" si="264"/>
        <v>177999</v>
      </c>
      <c r="BB16620" s="138">
        <f t="shared" ca="1" si="265"/>
        <v>1</v>
      </c>
    </row>
    <row r="16621" spans="52:54" ht="15.75" customHeight="1">
      <c r="AZ16621" s="138">
        <f t="shared" ca="1" si="263"/>
        <v>188000</v>
      </c>
      <c r="BA16621" s="138">
        <f t="shared" ca="1" si="264"/>
        <v>187999</v>
      </c>
      <c r="BB16621" s="138">
        <f t="shared" ca="1" si="265"/>
        <v>1</v>
      </c>
    </row>
    <row r="16622" spans="52:54" ht="15.75" customHeight="1">
      <c r="AZ16622" s="138">
        <f t="shared" ca="1" si="263"/>
        <v>169000</v>
      </c>
      <c r="BA16622" s="138">
        <f t="shared" ca="1" si="264"/>
        <v>168999</v>
      </c>
      <c r="BB16622" s="138">
        <f t="shared" ca="1" si="265"/>
        <v>1</v>
      </c>
    </row>
    <row r="16623" spans="52:54" ht="15.75" customHeight="1">
      <c r="AZ16623" s="138">
        <f t="shared" ca="1" si="263"/>
        <v>294000</v>
      </c>
      <c r="BA16623" s="138">
        <f t="shared" ca="1" si="264"/>
        <v>293999</v>
      </c>
      <c r="BB16623" s="138">
        <f t="shared" ca="1" si="265"/>
        <v>1</v>
      </c>
    </row>
    <row r="16624" spans="52:54" ht="15.75" customHeight="1">
      <c r="AZ16624" s="138">
        <f t="shared" ca="1" si="263"/>
        <v>151000</v>
      </c>
      <c r="BA16624" s="138">
        <f t="shared" ca="1" si="264"/>
        <v>150999</v>
      </c>
      <c r="BB16624" s="138">
        <f t="shared" ca="1" si="265"/>
        <v>1</v>
      </c>
    </row>
    <row r="16625" spans="52:54" ht="15.75" customHeight="1">
      <c r="AZ16625" s="138">
        <f t="shared" ca="1" si="263"/>
        <v>388000</v>
      </c>
      <c r="BA16625" s="138">
        <f t="shared" ca="1" si="264"/>
        <v>387999</v>
      </c>
      <c r="BB16625" s="138">
        <f t="shared" ca="1" si="265"/>
        <v>1</v>
      </c>
    </row>
    <row r="16626" spans="52:54" ht="15.75" customHeight="1">
      <c r="AZ16626" s="138">
        <f t="shared" ca="1" si="263"/>
        <v>296000</v>
      </c>
      <c r="BA16626" s="138">
        <f t="shared" ca="1" si="264"/>
        <v>295999</v>
      </c>
      <c r="BB16626" s="138">
        <f t="shared" ca="1" si="265"/>
        <v>1</v>
      </c>
    </row>
    <row r="16627" spans="52:54" ht="15.75" customHeight="1">
      <c r="AZ16627" s="138">
        <f t="shared" ca="1" si="263"/>
        <v>116000</v>
      </c>
      <c r="BA16627" s="138">
        <f t="shared" ca="1" si="264"/>
        <v>115999</v>
      </c>
      <c r="BB16627" s="138">
        <f t="shared" ca="1" si="265"/>
        <v>1</v>
      </c>
    </row>
    <row r="16628" spans="52:54" ht="15.75" customHeight="1">
      <c r="AZ16628" s="138">
        <f t="shared" ca="1" si="263"/>
        <v>146000</v>
      </c>
      <c r="BA16628" s="138">
        <f t="shared" ca="1" si="264"/>
        <v>145999</v>
      </c>
      <c r="BB16628" s="138">
        <f t="shared" ca="1" si="265"/>
        <v>1</v>
      </c>
    </row>
    <row r="16629" spans="52:54" ht="15.75" customHeight="1">
      <c r="AZ16629" s="138">
        <f t="shared" ca="1" si="263"/>
        <v>222000</v>
      </c>
      <c r="BA16629" s="138">
        <f t="shared" ca="1" si="264"/>
        <v>221999</v>
      </c>
      <c r="BB16629" s="138">
        <f t="shared" ca="1" si="265"/>
        <v>1</v>
      </c>
    </row>
    <row r="16630" spans="52:54" ht="15.75" customHeight="1">
      <c r="AZ16630" s="138">
        <f t="shared" ca="1" si="263"/>
        <v>122000</v>
      </c>
      <c r="BA16630" s="138">
        <f t="shared" ca="1" si="264"/>
        <v>121999</v>
      </c>
      <c r="BB16630" s="138">
        <f t="shared" ca="1" si="265"/>
        <v>1</v>
      </c>
    </row>
    <row r="16631" spans="52:54" ht="15.75" customHeight="1">
      <c r="AZ16631" s="138">
        <f t="shared" ca="1" si="263"/>
        <v>321000</v>
      </c>
      <c r="BA16631" s="138">
        <f t="shared" ca="1" si="264"/>
        <v>320999</v>
      </c>
      <c r="BB16631" s="138">
        <f t="shared" ca="1" si="265"/>
        <v>1</v>
      </c>
    </row>
    <row r="16632" spans="52:54" ht="15.75" customHeight="1">
      <c r="AZ16632" s="138">
        <f t="shared" ca="1" si="263"/>
        <v>296000</v>
      </c>
      <c r="BA16632" s="138">
        <f t="shared" ca="1" si="264"/>
        <v>295999</v>
      </c>
      <c r="BB16632" s="138">
        <f t="shared" ca="1" si="265"/>
        <v>1</v>
      </c>
    </row>
    <row r="16633" spans="52:54" ht="15.75" customHeight="1">
      <c r="AZ16633" s="138">
        <f t="shared" ca="1" si="263"/>
        <v>253000</v>
      </c>
      <c r="BA16633" s="138">
        <f t="shared" ca="1" si="264"/>
        <v>252999</v>
      </c>
      <c r="BB16633" s="138">
        <f t="shared" ca="1" si="265"/>
        <v>1</v>
      </c>
    </row>
    <row r="16634" spans="52:54" ht="15.75" customHeight="1">
      <c r="AZ16634" s="138">
        <f t="shared" ca="1" si="263"/>
        <v>372000</v>
      </c>
      <c r="BA16634" s="138">
        <f t="shared" ca="1" si="264"/>
        <v>371999</v>
      </c>
      <c r="BB16634" s="138">
        <f t="shared" ca="1" si="265"/>
        <v>1</v>
      </c>
    </row>
    <row r="16635" spans="52:54" ht="15.75" customHeight="1">
      <c r="AZ16635" s="138">
        <f t="shared" ca="1" si="263"/>
        <v>385000</v>
      </c>
      <c r="BA16635" s="138">
        <f t="shared" ca="1" si="264"/>
        <v>384999</v>
      </c>
      <c r="BB16635" s="138">
        <f t="shared" ca="1" si="265"/>
        <v>1</v>
      </c>
    </row>
    <row r="16636" spans="52:54" ht="15.75" customHeight="1">
      <c r="AZ16636" s="138">
        <f t="shared" ca="1" si="263"/>
        <v>217000</v>
      </c>
      <c r="BA16636" s="138">
        <f t="shared" ca="1" si="264"/>
        <v>216999</v>
      </c>
      <c r="BB16636" s="138">
        <f t="shared" ca="1" si="265"/>
        <v>1</v>
      </c>
    </row>
    <row r="16637" spans="52:54" ht="15.75" customHeight="1">
      <c r="AZ16637" s="138">
        <f t="shared" ca="1" si="263"/>
        <v>236000</v>
      </c>
      <c r="BA16637" s="138">
        <f t="shared" ca="1" si="264"/>
        <v>235999</v>
      </c>
      <c r="BB16637" s="138">
        <f t="shared" ca="1" si="265"/>
        <v>1</v>
      </c>
    </row>
    <row r="16638" spans="52:54" ht="15.75" customHeight="1">
      <c r="AZ16638" s="138">
        <f t="shared" ca="1" si="263"/>
        <v>124000</v>
      </c>
      <c r="BA16638" s="138">
        <f t="shared" ca="1" si="264"/>
        <v>123999</v>
      </c>
      <c r="BB16638" s="138">
        <f t="shared" ca="1" si="265"/>
        <v>1</v>
      </c>
    </row>
    <row r="16639" spans="52:54" ht="15.75" customHeight="1">
      <c r="AZ16639" s="138">
        <f t="shared" ca="1" si="263"/>
        <v>341000</v>
      </c>
      <c r="BA16639" s="138">
        <f t="shared" ca="1" si="264"/>
        <v>340999</v>
      </c>
      <c r="BB16639" s="138">
        <f t="shared" ca="1" si="265"/>
        <v>1</v>
      </c>
    </row>
    <row r="16640" spans="52:54" ht="15.75" customHeight="1">
      <c r="AZ16640" s="138">
        <f t="shared" ca="1" si="263"/>
        <v>399000</v>
      </c>
      <c r="BA16640" s="138">
        <f t="shared" ca="1" si="264"/>
        <v>398999</v>
      </c>
      <c r="BB16640" s="138">
        <f t="shared" ca="1" si="265"/>
        <v>1</v>
      </c>
    </row>
    <row r="16641" spans="52:54" ht="15.75" customHeight="1">
      <c r="AZ16641" s="138">
        <f t="shared" ca="1" si="263"/>
        <v>106000</v>
      </c>
      <c r="BA16641" s="138">
        <f t="shared" ca="1" si="264"/>
        <v>105999</v>
      </c>
      <c r="BB16641" s="138">
        <f t="shared" ca="1" si="265"/>
        <v>1</v>
      </c>
    </row>
    <row r="16642" spans="52:54" ht="15.75" customHeight="1">
      <c r="AZ16642" s="138">
        <f t="shared" ca="1" si="263"/>
        <v>352000</v>
      </c>
      <c r="BA16642" s="138">
        <f t="shared" ca="1" si="264"/>
        <v>351999</v>
      </c>
      <c r="BB16642" s="138">
        <f t="shared" ca="1" si="265"/>
        <v>1</v>
      </c>
    </row>
    <row r="16643" spans="52:54" ht="15.75" customHeight="1">
      <c r="AZ16643" s="138">
        <f t="shared" ca="1" si="263"/>
        <v>170000</v>
      </c>
      <c r="BA16643" s="138">
        <f t="shared" ca="1" si="264"/>
        <v>169999</v>
      </c>
      <c r="BB16643" s="138">
        <f t="shared" ca="1" si="265"/>
        <v>1</v>
      </c>
    </row>
    <row r="16644" spans="52:54" ht="15.75" customHeight="1">
      <c r="AZ16644" s="138">
        <f t="shared" ca="1" si="263"/>
        <v>167000</v>
      </c>
      <c r="BA16644" s="138">
        <f t="shared" ca="1" si="264"/>
        <v>166999</v>
      </c>
      <c r="BB16644" s="138">
        <f t="shared" ca="1" si="265"/>
        <v>1</v>
      </c>
    </row>
    <row r="16645" spans="52:54" ht="15.75" customHeight="1">
      <c r="AZ16645" s="138">
        <f t="shared" ca="1" si="263"/>
        <v>355000</v>
      </c>
      <c r="BA16645" s="138">
        <f t="shared" ca="1" si="264"/>
        <v>354999</v>
      </c>
      <c r="BB16645" s="138">
        <f t="shared" ca="1" si="265"/>
        <v>1</v>
      </c>
    </row>
    <row r="16646" spans="52:54" ht="15.75" customHeight="1">
      <c r="AZ16646" s="138">
        <f t="shared" ca="1" si="263"/>
        <v>344000</v>
      </c>
      <c r="BA16646" s="138">
        <f t="shared" ca="1" si="264"/>
        <v>343999</v>
      </c>
      <c r="BB16646" s="138">
        <f t="shared" ca="1" si="265"/>
        <v>1</v>
      </c>
    </row>
    <row r="16647" spans="52:54" ht="15.75" customHeight="1">
      <c r="AZ16647" s="138">
        <f t="shared" ca="1" si="263"/>
        <v>236000</v>
      </c>
      <c r="BA16647" s="138">
        <f t="shared" ca="1" si="264"/>
        <v>235999</v>
      </c>
      <c r="BB16647" s="138">
        <f t="shared" ca="1" si="265"/>
        <v>1</v>
      </c>
    </row>
    <row r="16648" spans="52:54" ht="15.75" customHeight="1">
      <c r="AZ16648" s="138">
        <f t="shared" ca="1" si="263"/>
        <v>273000</v>
      </c>
      <c r="BA16648" s="138">
        <f t="shared" ca="1" si="264"/>
        <v>272999</v>
      </c>
      <c r="BB16648" s="138">
        <f t="shared" ca="1" si="265"/>
        <v>1</v>
      </c>
    </row>
    <row r="16649" spans="52:54" ht="15.75" customHeight="1">
      <c r="AZ16649" s="138">
        <f t="shared" ca="1" si="263"/>
        <v>304000</v>
      </c>
      <c r="BA16649" s="138">
        <f t="shared" ca="1" si="264"/>
        <v>303999</v>
      </c>
      <c r="BB16649" s="138">
        <f t="shared" ca="1" si="265"/>
        <v>1</v>
      </c>
    </row>
    <row r="16650" spans="52:54" ht="15.75" customHeight="1">
      <c r="AZ16650" s="138">
        <f t="shared" ca="1" si="263"/>
        <v>265000</v>
      </c>
      <c r="BA16650" s="138">
        <f t="shared" ca="1" si="264"/>
        <v>264999</v>
      </c>
      <c r="BB16650" s="138">
        <f t="shared" ca="1" si="265"/>
        <v>1</v>
      </c>
    </row>
    <row r="16651" spans="52:54" ht="15.75" customHeight="1">
      <c r="AZ16651" s="138">
        <f t="shared" ca="1" si="263"/>
        <v>381000</v>
      </c>
      <c r="BA16651" s="138">
        <f t="shared" ca="1" si="264"/>
        <v>380999</v>
      </c>
      <c r="BB16651" s="138">
        <f t="shared" ca="1" si="265"/>
        <v>1</v>
      </c>
    </row>
    <row r="16652" spans="52:54" ht="15.75" customHeight="1">
      <c r="AZ16652" s="138">
        <f t="shared" ca="1" si="263"/>
        <v>296000</v>
      </c>
      <c r="BA16652" s="138">
        <f t="shared" ca="1" si="264"/>
        <v>295999</v>
      </c>
      <c r="BB16652" s="138">
        <f t="shared" ca="1" si="265"/>
        <v>1</v>
      </c>
    </row>
    <row r="16653" spans="52:54" ht="15.75" customHeight="1">
      <c r="AZ16653" s="138">
        <f t="shared" ca="1" si="263"/>
        <v>187000</v>
      </c>
      <c r="BA16653" s="138">
        <f t="shared" ca="1" si="264"/>
        <v>186999</v>
      </c>
      <c r="BB16653" s="138">
        <f t="shared" ca="1" si="265"/>
        <v>1</v>
      </c>
    </row>
    <row r="16654" spans="52:54" ht="15.75" customHeight="1">
      <c r="AZ16654" s="138">
        <f t="shared" ca="1" si="263"/>
        <v>298000</v>
      </c>
      <c r="BA16654" s="138">
        <f t="shared" ca="1" si="264"/>
        <v>297999</v>
      </c>
      <c r="BB16654" s="138">
        <f t="shared" ca="1" si="265"/>
        <v>1</v>
      </c>
    </row>
    <row r="16655" spans="52:54" ht="15.75" customHeight="1">
      <c r="AZ16655" s="138">
        <f t="shared" ca="1" si="263"/>
        <v>395000</v>
      </c>
      <c r="BA16655" s="138">
        <f t="shared" ca="1" si="264"/>
        <v>394999</v>
      </c>
      <c r="BB16655" s="138">
        <f t="shared" ca="1" si="265"/>
        <v>1</v>
      </c>
    </row>
    <row r="16656" spans="52:54" ht="15.75" customHeight="1">
      <c r="AZ16656" s="138">
        <f t="shared" ca="1" si="263"/>
        <v>379000</v>
      </c>
      <c r="BA16656" s="138">
        <f t="shared" ca="1" si="264"/>
        <v>378999</v>
      </c>
      <c r="BB16656" s="138">
        <f t="shared" ca="1" si="265"/>
        <v>1</v>
      </c>
    </row>
    <row r="16657" spans="52:54" ht="15.75" customHeight="1">
      <c r="AZ16657" s="138">
        <f t="shared" ca="1" si="263"/>
        <v>101000</v>
      </c>
      <c r="BA16657" s="138">
        <f t="shared" ca="1" si="264"/>
        <v>100999</v>
      </c>
      <c r="BB16657" s="138">
        <f t="shared" ca="1" si="265"/>
        <v>1</v>
      </c>
    </row>
    <row r="16658" spans="52:54" ht="15.75" customHeight="1">
      <c r="AZ16658" s="138">
        <f t="shared" ca="1" si="263"/>
        <v>152000</v>
      </c>
      <c r="BA16658" s="138">
        <f t="shared" ca="1" si="264"/>
        <v>151999</v>
      </c>
      <c r="BB16658" s="138">
        <f t="shared" ca="1" si="265"/>
        <v>1</v>
      </c>
    </row>
    <row r="16659" spans="52:54" ht="15.75" customHeight="1">
      <c r="AZ16659" s="138">
        <f t="shared" ca="1" si="263"/>
        <v>396000</v>
      </c>
      <c r="BA16659" s="138">
        <f t="shared" ca="1" si="264"/>
        <v>395999</v>
      </c>
      <c r="BB16659" s="138">
        <f t="shared" ca="1" si="265"/>
        <v>1</v>
      </c>
    </row>
    <row r="16660" spans="52:54" ht="15.75" customHeight="1">
      <c r="AZ16660" s="138">
        <f t="shared" ca="1" si="263"/>
        <v>288000</v>
      </c>
      <c r="BA16660" s="138">
        <f t="shared" ca="1" si="264"/>
        <v>287999</v>
      </c>
      <c r="BB16660" s="138">
        <f t="shared" ca="1" si="265"/>
        <v>1</v>
      </c>
    </row>
    <row r="16661" spans="52:54" ht="15.75" customHeight="1">
      <c r="AZ16661" s="138">
        <f t="shared" ca="1" si="263"/>
        <v>148000</v>
      </c>
      <c r="BA16661" s="138">
        <f t="shared" ca="1" si="264"/>
        <v>147999</v>
      </c>
      <c r="BB16661" s="138">
        <f t="shared" ca="1" si="265"/>
        <v>1</v>
      </c>
    </row>
    <row r="16662" spans="52:54" ht="15.75" customHeight="1">
      <c r="AZ16662" s="138">
        <f t="shared" ca="1" si="263"/>
        <v>376000</v>
      </c>
      <c r="BA16662" s="138">
        <f t="shared" ca="1" si="264"/>
        <v>375999</v>
      </c>
      <c r="BB16662" s="138">
        <f t="shared" ca="1" si="265"/>
        <v>1</v>
      </c>
    </row>
    <row r="16663" spans="52:54" ht="15.75" customHeight="1">
      <c r="AZ16663" s="138">
        <f t="shared" ca="1" si="263"/>
        <v>167000</v>
      </c>
      <c r="BA16663" s="138">
        <f t="shared" ca="1" si="264"/>
        <v>166999</v>
      </c>
      <c r="BB16663" s="138">
        <f t="shared" ca="1" si="265"/>
        <v>1</v>
      </c>
    </row>
    <row r="16664" spans="52:54" ht="15.75" customHeight="1">
      <c r="AZ16664" s="138">
        <f t="shared" ca="1" si="263"/>
        <v>105000</v>
      </c>
      <c r="BA16664" s="138">
        <f t="shared" ca="1" si="264"/>
        <v>104999</v>
      </c>
      <c r="BB16664" s="138">
        <f t="shared" ca="1" si="265"/>
        <v>1</v>
      </c>
    </row>
    <row r="16665" spans="52:54" ht="15.75" customHeight="1">
      <c r="AZ16665" s="138">
        <f t="shared" ca="1" si="263"/>
        <v>258000</v>
      </c>
      <c r="BA16665" s="138">
        <f t="shared" ca="1" si="264"/>
        <v>257999</v>
      </c>
      <c r="BB16665" s="138">
        <f t="shared" ca="1" si="265"/>
        <v>1</v>
      </c>
    </row>
    <row r="16666" spans="52:54" ht="15.75" customHeight="1">
      <c r="AZ16666" s="138">
        <f t="shared" ca="1" si="263"/>
        <v>154000</v>
      </c>
      <c r="BA16666" s="138">
        <f t="shared" ca="1" si="264"/>
        <v>153999</v>
      </c>
      <c r="BB16666" s="138">
        <f t="shared" ca="1" si="265"/>
        <v>1</v>
      </c>
    </row>
    <row r="16667" spans="52:54" ht="15.75" customHeight="1">
      <c r="AZ16667" s="138">
        <f t="shared" ca="1" si="263"/>
        <v>382000</v>
      </c>
      <c r="BA16667" s="138">
        <f t="shared" ca="1" si="264"/>
        <v>381999</v>
      </c>
      <c r="BB16667" s="138">
        <f t="shared" ca="1" si="265"/>
        <v>1</v>
      </c>
    </row>
    <row r="16668" spans="52:54" ht="15.75" customHeight="1">
      <c r="AZ16668" s="138">
        <f t="shared" ca="1" si="263"/>
        <v>294000</v>
      </c>
      <c r="BA16668" s="138">
        <f t="shared" ca="1" si="264"/>
        <v>293999</v>
      </c>
      <c r="BB16668" s="138">
        <f t="shared" ca="1" si="265"/>
        <v>1</v>
      </c>
    </row>
    <row r="16669" spans="52:54" ht="15.75" customHeight="1">
      <c r="AZ16669" s="138">
        <f t="shared" ca="1" si="263"/>
        <v>161000</v>
      </c>
      <c r="BA16669" s="138">
        <f t="shared" ca="1" si="264"/>
        <v>160999</v>
      </c>
      <c r="BB16669" s="138">
        <f t="shared" ca="1" si="265"/>
        <v>1</v>
      </c>
    </row>
    <row r="16670" spans="52:54" ht="15.75" customHeight="1">
      <c r="AZ16670" s="138">
        <f t="shared" ca="1" si="263"/>
        <v>164000</v>
      </c>
      <c r="BA16670" s="138">
        <f t="shared" ca="1" si="264"/>
        <v>163999</v>
      </c>
      <c r="BB16670" s="138">
        <f t="shared" ca="1" si="265"/>
        <v>1</v>
      </c>
    </row>
    <row r="16671" spans="52:54" ht="15.75" customHeight="1">
      <c r="AZ16671" s="138">
        <f t="shared" ca="1" si="263"/>
        <v>367000</v>
      </c>
      <c r="BA16671" s="138">
        <f t="shared" ca="1" si="264"/>
        <v>366999</v>
      </c>
      <c r="BB16671" s="138">
        <f t="shared" ca="1" si="265"/>
        <v>1</v>
      </c>
    </row>
    <row r="16672" spans="52:54" ht="15.75" customHeight="1">
      <c r="AZ16672" s="138">
        <f t="shared" ca="1" si="263"/>
        <v>228000</v>
      </c>
      <c r="BA16672" s="138">
        <f t="shared" ca="1" si="264"/>
        <v>227999</v>
      </c>
      <c r="BB16672" s="138">
        <f t="shared" ca="1" si="265"/>
        <v>1</v>
      </c>
    </row>
    <row r="16673" spans="52:54" ht="15.75" customHeight="1">
      <c r="AZ16673" s="138">
        <f t="shared" ca="1" si="263"/>
        <v>250000</v>
      </c>
      <c r="BA16673" s="138">
        <f t="shared" ca="1" si="264"/>
        <v>249999</v>
      </c>
      <c r="BB16673" s="138">
        <f t="shared" ca="1" si="265"/>
        <v>1</v>
      </c>
    </row>
    <row r="16674" spans="52:54" ht="15.75" customHeight="1">
      <c r="AZ16674" s="138">
        <f t="shared" ca="1" si="263"/>
        <v>253000</v>
      </c>
      <c r="BA16674" s="138">
        <f t="shared" ca="1" si="264"/>
        <v>252999</v>
      </c>
      <c r="BB16674" s="138">
        <f t="shared" ca="1" si="265"/>
        <v>1</v>
      </c>
    </row>
    <row r="16675" spans="52:54" ht="15.75" customHeight="1">
      <c r="AZ16675" s="138">
        <f t="shared" ca="1" si="263"/>
        <v>276000</v>
      </c>
      <c r="BA16675" s="138">
        <f t="shared" ca="1" si="264"/>
        <v>275999</v>
      </c>
      <c r="BB16675" s="138">
        <f t="shared" ca="1" si="265"/>
        <v>1</v>
      </c>
    </row>
    <row r="16676" spans="52:54" ht="15.75" customHeight="1">
      <c r="AZ16676" s="138">
        <f t="shared" ca="1" si="263"/>
        <v>150000</v>
      </c>
      <c r="BA16676" s="138">
        <f t="shared" ca="1" si="264"/>
        <v>149999</v>
      </c>
      <c r="BB16676" s="138">
        <f t="shared" ca="1" si="265"/>
        <v>1</v>
      </c>
    </row>
    <row r="16677" spans="52:54" ht="15.75" customHeight="1">
      <c r="AZ16677" s="138">
        <f t="shared" ca="1" si="263"/>
        <v>301000</v>
      </c>
      <c r="BA16677" s="138">
        <f t="shared" ca="1" si="264"/>
        <v>300999</v>
      </c>
      <c r="BB16677" s="138">
        <f t="shared" ca="1" si="265"/>
        <v>1</v>
      </c>
    </row>
    <row r="16678" spans="52:54" ht="15.75" customHeight="1">
      <c r="AZ16678" s="138">
        <f t="shared" ca="1" si="263"/>
        <v>179000</v>
      </c>
      <c r="BA16678" s="138">
        <f t="shared" ca="1" si="264"/>
        <v>178999</v>
      </c>
      <c r="BB16678" s="138">
        <f t="shared" ca="1" si="265"/>
        <v>1</v>
      </c>
    </row>
    <row r="16679" spans="52:54" ht="15.75" customHeight="1">
      <c r="AZ16679" s="138">
        <f t="shared" ca="1" si="263"/>
        <v>356000</v>
      </c>
      <c r="BA16679" s="138">
        <f t="shared" ca="1" si="264"/>
        <v>355999</v>
      </c>
      <c r="BB16679" s="138">
        <f t="shared" ca="1" si="265"/>
        <v>1</v>
      </c>
    </row>
    <row r="16680" spans="52:54" ht="15.75" customHeight="1">
      <c r="AZ16680" s="138">
        <f t="shared" ca="1" si="263"/>
        <v>170000</v>
      </c>
      <c r="BA16680" s="138">
        <f t="shared" ca="1" si="264"/>
        <v>169999</v>
      </c>
      <c r="BB16680" s="138">
        <f t="shared" ca="1" si="265"/>
        <v>1</v>
      </c>
    </row>
    <row r="16681" spans="52:54" ht="15.75" customHeight="1">
      <c r="AZ16681" s="138">
        <f t="shared" ca="1" si="263"/>
        <v>136000</v>
      </c>
      <c r="BA16681" s="138">
        <f t="shared" ca="1" si="264"/>
        <v>135999</v>
      </c>
      <c r="BB16681" s="138">
        <f t="shared" ca="1" si="265"/>
        <v>1</v>
      </c>
    </row>
    <row r="16682" spans="52:54" ht="15.75" customHeight="1">
      <c r="AZ16682" s="138">
        <f t="shared" ca="1" si="263"/>
        <v>392000</v>
      </c>
      <c r="BA16682" s="138">
        <f t="shared" ca="1" si="264"/>
        <v>391999</v>
      </c>
      <c r="BB16682" s="138">
        <f t="shared" ca="1" si="265"/>
        <v>1</v>
      </c>
    </row>
    <row r="16683" spans="52:54" ht="15.75" customHeight="1">
      <c r="AZ16683" s="138">
        <f t="shared" ca="1" si="263"/>
        <v>101000</v>
      </c>
      <c r="BA16683" s="138">
        <f t="shared" ca="1" si="264"/>
        <v>100999</v>
      </c>
      <c r="BB16683" s="138">
        <f t="shared" ca="1" si="265"/>
        <v>1</v>
      </c>
    </row>
    <row r="16684" spans="52:54" ht="15.75" customHeight="1">
      <c r="AZ16684" s="138">
        <f t="shared" ca="1" si="263"/>
        <v>237000</v>
      </c>
      <c r="BA16684" s="138">
        <f t="shared" ca="1" si="264"/>
        <v>236999</v>
      </c>
      <c r="BB16684" s="138">
        <f t="shared" ca="1" si="265"/>
        <v>1</v>
      </c>
    </row>
    <row r="16685" spans="52:54" ht="15.75" customHeight="1">
      <c r="AZ16685" s="138">
        <f t="shared" ca="1" si="263"/>
        <v>129000</v>
      </c>
      <c r="BA16685" s="138">
        <f t="shared" ca="1" si="264"/>
        <v>128999</v>
      </c>
      <c r="BB16685" s="138">
        <f t="shared" ca="1" si="265"/>
        <v>1</v>
      </c>
    </row>
    <row r="16686" spans="52:54" ht="15.75" customHeight="1">
      <c r="AZ16686" s="138">
        <f t="shared" ca="1" si="263"/>
        <v>171000</v>
      </c>
      <c r="BA16686" s="138">
        <f t="shared" ca="1" si="264"/>
        <v>170999</v>
      </c>
      <c r="BB16686" s="138">
        <f t="shared" ca="1" si="265"/>
        <v>1</v>
      </c>
    </row>
    <row r="16687" spans="52:54" ht="15.75" customHeight="1">
      <c r="AZ16687" s="138">
        <f t="shared" ca="1" si="263"/>
        <v>207000</v>
      </c>
      <c r="BA16687" s="138">
        <f t="shared" ca="1" si="264"/>
        <v>206999</v>
      </c>
      <c r="BB16687" s="138">
        <f t="shared" ca="1" si="265"/>
        <v>1</v>
      </c>
    </row>
    <row r="16688" spans="52:54" ht="15.75" customHeight="1">
      <c r="AZ16688" s="138">
        <f t="shared" ca="1" si="263"/>
        <v>118000</v>
      </c>
      <c r="BA16688" s="138">
        <f t="shared" ca="1" si="264"/>
        <v>117999</v>
      </c>
      <c r="BB16688" s="138">
        <f t="shared" ca="1" si="265"/>
        <v>1</v>
      </c>
    </row>
    <row r="16689" spans="52:54" ht="15.75" customHeight="1">
      <c r="AZ16689" s="138">
        <f t="shared" ca="1" si="263"/>
        <v>385000</v>
      </c>
      <c r="BA16689" s="138">
        <f t="shared" ca="1" si="264"/>
        <v>384999</v>
      </c>
      <c r="BB16689" s="138">
        <f t="shared" ca="1" si="265"/>
        <v>1</v>
      </c>
    </row>
    <row r="16690" spans="52:54" ht="15.75" customHeight="1">
      <c r="AZ16690" s="138">
        <f t="shared" ca="1" si="263"/>
        <v>275000</v>
      </c>
      <c r="BA16690" s="138">
        <f t="shared" ca="1" si="264"/>
        <v>274999</v>
      </c>
      <c r="BB16690" s="138">
        <f t="shared" ca="1" si="265"/>
        <v>1</v>
      </c>
    </row>
    <row r="16691" spans="52:54" ht="15.75" customHeight="1">
      <c r="AZ16691" s="138">
        <f t="shared" ca="1" si="263"/>
        <v>291000</v>
      </c>
      <c r="BA16691" s="138">
        <f t="shared" ca="1" si="264"/>
        <v>290999</v>
      </c>
      <c r="BB16691" s="138">
        <f t="shared" ca="1" si="265"/>
        <v>1</v>
      </c>
    </row>
    <row r="16692" spans="52:54" ht="15.75" customHeight="1">
      <c r="AZ16692" s="138">
        <f t="shared" ca="1" si="263"/>
        <v>103000</v>
      </c>
      <c r="BA16692" s="138">
        <f t="shared" ca="1" si="264"/>
        <v>102999</v>
      </c>
      <c r="BB16692" s="138">
        <f t="shared" ca="1" si="265"/>
        <v>1</v>
      </c>
    </row>
    <row r="16693" spans="52:54" ht="15.75" customHeight="1">
      <c r="AZ16693" s="138">
        <f t="shared" ca="1" si="263"/>
        <v>140000</v>
      </c>
      <c r="BA16693" s="138">
        <f t="shared" ca="1" si="264"/>
        <v>139999</v>
      </c>
      <c r="BB16693" s="138">
        <f t="shared" ca="1" si="265"/>
        <v>1</v>
      </c>
    </row>
    <row r="16694" spans="52:54" ht="15.75" customHeight="1">
      <c r="AZ16694" s="138">
        <f t="shared" ca="1" si="263"/>
        <v>188000</v>
      </c>
      <c r="BA16694" s="138">
        <f t="shared" ca="1" si="264"/>
        <v>187999</v>
      </c>
      <c r="BB16694" s="138">
        <f t="shared" ca="1" si="265"/>
        <v>1</v>
      </c>
    </row>
    <row r="16695" spans="52:54" ht="15.75" customHeight="1">
      <c r="AZ16695" s="138">
        <f t="shared" ca="1" si="263"/>
        <v>358000</v>
      </c>
      <c r="BA16695" s="138">
        <f t="shared" ca="1" si="264"/>
        <v>357999</v>
      </c>
      <c r="BB16695" s="138">
        <f t="shared" ca="1" si="265"/>
        <v>1</v>
      </c>
    </row>
    <row r="16696" spans="52:54" ht="15.75" customHeight="1">
      <c r="AZ16696" s="138">
        <f t="shared" ca="1" si="263"/>
        <v>271000</v>
      </c>
      <c r="BA16696" s="138">
        <f t="shared" ca="1" si="264"/>
        <v>270999</v>
      </c>
      <c r="BB16696" s="138">
        <f t="shared" ca="1" si="265"/>
        <v>1</v>
      </c>
    </row>
    <row r="16697" spans="52:54" ht="15.75" customHeight="1">
      <c r="AZ16697" s="138">
        <f t="shared" ca="1" si="263"/>
        <v>263000</v>
      </c>
      <c r="BA16697" s="138">
        <f t="shared" ca="1" si="264"/>
        <v>262999</v>
      </c>
      <c r="BB16697" s="138">
        <f t="shared" ca="1" si="265"/>
        <v>1</v>
      </c>
    </row>
    <row r="16698" spans="52:54" ht="15.75" customHeight="1">
      <c r="AZ16698" s="138">
        <f t="shared" ca="1" si="263"/>
        <v>171000</v>
      </c>
      <c r="BA16698" s="138">
        <f t="shared" ca="1" si="264"/>
        <v>170999</v>
      </c>
      <c r="BB16698" s="138">
        <f t="shared" ca="1" si="265"/>
        <v>1</v>
      </c>
    </row>
    <row r="16699" spans="52:54" ht="15.75" customHeight="1">
      <c r="AZ16699" s="138">
        <f t="shared" ca="1" si="263"/>
        <v>257000</v>
      </c>
      <c r="BA16699" s="138">
        <f t="shared" ca="1" si="264"/>
        <v>256999</v>
      </c>
      <c r="BB16699" s="138">
        <f t="shared" ca="1" si="265"/>
        <v>1</v>
      </c>
    </row>
    <row r="16700" spans="52:54" ht="15.75" customHeight="1">
      <c r="AZ16700" s="138">
        <f t="shared" ca="1" si="263"/>
        <v>108000</v>
      </c>
      <c r="BA16700" s="138">
        <f t="shared" ca="1" si="264"/>
        <v>107999</v>
      </c>
      <c r="BB16700" s="138">
        <f t="shared" ca="1" si="265"/>
        <v>1</v>
      </c>
    </row>
    <row r="16701" spans="52:54" ht="15.75" customHeight="1">
      <c r="AZ16701" s="138">
        <f t="shared" ca="1" si="263"/>
        <v>319000</v>
      </c>
      <c r="BA16701" s="138">
        <f t="shared" ca="1" si="264"/>
        <v>318999</v>
      </c>
      <c r="BB16701" s="138">
        <f t="shared" ca="1" si="265"/>
        <v>1</v>
      </c>
    </row>
    <row r="16702" spans="52:54" ht="15.75" customHeight="1">
      <c r="AZ16702" s="138">
        <f t="shared" ca="1" si="263"/>
        <v>101000</v>
      </c>
      <c r="BA16702" s="138">
        <f t="shared" ca="1" si="264"/>
        <v>100999</v>
      </c>
      <c r="BB16702" s="138">
        <f t="shared" ca="1" si="265"/>
        <v>1</v>
      </c>
    </row>
    <row r="16703" spans="52:54" ht="15.75" customHeight="1">
      <c r="AZ16703" s="138">
        <f t="shared" ca="1" si="263"/>
        <v>348000</v>
      </c>
      <c r="BA16703" s="138">
        <f t="shared" ca="1" si="264"/>
        <v>347999</v>
      </c>
      <c r="BB16703" s="138">
        <f t="shared" ca="1" si="265"/>
        <v>1</v>
      </c>
    </row>
    <row r="16704" spans="52:54" ht="15.75" customHeight="1">
      <c r="AZ16704" s="138">
        <f t="shared" ca="1" si="263"/>
        <v>384000</v>
      </c>
      <c r="BA16704" s="138">
        <f t="shared" ca="1" si="264"/>
        <v>383999</v>
      </c>
      <c r="BB16704" s="138">
        <f t="shared" ca="1" si="265"/>
        <v>1</v>
      </c>
    </row>
    <row r="16705" spans="52:54" ht="15.75" customHeight="1">
      <c r="AZ16705" s="138">
        <f t="shared" ca="1" si="263"/>
        <v>120000</v>
      </c>
      <c r="BA16705" s="138">
        <f t="shared" ca="1" si="264"/>
        <v>119999</v>
      </c>
      <c r="BB16705" s="138">
        <f t="shared" ca="1" si="265"/>
        <v>1</v>
      </c>
    </row>
    <row r="16706" spans="52:54" ht="15.75" customHeight="1">
      <c r="AZ16706" s="138">
        <f t="shared" ca="1" si="263"/>
        <v>348000</v>
      </c>
      <c r="BA16706" s="138">
        <f t="shared" ca="1" si="264"/>
        <v>347999</v>
      </c>
      <c r="BB16706" s="138">
        <f t="shared" ca="1" si="265"/>
        <v>1</v>
      </c>
    </row>
    <row r="16707" spans="52:54" ht="15.75" customHeight="1">
      <c r="AZ16707" s="138">
        <f t="shared" ca="1" si="263"/>
        <v>134000</v>
      </c>
      <c r="BA16707" s="138">
        <f t="shared" ca="1" si="264"/>
        <v>133999</v>
      </c>
      <c r="BB16707" s="138">
        <f t="shared" ca="1" si="265"/>
        <v>1</v>
      </c>
    </row>
    <row r="16708" spans="52:54" ht="15.75" customHeight="1">
      <c r="AZ16708" s="138">
        <f t="shared" ca="1" si="263"/>
        <v>102000</v>
      </c>
      <c r="BA16708" s="138">
        <f t="shared" ca="1" si="264"/>
        <v>101999</v>
      </c>
      <c r="BB16708" s="138">
        <f t="shared" ca="1" si="265"/>
        <v>1</v>
      </c>
    </row>
    <row r="16709" spans="52:54" ht="15.75" customHeight="1">
      <c r="AZ16709" s="138">
        <f t="shared" ca="1" si="263"/>
        <v>139000</v>
      </c>
      <c r="BA16709" s="138">
        <f t="shared" ca="1" si="264"/>
        <v>138999</v>
      </c>
      <c r="BB16709" s="138">
        <f t="shared" ca="1" si="265"/>
        <v>1</v>
      </c>
    </row>
    <row r="16710" spans="52:54" ht="15.75" customHeight="1">
      <c r="AZ16710" s="138">
        <f t="shared" ca="1" si="263"/>
        <v>305000</v>
      </c>
      <c r="BA16710" s="138">
        <f t="shared" ca="1" si="264"/>
        <v>304999</v>
      </c>
      <c r="BB16710" s="138">
        <f t="shared" ca="1" si="265"/>
        <v>1</v>
      </c>
    </row>
    <row r="16711" spans="52:54" ht="15.75" customHeight="1">
      <c r="AZ16711" s="138">
        <f t="shared" ca="1" si="263"/>
        <v>326000</v>
      </c>
      <c r="BA16711" s="138">
        <f t="shared" ca="1" si="264"/>
        <v>325999</v>
      </c>
      <c r="BB16711" s="138">
        <f t="shared" ca="1" si="265"/>
        <v>1</v>
      </c>
    </row>
    <row r="16712" spans="52:54" ht="15.75" customHeight="1">
      <c r="AZ16712" s="138">
        <f t="shared" ca="1" si="263"/>
        <v>217000</v>
      </c>
      <c r="BA16712" s="138">
        <f t="shared" ca="1" si="264"/>
        <v>216999</v>
      </c>
      <c r="BB16712" s="138">
        <f t="shared" ca="1" si="265"/>
        <v>1</v>
      </c>
    </row>
    <row r="16713" spans="52:54" ht="15.75" customHeight="1">
      <c r="AZ16713" s="138">
        <f t="shared" ca="1" si="263"/>
        <v>190000</v>
      </c>
      <c r="BA16713" s="138">
        <f t="shared" ca="1" si="264"/>
        <v>189999</v>
      </c>
      <c r="BB16713" s="138">
        <f t="shared" ca="1" si="265"/>
        <v>1</v>
      </c>
    </row>
    <row r="16714" spans="52:54" ht="15.75" customHeight="1">
      <c r="AZ16714" s="138">
        <f t="shared" ca="1" si="263"/>
        <v>147000</v>
      </c>
      <c r="BA16714" s="138">
        <f t="shared" ca="1" si="264"/>
        <v>146999</v>
      </c>
      <c r="BB16714" s="138">
        <f t="shared" ca="1" si="265"/>
        <v>1</v>
      </c>
    </row>
    <row r="16715" spans="52:54" ht="15.75" customHeight="1">
      <c r="AZ16715" s="138">
        <f t="shared" ca="1" si="263"/>
        <v>267000</v>
      </c>
      <c r="BA16715" s="138">
        <f t="shared" ca="1" si="264"/>
        <v>266999</v>
      </c>
      <c r="BB16715" s="138">
        <f t="shared" ca="1" si="265"/>
        <v>1</v>
      </c>
    </row>
    <row r="16716" spans="52:54" ht="15.75" customHeight="1">
      <c r="AZ16716" s="138">
        <f t="shared" ca="1" si="263"/>
        <v>334000</v>
      </c>
      <c r="BA16716" s="138">
        <f t="shared" ca="1" si="264"/>
        <v>333999</v>
      </c>
      <c r="BB16716" s="138">
        <f t="shared" ca="1" si="265"/>
        <v>1</v>
      </c>
    </row>
    <row r="16717" spans="52:54" ht="15.75" customHeight="1">
      <c r="AZ16717" s="138">
        <f t="shared" ca="1" si="263"/>
        <v>338000</v>
      </c>
      <c r="BA16717" s="138">
        <f t="shared" ca="1" si="264"/>
        <v>337999</v>
      </c>
      <c r="BB16717" s="138">
        <f t="shared" ca="1" si="265"/>
        <v>1</v>
      </c>
    </row>
    <row r="16718" spans="52:54" ht="15.75" customHeight="1">
      <c r="AZ16718" s="138">
        <f t="shared" ca="1" si="263"/>
        <v>388000</v>
      </c>
      <c r="BA16718" s="138">
        <f t="shared" ca="1" si="264"/>
        <v>387999</v>
      </c>
      <c r="BB16718" s="138">
        <f t="shared" ca="1" si="265"/>
        <v>1</v>
      </c>
    </row>
    <row r="16719" spans="52:54" ht="15.75" customHeight="1">
      <c r="AZ16719" s="138">
        <f t="shared" ca="1" si="263"/>
        <v>160000</v>
      </c>
      <c r="BA16719" s="138">
        <f t="shared" ca="1" si="264"/>
        <v>159999</v>
      </c>
      <c r="BB16719" s="138">
        <f t="shared" ca="1" si="265"/>
        <v>1</v>
      </c>
    </row>
    <row r="16720" spans="52:54" ht="15.75" customHeight="1">
      <c r="AZ16720" s="138">
        <f t="shared" ca="1" si="263"/>
        <v>242000</v>
      </c>
      <c r="BA16720" s="138">
        <f t="shared" ca="1" si="264"/>
        <v>241999</v>
      </c>
      <c r="BB16720" s="138">
        <f t="shared" ca="1" si="265"/>
        <v>1</v>
      </c>
    </row>
    <row r="16721" spans="52:54" ht="15.75" customHeight="1">
      <c r="AZ16721" s="138">
        <f t="shared" ca="1" si="263"/>
        <v>388000</v>
      </c>
      <c r="BA16721" s="138">
        <f t="shared" ca="1" si="264"/>
        <v>387999</v>
      </c>
      <c r="BB16721" s="138">
        <f t="shared" ca="1" si="265"/>
        <v>1</v>
      </c>
    </row>
    <row r="16722" spans="52:54" ht="15.75" customHeight="1">
      <c r="AZ16722" s="138">
        <f t="shared" ca="1" si="263"/>
        <v>218000</v>
      </c>
      <c r="BA16722" s="138">
        <f t="shared" ca="1" si="264"/>
        <v>217999</v>
      </c>
      <c r="BB16722" s="138">
        <f t="shared" ca="1" si="265"/>
        <v>1</v>
      </c>
    </row>
    <row r="16723" spans="52:54" ht="15.75" customHeight="1">
      <c r="AZ16723" s="138">
        <f t="shared" ca="1" si="263"/>
        <v>264000</v>
      </c>
      <c r="BA16723" s="138">
        <f t="shared" ca="1" si="264"/>
        <v>263999</v>
      </c>
      <c r="BB16723" s="138">
        <f t="shared" ca="1" si="265"/>
        <v>1</v>
      </c>
    </row>
    <row r="16724" spans="52:54" ht="15.75" customHeight="1">
      <c r="AZ16724" s="138">
        <f t="shared" ca="1" si="263"/>
        <v>350000</v>
      </c>
      <c r="BA16724" s="138">
        <f t="shared" ca="1" si="264"/>
        <v>349999</v>
      </c>
      <c r="BB16724" s="138">
        <f t="shared" ca="1" si="265"/>
        <v>1</v>
      </c>
    </row>
    <row r="16725" spans="52:54" ht="15.75" customHeight="1">
      <c r="AZ16725" s="138">
        <f t="shared" ca="1" si="263"/>
        <v>106000</v>
      </c>
      <c r="BA16725" s="138">
        <f t="shared" ca="1" si="264"/>
        <v>105999</v>
      </c>
      <c r="BB16725" s="138">
        <f t="shared" ca="1" si="265"/>
        <v>1</v>
      </c>
    </row>
    <row r="16726" spans="52:54" ht="15.75" customHeight="1">
      <c r="AZ16726" s="138">
        <f t="shared" ca="1" si="263"/>
        <v>126000</v>
      </c>
      <c r="BA16726" s="138">
        <f t="shared" ca="1" si="264"/>
        <v>125999</v>
      </c>
      <c r="BB16726" s="138">
        <f t="shared" ca="1" si="265"/>
        <v>1</v>
      </c>
    </row>
    <row r="16727" spans="52:54" ht="15.75" customHeight="1">
      <c r="AZ16727" s="138">
        <f t="shared" ca="1" si="263"/>
        <v>140000</v>
      </c>
      <c r="BA16727" s="138">
        <f t="shared" ca="1" si="264"/>
        <v>139999</v>
      </c>
      <c r="BB16727" s="138">
        <f t="shared" ca="1" si="265"/>
        <v>1</v>
      </c>
    </row>
    <row r="16728" spans="52:54" ht="15.75" customHeight="1">
      <c r="AZ16728" s="138">
        <f t="shared" ca="1" si="263"/>
        <v>311000</v>
      </c>
      <c r="BA16728" s="138">
        <f t="shared" ca="1" si="264"/>
        <v>310999</v>
      </c>
      <c r="BB16728" s="138">
        <f t="shared" ca="1" si="265"/>
        <v>1</v>
      </c>
    </row>
    <row r="16729" spans="52:54" ht="15.75" customHeight="1">
      <c r="AZ16729" s="138">
        <f t="shared" ca="1" si="263"/>
        <v>385000</v>
      </c>
      <c r="BA16729" s="138">
        <f t="shared" ca="1" si="264"/>
        <v>384999</v>
      </c>
      <c r="BB16729" s="138">
        <f t="shared" ca="1" si="265"/>
        <v>1</v>
      </c>
    </row>
    <row r="16730" spans="52:54" ht="15.75" customHeight="1">
      <c r="AZ16730" s="138">
        <f t="shared" ca="1" si="263"/>
        <v>182000</v>
      </c>
      <c r="BA16730" s="138">
        <f t="shared" ca="1" si="264"/>
        <v>181999</v>
      </c>
      <c r="BB16730" s="138">
        <f t="shared" ca="1" si="265"/>
        <v>1</v>
      </c>
    </row>
    <row r="16731" spans="52:54" ht="15.75" customHeight="1">
      <c r="AZ16731" s="138">
        <f t="shared" ca="1" si="263"/>
        <v>173000</v>
      </c>
      <c r="BA16731" s="138">
        <f t="shared" ca="1" si="264"/>
        <v>172999</v>
      </c>
      <c r="BB16731" s="138">
        <f t="shared" ca="1" si="265"/>
        <v>1</v>
      </c>
    </row>
    <row r="16732" spans="52:54" ht="15.75" customHeight="1">
      <c r="AZ16732" s="138">
        <f t="shared" ca="1" si="263"/>
        <v>188000</v>
      </c>
      <c r="BA16732" s="138">
        <f t="shared" ca="1" si="264"/>
        <v>187999</v>
      </c>
      <c r="BB16732" s="138">
        <f t="shared" ca="1" si="265"/>
        <v>1</v>
      </c>
    </row>
    <row r="16733" spans="52:54" ht="15.75" customHeight="1">
      <c r="AZ16733" s="138">
        <f t="shared" ca="1" si="263"/>
        <v>211000</v>
      </c>
      <c r="BA16733" s="138">
        <f t="shared" ca="1" si="264"/>
        <v>210999</v>
      </c>
      <c r="BB16733" s="138">
        <f t="shared" ca="1" si="265"/>
        <v>1</v>
      </c>
    </row>
    <row r="16734" spans="52:54" ht="15.75" customHeight="1">
      <c r="AZ16734" s="138">
        <f t="shared" ca="1" si="263"/>
        <v>289000</v>
      </c>
      <c r="BA16734" s="138">
        <f t="shared" ca="1" si="264"/>
        <v>288999</v>
      </c>
      <c r="BB16734" s="138">
        <f t="shared" ca="1" si="265"/>
        <v>1</v>
      </c>
    </row>
    <row r="16735" spans="52:54" ht="15.75" customHeight="1">
      <c r="AZ16735" s="138">
        <f t="shared" ca="1" si="263"/>
        <v>190000</v>
      </c>
      <c r="BA16735" s="138">
        <f t="shared" ca="1" si="264"/>
        <v>189999</v>
      </c>
      <c r="BB16735" s="138">
        <f t="shared" ca="1" si="265"/>
        <v>1</v>
      </c>
    </row>
    <row r="16736" spans="52:54" ht="15.75" customHeight="1">
      <c r="AZ16736" s="138">
        <f t="shared" ca="1" si="263"/>
        <v>337000</v>
      </c>
      <c r="BA16736" s="138">
        <f t="shared" ca="1" si="264"/>
        <v>336999</v>
      </c>
      <c r="BB16736" s="138">
        <f t="shared" ca="1" si="265"/>
        <v>1</v>
      </c>
    </row>
    <row r="16737" spans="52:54" ht="15.75" customHeight="1">
      <c r="AZ16737" s="138">
        <f t="shared" ca="1" si="263"/>
        <v>160000</v>
      </c>
      <c r="BA16737" s="138">
        <f t="shared" ca="1" si="264"/>
        <v>159999</v>
      </c>
      <c r="BB16737" s="138">
        <f t="shared" ca="1" si="265"/>
        <v>1</v>
      </c>
    </row>
    <row r="16738" spans="52:54" ht="15.75" customHeight="1">
      <c r="AZ16738" s="138">
        <f t="shared" ca="1" si="263"/>
        <v>109000</v>
      </c>
      <c r="BA16738" s="138">
        <f t="shared" ca="1" si="264"/>
        <v>108999</v>
      </c>
      <c r="BB16738" s="138">
        <f t="shared" ca="1" si="265"/>
        <v>1</v>
      </c>
    </row>
    <row r="16739" spans="52:54" ht="15.75" customHeight="1">
      <c r="AZ16739" s="138">
        <f t="shared" ca="1" si="263"/>
        <v>318000</v>
      </c>
      <c r="BA16739" s="138">
        <f t="shared" ca="1" si="264"/>
        <v>317999</v>
      </c>
      <c r="BB16739" s="138">
        <f t="shared" ca="1" si="265"/>
        <v>1</v>
      </c>
    </row>
    <row r="16740" spans="52:54" ht="15.75" customHeight="1">
      <c r="AZ16740" s="138">
        <f t="shared" ca="1" si="263"/>
        <v>290000</v>
      </c>
      <c r="BA16740" s="138">
        <f t="shared" ca="1" si="264"/>
        <v>289999</v>
      </c>
      <c r="BB16740" s="138">
        <f t="shared" ca="1" si="265"/>
        <v>1</v>
      </c>
    </row>
    <row r="16741" spans="52:54" ht="15.75" customHeight="1">
      <c r="AZ16741" s="138">
        <f t="shared" ca="1" si="263"/>
        <v>208000</v>
      </c>
      <c r="BA16741" s="138">
        <f t="shared" ca="1" si="264"/>
        <v>207999</v>
      </c>
      <c r="BB16741" s="138">
        <f t="shared" ca="1" si="265"/>
        <v>1</v>
      </c>
    </row>
    <row r="16742" spans="52:54" ht="15.75" customHeight="1">
      <c r="AZ16742" s="138">
        <f t="shared" ca="1" si="263"/>
        <v>298000</v>
      </c>
      <c r="BA16742" s="138">
        <f t="shared" ca="1" si="264"/>
        <v>297999</v>
      </c>
      <c r="BB16742" s="138">
        <f t="shared" ca="1" si="265"/>
        <v>1</v>
      </c>
    </row>
    <row r="16743" spans="52:54" ht="15.75" customHeight="1">
      <c r="AZ16743" s="138">
        <f t="shared" ca="1" si="263"/>
        <v>174000</v>
      </c>
      <c r="BA16743" s="138">
        <f t="shared" ca="1" si="264"/>
        <v>173999</v>
      </c>
      <c r="BB16743" s="138">
        <f t="shared" ca="1" si="265"/>
        <v>1</v>
      </c>
    </row>
    <row r="16744" spans="52:54" ht="15.75" customHeight="1">
      <c r="AZ16744" s="138">
        <f t="shared" ca="1" si="263"/>
        <v>113000</v>
      </c>
      <c r="BA16744" s="138">
        <f t="shared" ca="1" si="264"/>
        <v>112999</v>
      </c>
      <c r="BB16744" s="138">
        <f t="shared" ca="1" si="265"/>
        <v>1</v>
      </c>
    </row>
    <row r="16745" spans="52:54" ht="15.75" customHeight="1">
      <c r="AZ16745" s="138">
        <f t="shared" ca="1" si="263"/>
        <v>140000</v>
      </c>
      <c r="BA16745" s="138">
        <f t="shared" ca="1" si="264"/>
        <v>139999</v>
      </c>
      <c r="BB16745" s="138">
        <f t="shared" ca="1" si="265"/>
        <v>1</v>
      </c>
    </row>
    <row r="16746" spans="52:54" ht="15.75" customHeight="1">
      <c r="AZ16746" s="138">
        <f t="shared" ca="1" si="263"/>
        <v>219000</v>
      </c>
      <c r="BA16746" s="138">
        <f t="shared" ca="1" si="264"/>
        <v>218999</v>
      </c>
      <c r="BB16746" s="138">
        <f t="shared" ca="1" si="265"/>
        <v>1</v>
      </c>
    </row>
    <row r="16747" spans="52:54" ht="15.75" customHeight="1">
      <c r="AZ16747" s="138">
        <f t="shared" ca="1" si="263"/>
        <v>155000</v>
      </c>
      <c r="BA16747" s="138">
        <f t="shared" ca="1" si="264"/>
        <v>154999</v>
      </c>
      <c r="BB16747" s="138">
        <f t="shared" ca="1" si="265"/>
        <v>1</v>
      </c>
    </row>
    <row r="16748" spans="52:54" ht="15.75" customHeight="1">
      <c r="AZ16748" s="138">
        <f t="shared" ca="1" si="263"/>
        <v>258000</v>
      </c>
      <c r="BA16748" s="138">
        <f t="shared" ca="1" si="264"/>
        <v>257999</v>
      </c>
      <c r="BB16748" s="138">
        <f t="shared" ca="1" si="265"/>
        <v>1</v>
      </c>
    </row>
    <row r="16749" spans="52:54" ht="15.75" customHeight="1">
      <c r="AZ16749" s="138">
        <f t="shared" ca="1" si="263"/>
        <v>324000</v>
      </c>
      <c r="BA16749" s="138">
        <f t="shared" ca="1" si="264"/>
        <v>323999</v>
      </c>
      <c r="BB16749" s="138">
        <f t="shared" ca="1" si="265"/>
        <v>1</v>
      </c>
    </row>
    <row r="16750" spans="52:54" ht="15.75" customHeight="1">
      <c r="AZ16750" s="138">
        <f t="shared" ca="1" si="263"/>
        <v>379000</v>
      </c>
      <c r="BA16750" s="138">
        <f t="shared" ca="1" si="264"/>
        <v>378999</v>
      </c>
      <c r="BB16750" s="138">
        <f t="shared" ca="1" si="265"/>
        <v>1</v>
      </c>
    </row>
    <row r="16751" spans="52:54" ht="15.75" customHeight="1">
      <c r="AZ16751" s="138">
        <f t="shared" ca="1" si="263"/>
        <v>375000</v>
      </c>
      <c r="BA16751" s="138">
        <f t="shared" ca="1" si="264"/>
        <v>374999</v>
      </c>
      <c r="BB16751" s="138">
        <f t="shared" ca="1" si="265"/>
        <v>1</v>
      </c>
    </row>
    <row r="16752" spans="52:54" ht="15.75" customHeight="1">
      <c r="AZ16752" s="138">
        <f t="shared" ca="1" si="263"/>
        <v>153000</v>
      </c>
      <c r="BA16752" s="138">
        <f t="shared" ca="1" si="264"/>
        <v>152999</v>
      </c>
      <c r="BB16752" s="138">
        <f t="shared" ca="1" si="265"/>
        <v>1</v>
      </c>
    </row>
    <row r="16753" spans="52:54" ht="15.75" customHeight="1">
      <c r="AZ16753" s="138">
        <f t="shared" ca="1" si="263"/>
        <v>388000</v>
      </c>
      <c r="BA16753" s="138">
        <f t="shared" ca="1" si="264"/>
        <v>387999</v>
      </c>
      <c r="BB16753" s="138">
        <f t="shared" ca="1" si="265"/>
        <v>1</v>
      </c>
    </row>
    <row r="16754" spans="52:54" ht="15.75" customHeight="1">
      <c r="AZ16754" s="138">
        <f t="shared" ca="1" si="263"/>
        <v>243000</v>
      </c>
      <c r="BA16754" s="138">
        <f t="shared" ca="1" si="264"/>
        <v>242999</v>
      </c>
      <c r="BB16754" s="138">
        <f t="shared" ca="1" si="265"/>
        <v>1</v>
      </c>
    </row>
    <row r="16755" spans="52:54" ht="15.75" customHeight="1">
      <c r="AZ16755" s="138">
        <f t="shared" ca="1" si="263"/>
        <v>125000</v>
      </c>
      <c r="BA16755" s="138">
        <f t="shared" ca="1" si="264"/>
        <v>124999</v>
      </c>
      <c r="BB16755" s="138">
        <f t="shared" ca="1" si="265"/>
        <v>1</v>
      </c>
    </row>
    <row r="16756" spans="52:54" ht="15.75" customHeight="1">
      <c r="AZ16756" s="138">
        <f t="shared" ca="1" si="263"/>
        <v>321000</v>
      </c>
      <c r="BA16756" s="138">
        <f t="shared" ca="1" si="264"/>
        <v>320999</v>
      </c>
      <c r="BB16756" s="138">
        <f t="shared" ca="1" si="265"/>
        <v>1</v>
      </c>
    </row>
    <row r="16757" spans="52:54" ht="15.75" customHeight="1">
      <c r="AZ16757" s="138">
        <f t="shared" ca="1" si="263"/>
        <v>112000</v>
      </c>
      <c r="BA16757" s="138">
        <f t="shared" ca="1" si="264"/>
        <v>111999</v>
      </c>
      <c r="BB16757" s="138">
        <f t="shared" ca="1" si="265"/>
        <v>1</v>
      </c>
    </row>
    <row r="16758" spans="52:54" ht="15.75" customHeight="1">
      <c r="AZ16758" s="138">
        <f t="shared" ca="1" si="263"/>
        <v>129000</v>
      </c>
      <c r="BA16758" s="138">
        <f t="shared" ca="1" si="264"/>
        <v>128999</v>
      </c>
      <c r="BB16758" s="138">
        <f t="shared" ca="1" si="265"/>
        <v>1</v>
      </c>
    </row>
    <row r="16759" spans="52:54" ht="15.75" customHeight="1">
      <c r="AZ16759" s="138">
        <f t="shared" ca="1" si="263"/>
        <v>313000</v>
      </c>
      <c r="BA16759" s="138">
        <f t="shared" ca="1" si="264"/>
        <v>312999</v>
      </c>
      <c r="BB16759" s="138">
        <f t="shared" ca="1" si="265"/>
        <v>1</v>
      </c>
    </row>
    <row r="16760" spans="52:54" ht="15.75" customHeight="1">
      <c r="AZ16760" s="138">
        <f t="shared" ca="1" si="263"/>
        <v>364000</v>
      </c>
      <c r="BA16760" s="138">
        <f t="shared" ca="1" si="264"/>
        <v>363999</v>
      </c>
      <c r="BB16760" s="138">
        <f t="shared" ca="1" si="265"/>
        <v>1</v>
      </c>
    </row>
    <row r="16761" spans="52:54" ht="15.75" customHeight="1">
      <c r="AZ16761" s="138">
        <f t="shared" ca="1" si="263"/>
        <v>211000</v>
      </c>
      <c r="BA16761" s="138">
        <f t="shared" ca="1" si="264"/>
        <v>210999</v>
      </c>
      <c r="BB16761" s="138">
        <f t="shared" ca="1" si="265"/>
        <v>1</v>
      </c>
    </row>
    <row r="16762" spans="52:54" ht="15.75" customHeight="1">
      <c r="AZ16762" s="138">
        <f t="shared" ca="1" si="263"/>
        <v>173000</v>
      </c>
      <c r="BA16762" s="138">
        <f t="shared" ca="1" si="264"/>
        <v>172999</v>
      </c>
      <c r="BB16762" s="138">
        <f t="shared" ca="1" si="265"/>
        <v>1</v>
      </c>
    </row>
    <row r="16763" spans="52:54" ht="15.75" customHeight="1">
      <c r="AZ16763" s="138">
        <f t="shared" ca="1" si="263"/>
        <v>228000</v>
      </c>
      <c r="BA16763" s="138">
        <f t="shared" ca="1" si="264"/>
        <v>227999</v>
      </c>
      <c r="BB16763" s="138">
        <f t="shared" ca="1" si="265"/>
        <v>1</v>
      </c>
    </row>
    <row r="16764" spans="52:54" ht="15.75" customHeight="1">
      <c r="AZ16764" s="138">
        <f t="shared" ca="1" si="263"/>
        <v>207000</v>
      </c>
      <c r="BA16764" s="138">
        <f t="shared" ca="1" si="264"/>
        <v>206999</v>
      </c>
      <c r="BB16764" s="138">
        <f t="shared" ca="1" si="265"/>
        <v>1</v>
      </c>
    </row>
    <row r="16765" spans="52:54" ht="15.75" customHeight="1">
      <c r="AZ16765" s="138">
        <f t="shared" ca="1" si="263"/>
        <v>322000</v>
      </c>
      <c r="BA16765" s="138">
        <f t="shared" ca="1" si="264"/>
        <v>321999</v>
      </c>
      <c r="BB16765" s="138">
        <f t="shared" ca="1" si="265"/>
        <v>1</v>
      </c>
    </row>
    <row r="16766" spans="52:54" ht="15.75" customHeight="1">
      <c r="AZ16766" s="138">
        <f t="shared" ca="1" si="263"/>
        <v>188000</v>
      </c>
      <c r="BA16766" s="138">
        <f t="shared" ca="1" si="264"/>
        <v>187999</v>
      </c>
      <c r="BB16766" s="138">
        <f t="shared" ca="1" si="265"/>
        <v>1</v>
      </c>
    </row>
    <row r="16767" spans="52:54" ht="15.75" customHeight="1">
      <c r="AZ16767" s="138">
        <f t="shared" ca="1" si="263"/>
        <v>107000</v>
      </c>
      <c r="BA16767" s="138">
        <f t="shared" ca="1" si="264"/>
        <v>106999</v>
      </c>
      <c r="BB16767" s="138">
        <f t="shared" ca="1" si="265"/>
        <v>1</v>
      </c>
    </row>
    <row r="16768" spans="52:54" ht="15.75" customHeight="1">
      <c r="AZ16768" s="138">
        <f t="shared" ca="1" si="263"/>
        <v>302000</v>
      </c>
      <c r="BA16768" s="138">
        <f t="shared" ca="1" si="264"/>
        <v>301999</v>
      </c>
      <c r="BB16768" s="138">
        <f t="shared" ca="1" si="265"/>
        <v>1</v>
      </c>
    </row>
    <row r="16769" spans="52:54" ht="15.75" customHeight="1">
      <c r="AZ16769" s="138">
        <f t="shared" ca="1" si="263"/>
        <v>391000</v>
      </c>
      <c r="BA16769" s="138">
        <f t="shared" ca="1" si="264"/>
        <v>390999</v>
      </c>
      <c r="BB16769" s="138">
        <f t="shared" ca="1" si="265"/>
        <v>1</v>
      </c>
    </row>
    <row r="16770" spans="52:54" ht="15.75" customHeight="1">
      <c r="AZ16770" s="138">
        <f t="shared" ca="1" si="263"/>
        <v>111000</v>
      </c>
      <c r="BA16770" s="138">
        <f t="shared" ca="1" si="264"/>
        <v>110999</v>
      </c>
      <c r="BB16770" s="138">
        <f t="shared" ca="1" si="265"/>
        <v>1</v>
      </c>
    </row>
    <row r="16771" spans="52:54" ht="15.75" customHeight="1">
      <c r="AZ16771" s="138">
        <f t="shared" ca="1" si="263"/>
        <v>104000</v>
      </c>
      <c r="BA16771" s="138">
        <f t="shared" ca="1" si="264"/>
        <v>103999</v>
      </c>
      <c r="BB16771" s="138">
        <f t="shared" ca="1" si="265"/>
        <v>1</v>
      </c>
    </row>
    <row r="16772" spans="52:54" ht="15.75" customHeight="1">
      <c r="AZ16772" s="138">
        <f t="shared" ca="1" si="263"/>
        <v>314000</v>
      </c>
      <c r="BA16772" s="138">
        <f t="shared" ca="1" si="264"/>
        <v>313999</v>
      </c>
      <c r="BB16772" s="138">
        <f t="shared" ca="1" si="265"/>
        <v>1</v>
      </c>
    </row>
    <row r="16773" spans="52:54" ht="15.75" customHeight="1">
      <c r="AZ16773" s="138">
        <f t="shared" ca="1" si="263"/>
        <v>244000</v>
      </c>
      <c r="BA16773" s="138">
        <f t="shared" ca="1" si="264"/>
        <v>243999</v>
      </c>
      <c r="BB16773" s="138">
        <f t="shared" ca="1" si="265"/>
        <v>1</v>
      </c>
    </row>
    <row r="16774" spans="52:54" ht="15.75" customHeight="1">
      <c r="AZ16774" s="138">
        <f t="shared" ca="1" si="263"/>
        <v>392000</v>
      </c>
      <c r="BA16774" s="138">
        <f t="shared" ca="1" si="264"/>
        <v>391999</v>
      </c>
      <c r="BB16774" s="138">
        <f t="shared" ca="1" si="265"/>
        <v>1</v>
      </c>
    </row>
    <row r="16775" spans="52:54" ht="15.75" customHeight="1">
      <c r="AZ16775" s="138">
        <f t="shared" ca="1" si="263"/>
        <v>254000</v>
      </c>
      <c r="BA16775" s="138">
        <f t="shared" ca="1" si="264"/>
        <v>253999</v>
      </c>
      <c r="BB16775" s="138">
        <f t="shared" ca="1" si="265"/>
        <v>1</v>
      </c>
    </row>
    <row r="16776" spans="52:54" ht="15.75" customHeight="1">
      <c r="AZ16776" s="138">
        <f t="shared" ca="1" si="263"/>
        <v>166000</v>
      </c>
      <c r="BA16776" s="138">
        <f t="shared" ca="1" si="264"/>
        <v>165999</v>
      </c>
      <c r="BB16776" s="138">
        <f t="shared" ca="1" si="265"/>
        <v>1</v>
      </c>
    </row>
    <row r="16777" spans="52:54" ht="15.75" customHeight="1">
      <c r="AZ16777" s="138">
        <f t="shared" ca="1" si="263"/>
        <v>168000</v>
      </c>
      <c r="BA16777" s="138">
        <f t="shared" ca="1" si="264"/>
        <v>167999</v>
      </c>
      <c r="BB16777" s="138">
        <f t="shared" ca="1" si="265"/>
        <v>1</v>
      </c>
    </row>
    <row r="16778" spans="52:54" ht="15.75" customHeight="1">
      <c r="AZ16778" s="138">
        <f t="shared" ca="1" si="263"/>
        <v>351000</v>
      </c>
      <c r="BA16778" s="138">
        <f t="shared" ca="1" si="264"/>
        <v>350999</v>
      </c>
      <c r="BB16778" s="138">
        <f t="shared" ca="1" si="265"/>
        <v>1</v>
      </c>
    </row>
    <row r="16779" spans="52:54" ht="15.75" customHeight="1">
      <c r="AZ16779" s="138">
        <f t="shared" ca="1" si="263"/>
        <v>321000</v>
      </c>
      <c r="BA16779" s="138">
        <f t="shared" ca="1" si="264"/>
        <v>320999</v>
      </c>
      <c r="BB16779" s="138">
        <f t="shared" ca="1" si="265"/>
        <v>1</v>
      </c>
    </row>
    <row r="16780" spans="52:54" ht="15.75" customHeight="1">
      <c r="AZ16780" s="138">
        <f t="shared" ca="1" si="263"/>
        <v>300000</v>
      </c>
      <c r="BA16780" s="138">
        <f t="shared" ca="1" si="264"/>
        <v>299999</v>
      </c>
      <c r="BB16780" s="138">
        <f t="shared" ca="1" si="265"/>
        <v>1</v>
      </c>
    </row>
    <row r="16781" spans="52:54" ht="15.75" customHeight="1">
      <c r="AZ16781" s="138">
        <f t="shared" ca="1" si="263"/>
        <v>233000</v>
      </c>
      <c r="BA16781" s="138">
        <f t="shared" ca="1" si="264"/>
        <v>232999</v>
      </c>
      <c r="BB16781" s="138">
        <f t="shared" ca="1" si="265"/>
        <v>1</v>
      </c>
    </row>
    <row r="16782" spans="52:54" ht="15.75" customHeight="1">
      <c r="AZ16782" s="138">
        <f t="shared" ca="1" si="263"/>
        <v>298000</v>
      </c>
      <c r="BA16782" s="138">
        <f t="shared" ca="1" si="264"/>
        <v>297999</v>
      </c>
      <c r="BB16782" s="138">
        <f t="shared" ca="1" si="265"/>
        <v>1</v>
      </c>
    </row>
    <row r="16783" spans="52:54" ht="15.75" customHeight="1">
      <c r="AZ16783" s="138">
        <f t="shared" ca="1" si="263"/>
        <v>247000</v>
      </c>
      <c r="BA16783" s="138">
        <f t="shared" ca="1" si="264"/>
        <v>246999</v>
      </c>
      <c r="BB16783" s="138">
        <f t="shared" ca="1" si="265"/>
        <v>1</v>
      </c>
    </row>
    <row r="16784" spans="52:54" ht="15.75" customHeight="1">
      <c r="AZ16784" s="138">
        <f t="shared" ca="1" si="263"/>
        <v>269000</v>
      </c>
      <c r="BA16784" s="138">
        <f t="shared" ca="1" si="264"/>
        <v>268999</v>
      </c>
      <c r="BB16784" s="138">
        <f t="shared" ca="1" si="265"/>
        <v>1</v>
      </c>
    </row>
    <row r="16785" spans="52:54" ht="15.75" customHeight="1">
      <c r="AZ16785" s="138">
        <f t="shared" ca="1" si="263"/>
        <v>320000</v>
      </c>
      <c r="BA16785" s="138">
        <f t="shared" ca="1" si="264"/>
        <v>319999</v>
      </c>
      <c r="BB16785" s="138">
        <f t="shared" ca="1" si="265"/>
        <v>1</v>
      </c>
    </row>
    <row r="16786" spans="52:54" ht="15.75" customHeight="1">
      <c r="AZ16786" s="138">
        <f t="shared" ca="1" si="263"/>
        <v>248000</v>
      </c>
      <c r="BA16786" s="138">
        <f t="shared" ca="1" si="264"/>
        <v>247999</v>
      </c>
      <c r="BB16786" s="138">
        <f t="shared" ca="1" si="265"/>
        <v>1</v>
      </c>
    </row>
    <row r="16787" spans="52:54" ht="15.75" customHeight="1">
      <c r="AZ16787" s="138">
        <f t="shared" ca="1" si="263"/>
        <v>177000</v>
      </c>
      <c r="BA16787" s="138">
        <f t="shared" ca="1" si="264"/>
        <v>176999</v>
      </c>
      <c r="BB16787" s="138">
        <f t="shared" ca="1" si="265"/>
        <v>1</v>
      </c>
    </row>
    <row r="16788" spans="52:54" ht="15.75" customHeight="1">
      <c r="AZ16788" s="138">
        <f t="shared" ca="1" si="263"/>
        <v>255000</v>
      </c>
      <c r="BA16788" s="138">
        <f t="shared" ca="1" si="264"/>
        <v>254999</v>
      </c>
      <c r="BB16788" s="138">
        <f t="shared" ca="1" si="265"/>
        <v>1</v>
      </c>
    </row>
    <row r="16789" spans="52:54" ht="15.75" customHeight="1">
      <c r="AZ16789" s="138">
        <f t="shared" ca="1" si="263"/>
        <v>278000</v>
      </c>
      <c r="BA16789" s="138">
        <f t="shared" ca="1" si="264"/>
        <v>277999</v>
      </c>
      <c r="BB16789" s="138">
        <f t="shared" ca="1" si="265"/>
        <v>1</v>
      </c>
    </row>
    <row r="16790" spans="52:54" ht="15.75" customHeight="1">
      <c r="AZ16790" s="138">
        <f t="shared" ca="1" si="263"/>
        <v>113000</v>
      </c>
      <c r="BA16790" s="138">
        <f t="shared" ca="1" si="264"/>
        <v>112999</v>
      </c>
      <c r="BB16790" s="138">
        <f t="shared" ca="1" si="265"/>
        <v>1</v>
      </c>
    </row>
    <row r="16791" spans="52:54" ht="15.75" customHeight="1">
      <c r="AZ16791" s="138">
        <f t="shared" ca="1" si="263"/>
        <v>142000</v>
      </c>
      <c r="BA16791" s="138">
        <f t="shared" ca="1" si="264"/>
        <v>141999</v>
      </c>
      <c r="BB16791" s="138">
        <f t="shared" ca="1" si="265"/>
        <v>1</v>
      </c>
    </row>
    <row r="16792" spans="52:54" ht="15.75" customHeight="1">
      <c r="AZ16792" s="138">
        <f t="shared" ca="1" si="263"/>
        <v>134000</v>
      </c>
      <c r="BA16792" s="138">
        <f t="shared" ca="1" si="264"/>
        <v>133999</v>
      </c>
      <c r="BB16792" s="138">
        <f t="shared" ca="1" si="265"/>
        <v>1</v>
      </c>
    </row>
    <row r="16793" spans="52:54" ht="15.75" customHeight="1">
      <c r="AZ16793" s="138">
        <f t="shared" ca="1" si="263"/>
        <v>246000</v>
      </c>
      <c r="BA16793" s="138">
        <f t="shared" ca="1" si="264"/>
        <v>245999</v>
      </c>
      <c r="BB16793" s="138">
        <f t="shared" ca="1" si="265"/>
        <v>1</v>
      </c>
    </row>
    <row r="16794" spans="52:54" ht="15.75" customHeight="1">
      <c r="AZ16794" s="138">
        <f t="shared" ca="1" si="263"/>
        <v>166000</v>
      </c>
      <c r="BA16794" s="138">
        <f t="shared" ca="1" si="264"/>
        <v>165999</v>
      </c>
      <c r="BB16794" s="138">
        <f t="shared" ca="1" si="265"/>
        <v>1</v>
      </c>
    </row>
    <row r="16795" spans="52:54" ht="15.75" customHeight="1">
      <c r="AZ16795" s="138">
        <f t="shared" ca="1" si="263"/>
        <v>390000</v>
      </c>
      <c r="BA16795" s="138">
        <f t="shared" ca="1" si="264"/>
        <v>389999</v>
      </c>
      <c r="BB16795" s="138">
        <f t="shared" ca="1" si="265"/>
        <v>1</v>
      </c>
    </row>
    <row r="16796" spans="52:54" ht="15.75" customHeight="1">
      <c r="AZ16796" s="138">
        <f t="shared" ca="1" si="263"/>
        <v>260000</v>
      </c>
      <c r="BA16796" s="138">
        <f t="shared" ca="1" si="264"/>
        <v>259999</v>
      </c>
      <c r="BB16796" s="138">
        <f t="shared" ca="1" si="265"/>
        <v>1</v>
      </c>
    </row>
    <row r="16797" spans="52:54" ht="15.75" customHeight="1">
      <c r="AZ16797" s="138">
        <f t="shared" ca="1" si="263"/>
        <v>182000</v>
      </c>
      <c r="BA16797" s="138">
        <f t="shared" ca="1" si="264"/>
        <v>181999</v>
      </c>
      <c r="BB16797" s="138">
        <f t="shared" ca="1" si="265"/>
        <v>1</v>
      </c>
    </row>
    <row r="16798" spans="52:54" ht="15.75" customHeight="1">
      <c r="AZ16798" s="138">
        <f t="shared" ca="1" si="263"/>
        <v>222000</v>
      </c>
      <c r="BA16798" s="138">
        <f t="shared" ca="1" si="264"/>
        <v>221999</v>
      </c>
      <c r="BB16798" s="138">
        <f t="shared" ca="1" si="265"/>
        <v>1</v>
      </c>
    </row>
    <row r="16799" spans="52:54" ht="15.75" customHeight="1">
      <c r="AZ16799" s="138">
        <f t="shared" ca="1" si="263"/>
        <v>129000</v>
      </c>
      <c r="BA16799" s="138">
        <f t="shared" ca="1" si="264"/>
        <v>128999</v>
      </c>
      <c r="BB16799" s="138">
        <f t="shared" ca="1" si="265"/>
        <v>1</v>
      </c>
    </row>
    <row r="16800" spans="52:54" ht="15.75" customHeight="1">
      <c r="AZ16800" s="138">
        <f t="shared" ca="1" si="263"/>
        <v>310000</v>
      </c>
      <c r="BA16800" s="138">
        <f t="shared" ca="1" si="264"/>
        <v>309999</v>
      </c>
      <c r="BB16800" s="138">
        <f t="shared" ca="1" si="265"/>
        <v>1</v>
      </c>
    </row>
    <row r="16801" spans="52:54" ht="15.75" customHeight="1">
      <c r="AZ16801" s="138">
        <f t="shared" ca="1" si="263"/>
        <v>309000</v>
      </c>
      <c r="BA16801" s="138">
        <f t="shared" ca="1" si="264"/>
        <v>308999</v>
      </c>
      <c r="BB16801" s="138">
        <f t="shared" ca="1" si="265"/>
        <v>1</v>
      </c>
    </row>
    <row r="16802" spans="52:54" ht="15.75" customHeight="1">
      <c r="AZ16802" s="138">
        <f t="shared" ca="1" si="263"/>
        <v>394000</v>
      </c>
      <c r="BA16802" s="138">
        <f t="shared" ca="1" si="264"/>
        <v>393999</v>
      </c>
      <c r="BB16802" s="138">
        <f t="shared" ca="1" si="265"/>
        <v>1</v>
      </c>
    </row>
    <row r="16803" spans="52:54" ht="15.75" customHeight="1">
      <c r="AZ16803" s="138">
        <f t="shared" ca="1" si="263"/>
        <v>359000</v>
      </c>
      <c r="BA16803" s="138">
        <f t="shared" ca="1" si="264"/>
        <v>358999</v>
      </c>
      <c r="BB16803" s="138">
        <f t="shared" ca="1" si="265"/>
        <v>1</v>
      </c>
    </row>
    <row r="16804" spans="52:54" ht="15.75" customHeight="1">
      <c r="AZ16804" s="138">
        <f t="shared" ca="1" si="263"/>
        <v>325000</v>
      </c>
      <c r="BA16804" s="138">
        <f t="shared" ca="1" si="264"/>
        <v>324999</v>
      </c>
      <c r="BB16804" s="138">
        <f t="shared" ca="1" si="265"/>
        <v>1</v>
      </c>
    </row>
    <row r="16805" spans="52:54" ht="15.75" customHeight="1">
      <c r="AZ16805" s="138">
        <f t="shared" ca="1" si="263"/>
        <v>368000</v>
      </c>
      <c r="BA16805" s="138">
        <f t="shared" ca="1" si="264"/>
        <v>367999</v>
      </c>
      <c r="BB16805" s="138">
        <f t="shared" ca="1" si="265"/>
        <v>1</v>
      </c>
    </row>
    <row r="16806" spans="52:54" ht="15.75" customHeight="1">
      <c r="AZ16806" s="138">
        <f t="shared" ca="1" si="263"/>
        <v>319000</v>
      </c>
      <c r="BA16806" s="138">
        <f t="shared" ca="1" si="264"/>
        <v>318999</v>
      </c>
      <c r="BB16806" s="138">
        <f t="shared" ca="1" si="265"/>
        <v>1</v>
      </c>
    </row>
    <row r="16807" spans="52:54" ht="15.75" customHeight="1">
      <c r="AZ16807" s="138">
        <f t="shared" ca="1" si="263"/>
        <v>191000</v>
      </c>
      <c r="BA16807" s="138">
        <f t="shared" ca="1" si="264"/>
        <v>190999</v>
      </c>
      <c r="BB16807" s="138">
        <f t="shared" ca="1" si="265"/>
        <v>1</v>
      </c>
    </row>
    <row r="16808" spans="52:54" ht="15.75" customHeight="1">
      <c r="AZ16808" s="138">
        <f t="shared" ca="1" si="263"/>
        <v>133000</v>
      </c>
      <c r="BA16808" s="138">
        <f t="shared" ca="1" si="264"/>
        <v>132999</v>
      </c>
      <c r="BB16808" s="138">
        <f t="shared" ca="1" si="265"/>
        <v>1</v>
      </c>
    </row>
    <row r="16809" spans="52:54" ht="15.75" customHeight="1">
      <c r="AZ16809" s="138">
        <f t="shared" ca="1" si="263"/>
        <v>123000</v>
      </c>
      <c r="BA16809" s="138">
        <f t="shared" ca="1" si="264"/>
        <v>122999</v>
      </c>
      <c r="BB16809" s="138">
        <f t="shared" ca="1" si="265"/>
        <v>1</v>
      </c>
    </row>
    <row r="16810" spans="52:54" ht="15.75" customHeight="1">
      <c r="AZ16810" s="138">
        <f t="shared" ca="1" si="263"/>
        <v>247000</v>
      </c>
      <c r="BA16810" s="138">
        <f t="shared" ca="1" si="264"/>
        <v>246999</v>
      </c>
      <c r="BB16810" s="138">
        <f t="shared" ca="1" si="265"/>
        <v>1</v>
      </c>
    </row>
    <row r="16811" spans="52:54" ht="15.75" customHeight="1">
      <c r="AZ16811" s="138">
        <f t="shared" ca="1" si="263"/>
        <v>284000</v>
      </c>
      <c r="BA16811" s="138">
        <f t="shared" ca="1" si="264"/>
        <v>283999</v>
      </c>
      <c r="BB16811" s="138">
        <f t="shared" ca="1" si="265"/>
        <v>1</v>
      </c>
    </row>
    <row r="16812" spans="52:54" ht="15.75" customHeight="1">
      <c r="AZ16812" s="138">
        <f t="shared" ca="1" si="263"/>
        <v>134000</v>
      </c>
      <c r="BA16812" s="138">
        <f t="shared" ca="1" si="264"/>
        <v>133999</v>
      </c>
      <c r="BB16812" s="138">
        <f t="shared" ca="1" si="265"/>
        <v>1</v>
      </c>
    </row>
    <row r="16813" spans="52:54" ht="15.75" customHeight="1">
      <c r="AZ16813" s="138">
        <f t="shared" ca="1" si="263"/>
        <v>355000</v>
      </c>
      <c r="BA16813" s="138">
        <f t="shared" ca="1" si="264"/>
        <v>354999</v>
      </c>
      <c r="BB16813" s="138">
        <f t="shared" ca="1" si="265"/>
        <v>1</v>
      </c>
    </row>
    <row r="16814" spans="52:54" ht="15.75" customHeight="1">
      <c r="AZ16814" s="138">
        <f t="shared" ca="1" si="263"/>
        <v>299000</v>
      </c>
      <c r="BA16814" s="138">
        <f t="shared" ca="1" si="264"/>
        <v>298999</v>
      </c>
      <c r="BB16814" s="138">
        <f t="shared" ca="1" si="265"/>
        <v>1</v>
      </c>
    </row>
    <row r="16815" spans="52:54" ht="15.75" customHeight="1">
      <c r="AZ16815" s="138">
        <f t="shared" ca="1" si="263"/>
        <v>248000</v>
      </c>
      <c r="BA16815" s="138">
        <f t="shared" ca="1" si="264"/>
        <v>247999</v>
      </c>
      <c r="BB16815" s="138">
        <f t="shared" ca="1" si="265"/>
        <v>1</v>
      </c>
    </row>
    <row r="16816" spans="52:54" ht="15.75" customHeight="1">
      <c r="AZ16816" s="138">
        <f t="shared" ca="1" si="263"/>
        <v>377000</v>
      </c>
      <c r="BA16816" s="138">
        <f t="shared" ca="1" si="264"/>
        <v>376999</v>
      </c>
      <c r="BB16816" s="138">
        <f t="shared" ca="1" si="265"/>
        <v>1</v>
      </c>
    </row>
    <row r="16817" spans="52:54" ht="15.75" customHeight="1">
      <c r="AZ16817" s="138">
        <f t="shared" ca="1" si="263"/>
        <v>260000</v>
      </c>
      <c r="BA16817" s="138">
        <f t="shared" ca="1" si="264"/>
        <v>259999</v>
      </c>
      <c r="BB16817" s="138">
        <f t="shared" ca="1" si="265"/>
        <v>1</v>
      </c>
    </row>
    <row r="16818" spans="52:54" ht="15.75" customHeight="1">
      <c r="AZ16818" s="138">
        <f t="shared" ca="1" si="263"/>
        <v>298000</v>
      </c>
      <c r="BA16818" s="138">
        <f t="shared" ca="1" si="264"/>
        <v>297999</v>
      </c>
      <c r="BB16818" s="138">
        <f t="shared" ca="1" si="265"/>
        <v>1</v>
      </c>
    </row>
    <row r="16819" spans="52:54" ht="15.75" customHeight="1">
      <c r="AZ16819" s="138">
        <f t="shared" ca="1" si="263"/>
        <v>378000</v>
      </c>
      <c r="BA16819" s="138">
        <f t="shared" ca="1" si="264"/>
        <v>377999</v>
      </c>
      <c r="BB16819" s="138">
        <f t="shared" ca="1" si="265"/>
        <v>1</v>
      </c>
    </row>
    <row r="16820" spans="52:54" ht="15.75" customHeight="1">
      <c r="AZ16820" s="138">
        <f t="shared" ca="1" si="263"/>
        <v>296000</v>
      </c>
      <c r="BA16820" s="138">
        <f t="shared" ca="1" si="264"/>
        <v>295999</v>
      </c>
      <c r="BB16820" s="138">
        <f t="shared" ca="1" si="265"/>
        <v>1</v>
      </c>
    </row>
    <row r="16821" spans="52:54" ht="15.75" customHeight="1">
      <c r="AZ16821" s="138">
        <f t="shared" ca="1" si="263"/>
        <v>116000</v>
      </c>
      <c r="BA16821" s="138">
        <f t="shared" ca="1" si="264"/>
        <v>115999</v>
      </c>
      <c r="BB16821" s="138">
        <f t="shared" ca="1" si="265"/>
        <v>1</v>
      </c>
    </row>
    <row r="16822" spans="52:54" ht="15.75" customHeight="1">
      <c r="AZ16822" s="138">
        <f t="shared" ca="1" si="263"/>
        <v>237000</v>
      </c>
      <c r="BA16822" s="138">
        <f t="shared" ca="1" si="264"/>
        <v>236999</v>
      </c>
      <c r="BB16822" s="138">
        <f t="shared" ca="1" si="265"/>
        <v>1</v>
      </c>
    </row>
    <row r="16823" spans="52:54" ht="15.75" customHeight="1">
      <c r="AZ16823" s="138">
        <f t="shared" ca="1" si="263"/>
        <v>372000</v>
      </c>
      <c r="BA16823" s="138">
        <f t="shared" ca="1" si="264"/>
        <v>371999</v>
      </c>
      <c r="BB16823" s="138">
        <f t="shared" ca="1" si="265"/>
        <v>1</v>
      </c>
    </row>
    <row r="16824" spans="52:54" ht="15.75" customHeight="1">
      <c r="AZ16824" s="138">
        <f t="shared" ca="1" si="263"/>
        <v>399000</v>
      </c>
      <c r="BA16824" s="138">
        <f t="shared" ca="1" si="264"/>
        <v>398999</v>
      </c>
      <c r="BB16824" s="138">
        <f t="shared" ca="1" si="265"/>
        <v>1</v>
      </c>
    </row>
    <row r="16825" spans="52:54" ht="15.75" customHeight="1">
      <c r="AZ16825" s="138">
        <f t="shared" ca="1" si="263"/>
        <v>335000</v>
      </c>
      <c r="BA16825" s="138">
        <f t="shared" ca="1" si="264"/>
        <v>334999</v>
      </c>
      <c r="BB16825" s="138">
        <f t="shared" ca="1" si="265"/>
        <v>1</v>
      </c>
    </row>
    <row r="16826" spans="52:54" ht="15.75" customHeight="1">
      <c r="AZ16826" s="138">
        <f t="shared" ca="1" si="263"/>
        <v>275000</v>
      </c>
      <c r="BA16826" s="138">
        <f t="shared" ca="1" si="264"/>
        <v>274999</v>
      </c>
      <c r="BB16826" s="138">
        <f t="shared" ca="1" si="265"/>
        <v>1</v>
      </c>
    </row>
    <row r="16827" spans="52:54" ht="15.75" customHeight="1">
      <c r="AZ16827" s="138">
        <f t="shared" ca="1" si="263"/>
        <v>158000</v>
      </c>
      <c r="BA16827" s="138">
        <f t="shared" ca="1" si="264"/>
        <v>157999</v>
      </c>
      <c r="BB16827" s="138">
        <f t="shared" ca="1" si="265"/>
        <v>1</v>
      </c>
    </row>
    <row r="16828" spans="52:54" ht="15.75" customHeight="1">
      <c r="AZ16828" s="138">
        <f t="shared" ca="1" si="263"/>
        <v>277000</v>
      </c>
      <c r="BA16828" s="138">
        <f t="shared" ca="1" si="264"/>
        <v>276999</v>
      </c>
      <c r="BB16828" s="138">
        <f t="shared" ca="1" si="265"/>
        <v>1</v>
      </c>
    </row>
    <row r="16829" spans="52:54" ht="15.75" customHeight="1">
      <c r="AZ16829" s="138">
        <f t="shared" ca="1" si="263"/>
        <v>360000</v>
      </c>
      <c r="BA16829" s="138">
        <f t="shared" ca="1" si="264"/>
        <v>359999</v>
      </c>
      <c r="BB16829" s="138">
        <f t="shared" ca="1" si="265"/>
        <v>1</v>
      </c>
    </row>
    <row r="16830" spans="52:54" ht="15.75" customHeight="1">
      <c r="AZ16830" s="138">
        <f t="shared" ca="1" si="263"/>
        <v>340000</v>
      </c>
      <c r="BA16830" s="138">
        <f t="shared" ca="1" si="264"/>
        <v>339999</v>
      </c>
      <c r="BB16830" s="138">
        <f t="shared" ca="1" si="265"/>
        <v>1</v>
      </c>
    </row>
    <row r="16831" spans="52:54" ht="15.75" customHeight="1">
      <c r="AZ16831" s="138">
        <f t="shared" ca="1" si="263"/>
        <v>143000</v>
      </c>
      <c r="BA16831" s="138">
        <f t="shared" ca="1" si="264"/>
        <v>142999</v>
      </c>
      <c r="BB16831" s="138">
        <f t="shared" ca="1" si="265"/>
        <v>1</v>
      </c>
    </row>
    <row r="16832" spans="52:54" ht="15.75" customHeight="1">
      <c r="AZ16832" s="138">
        <f t="shared" ca="1" si="263"/>
        <v>156000</v>
      </c>
      <c r="BA16832" s="138">
        <f t="shared" ca="1" si="264"/>
        <v>155999</v>
      </c>
      <c r="BB16832" s="138">
        <f t="shared" ca="1" si="265"/>
        <v>1</v>
      </c>
    </row>
    <row r="16833" spans="52:54" ht="15.75" customHeight="1">
      <c r="AZ16833" s="138">
        <f t="shared" ca="1" si="263"/>
        <v>269000</v>
      </c>
      <c r="BA16833" s="138">
        <f t="shared" ca="1" si="264"/>
        <v>268999</v>
      </c>
      <c r="BB16833" s="138">
        <f t="shared" ca="1" si="265"/>
        <v>1</v>
      </c>
    </row>
    <row r="16834" spans="52:54" ht="15.75" customHeight="1">
      <c r="AZ16834" s="138">
        <f t="shared" ref="AZ16834:AZ17088" ca="1" si="266">RANDBETWEEN(100,400)*1000</f>
        <v>354000</v>
      </c>
      <c r="BA16834" s="138">
        <f t="shared" ref="BA16834:BA17088" ca="1" si="267">+AZ16834-1</f>
        <v>353999</v>
      </c>
      <c r="BB16834" s="138">
        <f t="shared" ref="BB16834:BB17088" ca="1" si="268">+AZ16834-BA16834</f>
        <v>1</v>
      </c>
    </row>
    <row r="16835" spans="52:54" ht="15.75" customHeight="1">
      <c r="AZ16835" s="138">
        <f t="shared" ca="1" si="266"/>
        <v>279000</v>
      </c>
      <c r="BA16835" s="138">
        <f t="shared" ca="1" si="267"/>
        <v>278999</v>
      </c>
      <c r="BB16835" s="138">
        <f t="shared" ca="1" si="268"/>
        <v>1</v>
      </c>
    </row>
    <row r="16836" spans="52:54" ht="15.75" customHeight="1">
      <c r="AZ16836" s="138">
        <f t="shared" ca="1" si="266"/>
        <v>370000</v>
      </c>
      <c r="BA16836" s="138">
        <f t="shared" ca="1" si="267"/>
        <v>369999</v>
      </c>
      <c r="BB16836" s="138">
        <f t="shared" ca="1" si="268"/>
        <v>1</v>
      </c>
    </row>
    <row r="16837" spans="52:54" ht="15.75" customHeight="1">
      <c r="AZ16837" s="138">
        <f t="shared" ca="1" si="266"/>
        <v>132000</v>
      </c>
      <c r="BA16837" s="138">
        <f t="shared" ca="1" si="267"/>
        <v>131999</v>
      </c>
      <c r="BB16837" s="138">
        <f t="shared" ca="1" si="268"/>
        <v>1</v>
      </c>
    </row>
    <row r="16838" spans="52:54" ht="15.75" customHeight="1">
      <c r="AZ16838" s="138">
        <f t="shared" ca="1" si="266"/>
        <v>233000</v>
      </c>
      <c r="BA16838" s="138">
        <f t="shared" ca="1" si="267"/>
        <v>232999</v>
      </c>
      <c r="BB16838" s="138">
        <f t="shared" ca="1" si="268"/>
        <v>1</v>
      </c>
    </row>
    <row r="16839" spans="52:54" ht="15.75" customHeight="1">
      <c r="AZ16839" s="138">
        <f t="shared" ca="1" si="266"/>
        <v>170000</v>
      </c>
      <c r="BA16839" s="138">
        <f t="shared" ca="1" si="267"/>
        <v>169999</v>
      </c>
      <c r="BB16839" s="138">
        <f t="shared" ca="1" si="268"/>
        <v>1</v>
      </c>
    </row>
    <row r="16840" spans="52:54" ht="15.75" customHeight="1">
      <c r="AZ16840" s="138">
        <f t="shared" ca="1" si="266"/>
        <v>283000</v>
      </c>
      <c r="BA16840" s="138">
        <f t="shared" ca="1" si="267"/>
        <v>282999</v>
      </c>
      <c r="BB16840" s="138">
        <f t="shared" ca="1" si="268"/>
        <v>1</v>
      </c>
    </row>
    <row r="16841" spans="52:54" ht="15.75" customHeight="1">
      <c r="AZ16841" s="138">
        <f t="shared" ca="1" si="266"/>
        <v>388000</v>
      </c>
      <c r="BA16841" s="138">
        <f t="shared" ca="1" si="267"/>
        <v>387999</v>
      </c>
      <c r="BB16841" s="138">
        <f t="shared" ca="1" si="268"/>
        <v>1</v>
      </c>
    </row>
    <row r="16842" spans="52:54" ht="15.75" customHeight="1">
      <c r="AZ16842" s="138">
        <f t="shared" ca="1" si="266"/>
        <v>324000</v>
      </c>
      <c r="BA16842" s="138">
        <f t="shared" ca="1" si="267"/>
        <v>323999</v>
      </c>
      <c r="BB16842" s="138">
        <f t="shared" ca="1" si="268"/>
        <v>1</v>
      </c>
    </row>
    <row r="16843" spans="52:54" ht="15.75" customHeight="1">
      <c r="AZ16843" s="138">
        <f t="shared" ca="1" si="266"/>
        <v>364000</v>
      </c>
      <c r="BA16843" s="138">
        <f t="shared" ca="1" si="267"/>
        <v>363999</v>
      </c>
      <c r="BB16843" s="138">
        <f t="shared" ca="1" si="268"/>
        <v>1</v>
      </c>
    </row>
    <row r="16844" spans="52:54" ht="15.75" customHeight="1">
      <c r="AZ16844" s="138">
        <f t="shared" ca="1" si="266"/>
        <v>198000</v>
      </c>
      <c r="BA16844" s="138">
        <f t="shared" ca="1" si="267"/>
        <v>197999</v>
      </c>
      <c r="BB16844" s="138">
        <f t="shared" ca="1" si="268"/>
        <v>1</v>
      </c>
    </row>
    <row r="16845" spans="52:54" ht="15.75" customHeight="1">
      <c r="AZ16845" s="138">
        <f t="shared" ca="1" si="266"/>
        <v>155000</v>
      </c>
      <c r="BA16845" s="138">
        <f t="shared" ca="1" si="267"/>
        <v>154999</v>
      </c>
      <c r="BB16845" s="138">
        <f t="shared" ca="1" si="268"/>
        <v>1</v>
      </c>
    </row>
    <row r="16846" spans="52:54" ht="15.75" customHeight="1">
      <c r="AZ16846" s="138">
        <f t="shared" ca="1" si="266"/>
        <v>325000</v>
      </c>
      <c r="BA16846" s="138">
        <f t="shared" ca="1" si="267"/>
        <v>324999</v>
      </c>
      <c r="BB16846" s="138">
        <f t="shared" ca="1" si="268"/>
        <v>1</v>
      </c>
    </row>
    <row r="16847" spans="52:54" ht="15.75" customHeight="1">
      <c r="AZ16847" s="138">
        <f t="shared" ca="1" si="266"/>
        <v>155000</v>
      </c>
      <c r="BA16847" s="138">
        <f t="shared" ca="1" si="267"/>
        <v>154999</v>
      </c>
      <c r="BB16847" s="138">
        <f t="shared" ca="1" si="268"/>
        <v>1</v>
      </c>
    </row>
    <row r="16848" spans="52:54" ht="15.75" customHeight="1">
      <c r="AZ16848" s="138">
        <f t="shared" ca="1" si="266"/>
        <v>394000</v>
      </c>
      <c r="BA16848" s="138">
        <f t="shared" ca="1" si="267"/>
        <v>393999</v>
      </c>
      <c r="BB16848" s="138">
        <f t="shared" ca="1" si="268"/>
        <v>1</v>
      </c>
    </row>
    <row r="16849" spans="52:54" ht="15.75" customHeight="1">
      <c r="AZ16849" s="138">
        <f t="shared" ca="1" si="266"/>
        <v>137000</v>
      </c>
      <c r="BA16849" s="138">
        <f t="shared" ca="1" si="267"/>
        <v>136999</v>
      </c>
      <c r="BB16849" s="138">
        <f t="shared" ca="1" si="268"/>
        <v>1</v>
      </c>
    </row>
    <row r="16850" spans="52:54" ht="15.75" customHeight="1">
      <c r="AZ16850" s="138">
        <f t="shared" ca="1" si="266"/>
        <v>326000</v>
      </c>
      <c r="BA16850" s="138">
        <f t="shared" ca="1" si="267"/>
        <v>325999</v>
      </c>
      <c r="BB16850" s="138">
        <f t="shared" ca="1" si="268"/>
        <v>1</v>
      </c>
    </row>
    <row r="16851" spans="52:54" ht="15.75" customHeight="1">
      <c r="AZ16851" s="138">
        <f t="shared" ca="1" si="266"/>
        <v>236000</v>
      </c>
      <c r="BA16851" s="138">
        <f t="shared" ca="1" si="267"/>
        <v>235999</v>
      </c>
      <c r="BB16851" s="138">
        <f t="shared" ca="1" si="268"/>
        <v>1</v>
      </c>
    </row>
    <row r="16852" spans="52:54" ht="15.75" customHeight="1">
      <c r="AZ16852" s="138">
        <f t="shared" ca="1" si="266"/>
        <v>147000</v>
      </c>
      <c r="BA16852" s="138">
        <f t="shared" ca="1" si="267"/>
        <v>146999</v>
      </c>
      <c r="BB16852" s="138">
        <f t="shared" ca="1" si="268"/>
        <v>1</v>
      </c>
    </row>
    <row r="16853" spans="52:54" ht="15.75" customHeight="1">
      <c r="AZ16853" s="138">
        <f t="shared" ca="1" si="266"/>
        <v>107000</v>
      </c>
      <c r="BA16853" s="138">
        <f t="shared" ca="1" si="267"/>
        <v>106999</v>
      </c>
      <c r="BB16853" s="138">
        <f t="shared" ca="1" si="268"/>
        <v>1</v>
      </c>
    </row>
    <row r="16854" spans="52:54" ht="15.75" customHeight="1">
      <c r="AZ16854" s="138">
        <f t="shared" ca="1" si="266"/>
        <v>353000</v>
      </c>
      <c r="BA16854" s="138">
        <f t="shared" ca="1" si="267"/>
        <v>352999</v>
      </c>
      <c r="BB16854" s="138">
        <f t="shared" ca="1" si="268"/>
        <v>1</v>
      </c>
    </row>
    <row r="16855" spans="52:54" ht="15.75" customHeight="1">
      <c r="AZ16855" s="138">
        <f t="shared" ca="1" si="266"/>
        <v>376000</v>
      </c>
      <c r="BA16855" s="138">
        <f t="shared" ca="1" si="267"/>
        <v>375999</v>
      </c>
      <c r="BB16855" s="138">
        <f t="shared" ca="1" si="268"/>
        <v>1</v>
      </c>
    </row>
    <row r="16856" spans="52:54" ht="15.75" customHeight="1">
      <c r="AZ16856" s="138">
        <f t="shared" ca="1" si="266"/>
        <v>384000</v>
      </c>
      <c r="BA16856" s="138">
        <f t="shared" ca="1" si="267"/>
        <v>383999</v>
      </c>
      <c r="BB16856" s="138">
        <f t="shared" ca="1" si="268"/>
        <v>1</v>
      </c>
    </row>
    <row r="16857" spans="52:54" ht="15.75" customHeight="1">
      <c r="AZ16857" s="138">
        <f t="shared" ca="1" si="266"/>
        <v>134000</v>
      </c>
      <c r="BA16857" s="138">
        <f t="shared" ca="1" si="267"/>
        <v>133999</v>
      </c>
      <c r="BB16857" s="138">
        <f t="shared" ca="1" si="268"/>
        <v>1</v>
      </c>
    </row>
    <row r="16858" spans="52:54" ht="15.75" customHeight="1">
      <c r="AZ16858" s="138">
        <f t="shared" ca="1" si="266"/>
        <v>309000</v>
      </c>
      <c r="BA16858" s="138">
        <f t="shared" ca="1" si="267"/>
        <v>308999</v>
      </c>
      <c r="BB16858" s="138">
        <f t="shared" ca="1" si="268"/>
        <v>1</v>
      </c>
    </row>
    <row r="16859" spans="52:54" ht="15.75" customHeight="1">
      <c r="AZ16859" s="138">
        <f t="shared" ca="1" si="266"/>
        <v>370000</v>
      </c>
      <c r="BA16859" s="138">
        <f t="shared" ca="1" si="267"/>
        <v>369999</v>
      </c>
      <c r="BB16859" s="138">
        <f t="shared" ca="1" si="268"/>
        <v>1</v>
      </c>
    </row>
    <row r="16860" spans="52:54" ht="15.75" customHeight="1">
      <c r="AZ16860" s="138">
        <f t="shared" ca="1" si="266"/>
        <v>244000</v>
      </c>
      <c r="BA16860" s="138">
        <f t="shared" ca="1" si="267"/>
        <v>243999</v>
      </c>
      <c r="BB16860" s="138">
        <f t="shared" ca="1" si="268"/>
        <v>1</v>
      </c>
    </row>
    <row r="16861" spans="52:54" ht="15.75" customHeight="1">
      <c r="AZ16861" s="138">
        <f t="shared" ca="1" si="266"/>
        <v>118000</v>
      </c>
      <c r="BA16861" s="138">
        <f t="shared" ca="1" si="267"/>
        <v>117999</v>
      </c>
      <c r="BB16861" s="138">
        <f t="shared" ca="1" si="268"/>
        <v>1</v>
      </c>
    </row>
    <row r="16862" spans="52:54" ht="15.75" customHeight="1">
      <c r="AZ16862" s="138">
        <f t="shared" ca="1" si="266"/>
        <v>211000</v>
      </c>
      <c r="BA16862" s="138">
        <f t="shared" ca="1" si="267"/>
        <v>210999</v>
      </c>
      <c r="BB16862" s="138">
        <f t="shared" ca="1" si="268"/>
        <v>1</v>
      </c>
    </row>
    <row r="16863" spans="52:54" ht="15.75" customHeight="1">
      <c r="AZ16863" s="138">
        <f t="shared" ca="1" si="266"/>
        <v>153000</v>
      </c>
      <c r="BA16863" s="138">
        <f t="shared" ca="1" si="267"/>
        <v>152999</v>
      </c>
      <c r="BB16863" s="138">
        <f t="shared" ca="1" si="268"/>
        <v>1</v>
      </c>
    </row>
    <row r="16864" spans="52:54" ht="15.75" customHeight="1">
      <c r="AZ16864" s="138">
        <f t="shared" ca="1" si="266"/>
        <v>356000</v>
      </c>
      <c r="BA16864" s="138">
        <f t="shared" ca="1" si="267"/>
        <v>355999</v>
      </c>
      <c r="BB16864" s="138">
        <f t="shared" ca="1" si="268"/>
        <v>1</v>
      </c>
    </row>
    <row r="16865" spans="52:54" ht="15.75" customHeight="1">
      <c r="AZ16865" s="138">
        <f t="shared" ca="1" si="266"/>
        <v>105000</v>
      </c>
      <c r="BA16865" s="138">
        <f t="shared" ca="1" si="267"/>
        <v>104999</v>
      </c>
      <c r="BB16865" s="138">
        <f t="shared" ca="1" si="268"/>
        <v>1</v>
      </c>
    </row>
    <row r="16866" spans="52:54" ht="15.75" customHeight="1">
      <c r="AZ16866" s="138">
        <f t="shared" ca="1" si="266"/>
        <v>382000</v>
      </c>
      <c r="BA16866" s="138">
        <f t="shared" ca="1" si="267"/>
        <v>381999</v>
      </c>
      <c r="BB16866" s="138">
        <f t="shared" ca="1" si="268"/>
        <v>1</v>
      </c>
    </row>
    <row r="16867" spans="52:54" ht="15.75" customHeight="1">
      <c r="AZ16867" s="138">
        <f t="shared" ca="1" si="266"/>
        <v>158000</v>
      </c>
      <c r="BA16867" s="138">
        <f t="shared" ca="1" si="267"/>
        <v>157999</v>
      </c>
      <c r="BB16867" s="138">
        <f t="shared" ca="1" si="268"/>
        <v>1</v>
      </c>
    </row>
    <row r="16868" spans="52:54" ht="15.75" customHeight="1">
      <c r="AZ16868" s="138">
        <f t="shared" ca="1" si="266"/>
        <v>153000</v>
      </c>
      <c r="BA16868" s="138">
        <f t="shared" ca="1" si="267"/>
        <v>152999</v>
      </c>
      <c r="BB16868" s="138">
        <f t="shared" ca="1" si="268"/>
        <v>1</v>
      </c>
    </row>
    <row r="16869" spans="52:54" ht="15.75" customHeight="1">
      <c r="AZ16869" s="138">
        <f t="shared" ca="1" si="266"/>
        <v>329000</v>
      </c>
      <c r="BA16869" s="138">
        <f t="shared" ca="1" si="267"/>
        <v>328999</v>
      </c>
      <c r="BB16869" s="138">
        <f t="shared" ca="1" si="268"/>
        <v>1</v>
      </c>
    </row>
    <row r="16870" spans="52:54" ht="15.75" customHeight="1">
      <c r="AZ16870" s="138">
        <f t="shared" ca="1" si="266"/>
        <v>304000</v>
      </c>
      <c r="BA16870" s="138">
        <f t="shared" ca="1" si="267"/>
        <v>303999</v>
      </c>
      <c r="BB16870" s="138">
        <f t="shared" ca="1" si="268"/>
        <v>1</v>
      </c>
    </row>
    <row r="16871" spans="52:54" ht="15.75" customHeight="1">
      <c r="AZ16871" s="138">
        <f t="shared" ca="1" si="266"/>
        <v>167000</v>
      </c>
      <c r="BA16871" s="138">
        <f t="shared" ca="1" si="267"/>
        <v>166999</v>
      </c>
      <c r="BB16871" s="138">
        <f t="shared" ca="1" si="268"/>
        <v>1</v>
      </c>
    </row>
    <row r="16872" spans="52:54" ht="15.75" customHeight="1">
      <c r="AZ16872" s="138">
        <f t="shared" ca="1" si="266"/>
        <v>213000</v>
      </c>
      <c r="BA16872" s="138">
        <f t="shared" ca="1" si="267"/>
        <v>212999</v>
      </c>
      <c r="BB16872" s="138">
        <f t="shared" ca="1" si="268"/>
        <v>1</v>
      </c>
    </row>
    <row r="16873" spans="52:54" ht="15.75" customHeight="1">
      <c r="AZ16873" s="138">
        <f t="shared" ca="1" si="266"/>
        <v>136000</v>
      </c>
      <c r="BA16873" s="138">
        <f t="shared" ca="1" si="267"/>
        <v>135999</v>
      </c>
      <c r="BB16873" s="138">
        <f t="shared" ca="1" si="268"/>
        <v>1</v>
      </c>
    </row>
    <row r="16874" spans="52:54" ht="15.75" customHeight="1">
      <c r="AZ16874" s="138">
        <f t="shared" ca="1" si="266"/>
        <v>320000</v>
      </c>
      <c r="BA16874" s="138">
        <f t="shared" ca="1" si="267"/>
        <v>319999</v>
      </c>
      <c r="BB16874" s="138">
        <f t="shared" ca="1" si="268"/>
        <v>1</v>
      </c>
    </row>
    <row r="16875" spans="52:54" ht="15.75" customHeight="1">
      <c r="AZ16875" s="138">
        <f t="shared" ca="1" si="266"/>
        <v>228000</v>
      </c>
      <c r="BA16875" s="138">
        <f t="shared" ca="1" si="267"/>
        <v>227999</v>
      </c>
      <c r="BB16875" s="138">
        <f t="shared" ca="1" si="268"/>
        <v>1</v>
      </c>
    </row>
    <row r="16876" spans="52:54" ht="15.75" customHeight="1">
      <c r="AZ16876" s="138">
        <f t="shared" ca="1" si="266"/>
        <v>281000</v>
      </c>
      <c r="BA16876" s="138">
        <f t="shared" ca="1" si="267"/>
        <v>280999</v>
      </c>
      <c r="BB16876" s="138">
        <f t="shared" ca="1" si="268"/>
        <v>1</v>
      </c>
    </row>
    <row r="16877" spans="52:54" ht="15.75" customHeight="1">
      <c r="AZ16877" s="138">
        <f t="shared" ca="1" si="266"/>
        <v>295000</v>
      </c>
      <c r="BA16877" s="138">
        <f t="shared" ca="1" si="267"/>
        <v>294999</v>
      </c>
      <c r="BB16877" s="138">
        <f t="shared" ca="1" si="268"/>
        <v>1</v>
      </c>
    </row>
    <row r="16878" spans="52:54" ht="15.75" customHeight="1">
      <c r="AZ16878" s="138">
        <f t="shared" ca="1" si="266"/>
        <v>112000</v>
      </c>
      <c r="BA16878" s="138">
        <f t="shared" ca="1" si="267"/>
        <v>111999</v>
      </c>
      <c r="BB16878" s="138">
        <f t="shared" ca="1" si="268"/>
        <v>1</v>
      </c>
    </row>
    <row r="16879" spans="52:54" ht="15.75" customHeight="1">
      <c r="AZ16879" s="138">
        <f t="shared" ca="1" si="266"/>
        <v>158000</v>
      </c>
      <c r="BA16879" s="138">
        <f t="shared" ca="1" si="267"/>
        <v>157999</v>
      </c>
      <c r="BB16879" s="138">
        <f t="shared" ca="1" si="268"/>
        <v>1</v>
      </c>
    </row>
    <row r="16880" spans="52:54" ht="15.75" customHeight="1">
      <c r="AZ16880" s="138">
        <f t="shared" ca="1" si="266"/>
        <v>137000</v>
      </c>
      <c r="BA16880" s="138">
        <f t="shared" ca="1" si="267"/>
        <v>136999</v>
      </c>
      <c r="BB16880" s="138">
        <f t="shared" ca="1" si="268"/>
        <v>1</v>
      </c>
    </row>
    <row r="16881" spans="52:54" ht="15.75" customHeight="1">
      <c r="AZ16881" s="138">
        <f t="shared" ca="1" si="266"/>
        <v>349000</v>
      </c>
      <c r="BA16881" s="138">
        <f t="shared" ca="1" si="267"/>
        <v>348999</v>
      </c>
      <c r="BB16881" s="138">
        <f t="shared" ca="1" si="268"/>
        <v>1</v>
      </c>
    </row>
    <row r="16882" spans="52:54" ht="15.75" customHeight="1">
      <c r="AZ16882" s="138">
        <f t="shared" ca="1" si="266"/>
        <v>180000</v>
      </c>
      <c r="BA16882" s="138">
        <f t="shared" ca="1" si="267"/>
        <v>179999</v>
      </c>
      <c r="BB16882" s="138">
        <f t="shared" ca="1" si="268"/>
        <v>1</v>
      </c>
    </row>
    <row r="16883" spans="52:54" ht="15.75" customHeight="1">
      <c r="AZ16883" s="138">
        <f t="shared" ca="1" si="266"/>
        <v>394000</v>
      </c>
      <c r="BA16883" s="138">
        <f t="shared" ca="1" si="267"/>
        <v>393999</v>
      </c>
      <c r="BB16883" s="138">
        <f t="shared" ca="1" si="268"/>
        <v>1</v>
      </c>
    </row>
    <row r="16884" spans="52:54" ht="15.75" customHeight="1">
      <c r="AZ16884" s="138">
        <f t="shared" ca="1" si="266"/>
        <v>394000</v>
      </c>
      <c r="BA16884" s="138">
        <f t="shared" ca="1" si="267"/>
        <v>393999</v>
      </c>
      <c r="BB16884" s="138">
        <f t="shared" ca="1" si="268"/>
        <v>1</v>
      </c>
    </row>
    <row r="16885" spans="52:54" ht="15.75" customHeight="1">
      <c r="AZ16885" s="138">
        <f t="shared" ca="1" si="266"/>
        <v>301000</v>
      </c>
      <c r="BA16885" s="138">
        <f t="shared" ca="1" si="267"/>
        <v>300999</v>
      </c>
      <c r="BB16885" s="138">
        <f t="shared" ca="1" si="268"/>
        <v>1</v>
      </c>
    </row>
    <row r="16886" spans="52:54" ht="15.75" customHeight="1">
      <c r="AZ16886" s="138">
        <f t="shared" ca="1" si="266"/>
        <v>287000</v>
      </c>
      <c r="BA16886" s="138">
        <f t="shared" ca="1" si="267"/>
        <v>286999</v>
      </c>
      <c r="BB16886" s="138">
        <f t="shared" ca="1" si="268"/>
        <v>1</v>
      </c>
    </row>
    <row r="16887" spans="52:54" ht="15.75" customHeight="1">
      <c r="AZ16887" s="138">
        <f t="shared" ca="1" si="266"/>
        <v>110000</v>
      </c>
      <c r="BA16887" s="138">
        <f t="shared" ca="1" si="267"/>
        <v>109999</v>
      </c>
      <c r="BB16887" s="138">
        <f t="shared" ca="1" si="268"/>
        <v>1</v>
      </c>
    </row>
    <row r="16888" spans="52:54" ht="15.75" customHeight="1">
      <c r="AZ16888" s="138">
        <f t="shared" ca="1" si="266"/>
        <v>149000</v>
      </c>
      <c r="BA16888" s="138">
        <f t="shared" ca="1" si="267"/>
        <v>148999</v>
      </c>
      <c r="BB16888" s="138">
        <f t="shared" ca="1" si="268"/>
        <v>1</v>
      </c>
    </row>
    <row r="16889" spans="52:54" ht="15.75" customHeight="1">
      <c r="AZ16889" s="138">
        <f t="shared" ca="1" si="266"/>
        <v>308000</v>
      </c>
      <c r="BA16889" s="138">
        <f t="shared" ca="1" si="267"/>
        <v>307999</v>
      </c>
      <c r="BB16889" s="138">
        <f t="shared" ca="1" si="268"/>
        <v>1</v>
      </c>
    </row>
    <row r="16890" spans="52:54" ht="15.75" customHeight="1">
      <c r="AZ16890" s="138">
        <f t="shared" ca="1" si="266"/>
        <v>253000</v>
      </c>
      <c r="BA16890" s="138">
        <f t="shared" ca="1" si="267"/>
        <v>252999</v>
      </c>
      <c r="BB16890" s="138">
        <f t="shared" ca="1" si="268"/>
        <v>1</v>
      </c>
    </row>
    <row r="16891" spans="52:54" ht="15.75" customHeight="1">
      <c r="AZ16891" s="138">
        <f t="shared" ca="1" si="266"/>
        <v>375000</v>
      </c>
      <c r="BA16891" s="138">
        <f t="shared" ca="1" si="267"/>
        <v>374999</v>
      </c>
      <c r="BB16891" s="138">
        <f t="shared" ca="1" si="268"/>
        <v>1</v>
      </c>
    </row>
    <row r="16892" spans="52:54" ht="15.75" customHeight="1">
      <c r="AZ16892" s="138">
        <f t="shared" ca="1" si="266"/>
        <v>205000</v>
      </c>
      <c r="BA16892" s="138">
        <f t="shared" ca="1" si="267"/>
        <v>204999</v>
      </c>
      <c r="BB16892" s="138">
        <f t="shared" ca="1" si="268"/>
        <v>1</v>
      </c>
    </row>
    <row r="16893" spans="52:54" ht="15.75" customHeight="1">
      <c r="AZ16893" s="138">
        <f t="shared" ca="1" si="266"/>
        <v>122000</v>
      </c>
      <c r="BA16893" s="138">
        <f t="shared" ca="1" si="267"/>
        <v>121999</v>
      </c>
      <c r="BB16893" s="138">
        <f t="shared" ca="1" si="268"/>
        <v>1</v>
      </c>
    </row>
    <row r="16894" spans="52:54" ht="15.75" customHeight="1">
      <c r="AZ16894" s="138">
        <f t="shared" ca="1" si="266"/>
        <v>179000</v>
      </c>
      <c r="BA16894" s="138">
        <f t="shared" ca="1" si="267"/>
        <v>178999</v>
      </c>
      <c r="BB16894" s="138">
        <f t="shared" ca="1" si="268"/>
        <v>1</v>
      </c>
    </row>
    <row r="16895" spans="52:54" ht="15.75" customHeight="1">
      <c r="AZ16895" s="138">
        <f t="shared" ca="1" si="266"/>
        <v>190000</v>
      </c>
      <c r="BA16895" s="138">
        <f t="shared" ca="1" si="267"/>
        <v>189999</v>
      </c>
      <c r="BB16895" s="138">
        <f t="shared" ca="1" si="268"/>
        <v>1</v>
      </c>
    </row>
    <row r="16896" spans="52:54" ht="15.75" customHeight="1">
      <c r="AZ16896" s="138">
        <f t="shared" ca="1" si="266"/>
        <v>370000</v>
      </c>
      <c r="BA16896" s="138">
        <f t="shared" ca="1" si="267"/>
        <v>369999</v>
      </c>
      <c r="BB16896" s="138">
        <f t="shared" ca="1" si="268"/>
        <v>1</v>
      </c>
    </row>
    <row r="16897" spans="52:54" ht="15.75" customHeight="1">
      <c r="AZ16897" s="138">
        <f t="shared" ca="1" si="266"/>
        <v>347000</v>
      </c>
      <c r="BA16897" s="138">
        <f t="shared" ca="1" si="267"/>
        <v>346999</v>
      </c>
      <c r="BB16897" s="138">
        <f t="shared" ca="1" si="268"/>
        <v>1</v>
      </c>
    </row>
    <row r="16898" spans="52:54" ht="15.75" customHeight="1">
      <c r="AZ16898" s="138">
        <f t="shared" ca="1" si="266"/>
        <v>162000</v>
      </c>
      <c r="BA16898" s="138">
        <f t="shared" ca="1" si="267"/>
        <v>161999</v>
      </c>
      <c r="BB16898" s="138">
        <f t="shared" ca="1" si="268"/>
        <v>1</v>
      </c>
    </row>
    <row r="16899" spans="52:54" ht="15.75" customHeight="1">
      <c r="AZ16899" s="138">
        <f t="shared" ca="1" si="266"/>
        <v>181000</v>
      </c>
      <c r="BA16899" s="138">
        <f t="shared" ca="1" si="267"/>
        <v>180999</v>
      </c>
      <c r="BB16899" s="138">
        <f t="shared" ca="1" si="268"/>
        <v>1</v>
      </c>
    </row>
    <row r="16900" spans="52:54" ht="15.75" customHeight="1">
      <c r="AZ16900" s="138">
        <f t="shared" ca="1" si="266"/>
        <v>116000</v>
      </c>
      <c r="BA16900" s="138">
        <f t="shared" ca="1" si="267"/>
        <v>115999</v>
      </c>
      <c r="BB16900" s="138">
        <f t="shared" ca="1" si="268"/>
        <v>1</v>
      </c>
    </row>
    <row r="16901" spans="52:54" ht="15.75" customHeight="1">
      <c r="AZ16901" s="138">
        <f t="shared" ca="1" si="266"/>
        <v>163000</v>
      </c>
      <c r="BA16901" s="138">
        <f t="shared" ca="1" si="267"/>
        <v>162999</v>
      </c>
      <c r="BB16901" s="138">
        <f t="shared" ca="1" si="268"/>
        <v>1</v>
      </c>
    </row>
    <row r="16902" spans="52:54" ht="15.75" customHeight="1">
      <c r="AZ16902" s="138">
        <f t="shared" ca="1" si="266"/>
        <v>365000</v>
      </c>
      <c r="BA16902" s="138">
        <f t="shared" ca="1" si="267"/>
        <v>364999</v>
      </c>
      <c r="BB16902" s="138">
        <f t="shared" ca="1" si="268"/>
        <v>1</v>
      </c>
    </row>
    <row r="16903" spans="52:54" ht="15.75" customHeight="1">
      <c r="AZ16903" s="138">
        <f t="shared" ca="1" si="266"/>
        <v>286000</v>
      </c>
      <c r="BA16903" s="138">
        <f t="shared" ca="1" si="267"/>
        <v>285999</v>
      </c>
      <c r="BB16903" s="138">
        <f t="shared" ca="1" si="268"/>
        <v>1</v>
      </c>
    </row>
    <row r="16904" spans="52:54" ht="15.75" customHeight="1">
      <c r="AZ16904" s="138">
        <f t="shared" ca="1" si="266"/>
        <v>311000</v>
      </c>
      <c r="BA16904" s="138">
        <f t="shared" ca="1" si="267"/>
        <v>310999</v>
      </c>
      <c r="BB16904" s="138">
        <f t="shared" ca="1" si="268"/>
        <v>1</v>
      </c>
    </row>
    <row r="16905" spans="52:54" ht="15.75" customHeight="1">
      <c r="AZ16905" s="138">
        <f t="shared" ca="1" si="266"/>
        <v>168000</v>
      </c>
      <c r="BA16905" s="138">
        <f t="shared" ca="1" si="267"/>
        <v>167999</v>
      </c>
      <c r="BB16905" s="138">
        <f t="shared" ca="1" si="268"/>
        <v>1</v>
      </c>
    </row>
    <row r="16906" spans="52:54" ht="15.75" customHeight="1">
      <c r="AZ16906" s="138">
        <f t="shared" ca="1" si="266"/>
        <v>384000</v>
      </c>
      <c r="BA16906" s="138">
        <f t="shared" ca="1" si="267"/>
        <v>383999</v>
      </c>
      <c r="BB16906" s="138">
        <f t="shared" ca="1" si="268"/>
        <v>1</v>
      </c>
    </row>
    <row r="16907" spans="52:54" ht="15.75" customHeight="1">
      <c r="AZ16907" s="138">
        <f t="shared" ca="1" si="266"/>
        <v>312000</v>
      </c>
      <c r="BA16907" s="138">
        <f t="shared" ca="1" si="267"/>
        <v>311999</v>
      </c>
      <c r="BB16907" s="138">
        <f t="shared" ca="1" si="268"/>
        <v>1</v>
      </c>
    </row>
    <row r="16908" spans="52:54" ht="15.75" customHeight="1">
      <c r="AZ16908" s="138">
        <f t="shared" ca="1" si="266"/>
        <v>234000</v>
      </c>
      <c r="BA16908" s="138">
        <f t="shared" ca="1" si="267"/>
        <v>233999</v>
      </c>
      <c r="BB16908" s="138">
        <f t="shared" ca="1" si="268"/>
        <v>1</v>
      </c>
    </row>
    <row r="16909" spans="52:54" ht="15.75" customHeight="1">
      <c r="AZ16909" s="138">
        <f t="shared" ca="1" si="266"/>
        <v>377000</v>
      </c>
      <c r="BA16909" s="138">
        <f t="shared" ca="1" si="267"/>
        <v>376999</v>
      </c>
      <c r="BB16909" s="138">
        <f t="shared" ca="1" si="268"/>
        <v>1</v>
      </c>
    </row>
    <row r="16910" spans="52:54" ht="15.75" customHeight="1">
      <c r="AZ16910" s="138">
        <f t="shared" ca="1" si="266"/>
        <v>193000</v>
      </c>
      <c r="BA16910" s="138">
        <f t="shared" ca="1" si="267"/>
        <v>192999</v>
      </c>
      <c r="BB16910" s="138">
        <f t="shared" ca="1" si="268"/>
        <v>1</v>
      </c>
    </row>
    <row r="16911" spans="52:54" ht="15.75" customHeight="1">
      <c r="AZ16911" s="138">
        <f t="shared" ca="1" si="266"/>
        <v>329000</v>
      </c>
      <c r="BA16911" s="138">
        <f t="shared" ca="1" si="267"/>
        <v>328999</v>
      </c>
      <c r="BB16911" s="138">
        <f t="shared" ca="1" si="268"/>
        <v>1</v>
      </c>
    </row>
    <row r="16912" spans="52:54" ht="15.75" customHeight="1">
      <c r="AZ16912" s="138">
        <f t="shared" ca="1" si="266"/>
        <v>397000</v>
      </c>
      <c r="BA16912" s="138">
        <f t="shared" ca="1" si="267"/>
        <v>396999</v>
      </c>
      <c r="BB16912" s="138">
        <f t="shared" ca="1" si="268"/>
        <v>1</v>
      </c>
    </row>
    <row r="16913" spans="52:54" ht="15.75" customHeight="1">
      <c r="AZ16913" s="138">
        <f t="shared" ca="1" si="266"/>
        <v>221000</v>
      </c>
      <c r="BA16913" s="138">
        <f t="shared" ca="1" si="267"/>
        <v>220999</v>
      </c>
      <c r="BB16913" s="138">
        <f t="shared" ca="1" si="268"/>
        <v>1</v>
      </c>
    </row>
    <row r="16914" spans="52:54" ht="15.75" customHeight="1">
      <c r="AZ16914" s="138">
        <f t="shared" ca="1" si="266"/>
        <v>399000</v>
      </c>
      <c r="BA16914" s="138">
        <f t="shared" ca="1" si="267"/>
        <v>398999</v>
      </c>
      <c r="BB16914" s="138">
        <f t="shared" ca="1" si="268"/>
        <v>1</v>
      </c>
    </row>
    <row r="16915" spans="52:54" ht="15.75" customHeight="1">
      <c r="AZ16915" s="138">
        <f t="shared" ca="1" si="266"/>
        <v>255000</v>
      </c>
      <c r="BA16915" s="138">
        <f t="shared" ca="1" si="267"/>
        <v>254999</v>
      </c>
      <c r="BB16915" s="138">
        <f t="shared" ca="1" si="268"/>
        <v>1</v>
      </c>
    </row>
    <row r="16916" spans="52:54" ht="15.75" customHeight="1">
      <c r="AZ16916" s="138">
        <f t="shared" ca="1" si="266"/>
        <v>359000</v>
      </c>
      <c r="BA16916" s="138">
        <f t="shared" ca="1" si="267"/>
        <v>358999</v>
      </c>
      <c r="BB16916" s="138">
        <f t="shared" ca="1" si="268"/>
        <v>1</v>
      </c>
    </row>
    <row r="16917" spans="52:54" ht="15.75" customHeight="1">
      <c r="AZ16917" s="138">
        <f t="shared" ca="1" si="266"/>
        <v>316000</v>
      </c>
      <c r="BA16917" s="138">
        <f t="shared" ca="1" si="267"/>
        <v>315999</v>
      </c>
      <c r="BB16917" s="138">
        <f t="shared" ca="1" si="268"/>
        <v>1</v>
      </c>
    </row>
    <row r="16918" spans="52:54" ht="15.75" customHeight="1">
      <c r="AZ16918" s="138">
        <f t="shared" ca="1" si="266"/>
        <v>374000</v>
      </c>
      <c r="BA16918" s="138">
        <f t="shared" ca="1" si="267"/>
        <v>373999</v>
      </c>
      <c r="BB16918" s="138">
        <f t="shared" ca="1" si="268"/>
        <v>1</v>
      </c>
    </row>
    <row r="16919" spans="52:54" ht="15.75" customHeight="1">
      <c r="AZ16919" s="138">
        <f t="shared" ca="1" si="266"/>
        <v>240000</v>
      </c>
      <c r="BA16919" s="138">
        <f t="shared" ca="1" si="267"/>
        <v>239999</v>
      </c>
      <c r="BB16919" s="138">
        <f t="shared" ca="1" si="268"/>
        <v>1</v>
      </c>
    </row>
    <row r="16920" spans="52:54" ht="15.75" customHeight="1">
      <c r="AZ16920" s="138">
        <f t="shared" ca="1" si="266"/>
        <v>163000</v>
      </c>
      <c r="BA16920" s="138">
        <f t="shared" ca="1" si="267"/>
        <v>162999</v>
      </c>
      <c r="BB16920" s="138">
        <f t="shared" ca="1" si="268"/>
        <v>1</v>
      </c>
    </row>
    <row r="16921" spans="52:54" ht="15.75" customHeight="1">
      <c r="AZ16921" s="138">
        <f t="shared" ca="1" si="266"/>
        <v>336000</v>
      </c>
      <c r="BA16921" s="138">
        <f t="shared" ca="1" si="267"/>
        <v>335999</v>
      </c>
      <c r="BB16921" s="138">
        <f t="shared" ca="1" si="268"/>
        <v>1</v>
      </c>
    </row>
    <row r="16922" spans="52:54" ht="15.75" customHeight="1">
      <c r="AZ16922" s="138">
        <f t="shared" ca="1" si="266"/>
        <v>303000</v>
      </c>
      <c r="BA16922" s="138">
        <f t="shared" ca="1" si="267"/>
        <v>302999</v>
      </c>
      <c r="BB16922" s="138">
        <f t="shared" ca="1" si="268"/>
        <v>1</v>
      </c>
    </row>
    <row r="16923" spans="52:54" ht="15.75" customHeight="1">
      <c r="AZ16923" s="138">
        <f t="shared" ca="1" si="266"/>
        <v>399000</v>
      </c>
      <c r="BA16923" s="138">
        <f t="shared" ca="1" si="267"/>
        <v>398999</v>
      </c>
      <c r="BB16923" s="138">
        <f t="shared" ca="1" si="268"/>
        <v>1</v>
      </c>
    </row>
    <row r="16924" spans="52:54" ht="15.75" customHeight="1">
      <c r="AZ16924" s="138">
        <f t="shared" ca="1" si="266"/>
        <v>109000</v>
      </c>
      <c r="BA16924" s="138">
        <f t="shared" ca="1" si="267"/>
        <v>108999</v>
      </c>
      <c r="BB16924" s="138">
        <f t="shared" ca="1" si="268"/>
        <v>1</v>
      </c>
    </row>
    <row r="16925" spans="52:54" ht="15.75" customHeight="1">
      <c r="AZ16925" s="138">
        <f t="shared" ca="1" si="266"/>
        <v>107000</v>
      </c>
      <c r="BA16925" s="138">
        <f t="shared" ca="1" si="267"/>
        <v>106999</v>
      </c>
      <c r="BB16925" s="138">
        <f t="shared" ca="1" si="268"/>
        <v>1</v>
      </c>
    </row>
    <row r="16926" spans="52:54" ht="15.75" customHeight="1">
      <c r="AZ16926" s="138">
        <f t="shared" ca="1" si="266"/>
        <v>327000</v>
      </c>
      <c r="BA16926" s="138">
        <f t="shared" ca="1" si="267"/>
        <v>326999</v>
      </c>
      <c r="BB16926" s="138">
        <f t="shared" ca="1" si="268"/>
        <v>1</v>
      </c>
    </row>
    <row r="16927" spans="52:54" ht="15.75" customHeight="1">
      <c r="AZ16927" s="138">
        <f t="shared" ca="1" si="266"/>
        <v>362000</v>
      </c>
      <c r="BA16927" s="138">
        <f t="shared" ca="1" si="267"/>
        <v>361999</v>
      </c>
      <c r="BB16927" s="138">
        <f t="shared" ca="1" si="268"/>
        <v>1</v>
      </c>
    </row>
    <row r="16928" spans="52:54" ht="15.75" customHeight="1">
      <c r="AZ16928" s="138">
        <f t="shared" ca="1" si="266"/>
        <v>324000</v>
      </c>
      <c r="BA16928" s="138">
        <f t="shared" ca="1" si="267"/>
        <v>323999</v>
      </c>
      <c r="BB16928" s="138">
        <f t="shared" ca="1" si="268"/>
        <v>1</v>
      </c>
    </row>
    <row r="16929" spans="52:54" ht="15.75" customHeight="1">
      <c r="AZ16929" s="138">
        <f t="shared" ca="1" si="266"/>
        <v>103000</v>
      </c>
      <c r="BA16929" s="138">
        <f t="shared" ca="1" si="267"/>
        <v>102999</v>
      </c>
      <c r="BB16929" s="138">
        <f t="shared" ca="1" si="268"/>
        <v>1</v>
      </c>
    </row>
    <row r="16930" spans="52:54" ht="15.75" customHeight="1">
      <c r="AZ16930" s="138">
        <f t="shared" ca="1" si="266"/>
        <v>137000</v>
      </c>
      <c r="BA16930" s="138">
        <f t="shared" ca="1" si="267"/>
        <v>136999</v>
      </c>
      <c r="BB16930" s="138">
        <f t="shared" ca="1" si="268"/>
        <v>1</v>
      </c>
    </row>
    <row r="16931" spans="52:54" ht="15.75" customHeight="1">
      <c r="AZ16931" s="138">
        <f t="shared" ca="1" si="266"/>
        <v>108000</v>
      </c>
      <c r="BA16931" s="138">
        <f t="shared" ca="1" si="267"/>
        <v>107999</v>
      </c>
      <c r="BB16931" s="138">
        <f t="shared" ca="1" si="268"/>
        <v>1</v>
      </c>
    </row>
    <row r="16932" spans="52:54" ht="15.75" customHeight="1">
      <c r="AZ16932" s="138">
        <f t="shared" ca="1" si="266"/>
        <v>337000</v>
      </c>
      <c r="BA16932" s="138">
        <f t="shared" ca="1" si="267"/>
        <v>336999</v>
      </c>
      <c r="BB16932" s="138">
        <f t="shared" ca="1" si="268"/>
        <v>1</v>
      </c>
    </row>
    <row r="16933" spans="52:54" ht="15.75" customHeight="1">
      <c r="AZ16933" s="138">
        <f t="shared" ca="1" si="266"/>
        <v>277000</v>
      </c>
      <c r="BA16933" s="138">
        <f t="shared" ca="1" si="267"/>
        <v>276999</v>
      </c>
      <c r="BB16933" s="138">
        <f t="shared" ca="1" si="268"/>
        <v>1</v>
      </c>
    </row>
    <row r="16934" spans="52:54" ht="15.75" customHeight="1">
      <c r="AZ16934" s="138">
        <f t="shared" ca="1" si="266"/>
        <v>356000</v>
      </c>
      <c r="BA16934" s="138">
        <f t="shared" ca="1" si="267"/>
        <v>355999</v>
      </c>
      <c r="BB16934" s="138">
        <f t="shared" ca="1" si="268"/>
        <v>1</v>
      </c>
    </row>
    <row r="16935" spans="52:54" ht="15.75" customHeight="1">
      <c r="AZ16935" s="138">
        <f t="shared" ca="1" si="266"/>
        <v>363000</v>
      </c>
      <c r="BA16935" s="138">
        <f t="shared" ca="1" si="267"/>
        <v>362999</v>
      </c>
      <c r="BB16935" s="138">
        <f t="shared" ca="1" si="268"/>
        <v>1</v>
      </c>
    </row>
    <row r="16936" spans="52:54" ht="15.75" customHeight="1">
      <c r="AZ16936" s="138">
        <f t="shared" ca="1" si="266"/>
        <v>246000</v>
      </c>
      <c r="BA16936" s="138">
        <f t="shared" ca="1" si="267"/>
        <v>245999</v>
      </c>
      <c r="BB16936" s="138">
        <f t="shared" ca="1" si="268"/>
        <v>1</v>
      </c>
    </row>
    <row r="16937" spans="52:54" ht="15.75" customHeight="1">
      <c r="AZ16937" s="138">
        <f t="shared" ca="1" si="266"/>
        <v>304000</v>
      </c>
      <c r="BA16937" s="138">
        <f t="shared" ca="1" si="267"/>
        <v>303999</v>
      </c>
      <c r="BB16937" s="138">
        <f t="shared" ca="1" si="268"/>
        <v>1</v>
      </c>
    </row>
    <row r="16938" spans="52:54" ht="15.75" customHeight="1">
      <c r="AZ16938" s="138">
        <f t="shared" ca="1" si="266"/>
        <v>259000</v>
      </c>
      <c r="BA16938" s="138">
        <f t="shared" ca="1" si="267"/>
        <v>258999</v>
      </c>
      <c r="BB16938" s="138">
        <f t="shared" ca="1" si="268"/>
        <v>1</v>
      </c>
    </row>
    <row r="16939" spans="52:54" ht="15.75" customHeight="1">
      <c r="AZ16939" s="138">
        <f t="shared" ca="1" si="266"/>
        <v>366000</v>
      </c>
      <c r="BA16939" s="138">
        <f t="shared" ca="1" si="267"/>
        <v>365999</v>
      </c>
      <c r="BB16939" s="138">
        <f t="shared" ca="1" si="268"/>
        <v>1</v>
      </c>
    </row>
    <row r="16940" spans="52:54" ht="15.75" customHeight="1">
      <c r="AZ16940" s="138">
        <f t="shared" ca="1" si="266"/>
        <v>115000</v>
      </c>
      <c r="BA16940" s="138">
        <f t="shared" ca="1" si="267"/>
        <v>114999</v>
      </c>
      <c r="BB16940" s="138">
        <f t="shared" ca="1" si="268"/>
        <v>1</v>
      </c>
    </row>
    <row r="16941" spans="52:54" ht="15.75" customHeight="1">
      <c r="AZ16941" s="138">
        <f t="shared" ca="1" si="266"/>
        <v>135000</v>
      </c>
      <c r="BA16941" s="138">
        <f t="shared" ca="1" si="267"/>
        <v>134999</v>
      </c>
      <c r="BB16941" s="138">
        <f t="shared" ca="1" si="268"/>
        <v>1</v>
      </c>
    </row>
    <row r="16942" spans="52:54" ht="15.75" customHeight="1">
      <c r="AZ16942" s="138">
        <f t="shared" ca="1" si="266"/>
        <v>386000</v>
      </c>
      <c r="BA16942" s="138">
        <f t="shared" ca="1" si="267"/>
        <v>385999</v>
      </c>
      <c r="BB16942" s="138">
        <f t="shared" ca="1" si="268"/>
        <v>1</v>
      </c>
    </row>
    <row r="16943" spans="52:54" ht="15.75" customHeight="1">
      <c r="AZ16943" s="138">
        <f t="shared" ca="1" si="266"/>
        <v>190000</v>
      </c>
      <c r="BA16943" s="138">
        <f t="shared" ca="1" si="267"/>
        <v>189999</v>
      </c>
      <c r="BB16943" s="138">
        <f t="shared" ca="1" si="268"/>
        <v>1</v>
      </c>
    </row>
    <row r="16944" spans="52:54" ht="15.75" customHeight="1">
      <c r="AZ16944" s="138">
        <f t="shared" ca="1" si="266"/>
        <v>285000</v>
      </c>
      <c r="BA16944" s="138">
        <f t="shared" ca="1" si="267"/>
        <v>284999</v>
      </c>
      <c r="BB16944" s="138">
        <f t="shared" ca="1" si="268"/>
        <v>1</v>
      </c>
    </row>
    <row r="16945" spans="52:54" ht="15.75" customHeight="1">
      <c r="AZ16945" s="138">
        <f t="shared" ca="1" si="266"/>
        <v>159000</v>
      </c>
      <c r="BA16945" s="138">
        <f t="shared" ca="1" si="267"/>
        <v>158999</v>
      </c>
      <c r="BB16945" s="138">
        <f t="shared" ca="1" si="268"/>
        <v>1</v>
      </c>
    </row>
    <row r="16946" spans="52:54" ht="15.75" customHeight="1">
      <c r="AZ16946" s="138">
        <f t="shared" ca="1" si="266"/>
        <v>122000</v>
      </c>
      <c r="BA16946" s="138">
        <f t="shared" ca="1" si="267"/>
        <v>121999</v>
      </c>
      <c r="BB16946" s="138">
        <f t="shared" ca="1" si="268"/>
        <v>1</v>
      </c>
    </row>
    <row r="16947" spans="52:54" ht="15.75" customHeight="1">
      <c r="AZ16947" s="138">
        <f t="shared" ca="1" si="266"/>
        <v>340000</v>
      </c>
      <c r="BA16947" s="138">
        <f t="shared" ca="1" si="267"/>
        <v>339999</v>
      </c>
      <c r="BB16947" s="138">
        <f t="shared" ca="1" si="268"/>
        <v>1</v>
      </c>
    </row>
    <row r="16948" spans="52:54" ht="15.75" customHeight="1">
      <c r="AZ16948" s="138">
        <f t="shared" ca="1" si="266"/>
        <v>157000</v>
      </c>
      <c r="BA16948" s="138">
        <f t="shared" ca="1" si="267"/>
        <v>156999</v>
      </c>
      <c r="BB16948" s="138">
        <f t="shared" ca="1" si="268"/>
        <v>1</v>
      </c>
    </row>
    <row r="16949" spans="52:54" ht="15.75" customHeight="1">
      <c r="AZ16949" s="138">
        <f t="shared" ca="1" si="266"/>
        <v>141000</v>
      </c>
      <c r="BA16949" s="138">
        <f t="shared" ca="1" si="267"/>
        <v>140999</v>
      </c>
      <c r="BB16949" s="138">
        <f t="shared" ca="1" si="268"/>
        <v>1</v>
      </c>
    </row>
    <row r="16950" spans="52:54" ht="15.75" customHeight="1">
      <c r="AZ16950" s="138">
        <f t="shared" ca="1" si="266"/>
        <v>256000</v>
      </c>
      <c r="BA16950" s="138">
        <f t="shared" ca="1" si="267"/>
        <v>255999</v>
      </c>
      <c r="BB16950" s="138">
        <f t="shared" ca="1" si="268"/>
        <v>1</v>
      </c>
    </row>
    <row r="16951" spans="52:54" ht="15.75" customHeight="1">
      <c r="AZ16951" s="138">
        <f t="shared" ca="1" si="266"/>
        <v>271000</v>
      </c>
      <c r="BA16951" s="138">
        <f t="shared" ca="1" si="267"/>
        <v>270999</v>
      </c>
      <c r="BB16951" s="138">
        <f t="shared" ca="1" si="268"/>
        <v>1</v>
      </c>
    </row>
    <row r="16952" spans="52:54" ht="15.75" customHeight="1">
      <c r="AZ16952" s="138">
        <f t="shared" ca="1" si="266"/>
        <v>344000</v>
      </c>
      <c r="BA16952" s="138">
        <f t="shared" ca="1" si="267"/>
        <v>343999</v>
      </c>
      <c r="BB16952" s="138">
        <f t="shared" ca="1" si="268"/>
        <v>1</v>
      </c>
    </row>
    <row r="16953" spans="52:54" ht="15.75" customHeight="1">
      <c r="AZ16953" s="138">
        <f t="shared" ca="1" si="266"/>
        <v>218000</v>
      </c>
      <c r="BA16953" s="138">
        <f t="shared" ca="1" si="267"/>
        <v>217999</v>
      </c>
      <c r="BB16953" s="138">
        <f t="shared" ca="1" si="268"/>
        <v>1</v>
      </c>
    </row>
    <row r="16954" spans="52:54" ht="15.75" customHeight="1">
      <c r="AZ16954" s="138">
        <f t="shared" ca="1" si="266"/>
        <v>135000</v>
      </c>
      <c r="BA16954" s="138">
        <f t="shared" ca="1" si="267"/>
        <v>134999</v>
      </c>
      <c r="BB16954" s="138">
        <f t="shared" ca="1" si="268"/>
        <v>1</v>
      </c>
    </row>
    <row r="16955" spans="52:54" ht="15.75" customHeight="1">
      <c r="AZ16955" s="138">
        <f t="shared" ca="1" si="266"/>
        <v>191000</v>
      </c>
      <c r="BA16955" s="138">
        <f t="shared" ca="1" si="267"/>
        <v>190999</v>
      </c>
      <c r="BB16955" s="138">
        <f t="shared" ca="1" si="268"/>
        <v>1</v>
      </c>
    </row>
    <row r="16956" spans="52:54" ht="15.75" customHeight="1">
      <c r="AZ16956" s="138">
        <f t="shared" ca="1" si="266"/>
        <v>125000</v>
      </c>
      <c r="BA16956" s="138">
        <f t="shared" ca="1" si="267"/>
        <v>124999</v>
      </c>
      <c r="BB16956" s="138">
        <f t="shared" ca="1" si="268"/>
        <v>1</v>
      </c>
    </row>
    <row r="16957" spans="52:54" ht="15.75" customHeight="1">
      <c r="AZ16957" s="138">
        <f t="shared" ca="1" si="266"/>
        <v>339000</v>
      </c>
      <c r="BA16957" s="138">
        <f t="shared" ca="1" si="267"/>
        <v>338999</v>
      </c>
      <c r="BB16957" s="138">
        <f t="shared" ca="1" si="268"/>
        <v>1</v>
      </c>
    </row>
    <row r="16958" spans="52:54" ht="15.75" customHeight="1">
      <c r="AZ16958" s="138">
        <f t="shared" ca="1" si="266"/>
        <v>240000</v>
      </c>
      <c r="BA16958" s="138">
        <f t="shared" ca="1" si="267"/>
        <v>239999</v>
      </c>
      <c r="BB16958" s="138">
        <f t="shared" ca="1" si="268"/>
        <v>1</v>
      </c>
    </row>
    <row r="16959" spans="52:54" ht="15.75" customHeight="1">
      <c r="AZ16959" s="138">
        <f t="shared" ca="1" si="266"/>
        <v>258000</v>
      </c>
      <c r="BA16959" s="138">
        <f t="shared" ca="1" si="267"/>
        <v>257999</v>
      </c>
      <c r="BB16959" s="138">
        <f t="shared" ca="1" si="268"/>
        <v>1</v>
      </c>
    </row>
    <row r="16960" spans="52:54" ht="15.75" customHeight="1">
      <c r="AZ16960" s="138">
        <f t="shared" ca="1" si="266"/>
        <v>129000</v>
      </c>
      <c r="BA16960" s="138">
        <f t="shared" ca="1" si="267"/>
        <v>128999</v>
      </c>
      <c r="BB16960" s="138">
        <f t="shared" ca="1" si="268"/>
        <v>1</v>
      </c>
    </row>
    <row r="16961" spans="52:54" ht="15.75" customHeight="1">
      <c r="AZ16961" s="138">
        <f t="shared" ca="1" si="266"/>
        <v>103000</v>
      </c>
      <c r="BA16961" s="138">
        <f t="shared" ca="1" si="267"/>
        <v>102999</v>
      </c>
      <c r="BB16961" s="138">
        <f t="shared" ca="1" si="268"/>
        <v>1</v>
      </c>
    </row>
    <row r="16962" spans="52:54" ht="15.75" customHeight="1">
      <c r="AZ16962" s="138">
        <f t="shared" ca="1" si="266"/>
        <v>343000</v>
      </c>
      <c r="BA16962" s="138">
        <f t="shared" ca="1" si="267"/>
        <v>342999</v>
      </c>
      <c r="BB16962" s="138">
        <f t="shared" ca="1" si="268"/>
        <v>1</v>
      </c>
    </row>
    <row r="16963" spans="52:54" ht="15.75" customHeight="1">
      <c r="AZ16963" s="138">
        <f t="shared" ca="1" si="266"/>
        <v>156000</v>
      </c>
      <c r="BA16963" s="138">
        <f t="shared" ca="1" si="267"/>
        <v>155999</v>
      </c>
      <c r="BB16963" s="138">
        <f t="shared" ca="1" si="268"/>
        <v>1</v>
      </c>
    </row>
    <row r="16964" spans="52:54" ht="15.75" customHeight="1">
      <c r="AZ16964" s="138">
        <f t="shared" ca="1" si="266"/>
        <v>215000</v>
      </c>
      <c r="BA16964" s="138">
        <f t="shared" ca="1" si="267"/>
        <v>214999</v>
      </c>
      <c r="BB16964" s="138">
        <f t="shared" ca="1" si="268"/>
        <v>1</v>
      </c>
    </row>
    <row r="16965" spans="52:54" ht="15.75" customHeight="1">
      <c r="AZ16965" s="138">
        <f t="shared" ca="1" si="266"/>
        <v>378000</v>
      </c>
      <c r="BA16965" s="138">
        <f t="shared" ca="1" si="267"/>
        <v>377999</v>
      </c>
      <c r="BB16965" s="138">
        <f t="shared" ca="1" si="268"/>
        <v>1</v>
      </c>
    </row>
    <row r="16966" spans="52:54" ht="15.75" customHeight="1">
      <c r="AZ16966" s="138">
        <f t="shared" ca="1" si="266"/>
        <v>119000</v>
      </c>
      <c r="BA16966" s="138">
        <f t="shared" ca="1" si="267"/>
        <v>118999</v>
      </c>
      <c r="BB16966" s="138">
        <f t="shared" ca="1" si="268"/>
        <v>1</v>
      </c>
    </row>
    <row r="16967" spans="52:54" ht="15.75" customHeight="1">
      <c r="AZ16967" s="138">
        <f t="shared" ca="1" si="266"/>
        <v>352000</v>
      </c>
      <c r="BA16967" s="138">
        <f t="shared" ca="1" si="267"/>
        <v>351999</v>
      </c>
      <c r="BB16967" s="138">
        <f t="shared" ca="1" si="268"/>
        <v>1</v>
      </c>
    </row>
    <row r="16968" spans="52:54" ht="15.75" customHeight="1">
      <c r="AZ16968" s="138">
        <f t="shared" ca="1" si="266"/>
        <v>269000</v>
      </c>
      <c r="BA16968" s="138">
        <f t="shared" ca="1" si="267"/>
        <v>268999</v>
      </c>
      <c r="BB16968" s="138">
        <f t="shared" ca="1" si="268"/>
        <v>1</v>
      </c>
    </row>
    <row r="16969" spans="52:54" ht="15.75" customHeight="1">
      <c r="AZ16969" s="138">
        <f t="shared" ca="1" si="266"/>
        <v>115000</v>
      </c>
      <c r="BA16969" s="138">
        <f t="shared" ca="1" si="267"/>
        <v>114999</v>
      </c>
      <c r="BB16969" s="138">
        <f t="shared" ca="1" si="268"/>
        <v>1</v>
      </c>
    </row>
    <row r="16970" spans="52:54" ht="15.75" customHeight="1">
      <c r="AZ16970" s="138">
        <f t="shared" ca="1" si="266"/>
        <v>214000</v>
      </c>
      <c r="BA16970" s="138">
        <f t="shared" ca="1" si="267"/>
        <v>213999</v>
      </c>
      <c r="BB16970" s="138">
        <f t="shared" ca="1" si="268"/>
        <v>1</v>
      </c>
    </row>
    <row r="16971" spans="52:54" ht="15.75" customHeight="1">
      <c r="AZ16971" s="138">
        <f t="shared" ca="1" si="266"/>
        <v>233000</v>
      </c>
      <c r="BA16971" s="138">
        <f t="shared" ca="1" si="267"/>
        <v>232999</v>
      </c>
      <c r="BB16971" s="138">
        <f t="shared" ca="1" si="268"/>
        <v>1</v>
      </c>
    </row>
    <row r="16972" spans="52:54" ht="15.75" customHeight="1">
      <c r="AZ16972" s="138">
        <f t="shared" ca="1" si="266"/>
        <v>183000</v>
      </c>
      <c r="BA16972" s="138">
        <f t="shared" ca="1" si="267"/>
        <v>182999</v>
      </c>
      <c r="BB16972" s="138">
        <f t="shared" ca="1" si="268"/>
        <v>1</v>
      </c>
    </row>
    <row r="16973" spans="52:54" ht="15.75" customHeight="1">
      <c r="AZ16973" s="138">
        <f t="shared" ca="1" si="266"/>
        <v>357000</v>
      </c>
      <c r="BA16973" s="138">
        <f t="shared" ca="1" si="267"/>
        <v>356999</v>
      </c>
      <c r="BB16973" s="138">
        <f t="shared" ca="1" si="268"/>
        <v>1</v>
      </c>
    </row>
    <row r="16974" spans="52:54" ht="15.75" customHeight="1">
      <c r="AZ16974" s="138">
        <f t="shared" ca="1" si="266"/>
        <v>263000</v>
      </c>
      <c r="BA16974" s="138">
        <f t="shared" ca="1" si="267"/>
        <v>262999</v>
      </c>
      <c r="BB16974" s="138">
        <f t="shared" ca="1" si="268"/>
        <v>1</v>
      </c>
    </row>
    <row r="16975" spans="52:54" ht="15.75" customHeight="1">
      <c r="AZ16975" s="138">
        <f t="shared" ca="1" si="266"/>
        <v>226000</v>
      </c>
      <c r="BA16975" s="138">
        <f t="shared" ca="1" si="267"/>
        <v>225999</v>
      </c>
      <c r="BB16975" s="138">
        <f t="shared" ca="1" si="268"/>
        <v>1</v>
      </c>
    </row>
    <row r="16976" spans="52:54" ht="15.75" customHeight="1">
      <c r="AZ16976" s="138">
        <f t="shared" ca="1" si="266"/>
        <v>152000</v>
      </c>
      <c r="BA16976" s="138">
        <f t="shared" ca="1" si="267"/>
        <v>151999</v>
      </c>
      <c r="BB16976" s="138">
        <f t="shared" ca="1" si="268"/>
        <v>1</v>
      </c>
    </row>
    <row r="16977" spans="52:54" ht="15.75" customHeight="1">
      <c r="AZ16977" s="138">
        <f t="shared" ca="1" si="266"/>
        <v>274000</v>
      </c>
      <c r="BA16977" s="138">
        <f t="shared" ca="1" si="267"/>
        <v>273999</v>
      </c>
      <c r="BB16977" s="138">
        <f t="shared" ca="1" si="268"/>
        <v>1</v>
      </c>
    </row>
    <row r="16978" spans="52:54" ht="15.75" customHeight="1">
      <c r="AZ16978" s="138">
        <f t="shared" ca="1" si="266"/>
        <v>131000</v>
      </c>
      <c r="BA16978" s="138">
        <f t="shared" ca="1" si="267"/>
        <v>130999</v>
      </c>
      <c r="BB16978" s="138">
        <f t="shared" ca="1" si="268"/>
        <v>1</v>
      </c>
    </row>
    <row r="16979" spans="52:54" ht="15.75" customHeight="1">
      <c r="AZ16979" s="138">
        <f t="shared" ca="1" si="266"/>
        <v>306000</v>
      </c>
      <c r="BA16979" s="138">
        <f t="shared" ca="1" si="267"/>
        <v>305999</v>
      </c>
      <c r="BB16979" s="138">
        <f t="shared" ca="1" si="268"/>
        <v>1</v>
      </c>
    </row>
    <row r="16980" spans="52:54" ht="15.75" customHeight="1">
      <c r="AZ16980" s="138">
        <f t="shared" ca="1" si="266"/>
        <v>184000</v>
      </c>
      <c r="BA16980" s="138">
        <f t="shared" ca="1" si="267"/>
        <v>183999</v>
      </c>
      <c r="BB16980" s="138">
        <f t="shared" ca="1" si="268"/>
        <v>1</v>
      </c>
    </row>
    <row r="16981" spans="52:54" ht="15.75" customHeight="1">
      <c r="AZ16981" s="138">
        <f t="shared" ca="1" si="266"/>
        <v>217000</v>
      </c>
      <c r="BA16981" s="138">
        <f t="shared" ca="1" si="267"/>
        <v>216999</v>
      </c>
      <c r="BB16981" s="138">
        <f t="shared" ca="1" si="268"/>
        <v>1</v>
      </c>
    </row>
    <row r="16982" spans="52:54" ht="15.75" customHeight="1">
      <c r="AZ16982" s="138">
        <f t="shared" ca="1" si="266"/>
        <v>147000</v>
      </c>
      <c r="BA16982" s="138">
        <f t="shared" ca="1" si="267"/>
        <v>146999</v>
      </c>
      <c r="BB16982" s="138">
        <f t="shared" ca="1" si="268"/>
        <v>1</v>
      </c>
    </row>
    <row r="16983" spans="52:54" ht="15.75" customHeight="1">
      <c r="AZ16983" s="138">
        <f t="shared" ca="1" si="266"/>
        <v>213000</v>
      </c>
      <c r="BA16983" s="138">
        <f t="shared" ca="1" si="267"/>
        <v>212999</v>
      </c>
      <c r="BB16983" s="138">
        <f t="shared" ca="1" si="268"/>
        <v>1</v>
      </c>
    </row>
    <row r="16984" spans="52:54" ht="15.75" customHeight="1">
      <c r="AZ16984" s="138">
        <f t="shared" ca="1" si="266"/>
        <v>217000</v>
      </c>
      <c r="BA16984" s="138">
        <f t="shared" ca="1" si="267"/>
        <v>216999</v>
      </c>
      <c r="BB16984" s="138">
        <f t="shared" ca="1" si="268"/>
        <v>1</v>
      </c>
    </row>
    <row r="16985" spans="52:54" ht="15.75" customHeight="1">
      <c r="AZ16985" s="138">
        <f t="shared" ca="1" si="266"/>
        <v>250000</v>
      </c>
      <c r="BA16985" s="138">
        <f t="shared" ca="1" si="267"/>
        <v>249999</v>
      </c>
      <c r="BB16985" s="138">
        <f t="shared" ca="1" si="268"/>
        <v>1</v>
      </c>
    </row>
    <row r="16986" spans="52:54" ht="15.75" customHeight="1">
      <c r="AZ16986" s="138">
        <f t="shared" ca="1" si="266"/>
        <v>137000</v>
      </c>
      <c r="BA16986" s="138">
        <f t="shared" ca="1" si="267"/>
        <v>136999</v>
      </c>
      <c r="BB16986" s="138">
        <f t="shared" ca="1" si="268"/>
        <v>1</v>
      </c>
    </row>
    <row r="16987" spans="52:54" ht="15.75" customHeight="1">
      <c r="AZ16987" s="138">
        <f t="shared" ca="1" si="266"/>
        <v>271000</v>
      </c>
      <c r="BA16987" s="138">
        <f t="shared" ca="1" si="267"/>
        <v>270999</v>
      </c>
      <c r="BB16987" s="138">
        <f t="shared" ca="1" si="268"/>
        <v>1</v>
      </c>
    </row>
    <row r="16988" spans="52:54" ht="15.75" customHeight="1">
      <c r="AZ16988" s="138">
        <f t="shared" ca="1" si="266"/>
        <v>204000</v>
      </c>
      <c r="BA16988" s="138">
        <f t="shared" ca="1" si="267"/>
        <v>203999</v>
      </c>
      <c r="BB16988" s="138">
        <f t="shared" ca="1" si="268"/>
        <v>1</v>
      </c>
    </row>
    <row r="16989" spans="52:54" ht="15.75" customHeight="1">
      <c r="AZ16989" s="138">
        <f t="shared" ca="1" si="266"/>
        <v>114000</v>
      </c>
      <c r="BA16989" s="138">
        <f t="shared" ca="1" si="267"/>
        <v>113999</v>
      </c>
      <c r="BB16989" s="138">
        <f t="shared" ca="1" si="268"/>
        <v>1</v>
      </c>
    </row>
    <row r="16990" spans="52:54" ht="15.75" customHeight="1">
      <c r="AZ16990" s="138">
        <f t="shared" ca="1" si="266"/>
        <v>216000</v>
      </c>
      <c r="BA16990" s="138">
        <f t="shared" ca="1" si="267"/>
        <v>215999</v>
      </c>
      <c r="BB16990" s="138">
        <f t="shared" ca="1" si="268"/>
        <v>1</v>
      </c>
    </row>
    <row r="16991" spans="52:54" ht="15.75" customHeight="1">
      <c r="AZ16991" s="138">
        <f t="shared" ca="1" si="266"/>
        <v>225000</v>
      </c>
      <c r="BA16991" s="138">
        <f t="shared" ca="1" si="267"/>
        <v>224999</v>
      </c>
      <c r="BB16991" s="138">
        <f t="shared" ca="1" si="268"/>
        <v>1</v>
      </c>
    </row>
    <row r="16992" spans="52:54" ht="15.75" customHeight="1">
      <c r="AZ16992" s="138">
        <f t="shared" ca="1" si="266"/>
        <v>139000</v>
      </c>
      <c r="BA16992" s="138">
        <f t="shared" ca="1" si="267"/>
        <v>138999</v>
      </c>
      <c r="BB16992" s="138">
        <f t="shared" ca="1" si="268"/>
        <v>1</v>
      </c>
    </row>
    <row r="16993" spans="52:54" ht="15.75" customHeight="1">
      <c r="AZ16993" s="138">
        <f t="shared" ca="1" si="266"/>
        <v>351000</v>
      </c>
      <c r="BA16993" s="138">
        <f t="shared" ca="1" si="267"/>
        <v>350999</v>
      </c>
      <c r="BB16993" s="138">
        <f t="shared" ca="1" si="268"/>
        <v>1</v>
      </c>
    </row>
    <row r="16994" spans="52:54" ht="15.75" customHeight="1">
      <c r="AZ16994" s="138">
        <f t="shared" ca="1" si="266"/>
        <v>165000</v>
      </c>
      <c r="BA16994" s="138">
        <f t="shared" ca="1" si="267"/>
        <v>164999</v>
      </c>
      <c r="BB16994" s="138">
        <f t="shared" ca="1" si="268"/>
        <v>1</v>
      </c>
    </row>
    <row r="16995" spans="52:54" ht="15.75" customHeight="1">
      <c r="AZ16995" s="138">
        <f t="shared" ca="1" si="266"/>
        <v>362000</v>
      </c>
      <c r="BA16995" s="138">
        <f t="shared" ca="1" si="267"/>
        <v>361999</v>
      </c>
      <c r="BB16995" s="138">
        <f t="shared" ca="1" si="268"/>
        <v>1</v>
      </c>
    </row>
    <row r="16996" spans="52:54" ht="15.75" customHeight="1">
      <c r="AZ16996" s="138">
        <f t="shared" ca="1" si="266"/>
        <v>252000</v>
      </c>
      <c r="BA16996" s="138">
        <f t="shared" ca="1" si="267"/>
        <v>251999</v>
      </c>
      <c r="BB16996" s="138">
        <f t="shared" ca="1" si="268"/>
        <v>1</v>
      </c>
    </row>
    <row r="16997" spans="52:54" ht="15.75" customHeight="1">
      <c r="AZ16997" s="138">
        <f t="shared" ca="1" si="266"/>
        <v>384000</v>
      </c>
      <c r="BA16997" s="138">
        <f t="shared" ca="1" si="267"/>
        <v>383999</v>
      </c>
      <c r="BB16997" s="138">
        <f t="shared" ca="1" si="268"/>
        <v>1</v>
      </c>
    </row>
    <row r="16998" spans="52:54" ht="15.75" customHeight="1">
      <c r="AZ16998" s="138">
        <f t="shared" ca="1" si="266"/>
        <v>351000</v>
      </c>
      <c r="BA16998" s="138">
        <f t="shared" ca="1" si="267"/>
        <v>350999</v>
      </c>
      <c r="BB16998" s="138">
        <f t="shared" ca="1" si="268"/>
        <v>1</v>
      </c>
    </row>
    <row r="16999" spans="52:54" ht="15.75" customHeight="1">
      <c r="AZ16999" s="138">
        <f t="shared" ca="1" si="266"/>
        <v>387000</v>
      </c>
      <c r="BA16999" s="138">
        <f t="shared" ca="1" si="267"/>
        <v>386999</v>
      </c>
      <c r="BB16999" s="138">
        <f t="shared" ca="1" si="268"/>
        <v>1</v>
      </c>
    </row>
    <row r="17000" spans="52:54" ht="15.75" customHeight="1">
      <c r="AZ17000" s="138">
        <f t="shared" ca="1" si="266"/>
        <v>276000</v>
      </c>
      <c r="BA17000" s="138">
        <f t="shared" ca="1" si="267"/>
        <v>275999</v>
      </c>
      <c r="BB17000" s="138">
        <f t="shared" ca="1" si="268"/>
        <v>1</v>
      </c>
    </row>
    <row r="17001" spans="52:54" ht="15.75" customHeight="1">
      <c r="AZ17001" s="138">
        <f t="shared" ca="1" si="266"/>
        <v>329000</v>
      </c>
      <c r="BA17001" s="138">
        <f t="shared" ca="1" si="267"/>
        <v>328999</v>
      </c>
      <c r="BB17001" s="138">
        <f t="shared" ca="1" si="268"/>
        <v>1</v>
      </c>
    </row>
    <row r="17002" spans="52:54" ht="15.75" customHeight="1">
      <c r="AZ17002" s="138">
        <f t="shared" ca="1" si="266"/>
        <v>224000</v>
      </c>
      <c r="BA17002" s="138">
        <f t="shared" ca="1" si="267"/>
        <v>223999</v>
      </c>
      <c r="BB17002" s="138">
        <f t="shared" ca="1" si="268"/>
        <v>1</v>
      </c>
    </row>
    <row r="17003" spans="52:54" ht="15.75" customHeight="1">
      <c r="AZ17003" s="138">
        <f t="shared" ca="1" si="266"/>
        <v>351000</v>
      </c>
      <c r="BA17003" s="138">
        <f t="shared" ca="1" si="267"/>
        <v>350999</v>
      </c>
      <c r="BB17003" s="138">
        <f t="shared" ca="1" si="268"/>
        <v>1</v>
      </c>
    </row>
    <row r="17004" spans="52:54" ht="15.75" customHeight="1">
      <c r="AZ17004" s="138">
        <f t="shared" ca="1" si="266"/>
        <v>319000</v>
      </c>
      <c r="BA17004" s="138">
        <f t="shared" ca="1" si="267"/>
        <v>318999</v>
      </c>
      <c r="BB17004" s="138">
        <f t="shared" ca="1" si="268"/>
        <v>1</v>
      </c>
    </row>
    <row r="17005" spans="52:54" ht="15.75" customHeight="1">
      <c r="AZ17005" s="138">
        <f t="shared" ca="1" si="266"/>
        <v>269000</v>
      </c>
      <c r="BA17005" s="138">
        <f t="shared" ca="1" si="267"/>
        <v>268999</v>
      </c>
      <c r="BB17005" s="138">
        <f t="shared" ca="1" si="268"/>
        <v>1</v>
      </c>
    </row>
    <row r="17006" spans="52:54" ht="15.75" customHeight="1">
      <c r="AZ17006" s="138">
        <f t="shared" ca="1" si="266"/>
        <v>287000</v>
      </c>
      <c r="BA17006" s="138">
        <f t="shared" ca="1" si="267"/>
        <v>286999</v>
      </c>
      <c r="BB17006" s="138">
        <f t="shared" ca="1" si="268"/>
        <v>1</v>
      </c>
    </row>
    <row r="17007" spans="52:54" ht="15.75" customHeight="1">
      <c r="AZ17007" s="138">
        <f t="shared" ca="1" si="266"/>
        <v>396000</v>
      </c>
      <c r="BA17007" s="138">
        <f t="shared" ca="1" si="267"/>
        <v>395999</v>
      </c>
      <c r="BB17007" s="138">
        <f t="shared" ca="1" si="268"/>
        <v>1</v>
      </c>
    </row>
    <row r="17008" spans="52:54" ht="15.75" customHeight="1">
      <c r="AZ17008" s="138">
        <f t="shared" ca="1" si="266"/>
        <v>156000</v>
      </c>
      <c r="BA17008" s="138">
        <f t="shared" ca="1" si="267"/>
        <v>155999</v>
      </c>
      <c r="BB17008" s="138">
        <f t="shared" ca="1" si="268"/>
        <v>1</v>
      </c>
    </row>
    <row r="17009" spans="52:54" ht="15.75" customHeight="1">
      <c r="AZ17009" s="138">
        <f t="shared" ca="1" si="266"/>
        <v>245000</v>
      </c>
      <c r="BA17009" s="138">
        <f t="shared" ca="1" si="267"/>
        <v>244999</v>
      </c>
      <c r="BB17009" s="138">
        <f t="shared" ca="1" si="268"/>
        <v>1</v>
      </c>
    </row>
    <row r="17010" spans="52:54" ht="15.75" customHeight="1">
      <c r="AZ17010" s="138">
        <f t="shared" ca="1" si="266"/>
        <v>163000</v>
      </c>
      <c r="BA17010" s="138">
        <f t="shared" ca="1" si="267"/>
        <v>162999</v>
      </c>
      <c r="BB17010" s="138">
        <f t="shared" ca="1" si="268"/>
        <v>1</v>
      </c>
    </row>
    <row r="17011" spans="52:54" ht="15.75" customHeight="1">
      <c r="AZ17011" s="138">
        <f t="shared" ca="1" si="266"/>
        <v>177000</v>
      </c>
      <c r="BA17011" s="138">
        <f t="shared" ca="1" si="267"/>
        <v>176999</v>
      </c>
      <c r="BB17011" s="138">
        <f t="shared" ca="1" si="268"/>
        <v>1</v>
      </c>
    </row>
    <row r="17012" spans="52:54" ht="15.75" customHeight="1">
      <c r="AZ17012" s="138">
        <f t="shared" ca="1" si="266"/>
        <v>278000</v>
      </c>
      <c r="BA17012" s="138">
        <f t="shared" ca="1" si="267"/>
        <v>277999</v>
      </c>
      <c r="BB17012" s="138">
        <f t="shared" ca="1" si="268"/>
        <v>1</v>
      </c>
    </row>
    <row r="17013" spans="52:54" ht="15.75" customHeight="1">
      <c r="AZ17013" s="138">
        <f t="shared" ca="1" si="266"/>
        <v>265000</v>
      </c>
      <c r="BA17013" s="138">
        <f t="shared" ca="1" si="267"/>
        <v>264999</v>
      </c>
      <c r="BB17013" s="138">
        <f t="shared" ca="1" si="268"/>
        <v>1</v>
      </c>
    </row>
    <row r="17014" spans="52:54" ht="15.75" customHeight="1">
      <c r="AZ17014" s="138">
        <f t="shared" ca="1" si="266"/>
        <v>235000</v>
      </c>
      <c r="BA17014" s="138">
        <f t="shared" ca="1" si="267"/>
        <v>234999</v>
      </c>
      <c r="BB17014" s="138">
        <f t="shared" ca="1" si="268"/>
        <v>1</v>
      </c>
    </row>
    <row r="17015" spans="52:54" ht="15.75" customHeight="1">
      <c r="AZ17015" s="138">
        <f t="shared" ca="1" si="266"/>
        <v>384000</v>
      </c>
      <c r="BA17015" s="138">
        <f t="shared" ca="1" si="267"/>
        <v>383999</v>
      </c>
      <c r="BB17015" s="138">
        <f t="shared" ca="1" si="268"/>
        <v>1</v>
      </c>
    </row>
    <row r="17016" spans="52:54" ht="15.75" customHeight="1">
      <c r="AZ17016" s="138">
        <f t="shared" ca="1" si="266"/>
        <v>142000</v>
      </c>
      <c r="BA17016" s="138">
        <f t="shared" ca="1" si="267"/>
        <v>141999</v>
      </c>
      <c r="BB17016" s="138">
        <f t="shared" ca="1" si="268"/>
        <v>1</v>
      </c>
    </row>
    <row r="17017" spans="52:54" ht="15.75" customHeight="1">
      <c r="AZ17017" s="138">
        <f t="shared" ca="1" si="266"/>
        <v>245000</v>
      </c>
      <c r="BA17017" s="138">
        <f t="shared" ca="1" si="267"/>
        <v>244999</v>
      </c>
      <c r="BB17017" s="138">
        <f t="shared" ca="1" si="268"/>
        <v>1</v>
      </c>
    </row>
    <row r="17018" spans="52:54" ht="15.75" customHeight="1">
      <c r="AZ17018" s="138">
        <f t="shared" ca="1" si="266"/>
        <v>333000</v>
      </c>
      <c r="BA17018" s="138">
        <f t="shared" ca="1" si="267"/>
        <v>332999</v>
      </c>
      <c r="BB17018" s="138">
        <f t="shared" ca="1" si="268"/>
        <v>1</v>
      </c>
    </row>
    <row r="17019" spans="52:54" ht="15.75" customHeight="1">
      <c r="AZ17019" s="138">
        <f t="shared" ca="1" si="266"/>
        <v>109000</v>
      </c>
      <c r="BA17019" s="138">
        <f t="shared" ca="1" si="267"/>
        <v>108999</v>
      </c>
      <c r="BB17019" s="138">
        <f t="shared" ca="1" si="268"/>
        <v>1</v>
      </c>
    </row>
    <row r="17020" spans="52:54" ht="15.75" customHeight="1">
      <c r="AZ17020" s="138">
        <f t="shared" ca="1" si="266"/>
        <v>353000</v>
      </c>
      <c r="BA17020" s="138">
        <f t="shared" ca="1" si="267"/>
        <v>352999</v>
      </c>
      <c r="BB17020" s="138">
        <f t="shared" ca="1" si="268"/>
        <v>1</v>
      </c>
    </row>
    <row r="17021" spans="52:54" ht="15.75" customHeight="1">
      <c r="AZ17021" s="138">
        <f t="shared" ca="1" si="266"/>
        <v>171000</v>
      </c>
      <c r="BA17021" s="138">
        <f t="shared" ca="1" si="267"/>
        <v>170999</v>
      </c>
      <c r="BB17021" s="138">
        <f t="shared" ca="1" si="268"/>
        <v>1</v>
      </c>
    </row>
    <row r="17022" spans="52:54" ht="15.75" customHeight="1">
      <c r="AZ17022" s="138">
        <f t="shared" ca="1" si="266"/>
        <v>169000</v>
      </c>
      <c r="BA17022" s="138">
        <f t="shared" ca="1" si="267"/>
        <v>168999</v>
      </c>
      <c r="BB17022" s="138">
        <f t="shared" ca="1" si="268"/>
        <v>1</v>
      </c>
    </row>
    <row r="17023" spans="52:54" ht="15.75" customHeight="1">
      <c r="AZ17023" s="138">
        <f t="shared" ca="1" si="266"/>
        <v>238000</v>
      </c>
      <c r="BA17023" s="138">
        <f t="shared" ca="1" si="267"/>
        <v>237999</v>
      </c>
      <c r="BB17023" s="138">
        <f t="shared" ca="1" si="268"/>
        <v>1</v>
      </c>
    </row>
    <row r="17024" spans="52:54" ht="15.75" customHeight="1">
      <c r="AZ17024" s="138">
        <f t="shared" ca="1" si="266"/>
        <v>311000</v>
      </c>
      <c r="BA17024" s="138">
        <f t="shared" ca="1" si="267"/>
        <v>310999</v>
      </c>
      <c r="BB17024" s="138">
        <f t="shared" ca="1" si="268"/>
        <v>1</v>
      </c>
    </row>
    <row r="17025" spans="52:54" ht="15.75" customHeight="1">
      <c r="AZ17025" s="138">
        <f t="shared" ca="1" si="266"/>
        <v>157000</v>
      </c>
      <c r="BA17025" s="138">
        <f t="shared" ca="1" si="267"/>
        <v>156999</v>
      </c>
      <c r="BB17025" s="138">
        <f t="shared" ca="1" si="268"/>
        <v>1</v>
      </c>
    </row>
    <row r="17026" spans="52:54" ht="15.75" customHeight="1">
      <c r="AZ17026" s="138">
        <f t="shared" ca="1" si="266"/>
        <v>173000</v>
      </c>
      <c r="BA17026" s="138">
        <f t="shared" ca="1" si="267"/>
        <v>172999</v>
      </c>
      <c r="BB17026" s="138">
        <f t="shared" ca="1" si="268"/>
        <v>1</v>
      </c>
    </row>
    <row r="17027" spans="52:54" ht="15.75" customHeight="1">
      <c r="AZ17027" s="138">
        <f t="shared" ca="1" si="266"/>
        <v>217000</v>
      </c>
      <c r="BA17027" s="138">
        <f t="shared" ca="1" si="267"/>
        <v>216999</v>
      </c>
      <c r="BB17027" s="138">
        <f t="shared" ca="1" si="268"/>
        <v>1</v>
      </c>
    </row>
    <row r="17028" spans="52:54" ht="15.75" customHeight="1">
      <c r="AZ17028" s="138">
        <f t="shared" ca="1" si="266"/>
        <v>321000</v>
      </c>
      <c r="BA17028" s="138">
        <f t="shared" ca="1" si="267"/>
        <v>320999</v>
      </c>
      <c r="BB17028" s="138">
        <f t="shared" ca="1" si="268"/>
        <v>1</v>
      </c>
    </row>
    <row r="17029" spans="52:54" ht="15.75" customHeight="1">
      <c r="AZ17029" s="138">
        <f t="shared" ca="1" si="266"/>
        <v>186000</v>
      </c>
      <c r="BA17029" s="138">
        <f t="shared" ca="1" si="267"/>
        <v>185999</v>
      </c>
      <c r="BB17029" s="138">
        <f t="shared" ca="1" si="268"/>
        <v>1</v>
      </c>
    </row>
    <row r="17030" spans="52:54" ht="15.75" customHeight="1">
      <c r="AZ17030" s="138">
        <f t="shared" ca="1" si="266"/>
        <v>392000</v>
      </c>
      <c r="BA17030" s="138">
        <f t="shared" ca="1" si="267"/>
        <v>391999</v>
      </c>
      <c r="BB17030" s="138">
        <f t="shared" ca="1" si="268"/>
        <v>1</v>
      </c>
    </row>
    <row r="17031" spans="52:54" ht="15.75" customHeight="1">
      <c r="AZ17031" s="138">
        <f t="shared" ca="1" si="266"/>
        <v>396000</v>
      </c>
      <c r="BA17031" s="138">
        <f t="shared" ca="1" si="267"/>
        <v>395999</v>
      </c>
      <c r="BB17031" s="138">
        <f t="shared" ca="1" si="268"/>
        <v>1</v>
      </c>
    </row>
    <row r="17032" spans="52:54" ht="15.75" customHeight="1">
      <c r="AZ17032" s="138">
        <f t="shared" ca="1" si="266"/>
        <v>109000</v>
      </c>
      <c r="BA17032" s="138">
        <f t="shared" ca="1" si="267"/>
        <v>108999</v>
      </c>
      <c r="BB17032" s="138">
        <f t="shared" ca="1" si="268"/>
        <v>1</v>
      </c>
    </row>
    <row r="17033" spans="52:54" ht="15.75" customHeight="1">
      <c r="AZ17033" s="138">
        <f t="shared" ca="1" si="266"/>
        <v>346000</v>
      </c>
      <c r="BA17033" s="138">
        <f t="shared" ca="1" si="267"/>
        <v>345999</v>
      </c>
      <c r="BB17033" s="138">
        <f t="shared" ca="1" si="268"/>
        <v>1</v>
      </c>
    </row>
    <row r="17034" spans="52:54" ht="15.75" customHeight="1">
      <c r="AZ17034" s="138">
        <f t="shared" ca="1" si="266"/>
        <v>280000</v>
      </c>
      <c r="BA17034" s="138">
        <f t="shared" ca="1" si="267"/>
        <v>279999</v>
      </c>
      <c r="BB17034" s="138">
        <f t="shared" ca="1" si="268"/>
        <v>1</v>
      </c>
    </row>
    <row r="17035" spans="52:54" ht="15.75" customHeight="1">
      <c r="AZ17035" s="138">
        <f t="shared" ca="1" si="266"/>
        <v>319000</v>
      </c>
      <c r="BA17035" s="138">
        <f t="shared" ca="1" si="267"/>
        <v>318999</v>
      </c>
      <c r="BB17035" s="138">
        <f t="shared" ca="1" si="268"/>
        <v>1</v>
      </c>
    </row>
    <row r="17036" spans="52:54" ht="15.75" customHeight="1">
      <c r="AZ17036" s="138">
        <f t="shared" ca="1" si="266"/>
        <v>144000</v>
      </c>
      <c r="BA17036" s="138">
        <f t="shared" ca="1" si="267"/>
        <v>143999</v>
      </c>
      <c r="BB17036" s="138">
        <f t="shared" ca="1" si="268"/>
        <v>1</v>
      </c>
    </row>
    <row r="17037" spans="52:54" ht="15.75" customHeight="1">
      <c r="AZ17037" s="138">
        <f t="shared" ca="1" si="266"/>
        <v>361000</v>
      </c>
      <c r="BA17037" s="138">
        <f t="shared" ca="1" si="267"/>
        <v>360999</v>
      </c>
      <c r="BB17037" s="138">
        <f t="shared" ca="1" si="268"/>
        <v>1</v>
      </c>
    </row>
    <row r="17038" spans="52:54" ht="15.75" customHeight="1">
      <c r="AZ17038" s="138">
        <f t="shared" ca="1" si="266"/>
        <v>248000</v>
      </c>
      <c r="BA17038" s="138">
        <f t="shared" ca="1" si="267"/>
        <v>247999</v>
      </c>
      <c r="BB17038" s="138">
        <f t="shared" ca="1" si="268"/>
        <v>1</v>
      </c>
    </row>
    <row r="17039" spans="52:54" ht="15.75" customHeight="1">
      <c r="AZ17039" s="138">
        <f t="shared" ca="1" si="266"/>
        <v>171000</v>
      </c>
      <c r="BA17039" s="138">
        <f t="shared" ca="1" si="267"/>
        <v>170999</v>
      </c>
      <c r="BB17039" s="138">
        <f t="shared" ca="1" si="268"/>
        <v>1</v>
      </c>
    </row>
    <row r="17040" spans="52:54" ht="15.75" customHeight="1">
      <c r="AZ17040" s="138">
        <f t="shared" ca="1" si="266"/>
        <v>317000</v>
      </c>
      <c r="BA17040" s="138">
        <f t="shared" ca="1" si="267"/>
        <v>316999</v>
      </c>
      <c r="BB17040" s="138">
        <f t="shared" ca="1" si="268"/>
        <v>1</v>
      </c>
    </row>
    <row r="17041" spans="52:54" ht="15.75" customHeight="1">
      <c r="AZ17041" s="138">
        <f t="shared" ca="1" si="266"/>
        <v>233000</v>
      </c>
      <c r="BA17041" s="138">
        <f t="shared" ca="1" si="267"/>
        <v>232999</v>
      </c>
      <c r="BB17041" s="138">
        <f t="shared" ca="1" si="268"/>
        <v>1</v>
      </c>
    </row>
    <row r="17042" spans="52:54" ht="15.75" customHeight="1">
      <c r="AZ17042" s="138">
        <f t="shared" ca="1" si="266"/>
        <v>301000</v>
      </c>
      <c r="BA17042" s="138">
        <f t="shared" ca="1" si="267"/>
        <v>300999</v>
      </c>
      <c r="BB17042" s="138">
        <f t="shared" ca="1" si="268"/>
        <v>1</v>
      </c>
    </row>
    <row r="17043" spans="52:54" ht="15.75" customHeight="1">
      <c r="AZ17043" s="138">
        <f t="shared" ca="1" si="266"/>
        <v>261000</v>
      </c>
      <c r="BA17043" s="138">
        <f t="shared" ca="1" si="267"/>
        <v>260999</v>
      </c>
      <c r="BB17043" s="138">
        <f t="shared" ca="1" si="268"/>
        <v>1</v>
      </c>
    </row>
    <row r="17044" spans="52:54" ht="15.75" customHeight="1">
      <c r="AZ17044" s="138">
        <f t="shared" ca="1" si="266"/>
        <v>199000</v>
      </c>
      <c r="BA17044" s="138">
        <f t="shared" ca="1" si="267"/>
        <v>198999</v>
      </c>
      <c r="BB17044" s="138">
        <f t="shared" ca="1" si="268"/>
        <v>1</v>
      </c>
    </row>
    <row r="17045" spans="52:54" ht="15.75" customHeight="1">
      <c r="AZ17045" s="138">
        <f t="shared" ca="1" si="266"/>
        <v>204000</v>
      </c>
      <c r="BA17045" s="138">
        <f t="shared" ca="1" si="267"/>
        <v>203999</v>
      </c>
      <c r="BB17045" s="138">
        <f t="shared" ca="1" si="268"/>
        <v>1</v>
      </c>
    </row>
    <row r="17046" spans="52:54" ht="15.75" customHeight="1">
      <c r="AZ17046" s="138">
        <f t="shared" ca="1" si="266"/>
        <v>245000</v>
      </c>
      <c r="BA17046" s="138">
        <f t="shared" ca="1" si="267"/>
        <v>244999</v>
      </c>
      <c r="BB17046" s="138">
        <f t="shared" ca="1" si="268"/>
        <v>1</v>
      </c>
    </row>
    <row r="17047" spans="52:54" ht="15.75" customHeight="1">
      <c r="AZ17047" s="138">
        <f t="shared" ca="1" si="266"/>
        <v>331000</v>
      </c>
      <c r="BA17047" s="138">
        <f t="shared" ca="1" si="267"/>
        <v>330999</v>
      </c>
      <c r="BB17047" s="138">
        <f t="shared" ca="1" si="268"/>
        <v>1</v>
      </c>
    </row>
    <row r="17048" spans="52:54" ht="15.75" customHeight="1">
      <c r="AZ17048" s="138">
        <f t="shared" ca="1" si="266"/>
        <v>367000</v>
      </c>
      <c r="BA17048" s="138">
        <f t="shared" ca="1" si="267"/>
        <v>366999</v>
      </c>
      <c r="BB17048" s="138">
        <f t="shared" ca="1" si="268"/>
        <v>1</v>
      </c>
    </row>
    <row r="17049" spans="52:54" ht="15.75" customHeight="1">
      <c r="AZ17049" s="138">
        <f t="shared" ca="1" si="266"/>
        <v>382000</v>
      </c>
      <c r="BA17049" s="138">
        <f t="shared" ca="1" si="267"/>
        <v>381999</v>
      </c>
      <c r="BB17049" s="138">
        <f t="shared" ca="1" si="268"/>
        <v>1</v>
      </c>
    </row>
    <row r="17050" spans="52:54" ht="15.75" customHeight="1">
      <c r="AZ17050" s="138">
        <f t="shared" ca="1" si="266"/>
        <v>120000</v>
      </c>
      <c r="BA17050" s="138">
        <f t="shared" ca="1" si="267"/>
        <v>119999</v>
      </c>
      <c r="BB17050" s="138">
        <f t="shared" ca="1" si="268"/>
        <v>1</v>
      </c>
    </row>
    <row r="17051" spans="52:54" ht="15.75" customHeight="1">
      <c r="AZ17051" s="138">
        <f t="shared" ca="1" si="266"/>
        <v>315000</v>
      </c>
      <c r="BA17051" s="138">
        <f t="shared" ca="1" si="267"/>
        <v>314999</v>
      </c>
      <c r="BB17051" s="138">
        <f t="shared" ca="1" si="268"/>
        <v>1</v>
      </c>
    </row>
    <row r="17052" spans="52:54" ht="15.75" customHeight="1">
      <c r="AZ17052" s="138">
        <f t="shared" ca="1" si="266"/>
        <v>357000</v>
      </c>
      <c r="BA17052" s="138">
        <f t="shared" ca="1" si="267"/>
        <v>356999</v>
      </c>
      <c r="BB17052" s="138">
        <f t="shared" ca="1" si="268"/>
        <v>1</v>
      </c>
    </row>
    <row r="17053" spans="52:54" ht="15.75" customHeight="1">
      <c r="AZ17053" s="138">
        <f t="shared" ca="1" si="266"/>
        <v>176000</v>
      </c>
      <c r="BA17053" s="138">
        <f t="shared" ca="1" si="267"/>
        <v>175999</v>
      </c>
      <c r="BB17053" s="138">
        <f t="shared" ca="1" si="268"/>
        <v>1</v>
      </c>
    </row>
    <row r="17054" spans="52:54" ht="15.75" customHeight="1">
      <c r="AZ17054" s="138">
        <f t="shared" ca="1" si="266"/>
        <v>278000</v>
      </c>
      <c r="BA17054" s="138">
        <f t="shared" ca="1" si="267"/>
        <v>277999</v>
      </c>
      <c r="BB17054" s="138">
        <f t="shared" ca="1" si="268"/>
        <v>1</v>
      </c>
    </row>
    <row r="17055" spans="52:54" ht="15.75" customHeight="1">
      <c r="AZ17055" s="138">
        <f t="shared" ca="1" si="266"/>
        <v>121000</v>
      </c>
      <c r="BA17055" s="138">
        <f t="shared" ca="1" si="267"/>
        <v>120999</v>
      </c>
      <c r="BB17055" s="138">
        <f t="shared" ca="1" si="268"/>
        <v>1</v>
      </c>
    </row>
    <row r="17056" spans="52:54" ht="15.75" customHeight="1">
      <c r="AZ17056" s="138">
        <f t="shared" ca="1" si="266"/>
        <v>112000</v>
      </c>
      <c r="BA17056" s="138">
        <f t="shared" ca="1" si="267"/>
        <v>111999</v>
      </c>
      <c r="BB17056" s="138">
        <f t="shared" ca="1" si="268"/>
        <v>1</v>
      </c>
    </row>
    <row r="17057" spans="52:54" ht="15.75" customHeight="1">
      <c r="AZ17057" s="138">
        <f t="shared" ca="1" si="266"/>
        <v>144000</v>
      </c>
      <c r="BA17057" s="138">
        <f t="shared" ca="1" si="267"/>
        <v>143999</v>
      </c>
      <c r="BB17057" s="138">
        <f t="shared" ca="1" si="268"/>
        <v>1</v>
      </c>
    </row>
    <row r="17058" spans="52:54" ht="15.75" customHeight="1">
      <c r="AZ17058" s="138">
        <f t="shared" ca="1" si="266"/>
        <v>120000</v>
      </c>
      <c r="BA17058" s="138">
        <f t="shared" ca="1" si="267"/>
        <v>119999</v>
      </c>
      <c r="BB17058" s="138">
        <f t="shared" ca="1" si="268"/>
        <v>1</v>
      </c>
    </row>
    <row r="17059" spans="52:54" ht="15.75" customHeight="1">
      <c r="AZ17059" s="138">
        <f t="shared" ca="1" si="266"/>
        <v>130000</v>
      </c>
      <c r="BA17059" s="138">
        <f t="shared" ca="1" si="267"/>
        <v>129999</v>
      </c>
      <c r="BB17059" s="138">
        <f t="shared" ca="1" si="268"/>
        <v>1</v>
      </c>
    </row>
    <row r="17060" spans="52:54" ht="15.75" customHeight="1">
      <c r="AZ17060" s="138">
        <f t="shared" ca="1" si="266"/>
        <v>113000</v>
      </c>
      <c r="BA17060" s="138">
        <f t="shared" ca="1" si="267"/>
        <v>112999</v>
      </c>
      <c r="BB17060" s="138">
        <f t="shared" ca="1" si="268"/>
        <v>1</v>
      </c>
    </row>
    <row r="17061" spans="52:54" ht="15.75" customHeight="1">
      <c r="AZ17061" s="138">
        <f t="shared" ca="1" si="266"/>
        <v>215000</v>
      </c>
      <c r="BA17061" s="138">
        <f t="shared" ca="1" si="267"/>
        <v>214999</v>
      </c>
      <c r="BB17061" s="138">
        <f t="shared" ca="1" si="268"/>
        <v>1</v>
      </c>
    </row>
    <row r="17062" spans="52:54" ht="15.75" customHeight="1">
      <c r="AZ17062" s="138">
        <f t="shared" ca="1" si="266"/>
        <v>317000</v>
      </c>
      <c r="BA17062" s="138">
        <f t="shared" ca="1" si="267"/>
        <v>316999</v>
      </c>
      <c r="BB17062" s="138">
        <f t="shared" ca="1" si="268"/>
        <v>1</v>
      </c>
    </row>
    <row r="17063" spans="52:54" ht="15.75" customHeight="1">
      <c r="AZ17063" s="138">
        <f t="shared" ca="1" si="266"/>
        <v>184000</v>
      </c>
      <c r="BA17063" s="138">
        <f t="shared" ca="1" si="267"/>
        <v>183999</v>
      </c>
      <c r="BB17063" s="138">
        <f t="shared" ca="1" si="268"/>
        <v>1</v>
      </c>
    </row>
    <row r="17064" spans="52:54" ht="15.75" customHeight="1">
      <c r="AZ17064" s="138">
        <f t="shared" ca="1" si="266"/>
        <v>377000</v>
      </c>
      <c r="BA17064" s="138">
        <f t="shared" ca="1" si="267"/>
        <v>376999</v>
      </c>
      <c r="BB17064" s="138">
        <f t="shared" ca="1" si="268"/>
        <v>1</v>
      </c>
    </row>
    <row r="17065" spans="52:54" ht="15.75" customHeight="1">
      <c r="AZ17065" s="138">
        <f t="shared" ca="1" si="266"/>
        <v>374000</v>
      </c>
      <c r="BA17065" s="138">
        <f t="shared" ca="1" si="267"/>
        <v>373999</v>
      </c>
      <c r="BB17065" s="138">
        <f t="shared" ca="1" si="268"/>
        <v>1</v>
      </c>
    </row>
    <row r="17066" spans="52:54" ht="15.75" customHeight="1">
      <c r="AZ17066" s="138">
        <f t="shared" ca="1" si="266"/>
        <v>265000</v>
      </c>
      <c r="BA17066" s="138">
        <f t="shared" ca="1" si="267"/>
        <v>264999</v>
      </c>
      <c r="BB17066" s="138">
        <f t="shared" ca="1" si="268"/>
        <v>1</v>
      </c>
    </row>
    <row r="17067" spans="52:54" ht="15.75" customHeight="1">
      <c r="AZ17067" s="138">
        <f t="shared" ca="1" si="266"/>
        <v>384000</v>
      </c>
      <c r="BA17067" s="138">
        <f t="shared" ca="1" si="267"/>
        <v>383999</v>
      </c>
      <c r="BB17067" s="138">
        <f t="shared" ca="1" si="268"/>
        <v>1</v>
      </c>
    </row>
    <row r="17068" spans="52:54" ht="15.75" customHeight="1">
      <c r="AZ17068" s="138">
        <f t="shared" ca="1" si="266"/>
        <v>232000</v>
      </c>
      <c r="BA17068" s="138">
        <f t="shared" ca="1" si="267"/>
        <v>231999</v>
      </c>
      <c r="BB17068" s="138">
        <f t="shared" ca="1" si="268"/>
        <v>1</v>
      </c>
    </row>
    <row r="17069" spans="52:54" ht="15.75" customHeight="1">
      <c r="AZ17069" s="138">
        <f t="shared" ca="1" si="266"/>
        <v>173000</v>
      </c>
      <c r="BA17069" s="138">
        <f t="shared" ca="1" si="267"/>
        <v>172999</v>
      </c>
      <c r="BB17069" s="138">
        <f t="shared" ca="1" si="268"/>
        <v>1</v>
      </c>
    </row>
    <row r="17070" spans="52:54" ht="15.75" customHeight="1">
      <c r="AZ17070" s="138">
        <f t="shared" ca="1" si="266"/>
        <v>208000</v>
      </c>
      <c r="BA17070" s="138">
        <f t="shared" ca="1" si="267"/>
        <v>207999</v>
      </c>
      <c r="BB17070" s="138">
        <f t="shared" ca="1" si="268"/>
        <v>1</v>
      </c>
    </row>
    <row r="17071" spans="52:54" ht="15.75" customHeight="1">
      <c r="AZ17071" s="138">
        <f t="shared" ca="1" si="266"/>
        <v>338000</v>
      </c>
      <c r="BA17071" s="138">
        <f t="shared" ca="1" si="267"/>
        <v>337999</v>
      </c>
      <c r="BB17071" s="138">
        <f t="shared" ca="1" si="268"/>
        <v>1</v>
      </c>
    </row>
    <row r="17072" spans="52:54" ht="15.75" customHeight="1">
      <c r="AZ17072" s="138">
        <f t="shared" ca="1" si="266"/>
        <v>222000</v>
      </c>
      <c r="BA17072" s="138">
        <f t="shared" ca="1" si="267"/>
        <v>221999</v>
      </c>
      <c r="BB17072" s="138">
        <f t="shared" ca="1" si="268"/>
        <v>1</v>
      </c>
    </row>
    <row r="17073" spans="52:54" ht="15.75" customHeight="1">
      <c r="AZ17073" s="138">
        <f t="shared" ca="1" si="266"/>
        <v>266000</v>
      </c>
      <c r="BA17073" s="138">
        <f t="shared" ca="1" si="267"/>
        <v>265999</v>
      </c>
      <c r="BB17073" s="138">
        <f t="shared" ca="1" si="268"/>
        <v>1</v>
      </c>
    </row>
    <row r="17074" spans="52:54" ht="15.75" customHeight="1">
      <c r="AZ17074" s="138">
        <f t="shared" ca="1" si="266"/>
        <v>174000</v>
      </c>
      <c r="BA17074" s="138">
        <f t="shared" ca="1" si="267"/>
        <v>173999</v>
      </c>
      <c r="BB17074" s="138">
        <f t="shared" ca="1" si="268"/>
        <v>1</v>
      </c>
    </row>
    <row r="17075" spans="52:54" ht="15.75" customHeight="1">
      <c r="AZ17075" s="138">
        <f t="shared" ca="1" si="266"/>
        <v>349000</v>
      </c>
      <c r="BA17075" s="138">
        <f t="shared" ca="1" si="267"/>
        <v>348999</v>
      </c>
      <c r="BB17075" s="138">
        <f t="shared" ca="1" si="268"/>
        <v>1</v>
      </c>
    </row>
    <row r="17076" spans="52:54" ht="15.75" customHeight="1">
      <c r="AZ17076" s="138">
        <f t="shared" ca="1" si="266"/>
        <v>335000</v>
      </c>
      <c r="BA17076" s="138">
        <f t="shared" ca="1" si="267"/>
        <v>334999</v>
      </c>
      <c r="BB17076" s="138">
        <f t="shared" ca="1" si="268"/>
        <v>1</v>
      </c>
    </row>
    <row r="17077" spans="52:54" ht="15.75" customHeight="1">
      <c r="AZ17077" s="138">
        <f t="shared" ca="1" si="266"/>
        <v>259000</v>
      </c>
      <c r="BA17077" s="138">
        <f t="shared" ca="1" si="267"/>
        <v>258999</v>
      </c>
      <c r="BB17077" s="138">
        <f t="shared" ca="1" si="268"/>
        <v>1</v>
      </c>
    </row>
    <row r="17078" spans="52:54" ht="15.75" customHeight="1">
      <c r="AZ17078" s="138">
        <f t="shared" ca="1" si="266"/>
        <v>307000</v>
      </c>
      <c r="BA17078" s="138">
        <f t="shared" ca="1" si="267"/>
        <v>306999</v>
      </c>
      <c r="BB17078" s="138">
        <f t="shared" ca="1" si="268"/>
        <v>1</v>
      </c>
    </row>
    <row r="17079" spans="52:54" ht="15.75" customHeight="1">
      <c r="AZ17079" s="138">
        <f t="shared" ca="1" si="266"/>
        <v>399000</v>
      </c>
      <c r="BA17079" s="138">
        <f t="shared" ca="1" si="267"/>
        <v>398999</v>
      </c>
      <c r="BB17079" s="138">
        <f t="shared" ca="1" si="268"/>
        <v>1</v>
      </c>
    </row>
    <row r="17080" spans="52:54" ht="15.75" customHeight="1">
      <c r="AZ17080" s="138">
        <f t="shared" ca="1" si="266"/>
        <v>196000</v>
      </c>
      <c r="BA17080" s="138">
        <f t="shared" ca="1" si="267"/>
        <v>195999</v>
      </c>
      <c r="BB17080" s="138">
        <f t="shared" ca="1" si="268"/>
        <v>1</v>
      </c>
    </row>
    <row r="17081" spans="52:54" ht="15.75" customHeight="1">
      <c r="AZ17081" s="138">
        <f t="shared" ca="1" si="266"/>
        <v>218000</v>
      </c>
      <c r="BA17081" s="138">
        <f t="shared" ca="1" si="267"/>
        <v>217999</v>
      </c>
      <c r="BB17081" s="138">
        <f t="shared" ca="1" si="268"/>
        <v>1</v>
      </c>
    </row>
    <row r="17082" spans="52:54" ht="15.75" customHeight="1">
      <c r="AZ17082" s="138">
        <f t="shared" ca="1" si="266"/>
        <v>152000</v>
      </c>
      <c r="BA17082" s="138">
        <f t="shared" ca="1" si="267"/>
        <v>151999</v>
      </c>
      <c r="BB17082" s="138">
        <f t="shared" ca="1" si="268"/>
        <v>1</v>
      </c>
    </row>
    <row r="17083" spans="52:54" ht="15.75" customHeight="1">
      <c r="AZ17083" s="138">
        <f t="shared" ca="1" si="266"/>
        <v>154000</v>
      </c>
      <c r="BA17083" s="138">
        <f t="shared" ca="1" si="267"/>
        <v>153999</v>
      </c>
      <c r="BB17083" s="138">
        <f t="shared" ca="1" si="268"/>
        <v>1</v>
      </c>
    </row>
    <row r="17084" spans="52:54" ht="15.75" customHeight="1">
      <c r="AZ17084" s="138">
        <f t="shared" ca="1" si="266"/>
        <v>391000</v>
      </c>
      <c r="BA17084" s="138">
        <f t="shared" ca="1" si="267"/>
        <v>390999</v>
      </c>
      <c r="BB17084" s="138">
        <f t="shared" ca="1" si="268"/>
        <v>1</v>
      </c>
    </row>
    <row r="17085" spans="52:54" ht="15.75" customHeight="1">
      <c r="AZ17085" s="138">
        <f t="shared" ca="1" si="266"/>
        <v>186000</v>
      </c>
      <c r="BA17085" s="138">
        <f t="shared" ca="1" si="267"/>
        <v>185999</v>
      </c>
      <c r="BB17085" s="138">
        <f t="shared" ca="1" si="268"/>
        <v>1</v>
      </c>
    </row>
    <row r="17086" spans="52:54" ht="15.75" customHeight="1">
      <c r="AZ17086" s="138">
        <f t="shared" ca="1" si="266"/>
        <v>128000</v>
      </c>
      <c r="BA17086" s="138">
        <f t="shared" ca="1" si="267"/>
        <v>127999</v>
      </c>
      <c r="BB17086" s="138">
        <f t="shared" ca="1" si="268"/>
        <v>1</v>
      </c>
    </row>
    <row r="17087" spans="52:54" ht="15.75" customHeight="1">
      <c r="AZ17087" s="138">
        <f t="shared" ca="1" si="266"/>
        <v>224000</v>
      </c>
      <c r="BA17087" s="138">
        <f t="shared" ca="1" si="267"/>
        <v>223999</v>
      </c>
      <c r="BB17087" s="138">
        <f t="shared" ca="1" si="268"/>
        <v>1</v>
      </c>
    </row>
    <row r="17088" spans="52:54" ht="15.75" customHeight="1">
      <c r="AZ17088" s="138">
        <f t="shared" ca="1" si="266"/>
        <v>272000</v>
      </c>
      <c r="BA17088" s="138">
        <f t="shared" ca="1" si="267"/>
        <v>271999</v>
      </c>
      <c r="BB17088" s="138">
        <f t="shared" ca="1" si="268"/>
        <v>1</v>
      </c>
    </row>
    <row r="17089" spans="52:54" ht="15.75" customHeight="1">
      <c r="AZ17089" s="138">
        <f t="shared" ref="AZ17089:AZ17343" ca="1" si="269">RANDBETWEEN(100,400)*1000</f>
        <v>163000</v>
      </c>
      <c r="BA17089" s="138">
        <f t="shared" ref="BA17089:BA17343" ca="1" si="270">+AZ17089-1</f>
        <v>162999</v>
      </c>
      <c r="BB17089" s="138">
        <f t="shared" ref="BB17089:BB17343" ca="1" si="271">+AZ17089-BA17089</f>
        <v>1</v>
      </c>
    </row>
    <row r="17090" spans="52:54" ht="15.75" customHeight="1">
      <c r="AZ17090" s="138">
        <f t="shared" ca="1" si="269"/>
        <v>269000</v>
      </c>
      <c r="BA17090" s="138">
        <f t="shared" ca="1" si="270"/>
        <v>268999</v>
      </c>
      <c r="BB17090" s="138">
        <f t="shared" ca="1" si="271"/>
        <v>1</v>
      </c>
    </row>
    <row r="17091" spans="52:54" ht="15.75" customHeight="1">
      <c r="AZ17091" s="138">
        <f t="shared" ca="1" si="269"/>
        <v>235000</v>
      </c>
      <c r="BA17091" s="138">
        <f t="shared" ca="1" si="270"/>
        <v>234999</v>
      </c>
      <c r="BB17091" s="138">
        <f t="shared" ca="1" si="271"/>
        <v>1</v>
      </c>
    </row>
    <row r="17092" spans="52:54" ht="15.75" customHeight="1">
      <c r="AZ17092" s="138">
        <f t="shared" ca="1" si="269"/>
        <v>341000</v>
      </c>
      <c r="BA17092" s="138">
        <f t="shared" ca="1" si="270"/>
        <v>340999</v>
      </c>
      <c r="BB17092" s="138">
        <f t="shared" ca="1" si="271"/>
        <v>1</v>
      </c>
    </row>
    <row r="17093" spans="52:54" ht="15.75" customHeight="1">
      <c r="AZ17093" s="138">
        <f t="shared" ca="1" si="269"/>
        <v>214000</v>
      </c>
      <c r="BA17093" s="138">
        <f t="shared" ca="1" si="270"/>
        <v>213999</v>
      </c>
      <c r="BB17093" s="138">
        <f t="shared" ca="1" si="271"/>
        <v>1</v>
      </c>
    </row>
    <row r="17094" spans="52:54" ht="15.75" customHeight="1">
      <c r="AZ17094" s="138">
        <f t="shared" ca="1" si="269"/>
        <v>381000</v>
      </c>
      <c r="BA17094" s="138">
        <f t="shared" ca="1" si="270"/>
        <v>380999</v>
      </c>
      <c r="BB17094" s="138">
        <f t="shared" ca="1" si="271"/>
        <v>1</v>
      </c>
    </row>
    <row r="17095" spans="52:54" ht="15.75" customHeight="1">
      <c r="AZ17095" s="138">
        <f t="shared" ca="1" si="269"/>
        <v>400000</v>
      </c>
      <c r="BA17095" s="138">
        <f t="shared" ca="1" si="270"/>
        <v>399999</v>
      </c>
      <c r="BB17095" s="138">
        <f t="shared" ca="1" si="271"/>
        <v>1</v>
      </c>
    </row>
    <row r="17096" spans="52:54" ht="15.75" customHeight="1">
      <c r="AZ17096" s="138">
        <f t="shared" ca="1" si="269"/>
        <v>354000</v>
      </c>
      <c r="BA17096" s="138">
        <f t="shared" ca="1" si="270"/>
        <v>353999</v>
      </c>
      <c r="BB17096" s="138">
        <f t="shared" ca="1" si="271"/>
        <v>1</v>
      </c>
    </row>
    <row r="17097" spans="52:54" ht="15.75" customHeight="1">
      <c r="AZ17097" s="138">
        <f t="shared" ca="1" si="269"/>
        <v>124000</v>
      </c>
      <c r="BA17097" s="138">
        <f t="shared" ca="1" si="270"/>
        <v>123999</v>
      </c>
      <c r="BB17097" s="138">
        <f t="shared" ca="1" si="271"/>
        <v>1</v>
      </c>
    </row>
    <row r="17098" spans="52:54" ht="15.75" customHeight="1">
      <c r="AZ17098" s="138">
        <f t="shared" ca="1" si="269"/>
        <v>195000</v>
      </c>
      <c r="BA17098" s="138">
        <f t="shared" ca="1" si="270"/>
        <v>194999</v>
      </c>
      <c r="BB17098" s="138">
        <f t="shared" ca="1" si="271"/>
        <v>1</v>
      </c>
    </row>
    <row r="17099" spans="52:54" ht="15.75" customHeight="1">
      <c r="AZ17099" s="138">
        <f t="shared" ca="1" si="269"/>
        <v>170000</v>
      </c>
      <c r="BA17099" s="138">
        <f t="shared" ca="1" si="270"/>
        <v>169999</v>
      </c>
      <c r="BB17099" s="138">
        <f t="shared" ca="1" si="271"/>
        <v>1</v>
      </c>
    </row>
    <row r="17100" spans="52:54" ht="15.75" customHeight="1">
      <c r="AZ17100" s="138">
        <f t="shared" ca="1" si="269"/>
        <v>272000</v>
      </c>
      <c r="BA17100" s="138">
        <f t="shared" ca="1" si="270"/>
        <v>271999</v>
      </c>
      <c r="BB17100" s="138">
        <f t="shared" ca="1" si="271"/>
        <v>1</v>
      </c>
    </row>
    <row r="17101" spans="52:54" ht="15.75" customHeight="1">
      <c r="AZ17101" s="138">
        <f t="shared" ca="1" si="269"/>
        <v>125000</v>
      </c>
      <c r="BA17101" s="138">
        <f t="shared" ca="1" si="270"/>
        <v>124999</v>
      </c>
      <c r="BB17101" s="138">
        <f t="shared" ca="1" si="271"/>
        <v>1</v>
      </c>
    </row>
    <row r="17102" spans="52:54" ht="15.75" customHeight="1">
      <c r="AZ17102" s="138">
        <f t="shared" ca="1" si="269"/>
        <v>248000</v>
      </c>
      <c r="BA17102" s="138">
        <f t="shared" ca="1" si="270"/>
        <v>247999</v>
      </c>
      <c r="BB17102" s="138">
        <f t="shared" ca="1" si="271"/>
        <v>1</v>
      </c>
    </row>
    <row r="17103" spans="52:54" ht="15.75" customHeight="1">
      <c r="AZ17103" s="138">
        <f t="shared" ca="1" si="269"/>
        <v>271000</v>
      </c>
      <c r="BA17103" s="138">
        <f t="shared" ca="1" si="270"/>
        <v>270999</v>
      </c>
      <c r="BB17103" s="138">
        <f t="shared" ca="1" si="271"/>
        <v>1</v>
      </c>
    </row>
    <row r="17104" spans="52:54" ht="15.75" customHeight="1">
      <c r="AZ17104" s="138">
        <f t="shared" ca="1" si="269"/>
        <v>258000</v>
      </c>
      <c r="BA17104" s="138">
        <f t="shared" ca="1" si="270"/>
        <v>257999</v>
      </c>
      <c r="BB17104" s="138">
        <f t="shared" ca="1" si="271"/>
        <v>1</v>
      </c>
    </row>
    <row r="17105" spans="52:54" ht="15.75" customHeight="1">
      <c r="AZ17105" s="138">
        <f t="shared" ca="1" si="269"/>
        <v>275000</v>
      </c>
      <c r="BA17105" s="138">
        <f t="shared" ca="1" si="270"/>
        <v>274999</v>
      </c>
      <c r="BB17105" s="138">
        <f t="shared" ca="1" si="271"/>
        <v>1</v>
      </c>
    </row>
    <row r="17106" spans="52:54" ht="15.75" customHeight="1">
      <c r="AZ17106" s="138">
        <f t="shared" ca="1" si="269"/>
        <v>210000</v>
      </c>
      <c r="BA17106" s="138">
        <f t="shared" ca="1" si="270"/>
        <v>209999</v>
      </c>
      <c r="BB17106" s="138">
        <f t="shared" ca="1" si="271"/>
        <v>1</v>
      </c>
    </row>
    <row r="17107" spans="52:54" ht="15.75" customHeight="1">
      <c r="AZ17107" s="138">
        <f t="shared" ca="1" si="269"/>
        <v>280000</v>
      </c>
      <c r="BA17107" s="138">
        <f t="shared" ca="1" si="270"/>
        <v>279999</v>
      </c>
      <c r="BB17107" s="138">
        <f t="shared" ca="1" si="271"/>
        <v>1</v>
      </c>
    </row>
    <row r="17108" spans="52:54" ht="15.75" customHeight="1">
      <c r="AZ17108" s="138">
        <f t="shared" ca="1" si="269"/>
        <v>232000</v>
      </c>
      <c r="BA17108" s="138">
        <f t="shared" ca="1" si="270"/>
        <v>231999</v>
      </c>
      <c r="BB17108" s="138">
        <f t="shared" ca="1" si="271"/>
        <v>1</v>
      </c>
    </row>
    <row r="17109" spans="52:54" ht="15.75" customHeight="1">
      <c r="AZ17109" s="138">
        <f t="shared" ca="1" si="269"/>
        <v>337000</v>
      </c>
      <c r="BA17109" s="138">
        <f t="shared" ca="1" si="270"/>
        <v>336999</v>
      </c>
      <c r="BB17109" s="138">
        <f t="shared" ca="1" si="271"/>
        <v>1</v>
      </c>
    </row>
    <row r="17110" spans="52:54" ht="15.75" customHeight="1">
      <c r="AZ17110" s="138">
        <f t="shared" ca="1" si="269"/>
        <v>131000</v>
      </c>
      <c r="BA17110" s="138">
        <f t="shared" ca="1" si="270"/>
        <v>130999</v>
      </c>
      <c r="BB17110" s="138">
        <f t="shared" ca="1" si="271"/>
        <v>1</v>
      </c>
    </row>
    <row r="17111" spans="52:54" ht="15.75" customHeight="1">
      <c r="AZ17111" s="138">
        <f t="shared" ca="1" si="269"/>
        <v>107000</v>
      </c>
      <c r="BA17111" s="138">
        <f t="shared" ca="1" si="270"/>
        <v>106999</v>
      </c>
      <c r="BB17111" s="138">
        <f t="shared" ca="1" si="271"/>
        <v>1</v>
      </c>
    </row>
    <row r="17112" spans="52:54" ht="15.75" customHeight="1">
      <c r="AZ17112" s="138">
        <f t="shared" ca="1" si="269"/>
        <v>309000</v>
      </c>
      <c r="BA17112" s="138">
        <f t="shared" ca="1" si="270"/>
        <v>308999</v>
      </c>
      <c r="BB17112" s="138">
        <f t="shared" ca="1" si="271"/>
        <v>1</v>
      </c>
    </row>
    <row r="17113" spans="52:54" ht="15.75" customHeight="1">
      <c r="AZ17113" s="138">
        <f t="shared" ca="1" si="269"/>
        <v>319000</v>
      </c>
      <c r="BA17113" s="138">
        <f t="shared" ca="1" si="270"/>
        <v>318999</v>
      </c>
      <c r="BB17113" s="138">
        <f t="shared" ca="1" si="271"/>
        <v>1</v>
      </c>
    </row>
    <row r="17114" spans="52:54" ht="15.75" customHeight="1">
      <c r="AZ17114" s="138">
        <f t="shared" ca="1" si="269"/>
        <v>287000</v>
      </c>
      <c r="BA17114" s="138">
        <f t="shared" ca="1" si="270"/>
        <v>286999</v>
      </c>
      <c r="BB17114" s="138">
        <f t="shared" ca="1" si="271"/>
        <v>1</v>
      </c>
    </row>
    <row r="17115" spans="52:54" ht="15.75" customHeight="1">
      <c r="AZ17115" s="138">
        <f t="shared" ca="1" si="269"/>
        <v>341000</v>
      </c>
      <c r="BA17115" s="138">
        <f t="shared" ca="1" si="270"/>
        <v>340999</v>
      </c>
      <c r="BB17115" s="138">
        <f t="shared" ca="1" si="271"/>
        <v>1</v>
      </c>
    </row>
    <row r="17116" spans="52:54" ht="15.75" customHeight="1">
      <c r="AZ17116" s="138">
        <f t="shared" ca="1" si="269"/>
        <v>191000</v>
      </c>
      <c r="BA17116" s="138">
        <f t="shared" ca="1" si="270"/>
        <v>190999</v>
      </c>
      <c r="BB17116" s="138">
        <f t="shared" ca="1" si="271"/>
        <v>1</v>
      </c>
    </row>
    <row r="17117" spans="52:54" ht="15.75" customHeight="1">
      <c r="AZ17117" s="138">
        <f t="shared" ca="1" si="269"/>
        <v>338000</v>
      </c>
      <c r="BA17117" s="138">
        <f t="shared" ca="1" si="270"/>
        <v>337999</v>
      </c>
      <c r="BB17117" s="138">
        <f t="shared" ca="1" si="271"/>
        <v>1</v>
      </c>
    </row>
    <row r="17118" spans="52:54" ht="15.75" customHeight="1">
      <c r="AZ17118" s="138">
        <f t="shared" ca="1" si="269"/>
        <v>166000</v>
      </c>
      <c r="BA17118" s="138">
        <f t="shared" ca="1" si="270"/>
        <v>165999</v>
      </c>
      <c r="BB17118" s="138">
        <f t="shared" ca="1" si="271"/>
        <v>1</v>
      </c>
    </row>
    <row r="17119" spans="52:54" ht="15.75" customHeight="1">
      <c r="AZ17119" s="138">
        <f t="shared" ca="1" si="269"/>
        <v>314000</v>
      </c>
      <c r="BA17119" s="138">
        <f t="shared" ca="1" si="270"/>
        <v>313999</v>
      </c>
      <c r="BB17119" s="138">
        <f t="shared" ca="1" si="271"/>
        <v>1</v>
      </c>
    </row>
    <row r="17120" spans="52:54" ht="15.75" customHeight="1">
      <c r="AZ17120" s="138">
        <f t="shared" ca="1" si="269"/>
        <v>153000</v>
      </c>
      <c r="BA17120" s="138">
        <f t="shared" ca="1" si="270"/>
        <v>152999</v>
      </c>
      <c r="BB17120" s="138">
        <f t="shared" ca="1" si="271"/>
        <v>1</v>
      </c>
    </row>
    <row r="17121" spans="52:54" ht="15.75" customHeight="1">
      <c r="AZ17121" s="138">
        <f t="shared" ca="1" si="269"/>
        <v>180000</v>
      </c>
      <c r="BA17121" s="138">
        <f t="shared" ca="1" si="270"/>
        <v>179999</v>
      </c>
      <c r="BB17121" s="138">
        <f t="shared" ca="1" si="271"/>
        <v>1</v>
      </c>
    </row>
    <row r="17122" spans="52:54" ht="15.75" customHeight="1">
      <c r="AZ17122" s="138">
        <f t="shared" ca="1" si="269"/>
        <v>124000</v>
      </c>
      <c r="BA17122" s="138">
        <f t="shared" ca="1" si="270"/>
        <v>123999</v>
      </c>
      <c r="BB17122" s="138">
        <f t="shared" ca="1" si="271"/>
        <v>1</v>
      </c>
    </row>
    <row r="17123" spans="52:54" ht="15.75" customHeight="1">
      <c r="AZ17123" s="138">
        <f t="shared" ca="1" si="269"/>
        <v>272000</v>
      </c>
      <c r="BA17123" s="138">
        <f t="shared" ca="1" si="270"/>
        <v>271999</v>
      </c>
      <c r="BB17123" s="138">
        <f t="shared" ca="1" si="271"/>
        <v>1</v>
      </c>
    </row>
    <row r="17124" spans="52:54" ht="15.75" customHeight="1">
      <c r="AZ17124" s="138">
        <f t="shared" ca="1" si="269"/>
        <v>262000</v>
      </c>
      <c r="BA17124" s="138">
        <f t="shared" ca="1" si="270"/>
        <v>261999</v>
      </c>
      <c r="BB17124" s="138">
        <f t="shared" ca="1" si="271"/>
        <v>1</v>
      </c>
    </row>
    <row r="17125" spans="52:54" ht="15.75" customHeight="1">
      <c r="AZ17125" s="138">
        <f t="shared" ca="1" si="269"/>
        <v>277000</v>
      </c>
      <c r="BA17125" s="138">
        <f t="shared" ca="1" si="270"/>
        <v>276999</v>
      </c>
      <c r="BB17125" s="138">
        <f t="shared" ca="1" si="271"/>
        <v>1</v>
      </c>
    </row>
    <row r="17126" spans="52:54" ht="15.75" customHeight="1">
      <c r="AZ17126" s="138">
        <f t="shared" ca="1" si="269"/>
        <v>398000</v>
      </c>
      <c r="BA17126" s="138">
        <f t="shared" ca="1" si="270"/>
        <v>397999</v>
      </c>
      <c r="BB17126" s="138">
        <f t="shared" ca="1" si="271"/>
        <v>1</v>
      </c>
    </row>
    <row r="17127" spans="52:54" ht="15.75" customHeight="1">
      <c r="AZ17127" s="138">
        <f t="shared" ca="1" si="269"/>
        <v>348000</v>
      </c>
      <c r="BA17127" s="138">
        <f t="shared" ca="1" si="270"/>
        <v>347999</v>
      </c>
      <c r="BB17127" s="138">
        <f t="shared" ca="1" si="271"/>
        <v>1</v>
      </c>
    </row>
    <row r="17128" spans="52:54" ht="15.75" customHeight="1">
      <c r="AZ17128" s="138">
        <f t="shared" ca="1" si="269"/>
        <v>132000</v>
      </c>
      <c r="BA17128" s="138">
        <f t="shared" ca="1" si="270"/>
        <v>131999</v>
      </c>
      <c r="BB17128" s="138">
        <f t="shared" ca="1" si="271"/>
        <v>1</v>
      </c>
    </row>
    <row r="17129" spans="52:54" ht="15.75" customHeight="1">
      <c r="AZ17129" s="138">
        <f t="shared" ca="1" si="269"/>
        <v>342000</v>
      </c>
      <c r="BA17129" s="138">
        <f t="shared" ca="1" si="270"/>
        <v>341999</v>
      </c>
      <c r="BB17129" s="138">
        <f t="shared" ca="1" si="271"/>
        <v>1</v>
      </c>
    </row>
    <row r="17130" spans="52:54" ht="15.75" customHeight="1">
      <c r="AZ17130" s="138">
        <f t="shared" ca="1" si="269"/>
        <v>399000</v>
      </c>
      <c r="BA17130" s="138">
        <f t="shared" ca="1" si="270"/>
        <v>398999</v>
      </c>
      <c r="BB17130" s="138">
        <f t="shared" ca="1" si="271"/>
        <v>1</v>
      </c>
    </row>
    <row r="17131" spans="52:54" ht="15.75" customHeight="1">
      <c r="AZ17131" s="138">
        <f t="shared" ca="1" si="269"/>
        <v>170000</v>
      </c>
      <c r="BA17131" s="138">
        <f t="shared" ca="1" si="270"/>
        <v>169999</v>
      </c>
      <c r="BB17131" s="138">
        <f t="shared" ca="1" si="271"/>
        <v>1</v>
      </c>
    </row>
    <row r="17132" spans="52:54" ht="15.75" customHeight="1">
      <c r="AZ17132" s="138">
        <f t="shared" ca="1" si="269"/>
        <v>302000</v>
      </c>
      <c r="BA17132" s="138">
        <f t="shared" ca="1" si="270"/>
        <v>301999</v>
      </c>
      <c r="BB17132" s="138">
        <f t="shared" ca="1" si="271"/>
        <v>1</v>
      </c>
    </row>
    <row r="17133" spans="52:54" ht="15.75" customHeight="1">
      <c r="AZ17133" s="138">
        <f t="shared" ca="1" si="269"/>
        <v>127000</v>
      </c>
      <c r="BA17133" s="138">
        <f t="shared" ca="1" si="270"/>
        <v>126999</v>
      </c>
      <c r="BB17133" s="138">
        <f t="shared" ca="1" si="271"/>
        <v>1</v>
      </c>
    </row>
    <row r="17134" spans="52:54" ht="15.75" customHeight="1">
      <c r="AZ17134" s="138">
        <f t="shared" ca="1" si="269"/>
        <v>171000</v>
      </c>
      <c r="BA17134" s="138">
        <f t="shared" ca="1" si="270"/>
        <v>170999</v>
      </c>
      <c r="BB17134" s="138">
        <f t="shared" ca="1" si="271"/>
        <v>1</v>
      </c>
    </row>
    <row r="17135" spans="52:54" ht="15.75" customHeight="1">
      <c r="AZ17135" s="138">
        <f t="shared" ca="1" si="269"/>
        <v>247000</v>
      </c>
      <c r="BA17135" s="138">
        <f t="shared" ca="1" si="270"/>
        <v>246999</v>
      </c>
      <c r="BB17135" s="138">
        <f t="shared" ca="1" si="271"/>
        <v>1</v>
      </c>
    </row>
    <row r="17136" spans="52:54" ht="15.75" customHeight="1">
      <c r="AZ17136" s="138">
        <f t="shared" ca="1" si="269"/>
        <v>394000</v>
      </c>
      <c r="BA17136" s="138">
        <f t="shared" ca="1" si="270"/>
        <v>393999</v>
      </c>
      <c r="BB17136" s="138">
        <f t="shared" ca="1" si="271"/>
        <v>1</v>
      </c>
    </row>
    <row r="17137" spans="52:54" ht="15.75" customHeight="1">
      <c r="AZ17137" s="138">
        <f t="shared" ca="1" si="269"/>
        <v>224000</v>
      </c>
      <c r="BA17137" s="138">
        <f t="shared" ca="1" si="270"/>
        <v>223999</v>
      </c>
      <c r="BB17137" s="138">
        <f t="shared" ca="1" si="271"/>
        <v>1</v>
      </c>
    </row>
    <row r="17138" spans="52:54" ht="15.75" customHeight="1">
      <c r="AZ17138" s="138">
        <f t="shared" ca="1" si="269"/>
        <v>238000</v>
      </c>
      <c r="BA17138" s="138">
        <f t="shared" ca="1" si="270"/>
        <v>237999</v>
      </c>
      <c r="BB17138" s="138">
        <f t="shared" ca="1" si="271"/>
        <v>1</v>
      </c>
    </row>
    <row r="17139" spans="52:54" ht="15.75" customHeight="1">
      <c r="AZ17139" s="138">
        <f t="shared" ca="1" si="269"/>
        <v>193000</v>
      </c>
      <c r="BA17139" s="138">
        <f t="shared" ca="1" si="270"/>
        <v>192999</v>
      </c>
      <c r="BB17139" s="138">
        <f t="shared" ca="1" si="271"/>
        <v>1</v>
      </c>
    </row>
    <row r="17140" spans="52:54" ht="15.75" customHeight="1">
      <c r="AZ17140" s="138">
        <f t="shared" ca="1" si="269"/>
        <v>363000</v>
      </c>
      <c r="BA17140" s="138">
        <f t="shared" ca="1" si="270"/>
        <v>362999</v>
      </c>
      <c r="BB17140" s="138">
        <f t="shared" ca="1" si="271"/>
        <v>1</v>
      </c>
    </row>
    <row r="17141" spans="52:54" ht="15.75" customHeight="1">
      <c r="AZ17141" s="138">
        <f t="shared" ca="1" si="269"/>
        <v>115000</v>
      </c>
      <c r="BA17141" s="138">
        <f t="shared" ca="1" si="270"/>
        <v>114999</v>
      </c>
      <c r="BB17141" s="138">
        <f t="shared" ca="1" si="271"/>
        <v>1</v>
      </c>
    </row>
    <row r="17142" spans="52:54" ht="15.75" customHeight="1">
      <c r="AZ17142" s="138">
        <f t="shared" ca="1" si="269"/>
        <v>149000</v>
      </c>
      <c r="BA17142" s="138">
        <f t="shared" ca="1" si="270"/>
        <v>148999</v>
      </c>
      <c r="BB17142" s="138">
        <f t="shared" ca="1" si="271"/>
        <v>1</v>
      </c>
    </row>
    <row r="17143" spans="52:54" ht="15.75" customHeight="1">
      <c r="AZ17143" s="138">
        <f t="shared" ca="1" si="269"/>
        <v>288000</v>
      </c>
      <c r="BA17143" s="138">
        <f t="shared" ca="1" si="270"/>
        <v>287999</v>
      </c>
      <c r="BB17143" s="138">
        <f t="shared" ca="1" si="271"/>
        <v>1</v>
      </c>
    </row>
    <row r="17144" spans="52:54" ht="15.75" customHeight="1">
      <c r="AZ17144" s="138">
        <f t="shared" ca="1" si="269"/>
        <v>106000</v>
      </c>
      <c r="BA17144" s="138">
        <f t="shared" ca="1" si="270"/>
        <v>105999</v>
      </c>
      <c r="BB17144" s="138">
        <f t="shared" ca="1" si="271"/>
        <v>1</v>
      </c>
    </row>
    <row r="17145" spans="52:54" ht="15.75" customHeight="1">
      <c r="AZ17145" s="138">
        <f t="shared" ca="1" si="269"/>
        <v>197000</v>
      </c>
      <c r="BA17145" s="138">
        <f t="shared" ca="1" si="270"/>
        <v>196999</v>
      </c>
      <c r="BB17145" s="138">
        <f t="shared" ca="1" si="271"/>
        <v>1</v>
      </c>
    </row>
    <row r="17146" spans="52:54" ht="15.75" customHeight="1">
      <c r="AZ17146" s="138">
        <f t="shared" ca="1" si="269"/>
        <v>345000</v>
      </c>
      <c r="BA17146" s="138">
        <f t="shared" ca="1" si="270"/>
        <v>344999</v>
      </c>
      <c r="BB17146" s="138">
        <f t="shared" ca="1" si="271"/>
        <v>1</v>
      </c>
    </row>
    <row r="17147" spans="52:54" ht="15.75" customHeight="1">
      <c r="AZ17147" s="138">
        <f t="shared" ca="1" si="269"/>
        <v>106000</v>
      </c>
      <c r="BA17147" s="138">
        <f t="shared" ca="1" si="270"/>
        <v>105999</v>
      </c>
      <c r="BB17147" s="138">
        <f t="shared" ca="1" si="271"/>
        <v>1</v>
      </c>
    </row>
    <row r="17148" spans="52:54" ht="15.75" customHeight="1">
      <c r="AZ17148" s="138">
        <f t="shared" ca="1" si="269"/>
        <v>313000</v>
      </c>
      <c r="BA17148" s="138">
        <f t="shared" ca="1" si="270"/>
        <v>312999</v>
      </c>
      <c r="BB17148" s="138">
        <f t="shared" ca="1" si="271"/>
        <v>1</v>
      </c>
    </row>
    <row r="17149" spans="52:54" ht="15.75" customHeight="1">
      <c r="AZ17149" s="138">
        <f t="shared" ca="1" si="269"/>
        <v>280000</v>
      </c>
      <c r="BA17149" s="138">
        <f t="shared" ca="1" si="270"/>
        <v>279999</v>
      </c>
      <c r="BB17149" s="138">
        <f t="shared" ca="1" si="271"/>
        <v>1</v>
      </c>
    </row>
    <row r="17150" spans="52:54" ht="15.75" customHeight="1">
      <c r="AZ17150" s="138">
        <f t="shared" ca="1" si="269"/>
        <v>103000</v>
      </c>
      <c r="BA17150" s="138">
        <f t="shared" ca="1" si="270"/>
        <v>102999</v>
      </c>
      <c r="BB17150" s="138">
        <f t="shared" ca="1" si="271"/>
        <v>1</v>
      </c>
    </row>
    <row r="17151" spans="52:54" ht="15.75" customHeight="1">
      <c r="AZ17151" s="138">
        <f t="shared" ca="1" si="269"/>
        <v>158000</v>
      </c>
      <c r="BA17151" s="138">
        <f t="shared" ca="1" si="270"/>
        <v>157999</v>
      </c>
      <c r="BB17151" s="138">
        <f t="shared" ca="1" si="271"/>
        <v>1</v>
      </c>
    </row>
    <row r="17152" spans="52:54" ht="15.75" customHeight="1">
      <c r="AZ17152" s="138">
        <f t="shared" ca="1" si="269"/>
        <v>334000</v>
      </c>
      <c r="BA17152" s="138">
        <f t="shared" ca="1" si="270"/>
        <v>333999</v>
      </c>
      <c r="BB17152" s="138">
        <f t="shared" ca="1" si="271"/>
        <v>1</v>
      </c>
    </row>
    <row r="17153" spans="52:54" ht="15.75" customHeight="1">
      <c r="AZ17153" s="138">
        <f t="shared" ca="1" si="269"/>
        <v>340000</v>
      </c>
      <c r="BA17153" s="138">
        <f t="shared" ca="1" si="270"/>
        <v>339999</v>
      </c>
      <c r="BB17153" s="138">
        <f t="shared" ca="1" si="271"/>
        <v>1</v>
      </c>
    </row>
    <row r="17154" spans="52:54" ht="15.75" customHeight="1">
      <c r="AZ17154" s="138">
        <f t="shared" ca="1" si="269"/>
        <v>230000</v>
      </c>
      <c r="BA17154" s="138">
        <f t="shared" ca="1" si="270"/>
        <v>229999</v>
      </c>
      <c r="BB17154" s="138">
        <f t="shared" ca="1" si="271"/>
        <v>1</v>
      </c>
    </row>
    <row r="17155" spans="52:54" ht="15.75" customHeight="1">
      <c r="AZ17155" s="138">
        <f t="shared" ca="1" si="269"/>
        <v>176000</v>
      </c>
      <c r="BA17155" s="138">
        <f t="shared" ca="1" si="270"/>
        <v>175999</v>
      </c>
      <c r="BB17155" s="138">
        <f t="shared" ca="1" si="271"/>
        <v>1</v>
      </c>
    </row>
    <row r="17156" spans="52:54" ht="15.75" customHeight="1">
      <c r="AZ17156" s="138">
        <f t="shared" ca="1" si="269"/>
        <v>139000</v>
      </c>
      <c r="BA17156" s="138">
        <f t="shared" ca="1" si="270"/>
        <v>138999</v>
      </c>
      <c r="BB17156" s="138">
        <f t="shared" ca="1" si="271"/>
        <v>1</v>
      </c>
    </row>
    <row r="17157" spans="52:54" ht="15.75" customHeight="1">
      <c r="AZ17157" s="138">
        <f t="shared" ca="1" si="269"/>
        <v>106000</v>
      </c>
      <c r="BA17157" s="138">
        <f t="shared" ca="1" si="270"/>
        <v>105999</v>
      </c>
      <c r="BB17157" s="138">
        <f t="shared" ca="1" si="271"/>
        <v>1</v>
      </c>
    </row>
    <row r="17158" spans="52:54" ht="15.75" customHeight="1">
      <c r="AZ17158" s="138">
        <f t="shared" ca="1" si="269"/>
        <v>143000</v>
      </c>
      <c r="BA17158" s="138">
        <f t="shared" ca="1" si="270"/>
        <v>142999</v>
      </c>
      <c r="BB17158" s="138">
        <f t="shared" ca="1" si="271"/>
        <v>1</v>
      </c>
    </row>
    <row r="17159" spans="52:54" ht="15.75" customHeight="1">
      <c r="AZ17159" s="138">
        <f t="shared" ca="1" si="269"/>
        <v>277000</v>
      </c>
      <c r="BA17159" s="138">
        <f t="shared" ca="1" si="270"/>
        <v>276999</v>
      </c>
      <c r="BB17159" s="138">
        <f t="shared" ca="1" si="271"/>
        <v>1</v>
      </c>
    </row>
    <row r="17160" spans="52:54" ht="15.75" customHeight="1">
      <c r="AZ17160" s="138">
        <f t="shared" ca="1" si="269"/>
        <v>128000</v>
      </c>
      <c r="BA17160" s="138">
        <f t="shared" ca="1" si="270"/>
        <v>127999</v>
      </c>
      <c r="BB17160" s="138">
        <f t="shared" ca="1" si="271"/>
        <v>1</v>
      </c>
    </row>
    <row r="17161" spans="52:54" ht="15.75" customHeight="1">
      <c r="AZ17161" s="138">
        <f t="shared" ca="1" si="269"/>
        <v>346000</v>
      </c>
      <c r="BA17161" s="138">
        <f t="shared" ca="1" si="270"/>
        <v>345999</v>
      </c>
      <c r="BB17161" s="138">
        <f t="shared" ca="1" si="271"/>
        <v>1</v>
      </c>
    </row>
    <row r="17162" spans="52:54" ht="15.75" customHeight="1">
      <c r="AZ17162" s="138">
        <f t="shared" ca="1" si="269"/>
        <v>222000</v>
      </c>
      <c r="BA17162" s="138">
        <f t="shared" ca="1" si="270"/>
        <v>221999</v>
      </c>
      <c r="BB17162" s="138">
        <f t="shared" ca="1" si="271"/>
        <v>1</v>
      </c>
    </row>
    <row r="17163" spans="52:54" ht="15.75" customHeight="1">
      <c r="AZ17163" s="138">
        <f t="shared" ca="1" si="269"/>
        <v>208000</v>
      </c>
      <c r="BA17163" s="138">
        <f t="shared" ca="1" si="270"/>
        <v>207999</v>
      </c>
      <c r="BB17163" s="138">
        <f t="shared" ca="1" si="271"/>
        <v>1</v>
      </c>
    </row>
    <row r="17164" spans="52:54" ht="15.75" customHeight="1">
      <c r="AZ17164" s="138">
        <f t="shared" ca="1" si="269"/>
        <v>287000</v>
      </c>
      <c r="BA17164" s="138">
        <f t="shared" ca="1" si="270"/>
        <v>286999</v>
      </c>
      <c r="BB17164" s="138">
        <f t="shared" ca="1" si="271"/>
        <v>1</v>
      </c>
    </row>
    <row r="17165" spans="52:54" ht="15.75" customHeight="1">
      <c r="AZ17165" s="138">
        <f t="shared" ca="1" si="269"/>
        <v>144000</v>
      </c>
      <c r="BA17165" s="138">
        <f t="shared" ca="1" si="270"/>
        <v>143999</v>
      </c>
      <c r="BB17165" s="138">
        <f t="shared" ca="1" si="271"/>
        <v>1</v>
      </c>
    </row>
    <row r="17166" spans="52:54" ht="15.75" customHeight="1">
      <c r="AZ17166" s="138">
        <f t="shared" ca="1" si="269"/>
        <v>332000</v>
      </c>
      <c r="BA17166" s="138">
        <f t="shared" ca="1" si="270"/>
        <v>331999</v>
      </c>
      <c r="BB17166" s="138">
        <f t="shared" ca="1" si="271"/>
        <v>1</v>
      </c>
    </row>
    <row r="17167" spans="52:54" ht="15.75" customHeight="1">
      <c r="AZ17167" s="138">
        <f t="shared" ca="1" si="269"/>
        <v>392000</v>
      </c>
      <c r="BA17167" s="138">
        <f t="shared" ca="1" si="270"/>
        <v>391999</v>
      </c>
      <c r="BB17167" s="138">
        <f t="shared" ca="1" si="271"/>
        <v>1</v>
      </c>
    </row>
    <row r="17168" spans="52:54" ht="15.75" customHeight="1">
      <c r="AZ17168" s="138">
        <f t="shared" ca="1" si="269"/>
        <v>124000</v>
      </c>
      <c r="BA17168" s="138">
        <f t="shared" ca="1" si="270"/>
        <v>123999</v>
      </c>
      <c r="BB17168" s="138">
        <f t="shared" ca="1" si="271"/>
        <v>1</v>
      </c>
    </row>
    <row r="17169" spans="52:54" ht="15.75" customHeight="1">
      <c r="AZ17169" s="138">
        <f t="shared" ca="1" si="269"/>
        <v>210000</v>
      </c>
      <c r="BA17169" s="138">
        <f t="shared" ca="1" si="270"/>
        <v>209999</v>
      </c>
      <c r="BB17169" s="138">
        <f t="shared" ca="1" si="271"/>
        <v>1</v>
      </c>
    </row>
    <row r="17170" spans="52:54" ht="15.75" customHeight="1">
      <c r="AZ17170" s="138">
        <f t="shared" ca="1" si="269"/>
        <v>212000</v>
      </c>
      <c r="BA17170" s="138">
        <f t="shared" ca="1" si="270"/>
        <v>211999</v>
      </c>
      <c r="BB17170" s="138">
        <f t="shared" ca="1" si="271"/>
        <v>1</v>
      </c>
    </row>
    <row r="17171" spans="52:54" ht="15.75" customHeight="1">
      <c r="AZ17171" s="138">
        <f t="shared" ca="1" si="269"/>
        <v>254000</v>
      </c>
      <c r="BA17171" s="138">
        <f t="shared" ca="1" si="270"/>
        <v>253999</v>
      </c>
      <c r="BB17171" s="138">
        <f t="shared" ca="1" si="271"/>
        <v>1</v>
      </c>
    </row>
    <row r="17172" spans="52:54" ht="15.75" customHeight="1">
      <c r="AZ17172" s="138">
        <f t="shared" ca="1" si="269"/>
        <v>255000</v>
      </c>
      <c r="BA17172" s="138">
        <f t="shared" ca="1" si="270"/>
        <v>254999</v>
      </c>
      <c r="BB17172" s="138">
        <f t="shared" ca="1" si="271"/>
        <v>1</v>
      </c>
    </row>
    <row r="17173" spans="52:54" ht="15.75" customHeight="1">
      <c r="AZ17173" s="138">
        <f t="shared" ca="1" si="269"/>
        <v>298000</v>
      </c>
      <c r="BA17173" s="138">
        <f t="shared" ca="1" si="270"/>
        <v>297999</v>
      </c>
      <c r="BB17173" s="138">
        <f t="shared" ca="1" si="271"/>
        <v>1</v>
      </c>
    </row>
    <row r="17174" spans="52:54" ht="15.75" customHeight="1">
      <c r="AZ17174" s="138">
        <f t="shared" ca="1" si="269"/>
        <v>348000</v>
      </c>
      <c r="BA17174" s="138">
        <f t="shared" ca="1" si="270"/>
        <v>347999</v>
      </c>
      <c r="BB17174" s="138">
        <f t="shared" ca="1" si="271"/>
        <v>1</v>
      </c>
    </row>
    <row r="17175" spans="52:54" ht="15.75" customHeight="1">
      <c r="AZ17175" s="138">
        <f t="shared" ca="1" si="269"/>
        <v>332000</v>
      </c>
      <c r="BA17175" s="138">
        <f t="shared" ca="1" si="270"/>
        <v>331999</v>
      </c>
      <c r="BB17175" s="138">
        <f t="shared" ca="1" si="271"/>
        <v>1</v>
      </c>
    </row>
    <row r="17176" spans="52:54" ht="15.75" customHeight="1">
      <c r="AZ17176" s="138">
        <f t="shared" ca="1" si="269"/>
        <v>106000</v>
      </c>
      <c r="BA17176" s="138">
        <f t="shared" ca="1" si="270"/>
        <v>105999</v>
      </c>
      <c r="BB17176" s="138">
        <f t="shared" ca="1" si="271"/>
        <v>1</v>
      </c>
    </row>
    <row r="17177" spans="52:54" ht="15.75" customHeight="1">
      <c r="AZ17177" s="138">
        <f t="shared" ca="1" si="269"/>
        <v>230000</v>
      </c>
      <c r="BA17177" s="138">
        <f t="shared" ca="1" si="270"/>
        <v>229999</v>
      </c>
      <c r="BB17177" s="138">
        <f t="shared" ca="1" si="271"/>
        <v>1</v>
      </c>
    </row>
    <row r="17178" spans="52:54" ht="15.75" customHeight="1">
      <c r="AZ17178" s="138">
        <f t="shared" ca="1" si="269"/>
        <v>384000</v>
      </c>
      <c r="BA17178" s="138">
        <f t="shared" ca="1" si="270"/>
        <v>383999</v>
      </c>
      <c r="BB17178" s="138">
        <f t="shared" ca="1" si="271"/>
        <v>1</v>
      </c>
    </row>
    <row r="17179" spans="52:54" ht="15.75" customHeight="1">
      <c r="AZ17179" s="138">
        <f t="shared" ca="1" si="269"/>
        <v>136000</v>
      </c>
      <c r="BA17179" s="138">
        <f t="shared" ca="1" si="270"/>
        <v>135999</v>
      </c>
      <c r="BB17179" s="138">
        <f t="shared" ca="1" si="271"/>
        <v>1</v>
      </c>
    </row>
    <row r="17180" spans="52:54" ht="15.75" customHeight="1">
      <c r="AZ17180" s="138">
        <f t="shared" ca="1" si="269"/>
        <v>203000</v>
      </c>
      <c r="BA17180" s="138">
        <f t="shared" ca="1" si="270"/>
        <v>202999</v>
      </c>
      <c r="BB17180" s="138">
        <f t="shared" ca="1" si="271"/>
        <v>1</v>
      </c>
    </row>
    <row r="17181" spans="52:54" ht="15.75" customHeight="1">
      <c r="AZ17181" s="138">
        <f t="shared" ca="1" si="269"/>
        <v>102000</v>
      </c>
      <c r="BA17181" s="138">
        <f t="shared" ca="1" si="270"/>
        <v>101999</v>
      </c>
      <c r="BB17181" s="138">
        <f t="shared" ca="1" si="271"/>
        <v>1</v>
      </c>
    </row>
    <row r="17182" spans="52:54" ht="15.75" customHeight="1">
      <c r="AZ17182" s="138">
        <f t="shared" ca="1" si="269"/>
        <v>392000</v>
      </c>
      <c r="BA17182" s="138">
        <f t="shared" ca="1" si="270"/>
        <v>391999</v>
      </c>
      <c r="BB17182" s="138">
        <f t="shared" ca="1" si="271"/>
        <v>1</v>
      </c>
    </row>
    <row r="17183" spans="52:54" ht="15.75" customHeight="1">
      <c r="AZ17183" s="138">
        <f t="shared" ca="1" si="269"/>
        <v>290000</v>
      </c>
      <c r="BA17183" s="138">
        <f t="shared" ca="1" si="270"/>
        <v>289999</v>
      </c>
      <c r="BB17183" s="138">
        <f t="shared" ca="1" si="271"/>
        <v>1</v>
      </c>
    </row>
    <row r="17184" spans="52:54" ht="15.75" customHeight="1">
      <c r="AZ17184" s="138">
        <f t="shared" ca="1" si="269"/>
        <v>347000</v>
      </c>
      <c r="BA17184" s="138">
        <f t="shared" ca="1" si="270"/>
        <v>346999</v>
      </c>
      <c r="BB17184" s="138">
        <f t="shared" ca="1" si="271"/>
        <v>1</v>
      </c>
    </row>
    <row r="17185" spans="52:54" ht="15.75" customHeight="1">
      <c r="AZ17185" s="138">
        <f t="shared" ca="1" si="269"/>
        <v>262000</v>
      </c>
      <c r="BA17185" s="138">
        <f t="shared" ca="1" si="270"/>
        <v>261999</v>
      </c>
      <c r="BB17185" s="138">
        <f t="shared" ca="1" si="271"/>
        <v>1</v>
      </c>
    </row>
    <row r="17186" spans="52:54" ht="15.75" customHeight="1">
      <c r="AZ17186" s="138">
        <f t="shared" ca="1" si="269"/>
        <v>157000</v>
      </c>
      <c r="BA17186" s="138">
        <f t="shared" ca="1" si="270"/>
        <v>156999</v>
      </c>
      <c r="BB17186" s="138">
        <f t="shared" ca="1" si="271"/>
        <v>1</v>
      </c>
    </row>
    <row r="17187" spans="52:54" ht="15.75" customHeight="1">
      <c r="AZ17187" s="138">
        <f t="shared" ca="1" si="269"/>
        <v>152000</v>
      </c>
      <c r="BA17187" s="138">
        <f t="shared" ca="1" si="270"/>
        <v>151999</v>
      </c>
      <c r="BB17187" s="138">
        <f t="shared" ca="1" si="271"/>
        <v>1</v>
      </c>
    </row>
    <row r="17188" spans="52:54" ht="15.75" customHeight="1">
      <c r="AZ17188" s="138">
        <f t="shared" ca="1" si="269"/>
        <v>330000</v>
      </c>
      <c r="BA17188" s="138">
        <f t="shared" ca="1" si="270"/>
        <v>329999</v>
      </c>
      <c r="BB17188" s="138">
        <f t="shared" ca="1" si="271"/>
        <v>1</v>
      </c>
    </row>
    <row r="17189" spans="52:54" ht="15.75" customHeight="1">
      <c r="AZ17189" s="138">
        <f t="shared" ca="1" si="269"/>
        <v>344000</v>
      </c>
      <c r="BA17189" s="138">
        <f t="shared" ca="1" si="270"/>
        <v>343999</v>
      </c>
      <c r="BB17189" s="138">
        <f t="shared" ca="1" si="271"/>
        <v>1</v>
      </c>
    </row>
    <row r="17190" spans="52:54" ht="15.75" customHeight="1">
      <c r="AZ17190" s="138">
        <f t="shared" ca="1" si="269"/>
        <v>335000</v>
      </c>
      <c r="BA17190" s="138">
        <f t="shared" ca="1" si="270"/>
        <v>334999</v>
      </c>
      <c r="BB17190" s="138">
        <f t="shared" ca="1" si="271"/>
        <v>1</v>
      </c>
    </row>
    <row r="17191" spans="52:54" ht="15.75" customHeight="1">
      <c r="AZ17191" s="138">
        <f t="shared" ca="1" si="269"/>
        <v>112000</v>
      </c>
      <c r="BA17191" s="138">
        <f t="shared" ca="1" si="270"/>
        <v>111999</v>
      </c>
      <c r="BB17191" s="138">
        <f t="shared" ca="1" si="271"/>
        <v>1</v>
      </c>
    </row>
    <row r="17192" spans="52:54" ht="15.75" customHeight="1">
      <c r="AZ17192" s="138">
        <f t="shared" ca="1" si="269"/>
        <v>258000</v>
      </c>
      <c r="BA17192" s="138">
        <f t="shared" ca="1" si="270"/>
        <v>257999</v>
      </c>
      <c r="BB17192" s="138">
        <f t="shared" ca="1" si="271"/>
        <v>1</v>
      </c>
    </row>
    <row r="17193" spans="52:54" ht="15.75" customHeight="1">
      <c r="AZ17193" s="138">
        <f t="shared" ca="1" si="269"/>
        <v>349000</v>
      </c>
      <c r="BA17193" s="138">
        <f t="shared" ca="1" si="270"/>
        <v>348999</v>
      </c>
      <c r="BB17193" s="138">
        <f t="shared" ca="1" si="271"/>
        <v>1</v>
      </c>
    </row>
    <row r="17194" spans="52:54" ht="15.75" customHeight="1">
      <c r="AZ17194" s="138">
        <f t="shared" ca="1" si="269"/>
        <v>364000</v>
      </c>
      <c r="BA17194" s="138">
        <f t="shared" ca="1" si="270"/>
        <v>363999</v>
      </c>
      <c r="BB17194" s="138">
        <f t="shared" ca="1" si="271"/>
        <v>1</v>
      </c>
    </row>
    <row r="17195" spans="52:54" ht="15.75" customHeight="1">
      <c r="AZ17195" s="138">
        <f t="shared" ca="1" si="269"/>
        <v>148000</v>
      </c>
      <c r="BA17195" s="138">
        <f t="shared" ca="1" si="270"/>
        <v>147999</v>
      </c>
      <c r="BB17195" s="138">
        <f t="shared" ca="1" si="271"/>
        <v>1</v>
      </c>
    </row>
    <row r="17196" spans="52:54" ht="15.75" customHeight="1">
      <c r="AZ17196" s="138">
        <f t="shared" ca="1" si="269"/>
        <v>390000</v>
      </c>
      <c r="BA17196" s="138">
        <f t="shared" ca="1" si="270"/>
        <v>389999</v>
      </c>
      <c r="BB17196" s="138">
        <f t="shared" ca="1" si="271"/>
        <v>1</v>
      </c>
    </row>
    <row r="17197" spans="52:54" ht="15.75" customHeight="1">
      <c r="AZ17197" s="138">
        <f t="shared" ca="1" si="269"/>
        <v>112000</v>
      </c>
      <c r="BA17197" s="138">
        <f t="shared" ca="1" si="270"/>
        <v>111999</v>
      </c>
      <c r="BB17197" s="138">
        <f t="shared" ca="1" si="271"/>
        <v>1</v>
      </c>
    </row>
    <row r="17198" spans="52:54" ht="15.75" customHeight="1">
      <c r="AZ17198" s="138">
        <f t="shared" ca="1" si="269"/>
        <v>145000</v>
      </c>
      <c r="BA17198" s="138">
        <f t="shared" ca="1" si="270"/>
        <v>144999</v>
      </c>
      <c r="BB17198" s="138">
        <f t="shared" ca="1" si="271"/>
        <v>1</v>
      </c>
    </row>
    <row r="17199" spans="52:54" ht="15.75" customHeight="1">
      <c r="AZ17199" s="138">
        <f t="shared" ca="1" si="269"/>
        <v>274000</v>
      </c>
      <c r="BA17199" s="138">
        <f t="shared" ca="1" si="270"/>
        <v>273999</v>
      </c>
      <c r="BB17199" s="138">
        <f t="shared" ca="1" si="271"/>
        <v>1</v>
      </c>
    </row>
    <row r="17200" spans="52:54" ht="15.75" customHeight="1">
      <c r="AZ17200" s="138">
        <f t="shared" ca="1" si="269"/>
        <v>306000</v>
      </c>
      <c r="BA17200" s="138">
        <f t="shared" ca="1" si="270"/>
        <v>305999</v>
      </c>
      <c r="BB17200" s="138">
        <f t="shared" ca="1" si="271"/>
        <v>1</v>
      </c>
    </row>
    <row r="17201" spans="52:54" ht="15.75" customHeight="1">
      <c r="AZ17201" s="138">
        <f t="shared" ca="1" si="269"/>
        <v>236000</v>
      </c>
      <c r="BA17201" s="138">
        <f t="shared" ca="1" si="270"/>
        <v>235999</v>
      </c>
      <c r="BB17201" s="138">
        <f t="shared" ca="1" si="271"/>
        <v>1</v>
      </c>
    </row>
    <row r="17202" spans="52:54" ht="15.75" customHeight="1">
      <c r="AZ17202" s="138">
        <f t="shared" ca="1" si="269"/>
        <v>159000</v>
      </c>
      <c r="BA17202" s="138">
        <f t="shared" ca="1" si="270"/>
        <v>158999</v>
      </c>
      <c r="BB17202" s="138">
        <f t="shared" ca="1" si="271"/>
        <v>1</v>
      </c>
    </row>
    <row r="17203" spans="52:54" ht="15.75" customHeight="1">
      <c r="AZ17203" s="138">
        <f t="shared" ca="1" si="269"/>
        <v>284000</v>
      </c>
      <c r="BA17203" s="138">
        <f t="shared" ca="1" si="270"/>
        <v>283999</v>
      </c>
      <c r="BB17203" s="138">
        <f t="shared" ca="1" si="271"/>
        <v>1</v>
      </c>
    </row>
    <row r="17204" spans="52:54" ht="15.75" customHeight="1">
      <c r="AZ17204" s="138">
        <f t="shared" ca="1" si="269"/>
        <v>194000</v>
      </c>
      <c r="BA17204" s="138">
        <f t="shared" ca="1" si="270"/>
        <v>193999</v>
      </c>
      <c r="BB17204" s="138">
        <f t="shared" ca="1" si="271"/>
        <v>1</v>
      </c>
    </row>
    <row r="17205" spans="52:54" ht="15.75" customHeight="1">
      <c r="AZ17205" s="138">
        <f t="shared" ca="1" si="269"/>
        <v>199000</v>
      </c>
      <c r="BA17205" s="138">
        <f t="shared" ca="1" si="270"/>
        <v>198999</v>
      </c>
      <c r="BB17205" s="138">
        <f t="shared" ca="1" si="271"/>
        <v>1</v>
      </c>
    </row>
    <row r="17206" spans="52:54" ht="15.75" customHeight="1">
      <c r="AZ17206" s="138">
        <f t="shared" ca="1" si="269"/>
        <v>327000</v>
      </c>
      <c r="BA17206" s="138">
        <f t="shared" ca="1" si="270"/>
        <v>326999</v>
      </c>
      <c r="BB17206" s="138">
        <f t="shared" ca="1" si="271"/>
        <v>1</v>
      </c>
    </row>
    <row r="17207" spans="52:54" ht="15.75" customHeight="1">
      <c r="AZ17207" s="138">
        <f t="shared" ca="1" si="269"/>
        <v>363000</v>
      </c>
      <c r="BA17207" s="138">
        <f t="shared" ca="1" si="270"/>
        <v>362999</v>
      </c>
      <c r="BB17207" s="138">
        <f t="shared" ca="1" si="271"/>
        <v>1</v>
      </c>
    </row>
    <row r="17208" spans="52:54" ht="15.75" customHeight="1">
      <c r="AZ17208" s="138">
        <f t="shared" ca="1" si="269"/>
        <v>373000</v>
      </c>
      <c r="BA17208" s="138">
        <f t="shared" ca="1" si="270"/>
        <v>372999</v>
      </c>
      <c r="BB17208" s="138">
        <f t="shared" ca="1" si="271"/>
        <v>1</v>
      </c>
    </row>
    <row r="17209" spans="52:54" ht="15.75" customHeight="1">
      <c r="AZ17209" s="138">
        <f t="shared" ca="1" si="269"/>
        <v>289000</v>
      </c>
      <c r="BA17209" s="138">
        <f t="shared" ca="1" si="270"/>
        <v>288999</v>
      </c>
      <c r="BB17209" s="138">
        <f t="shared" ca="1" si="271"/>
        <v>1</v>
      </c>
    </row>
    <row r="17210" spans="52:54" ht="15.75" customHeight="1">
      <c r="AZ17210" s="138">
        <f t="shared" ca="1" si="269"/>
        <v>255000</v>
      </c>
      <c r="BA17210" s="138">
        <f t="shared" ca="1" si="270"/>
        <v>254999</v>
      </c>
      <c r="BB17210" s="138">
        <f t="shared" ca="1" si="271"/>
        <v>1</v>
      </c>
    </row>
    <row r="17211" spans="52:54" ht="15.75" customHeight="1">
      <c r="AZ17211" s="138">
        <f t="shared" ca="1" si="269"/>
        <v>138000</v>
      </c>
      <c r="BA17211" s="138">
        <f t="shared" ca="1" si="270"/>
        <v>137999</v>
      </c>
      <c r="BB17211" s="138">
        <f t="shared" ca="1" si="271"/>
        <v>1</v>
      </c>
    </row>
    <row r="17212" spans="52:54" ht="15.75" customHeight="1">
      <c r="AZ17212" s="138">
        <f t="shared" ca="1" si="269"/>
        <v>305000</v>
      </c>
      <c r="BA17212" s="138">
        <f t="shared" ca="1" si="270"/>
        <v>304999</v>
      </c>
      <c r="BB17212" s="138">
        <f t="shared" ca="1" si="271"/>
        <v>1</v>
      </c>
    </row>
    <row r="17213" spans="52:54" ht="15.75" customHeight="1">
      <c r="AZ17213" s="138">
        <f t="shared" ca="1" si="269"/>
        <v>342000</v>
      </c>
      <c r="BA17213" s="138">
        <f t="shared" ca="1" si="270"/>
        <v>341999</v>
      </c>
      <c r="BB17213" s="138">
        <f t="shared" ca="1" si="271"/>
        <v>1</v>
      </c>
    </row>
    <row r="17214" spans="52:54" ht="15.75" customHeight="1">
      <c r="AZ17214" s="138">
        <f t="shared" ca="1" si="269"/>
        <v>390000</v>
      </c>
      <c r="BA17214" s="138">
        <f t="shared" ca="1" si="270"/>
        <v>389999</v>
      </c>
      <c r="BB17214" s="138">
        <f t="shared" ca="1" si="271"/>
        <v>1</v>
      </c>
    </row>
    <row r="17215" spans="52:54" ht="15.75" customHeight="1">
      <c r="AZ17215" s="138">
        <f t="shared" ca="1" si="269"/>
        <v>320000</v>
      </c>
      <c r="BA17215" s="138">
        <f t="shared" ca="1" si="270"/>
        <v>319999</v>
      </c>
      <c r="BB17215" s="138">
        <f t="shared" ca="1" si="271"/>
        <v>1</v>
      </c>
    </row>
    <row r="17216" spans="52:54" ht="15.75" customHeight="1">
      <c r="AZ17216" s="138">
        <f t="shared" ca="1" si="269"/>
        <v>280000</v>
      </c>
      <c r="BA17216" s="138">
        <f t="shared" ca="1" si="270"/>
        <v>279999</v>
      </c>
      <c r="BB17216" s="138">
        <f t="shared" ca="1" si="271"/>
        <v>1</v>
      </c>
    </row>
    <row r="17217" spans="52:54" ht="15.75" customHeight="1">
      <c r="AZ17217" s="138">
        <f t="shared" ca="1" si="269"/>
        <v>190000</v>
      </c>
      <c r="BA17217" s="138">
        <f t="shared" ca="1" si="270"/>
        <v>189999</v>
      </c>
      <c r="BB17217" s="138">
        <f t="shared" ca="1" si="271"/>
        <v>1</v>
      </c>
    </row>
    <row r="17218" spans="52:54" ht="15.75" customHeight="1">
      <c r="AZ17218" s="138">
        <f t="shared" ca="1" si="269"/>
        <v>207000</v>
      </c>
      <c r="BA17218" s="138">
        <f t="shared" ca="1" si="270"/>
        <v>206999</v>
      </c>
      <c r="BB17218" s="138">
        <f t="shared" ca="1" si="271"/>
        <v>1</v>
      </c>
    </row>
    <row r="17219" spans="52:54" ht="15.75" customHeight="1">
      <c r="AZ17219" s="138">
        <f t="shared" ca="1" si="269"/>
        <v>134000</v>
      </c>
      <c r="BA17219" s="138">
        <f t="shared" ca="1" si="270"/>
        <v>133999</v>
      </c>
      <c r="BB17219" s="138">
        <f t="shared" ca="1" si="271"/>
        <v>1</v>
      </c>
    </row>
    <row r="17220" spans="52:54" ht="15.75" customHeight="1">
      <c r="AZ17220" s="138">
        <f t="shared" ca="1" si="269"/>
        <v>277000</v>
      </c>
      <c r="BA17220" s="138">
        <f t="shared" ca="1" si="270"/>
        <v>276999</v>
      </c>
      <c r="BB17220" s="138">
        <f t="shared" ca="1" si="271"/>
        <v>1</v>
      </c>
    </row>
    <row r="17221" spans="52:54" ht="15.75" customHeight="1">
      <c r="AZ17221" s="138">
        <f t="shared" ca="1" si="269"/>
        <v>263000</v>
      </c>
      <c r="BA17221" s="138">
        <f t="shared" ca="1" si="270"/>
        <v>262999</v>
      </c>
      <c r="BB17221" s="138">
        <f t="shared" ca="1" si="271"/>
        <v>1</v>
      </c>
    </row>
    <row r="17222" spans="52:54" ht="15.75" customHeight="1">
      <c r="AZ17222" s="138">
        <f t="shared" ca="1" si="269"/>
        <v>349000</v>
      </c>
      <c r="BA17222" s="138">
        <f t="shared" ca="1" si="270"/>
        <v>348999</v>
      </c>
      <c r="BB17222" s="138">
        <f t="shared" ca="1" si="271"/>
        <v>1</v>
      </c>
    </row>
    <row r="17223" spans="52:54" ht="15.75" customHeight="1">
      <c r="AZ17223" s="138">
        <f t="shared" ca="1" si="269"/>
        <v>185000</v>
      </c>
      <c r="BA17223" s="138">
        <f t="shared" ca="1" si="270"/>
        <v>184999</v>
      </c>
      <c r="BB17223" s="138">
        <f t="shared" ca="1" si="271"/>
        <v>1</v>
      </c>
    </row>
    <row r="17224" spans="52:54" ht="15.75" customHeight="1">
      <c r="AZ17224" s="138">
        <f t="shared" ca="1" si="269"/>
        <v>225000</v>
      </c>
      <c r="BA17224" s="138">
        <f t="shared" ca="1" si="270"/>
        <v>224999</v>
      </c>
      <c r="BB17224" s="138">
        <f t="shared" ca="1" si="271"/>
        <v>1</v>
      </c>
    </row>
    <row r="17225" spans="52:54" ht="15.75" customHeight="1">
      <c r="AZ17225" s="138">
        <f t="shared" ca="1" si="269"/>
        <v>292000</v>
      </c>
      <c r="BA17225" s="138">
        <f t="shared" ca="1" si="270"/>
        <v>291999</v>
      </c>
      <c r="BB17225" s="138">
        <f t="shared" ca="1" si="271"/>
        <v>1</v>
      </c>
    </row>
    <row r="17226" spans="52:54" ht="15.75" customHeight="1">
      <c r="AZ17226" s="138">
        <f t="shared" ca="1" si="269"/>
        <v>152000</v>
      </c>
      <c r="BA17226" s="138">
        <f t="shared" ca="1" si="270"/>
        <v>151999</v>
      </c>
      <c r="BB17226" s="138">
        <f t="shared" ca="1" si="271"/>
        <v>1</v>
      </c>
    </row>
    <row r="17227" spans="52:54" ht="15.75" customHeight="1">
      <c r="AZ17227" s="138">
        <f t="shared" ca="1" si="269"/>
        <v>303000</v>
      </c>
      <c r="BA17227" s="138">
        <f t="shared" ca="1" si="270"/>
        <v>302999</v>
      </c>
      <c r="BB17227" s="138">
        <f t="shared" ca="1" si="271"/>
        <v>1</v>
      </c>
    </row>
    <row r="17228" spans="52:54" ht="15.75" customHeight="1">
      <c r="AZ17228" s="138">
        <f t="shared" ca="1" si="269"/>
        <v>297000</v>
      </c>
      <c r="BA17228" s="138">
        <f t="shared" ca="1" si="270"/>
        <v>296999</v>
      </c>
      <c r="BB17228" s="138">
        <f t="shared" ca="1" si="271"/>
        <v>1</v>
      </c>
    </row>
    <row r="17229" spans="52:54" ht="15.75" customHeight="1">
      <c r="AZ17229" s="138">
        <f t="shared" ca="1" si="269"/>
        <v>254000</v>
      </c>
      <c r="BA17229" s="138">
        <f t="shared" ca="1" si="270"/>
        <v>253999</v>
      </c>
      <c r="BB17229" s="138">
        <f t="shared" ca="1" si="271"/>
        <v>1</v>
      </c>
    </row>
    <row r="17230" spans="52:54" ht="15.75" customHeight="1">
      <c r="AZ17230" s="138">
        <f t="shared" ca="1" si="269"/>
        <v>345000</v>
      </c>
      <c r="BA17230" s="138">
        <f t="shared" ca="1" si="270"/>
        <v>344999</v>
      </c>
      <c r="BB17230" s="138">
        <f t="shared" ca="1" si="271"/>
        <v>1</v>
      </c>
    </row>
    <row r="17231" spans="52:54" ht="15.75" customHeight="1">
      <c r="AZ17231" s="138">
        <f t="shared" ca="1" si="269"/>
        <v>201000</v>
      </c>
      <c r="BA17231" s="138">
        <f t="shared" ca="1" si="270"/>
        <v>200999</v>
      </c>
      <c r="BB17231" s="138">
        <f t="shared" ca="1" si="271"/>
        <v>1</v>
      </c>
    </row>
    <row r="17232" spans="52:54" ht="15.75" customHeight="1">
      <c r="AZ17232" s="138">
        <f t="shared" ca="1" si="269"/>
        <v>357000</v>
      </c>
      <c r="BA17232" s="138">
        <f t="shared" ca="1" si="270"/>
        <v>356999</v>
      </c>
      <c r="BB17232" s="138">
        <f t="shared" ca="1" si="271"/>
        <v>1</v>
      </c>
    </row>
    <row r="17233" spans="52:54" ht="15.75" customHeight="1">
      <c r="AZ17233" s="138">
        <f t="shared" ca="1" si="269"/>
        <v>170000</v>
      </c>
      <c r="BA17233" s="138">
        <f t="shared" ca="1" si="270"/>
        <v>169999</v>
      </c>
      <c r="BB17233" s="138">
        <f t="shared" ca="1" si="271"/>
        <v>1</v>
      </c>
    </row>
    <row r="17234" spans="52:54" ht="15.75" customHeight="1">
      <c r="AZ17234" s="138">
        <f t="shared" ca="1" si="269"/>
        <v>112000</v>
      </c>
      <c r="BA17234" s="138">
        <f t="shared" ca="1" si="270"/>
        <v>111999</v>
      </c>
      <c r="BB17234" s="138">
        <f t="shared" ca="1" si="271"/>
        <v>1</v>
      </c>
    </row>
    <row r="17235" spans="52:54" ht="15.75" customHeight="1">
      <c r="AZ17235" s="138">
        <f t="shared" ca="1" si="269"/>
        <v>120000</v>
      </c>
      <c r="BA17235" s="138">
        <f t="shared" ca="1" si="270"/>
        <v>119999</v>
      </c>
      <c r="BB17235" s="138">
        <f t="shared" ca="1" si="271"/>
        <v>1</v>
      </c>
    </row>
    <row r="17236" spans="52:54" ht="15.75" customHeight="1">
      <c r="AZ17236" s="138">
        <f t="shared" ca="1" si="269"/>
        <v>301000</v>
      </c>
      <c r="BA17236" s="138">
        <f t="shared" ca="1" si="270"/>
        <v>300999</v>
      </c>
      <c r="BB17236" s="138">
        <f t="shared" ca="1" si="271"/>
        <v>1</v>
      </c>
    </row>
    <row r="17237" spans="52:54" ht="15.75" customHeight="1">
      <c r="AZ17237" s="138">
        <f t="shared" ca="1" si="269"/>
        <v>278000</v>
      </c>
      <c r="BA17237" s="138">
        <f t="shared" ca="1" si="270"/>
        <v>277999</v>
      </c>
      <c r="BB17237" s="138">
        <f t="shared" ca="1" si="271"/>
        <v>1</v>
      </c>
    </row>
    <row r="17238" spans="52:54" ht="15.75" customHeight="1">
      <c r="AZ17238" s="138">
        <f t="shared" ca="1" si="269"/>
        <v>229000</v>
      </c>
      <c r="BA17238" s="138">
        <f t="shared" ca="1" si="270"/>
        <v>228999</v>
      </c>
      <c r="BB17238" s="138">
        <f t="shared" ca="1" si="271"/>
        <v>1</v>
      </c>
    </row>
    <row r="17239" spans="52:54" ht="15.75" customHeight="1">
      <c r="AZ17239" s="138">
        <f t="shared" ca="1" si="269"/>
        <v>261000</v>
      </c>
      <c r="BA17239" s="138">
        <f t="shared" ca="1" si="270"/>
        <v>260999</v>
      </c>
      <c r="BB17239" s="138">
        <f t="shared" ca="1" si="271"/>
        <v>1</v>
      </c>
    </row>
    <row r="17240" spans="52:54" ht="15.75" customHeight="1">
      <c r="AZ17240" s="138">
        <f t="shared" ca="1" si="269"/>
        <v>315000</v>
      </c>
      <c r="BA17240" s="138">
        <f t="shared" ca="1" si="270"/>
        <v>314999</v>
      </c>
      <c r="BB17240" s="138">
        <f t="shared" ca="1" si="271"/>
        <v>1</v>
      </c>
    </row>
    <row r="17241" spans="52:54" ht="15.75" customHeight="1">
      <c r="AZ17241" s="138">
        <f t="shared" ca="1" si="269"/>
        <v>190000</v>
      </c>
      <c r="BA17241" s="138">
        <f t="shared" ca="1" si="270"/>
        <v>189999</v>
      </c>
      <c r="BB17241" s="138">
        <f t="shared" ca="1" si="271"/>
        <v>1</v>
      </c>
    </row>
    <row r="17242" spans="52:54" ht="15.75" customHeight="1">
      <c r="AZ17242" s="138">
        <f t="shared" ca="1" si="269"/>
        <v>333000</v>
      </c>
      <c r="BA17242" s="138">
        <f t="shared" ca="1" si="270"/>
        <v>332999</v>
      </c>
      <c r="BB17242" s="138">
        <f t="shared" ca="1" si="271"/>
        <v>1</v>
      </c>
    </row>
    <row r="17243" spans="52:54" ht="15.75" customHeight="1">
      <c r="AZ17243" s="138">
        <f t="shared" ca="1" si="269"/>
        <v>145000</v>
      </c>
      <c r="BA17243" s="138">
        <f t="shared" ca="1" si="270"/>
        <v>144999</v>
      </c>
      <c r="BB17243" s="138">
        <f t="shared" ca="1" si="271"/>
        <v>1</v>
      </c>
    </row>
    <row r="17244" spans="52:54" ht="15.75" customHeight="1">
      <c r="AZ17244" s="138">
        <f t="shared" ca="1" si="269"/>
        <v>179000</v>
      </c>
      <c r="BA17244" s="138">
        <f t="shared" ca="1" si="270"/>
        <v>178999</v>
      </c>
      <c r="BB17244" s="138">
        <f t="shared" ca="1" si="271"/>
        <v>1</v>
      </c>
    </row>
    <row r="17245" spans="52:54" ht="15.75" customHeight="1">
      <c r="AZ17245" s="138">
        <f t="shared" ca="1" si="269"/>
        <v>165000</v>
      </c>
      <c r="BA17245" s="138">
        <f t="shared" ca="1" si="270"/>
        <v>164999</v>
      </c>
      <c r="BB17245" s="138">
        <f t="shared" ca="1" si="271"/>
        <v>1</v>
      </c>
    </row>
    <row r="17246" spans="52:54" ht="15.75" customHeight="1">
      <c r="AZ17246" s="138">
        <f t="shared" ca="1" si="269"/>
        <v>142000</v>
      </c>
      <c r="BA17246" s="138">
        <f t="shared" ca="1" si="270"/>
        <v>141999</v>
      </c>
      <c r="BB17246" s="138">
        <f t="shared" ca="1" si="271"/>
        <v>1</v>
      </c>
    </row>
    <row r="17247" spans="52:54" ht="15.75" customHeight="1">
      <c r="AZ17247" s="138">
        <f t="shared" ca="1" si="269"/>
        <v>231000</v>
      </c>
      <c r="BA17247" s="138">
        <f t="shared" ca="1" si="270"/>
        <v>230999</v>
      </c>
      <c r="BB17247" s="138">
        <f t="shared" ca="1" si="271"/>
        <v>1</v>
      </c>
    </row>
    <row r="17248" spans="52:54" ht="15.75" customHeight="1">
      <c r="AZ17248" s="138">
        <f t="shared" ca="1" si="269"/>
        <v>269000</v>
      </c>
      <c r="BA17248" s="138">
        <f t="shared" ca="1" si="270"/>
        <v>268999</v>
      </c>
      <c r="BB17248" s="138">
        <f t="shared" ca="1" si="271"/>
        <v>1</v>
      </c>
    </row>
    <row r="17249" spans="52:54" ht="15.75" customHeight="1">
      <c r="AZ17249" s="138">
        <f t="shared" ca="1" si="269"/>
        <v>200000</v>
      </c>
      <c r="BA17249" s="138">
        <f t="shared" ca="1" si="270"/>
        <v>199999</v>
      </c>
      <c r="BB17249" s="138">
        <f t="shared" ca="1" si="271"/>
        <v>1</v>
      </c>
    </row>
    <row r="17250" spans="52:54" ht="15.75" customHeight="1">
      <c r="AZ17250" s="138">
        <f t="shared" ca="1" si="269"/>
        <v>314000</v>
      </c>
      <c r="BA17250" s="138">
        <f t="shared" ca="1" si="270"/>
        <v>313999</v>
      </c>
      <c r="BB17250" s="138">
        <f t="shared" ca="1" si="271"/>
        <v>1</v>
      </c>
    </row>
    <row r="17251" spans="52:54" ht="15.75" customHeight="1">
      <c r="AZ17251" s="138">
        <f t="shared" ca="1" si="269"/>
        <v>325000</v>
      </c>
      <c r="BA17251" s="138">
        <f t="shared" ca="1" si="270"/>
        <v>324999</v>
      </c>
      <c r="BB17251" s="138">
        <f t="shared" ca="1" si="271"/>
        <v>1</v>
      </c>
    </row>
    <row r="17252" spans="52:54" ht="15.75" customHeight="1">
      <c r="AZ17252" s="138">
        <f t="shared" ca="1" si="269"/>
        <v>159000</v>
      </c>
      <c r="BA17252" s="138">
        <f t="shared" ca="1" si="270"/>
        <v>158999</v>
      </c>
      <c r="BB17252" s="138">
        <f t="shared" ca="1" si="271"/>
        <v>1</v>
      </c>
    </row>
    <row r="17253" spans="52:54" ht="15.75" customHeight="1">
      <c r="AZ17253" s="138">
        <f t="shared" ca="1" si="269"/>
        <v>343000</v>
      </c>
      <c r="BA17253" s="138">
        <f t="shared" ca="1" si="270"/>
        <v>342999</v>
      </c>
      <c r="BB17253" s="138">
        <f t="shared" ca="1" si="271"/>
        <v>1</v>
      </c>
    </row>
    <row r="17254" spans="52:54" ht="15.75" customHeight="1">
      <c r="AZ17254" s="138">
        <f t="shared" ca="1" si="269"/>
        <v>212000</v>
      </c>
      <c r="BA17254" s="138">
        <f t="shared" ca="1" si="270"/>
        <v>211999</v>
      </c>
      <c r="BB17254" s="138">
        <f t="shared" ca="1" si="271"/>
        <v>1</v>
      </c>
    </row>
    <row r="17255" spans="52:54" ht="15.75" customHeight="1">
      <c r="AZ17255" s="138">
        <f t="shared" ca="1" si="269"/>
        <v>373000</v>
      </c>
      <c r="BA17255" s="138">
        <f t="shared" ca="1" si="270"/>
        <v>372999</v>
      </c>
      <c r="BB17255" s="138">
        <f t="shared" ca="1" si="271"/>
        <v>1</v>
      </c>
    </row>
    <row r="17256" spans="52:54" ht="15.75" customHeight="1">
      <c r="AZ17256" s="138">
        <f t="shared" ca="1" si="269"/>
        <v>179000</v>
      </c>
      <c r="BA17256" s="138">
        <f t="shared" ca="1" si="270"/>
        <v>178999</v>
      </c>
      <c r="BB17256" s="138">
        <f t="shared" ca="1" si="271"/>
        <v>1</v>
      </c>
    </row>
    <row r="17257" spans="52:54" ht="15.75" customHeight="1">
      <c r="AZ17257" s="138">
        <f t="shared" ca="1" si="269"/>
        <v>190000</v>
      </c>
      <c r="BA17257" s="138">
        <f t="shared" ca="1" si="270"/>
        <v>189999</v>
      </c>
      <c r="BB17257" s="138">
        <f t="shared" ca="1" si="271"/>
        <v>1</v>
      </c>
    </row>
    <row r="17258" spans="52:54" ht="15.75" customHeight="1">
      <c r="AZ17258" s="138">
        <f t="shared" ca="1" si="269"/>
        <v>359000</v>
      </c>
      <c r="BA17258" s="138">
        <f t="shared" ca="1" si="270"/>
        <v>358999</v>
      </c>
      <c r="BB17258" s="138">
        <f t="shared" ca="1" si="271"/>
        <v>1</v>
      </c>
    </row>
    <row r="17259" spans="52:54" ht="15.75" customHeight="1">
      <c r="AZ17259" s="138">
        <f t="shared" ca="1" si="269"/>
        <v>381000</v>
      </c>
      <c r="BA17259" s="138">
        <f t="shared" ca="1" si="270"/>
        <v>380999</v>
      </c>
      <c r="BB17259" s="138">
        <f t="shared" ca="1" si="271"/>
        <v>1</v>
      </c>
    </row>
    <row r="17260" spans="52:54" ht="15.75" customHeight="1">
      <c r="AZ17260" s="138">
        <f t="shared" ca="1" si="269"/>
        <v>208000</v>
      </c>
      <c r="BA17260" s="138">
        <f t="shared" ca="1" si="270"/>
        <v>207999</v>
      </c>
      <c r="BB17260" s="138">
        <f t="shared" ca="1" si="271"/>
        <v>1</v>
      </c>
    </row>
    <row r="17261" spans="52:54" ht="15.75" customHeight="1">
      <c r="AZ17261" s="138">
        <f t="shared" ca="1" si="269"/>
        <v>142000</v>
      </c>
      <c r="BA17261" s="138">
        <f t="shared" ca="1" si="270"/>
        <v>141999</v>
      </c>
      <c r="BB17261" s="138">
        <f t="shared" ca="1" si="271"/>
        <v>1</v>
      </c>
    </row>
    <row r="17262" spans="52:54" ht="15.75" customHeight="1">
      <c r="AZ17262" s="138">
        <f t="shared" ca="1" si="269"/>
        <v>278000</v>
      </c>
      <c r="BA17262" s="138">
        <f t="shared" ca="1" si="270"/>
        <v>277999</v>
      </c>
      <c r="BB17262" s="138">
        <f t="shared" ca="1" si="271"/>
        <v>1</v>
      </c>
    </row>
    <row r="17263" spans="52:54" ht="15.75" customHeight="1">
      <c r="AZ17263" s="138">
        <f t="shared" ca="1" si="269"/>
        <v>358000</v>
      </c>
      <c r="BA17263" s="138">
        <f t="shared" ca="1" si="270"/>
        <v>357999</v>
      </c>
      <c r="BB17263" s="138">
        <f t="shared" ca="1" si="271"/>
        <v>1</v>
      </c>
    </row>
    <row r="17264" spans="52:54" ht="15.75" customHeight="1">
      <c r="AZ17264" s="138">
        <f t="shared" ca="1" si="269"/>
        <v>217000</v>
      </c>
      <c r="BA17264" s="138">
        <f t="shared" ca="1" si="270"/>
        <v>216999</v>
      </c>
      <c r="BB17264" s="138">
        <f t="shared" ca="1" si="271"/>
        <v>1</v>
      </c>
    </row>
    <row r="17265" spans="52:54" ht="15.75" customHeight="1">
      <c r="AZ17265" s="138">
        <f t="shared" ca="1" si="269"/>
        <v>198000</v>
      </c>
      <c r="BA17265" s="138">
        <f t="shared" ca="1" si="270"/>
        <v>197999</v>
      </c>
      <c r="BB17265" s="138">
        <f t="shared" ca="1" si="271"/>
        <v>1</v>
      </c>
    </row>
    <row r="17266" spans="52:54" ht="15.75" customHeight="1">
      <c r="AZ17266" s="138">
        <f t="shared" ca="1" si="269"/>
        <v>114000</v>
      </c>
      <c r="BA17266" s="138">
        <f t="shared" ca="1" si="270"/>
        <v>113999</v>
      </c>
      <c r="BB17266" s="138">
        <f t="shared" ca="1" si="271"/>
        <v>1</v>
      </c>
    </row>
    <row r="17267" spans="52:54" ht="15.75" customHeight="1">
      <c r="AZ17267" s="138">
        <f t="shared" ca="1" si="269"/>
        <v>285000</v>
      </c>
      <c r="BA17267" s="138">
        <f t="shared" ca="1" si="270"/>
        <v>284999</v>
      </c>
      <c r="BB17267" s="138">
        <f t="shared" ca="1" si="271"/>
        <v>1</v>
      </c>
    </row>
    <row r="17268" spans="52:54" ht="15.75" customHeight="1">
      <c r="AZ17268" s="138">
        <f t="shared" ca="1" si="269"/>
        <v>153000</v>
      </c>
      <c r="BA17268" s="138">
        <f t="shared" ca="1" si="270"/>
        <v>152999</v>
      </c>
      <c r="BB17268" s="138">
        <f t="shared" ca="1" si="271"/>
        <v>1</v>
      </c>
    </row>
    <row r="17269" spans="52:54" ht="15.75" customHeight="1">
      <c r="AZ17269" s="138">
        <f t="shared" ca="1" si="269"/>
        <v>254000</v>
      </c>
      <c r="BA17269" s="138">
        <f t="shared" ca="1" si="270"/>
        <v>253999</v>
      </c>
      <c r="BB17269" s="138">
        <f t="shared" ca="1" si="271"/>
        <v>1</v>
      </c>
    </row>
    <row r="17270" spans="52:54" ht="15.75" customHeight="1">
      <c r="AZ17270" s="138">
        <f t="shared" ca="1" si="269"/>
        <v>152000</v>
      </c>
      <c r="BA17270" s="138">
        <f t="shared" ca="1" si="270"/>
        <v>151999</v>
      </c>
      <c r="BB17270" s="138">
        <f t="shared" ca="1" si="271"/>
        <v>1</v>
      </c>
    </row>
    <row r="17271" spans="52:54" ht="15.75" customHeight="1">
      <c r="AZ17271" s="138">
        <f t="shared" ca="1" si="269"/>
        <v>132000</v>
      </c>
      <c r="BA17271" s="138">
        <f t="shared" ca="1" si="270"/>
        <v>131999</v>
      </c>
      <c r="BB17271" s="138">
        <f t="shared" ca="1" si="271"/>
        <v>1</v>
      </c>
    </row>
    <row r="17272" spans="52:54" ht="15.75" customHeight="1">
      <c r="AZ17272" s="138">
        <f t="shared" ca="1" si="269"/>
        <v>156000</v>
      </c>
      <c r="BA17272" s="138">
        <f t="shared" ca="1" si="270"/>
        <v>155999</v>
      </c>
      <c r="BB17272" s="138">
        <f t="shared" ca="1" si="271"/>
        <v>1</v>
      </c>
    </row>
    <row r="17273" spans="52:54" ht="15.75" customHeight="1">
      <c r="AZ17273" s="138">
        <f t="shared" ca="1" si="269"/>
        <v>350000</v>
      </c>
      <c r="BA17273" s="138">
        <f t="shared" ca="1" si="270"/>
        <v>349999</v>
      </c>
      <c r="BB17273" s="138">
        <f t="shared" ca="1" si="271"/>
        <v>1</v>
      </c>
    </row>
    <row r="17274" spans="52:54" ht="15.75" customHeight="1">
      <c r="AZ17274" s="138">
        <f t="shared" ca="1" si="269"/>
        <v>398000</v>
      </c>
      <c r="BA17274" s="138">
        <f t="shared" ca="1" si="270"/>
        <v>397999</v>
      </c>
      <c r="BB17274" s="138">
        <f t="shared" ca="1" si="271"/>
        <v>1</v>
      </c>
    </row>
    <row r="17275" spans="52:54" ht="15.75" customHeight="1">
      <c r="AZ17275" s="138">
        <f t="shared" ca="1" si="269"/>
        <v>137000</v>
      </c>
      <c r="BA17275" s="138">
        <f t="shared" ca="1" si="270"/>
        <v>136999</v>
      </c>
      <c r="BB17275" s="138">
        <f t="shared" ca="1" si="271"/>
        <v>1</v>
      </c>
    </row>
    <row r="17276" spans="52:54" ht="15.75" customHeight="1">
      <c r="AZ17276" s="138">
        <f t="shared" ca="1" si="269"/>
        <v>288000</v>
      </c>
      <c r="BA17276" s="138">
        <f t="shared" ca="1" si="270"/>
        <v>287999</v>
      </c>
      <c r="BB17276" s="138">
        <f t="shared" ca="1" si="271"/>
        <v>1</v>
      </c>
    </row>
    <row r="17277" spans="52:54" ht="15.75" customHeight="1">
      <c r="AZ17277" s="138">
        <f t="shared" ca="1" si="269"/>
        <v>318000</v>
      </c>
      <c r="BA17277" s="138">
        <f t="shared" ca="1" si="270"/>
        <v>317999</v>
      </c>
      <c r="BB17277" s="138">
        <f t="shared" ca="1" si="271"/>
        <v>1</v>
      </c>
    </row>
    <row r="17278" spans="52:54" ht="15.75" customHeight="1">
      <c r="AZ17278" s="138">
        <f t="shared" ca="1" si="269"/>
        <v>204000</v>
      </c>
      <c r="BA17278" s="138">
        <f t="shared" ca="1" si="270"/>
        <v>203999</v>
      </c>
      <c r="BB17278" s="138">
        <f t="shared" ca="1" si="271"/>
        <v>1</v>
      </c>
    </row>
    <row r="17279" spans="52:54" ht="15.75" customHeight="1">
      <c r="AZ17279" s="138">
        <f t="shared" ca="1" si="269"/>
        <v>198000</v>
      </c>
      <c r="BA17279" s="138">
        <f t="shared" ca="1" si="270"/>
        <v>197999</v>
      </c>
      <c r="BB17279" s="138">
        <f t="shared" ca="1" si="271"/>
        <v>1</v>
      </c>
    </row>
    <row r="17280" spans="52:54" ht="15.75" customHeight="1">
      <c r="AZ17280" s="138">
        <f t="shared" ca="1" si="269"/>
        <v>103000</v>
      </c>
      <c r="BA17280" s="138">
        <f t="shared" ca="1" si="270"/>
        <v>102999</v>
      </c>
      <c r="BB17280" s="138">
        <f t="shared" ca="1" si="271"/>
        <v>1</v>
      </c>
    </row>
    <row r="17281" spans="52:54" ht="15.75" customHeight="1">
      <c r="AZ17281" s="138">
        <f t="shared" ca="1" si="269"/>
        <v>110000</v>
      </c>
      <c r="BA17281" s="138">
        <f t="shared" ca="1" si="270"/>
        <v>109999</v>
      </c>
      <c r="BB17281" s="138">
        <f t="shared" ca="1" si="271"/>
        <v>1</v>
      </c>
    </row>
    <row r="17282" spans="52:54" ht="15.75" customHeight="1">
      <c r="AZ17282" s="138">
        <f t="shared" ca="1" si="269"/>
        <v>223000</v>
      </c>
      <c r="BA17282" s="138">
        <f t="shared" ca="1" si="270"/>
        <v>222999</v>
      </c>
      <c r="BB17282" s="138">
        <f t="shared" ca="1" si="271"/>
        <v>1</v>
      </c>
    </row>
    <row r="17283" spans="52:54" ht="15.75" customHeight="1">
      <c r="AZ17283" s="138">
        <f t="shared" ca="1" si="269"/>
        <v>141000</v>
      </c>
      <c r="BA17283" s="138">
        <f t="shared" ca="1" si="270"/>
        <v>140999</v>
      </c>
      <c r="BB17283" s="138">
        <f t="shared" ca="1" si="271"/>
        <v>1</v>
      </c>
    </row>
    <row r="17284" spans="52:54" ht="15.75" customHeight="1">
      <c r="AZ17284" s="138">
        <f t="shared" ca="1" si="269"/>
        <v>205000</v>
      </c>
      <c r="BA17284" s="138">
        <f t="shared" ca="1" si="270"/>
        <v>204999</v>
      </c>
      <c r="BB17284" s="138">
        <f t="shared" ca="1" si="271"/>
        <v>1</v>
      </c>
    </row>
    <row r="17285" spans="52:54" ht="15.75" customHeight="1">
      <c r="AZ17285" s="138">
        <f t="shared" ca="1" si="269"/>
        <v>197000</v>
      </c>
      <c r="BA17285" s="138">
        <f t="shared" ca="1" si="270"/>
        <v>196999</v>
      </c>
      <c r="BB17285" s="138">
        <f t="shared" ca="1" si="271"/>
        <v>1</v>
      </c>
    </row>
    <row r="17286" spans="52:54" ht="15.75" customHeight="1">
      <c r="AZ17286" s="138">
        <f t="shared" ca="1" si="269"/>
        <v>189000</v>
      </c>
      <c r="BA17286" s="138">
        <f t="shared" ca="1" si="270"/>
        <v>188999</v>
      </c>
      <c r="BB17286" s="138">
        <f t="shared" ca="1" si="271"/>
        <v>1</v>
      </c>
    </row>
    <row r="17287" spans="52:54" ht="15.75" customHeight="1">
      <c r="AZ17287" s="138">
        <f t="shared" ca="1" si="269"/>
        <v>247000</v>
      </c>
      <c r="BA17287" s="138">
        <f t="shared" ca="1" si="270"/>
        <v>246999</v>
      </c>
      <c r="BB17287" s="138">
        <f t="shared" ca="1" si="271"/>
        <v>1</v>
      </c>
    </row>
    <row r="17288" spans="52:54" ht="15.75" customHeight="1">
      <c r="AZ17288" s="138">
        <f t="shared" ca="1" si="269"/>
        <v>398000</v>
      </c>
      <c r="BA17288" s="138">
        <f t="shared" ca="1" si="270"/>
        <v>397999</v>
      </c>
      <c r="BB17288" s="138">
        <f t="shared" ca="1" si="271"/>
        <v>1</v>
      </c>
    </row>
    <row r="17289" spans="52:54" ht="15.75" customHeight="1">
      <c r="AZ17289" s="138">
        <f t="shared" ca="1" si="269"/>
        <v>337000</v>
      </c>
      <c r="BA17289" s="138">
        <f t="shared" ca="1" si="270"/>
        <v>336999</v>
      </c>
      <c r="BB17289" s="138">
        <f t="shared" ca="1" si="271"/>
        <v>1</v>
      </c>
    </row>
    <row r="17290" spans="52:54" ht="15.75" customHeight="1">
      <c r="AZ17290" s="138">
        <f t="shared" ca="1" si="269"/>
        <v>207000</v>
      </c>
      <c r="BA17290" s="138">
        <f t="shared" ca="1" si="270"/>
        <v>206999</v>
      </c>
      <c r="BB17290" s="138">
        <f t="shared" ca="1" si="271"/>
        <v>1</v>
      </c>
    </row>
    <row r="17291" spans="52:54" ht="15.75" customHeight="1">
      <c r="AZ17291" s="138">
        <f t="shared" ca="1" si="269"/>
        <v>252000</v>
      </c>
      <c r="BA17291" s="138">
        <f t="shared" ca="1" si="270"/>
        <v>251999</v>
      </c>
      <c r="BB17291" s="138">
        <f t="shared" ca="1" si="271"/>
        <v>1</v>
      </c>
    </row>
    <row r="17292" spans="52:54" ht="15.75" customHeight="1">
      <c r="AZ17292" s="138">
        <f t="shared" ca="1" si="269"/>
        <v>324000</v>
      </c>
      <c r="BA17292" s="138">
        <f t="shared" ca="1" si="270"/>
        <v>323999</v>
      </c>
      <c r="BB17292" s="138">
        <f t="shared" ca="1" si="271"/>
        <v>1</v>
      </c>
    </row>
    <row r="17293" spans="52:54" ht="15.75" customHeight="1">
      <c r="AZ17293" s="138">
        <f t="shared" ca="1" si="269"/>
        <v>230000</v>
      </c>
      <c r="BA17293" s="138">
        <f t="shared" ca="1" si="270"/>
        <v>229999</v>
      </c>
      <c r="BB17293" s="138">
        <f t="shared" ca="1" si="271"/>
        <v>1</v>
      </c>
    </row>
    <row r="17294" spans="52:54" ht="15.75" customHeight="1">
      <c r="AZ17294" s="138">
        <f t="shared" ca="1" si="269"/>
        <v>130000</v>
      </c>
      <c r="BA17294" s="138">
        <f t="shared" ca="1" si="270"/>
        <v>129999</v>
      </c>
      <c r="BB17294" s="138">
        <f t="shared" ca="1" si="271"/>
        <v>1</v>
      </c>
    </row>
    <row r="17295" spans="52:54" ht="15.75" customHeight="1">
      <c r="AZ17295" s="138">
        <f t="shared" ca="1" si="269"/>
        <v>274000</v>
      </c>
      <c r="BA17295" s="138">
        <f t="shared" ca="1" si="270"/>
        <v>273999</v>
      </c>
      <c r="BB17295" s="138">
        <f t="shared" ca="1" si="271"/>
        <v>1</v>
      </c>
    </row>
    <row r="17296" spans="52:54" ht="15.75" customHeight="1">
      <c r="AZ17296" s="138">
        <f t="shared" ca="1" si="269"/>
        <v>307000</v>
      </c>
      <c r="BA17296" s="138">
        <f t="shared" ca="1" si="270"/>
        <v>306999</v>
      </c>
      <c r="BB17296" s="138">
        <f t="shared" ca="1" si="271"/>
        <v>1</v>
      </c>
    </row>
    <row r="17297" spans="52:54" ht="15.75" customHeight="1">
      <c r="AZ17297" s="138">
        <f t="shared" ca="1" si="269"/>
        <v>195000</v>
      </c>
      <c r="BA17297" s="138">
        <f t="shared" ca="1" si="270"/>
        <v>194999</v>
      </c>
      <c r="BB17297" s="138">
        <f t="shared" ca="1" si="271"/>
        <v>1</v>
      </c>
    </row>
    <row r="17298" spans="52:54" ht="15.75" customHeight="1">
      <c r="AZ17298" s="138">
        <f t="shared" ca="1" si="269"/>
        <v>368000</v>
      </c>
      <c r="BA17298" s="138">
        <f t="shared" ca="1" si="270"/>
        <v>367999</v>
      </c>
      <c r="BB17298" s="138">
        <f t="shared" ca="1" si="271"/>
        <v>1</v>
      </c>
    </row>
    <row r="17299" spans="52:54" ht="15.75" customHeight="1">
      <c r="AZ17299" s="138">
        <f t="shared" ca="1" si="269"/>
        <v>299000</v>
      </c>
      <c r="BA17299" s="138">
        <f t="shared" ca="1" si="270"/>
        <v>298999</v>
      </c>
      <c r="BB17299" s="138">
        <f t="shared" ca="1" si="271"/>
        <v>1</v>
      </c>
    </row>
    <row r="17300" spans="52:54" ht="15.75" customHeight="1">
      <c r="AZ17300" s="138">
        <f t="shared" ca="1" si="269"/>
        <v>175000</v>
      </c>
      <c r="BA17300" s="138">
        <f t="shared" ca="1" si="270"/>
        <v>174999</v>
      </c>
      <c r="BB17300" s="138">
        <f t="shared" ca="1" si="271"/>
        <v>1</v>
      </c>
    </row>
    <row r="17301" spans="52:54" ht="15.75" customHeight="1">
      <c r="AZ17301" s="138">
        <f t="shared" ca="1" si="269"/>
        <v>397000</v>
      </c>
      <c r="BA17301" s="138">
        <f t="shared" ca="1" si="270"/>
        <v>396999</v>
      </c>
      <c r="BB17301" s="138">
        <f t="shared" ca="1" si="271"/>
        <v>1</v>
      </c>
    </row>
    <row r="17302" spans="52:54" ht="15.75" customHeight="1">
      <c r="AZ17302" s="138">
        <f t="shared" ca="1" si="269"/>
        <v>267000</v>
      </c>
      <c r="BA17302" s="138">
        <f t="shared" ca="1" si="270"/>
        <v>266999</v>
      </c>
      <c r="BB17302" s="138">
        <f t="shared" ca="1" si="271"/>
        <v>1</v>
      </c>
    </row>
    <row r="17303" spans="52:54" ht="15.75" customHeight="1">
      <c r="AZ17303" s="138">
        <f t="shared" ca="1" si="269"/>
        <v>323000</v>
      </c>
      <c r="BA17303" s="138">
        <f t="shared" ca="1" si="270"/>
        <v>322999</v>
      </c>
      <c r="BB17303" s="138">
        <f t="shared" ca="1" si="271"/>
        <v>1</v>
      </c>
    </row>
    <row r="17304" spans="52:54" ht="15.75" customHeight="1">
      <c r="AZ17304" s="138">
        <f t="shared" ca="1" si="269"/>
        <v>316000</v>
      </c>
      <c r="BA17304" s="138">
        <f t="shared" ca="1" si="270"/>
        <v>315999</v>
      </c>
      <c r="BB17304" s="138">
        <f t="shared" ca="1" si="271"/>
        <v>1</v>
      </c>
    </row>
    <row r="17305" spans="52:54" ht="15.75" customHeight="1">
      <c r="AZ17305" s="138">
        <f t="shared" ca="1" si="269"/>
        <v>142000</v>
      </c>
      <c r="BA17305" s="138">
        <f t="shared" ca="1" si="270"/>
        <v>141999</v>
      </c>
      <c r="BB17305" s="138">
        <f t="shared" ca="1" si="271"/>
        <v>1</v>
      </c>
    </row>
    <row r="17306" spans="52:54" ht="15.75" customHeight="1">
      <c r="AZ17306" s="138">
        <f t="shared" ca="1" si="269"/>
        <v>218000</v>
      </c>
      <c r="BA17306" s="138">
        <f t="shared" ca="1" si="270"/>
        <v>217999</v>
      </c>
      <c r="BB17306" s="138">
        <f t="shared" ca="1" si="271"/>
        <v>1</v>
      </c>
    </row>
    <row r="17307" spans="52:54" ht="15.75" customHeight="1">
      <c r="AZ17307" s="138">
        <f t="shared" ca="1" si="269"/>
        <v>120000</v>
      </c>
      <c r="BA17307" s="138">
        <f t="shared" ca="1" si="270"/>
        <v>119999</v>
      </c>
      <c r="BB17307" s="138">
        <f t="shared" ca="1" si="271"/>
        <v>1</v>
      </c>
    </row>
    <row r="17308" spans="52:54" ht="15.75" customHeight="1">
      <c r="AZ17308" s="138">
        <f t="shared" ca="1" si="269"/>
        <v>102000</v>
      </c>
      <c r="BA17308" s="138">
        <f t="shared" ca="1" si="270"/>
        <v>101999</v>
      </c>
      <c r="BB17308" s="138">
        <f t="shared" ca="1" si="271"/>
        <v>1</v>
      </c>
    </row>
    <row r="17309" spans="52:54" ht="15.75" customHeight="1">
      <c r="AZ17309" s="138">
        <f t="shared" ca="1" si="269"/>
        <v>380000</v>
      </c>
      <c r="BA17309" s="138">
        <f t="shared" ca="1" si="270"/>
        <v>379999</v>
      </c>
      <c r="BB17309" s="138">
        <f t="shared" ca="1" si="271"/>
        <v>1</v>
      </c>
    </row>
    <row r="17310" spans="52:54" ht="15.75" customHeight="1">
      <c r="AZ17310" s="138">
        <f t="shared" ca="1" si="269"/>
        <v>315000</v>
      </c>
      <c r="BA17310" s="138">
        <f t="shared" ca="1" si="270"/>
        <v>314999</v>
      </c>
      <c r="BB17310" s="138">
        <f t="shared" ca="1" si="271"/>
        <v>1</v>
      </c>
    </row>
    <row r="17311" spans="52:54" ht="15.75" customHeight="1">
      <c r="AZ17311" s="138">
        <f t="shared" ca="1" si="269"/>
        <v>193000</v>
      </c>
      <c r="BA17311" s="138">
        <f t="shared" ca="1" si="270"/>
        <v>192999</v>
      </c>
      <c r="BB17311" s="138">
        <f t="shared" ca="1" si="271"/>
        <v>1</v>
      </c>
    </row>
    <row r="17312" spans="52:54" ht="15.75" customHeight="1">
      <c r="AZ17312" s="138">
        <f t="shared" ca="1" si="269"/>
        <v>101000</v>
      </c>
      <c r="BA17312" s="138">
        <f t="shared" ca="1" si="270"/>
        <v>100999</v>
      </c>
      <c r="BB17312" s="138">
        <f t="shared" ca="1" si="271"/>
        <v>1</v>
      </c>
    </row>
    <row r="17313" spans="52:54" ht="15.75" customHeight="1">
      <c r="AZ17313" s="138">
        <f t="shared" ca="1" si="269"/>
        <v>349000</v>
      </c>
      <c r="BA17313" s="138">
        <f t="shared" ca="1" si="270"/>
        <v>348999</v>
      </c>
      <c r="BB17313" s="138">
        <f t="shared" ca="1" si="271"/>
        <v>1</v>
      </c>
    </row>
    <row r="17314" spans="52:54" ht="15.75" customHeight="1">
      <c r="AZ17314" s="138">
        <f t="shared" ca="1" si="269"/>
        <v>298000</v>
      </c>
      <c r="BA17314" s="138">
        <f t="shared" ca="1" si="270"/>
        <v>297999</v>
      </c>
      <c r="BB17314" s="138">
        <f t="shared" ca="1" si="271"/>
        <v>1</v>
      </c>
    </row>
    <row r="17315" spans="52:54" ht="15.75" customHeight="1">
      <c r="AZ17315" s="138">
        <f t="shared" ca="1" si="269"/>
        <v>256000</v>
      </c>
      <c r="BA17315" s="138">
        <f t="shared" ca="1" si="270"/>
        <v>255999</v>
      </c>
      <c r="BB17315" s="138">
        <f t="shared" ca="1" si="271"/>
        <v>1</v>
      </c>
    </row>
    <row r="17316" spans="52:54" ht="15.75" customHeight="1">
      <c r="AZ17316" s="138">
        <f t="shared" ca="1" si="269"/>
        <v>364000</v>
      </c>
      <c r="BA17316" s="138">
        <f t="shared" ca="1" si="270"/>
        <v>363999</v>
      </c>
      <c r="BB17316" s="138">
        <f t="shared" ca="1" si="271"/>
        <v>1</v>
      </c>
    </row>
    <row r="17317" spans="52:54" ht="15.75" customHeight="1">
      <c r="AZ17317" s="138">
        <f t="shared" ca="1" si="269"/>
        <v>299000</v>
      </c>
      <c r="BA17317" s="138">
        <f t="shared" ca="1" si="270"/>
        <v>298999</v>
      </c>
      <c r="BB17317" s="138">
        <f t="shared" ca="1" si="271"/>
        <v>1</v>
      </c>
    </row>
    <row r="17318" spans="52:54" ht="15.75" customHeight="1">
      <c r="AZ17318" s="138">
        <f t="shared" ca="1" si="269"/>
        <v>361000</v>
      </c>
      <c r="BA17318" s="138">
        <f t="shared" ca="1" si="270"/>
        <v>360999</v>
      </c>
      <c r="BB17318" s="138">
        <f t="shared" ca="1" si="271"/>
        <v>1</v>
      </c>
    </row>
    <row r="17319" spans="52:54" ht="15.75" customHeight="1">
      <c r="AZ17319" s="138">
        <f t="shared" ca="1" si="269"/>
        <v>191000</v>
      </c>
      <c r="BA17319" s="138">
        <f t="shared" ca="1" si="270"/>
        <v>190999</v>
      </c>
      <c r="BB17319" s="138">
        <f t="shared" ca="1" si="271"/>
        <v>1</v>
      </c>
    </row>
    <row r="17320" spans="52:54" ht="15.75" customHeight="1">
      <c r="AZ17320" s="138">
        <f t="shared" ca="1" si="269"/>
        <v>342000</v>
      </c>
      <c r="BA17320" s="138">
        <f t="shared" ca="1" si="270"/>
        <v>341999</v>
      </c>
      <c r="BB17320" s="138">
        <f t="shared" ca="1" si="271"/>
        <v>1</v>
      </c>
    </row>
    <row r="17321" spans="52:54" ht="15.75" customHeight="1">
      <c r="AZ17321" s="138">
        <f t="shared" ca="1" si="269"/>
        <v>105000</v>
      </c>
      <c r="BA17321" s="138">
        <f t="shared" ca="1" si="270"/>
        <v>104999</v>
      </c>
      <c r="BB17321" s="138">
        <f t="shared" ca="1" si="271"/>
        <v>1</v>
      </c>
    </row>
    <row r="17322" spans="52:54" ht="15.75" customHeight="1">
      <c r="AZ17322" s="138">
        <f t="shared" ca="1" si="269"/>
        <v>123000</v>
      </c>
      <c r="BA17322" s="138">
        <f t="shared" ca="1" si="270"/>
        <v>122999</v>
      </c>
      <c r="BB17322" s="138">
        <f t="shared" ca="1" si="271"/>
        <v>1</v>
      </c>
    </row>
    <row r="17323" spans="52:54" ht="15.75" customHeight="1">
      <c r="AZ17323" s="138">
        <f t="shared" ca="1" si="269"/>
        <v>133000</v>
      </c>
      <c r="BA17323" s="138">
        <f t="shared" ca="1" si="270"/>
        <v>132999</v>
      </c>
      <c r="BB17323" s="138">
        <f t="shared" ca="1" si="271"/>
        <v>1</v>
      </c>
    </row>
    <row r="17324" spans="52:54" ht="15.75" customHeight="1">
      <c r="AZ17324" s="138">
        <f t="shared" ca="1" si="269"/>
        <v>107000</v>
      </c>
      <c r="BA17324" s="138">
        <f t="shared" ca="1" si="270"/>
        <v>106999</v>
      </c>
      <c r="BB17324" s="138">
        <f t="shared" ca="1" si="271"/>
        <v>1</v>
      </c>
    </row>
    <row r="17325" spans="52:54" ht="15.75" customHeight="1">
      <c r="AZ17325" s="138">
        <f t="shared" ca="1" si="269"/>
        <v>352000</v>
      </c>
      <c r="BA17325" s="138">
        <f t="shared" ca="1" si="270"/>
        <v>351999</v>
      </c>
      <c r="BB17325" s="138">
        <f t="shared" ca="1" si="271"/>
        <v>1</v>
      </c>
    </row>
    <row r="17326" spans="52:54" ht="15.75" customHeight="1">
      <c r="AZ17326" s="138">
        <f t="shared" ca="1" si="269"/>
        <v>248000</v>
      </c>
      <c r="BA17326" s="138">
        <f t="shared" ca="1" si="270"/>
        <v>247999</v>
      </c>
      <c r="BB17326" s="138">
        <f t="shared" ca="1" si="271"/>
        <v>1</v>
      </c>
    </row>
    <row r="17327" spans="52:54" ht="15.75" customHeight="1">
      <c r="AZ17327" s="138">
        <f t="shared" ca="1" si="269"/>
        <v>312000</v>
      </c>
      <c r="BA17327" s="138">
        <f t="shared" ca="1" si="270"/>
        <v>311999</v>
      </c>
      <c r="BB17327" s="138">
        <f t="shared" ca="1" si="271"/>
        <v>1</v>
      </c>
    </row>
    <row r="17328" spans="52:54" ht="15.75" customHeight="1">
      <c r="AZ17328" s="138">
        <f t="shared" ca="1" si="269"/>
        <v>227000</v>
      </c>
      <c r="BA17328" s="138">
        <f t="shared" ca="1" si="270"/>
        <v>226999</v>
      </c>
      <c r="BB17328" s="138">
        <f t="shared" ca="1" si="271"/>
        <v>1</v>
      </c>
    </row>
    <row r="17329" spans="52:54" ht="15.75" customHeight="1">
      <c r="AZ17329" s="138">
        <f t="shared" ca="1" si="269"/>
        <v>248000</v>
      </c>
      <c r="BA17329" s="138">
        <f t="shared" ca="1" si="270"/>
        <v>247999</v>
      </c>
      <c r="BB17329" s="138">
        <f t="shared" ca="1" si="271"/>
        <v>1</v>
      </c>
    </row>
    <row r="17330" spans="52:54" ht="15.75" customHeight="1">
      <c r="AZ17330" s="138">
        <f t="shared" ca="1" si="269"/>
        <v>349000</v>
      </c>
      <c r="BA17330" s="138">
        <f t="shared" ca="1" si="270"/>
        <v>348999</v>
      </c>
      <c r="BB17330" s="138">
        <f t="shared" ca="1" si="271"/>
        <v>1</v>
      </c>
    </row>
    <row r="17331" spans="52:54" ht="15.75" customHeight="1">
      <c r="AZ17331" s="138">
        <f t="shared" ca="1" si="269"/>
        <v>376000</v>
      </c>
      <c r="BA17331" s="138">
        <f t="shared" ca="1" si="270"/>
        <v>375999</v>
      </c>
      <c r="BB17331" s="138">
        <f t="shared" ca="1" si="271"/>
        <v>1</v>
      </c>
    </row>
    <row r="17332" spans="52:54" ht="15.75" customHeight="1">
      <c r="AZ17332" s="138">
        <f t="shared" ca="1" si="269"/>
        <v>216000</v>
      </c>
      <c r="BA17332" s="138">
        <f t="shared" ca="1" si="270"/>
        <v>215999</v>
      </c>
      <c r="BB17332" s="138">
        <f t="shared" ca="1" si="271"/>
        <v>1</v>
      </c>
    </row>
    <row r="17333" spans="52:54" ht="15.75" customHeight="1">
      <c r="AZ17333" s="138">
        <f t="shared" ca="1" si="269"/>
        <v>139000</v>
      </c>
      <c r="BA17333" s="138">
        <f t="shared" ca="1" si="270"/>
        <v>138999</v>
      </c>
      <c r="BB17333" s="138">
        <f t="shared" ca="1" si="271"/>
        <v>1</v>
      </c>
    </row>
    <row r="17334" spans="52:54" ht="15.75" customHeight="1">
      <c r="AZ17334" s="138">
        <f t="shared" ca="1" si="269"/>
        <v>141000</v>
      </c>
      <c r="BA17334" s="138">
        <f t="shared" ca="1" si="270"/>
        <v>140999</v>
      </c>
      <c r="BB17334" s="138">
        <f t="shared" ca="1" si="271"/>
        <v>1</v>
      </c>
    </row>
    <row r="17335" spans="52:54" ht="15.75" customHeight="1">
      <c r="AZ17335" s="138">
        <f t="shared" ca="1" si="269"/>
        <v>150000</v>
      </c>
      <c r="BA17335" s="138">
        <f t="shared" ca="1" si="270"/>
        <v>149999</v>
      </c>
      <c r="BB17335" s="138">
        <f t="shared" ca="1" si="271"/>
        <v>1</v>
      </c>
    </row>
    <row r="17336" spans="52:54" ht="15.75" customHeight="1">
      <c r="AZ17336" s="138">
        <f t="shared" ca="1" si="269"/>
        <v>211000</v>
      </c>
      <c r="BA17336" s="138">
        <f t="shared" ca="1" si="270"/>
        <v>210999</v>
      </c>
      <c r="BB17336" s="138">
        <f t="shared" ca="1" si="271"/>
        <v>1</v>
      </c>
    </row>
    <row r="17337" spans="52:54" ht="15.75" customHeight="1">
      <c r="AZ17337" s="138">
        <f t="shared" ca="1" si="269"/>
        <v>182000</v>
      </c>
      <c r="BA17337" s="138">
        <f t="shared" ca="1" si="270"/>
        <v>181999</v>
      </c>
      <c r="BB17337" s="138">
        <f t="shared" ca="1" si="271"/>
        <v>1</v>
      </c>
    </row>
    <row r="17338" spans="52:54" ht="15.75" customHeight="1">
      <c r="AZ17338" s="138">
        <f t="shared" ca="1" si="269"/>
        <v>233000</v>
      </c>
      <c r="BA17338" s="138">
        <f t="shared" ca="1" si="270"/>
        <v>232999</v>
      </c>
      <c r="BB17338" s="138">
        <f t="shared" ca="1" si="271"/>
        <v>1</v>
      </c>
    </row>
    <row r="17339" spans="52:54" ht="15.75" customHeight="1">
      <c r="AZ17339" s="138">
        <f t="shared" ca="1" si="269"/>
        <v>323000</v>
      </c>
      <c r="BA17339" s="138">
        <f t="shared" ca="1" si="270"/>
        <v>322999</v>
      </c>
      <c r="BB17339" s="138">
        <f t="shared" ca="1" si="271"/>
        <v>1</v>
      </c>
    </row>
    <row r="17340" spans="52:54" ht="15.75" customHeight="1">
      <c r="AZ17340" s="138">
        <f t="shared" ca="1" si="269"/>
        <v>137000</v>
      </c>
      <c r="BA17340" s="138">
        <f t="shared" ca="1" si="270"/>
        <v>136999</v>
      </c>
      <c r="BB17340" s="138">
        <f t="shared" ca="1" si="271"/>
        <v>1</v>
      </c>
    </row>
    <row r="17341" spans="52:54" ht="15.75" customHeight="1">
      <c r="AZ17341" s="138">
        <f t="shared" ca="1" si="269"/>
        <v>316000</v>
      </c>
      <c r="BA17341" s="138">
        <f t="shared" ca="1" si="270"/>
        <v>315999</v>
      </c>
      <c r="BB17341" s="138">
        <f t="shared" ca="1" si="271"/>
        <v>1</v>
      </c>
    </row>
    <row r="17342" spans="52:54" ht="15.75" customHeight="1">
      <c r="AZ17342" s="138">
        <f t="shared" ca="1" si="269"/>
        <v>296000</v>
      </c>
      <c r="BA17342" s="138">
        <f t="shared" ca="1" si="270"/>
        <v>295999</v>
      </c>
      <c r="BB17342" s="138">
        <f t="shared" ca="1" si="271"/>
        <v>1</v>
      </c>
    </row>
    <row r="17343" spans="52:54" ht="15.75" customHeight="1">
      <c r="AZ17343" s="138">
        <f t="shared" ca="1" si="269"/>
        <v>244000</v>
      </c>
      <c r="BA17343" s="138">
        <f t="shared" ca="1" si="270"/>
        <v>243999</v>
      </c>
      <c r="BB17343" s="138">
        <f t="shared" ca="1" si="271"/>
        <v>1</v>
      </c>
    </row>
    <row r="17344" spans="52:54" ht="15.75" customHeight="1">
      <c r="AZ17344" s="138">
        <f t="shared" ref="AZ17344:AZ17598" ca="1" si="272">RANDBETWEEN(100,400)*1000</f>
        <v>134000</v>
      </c>
      <c r="BA17344" s="138">
        <f t="shared" ref="BA17344:BA17598" ca="1" si="273">+AZ17344-1</f>
        <v>133999</v>
      </c>
      <c r="BB17344" s="138">
        <f t="shared" ref="BB17344:BB17598" ca="1" si="274">+AZ17344-BA17344</f>
        <v>1</v>
      </c>
    </row>
    <row r="17345" spans="52:54" ht="15.75" customHeight="1">
      <c r="AZ17345" s="138">
        <f t="shared" ca="1" si="272"/>
        <v>288000</v>
      </c>
      <c r="BA17345" s="138">
        <f t="shared" ca="1" si="273"/>
        <v>287999</v>
      </c>
      <c r="BB17345" s="138">
        <f t="shared" ca="1" si="274"/>
        <v>1</v>
      </c>
    </row>
    <row r="17346" spans="52:54" ht="15.75" customHeight="1">
      <c r="AZ17346" s="138">
        <f t="shared" ca="1" si="272"/>
        <v>202000</v>
      </c>
      <c r="BA17346" s="138">
        <f t="shared" ca="1" si="273"/>
        <v>201999</v>
      </c>
      <c r="BB17346" s="138">
        <f t="shared" ca="1" si="274"/>
        <v>1</v>
      </c>
    </row>
    <row r="17347" spans="52:54" ht="15.75" customHeight="1">
      <c r="AZ17347" s="138">
        <f t="shared" ca="1" si="272"/>
        <v>264000</v>
      </c>
      <c r="BA17347" s="138">
        <f t="shared" ca="1" si="273"/>
        <v>263999</v>
      </c>
      <c r="BB17347" s="138">
        <f t="shared" ca="1" si="274"/>
        <v>1</v>
      </c>
    </row>
    <row r="17348" spans="52:54" ht="15.75" customHeight="1">
      <c r="AZ17348" s="138">
        <f t="shared" ca="1" si="272"/>
        <v>394000</v>
      </c>
      <c r="BA17348" s="138">
        <f t="shared" ca="1" si="273"/>
        <v>393999</v>
      </c>
      <c r="BB17348" s="138">
        <f t="shared" ca="1" si="274"/>
        <v>1</v>
      </c>
    </row>
    <row r="17349" spans="52:54" ht="15.75" customHeight="1">
      <c r="AZ17349" s="138">
        <f t="shared" ca="1" si="272"/>
        <v>224000</v>
      </c>
      <c r="BA17349" s="138">
        <f t="shared" ca="1" si="273"/>
        <v>223999</v>
      </c>
      <c r="BB17349" s="138">
        <f t="shared" ca="1" si="274"/>
        <v>1</v>
      </c>
    </row>
    <row r="17350" spans="52:54" ht="15.75" customHeight="1">
      <c r="AZ17350" s="138">
        <f t="shared" ca="1" si="272"/>
        <v>388000</v>
      </c>
      <c r="BA17350" s="138">
        <f t="shared" ca="1" si="273"/>
        <v>387999</v>
      </c>
      <c r="BB17350" s="138">
        <f t="shared" ca="1" si="274"/>
        <v>1</v>
      </c>
    </row>
    <row r="17351" spans="52:54" ht="15.75" customHeight="1">
      <c r="AZ17351" s="138">
        <f t="shared" ca="1" si="272"/>
        <v>349000</v>
      </c>
      <c r="BA17351" s="138">
        <f t="shared" ca="1" si="273"/>
        <v>348999</v>
      </c>
      <c r="BB17351" s="138">
        <f t="shared" ca="1" si="274"/>
        <v>1</v>
      </c>
    </row>
    <row r="17352" spans="52:54" ht="15.75" customHeight="1">
      <c r="AZ17352" s="138">
        <f t="shared" ca="1" si="272"/>
        <v>231000</v>
      </c>
      <c r="BA17352" s="138">
        <f t="shared" ca="1" si="273"/>
        <v>230999</v>
      </c>
      <c r="BB17352" s="138">
        <f t="shared" ca="1" si="274"/>
        <v>1</v>
      </c>
    </row>
    <row r="17353" spans="52:54" ht="15.75" customHeight="1">
      <c r="AZ17353" s="138">
        <f t="shared" ca="1" si="272"/>
        <v>220000</v>
      </c>
      <c r="BA17353" s="138">
        <f t="shared" ca="1" si="273"/>
        <v>219999</v>
      </c>
      <c r="BB17353" s="138">
        <f t="shared" ca="1" si="274"/>
        <v>1</v>
      </c>
    </row>
    <row r="17354" spans="52:54" ht="15.75" customHeight="1">
      <c r="AZ17354" s="138">
        <f t="shared" ca="1" si="272"/>
        <v>192000</v>
      </c>
      <c r="BA17354" s="138">
        <f t="shared" ca="1" si="273"/>
        <v>191999</v>
      </c>
      <c r="BB17354" s="138">
        <f t="shared" ca="1" si="274"/>
        <v>1</v>
      </c>
    </row>
    <row r="17355" spans="52:54" ht="15.75" customHeight="1">
      <c r="AZ17355" s="138">
        <f t="shared" ca="1" si="272"/>
        <v>375000</v>
      </c>
      <c r="BA17355" s="138">
        <f t="shared" ca="1" si="273"/>
        <v>374999</v>
      </c>
      <c r="BB17355" s="138">
        <f t="shared" ca="1" si="274"/>
        <v>1</v>
      </c>
    </row>
    <row r="17356" spans="52:54" ht="15.75" customHeight="1">
      <c r="AZ17356" s="138">
        <f t="shared" ca="1" si="272"/>
        <v>223000</v>
      </c>
      <c r="BA17356" s="138">
        <f t="shared" ca="1" si="273"/>
        <v>222999</v>
      </c>
      <c r="BB17356" s="138">
        <f t="shared" ca="1" si="274"/>
        <v>1</v>
      </c>
    </row>
    <row r="17357" spans="52:54" ht="15.75" customHeight="1">
      <c r="AZ17357" s="138">
        <f t="shared" ca="1" si="272"/>
        <v>272000</v>
      </c>
      <c r="BA17357" s="138">
        <f t="shared" ca="1" si="273"/>
        <v>271999</v>
      </c>
      <c r="BB17357" s="138">
        <f t="shared" ca="1" si="274"/>
        <v>1</v>
      </c>
    </row>
    <row r="17358" spans="52:54" ht="15.75" customHeight="1">
      <c r="AZ17358" s="138">
        <f t="shared" ca="1" si="272"/>
        <v>235000</v>
      </c>
      <c r="BA17358" s="138">
        <f t="shared" ca="1" si="273"/>
        <v>234999</v>
      </c>
      <c r="BB17358" s="138">
        <f t="shared" ca="1" si="274"/>
        <v>1</v>
      </c>
    </row>
    <row r="17359" spans="52:54" ht="15.75" customHeight="1">
      <c r="AZ17359" s="138">
        <f t="shared" ca="1" si="272"/>
        <v>326000</v>
      </c>
      <c r="BA17359" s="138">
        <f t="shared" ca="1" si="273"/>
        <v>325999</v>
      </c>
      <c r="BB17359" s="138">
        <f t="shared" ca="1" si="274"/>
        <v>1</v>
      </c>
    </row>
    <row r="17360" spans="52:54" ht="15.75" customHeight="1">
      <c r="AZ17360" s="138">
        <f t="shared" ca="1" si="272"/>
        <v>354000</v>
      </c>
      <c r="BA17360" s="138">
        <f t="shared" ca="1" si="273"/>
        <v>353999</v>
      </c>
      <c r="BB17360" s="138">
        <f t="shared" ca="1" si="274"/>
        <v>1</v>
      </c>
    </row>
    <row r="17361" spans="52:54" ht="15.75" customHeight="1">
      <c r="AZ17361" s="138">
        <f t="shared" ca="1" si="272"/>
        <v>291000</v>
      </c>
      <c r="BA17361" s="138">
        <f t="shared" ca="1" si="273"/>
        <v>290999</v>
      </c>
      <c r="BB17361" s="138">
        <f t="shared" ca="1" si="274"/>
        <v>1</v>
      </c>
    </row>
    <row r="17362" spans="52:54" ht="15.75" customHeight="1">
      <c r="AZ17362" s="138">
        <f t="shared" ca="1" si="272"/>
        <v>270000</v>
      </c>
      <c r="BA17362" s="138">
        <f t="shared" ca="1" si="273"/>
        <v>269999</v>
      </c>
      <c r="BB17362" s="138">
        <f t="shared" ca="1" si="274"/>
        <v>1</v>
      </c>
    </row>
    <row r="17363" spans="52:54" ht="15.75" customHeight="1">
      <c r="AZ17363" s="138">
        <f t="shared" ca="1" si="272"/>
        <v>211000</v>
      </c>
      <c r="BA17363" s="138">
        <f t="shared" ca="1" si="273"/>
        <v>210999</v>
      </c>
      <c r="BB17363" s="138">
        <f t="shared" ca="1" si="274"/>
        <v>1</v>
      </c>
    </row>
    <row r="17364" spans="52:54" ht="15.75" customHeight="1">
      <c r="AZ17364" s="138">
        <f t="shared" ca="1" si="272"/>
        <v>251000</v>
      </c>
      <c r="BA17364" s="138">
        <f t="shared" ca="1" si="273"/>
        <v>250999</v>
      </c>
      <c r="BB17364" s="138">
        <f t="shared" ca="1" si="274"/>
        <v>1</v>
      </c>
    </row>
    <row r="17365" spans="52:54" ht="15.75" customHeight="1">
      <c r="AZ17365" s="138">
        <f t="shared" ca="1" si="272"/>
        <v>165000</v>
      </c>
      <c r="BA17365" s="138">
        <f t="shared" ca="1" si="273"/>
        <v>164999</v>
      </c>
      <c r="BB17365" s="138">
        <f t="shared" ca="1" si="274"/>
        <v>1</v>
      </c>
    </row>
    <row r="17366" spans="52:54" ht="15.75" customHeight="1">
      <c r="AZ17366" s="138">
        <f t="shared" ca="1" si="272"/>
        <v>126000</v>
      </c>
      <c r="BA17366" s="138">
        <f t="shared" ca="1" si="273"/>
        <v>125999</v>
      </c>
      <c r="BB17366" s="138">
        <f t="shared" ca="1" si="274"/>
        <v>1</v>
      </c>
    </row>
    <row r="17367" spans="52:54" ht="15.75" customHeight="1">
      <c r="AZ17367" s="138">
        <f t="shared" ca="1" si="272"/>
        <v>218000</v>
      </c>
      <c r="BA17367" s="138">
        <f t="shared" ca="1" si="273"/>
        <v>217999</v>
      </c>
      <c r="BB17367" s="138">
        <f t="shared" ca="1" si="274"/>
        <v>1</v>
      </c>
    </row>
    <row r="17368" spans="52:54" ht="15.75" customHeight="1">
      <c r="AZ17368" s="138">
        <f t="shared" ca="1" si="272"/>
        <v>107000</v>
      </c>
      <c r="BA17368" s="138">
        <f t="shared" ca="1" si="273"/>
        <v>106999</v>
      </c>
      <c r="BB17368" s="138">
        <f t="shared" ca="1" si="274"/>
        <v>1</v>
      </c>
    </row>
    <row r="17369" spans="52:54" ht="15.75" customHeight="1">
      <c r="AZ17369" s="138">
        <f t="shared" ca="1" si="272"/>
        <v>239000</v>
      </c>
      <c r="BA17369" s="138">
        <f t="shared" ca="1" si="273"/>
        <v>238999</v>
      </c>
      <c r="BB17369" s="138">
        <f t="shared" ca="1" si="274"/>
        <v>1</v>
      </c>
    </row>
    <row r="17370" spans="52:54" ht="15.75" customHeight="1">
      <c r="AZ17370" s="138">
        <f t="shared" ca="1" si="272"/>
        <v>145000</v>
      </c>
      <c r="BA17370" s="138">
        <f t="shared" ca="1" si="273"/>
        <v>144999</v>
      </c>
      <c r="BB17370" s="138">
        <f t="shared" ca="1" si="274"/>
        <v>1</v>
      </c>
    </row>
    <row r="17371" spans="52:54" ht="15.75" customHeight="1">
      <c r="AZ17371" s="138">
        <f t="shared" ca="1" si="272"/>
        <v>346000</v>
      </c>
      <c r="BA17371" s="138">
        <f t="shared" ca="1" si="273"/>
        <v>345999</v>
      </c>
      <c r="BB17371" s="138">
        <f t="shared" ca="1" si="274"/>
        <v>1</v>
      </c>
    </row>
    <row r="17372" spans="52:54" ht="15.75" customHeight="1">
      <c r="AZ17372" s="138">
        <f t="shared" ca="1" si="272"/>
        <v>395000</v>
      </c>
      <c r="BA17372" s="138">
        <f t="shared" ca="1" si="273"/>
        <v>394999</v>
      </c>
      <c r="BB17372" s="138">
        <f t="shared" ca="1" si="274"/>
        <v>1</v>
      </c>
    </row>
    <row r="17373" spans="52:54" ht="15.75" customHeight="1">
      <c r="AZ17373" s="138">
        <f t="shared" ca="1" si="272"/>
        <v>391000</v>
      </c>
      <c r="BA17373" s="138">
        <f t="shared" ca="1" si="273"/>
        <v>390999</v>
      </c>
      <c r="BB17373" s="138">
        <f t="shared" ca="1" si="274"/>
        <v>1</v>
      </c>
    </row>
    <row r="17374" spans="52:54" ht="15.75" customHeight="1">
      <c r="AZ17374" s="138">
        <f t="shared" ca="1" si="272"/>
        <v>130000</v>
      </c>
      <c r="BA17374" s="138">
        <f t="shared" ca="1" si="273"/>
        <v>129999</v>
      </c>
      <c r="BB17374" s="138">
        <f t="shared" ca="1" si="274"/>
        <v>1</v>
      </c>
    </row>
    <row r="17375" spans="52:54" ht="15.75" customHeight="1">
      <c r="AZ17375" s="138">
        <f t="shared" ca="1" si="272"/>
        <v>264000</v>
      </c>
      <c r="BA17375" s="138">
        <f t="shared" ca="1" si="273"/>
        <v>263999</v>
      </c>
      <c r="BB17375" s="138">
        <f t="shared" ca="1" si="274"/>
        <v>1</v>
      </c>
    </row>
    <row r="17376" spans="52:54" ht="15.75" customHeight="1">
      <c r="AZ17376" s="138">
        <f t="shared" ca="1" si="272"/>
        <v>326000</v>
      </c>
      <c r="BA17376" s="138">
        <f t="shared" ca="1" si="273"/>
        <v>325999</v>
      </c>
      <c r="BB17376" s="138">
        <f t="shared" ca="1" si="274"/>
        <v>1</v>
      </c>
    </row>
    <row r="17377" spans="52:54" ht="15.75" customHeight="1">
      <c r="AZ17377" s="138">
        <f t="shared" ca="1" si="272"/>
        <v>369000</v>
      </c>
      <c r="BA17377" s="138">
        <f t="shared" ca="1" si="273"/>
        <v>368999</v>
      </c>
      <c r="BB17377" s="138">
        <f t="shared" ca="1" si="274"/>
        <v>1</v>
      </c>
    </row>
    <row r="17378" spans="52:54" ht="15.75" customHeight="1">
      <c r="AZ17378" s="138">
        <f t="shared" ca="1" si="272"/>
        <v>255000</v>
      </c>
      <c r="BA17378" s="138">
        <f t="shared" ca="1" si="273"/>
        <v>254999</v>
      </c>
      <c r="BB17378" s="138">
        <f t="shared" ca="1" si="274"/>
        <v>1</v>
      </c>
    </row>
    <row r="17379" spans="52:54" ht="15.75" customHeight="1">
      <c r="AZ17379" s="138">
        <f t="shared" ca="1" si="272"/>
        <v>217000</v>
      </c>
      <c r="BA17379" s="138">
        <f t="shared" ca="1" si="273"/>
        <v>216999</v>
      </c>
      <c r="BB17379" s="138">
        <f t="shared" ca="1" si="274"/>
        <v>1</v>
      </c>
    </row>
    <row r="17380" spans="52:54" ht="15.75" customHeight="1">
      <c r="AZ17380" s="138">
        <f t="shared" ca="1" si="272"/>
        <v>150000</v>
      </c>
      <c r="BA17380" s="138">
        <f t="shared" ca="1" si="273"/>
        <v>149999</v>
      </c>
      <c r="BB17380" s="138">
        <f t="shared" ca="1" si="274"/>
        <v>1</v>
      </c>
    </row>
    <row r="17381" spans="52:54" ht="15.75" customHeight="1">
      <c r="AZ17381" s="138">
        <f t="shared" ca="1" si="272"/>
        <v>304000</v>
      </c>
      <c r="BA17381" s="138">
        <f t="shared" ca="1" si="273"/>
        <v>303999</v>
      </c>
      <c r="BB17381" s="138">
        <f t="shared" ca="1" si="274"/>
        <v>1</v>
      </c>
    </row>
    <row r="17382" spans="52:54" ht="15.75" customHeight="1">
      <c r="AZ17382" s="138">
        <f t="shared" ca="1" si="272"/>
        <v>193000</v>
      </c>
      <c r="BA17382" s="138">
        <f t="shared" ca="1" si="273"/>
        <v>192999</v>
      </c>
      <c r="BB17382" s="138">
        <f t="shared" ca="1" si="274"/>
        <v>1</v>
      </c>
    </row>
    <row r="17383" spans="52:54" ht="15.75" customHeight="1">
      <c r="AZ17383" s="138">
        <f t="shared" ca="1" si="272"/>
        <v>151000</v>
      </c>
      <c r="BA17383" s="138">
        <f t="shared" ca="1" si="273"/>
        <v>150999</v>
      </c>
      <c r="BB17383" s="138">
        <f t="shared" ca="1" si="274"/>
        <v>1</v>
      </c>
    </row>
    <row r="17384" spans="52:54" ht="15.75" customHeight="1">
      <c r="AZ17384" s="138">
        <f t="shared" ca="1" si="272"/>
        <v>321000</v>
      </c>
      <c r="BA17384" s="138">
        <f t="shared" ca="1" si="273"/>
        <v>320999</v>
      </c>
      <c r="BB17384" s="138">
        <f t="shared" ca="1" si="274"/>
        <v>1</v>
      </c>
    </row>
    <row r="17385" spans="52:54" ht="15.75" customHeight="1">
      <c r="AZ17385" s="138">
        <f t="shared" ca="1" si="272"/>
        <v>283000</v>
      </c>
      <c r="BA17385" s="138">
        <f t="shared" ca="1" si="273"/>
        <v>282999</v>
      </c>
      <c r="BB17385" s="138">
        <f t="shared" ca="1" si="274"/>
        <v>1</v>
      </c>
    </row>
    <row r="17386" spans="52:54" ht="15.75" customHeight="1">
      <c r="AZ17386" s="138">
        <f t="shared" ca="1" si="272"/>
        <v>182000</v>
      </c>
      <c r="BA17386" s="138">
        <f t="shared" ca="1" si="273"/>
        <v>181999</v>
      </c>
      <c r="BB17386" s="138">
        <f t="shared" ca="1" si="274"/>
        <v>1</v>
      </c>
    </row>
    <row r="17387" spans="52:54" ht="15.75" customHeight="1">
      <c r="AZ17387" s="138">
        <f t="shared" ca="1" si="272"/>
        <v>197000</v>
      </c>
      <c r="BA17387" s="138">
        <f t="shared" ca="1" si="273"/>
        <v>196999</v>
      </c>
      <c r="BB17387" s="138">
        <f t="shared" ca="1" si="274"/>
        <v>1</v>
      </c>
    </row>
    <row r="17388" spans="52:54" ht="15.75" customHeight="1">
      <c r="AZ17388" s="138">
        <f t="shared" ca="1" si="272"/>
        <v>170000</v>
      </c>
      <c r="BA17388" s="138">
        <f t="shared" ca="1" si="273"/>
        <v>169999</v>
      </c>
      <c r="BB17388" s="138">
        <f t="shared" ca="1" si="274"/>
        <v>1</v>
      </c>
    </row>
    <row r="17389" spans="52:54" ht="15.75" customHeight="1">
      <c r="AZ17389" s="138">
        <f t="shared" ca="1" si="272"/>
        <v>116000</v>
      </c>
      <c r="BA17389" s="138">
        <f t="shared" ca="1" si="273"/>
        <v>115999</v>
      </c>
      <c r="BB17389" s="138">
        <f t="shared" ca="1" si="274"/>
        <v>1</v>
      </c>
    </row>
    <row r="17390" spans="52:54" ht="15.75" customHeight="1">
      <c r="AZ17390" s="138">
        <f t="shared" ca="1" si="272"/>
        <v>373000</v>
      </c>
      <c r="BA17390" s="138">
        <f t="shared" ca="1" si="273"/>
        <v>372999</v>
      </c>
      <c r="BB17390" s="138">
        <f t="shared" ca="1" si="274"/>
        <v>1</v>
      </c>
    </row>
    <row r="17391" spans="52:54" ht="15.75" customHeight="1">
      <c r="AZ17391" s="138">
        <f t="shared" ca="1" si="272"/>
        <v>311000</v>
      </c>
      <c r="BA17391" s="138">
        <f t="shared" ca="1" si="273"/>
        <v>310999</v>
      </c>
      <c r="BB17391" s="138">
        <f t="shared" ca="1" si="274"/>
        <v>1</v>
      </c>
    </row>
    <row r="17392" spans="52:54" ht="15.75" customHeight="1">
      <c r="AZ17392" s="138">
        <f t="shared" ca="1" si="272"/>
        <v>262000</v>
      </c>
      <c r="BA17392" s="138">
        <f t="shared" ca="1" si="273"/>
        <v>261999</v>
      </c>
      <c r="BB17392" s="138">
        <f t="shared" ca="1" si="274"/>
        <v>1</v>
      </c>
    </row>
    <row r="17393" spans="52:54" ht="15.75" customHeight="1">
      <c r="AZ17393" s="138">
        <f t="shared" ca="1" si="272"/>
        <v>126000</v>
      </c>
      <c r="BA17393" s="138">
        <f t="shared" ca="1" si="273"/>
        <v>125999</v>
      </c>
      <c r="BB17393" s="138">
        <f t="shared" ca="1" si="274"/>
        <v>1</v>
      </c>
    </row>
    <row r="17394" spans="52:54" ht="15.75" customHeight="1">
      <c r="AZ17394" s="138">
        <f t="shared" ca="1" si="272"/>
        <v>260000</v>
      </c>
      <c r="BA17394" s="138">
        <f t="shared" ca="1" si="273"/>
        <v>259999</v>
      </c>
      <c r="BB17394" s="138">
        <f t="shared" ca="1" si="274"/>
        <v>1</v>
      </c>
    </row>
    <row r="17395" spans="52:54" ht="15.75" customHeight="1">
      <c r="AZ17395" s="138">
        <f t="shared" ca="1" si="272"/>
        <v>156000</v>
      </c>
      <c r="BA17395" s="138">
        <f t="shared" ca="1" si="273"/>
        <v>155999</v>
      </c>
      <c r="BB17395" s="138">
        <f t="shared" ca="1" si="274"/>
        <v>1</v>
      </c>
    </row>
    <row r="17396" spans="52:54" ht="15.75" customHeight="1">
      <c r="AZ17396" s="138">
        <f t="shared" ca="1" si="272"/>
        <v>121000</v>
      </c>
      <c r="BA17396" s="138">
        <f t="shared" ca="1" si="273"/>
        <v>120999</v>
      </c>
      <c r="BB17396" s="138">
        <f t="shared" ca="1" si="274"/>
        <v>1</v>
      </c>
    </row>
    <row r="17397" spans="52:54" ht="15.75" customHeight="1">
      <c r="AZ17397" s="138">
        <f t="shared" ca="1" si="272"/>
        <v>299000</v>
      </c>
      <c r="BA17397" s="138">
        <f t="shared" ca="1" si="273"/>
        <v>298999</v>
      </c>
      <c r="BB17397" s="138">
        <f t="shared" ca="1" si="274"/>
        <v>1</v>
      </c>
    </row>
    <row r="17398" spans="52:54" ht="15.75" customHeight="1">
      <c r="AZ17398" s="138">
        <f t="shared" ca="1" si="272"/>
        <v>123000</v>
      </c>
      <c r="BA17398" s="138">
        <f t="shared" ca="1" si="273"/>
        <v>122999</v>
      </c>
      <c r="BB17398" s="138">
        <f t="shared" ca="1" si="274"/>
        <v>1</v>
      </c>
    </row>
    <row r="17399" spans="52:54" ht="15.75" customHeight="1">
      <c r="AZ17399" s="138">
        <f t="shared" ca="1" si="272"/>
        <v>209000</v>
      </c>
      <c r="BA17399" s="138">
        <f t="shared" ca="1" si="273"/>
        <v>208999</v>
      </c>
      <c r="BB17399" s="138">
        <f t="shared" ca="1" si="274"/>
        <v>1</v>
      </c>
    </row>
    <row r="17400" spans="52:54" ht="15.75" customHeight="1">
      <c r="AZ17400" s="138">
        <f t="shared" ca="1" si="272"/>
        <v>264000</v>
      </c>
      <c r="BA17400" s="138">
        <f t="shared" ca="1" si="273"/>
        <v>263999</v>
      </c>
      <c r="BB17400" s="138">
        <f t="shared" ca="1" si="274"/>
        <v>1</v>
      </c>
    </row>
    <row r="17401" spans="52:54" ht="15.75" customHeight="1">
      <c r="AZ17401" s="138">
        <f t="shared" ca="1" si="272"/>
        <v>225000</v>
      </c>
      <c r="BA17401" s="138">
        <f t="shared" ca="1" si="273"/>
        <v>224999</v>
      </c>
      <c r="BB17401" s="138">
        <f t="shared" ca="1" si="274"/>
        <v>1</v>
      </c>
    </row>
    <row r="17402" spans="52:54" ht="15.75" customHeight="1">
      <c r="AZ17402" s="138">
        <f t="shared" ca="1" si="272"/>
        <v>285000</v>
      </c>
      <c r="BA17402" s="138">
        <f t="shared" ca="1" si="273"/>
        <v>284999</v>
      </c>
      <c r="BB17402" s="138">
        <f t="shared" ca="1" si="274"/>
        <v>1</v>
      </c>
    </row>
    <row r="17403" spans="52:54" ht="15.75" customHeight="1">
      <c r="AZ17403" s="138">
        <f t="shared" ca="1" si="272"/>
        <v>161000</v>
      </c>
      <c r="BA17403" s="138">
        <f t="shared" ca="1" si="273"/>
        <v>160999</v>
      </c>
      <c r="BB17403" s="138">
        <f t="shared" ca="1" si="274"/>
        <v>1</v>
      </c>
    </row>
    <row r="17404" spans="52:54" ht="15.75" customHeight="1">
      <c r="AZ17404" s="138">
        <f t="shared" ca="1" si="272"/>
        <v>365000</v>
      </c>
      <c r="BA17404" s="138">
        <f t="shared" ca="1" si="273"/>
        <v>364999</v>
      </c>
      <c r="BB17404" s="138">
        <f t="shared" ca="1" si="274"/>
        <v>1</v>
      </c>
    </row>
    <row r="17405" spans="52:54" ht="15.75" customHeight="1">
      <c r="AZ17405" s="138">
        <f t="shared" ca="1" si="272"/>
        <v>142000</v>
      </c>
      <c r="BA17405" s="138">
        <f t="shared" ca="1" si="273"/>
        <v>141999</v>
      </c>
      <c r="BB17405" s="138">
        <f t="shared" ca="1" si="274"/>
        <v>1</v>
      </c>
    </row>
    <row r="17406" spans="52:54" ht="15.75" customHeight="1">
      <c r="AZ17406" s="138">
        <f t="shared" ca="1" si="272"/>
        <v>324000</v>
      </c>
      <c r="BA17406" s="138">
        <f t="shared" ca="1" si="273"/>
        <v>323999</v>
      </c>
      <c r="BB17406" s="138">
        <f t="shared" ca="1" si="274"/>
        <v>1</v>
      </c>
    </row>
    <row r="17407" spans="52:54" ht="15.75" customHeight="1">
      <c r="AZ17407" s="138">
        <f t="shared" ca="1" si="272"/>
        <v>129000</v>
      </c>
      <c r="BA17407" s="138">
        <f t="shared" ca="1" si="273"/>
        <v>128999</v>
      </c>
      <c r="BB17407" s="138">
        <f t="shared" ca="1" si="274"/>
        <v>1</v>
      </c>
    </row>
    <row r="17408" spans="52:54" ht="15.75" customHeight="1">
      <c r="AZ17408" s="138">
        <f t="shared" ca="1" si="272"/>
        <v>252000</v>
      </c>
      <c r="BA17408" s="138">
        <f t="shared" ca="1" si="273"/>
        <v>251999</v>
      </c>
      <c r="BB17408" s="138">
        <f t="shared" ca="1" si="274"/>
        <v>1</v>
      </c>
    </row>
    <row r="17409" spans="52:54" ht="15.75" customHeight="1">
      <c r="AZ17409" s="138">
        <f t="shared" ca="1" si="272"/>
        <v>341000</v>
      </c>
      <c r="BA17409" s="138">
        <f t="shared" ca="1" si="273"/>
        <v>340999</v>
      </c>
      <c r="BB17409" s="138">
        <f t="shared" ca="1" si="274"/>
        <v>1</v>
      </c>
    </row>
    <row r="17410" spans="52:54" ht="15.75" customHeight="1">
      <c r="AZ17410" s="138">
        <f t="shared" ca="1" si="272"/>
        <v>119000</v>
      </c>
      <c r="BA17410" s="138">
        <f t="shared" ca="1" si="273"/>
        <v>118999</v>
      </c>
      <c r="BB17410" s="138">
        <f t="shared" ca="1" si="274"/>
        <v>1</v>
      </c>
    </row>
    <row r="17411" spans="52:54" ht="15.75" customHeight="1">
      <c r="AZ17411" s="138">
        <f t="shared" ca="1" si="272"/>
        <v>118000</v>
      </c>
      <c r="BA17411" s="138">
        <f t="shared" ca="1" si="273"/>
        <v>117999</v>
      </c>
      <c r="BB17411" s="138">
        <f t="shared" ca="1" si="274"/>
        <v>1</v>
      </c>
    </row>
    <row r="17412" spans="52:54" ht="15.75" customHeight="1">
      <c r="AZ17412" s="138">
        <f t="shared" ca="1" si="272"/>
        <v>195000</v>
      </c>
      <c r="BA17412" s="138">
        <f t="shared" ca="1" si="273"/>
        <v>194999</v>
      </c>
      <c r="BB17412" s="138">
        <f t="shared" ca="1" si="274"/>
        <v>1</v>
      </c>
    </row>
    <row r="17413" spans="52:54" ht="15.75" customHeight="1">
      <c r="AZ17413" s="138">
        <f t="shared" ca="1" si="272"/>
        <v>225000</v>
      </c>
      <c r="BA17413" s="138">
        <f t="shared" ca="1" si="273"/>
        <v>224999</v>
      </c>
      <c r="BB17413" s="138">
        <f t="shared" ca="1" si="274"/>
        <v>1</v>
      </c>
    </row>
    <row r="17414" spans="52:54" ht="15.75" customHeight="1">
      <c r="AZ17414" s="138">
        <f t="shared" ca="1" si="272"/>
        <v>243000</v>
      </c>
      <c r="BA17414" s="138">
        <f t="shared" ca="1" si="273"/>
        <v>242999</v>
      </c>
      <c r="BB17414" s="138">
        <f t="shared" ca="1" si="274"/>
        <v>1</v>
      </c>
    </row>
    <row r="17415" spans="52:54" ht="15.75" customHeight="1">
      <c r="AZ17415" s="138">
        <f t="shared" ca="1" si="272"/>
        <v>352000</v>
      </c>
      <c r="BA17415" s="138">
        <f t="shared" ca="1" si="273"/>
        <v>351999</v>
      </c>
      <c r="BB17415" s="138">
        <f t="shared" ca="1" si="274"/>
        <v>1</v>
      </c>
    </row>
    <row r="17416" spans="52:54" ht="15.75" customHeight="1">
      <c r="AZ17416" s="138">
        <f t="shared" ca="1" si="272"/>
        <v>165000</v>
      </c>
      <c r="BA17416" s="138">
        <f t="shared" ca="1" si="273"/>
        <v>164999</v>
      </c>
      <c r="BB17416" s="138">
        <f t="shared" ca="1" si="274"/>
        <v>1</v>
      </c>
    </row>
    <row r="17417" spans="52:54" ht="15.75" customHeight="1">
      <c r="AZ17417" s="138">
        <f t="shared" ca="1" si="272"/>
        <v>173000</v>
      </c>
      <c r="BA17417" s="138">
        <f t="shared" ca="1" si="273"/>
        <v>172999</v>
      </c>
      <c r="BB17417" s="138">
        <f t="shared" ca="1" si="274"/>
        <v>1</v>
      </c>
    </row>
    <row r="17418" spans="52:54" ht="15.75" customHeight="1">
      <c r="AZ17418" s="138">
        <f t="shared" ca="1" si="272"/>
        <v>216000</v>
      </c>
      <c r="BA17418" s="138">
        <f t="shared" ca="1" si="273"/>
        <v>215999</v>
      </c>
      <c r="BB17418" s="138">
        <f t="shared" ca="1" si="274"/>
        <v>1</v>
      </c>
    </row>
    <row r="17419" spans="52:54" ht="15.75" customHeight="1">
      <c r="AZ17419" s="138">
        <f t="shared" ca="1" si="272"/>
        <v>342000</v>
      </c>
      <c r="BA17419" s="138">
        <f t="shared" ca="1" si="273"/>
        <v>341999</v>
      </c>
      <c r="BB17419" s="138">
        <f t="shared" ca="1" si="274"/>
        <v>1</v>
      </c>
    </row>
    <row r="17420" spans="52:54" ht="15.75" customHeight="1">
      <c r="AZ17420" s="138">
        <f t="shared" ca="1" si="272"/>
        <v>373000</v>
      </c>
      <c r="BA17420" s="138">
        <f t="shared" ca="1" si="273"/>
        <v>372999</v>
      </c>
      <c r="BB17420" s="138">
        <f t="shared" ca="1" si="274"/>
        <v>1</v>
      </c>
    </row>
    <row r="17421" spans="52:54" ht="15.75" customHeight="1">
      <c r="AZ17421" s="138">
        <f t="shared" ca="1" si="272"/>
        <v>247000</v>
      </c>
      <c r="BA17421" s="138">
        <f t="shared" ca="1" si="273"/>
        <v>246999</v>
      </c>
      <c r="BB17421" s="138">
        <f t="shared" ca="1" si="274"/>
        <v>1</v>
      </c>
    </row>
    <row r="17422" spans="52:54" ht="15.75" customHeight="1">
      <c r="AZ17422" s="138">
        <f t="shared" ca="1" si="272"/>
        <v>147000</v>
      </c>
      <c r="BA17422" s="138">
        <f t="shared" ca="1" si="273"/>
        <v>146999</v>
      </c>
      <c r="BB17422" s="138">
        <f t="shared" ca="1" si="274"/>
        <v>1</v>
      </c>
    </row>
    <row r="17423" spans="52:54" ht="15.75" customHeight="1">
      <c r="AZ17423" s="138">
        <f t="shared" ca="1" si="272"/>
        <v>393000</v>
      </c>
      <c r="BA17423" s="138">
        <f t="shared" ca="1" si="273"/>
        <v>392999</v>
      </c>
      <c r="BB17423" s="138">
        <f t="shared" ca="1" si="274"/>
        <v>1</v>
      </c>
    </row>
    <row r="17424" spans="52:54" ht="15.75" customHeight="1">
      <c r="AZ17424" s="138">
        <f t="shared" ca="1" si="272"/>
        <v>165000</v>
      </c>
      <c r="BA17424" s="138">
        <f t="shared" ca="1" si="273"/>
        <v>164999</v>
      </c>
      <c r="BB17424" s="138">
        <f t="shared" ca="1" si="274"/>
        <v>1</v>
      </c>
    </row>
    <row r="17425" spans="52:54" ht="15.75" customHeight="1">
      <c r="AZ17425" s="138">
        <f t="shared" ca="1" si="272"/>
        <v>247000</v>
      </c>
      <c r="BA17425" s="138">
        <f t="shared" ca="1" si="273"/>
        <v>246999</v>
      </c>
      <c r="BB17425" s="138">
        <f t="shared" ca="1" si="274"/>
        <v>1</v>
      </c>
    </row>
    <row r="17426" spans="52:54" ht="15.75" customHeight="1">
      <c r="AZ17426" s="138">
        <f t="shared" ca="1" si="272"/>
        <v>160000</v>
      </c>
      <c r="BA17426" s="138">
        <f t="shared" ca="1" si="273"/>
        <v>159999</v>
      </c>
      <c r="BB17426" s="138">
        <f t="shared" ca="1" si="274"/>
        <v>1</v>
      </c>
    </row>
    <row r="17427" spans="52:54" ht="15.75" customHeight="1">
      <c r="AZ17427" s="138">
        <f t="shared" ca="1" si="272"/>
        <v>186000</v>
      </c>
      <c r="BA17427" s="138">
        <f t="shared" ca="1" si="273"/>
        <v>185999</v>
      </c>
      <c r="BB17427" s="138">
        <f t="shared" ca="1" si="274"/>
        <v>1</v>
      </c>
    </row>
    <row r="17428" spans="52:54" ht="15.75" customHeight="1">
      <c r="AZ17428" s="138">
        <f t="shared" ca="1" si="272"/>
        <v>183000</v>
      </c>
      <c r="BA17428" s="138">
        <f t="shared" ca="1" si="273"/>
        <v>182999</v>
      </c>
      <c r="BB17428" s="138">
        <f t="shared" ca="1" si="274"/>
        <v>1</v>
      </c>
    </row>
    <row r="17429" spans="52:54" ht="15.75" customHeight="1">
      <c r="AZ17429" s="138">
        <f t="shared" ca="1" si="272"/>
        <v>279000</v>
      </c>
      <c r="BA17429" s="138">
        <f t="shared" ca="1" si="273"/>
        <v>278999</v>
      </c>
      <c r="BB17429" s="138">
        <f t="shared" ca="1" si="274"/>
        <v>1</v>
      </c>
    </row>
    <row r="17430" spans="52:54" ht="15.75" customHeight="1">
      <c r="AZ17430" s="138">
        <f t="shared" ca="1" si="272"/>
        <v>388000</v>
      </c>
      <c r="BA17430" s="138">
        <f t="shared" ca="1" si="273"/>
        <v>387999</v>
      </c>
      <c r="BB17430" s="138">
        <f t="shared" ca="1" si="274"/>
        <v>1</v>
      </c>
    </row>
    <row r="17431" spans="52:54" ht="15.75" customHeight="1">
      <c r="AZ17431" s="138">
        <f t="shared" ca="1" si="272"/>
        <v>283000</v>
      </c>
      <c r="BA17431" s="138">
        <f t="shared" ca="1" si="273"/>
        <v>282999</v>
      </c>
      <c r="BB17431" s="138">
        <f t="shared" ca="1" si="274"/>
        <v>1</v>
      </c>
    </row>
    <row r="17432" spans="52:54" ht="15.75" customHeight="1">
      <c r="AZ17432" s="138">
        <f t="shared" ca="1" si="272"/>
        <v>287000</v>
      </c>
      <c r="BA17432" s="138">
        <f t="shared" ca="1" si="273"/>
        <v>286999</v>
      </c>
      <c r="BB17432" s="138">
        <f t="shared" ca="1" si="274"/>
        <v>1</v>
      </c>
    </row>
    <row r="17433" spans="52:54" ht="15.75" customHeight="1">
      <c r="AZ17433" s="138">
        <f t="shared" ca="1" si="272"/>
        <v>121000</v>
      </c>
      <c r="BA17433" s="138">
        <f t="shared" ca="1" si="273"/>
        <v>120999</v>
      </c>
      <c r="BB17433" s="138">
        <f t="shared" ca="1" si="274"/>
        <v>1</v>
      </c>
    </row>
    <row r="17434" spans="52:54" ht="15.75" customHeight="1">
      <c r="AZ17434" s="138">
        <f t="shared" ca="1" si="272"/>
        <v>346000</v>
      </c>
      <c r="BA17434" s="138">
        <f t="shared" ca="1" si="273"/>
        <v>345999</v>
      </c>
      <c r="BB17434" s="138">
        <f t="shared" ca="1" si="274"/>
        <v>1</v>
      </c>
    </row>
    <row r="17435" spans="52:54" ht="15.75" customHeight="1">
      <c r="AZ17435" s="138">
        <f t="shared" ca="1" si="272"/>
        <v>235000</v>
      </c>
      <c r="BA17435" s="138">
        <f t="shared" ca="1" si="273"/>
        <v>234999</v>
      </c>
      <c r="BB17435" s="138">
        <f t="shared" ca="1" si="274"/>
        <v>1</v>
      </c>
    </row>
    <row r="17436" spans="52:54" ht="15.75" customHeight="1">
      <c r="AZ17436" s="138">
        <f t="shared" ca="1" si="272"/>
        <v>192000</v>
      </c>
      <c r="BA17436" s="138">
        <f t="shared" ca="1" si="273"/>
        <v>191999</v>
      </c>
      <c r="BB17436" s="138">
        <f t="shared" ca="1" si="274"/>
        <v>1</v>
      </c>
    </row>
    <row r="17437" spans="52:54" ht="15.75" customHeight="1">
      <c r="AZ17437" s="138">
        <f t="shared" ca="1" si="272"/>
        <v>171000</v>
      </c>
      <c r="BA17437" s="138">
        <f t="shared" ca="1" si="273"/>
        <v>170999</v>
      </c>
      <c r="BB17437" s="138">
        <f t="shared" ca="1" si="274"/>
        <v>1</v>
      </c>
    </row>
    <row r="17438" spans="52:54" ht="15.75" customHeight="1">
      <c r="AZ17438" s="138">
        <f t="shared" ca="1" si="272"/>
        <v>358000</v>
      </c>
      <c r="BA17438" s="138">
        <f t="shared" ca="1" si="273"/>
        <v>357999</v>
      </c>
      <c r="BB17438" s="138">
        <f t="shared" ca="1" si="274"/>
        <v>1</v>
      </c>
    </row>
    <row r="17439" spans="52:54" ht="15.75" customHeight="1">
      <c r="AZ17439" s="138">
        <f t="shared" ca="1" si="272"/>
        <v>327000</v>
      </c>
      <c r="BA17439" s="138">
        <f t="shared" ca="1" si="273"/>
        <v>326999</v>
      </c>
      <c r="BB17439" s="138">
        <f t="shared" ca="1" si="274"/>
        <v>1</v>
      </c>
    </row>
    <row r="17440" spans="52:54" ht="15.75" customHeight="1">
      <c r="AZ17440" s="138">
        <f t="shared" ca="1" si="272"/>
        <v>312000</v>
      </c>
      <c r="BA17440" s="138">
        <f t="shared" ca="1" si="273"/>
        <v>311999</v>
      </c>
      <c r="BB17440" s="138">
        <f t="shared" ca="1" si="274"/>
        <v>1</v>
      </c>
    </row>
    <row r="17441" spans="52:54" ht="15.75" customHeight="1">
      <c r="AZ17441" s="138">
        <f t="shared" ca="1" si="272"/>
        <v>122000</v>
      </c>
      <c r="BA17441" s="138">
        <f t="shared" ca="1" si="273"/>
        <v>121999</v>
      </c>
      <c r="BB17441" s="138">
        <f t="shared" ca="1" si="274"/>
        <v>1</v>
      </c>
    </row>
    <row r="17442" spans="52:54" ht="15.75" customHeight="1">
      <c r="AZ17442" s="138">
        <f t="shared" ca="1" si="272"/>
        <v>169000</v>
      </c>
      <c r="BA17442" s="138">
        <f t="shared" ca="1" si="273"/>
        <v>168999</v>
      </c>
      <c r="BB17442" s="138">
        <f t="shared" ca="1" si="274"/>
        <v>1</v>
      </c>
    </row>
    <row r="17443" spans="52:54" ht="15.75" customHeight="1">
      <c r="AZ17443" s="138">
        <f t="shared" ca="1" si="272"/>
        <v>199000</v>
      </c>
      <c r="BA17443" s="138">
        <f t="shared" ca="1" si="273"/>
        <v>198999</v>
      </c>
      <c r="BB17443" s="138">
        <f t="shared" ca="1" si="274"/>
        <v>1</v>
      </c>
    </row>
    <row r="17444" spans="52:54" ht="15.75" customHeight="1">
      <c r="AZ17444" s="138">
        <f t="shared" ca="1" si="272"/>
        <v>197000</v>
      </c>
      <c r="BA17444" s="138">
        <f t="shared" ca="1" si="273"/>
        <v>196999</v>
      </c>
      <c r="BB17444" s="138">
        <f t="shared" ca="1" si="274"/>
        <v>1</v>
      </c>
    </row>
    <row r="17445" spans="52:54" ht="15.75" customHeight="1">
      <c r="AZ17445" s="138">
        <f t="shared" ca="1" si="272"/>
        <v>265000</v>
      </c>
      <c r="BA17445" s="138">
        <f t="shared" ca="1" si="273"/>
        <v>264999</v>
      </c>
      <c r="BB17445" s="138">
        <f t="shared" ca="1" si="274"/>
        <v>1</v>
      </c>
    </row>
    <row r="17446" spans="52:54" ht="15.75" customHeight="1">
      <c r="AZ17446" s="138">
        <f t="shared" ca="1" si="272"/>
        <v>131000</v>
      </c>
      <c r="BA17446" s="138">
        <f t="shared" ca="1" si="273"/>
        <v>130999</v>
      </c>
      <c r="BB17446" s="138">
        <f t="shared" ca="1" si="274"/>
        <v>1</v>
      </c>
    </row>
    <row r="17447" spans="52:54" ht="15.75" customHeight="1">
      <c r="AZ17447" s="138">
        <f t="shared" ca="1" si="272"/>
        <v>173000</v>
      </c>
      <c r="BA17447" s="138">
        <f t="shared" ca="1" si="273"/>
        <v>172999</v>
      </c>
      <c r="BB17447" s="138">
        <f t="shared" ca="1" si="274"/>
        <v>1</v>
      </c>
    </row>
    <row r="17448" spans="52:54" ht="15.75" customHeight="1">
      <c r="AZ17448" s="138">
        <f t="shared" ca="1" si="272"/>
        <v>364000</v>
      </c>
      <c r="BA17448" s="138">
        <f t="shared" ca="1" si="273"/>
        <v>363999</v>
      </c>
      <c r="BB17448" s="138">
        <f t="shared" ca="1" si="274"/>
        <v>1</v>
      </c>
    </row>
    <row r="17449" spans="52:54" ht="15.75" customHeight="1">
      <c r="AZ17449" s="138">
        <f t="shared" ca="1" si="272"/>
        <v>105000</v>
      </c>
      <c r="BA17449" s="138">
        <f t="shared" ca="1" si="273"/>
        <v>104999</v>
      </c>
      <c r="BB17449" s="138">
        <f t="shared" ca="1" si="274"/>
        <v>1</v>
      </c>
    </row>
    <row r="17450" spans="52:54" ht="15.75" customHeight="1">
      <c r="AZ17450" s="138">
        <f t="shared" ca="1" si="272"/>
        <v>118000</v>
      </c>
      <c r="BA17450" s="138">
        <f t="shared" ca="1" si="273"/>
        <v>117999</v>
      </c>
      <c r="BB17450" s="138">
        <f t="shared" ca="1" si="274"/>
        <v>1</v>
      </c>
    </row>
    <row r="17451" spans="52:54" ht="15.75" customHeight="1">
      <c r="AZ17451" s="138">
        <f t="shared" ca="1" si="272"/>
        <v>124000</v>
      </c>
      <c r="BA17451" s="138">
        <f t="shared" ca="1" si="273"/>
        <v>123999</v>
      </c>
      <c r="BB17451" s="138">
        <f t="shared" ca="1" si="274"/>
        <v>1</v>
      </c>
    </row>
    <row r="17452" spans="52:54" ht="15.75" customHeight="1">
      <c r="AZ17452" s="138">
        <f t="shared" ca="1" si="272"/>
        <v>125000</v>
      </c>
      <c r="BA17452" s="138">
        <f t="shared" ca="1" si="273"/>
        <v>124999</v>
      </c>
      <c r="BB17452" s="138">
        <f t="shared" ca="1" si="274"/>
        <v>1</v>
      </c>
    </row>
    <row r="17453" spans="52:54" ht="15.75" customHeight="1">
      <c r="AZ17453" s="138">
        <f t="shared" ca="1" si="272"/>
        <v>135000</v>
      </c>
      <c r="BA17453" s="138">
        <f t="shared" ca="1" si="273"/>
        <v>134999</v>
      </c>
      <c r="BB17453" s="138">
        <f t="shared" ca="1" si="274"/>
        <v>1</v>
      </c>
    </row>
    <row r="17454" spans="52:54" ht="15.75" customHeight="1">
      <c r="AZ17454" s="138">
        <f t="shared" ca="1" si="272"/>
        <v>347000</v>
      </c>
      <c r="BA17454" s="138">
        <f t="shared" ca="1" si="273"/>
        <v>346999</v>
      </c>
      <c r="BB17454" s="138">
        <f t="shared" ca="1" si="274"/>
        <v>1</v>
      </c>
    </row>
    <row r="17455" spans="52:54" ht="15.75" customHeight="1">
      <c r="AZ17455" s="138">
        <f t="shared" ca="1" si="272"/>
        <v>319000</v>
      </c>
      <c r="BA17455" s="138">
        <f t="shared" ca="1" si="273"/>
        <v>318999</v>
      </c>
      <c r="BB17455" s="138">
        <f t="shared" ca="1" si="274"/>
        <v>1</v>
      </c>
    </row>
    <row r="17456" spans="52:54" ht="15.75" customHeight="1">
      <c r="AZ17456" s="138">
        <f t="shared" ca="1" si="272"/>
        <v>224000</v>
      </c>
      <c r="BA17456" s="138">
        <f t="shared" ca="1" si="273"/>
        <v>223999</v>
      </c>
      <c r="BB17456" s="138">
        <f t="shared" ca="1" si="274"/>
        <v>1</v>
      </c>
    </row>
    <row r="17457" spans="52:54" ht="15.75" customHeight="1">
      <c r="AZ17457" s="138">
        <f t="shared" ca="1" si="272"/>
        <v>373000</v>
      </c>
      <c r="BA17457" s="138">
        <f t="shared" ca="1" si="273"/>
        <v>372999</v>
      </c>
      <c r="BB17457" s="138">
        <f t="shared" ca="1" si="274"/>
        <v>1</v>
      </c>
    </row>
    <row r="17458" spans="52:54" ht="15.75" customHeight="1">
      <c r="AZ17458" s="138">
        <f t="shared" ca="1" si="272"/>
        <v>368000</v>
      </c>
      <c r="BA17458" s="138">
        <f t="shared" ca="1" si="273"/>
        <v>367999</v>
      </c>
      <c r="BB17458" s="138">
        <f t="shared" ca="1" si="274"/>
        <v>1</v>
      </c>
    </row>
    <row r="17459" spans="52:54" ht="15.75" customHeight="1">
      <c r="AZ17459" s="138">
        <f t="shared" ca="1" si="272"/>
        <v>391000</v>
      </c>
      <c r="BA17459" s="138">
        <f t="shared" ca="1" si="273"/>
        <v>390999</v>
      </c>
      <c r="BB17459" s="138">
        <f t="shared" ca="1" si="274"/>
        <v>1</v>
      </c>
    </row>
    <row r="17460" spans="52:54" ht="15.75" customHeight="1">
      <c r="AZ17460" s="138">
        <f t="shared" ca="1" si="272"/>
        <v>128000</v>
      </c>
      <c r="BA17460" s="138">
        <f t="shared" ca="1" si="273"/>
        <v>127999</v>
      </c>
      <c r="BB17460" s="138">
        <f t="shared" ca="1" si="274"/>
        <v>1</v>
      </c>
    </row>
    <row r="17461" spans="52:54" ht="15.75" customHeight="1">
      <c r="AZ17461" s="138">
        <f t="shared" ca="1" si="272"/>
        <v>330000</v>
      </c>
      <c r="BA17461" s="138">
        <f t="shared" ca="1" si="273"/>
        <v>329999</v>
      </c>
      <c r="BB17461" s="138">
        <f t="shared" ca="1" si="274"/>
        <v>1</v>
      </c>
    </row>
    <row r="17462" spans="52:54" ht="15.75" customHeight="1">
      <c r="AZ17462" s="138">
        <f t="shared" ca="1" si="272"/>
        <v>153000</v>
      </c>
      <c r="BA17462" s="138">
        <f t="shared" ca="1" si="273"/>
        <v>152999</v>
      </c>
      <c r="BB17462" s="138">
        <f t="shared" ca="1" si="274"/>
        <v>1</v>
      </c>
    </row>
    <row r="17463" spans="52:54" ht="15.75" customHeight="1">
      <c r="AZ17463" s="138">
        <f t="shared" ca="1" si="272"/>
        <v>156000</v>
      </c>
      <c r="BA17463" s="138">
        <f t="shared" ca="1" si="273"/>
        <v>155999</v>
      </c>
      <c r="BB17463" s="138">
        <f t="shared" ca="1" si="274"/>
        <v>1</v>
      </c>
    </row>
    <row r="17464" spans="52:54" ht="15.75" customHeight="1">
      <c r="AZ17464" s="138">
        <f t="shared" ca="1" si="272"/>
        <v>131000</v>
      </c>
      <c r="BA17464" s="138">
        <f t="shared" ca="1" si="273"/>
        <v>130999</v>
      </c>
      <c r="BB17464" s="138">
        <f t="shared" ca="1" si="274"/>
        <v>1</v>
      </c>
    </row>
    <row r="17465" spans="52:54" ht="15.75" customHeight="1">
      <c r="AZ17465" s="138">
        <f t="shared" ca="1" si="272"/>
        <v>180000</v>
      </c>
      <c r="BA17465" s="138">
        <f t="shared" ca="1" si="273"/>
        <v>179999</v>
      </c>
      <c r="BB17465" s="138">
        <f t="shared" ca="1" si="274"/>
        <v>1</v>
      </c>
    </row>
    <row r="17466" spans="52:54" ht="15.75" customHeight="1">
      <c r="AZ17466" s="138">
        <f t="shared" ca="1" si="272"/>
        <v>126000</v>
      </c>
      <c r="BA17466" s="138">
        <f t="shared" ca="1" si="273"/>
        <v>125999</v>
      </c>
      <c r="BB17466" s="138">
        <f t="shared" ca="1" si="274"/>
        <v>1</v>
      </c>
    </row>
    <row r="17467" spans="52:54" ht="15.75" customHeight="1">
      <c r="AZ17467" s="138">
        <f t="shared" ca="1" si="272"/>
        <v>361000</v>
      </c>
      <c r="BA17467" s="138">
        <f t="shared" ca="1" si="273"/>
        <v>360999</v>
      </c>
      <c r="BB17467" s="138">
        <f t="shared" ca="1" si="274"/>
        <v>1</v>
      </c>
    </row>
    <row r="17468" spans="52:54" ht="15.75" customHeight="1">
      <c r="AZ17468" s="138">
        <f t="shared" ca="1" si="272"/>
        <v>126000</v>
      </c>
      <c r="BA17468" s="138">
        <f t="shared" ca="1" si="273"/>
        <v>125999</v>
      </c>
      <c r="BB17468" s="138">
        <f t="shared" ca="1" si="274"/>
        <v>1</v>
      </c>
    </row>
    <row r="17469" spans="52:54" ht="15.75" customHeight="1">
      <c r="AZ17469" s="138">
        <f t="shared" ca="1" si="272"/>
        <v>182000</v>
      </c>
      <c r="BA17469" s="138">
        <f t="shared" ca="1" si="273"/>
        <v>181999</v>
      </c>
      <c r="BB17469" s="138">
        <f t="shared" ca="1" si="274"/>
        <v>1</v>
      </c>
    </row>
    <row r="17470" spans="52:54" ht="15.75" customHeight="1">
      <c r="AZ17470" s="138">
        <f t="shared" ca="1" si="272"/>
        <v>338000</v>
      </c>
      <c r="BA17470" s="138">
        <f t="shared" ca="1" si="273"/>
        <v>337999</v>
      </c>
      <c r="BB17470" s="138">
        <f t="shared" ca="1" si="274"/>
        <v>1</v>
      </c>
    </row>
    <row r="17471" spans="52:54" ht="15.75" customHeight="1">
      <c r="AZ17471" s="138">
        <f t="shared" ca="1" si="272"/>
        <v>380000</v>
      </c>
      <c r="BA17471" s="138">
        <f t="shared" ca="1" si="273"/>
        <v>379999</v>
      </c>
      <c r="BB17471" s="138">
        <f t="shared" ca="1" si="274"/>
        <v>1</v>
      </c>
    </row>
    <row r="17472" spans="52:54" ht="15.75" customHeight="1">
      <c r="AZ17472" s="138">
        <f t="shared" ca="1" si="272"/>
        <v>161000</v>
      </c>
      <c r="BA17472" s="138">
        <f t="shared" ca="1" si="273"/>
        <v>160999</v>
      </c>
      <c r="BB17472" s="138">
        <f t="shared" ca="1" si="274"/>
        <v>1</v>
      </c>
    </row>
    <row r="17473" spans="52:54" ht="15.75" customHeight="1">
      <c r="AZ17473" s="138">
        <f t="shared" ca="1" si="272"/>
        <v>257000</v>
      </c>
      <c r="BA17473" s="138">
        <f t="shared" ca="1" si="273"/>
        <v>256999</v>
      </c>
      <c r="BB17473" s="138">
        <f t="shared" ca="1" si="274"/>
        <v>1</v>
      </c>
    </row>
    <row r="17474" spans="52:54" ht="15.75" customHeight="1">
      <c r="AZ17474" s="138">
        <f t="shared" ca="1" si="272"/>
        <v>157000</v>
      </c>
      <c r="BA17474" s="138">
        <f t="shared" ca="1" si="273"/>
        <v>156999</v>
      </c>
      <c r="BB17474" s="138">
        <f t="shared" ca="1" si="274"/>
        <v>1</v>
      </c>
    </row>
    <row r="17475" spans="52:54" ht="15.75" customHeight="1">
      <c r="AZ17475" s="138">
        <f t="shared" ca="1" si="272"/>
        <v>121000</v>
      </c>
      <c r="BA17475" s="138">
        <f t="shared" ca="1" si="273"/>
        <v>120999</v>
      </c>
      <c r="BB17475" s="138">
        <f t="shared" ca="1" si="274"/>
        <v>1</v>
      </c>
    </row>
    <row r="17476" spans="52:54" ht="15.75" customHeight="1">
      <c r="AZ17476" s="138">
        <f t="shared" ca="1" si="272"/>
        <v>266000</v>
      </c>
      <c r="BA17476" s="138">
        <f t="shared" ca="1" si="273"/>
        <v>265999</v>
      </c>
      <c r="BB17476" s="138">
        <f t="shared" ca="1" si="274"/>
        <v>1</v>
      </c>
    </row>
    <row r="17477" spans="52:54" ht="15.75" customHeight="1">
      <c r="AZ17477" s="138">
        <f t="shared" ca="1" si="272"/>
        <v>223000</v>
      </c>
      <c r="BA17477" s="138">
        <f t="shared" ca="1" si="273"/>
        <v>222999</v>
      </c>
      <c r="BB17477" s="138">
        <f t="shared" ca="1" si="274"/>
        <v>1</v>
      </c>
    </row>
    <row r="17478" spans="52:54" ht="15.75" customHeight="1">
      <c r="AZ17478" s="138">
        <f t="shared" ca="1" si="272"/>
        <v>373000</v>
      </c>
      <c r="BA17478" s="138">
        <f t="shared" ca="1" si="273"/>
        <v>372999</v>
      </c>
      <c r="BB17478" s="138">
        <f t="shared" ca="1" si="274"/>
        <v>1</v>
      </c>
    </row>
    <row r="17479" spans="52:54" ht="15.75" customHeight="1">
      <c r="AZ17479" s="138">
        <f t="shared" ca="1" si="272"/>
        <v>358000</v>
      </c>
      <c r="BA17479" s="138">
        <f t="shared" ca="1" si="273"/>
        <v>357999</v>
      </c>
      <c r="BB17479" s="138">
        <f t="shared" ca="1" si="274"/>
        <v>1</v>
      </c>
    </row>
    <row r="17480" spans="52:54" ht="15.75" customHeight="1">
      <c r="AZ17480" s="138">
        <f t="shared" ca="1" si="272"/>
        <v>261000</v>
      </c>
      <c r="BA17480" s="138">
        <f t="shared" ca="1" si="273"/>
        <v>260999</v>
      </c>
      <c r="BB17480" s="138">
        <f t="shared" ca="1" si="274"/>
        <v>1</v>
      </c>
    </row>
    <row r="17481" spans="52:54" ht="15.75" customHeight="1">
      <c r="AZ17481" s="138">
        <f t="shared" ca="1" si="272"/>
        <v>156000</v>
      </c>
      <c r="BA17481" s="138">
        <f t="shared" ca="1" si="273"/>
        <v>155999</v>
      </c>
      <c r="BB17481" s="138">
        <f t="shared" ca="1" si="274"/>
        <v>1</v>
      </c>
    </row>
    <row r="17482" spans="52:54" ht="15.75" customHeight="1">
      <c r="AZ17482" s="138">
        <f t="shared" ca="1" si="272"/>
        <v>339000</v>
      </c>
      <c r="BA17482" s="138">
        <f t="shared" ca="1" si="273"/>
        <v>338999</v>
      </c>
      <c r="BB17482" s="138">
        <f t="shared" ca="1" si="274"/>
        <v>1</v>
      </c>
    </row>
    <row r="17483" spans="52:54" ht="15.75" customHeight="1">
      <c r="AZ17483" s="138">
        <f t="shared" ca="1" si="272"/>
        <v>160000</v>
      </c>
      <c r="BA17483" s="138">
        <f t="shared" ca="1" si="273"/>
        <v>159999</v>
      </c>
      <c r="BB17483" s="138">
        <f t="shared" ca="1" si="274"/>
        <v>1</v>
      </c>
    </row>
    <row r="17484" spans="52:54" ht="15.75" customHeight="1">
      <c r="AZ17484" s="138">
        <f t="shared" ca="1" si="272"/>
        <v>207000</v>
      </c>
      <c r="BA17484" s="138">
        <f t="shared" ca="1" si="273"/>
        <v>206999</v>
      </c>
      <c r="BB17484" s="138">
        <f t="shared" ca="1" si="274"/>
        <v>1</v>
      </c>
    </row>
    <row r="17485" spans="52:54" ht="15.75" customHeight="1">
      <c r="AZ17485" s="138">
        <f t="shared" ca="1" si="272"/>
        <v>105000</v>
      </c>
      <c r="BA17485" s="138">
        <f t="shared" ca="1" si="273"/>
        <v>104999</v>
      </c>
      <c r="BB17485" s="138">
        <f t="shared" ca="1" si="274"/>
        <v>1</v>
      </c>
    </row>
    <row r="17486" spans="52:54" ht="15.75" customHeight="1">
      <c r="AZ17486" s="138">
        <f t="shared" ca="1" si="272"/>
        <v>101000</v>
      </c>
      <c r="BA17486" s="138">
        <f t="shared" ca="1" si="273"/>
        <v>100999</v>
      </c>
      <c r="BB17486" s="138">
        <f t="shared" ca="1" si="274"/>
        <v>1</v>
      </c>
    </row>
    <row r="17487" spans="52:54" ht="15.75" customHeight="1">
      <c r="AZ17487" s="138">
        <f t="shared" ca="1" si="272"/>
        <v>248000</v>
      </c>
      <c r="BA17487" s="138">
        <f t="shared" ca="1" si="273"/>
        <v>247999</v>
      </c>
      <c r="BB17487" s="138">
        <f t="shared" ca="1" si="274"/>
        <v>1</v>
      </c>
    </row>
    <row r="17488" spans="52:54" ht="15.75" customHeight="1">
      <c r="AZ17488" s="138">
        <f t="shared" ca="1" si="272"/>
        <v>249000</v>
      </c>
      <c r="BA17488" s="138">
        <f t="shared" ca="1" si="273"/>
        <v>248999</v>
      </c>
      <c r="BB17488" s="138">
        <f t="shared" ca="1" si="274"/>
        <v>1</v>
      </c>
    </row>
    <row r="17489" spans="52:54" ht="15.75" customHeight="1">
      <c r="AZ17489" s="138">
        <f t="shared" ca="1" si="272"/>
        <v>203000</v>
      </c>
      <c r="BA17489" s="138">
        <f t="shared" ca="1" si="273"/>
        <v>202999</v>
      </c>
      <c r="BB17489" s="138">
        <f t="shared" ca="1" si="274"/>
        <v>1</v>
      </c>
    </row>
    <row r="17490" spans="52:54" ht="15.75" customHeight="1">
      <c r="AZ17490" s="138">
        <f t="shared" ca="1" si="272"/>
        <v>190000</v>
      </c>
      <c r="BA17490" s="138">
        <f t="shared" ca="1" si="273"/>
        <v>189999</v>
      </c>
      <c r="BB17490" s="138">
        <f t="shared" ca="1" si="274"/>
        <v>1</v>
      </c>
    </row>
    <row r="17491" spans="52:54" ht="15.75" customHeight="1">
      <c r="AZ17491" s="138">
        <f t="shared" ca="1" si="272"/>
        <v>282000</v>
      </c>
      <c r="BA17491" s="138">
        <f t="shared" ca="1" si="273"/>
        <v>281999</v>
      </c>
      <c r="BB17491" s="138">
        <f t="shared" ca="1" si="274"/>
        <v>1</v>
      </c>
    </row>
    <row r="17492" spans="52:54" ht="15.75" customHeight="1">
      <c r="AZ17492" s="138">
        <f t="shared" ca="1" si="272"/>
        <v>357000</v>
      </c>
      <c r="BA17492" s="138">
        <f t="shared" ca="1" si="273"/>
        <v>356999</v>
      </c>
      <c r="BB17492" s="138">
        <f t="shared" ca="1" si="274"/>
        <v>1</v>
      </c>
    </row>
    <row r="17493" spans="52:54" ht="15.75" customHeight="1">
      <c r="AZ17493" s="138">
        <f t="shared" ca="1" si="272"/>
        <v>366000</v>
      </c>
      <c r="BA17493" s="138">
        <f t="shared" ca="1" si="273"/>
        <v>365999</v>
      </c>
      <c r="BB17493" s="138">
        <f t="shared" ca="1" si="274"/>
        <v>1</v>
      </c>
    </row>
    <row r="17494" spans="52:54" ht="15.75" customHeight="1">
      <c r="AZ17494" s="138">
        <f t="shared" ca="1" si="272"/>
        <v>283000</v>
      </c>
      <c r="BA17494" s="138">
        <f t="shared" ca="1" si="273"/>
        <v>282999</v>
      </c>
      <c r="BB17494" s="138">
        <f t="shared" ca="1" si="274"/>
        <v>1</v>
      </c>
    </row>
    <row r="17495" spans="52:54" ht="15.75" customHeight="1">
      <c r="AZ17495" s="138">
        <f t="shared" ca="1" si="272"/>
        <v>305000</v>
      </c>
      <c r="BA17495" s="138">
        <f t="shared" ca="1" si="273"/>
        <v>304999</v>
      </c>
      <c r="BB17495" s="138">
        <f t="shared" ca="1" si="274"/>
        <v>1</v>
      </c>
    </row>
    <row r="17496" spans="52:54" ht="15.75" customHeight="1">
      <c r="AZ17496" s="138">
        <f t="shared" ca="1" si="272"/>
        <v>186000</v>
      </c>
      <c r="BA17496" s="138">
        <f t="shared" ca="1" si="273"/>
        <v>185999</v>
      </c>
      <c r="BB17496" s="138">
        <f t="shared" ca="1" si="274"/>
        <v>1</v>
      </c>
    </row>
    <row r="17497" spans="52:54" ht="15.75" customHeight="1">
      <c r="AZ17497" s="138">
        <f t="shared" ca="1" si="272"/>
        <v>353000</v>
      </c>
      <c r="BA17497" s="138">
        <f t="shared" ca="1" si="273"/>
        <v>352999</v>
      </c>
      <c r="BB17497" s="138">
        <f t="shared" ca="1" si="274"/>
        <v>1</v>
      </c>
    </row>
    <row r="17498" spans="52:54" ht="15.75" customHeight="1">
      <c r="AZ17498" s="138">
        <f t="shared" ca="1" si="272"/>
        <v>181000</v>
      </c>
      <c r="BA17498" s="138">
        <f t="shared" ca="1" si="273"/>
        <v>180999</v>
      </c>
      <c r="BB17498" s="138">
        <f t="shared" ca="1" si="274"/>
        <v>1</v>
      </c>
    </row>
    <row r="17499" spans="52:54" ht="15.75" customHeight="1">
      <c r="AZ17499" s="138">
        <f t="shared" ca="1" si="272"/>
        <v>201000</v>
      </c>
      <c r="BA17499" s="138">
        <f t="shared" ca="1" si="273"/>
        <v>200999</v>
      </c>
      <c r="BB17499" s="138">
        <f t="shared" ca="1" si="274"/>
        <v>1</v>
      </c>
    </row>
    <row r="17500" spans="52:54" ht="15.75" customHeight="1">
      <c r="AZ17500" s="138">
        <f t="shared" ca="1" si="272"/>
        <v>341000</v>
      </c>
      <c r="BA17500" s="138">
        <f t="shared" ca="1" si="273"/>
        <v>340999</v>
      </c>
      <c r="BB17500" s="138">
        <f t="shared" ca="1" si="274"/>
        <v>1</v>
      </c>
    </row>
    <row r="17501" spans="52:54" ht="15.75" customHeight="1">
      <c r="AZ17501" s="138">
        <f t="shared" ca="1" si="272"/>
        <v>329000</v>
      </c>
      <c r="BA17501" s="138">
        <f t="shared" ca="1" si="273"/>
        <v>328999</v>
      </c>
      <c r="BB17501" s="138">
        <f t="shared" ca="1" si="274"/>
        <v>1</v>
      </c>
    </row>
    <row r="17502" spans="52:54" ht="15.75" customHeight="1">
      <c r="AZ17502" s="138">
        <f t="shared" ca="1" si="272"/>
        <v>335000</v>
      </c>
      <c r="BA17502" s="138">
        <f t="shared" ca="1" si="273"/>
        <v>334999</v>
      </c>
      <c r="BB17502" s="138">
        <f t="shared" ca="1" si="274"/>
        <v>1</v>
      </c>
    </row>
    <row r="17503" spans="52:54" ht="15.75" customHeight="1">
      <c r="AZ17503" s="138">
        <f t="shared" ca="1" si="272"/>
        <v>222000</v>
      </c>
      <c r="BA17503" s="138">
        <f t="shared" ca="1" si="273"/>
        <v>221999</v>
      </c>
      <c r="BB17503" s="138">
        <f t="shared" ca="1" si="274"/>
        <v>1</v>
      </c>
    </row>
    <row r="17504" spans="52:54" ht="15.75" customHeight="1">
      <c r="AZ17504" s="138">
        <f t="shared" ca="1" si="272"/>
        <v>357000</v>
      </c>
      <c r="BA17504" s="138">
        <f t="shared" ca="1" si="273"/>
        <v>356999</v>
      </c>
      <c r="BB17504" s="138">
        <f t="shared" ca="1" si="274"/>
        <v>1</v>
      </c>
    </row>
    <row r="17505" spans="52:54" ht="15.75" customHeight="1">
      <c r="AZ17505" s="138">
        <f t="shared" ca="1" si="272"/>
        <v>132000</v>
      </c>
      <c r="BA17505" s="138">
        <f t="shared" ca="1" si="273"/>
        <v>131999</v>
      </c>
      <c r="BB17505" s="138">
        <f t="shared" ca="1" si="274"/>
        <v>1</v>
      </c>
    </row>
    <row r="17506" spans="52:54" ht="15.75" customHeight="1">
      <c r="AZ17506" s="138">
        <f t="shared" ca="1" si="272"/>
        <v>240000</v>
      </c>
      <c r="BA17506" s="138">
        <f t="shared" ca="1" si="273"/>
        <v>239999</v>
      </c>
      <c r="BB17506" s="138">
        <f t="shared" ca="1" si="274"/>
        <v>1</v>
      </c>
    </row>
    <row r="17507" spans="52:54" ht="15.75" customHeight="1">
      <c r="AZ17507" s="138">
        <f t="shared" ca="1" si="272"/>
        <v>114000</v>
      </c>
      <c r="BA17507" s="138">
        <f t="shared" ca="1" si="273"/>
        <v>113999</v>
      </c>
      <c r="BB17507" s="138">
        <f t="shared" ca="1" si="274"/>
        <v>1</v>
      </c>
    </row>
    <row r="17508" spans="52:54" ht="15.75" customHeight="1">
      <c r="AZ17508" s="138">
        <f t="shared" ca="1" si="272"/>
        <v>180000</v>
      </c>
      <c r="BA17508" s="138">
        <f t="shared" ca="1" si="273"/>
        <v>179999</v>
      </c>
      <c r="BB17508" s="138">
        <f t="shared" ca="1" si="274"/>
        <v>1</v>
      </c>
    </row>
    <row r="17509" spans="52:54" ht="15.75" customHeight="1">
      <c r="AZ17509" s="138">
        <f t="shared" ca="1" si="272"/>
        <v>214000</v>
      </c>
      <c r="BA17509" s="138">
        <f t="shared" ca="1" si="273"/>
        <v>213999</v>
      </c>
      <c r="BB17509" s="138">
        <f t="shared" ca="1" si="274"/>
        <v>1</v>
      </c>
    </row>
    <row r="17510" spans="52:54" ht="15.75" customHeight="1">
      <c r="AZ17510" s="138">
        <f t="shared" ca="1" si="272"/>
        <v>392000</v>
      </c>
      <c r="BA17510" s="138">
        <f t="shared" ca="1" si="273"/>
        <v>391999</v>
      </c>
      <c r="BB17510" s="138">
        <f t="shared" ca="1" si="274"/>
        <v>1</v>
      </c>
    </row>
    <row r="17511" spans="52:54" ht="15.75" customHeight="1">
      <c r="AZ17511" s="138">
        <f t="shared" ca="1" si="272"/>
        <v>140000</v>
      </c>
      <c r="BA17511" s="138">
        <f t="shared" ca="1" si="273"/>
        <v>139999</v>
      </c>
      <c r="BB17511" s="138">
        <f t="shared" ca="1" si="274"/>
        <v>1</v>
      </c>
    </row>
    <row r="17512" spans="52:54" ht="15.75" customHeight="1">
      <c r="AZ17512" s="138">
        <f t="shared" ca="1" si="272"/>
        <v>131000</v>
      </c>
      <c r="BA17512" s="138">
        <f t="shared" ca="1" si="273"/>
        <v>130999</v>
      </c>
      <c r="BB17512" s="138">
        <f t="shared" ca="1" si="274"/>
        <v>1</v>
      </c>
    </row>
    <row r="17513" spans="52:54" ht="15.75" customHeight="1">
      <c r="AZ17513" s="138">
        <f t="shared" ca="1" si="272"/>
        <v>296000</v>
      </c>
      <c r="BA17513" s="138">
        <f t="shared" ca="1" si="273"/>
        <v>295999</v>
      </c>
      <c r="BB17513" s="138">
        <f t="shared" ca="1" si="274"/>
        <v>1</v>
      </c>
    </row>
    <row r="17514" spans="52:54" ht="15.75" customHeight="1">
      <c r="AZ17514" s="138">
        <f t="shared" ca="1" si="272"/>
        <v>335000</v>
      </c>
      <c r="BA17514" s="138">
        <f t="shared" ca="1" si="273"/>
        <v>334999</v>
      </c>
      <c r="BB17514" s="138">
        <f t="shared" ca="1" si="274"/>
        <v>1</v>
      </c>
    </row>
    <row r="17515" spans="52:54" ht="15.75" customHeight="1">
      <c r="AZ17515" s="138">
        <f t="shared" ca="1" si="272"/>
        <v>179000</v>
      </c>
      <c r="BA17515" s="138">
        <f t="shared" ca="1" si="273"/>
        <v>178999</v>
      </c>
      <c r="BB17515" s="138">
        <f t="shared" ca="1" si="274"/>
        <v>1</v>
      </c>
    </row>
    <row r="17516" spans="52:54" ht="15.75" customHeight="1">
      <c r="AZ17516" s="138">
        <f t="shared" ca="1" si="272"/>
        <v>267000</v>
      </c>
      <c r="BA17516" s="138">
        <f t="shared" ca="1" si="273"/>
        <v>266999</v>
      </c>
      <c r="BB17516" s="138">
        <f t="shared" ca="1" si="274"/>
        <v>1</v>
      </c>
    </row>
    <row r="17517" spans="52:54" ht="15.75" customHeight="1">
      <c r="AZ17517" s="138">
        <f t="shared" ca="1" si="272"/>
        <v>254000</v>
      </c>
      <c r="BA17517" s="138">
        <f t="shared" ca="1" si="273"/>
        <v>253999</v>
      </c>
      <c r="BB17517" s="138">
        <f t="shared" ca="1" si="274"/>
        <v>1</v>
      </c>
    </row>
    <row r="17518" spans="52:54" ht="15.75" customHeight="1">
      <c r="AZ17518" s="138">
        <f t="shared" ca="1" si="272"/>
        <v>203000</v>
      </c>
      <c r="BA17518" s="138">
        <f t="shared" ca="1" si="273"/>
        <v>202999</v>
      </c>
      <c r="BB17518" s="138">
        <f t="shared" ca="1" si="274"/>
        <v>1</v>
      </c>
    </row>
    <row r="17519" spans="52:54" ht="15.75" customHeight="1">
      <c r="AZ17519" s="138">
        <f t="shared" ca="1" si="272"/>
        <v>370000</v>
      </c>
      <c r="BA17519" s="138">
        <f t="shared" ca="1" si="273"/>
        <v>369999</v>
      </c>
      <c r="BB17519" s="138">
        <f t="shared" ca="1" si="274"/>
        <v>1</v>
      </c>
    </row>
    <row r="17520" spans="52:54" ht="15.75" customHeight="1">
      <c r="AZ17520" s="138">
        <f t="shared" ca="1" si="272"/>
        <v>326000</v>
      </c>
      <c r="BA17520" s="138">
        <f t="shared" ca="1" si="273"/>
        <v>325999</v>
      </c>
      <c r="BB17520" s="138">
        <f t="shared" ca="1" si="274"/>
        <v>1</v>
      </c>
    </row>
    <row r="17521" spans="52:54" ht="15.75" customHeight="1">
      <c r="AZ17521" s="138">
        <f t="shared" ca="1" si="272"/>
        <v>225000</v>
      </c>
      <c r="BA17521" s="138">
        <f t="shared" ca="1" si="273"/>
        <v>224999</v>
      </c>
      <c r="BB17521" s="138">
        <f t="shared" ca="1" si="274"/>
        <v>1</v>
      </c>
    </row>
    <row r="17522" spans="52:54" ht="15.75" customHeight="1">
      <c r="AZ17522" s="138">
        <f t="shared" ca="1" si="272"/>
        <v>170000</v>
      </c>
      <c r="BA17522" s="138">
        <f t="shared" ca="1" si="273"/>
        <v>169999</v>
      </c>
      <c r="BB17522" s="138">
        <f t="shared" ca="1" si="274"/>
        <v>1</v>
      </c>
    </row>
    <row r="17523" spans="52:54" ht="15.75" customHeight="1">
      <c r="AZ17523" s="138">
        <f t="shared" ca="1" si="272"/>
        <v>266000</v>
      </c>
      <c r="BA17523" s="138">
        <f t="shared" ca="1" si="273"/>
        <v>265999</v>
      </c>
      <c r="BB17523" s="138">
        <f t="shared" ca="1" si="274"/>
        <v>1</v>
      </c>
    </row>
    <row r="17524" spans="52:54" ht="15.75" customHeight="1">
      <c r="AZ17524" s="138">
        <f t="shared" ca="1" si="272"/>
        <v>325000</v>
      </c>
      <c r="BA17524" s="138">
        <f t="shared" ca="1" si="273"/>
        <v>324999</v>
      </c>
      <c r="BB17524" s="138">
        <f t="shared" ca="1" si="274"/>
        <v>1</v>
      </c>
    </row>
    <row r="17525" spans="52:54" ht="15.75" customHeight="1">
      <c r="AZ17525" s="138">
        <f t="shared" ca="1" si="272"/>
        <v>119000</v>
      </c>
      <c r="BA17525" s="138">
        <f t="shared" ca="1" si="273"/>
        <v>118999</v>
      </c>
      <c r="BB17525" s="138">
        <f t="shared" ca="1" si="274"/>
        <v>1</v>
      </c>
    </row>
    <row r="17526" spans="52:54" ht="15.75" customHeight="1">
      <c r="AZ17526" s="138">
        <f t="shared" ca="1" si="272"/>
        <v>246000</v>
      </c>
      <c r="BA17526" s="138">
        <f t="shared" ca="1" si="273"/>
        <v>245999</v>
      </c>
      <c r="BB17526" s="138">
        <f t="shared" ca="1" si="274"/>
        <v>1</v>
      </c>
    </row>
    <row r="17527" spans="52:54" ht="15.75" customHeight="1">
      <c r="AZ17527" s="138">
        <f t="shared" ca="1" si="272"/>
        <v>188000</v>
      </c>
      <c r="BA17527" s="138">
        <f t="shared" ca="1" si="273"/>
        <v>187999</v>
      </c>
      <c r="BB17527" s="138">
        <f t="shared" ca="1" si="274"/>
        <v>1</v>
      </c>
    </row>
    <row r="17528" spans="52:54" ht="15.75" customHeight="1">
      <c r="AZ17528" s="138">
        <f t="shared" ca="1" si="272"/>
        <v>295000</v>
      </c>
      <c r="BA17528" s="138">
        <f t="shared" ca="1" si="273"/>
        <v>294999</v>
      </c>
      <c r="BB17528" s="138">
        <f t="shared" ca="1" si="274"/>
        <v>1</v>
      </c>
    </row>
    <row r="17529" spans="52:54" ht="15.75" customHeight="1">
      <c r="AZ17529" s="138">
        <f t="shared" ca="1" si="272"/>
        <v>299000</v>
      </c>
      <c r="BA17529" s="138">
        <f t="shared" ca="1" si="273"/>
        <v>298999</v>
      </c>
      <c r="BB17529" s="138">
        <f t="shared" ca="1" si="274"/>
        <v>1</v>
      </c>
    </row>
    <row r="17530" spans="52:54" ht="15.75" customHeight="1">
      <c r="AZ17530" s="138">
        <f t="shared" ca="1" si="272"/>
        <v>208000</v>
      </c>
      <c r="BA17530" s="138">
        <f t="shared" ca="1" si="273"/>
        <v>207999</v>
      </c>
      <c r="BB17530" s="138">
        <f t="shared" ca="1" si="274"/>
        <v>1</v>
      </c>
    </row>
    <row r="17531" spans="52:54" ht="15.75" customHeight="1">
      <c r="AZ17531" s="138">
        <f t="shared" ca="1" si="272"/>
        <v>229000</v>
      </c>
      <c r="BA17531" s="138">
        <f t="shared" ca="1" si="273"/>
        <v>228999</v>
      </c>
      <c r="BB17531" s="138">
        <f t="shared" ca="1" si="274"/>
        <v>1</v>
      </c>
    </row>
    <row r="17532" spans="52:54" ht="15.75" customHeight="1">
      <c r="AZ17532" s="138">
        <f t="shared" ca="1" si="272"/>
        <v>219000</v>
      </c>
      <c r="BA17532" s="138">
        <f t="shared" ca="1" si="273"/>
        <v>218999</v>
      </c>
      <c r="BB17532" s="138">
        <f t="shared" ca="1" si="274"/>
        <v>1</v>
      </c>
    </row>
    <row r="17533" spans="52:54" ht="15.75" customHeight="1">
      <c r="AZ17533" s="138">
        <f t="shared" ca="1" si="272"/>
        <v>133000</v>
      </c>
      <c r="BA17533" s="138">
        <f t="shared" ca="1" si="273"/>
        <v>132999</v>
      </c>
      <c r="BB17533" s="138">
        <f t="shared" ca="1" si="274"/>
        <v>1</v>
      </c>
    </row>
    <row r="17534" spans="52:54" ht="15.75" customHeight="1">
      <c r="AZ17534" s="138">
        <f t="shared" ca="1" si="272"/>
        <v>348000</v>
      </c>
      <c r="BA17534" s="138">
        <f t="shared" ca="1" si="273"/>
        <v>347999</v>
      </c>
      <c r="BB17534" s="138">
        <f t="shared" ca="1" si="274"/>
        <v>1</v>
      </c>
    </row>
    <row r="17535" spans="52:54" ht="15.75" customHeight="1">
      <c r="AZ17535" s="138">
        <f t="shared" ca="1" si="272"/>
        <v>311000</v>
      </c>
      <c r="BA17535" s="138">
        <f t="shared" ca="1" si="273"/>
        <v>310999</v>
      </c>
      <c r="BB17535" s="138">
        <f t="shared" ca="1" si="274"/>
        <v>1</v>
      </c>
    </row>
    <row r="17536" spans="52:54" ht="15.75" customHeight="1">
      <c r="AZ17536" s="138">
        <f t="shared" ca="1" si="272"/>
        <v>257000</v>
      </c>
      <c r="BA17536" s="138">
        <f t="shared" ca="1" si="273"/>
        <v>256999</v>
      </c>
      <c r="BB17536" s="138">
        <f t="shared" ca="1" si="274"/>
        <v>1</v>
      </c>
    </row>
    <row r="17537" spans="52:54" ht="15.75" customHeight="1">
      <c r="AZ17537" s="138">
        <f t="shared" ca="1" si="272"/>
        <v>373000</v>
      </c>
      <c r="BA17537" s="138">
        <f t="shared" ca="1" si="273"/>
        <v>372999</v>
      </c>
      <c r="BB17537" s="138">
        <f t="shared" ca="1" si="274"/>
        <v>1</v>
      </c>
    </row>
    <row r="17538" spans="52:54" ht="15.75" customHeight="1">
      <c r="AZ17538" s="138">
        <f t="shared" ca="1" si="272"/>
        <v>232000</v>
      </c>
      <c r="BA17538" s="138">
        <f t="shared" ca="1" si="273"/>
        <v>231999</v>
      </c>
      <c r="BB17538" s="138">
        <f t="shared" ca="1" si="274"/>
        <v>1</v>
      </c>
    </row>
    <row r="17539" spans="52:54" ht="15.75" customHeight="1">
      <c r="AZ17539" s="138">
        <f t="shared" ca="1" si="272"/>
        <v>197000</v>
      </c>
      <c r="BA17539" s="138">
        <f t="shared" ca="1" si="273"/>
        <v>196999</v>
      </c>
      <c r="BB17539" s="138">
        <f t="shared" ca="1" si="274"/>
        <v>1</v>
      </c>
    </row>
    <row r="17540" spans="52:54" ht="15.75" customHeight="1">
      <c r="AZ17540" s="138">
        <f t="shared" ca="1" si="272"/>
        <v>259000</v>
      </c>
      <c r="BA17540" s="138">
        <f t="shared" ca="1" si="273"/>
        <v>258999</v>
      </c>
      <c r="BB17540" s="138">
        <f t="shared" ca="1" si="274"/>
        <v>1</v>
      </c>
    </row>
    <row r="17541" spans="52:54" ht="15.75" customHeight="1">
      <c r="AZ17541" s="138">
        <f t="shared" ca="1" si="272"/>
        <v>310000</v>
      </c>
      <c r="BA17541" s="138">
        <f t="shared" ca="1" si="273"/>
        <v>309999</v>
      </c>
      <c r="BB17541" s="138">
        <f t="shared" ca="1" si="274"/>
        <v>1</v>
      </c>
    </row>
    <row r="17542" spans="52:54" ht="15.75" customHeight="1">
      <c r="AZ17542" s="138">
        <f t="shared" ca="1" si="272"/>
        <v>239000</v>
      </c>
      <c r="BA17542" s="138">
        <f t="shared" ca="1" si="273"/>
        <v>238999</v>
      </c>
      <c r="BB17542" s="138">
        <f t="shared" ca="1" si="274"/>
        <v>1</v>
      </c>
    </row>
    <row r="17543" spans="52:54" ht="15.75" customHeight="1">
      <c r="AZ17543" s="138">
        <f t="shared" ca="1" si="272"/>
        <v>162000</v>
      </c>
      <c r="BA17543" s="138">
        <f t="shared" ca="1" si="273"/>
        <v>161999</v>
      </c>
      <c r="BB17543" s="138">
        <f t="shared" ca="1" si="274"/>
        <v>1</v>
      </c>
    </row>
    <row r="17544" spans="52:54" ht="15.75" customHeight="1">
      <c r="AZ17544" s="138">
        <f t="shared" ca="1" si="272"/>
        <v>288000</v>
      </c>
      <c r="BA17544" s="138">
        <f t="shared" ca="1" si="273"/>
        <v>287999</v>
      </c>
      <c r="BB17544" s="138">
        <f t="shared" ca="1" si="274"/>
        <v>1</v>
      </c>
    </row>
    <row r="17545" spans="52:54" ht="15.75" customHeight="1">
      <c r="AZ17545" s="138">
        <f t="shared" ca="1" si="272"/>
        <v>145000</v>
      </c>
      <c r="BA17545" s="138">
        <f t="shared" ca="1" si="273"/>
        <v>144999</v>
      </c>
      <c r="BB17545" s="138">
        <f t="shared" ca="1" si="274"/>
        <v>1</v>
      </c>
    </row>
    <row r="17546" spans="52:54" ht="15.75" customHeight="1">
      <c r="AZ17546" s="138">
        <f t="shared" ca="1" si="272"/>
        <v>104000</v>
      </c>
      <c r="BA17546" s="138">
        <f t="shared" ca="1" si="273"/>
        <v>103999</v>
      </c>
      <c r="BB17546" s="138">
        <f t="shared" ca="1" si="274"/>
        <v>1</v>
      </c>
    </row>
    <row r="17547" spans="52:54" ht="15.75" customHeight="1">
      <c r="AZ17547" s="138">
        <f t="shared" ca="1" si="272"/>
        <v>360000</v>
      </c>
      <c r="BA17547" s="138">
        <f t="shared" ca="1" si="273"/>
        <v>359999</v>
      </c>
      <c r="BB17547" s="138">
        <f t="shared" ca="1" si="274"/>
        <v>1</v>
      </c>
    </row>
    <row r="17548" spans="52:54" ht="15.75" customHeight="1">
      <c r="AZ17548" s="138">
        <f t="shared" ca="1" si="272"/>
        <v>258000</v>
      </c>
      <c r="BA17548" s="138">
        <f t="shared" ca="1" si="273"/>
        <v>257999</v>
      </c>
      <c r="BB17548" s="138">
        <f t="shared" ca="1" si="274"/>
        <v>1</v>
      </c>
    </row>
    <row r="17549" spans="52:54" ht="15.75" customHeight="1">
      <c r="AZ17549" s="138">
        <f t="shared" ca="1" si="272"/>
        <v>317000</v>
      </c>
      <c r="BA17549" s="138">
        <f t="shared" ca="1" si="273"/>
        <v>316999</v>
      </c>
      <c r="BB17549" s="138">
        <f t="shared" ca="1" si="274"/>
        <v>1</v>
      </c>
    </row>
    <row r="17550" spans="52:54" ht="15.75" customHeight="1">
      <c r="AZ17550" s="138">
        <f t="shared" ca="1" si="272"/>
        <v>220000</v>
      </c>
      <c r="BA17550" s="138">
        <f t="shared" ca="1" si="273"/>
        <v>219999</v>
      </c>
      <c r="BB17550" s="138">
        <f t="shared" ca="1" si="274"/>
        <v>1</v>
      </c>
    </row>
    <row r="17551" spans="52:54" ht="15.75" customHeight="1">
      <c r="AZ17551" s="138">
        <f t="shared" ca="1" si="272"/>
        <v>393000</v>
      </c>
      <c r="BA17551" s="138">
        <f t="shared" ca="1" si="273"/>
        <v>392999</v>
      </c>
      <c r="BB17551" s="138">
        <f t="shared" ca="1" si="274"/>
        <v>1</v>
      </c>
    </row>
    <row r="17552" spans="52:54" ht="15.75" customHeight="1">
      <c r="AZ17552" s="138">
        <f t="shared" ca="1" si="272"/>
        <v>198000</v>
      </c>
      <c r="BA17552" s="138">
        <f t="shared" ca="1" si="273"/>
        <v>197999</v>
      </c>
      <c r="BB17552" s="138">
        <f t="shared" ca="1" si="274"/>
        <v>1</v>
      </c>
    </row>
    <row r="17553" spans="52:54" ht="15.75" customHeight="1">
      <c r="AZ17553" s="138">
        <f t="shared" ca="1" si="272"/>
        <v>195000</v>
      </c>
      <c r="BA17553" s="138">
        <f t="shared" ca="1" si="273"/>
        <v>194999</v>
      </c>
      <c r="BB17553" s="138">
        <f t="shared" ca="1" si="274"/>
        <v>1</v>
      </c>
    </row>
    <row r="17554" spans="52:54" ht="15.75" customHeight="1">
      <c r="AZ17554" s="138">
        <f t="shared" ca="1" si="272"/>
        <v>227000</v>
      </c>
      <c r="BA17554" s="138">
        <f t="shared" ca="1" si="273"/>
        <v>226999</v>
      </c>
      <c r="BB17554" s="138">
        <f t="shared" ca="1" si="274"/>
        <v>1</v>
      </c>
    </row>
    <row r="17555" spans="52:54" ht="15.75" customHeight="1">
      <c r="AZ17555" s="138">
        <f t="shared" ca="1" si="272"/>
        <v>123000</v>
      </c>
      <c r="BA17555" s="138">
        <f t="shared" ca="1" si="273"/>
        <v>122999</v>
      </c>
      <c r="BB17555" s="138">
        <f t="shared" ca="1" si="274"/>
        <v>1</v>
      </c>
    </row>
    <row r="17556" spans="52:54" ht="15.75" customHeight="1">
      <c r="AZ17556" s="138">
        <f t="shared" ca="1" si="272"/>
        <v>140000</v>
      </c>
      <c r="BA17556" s="138">
        <f t="shared" ca="1" si="273"/>
        <v>139999</v>
      </c>
      <c r="BB17556" s="138">
        <f t="shared" ca="1" si="274"/>
        <v>1</v>
      </c>
    </row>
    <row r="17557" spans="52:54" ht="15.75" customHeight="1">
      <c r="AZ17557" s="138">
        <f t="shared" ca="1" si="272"/>
        <v>202000</v>
      </c>
      <c r="BA17557" s="138">
        <f t="shared" ca="1" si="273"/>
        <v>201999</v>
      </c>
      <c r="BB17557" s="138">
        <f t="shared" ca="1" si="274"/>
        <v>1</v>
      </c>
    </row>
    <row r="17558" spans="52:54" ht="15.75" customHeight="1">
      <c r="AZ17558" s="138">
        <f t="shared" ca="1" si="272"/>
        <v>382000</v>
      </c>
      <c r="BA17558" s="138">
        <f t="shared" ca="1" si="273"/>
        <v>381999</v>
      </c>
      <c r="BB17558" s="138">
        <f t="shared" ca="1" si="274"/>
        <v>1</v>
      </c>
    </row>
    <row r="17559" spans="52:54" ht="15.75" customHeight="1">
      <c r="AZ17559" s="138">
        <f t="shared" ca="1" si="272"/>
        <v>216000</v>
      </c>
      <c r="BA17559" s="138">
        <f t="shared" ca="1" si="273"/>
        <v>215999</v>
      </c>
      <c r="BB17559" s="138">
        <f t="shared" ca="1" si="274"/>
        <v>1</v>
      </c>
    </row>
    <row r="17560" spans="52:54" ht="15.75" customHeight="1">
      <c r="AZ17560" s="138">
        <f t="shared" ca="1" si="272"/>
        <v>237000</v>
      </c>
      <c r="BA17560" s="138">
        <f t="shared" ca="1" si="273"/>
        <v>236999</v>
      </c>
      <c r="BB17560" s="138">
        <f t="shared" ca="1" si="274"/>
        <v>1</v>
      </c>
    </row>
    <row r="17561" spans="52:54" ht="15.75" customHeight="1">
      <c r="AZ17561" s="138">
        <f t="shared" ca="1" si="272"/>
        <v>250000</v>
      </c>
      <c r="BA17561" s="138">
        <f t="shared" ca="1" si="273"/>
        <v>249999</v>
      </c>
      <c r="BB17561" s="138">
        <f t="shared" ca="1" si="274"/>
        <v>1</v>
      </c>
    </row>
    <row r="17562" spans="52:54" ht="15.75" customHeight="1">
      <c r="AZ17562" s="138">
        <f t="shared" ca="1" si="272"/>
        <v>395000</v>
      </c>
      <c r="BA17562" s="138">
        <f t="shared" ca="1" si="273"/>
        <v>394999</v>
      </c>
      <c r="BB17562" s="138">
        <f t="shared" ca="1" si="274"/>
        <v>1</v>
      </c>
    </row>
    <row r="17563" spans="52:54" ht="15.75" customHeight="1">
      <c r="AZ17563" s="138">
        <f t="shared" ca="1" si="272"/>
        <v>133000</v>
      </c>
      <c r="BA17563" s="138">
        <f t="shared" ca="1" si="273"/>
        <v>132999</v>
      </c>
      <c r="BB17563" s="138">
        <f t="shared" ca="1" si="274"/>
        <v>1</v>
      </c>
    </row>
    <row r="17564" spans="52:54" ht="15.75" customHeight="1">
      <c r="AZ17564" s="138">
        <f t="shared" ca="1" si="272"/>
        <v>314000</v>
      </c>
      <c r="BA17564" s="138">
        <f t="shared" ca="1" si="273"/>
        <v>313999</v>
      </c>
      <c r="BB17564" s="138">
        <f t="shared" ca="1" si="274"/>
        <v>1</v>
      </c>
    </row>
    <row r="17565" spans="52:54" ht="15.75" customHeight="1">
      <c r="AZ17565" s="138">
        <f t="shared" ca="1" si="272"/>
        <v>177000</v>
      </c>
      <c r="BA17565" s="138">
        <f t="shared" ca="1" si="273"/>
        <v>176999</v>
      </c>
      <c r="BB17565" s="138">
        <f t="shared" ca="1" si="274"/>
        <v>1</v>
      </c>
    </row>
    <row r="17566" spans="52:54" ht="15.75" customHeight="1">
      <c r="AZ17566" s="138">
        <f t="shared" ca="1" si="272"/>
        <v>376000</v>
      </c>
      <c r="BA17566" s="138">
        <f t="shared" ca="1" si="273"/>
        <v>375999</v>
      </c>
      <c r="BB17566" s="138">
        <f t="shared" ca="1" si="274"/>
        <v>1</v>
      </c>
    </row>
    <row r="17567" spans="52:54" ht="15.75" customHeight="1">
      <c r="AZ17567" s="138">
        <f t="shared" ca="1" si="272"/>
        <v>142000</v>
      </c>
      <c r="BA17567" s="138">
        <f t="shared" ca="1" si="273"/>
        <v>141999</v>
      </c>
      <c r="BB17567" s="138">
        <f t="shared" ca="1" si="274"/>
        <v>1</v>
      </c>
    </row>
    <row r="17568" spans="52:54" ht="15.75" customHeight="1">
      <c r="AZ17568" s="138">
        <f t="shared" ca="1" si="272"/>
        <v>140000</v>
      </c>
      <c r="BA17568" s="138">
        <f t="shared" ca="1" si="273"/>
        <v>139999</v>
      </c>
      <c r="BB17568" s="138">
        <f t="shared" ca="1" si="274"/>
        <v>1</v>
      </c>
    </row>
    <row r="17569" spans="52:54" ht="15.75" customHeight="1">
      <c r="AZ17569" s="138">
        <f t="shared" ca="1" si="272"/>
        <v>207000</v>
      </c>
      <c r="BA17569" s="138">
        <f t="shared" ca="1" si="273"/>
        <v>206999</v>
      </c>
      <c r="BB17569" s="138">
        <f t="shared" ca="1" si="274"/>
        <v>1</v>
      </c>
    </row>
    <row r="17570" spans="52:54" ht="15.75" customHeight="1">
      <c r="AZ17570" s="138">
        <f t="shared" ca="1" si="272"/>
        <v>122000</v>
      </c>
      <c r="BA17570" s="138">
        <f t="shared" ca="1" si="273"/>
        <v>121999</v>
      </c>
      <c r="BB17570" s="138">
        <f t="shared" ca="1" si="274"/>
        <v>1</v>
      </c>
    </row>
    <row r="17571" spans="52:54" ht="15.75" customHeight="1">
      <c r="AZ17571" s="138">
        <f t="shared" ca="1" si="272"/>
        <v>250000</v>
      </c>
      <c r="BA17571" s="138">
        <f t="shared" ca="1" si="273"/>
        <v>249999</v>
      </c>
      <c r="BB17571" s="138">
        <f t="shared" ca="1" si="274"/>
        <v>1</v>
      </c>
    </row>
    <row r="17572" spans="52:54" ht="15.75" customHeight="1">
      <c r="AZ17572" s="138">
        <f t="shared" ca="1" si="272"/>
        <v>252000</v>
      </c>
      <c r="BA17572" s="138">
        <f t="shared" ca="1" si="273"/>
        <v>251999</v>
      </c>
      <c r="BB17572" s="138">
        <f t="shared" ca="1" si="274"/>
        <v>1</v>
      </c>
    </row>
    <row r="17573" spans="52:54" ht="15.75" customHeight="1">
      <c r="AZ17573" s="138">
        <f t="shared" ca="1" si="272"/>
        <v>363000</v>
      </c>
      <c r="BA17573" s="138">
        <f t="shared" ca="1" si="273"/>
        <v>362999</v>
      </c>
      <c r="BB17573" s="138">
        <f t="shared" ca="1" si="274"/>
        <v>1</v>
      </c>
    </row>
    <row r="17574" spans="52:54" ht="15.75" customHeight="1">
      <c r="AZ17574" s="138">
        <f t="shared" ca="1" si="272"/>
        <v>349000</v>
      </c>
      <c r="BA17574" s="138">
        <f t="shared" ca="1" si="273"/>
        <v>348999</v>
      </c>
      <c r="BB17574" s="138">
        <f t="shared" ca="1" si="274"/>
        <v>1</v>
      </c>
    </row>
    <row r="17575" spans="52:54" ht="15.75" customHeight="1">
      <c r="AZ17575" s="138">
        <f t="shared" ca="1" si="272"/>
        <v>211000</v>
      </c>
      <c r="BA17575" s="138">
        <f t="shared" ca="1" si="273"/>
        <v>210999</v>
      </c>
      <c r="BB17575" s="138">
        <f t="shared" ca="1" si="274"/>
        <v>1</v>
      </c>
    </row>
    <row r="17576" spans="52:54" ht="15.75" customHeight="1">
      <c r="AZ17576" s="138">
        <f t="shared" ca="1" si="272"/>
        <v>283000</v>
      </c>
      <c r="BA17576" s="138">
        <f t="shared" ca="1" si="273"/>
        <v>282999</v>
      </c>
      <c r="BB17576" s="138">
        <f t="shared" ca="1" si="274"/>
        <v>1</v>
      </c>
    </row>
    <row r="17577" spans="52:54" ht="15.75" customHeight="1">
      <c r="AZ17577" s="138">
        <f t="shared" ca="1" si="272"/>
        <v>154000</v>
      </c>
      <c r="BA17577" s="138">
        <f t="shared" ca="1" si="273"/>
        <v>153999</v>
      </c>
      <c r="BB17577" s="138">
        <f t="shared" ca="1" si="274"/>
        <v>1</v>
      </c>
    </row>
    <row r="17578" spans="52:54" ht="15.75" customHeight="1">
      <c r="AZ17578" s="138">
        <f t="shared" ca="1" si="272"/>
        <v>214000</v>
      </c>
      <c r="BA17578" s="138">
        <f t="shared" ca="1" si="273"/>
        <v>213999</v>
      </c>
      <c r="BB17578" s="138">
        <f t="shared" ca="1" si="274"/>
        <v>1</v>
      </c>
    </row>
    <row r="17579" spans="52:54" ht="15.75" customHeight="1">
      <c r="AZ17579" s="138">
        <f t="shared" ca="1" si="272"/>
        <v>259000</v>
      </c>
      <c r="BA17579" s="138">
        <f t="shared" ca="1" si="273"/>
        <v>258999</v>
      </c>
      <c r="BB17579" s="138">
        <f t="shared" ca="1" si="274"/>
        <v>1</v>
      </c>
    </row>
    <row r="17580" spans="52:54" ht="15.75" customHeight="1">
      <c r="AZ17580" s="138">
        <f t="shared" ca="1" si="272"/>
        <v>114000</v>
      </c>
      <c r="BA17580" s="138">
        <f t="shared" ca="1" si="273"/>
        <v>113999</v>
      </c>
      <c r="BB17580" s="138">
        <f t="shared" ca="1" si="274"/>
        <v>1</v>
      </c>
    </row>
    <row r="17581" spans="52:54" ht="15.75" customHeight="1">
      <c r="AZ17581" s="138">
        <f t="shared" ca="1" si="272"/>
        <v>335000</v>
      </c>
      <c r="BA17581" s="138">
        <f t="shared" ca="1" si="273"/>
        <v>334999</v>
      </c>
      <c r="BB17581" s="138">
        <f t="shared" ca="1" si="274"/>
        <v>1</v>
      </c>
    </row>
    <row r="17582" spans="52:54" ht="15.75" customHeight="1">
      <c r="AZ17582" s="138">
        <f t="shared" ca="1" si="272"/>
        <v>119000</v>
      </c>
      <c r="BA17582" s="138">
        <f t="shared" ca="1" si="273"/>
        <v>118999</v>
      </c>
      <c r="BB17582" s="138">
        <f t="shared" ca="1" si="274"/>
        <v>1</v>
      </c>
    </row>
    <row r="17583" spans="52:54" ht="15.75" customHeight="1">
      <c r="AZ17583" s="138">
        <f t="shared" ca="1" si="272"/>
        <v>310000</v>
      </c>
      <c r="BA17583" s="138">
        <f t="shared" ca="1" si="273"/>
        <v>309999</v>
      </c>
      <c r="BB17583" s="138">
        <f t="shared" ca="1" si="274"/>
        <v>1</v>
      </c>
    </row>
    <row r="17584" spans="52:54" ht="15.75" customHeight="1">
      <c r="AZ17584" s="138">
        <f t="shared" ca="1" si="272"/>
        <v>399000</v>
      </c>
      <c r="BA17584" s="138">
        <f t="shared" ca="1" si="273"/>
        <v>398999</v>
      </c>
      <c r="BB17584" s="138">
        <f t="shared" ca="1" si="274"/>
        <v>1</v>
      </c>
    </row>
    <row r="17585" spans="52:54" ht="15.75" customHeight="1">
      <c r="AZ17585" s="138">
        <f t="shared" ca="1" si="272"/>
        <v>108000</v>
      </c>
      <c r="BA17585" s="138">
        <f t="shared" ca="1" si="273"/>
        <v>107999</v>
      </c>
      <c r="BB17585" s="138">
        <f t="shared" ca="1" si="274"/>
        <v>1</v>
      </c>
    </row>
    <row r="17586" spans="52:54" ht="15.75" customHeight="1">
      <c r="AZ17586" s="138">
        <f t="shared" ca="1" si="272"/>
        <v>253000</v>
      </c>
      <c r="BA17586" s="138">
        <f t="shared" ca="1" si="273"/>
        <v>252999</v>
      </c>
      <c r="BB17586" s="138">
        <f t="shared" ca="1" si="274"/>
        <v>1</v>
      </c>
    </row>
    <row r="17587" spans="52:54" ht="15.75" customHeight="1">
      <c r="AZ17587" s="138">
        <f t="shared" ca="1" si="272"/>
        <v>167000</v>
      </c>
      <c r="BA17587" s="138">
        <f t="shared" ca="1" si="273"/>
        <v>166999</v>
      </c>
      <c r="BB17587" s="138">
        <f t="shared" ca="1" si="274"/>
        <v>1</v>
      </c>
    </row>
    <row r="17588" spans="52:54" ht="15.75" customHeight="1">
      <c r="AZ17588" s="138">
        <f t="shared" ca="1" si="272"/>
        <v>166000</v>
      </c>
      <c r="BA17588" s="138">
        <f t="shared" ca="1" si="273"/>
        <v>165999</v>
      </c>
      <c r="BB17588" s="138">
        <f t="shared" ca="1" si="274"/>
        <v>1</v>
      </c>
    </row>
    <row r="17589" spans="52:54" ht="15.75" customHeight="1">
      <c r="AZ17589" s="138">
        <f t="shared" ca="1" si="272"/>
        <v>166000</v>
      </c>
      <c r="BA17589" s="138">
        <f t="shared" ca="1" si="273"/>
        <v>165999</v>
      </c>
      <c r="BB17589" s="138">
        <f t="shared" ca="1" si="274"/>
        <v>1</v>
      </c>
    </row>
    <row r="17590" spans="52:54" ht="15.75" customHeight="1">
      <c r="AZ17590" s="138">
        <f t="shared" ca="1" si="272"/>
        <v>243000</v>
      </c>
      <c r="BA17590" s="138">
        <f t="shared" ca="1" si="273"/>
        <v>242999</v>
      </c>
      <c r="BB17590" s="138">
        <f t="shared" ca="1" si="274"/>
        <v>1</v>
      </c>
    </row>
    <row r="17591" spans="52:54" ht="15.75" customHeight="1">
      <c r="AZ17591" s="138">
        <f t="shared" ca="1" si="272"/>
        <v>182000</v>
      </c>
      <c r="BA17591" s="138">
        <f t="shared" ca="1" si="273"/>
        <v>181999</v>
      </c>
      <c r="BB17591" s="138">
        <f t="shared" ca="1" si="274"/>
        <v>1</v>
      </c>
    </row>
    <row r="17592" spans="52:54" ht="15.75" customHeight="1">
      <c r="AZ17592" s="138">
        <f t="shared" ca="1" si="272"/>
        <v>257000</v>
      </c>
      <c r="BA17592" s="138">
        <f t="shared" ca="1" si="273"/>
        <v>256999</v>
      </c>
      <c r="BB17592" s="138">
        <f t="shared" ca="1" si="274"/>
        <v>1</v>
      </c>
    </row>
    <row r="17593" spans="52:54" ht="15.75" customHeight="1">
      <c r="AZ17593" s="138">
        <f t="shared" ca="1" si="272"/>
        <v>160000</v>
      </c>
      <c r="BA17593" s="138">
        <f t="shared" ca="1" si="273"/>
        <v>159999</v>
      </c>
      <c r="BB17593" s="138">
        <f t="shared" ca="1" si="274"/>
        <v>1</v>
      </c>
    </row>
    <row r="17594" spans="52:54" ht="15.75" customHeight="1">
      <c r="AZ17594" s="138">
        <f t="shared" ca="1" si="272"/>
        <v>149000</v>
      </c>
      <c r="BA17594" s="138">
        <f t="shared" ca="1" si="273"/>
        <v>148999</v>
      </c>
      <c r="BB17594" s="138">
        <f t="shared" ca="1" si="274"/>
        <v>1</v>
      </c>
    </row>
    <row r="17595" spans="52:54" ht="15.75" customHeight="1">
      <c r="AZ17595" s="138">
        <f t="shared" ca="1" si="272"/>
        <v>384000</v>
      </c>
      <c r="BA17595" s="138">
        <f t="shared" ca="1" si="273"/>
        <v>383999</v>
      </c>
      <c r="BB17595" s="138">
        <f t="shared" ca="1" si="274"/>
        <v>1</v>
      </c>
    </row>
    <row r="17596" spans="52:54" ht="15.75" customHeight="1">
      <c r="AZ17596" s="138">
        <f t="shared" ca="1" si="272"/>
        <v>142000</v>
      </c>
      <c r="BA17596" s="138">
        <f t="shared" ca="1" si="273"/>
        <v>141999</v>
      </c>
      <c r="BB17596" s="138">
        <f t="shared" ca="1" si="274"/>
        <v>1</v>
      </c>
    </row>
    <row r="17597" spans="52:54" ht="15.75" customHeight="1">
      <c r="AZ17597" s="138">
        <f t="shared" ca="1" si="272"/>
        <v>132000</v>
      </c>
      <c r="BA17597" s="138">
        <f t="shared" ca="1" si="273"/>
        <v>131999</v>
      </c>
      <c r="BB17597" s="138">
        <f t="shared" ca="1" si="274"/>
        <v>1</v>
      </c>
    </row>
    <row r="17598" spans="52:54" ht="15.75" customHeight="1">
      <c r="AZ17598" s="138">
        <f t="shared" ca="1" si="272"/>
        <v>126000</v>
      </c>
      <c r="BA17598" s="138">
        <f t="shared" ca="1" si="273"/>
        <v>125999</v>
      </c>
      <c r="BB17598" s="138">
        <f t="shared" ca="1" si="274"/>
        <v>1</v>
      </c>
    </row>
    <row r="17599" spans="52:54" ht="15.75" customHeight="1">
      <c r="AZ17599" s="138">
        <f t="shared" ref="AZ17599:AZ17853" ca="1" si="275">RANDBETWEEN(100,400)*1000</f>
        <v>318000</v>
      </c>
      <c r="BA17599" s="138">
        <f t="shared" ref="BA17599:BA17853" ca="1" si="276">+AZ17599-1</f>
        <v>317999</v>
      </c>
      <c r="BB17599" s="138">
        <f t="shared" ref="BB17599:BB17853" ca="1" si="277">+AZ17599-BA17599</f>
        <v>1</v>
      </c>
    </row>
    <row r="17600" spans="52:54" ht="15.75" customHeight="1">
      <c r="AZ17600" s="138">
        <f t="shared" ca="1" si="275"/>
        <v>136000</v>
      </c>
      <c r="BA17600" s="138">
        <f t="shared" ca="1" si="276"/>
        <v>135999</v>
      </c>
      <c r="BB17600" s="138">
        <f t="shared" ca="1" si="277"/>
        <v>1</v>
      </c>
    </row>
    <row r="17601" spans="52:54" ht="15.75" customHeight="1">
      <c r="AZ17601" s="138">
        <f t="shared" ca="1" si="275"/>
        <v>298000</v>
      </c>
      <c r="BA17601" s="138">
        <f t="shared" ca="1" si="276"/>
        <v>297999</v>
      </c>
      <c r="BB17601" s="138">
        <f t="shared" ca="1" si="277"/>
        <v>1</v>
      </c>
    </row>
    <row r="17602" spans="52:54" ht="15.75" customHeight="1">
      <c r="AZ17602" s="138">
        <f t="shared" ca="1" si="275"/>
        <v>227000</v>
      </c>
      <c r="BA17602" s="138">
        <f t="shared" ca="1" si="276"/>
        <v>226999</v>
      </c>
      <c r="BB17602" s="138">
        <f t="shared" ca="1" si="277"/>
        <v>1</v>
      </c>
    </row>
    <row r="17603" spans="52:54" ht="15.75" customHeight="1">
      <c r="AZ17603" s="138">
        <f t="shared" ca="1" si="275"/>
        <v>144000</v>
      </c>
      <c r="BA17603" s="138">
        <f t="shared" ca="1" si="276"/>
        <v>143999</v>
      </c>
      <c r="BB17603" s="138">
        <f t="shared" ca="1" si="277"/>
        <v>1</v>
      </c>
    </row>
    <row r="17604" spans="52:54" ht="15.75" customHeight="1">
      <c r="AZ17604" s="138">
        <f t="shared" ca="1" si="275"/>
        <v>216000</v>
      </c>
      <c r="BA17604" s="138">
        <f t="shared" ca="1" si="276"/>
        <v>215999</v>
      </c>
      <c r="BB17604" s="138">
        <f t="shared" ca="1" si="277"/>
        <v>1</v>
      </c>
    </row>
    <row r="17605" spans="52:54" ht="15.75" customHeight="1">
      <c r="AZ17605" s="138">
        <f t="shared" ca="1" si="275"/>
        <v>170000</v>
      </c>
      <c r="BA17605" s="138">
        <f t="shared" ca="1" si="276"/>
        <v>169999</v>
      </c>
      <c r="BB17605" s="138">
        <f t="shared" ca="1" si="277"/>
        <v>1</v>
      </c>
    </row>
    <row r="17606" spans="52:54" ht="15.75" customHeight="1">
      <c r="AZ17606" s="138">
        <f t="shared" ca="1" si="275"/>
        <v>263000</v>
      </c>
      <c r="BA17606" s="138">
        <f t="shared" ca="1" si="276"/>
        <v>262999</v>
      </c>
      <c r="BB17606" s="138">
        <f t="shared" ca="1" si="277"/>
        <v>1</v>
      </c>
    </row>
    <row r="17607" spans="52:54" ht="15.75" customHeight="1">
      <c r="AZ17607" s="138">
        <f t="shared" ca="1" si="275"/>
        <v>334000</v>
      </c>
      <c r="BA17607" s="138">
        <f t="shared" ca="1" si="276"/>
        <v>333999</v>
      </c>
      <c r="BB17607" s="138">
        <f t="shared" ca="1" si="277"/>
        <v>1</v>
      </c>
    </row>
    <row r="17608" spans="52:54" ht="15.75" customHeight="1">
      <c r="AZ17608" s="138">
        <f t="shared" ca="1" si="275"/>
        <v>212000</v>
      </c>
      <c r="BA17608" s="138">
        <f t="shared" ca="1" si="276"/>
        <v>211999</v>
      </c>
      <c r="BB17608" s="138">
        <f t="shared" ca="1" si="277"/>
        <v>1</v>
      </c>
    </row>
    <row r="17609" spans="52:54" ht="15.75" customHeight="1">
      <c r="AZ17609" s="138">
        <f t="shared" ca="1" si="275"/>
        <v>196000</v>
      </c>
      <c r="BA17609" s="138">
        <f t="shared" ca="1" si="276"/>
        <v>195999</v>
      </c>
      <c r="BB17609" s="138">
        <f t="shared" ca="1" si="277"/>
        <v>1</v>
      </c>
    </row>
    <row r="17610" spans="52:54" ht="15.75" customHeight="1">
      <c r="AZ17610" s="138">
        <f t="shared" ca="1" si="275"/>
        <v>366000</v>
      </c>
      <c r="BA17610" s="138">
        <f t="shared" ca="1" si="276"/>
        <v>365999</v>
      </c>
      <c r="BB17610" s="138">
        <f t="shared" ca="1" si="277"/>
        <v>1</v>
      </c>
    </row>
    <row r="17611" spans="52:54" ht="15.75" customHeight="1">
      <c r="AZ17611" s="138">
        <f t="shared" ca="1" si="275"/>
        <v>305000</v>
      </c>
      <c r="BA17611" s="138">
        <f t="shared" ca="1" si="276"/>
        <v>304999</v>
      </c>
      <c r="BB17611" s="138">
        <f t="shared" ca="1" si="277"/>
        <v>1</v>
      </c>
    </row>
    <row r="17612" spans="52:54" ht="15.75" customHeight="1">
      <c r="AZ17612" s="138">
        <f t="shared" ca="1" si="275"/>
        <v>300000</v>
      </c>
      <c r="BA17612" s="138">
        <f t="shared" ca="1" si="276"/>
        <v>299999</v>
      </c>
      <c r="BB17612" s="138">
        <f t="shared" ca="1" si="277"/>
        <v>1</v>
      </c>
    </row>
    <row r="17613" spans="52:54" ht="15.75" customHeight="1">
      <c r="AZ17613" s="138">
        <f t="shared" ca="1" si="275"/>
        <v>233000</v>
      </c>
      <c r="BA17613" s="138">
        <f t="shared" ca="1" si="276"/>
        <v>232999</v>
      </c>
      <c r="BB17613" s="138">
        <f t="shared" ca="1" si="277"/>
        <v>1</v>
      </c>
    </row>
    <row r="17614" spans="52:54" ht="15.75" customHeight="1">
      <c r="AZ17614" s="138">
        <f t="shared" ca="1" si="275"/>
        <v>126000</v>
      </c>
      <c r="BA17614" s="138">
        <f t="shared" ca="1" si="276"/>
        <v>125999</v>
      </c>
      <c r="BB17614" s="138">
        <f t="shared" ca="1" si="277"/>
        <v>1</v>
      </c>
    </row>
    <row r="17615" spans="52:54" ht="15.75" customHeight="1">
      <c r="AZ17615" s="138">
        <f t="shared" ca="1" si="275"/>
        <v>158000</v>
      </c>
      <c r="BA17615" s="138">
        <f t="shared" ca="1" si="276"/>
        <v>157999</v>
      </c>
      <c r="BB17615" s="138">
        <f t="shared" ca="1" si="277"/>
        <v>1</v>
      </c>
    </row>
    <row r="17616" spans="52:54" ht="15.75" customHeight="1">
      <c r="AZ17616" s="138">
        <f t="shared" ca="1" si="275"/>
        <v>161000</v>
      </c>
      <c r="BA17616" s="138">
        <f t="shared" ca="1" si="276"/>
        <v>160999</v>
      </c>
      <c r="BB17616" s="138">
        <f t="shared" ca="1" si="277"/>
        <v>1</v>
      </c>
    </row>
    <row r="17617" spans="52:54" ht="15.75" customHeight="1">
      <c r="AZ17617" s="138">
        <f t="shared" ca="1" si="275"/>
        <v>349000</v>
      </c>
      <c r="BA17617" s="138">
        <f t="shared" ca="1" si="276"/>
        <v>348999</v>
      </c>
      <c r="BB17617" s="138">
        <f t="shared" ca="1" si="277"/>
        <v>1</v>
      </c>
    </row>
    <row r="17618" spans="52:54" ht="15.75" customHeight="1">
      <c r="AZ17618" s="138">
        <f t="shared" ca="1" si="275"/>
        <v>134000</v>
      </c>
      <c r="BA17618" s="138">
        <f t="shared" ca="1" si="276"/>
        <v>133999</v>
      </c>
      <c r="BB17618" s="138">
        <f t="shared" ca="1" si="277"/>
        <v>1</v>
      </c>
    </row>
    <row r="17619" spans="52:54" ht="15.75" customHeight="1">
      <c r="AZ17619" s="138">
        <f t="shared" ca="1" si="275"/>
        <v>221000</v>
      </c>
      <c r="BA17619" s="138">
        <f t="shared" ca="1" si="276"/>
        <v>220999</v>
      </c>
      <c r="BB17619" s="138">
        <f t="shared" ca="1" si="277"/>
        <v>1</v>
      </c>
    </row>
    <row r="17620" spans="52:54" ht="15.75" customHeight="1">
      <c r="AZ17620" s="138">
        <f t="shared" ca="1" si="275"/>
        <v>289000</v>
      </c>
      <c r="BA17620" s="138">
        <f t="shared" ca="1" si="276"/>
        <v>288999</v>
      </c>
      <c r="BB17620" s="138">
        <f t="shared" ca="1" si="277"/>
        <v>1</v>
      </c>
    </row>
    <row r="17621" spans="52:54" ht="15.75" customHeight="1">
      <c r="AZ17621" s="138">
        <f t="shared" ca="1" si="275"/>
        <v>312000</v>
      </c>
      <c r="BA17621" s="138">
        <f t="shared" ca="1" si="276"/>
        <v>311999</v>
      </c>
      <c r="BB17621" s="138">
        <f t="shared" ca="1" si="277"/>
        <v>1</v>
      </c>
    </row>
    <row r="17622" spans="52:54" ht="15.75" customHeight="1">
      <c r="AZ17622" s="138">
        <f t="shared" ca="1" si="275"/>
        <v>324000</v>
      </c>
      <c r="BA17622" s="138">
        <f t="shared" ca="1" si="276"/>
        <v>323999</v>
      </c>
      <c r="BB17622" s="138">
        <f t="shared" ca="1" si="277"/>
        <v>1</v>
      </c>
    </row>
    <row r="17623" spans="52:54" ht="15.75" customHeight="1">
      <c r="AZ17623" s="138">
        <f t="shared" ca="1" si="275"/>
        <v>169000</v>
      </c>
      <c r="BA17623" s="138">
        <f t="shared" ca="1" si="276"/>
        <v>168999</v>
      </c>
      <c r="BB17623" s="138">
        <f t="shared" ca="1" si="277"/>
        <v>1</v>
      </c>
    </row>
    <row r="17624" spans="52:54" ht="15.75" customHeight="1">
      <c r="AZ17624" s="138">
        <f t="shared" ca="1" si="275"/>
        <v>205000</v>
      </c>
      <c r="BA17624" s="138">
        <f t="shared" ca="1" si="276"/>
        <v>204999</v>
      </c>
      <c r="BB17624" s="138">
        <f t="shared" ca="1" si="277"/>
        <v>1</v>
      </c>
    </row>
    <row r="17625" spans="52:54" ht="15.75" customHeight="1">
      <c r="AZ17625" s="138">
        <f t="shared" ca="1" si="275"/>
        <v>388000</v>
      </c>
      <c r="BA17625" s="138">
        <f t="shared" ca="1" si="276"/>
        <v>387999</v>
      </c>
      <c r="BB17625" s="138">
        <f t="shared" ca="1" si="277"/>
        <v>1</v>
      </c>
    </row>
    <row r="17626" spans="52:54" ht="15.75" customHeight="1">
      <c r="AZ17626" s="138">
        <f t="shared" ca="1" si="275"/>
        <v>371000</v>
      </c>
      <c r="BA17626" s="138">
        <f t="shared" ca="1" si="276"/>
        <v>370999</v>
      </c>
      <c r="BB17626" s="138">
        <f t="shared" ca="1" si="277"/>
        <v>1</v>
      </c>
    </row>
    <row r="17627" spans="52:54" ht="15.75" customHeight="1">
      <c r="AZ17627" s="138">
        <f t="shared" ca="1" si="275"/>
        <v>282000</v>
      </c>
      <c r="BA17627" s="138">
        <f t="shared" ca="1" si="276"/>
        <v>281999</v>
      </c>
      <c r="BB17627" s="138">
        <f t="shared" ca="1" si="277"/>
        <v>1</v>
      </c>
    </row>
    <row r="17628" spans="52:54" ht="15.75" customHeight="1">
      <c r="AZ17628" s="138">
        <f t="shared" ca="1" si="275"/>
        <v>385000</v>
      </c>
      <c r="BA17628" s="138">
        <f t="shared" ca="1" si="276"/>
        <v>384999</v>
      </c>
      <c r="BB17628" s="138">
        <f t="shared" ca="1" si="277"/>
        <v>1</v>
      </c>
    </row>
    <row r="17629" spans="52:54" ht="15.75" customHeight="1">
      <c r="AZ17629" s="138">
        <f t="shared" ca="1" si="275"/>
        <v>122000</v>
      </c>
      <c r="BA17629" s="138">
        <f t="shared" ca="1" si="276"/>
        <v>121999</v>
      </c>
      <c r="BB17629" s="138">
        <f t="shared" ca="1" si="277"/>
        <v>1</v>
      </c>
    </row>
    <row r="17630" spans="52:54" ht="15.75" customHeight="1">
      <c r="AZ17630" s="138">
        <f t="shared" ca="1" si="275"/>
        <v>336000</v>
      </c>
      <c r="BA17630" s="138">
        <f t="shared" ca="1" si="276"/>
        <v>335999</v>
      </c>
      <c r="BB17630" s="138">
        <f t="shared" ca="1" si="277"/>
        <v>1</v>
      </c>
    </row>
    <row r="17631" spans="52:54" ht="15.75" customHeight="1">
      <c r="AZ17631" s="138">
        <f t="shared" ca="1" si="275"/>
        <v>193000</v>
      </c>
      <c r="BA17631" s="138">
        <f t="shared" ca="1" si="276"/>
        <v>192999</v>
      </c>
      <c r="BB17631" s="138">
        <f t="shared" ca="1" si="277"/>
        <v>1</v>
      </c>
    </row>
    <row r="17632" spans="52:54" ht="15.75" customHeight="1">
      <c r="AZ17632" s="138">
        <f t="shared" ca="1" si="275"/>
        <v>120000</v>
      </c>
      <c r="BA17632" s="138">
        <f t="shared" ca="1" si="276"/>
        <v>119999</v>
      </c>
      <c r="BB17632" s="138">
        <f t="shared" ca="1" si="277"/>
        <v>1</v>
      </c>
    </row>
    <row r="17633" spans="52:54" ht="15.75" customHeight="1">
      <c r="AZ17633" s="138">
        <f t="shared" ca="1" si="275"/>
        <v>205000</v>
      </c>
      <c r="BA17633" s="138">
        <f t="shared" ca="1" si="276"/>
        <v>204999</v>
      </c>
      <c r="BB17633" s="138">
        <f t="shared" ca="1" si="277"/>
        <v>1</v>
      </c>
    </row>
    <row r="17634" spans="52:54" ht="15.75" customHeight="1">
      <c r="AZ17634" s="138">
        <f t="shared" ca="1" si="275"/>
        <v>394000</v>
      </c>
      <c r="BA17634" s="138">
        <f t="shared" ca="1" si="276"/>
        <v>393999</v>
      </c>
      <c r="BB17634" s="138">
        <f t="shared" ca="1" si="277"/>
        <v>1</v>
      </c>
    </row>
    <row r="17635" spans="52:54" ht="15.75" customHeight="1">
      <c r="AZ17635" s="138">
        <f t="shared" ca="1" si="275"/>
        <v>166000</v>
      </c>
      <c r="BA17635" s="138">
        <f t="shared" ca="1" si="276"/>
        <v>165999</v>
      </c>
      <c r="BB17635" s="138">
        <f t="shared" ca="1" si="277"/>
        <v>1</v>
      </c>
    </row>
    <row r="17636" spans="52:54" ht="15.75" customHeight="1">
      <c r="AZ17636" s="138">
        <f t="shared" ca="1" si="275"/>
        <v>323000</v>
      </c>
      <c r="BA17636" s="138">
        <f t="shared" ca="1" si="276"/>
        <v>322999</v>
      </c>
      <c r="BB17636" s="138">
        <f t="shared" ca="1" si="277"/>
        <v>1</v>
      </c>
    </row>
    <row r="17637" spans="52:54" ht="15.75" customHeight="1">
      <c r="AZ17637" s="138">
        <f t="shared" ca="1" si="275"/>
        <v>393000</v>
      </c>
      <c r="BA17637" s="138">
        <f t="shared" ca="1" si="276"/>
        <v>392999</v>
      </c>
      <c r="BB17637" s="138">
        <f t="shared" ca="1" si="277"/>
        <v>1</v>
      </c>
    </row>
    <row r="17638" spans="52:54" ht="15.75" customHeight="1">
      <c r="AZ17638" s="138">
        <f t="shared" ca="1" si="275"/>
        <v>287000</v>
      </c>
      <c r="BA17638" s="138">
        <f t="shared" ca="1" si="276"/>
        <v>286999</v>
      </c>
      <c r="BB17638" s="138">
        <f t="shared" ca="1" si="277"/>
        <v>1</v>
      </c>
    </row>
    <row r="17639" spans="52:54" ht="15.75" customHeight="1">
      <c r="AZ17639" s="138">
        <f t="shared" ca="1" si="275"/>
        <v>392000</v>
      </c>
      <c r="BA17639" s="138">
        <f t="shared" ca="1" si="276"/>
        <v>391999</v>
      </c>
      <c r="BB17639" s="138">
        <f t="shared" ca="1" si="277"/>
        <v>1</v>
      </c>
    </row>
    <row r="17640" spans="52:54" ht="15.75" customHeight="1">
      <c r="AZ17640" s="138">
        <f t="shared" ca="1" si="275"/>
        <v>184000</v>
      </c>
      <c r="BA17640" s="138">
        <f t="shared" ca="1" si="276"/>
        <v>183999</v>
      </c>
      <c r="BB17640" s="138">
        <f t="shared" ca="1" si="277"/>
        <v>1</v>
      </c>
    </row>
    <row r="17641" spans="52:54" ht="15.75" customHeight="1">
      <c r="AZ17641" s="138">
        <f t="shared" ca="1" si="275"/>
        <v>131000</v>
      </c>
      <c r="BA17641" s="138">
        <f t="shared" ca="1" si="276"/>
        <v>130999</v>
      </c>
      <c r="BB17641" s="138">
        <f t="shared" ca="1" si="277"/>
        <v>1</v>
      </c>
    </row>
    <row r="17642" spans="52:54" ht="15.75" customHeight="1">
      <c r="AZ17642" s="138">
        <f t="shared" ca="1" si="275"/>
        <v>207000</v>
      </c>
      <c r="BA17642" s="138">
        <f t="shared" ca="1" si="276"/>
        <v>206999</v>
      </c>
      <c r="BB17642" s="138">
        <f t="shared" ca="1" si="277"/>
        <v>1</v>
      </c>
    </row>
    <row r="17643" spans="52:54" ht="15.75" customHeight="1">
      <c r="AZ17643" s="138">
        <f t="shared" ca="1" si="275"/>
        <v>368000</v>
      </c>
      <c r="BA17643" s="138">
        <f t="shared" ca="1" si="276"/>
        <v>367999</v>
      </c>
      <c r="BB17643" s="138">
        <f t="shared" ca="1" si="277"/>
        <v>1</v>
      </c>
    </row>
    <row r="17644" spans="52:54" ht="15.75" customHeight="1">
      <c r="AZ17644" s="138">
        <f t="shared" ca="1" si="275"/>
        <v>142000</v>
      </c>
      <c r="BA17644" s="138">
        <f t="shared" ca="1" si="276"/>
        <v>141999</v>
      </c>
      <c r="BB17644" s="138">
        <f t="shared" ca="1" si="277"/>
        <v>1</v>
      </c>
    </row>
    <row r="17645" spans="52:54" ht="15.75" customHeight="1">
      <c r="AZ17645" s="138">
        <f t="shared" ca="1" si="275"/>
        <v>163000</v>
      </c>
      <c r="BA17645" s="138">
        <f t="shared" ca="1" si="276"/>
        <v>162999</v>
      </c>
      <c r="BB17645" s="138">
        <f t="shared" ca="1" si="277"/>
        <v>1</v>
      </c>
    </row>
    <row r="17646" spans="52:54" ht="15.75" customHeight="1">
      <c r="AZ17646" s="138">
        <f t="shared" ca="1" si="275"/>
        <v>308000</v>
      </c>
      <c r="BA17646" s="138">
        <f t="shared" ca="1" si="276"/>
        <v>307999</v>
      </c>
      <c r="BB17646" s="138">
        <f t="shared" ca="1" si="277"/>
        <v>1</v>
      </c>
    </row>
    <row r="17647" spans="52:54" ht="15.75" customHeight="1">
      <c r="AZ17647" s="138">
        <f t="shared" ca="1" si="275"/>
        <v>236000</v>
      </c>
      <c r="BA17647" s="138">
        <f t="shared" ca="1" si="276"/>
        <v>235999</v>
      </c>
      <c r="BB17647" s="138">
        <f t="shared" ca="1" si="277"/>
        <v>1</v>
      </c>
    </row>
    <row r="17648" spans="52:54" ht="15.75" customHeight="1">
      <c r="AZ17648" s="138">
        <f t="shared" ca="1" si="275"/>
        <v>109000</v>
      </c>
      <c r="BA17648" s="138">
        <f t="shared" ca="1" si="276"/>
        <v>108999</v>
      </c>
      <c r="BB17648" s="138">
        <f t="shared" ca="1" si="277"/>
        <v>1</v>
      </c>
    </row>
    <row r="17649" spans="52:54" ht="15.75" customHeight="1">
      <c r="AZ17649" s="138">
        <f t="shared" ca="1" si="275"/>
        <v>130000</v>
      </c>
      <c r="BA17649" s="138">
        <f t="shared" ca="1" si="276"/>
        <v>129999</v>
      </c>
      <c r="BB17649" s="138">
        <f t="shared" ca="1" si="277"/>
        <v>1</v>
      </c>
    </row>
    <row r="17650" spans="52:54" ht="15.75" customHeight="1">
      <c r="AZ17650" s="138">
        <f t="shared" ca="1" si="275"/>
        <v>397000</v>
      </c>
      <c r="BA17650" s="138">
        <f t="shared" ca="1" si="276"/>
        <v>396999</v>
      </c>
      <c r="BB17650" s="138">
        <f t="shared" ca="1" si="277"/>
        <v>1</v>
      </c>
    </row>
    <row r="17651" spans="52:54" ht="15.75" customHeight="1">
      <c r="AZ17651" s="138">
        <f t="shared" ca="1" si="275"/>
        <v>273000</v>
      </c>
      <c r="BA17651" s="138">
        <f t="shared" ca="1" si="276"/>
        <v>272999</v>
      </c>
      <c r="BB17651" s="138">
        <f t="shared" ca="1" si="277"/>
        <v>1</v>
      </c>
    </row>
    <row r="17652" spans="52:54" ht="15.75" customHeight="1">
      <c r="AZ17652" s="138">
        <f t="shared" ca="1" si="275"/>
        <v>193000</v>
      </c>
      <c r="BA17652" s="138">
        <f t="shared" ca="1" si="276"/>
        <v>192999</v>
      </c>
      <c r="BB17652" s="138">
        <f t="shared" ca="1" si="277"/>
        <v>1</v>
      </c>
    </row>
    <row r="17653" spans="52:54" ht="15.75" customHeight="1">
      <c r="AZ17653" s="138">
        <f t="shared" ca="1" si="275"/>
        <v>225000</v>
      </c>
      <c r="BA17653" s="138">
        <f t="shared" ca="1" si="276"/>
        <v>224999</v>
      </c>
      <c r="BB17653" s="138">
        <f t="shared" ca="1" si="277"/>
        <v>1</v>
      </c>
    </row>
    <row r="17654" spans="52:54" ht="15.75" customHeight="1">
      <c r="AZ17654" s="138">
        <f t="shared" ca="1" si="275"/>
        <v>214000</v>
      </c>
      <c r="BA17654" s="138">
        <f t="shared" ca="1" si="276"/>
        <v>213999</v>
      </c>
      <c r="BB17654" s="138">
        <f t="shared" ca="1" si="277"/>
        <v>1</v>
      </c>
    </row>
    <row r="17655" spans="52:54" ht="15.75" customHeight="1">
      <c r="AZ17655" s="138">
        <f t="shared" ca="1" si="275"/>
        <v>189000</v>
      </c>
      <c r="BA17655" s="138">
        <f t="shared" ca="1" si="276"/>
        <v>188999</v>
      </c>
      <c r="BB17655" s="138">
        <f t="shared" ca="1" si="277"/>
        <v>1</v>
      </c>
    </row>
    <row r="17656" spans="52:54" ht="15.75" customHeight="1">
      <c r="AZ17656" s="138">
        <f t="shared" ca="1" si="275"/>
        <v>208000</v>
      </c>
      <c r="BA17656" s="138">
        <f t="shared" ca="1" si="276"/>
        <v>207999</v>
      </c>
      <c r="BB17656" s="138">
        <f t="shared" ca="1" si="277"/>
        <v>1</v>
      </c>
    </row>
    <row r="17657" spans="52:54" ht="15.75" customHeight="1">
      <c r="AZ17657" s="138">
        <f t="shared" ca="1" si="275"/>
        <v>374000</v>
      </c>
      <c r="BA17657" s="138">
        <f t="shared" ca="1" si="276"/>
        <v>373999</v>
      </c>
      <c r="BB17657" s="138">
        <f t="shared" ca="1" si="277"/>
        <v>1</v>
      </c>
    </row>
    <row r="17658" spans="52:54" ht="15.75" customHeight="1">
      <c r="AZ17658" s="138">
        <f t="shared" ca="1" si="275"/>
        <v>399000</v>
      </c>
      <c r="BA17658" s="138">
        <f t="shared" ca="1" si="276"/>
        <v>398999</v>
      </c>
      <c r="BB17658" s="138">
        <f t="shared" ca="1" si="277"/>
        <v>1</v>
      </c>
    </row>
    <row r="17659" spans="52:54" ht="15.75" customHeight="1">
      <c r="AZ17659" s="138">
        <f t="shared" ca="1" si="275"/>
        <v>245000</v>
      </c>
      <c r="BA17659" s="138">
        <f t="shared" ca="1" si="276"/>
        <v>244999</v>
      </c>
      <c r="BB17659" s="138">
        <f t="shared" ca="1" si="277"/>
        <v>1</v>
      </c>
    </row>
    <row r="17660" spans="52:54" ht="15.75" customHeight="1">
      <c r="AZ17660" s="138">
        <f t="shared" ca="1" si="275"/>
        <v>186000</v>
      </c>
      <c r="BA17660" s="138">
        <f t="shared" ca="1" si="276"/>
        <v>185999</v>
      </c>
      <c r="BB17660" s="138">
        <f t="shared" ca="1" si="277"/>
        <v>1</v>
      </c>
    </row>
    <row r="17661" spans="52:54" ht="15.75" customHeight="1">
      <c r="AZ17661" s="138">
        <f t="shared" ca="1" si="275"/>
        <v>134000</v>
      </c>
      <c r="BA17661" s="138">
        <f t="shared" ca="1" si="276"/>
        <v>133999</v>
      </c>
      <c r="BB17661" s="138">
        <f t="shared" ca="1" si="277"/>
        <v>1</v>
      </c>
    </row>
    <row r="17662" spans="52:54" ht="15.75" customHeight="1">
      <c r="AZ17662" s="138">
        <f t="shared" ca="1" si="275"/>
        <v>293000</v>
      </c>
      <c r="BA17662" s="138">
        <f t="shared" ca="1" si="276"/>
        <v>292999</v>
      </c>
      <c r="BB17662" s="138">
        <f t="shared" ca="1" si="277"/>
        <v>1</v>
      </c>
    </row>
    <row r="17663" spans="52:54" ht="15.75" customHeight="1">
      <c r="AZ17663" s="138">
        <f t="shared" ca="1" si="275"/>
        <v>266000</v>
      </c>
      <c r="BA17663" s="138">
        <f t="shared" ca="1" si="276"/>
        <v>265999</v>
      </c>
      <c r="BB17663" s="138">
        <f t="shared" ca="1" si="277"/>
        <v>1</v>
      </c>
    </row>
    <row r="17664" spans="52:54" ht="15.75" customHeight="1">
      <c r="AZ17664" s="138">
        <f t="shared" ca="1" si="275"/>
        <v>256000</v>
      </c>
      <c r="BA17664" s="138">
        <f t="shared" ca="1" si="276"/>
        <v>255999</v>
      </c>
      <c r="BB17664" s="138">
        <f t="shared" ca="1" si="277"/>
        <v>1</v>
      </c>
    </row>
    <row r="17665" spans="52:54" ht="15.75" customHeight="1">
      <c r="AZ17665" s="138">
        <f t="shared" ca="1" si="275"/>
        <v>204000</v>
      </c>
      <c r="BA17665" s="138">
        <f t="shared" ca="1" si="276"/>
        <v>203999</v>
      </c>
      <c r="BB17665" s="138">
        <f t="shared" ca="1" si="277"/>
        <v>1</v>
      </c>
    </row>
    <row r="17666" spans="52:54" ht="15.75" customHeight="1">
      <c r="AZ17666" s="138">
        <f t="shared" ca="1" si="275"/>
        <v>349000</v>
      </c>
      <c r="BA17666" s="138">
        <f t="shared" ca="1" si="276"/>
        <v>348999</v>
      </c>
      <c r="BB17666" s="138">
        <f t="shared" ca="1" si="277"/>
        <v>1</v>
      </c>
    </row>
    <row r="17667" spans="52:54" ht="15.75" customHeight="1">
      <c r="AZ17667" s="138">
        <f t="shared" ca="1" si="275"/>
        <v>326000</v>
      </c>
      <c r="BA17667" s="138">
        <f t="shared" ca="1" si="276"/>
        <v>325999</v>
      </c>
      <c r="BB17667" s="138">
        <f t="shared" ca="1" si="277"/>
        <v>1</v>
      </c>
    </row>
    <row r="17668" spans="52:54" ht="15.75" customHeight="1">
      <c r="AZ17668" s="138">
        <f t="shared" ca="1" si="275"/>
        <v>311000</v>
      </c>
      <c r="BA17668" s="138">
        <f t="shared" ca="1" si="276"/>
        <v>310999</v>
      </c>
      <c r="BB17668" s="138">
        <f t="shared" ca="1" si="277"/>
        <v>1</v>
      </c>
    </row>
    <row r="17669" spans="52:54" ht="15.75" customHeight="1">
      <c r="AZ17669" s="138">
        <f t="shared" ca="1" si="275"/>
        <v>170000</v>
      </c>
      <c r="BA17669" s="138">
        <f t="shared" ca="1" si="276"/>
        <v>169999</v>
      </c>
      <c r="BB17669" s="138">
        <f t="shared" ca="1" si="277"/>
        <v>1</v>
      </c>
    </row>
    <row r="17670" spans="52:54" ht="15.75" customHeight="1">
      <c r="AZ17670" s="138">
        <f t="shared" ca="1" si="275"/>
        <v>132000</v>
      </c>
      <c r="BA17670" s="138">
        <f t="shared" ca="1" si="276"/>
        <v>131999</v>
      </c>
      <c r="BB17670" s="138">
        <f t="shared" ca="1" si="277"/>
        <v>1</v>
      </c>
    </row>
    <row r="17671" spans="52:54" ht="15.75" customHeight="1">
      <c r="AZ17671" s="138">
        <f t="shared" ca="1" si="275"/>
        <v>209000</v>
      </c>
      <c r="BA17671" s="138">
        <f t="shared" ca="1" si="276"/>
        <v>208999</v>
      </c>
      <c r="BB17671" s="138">
        <f t="shared" ca="1" si="277"/>
        <v>1</v>
      </c>
    </row>
    <row r="17672" spans="52:54" ht="15.75" customHeight="1">
      <c r="AZ17672" s="138">
        <f t="shared" ca="1" si="275"/>
        <v>267000</v>
      </c>
      <c r="BA17672" s="138">
        <f t="shared" ca="1" si="276"/>
        <v>266999</v>
      </c>
      <c r="BB17672" s="138">
        <f t="shared" ca="1" si="277"/>
        <v>1</v>
      </c>
    </row>
    <row r="17673" spans="52:54" ht="15.75" customHeight="1">
      <c r="AZ17673" s="138">
        <f t="shared" ca="1" si="275"/>
        <v>268000</v>
      </c>
      <c r="BA17673" s="138">
        <f t="shared" ca="1" si="276"/>
        <v>267999</v>
      </c>
      <c r="BB17673" s="138">
        <f t="shared" ca="1" si="277"/>
        <v>1</v>
      </c>
    </row>
    <row r="17674" spans="52:54" ht="15.75" customHeight="1">
      <c r="AZ17674" s="138">
        <f t="shared" ca="1" si="275"/>
        <v>290000</v>
      </c>
      <c r="BA17674" s="138">
        <f t="shared" ca="1" si="276"/>
        <v>289999</v>
      </c>
      <c r="BB17674" s="138">
        <f t="shared" ca="1" si="277"/>
        <v>1</v>
      </c>
    </row>
    <row r="17675" spans="52:54" ht="15.75" customHeight="1">
      <c r="AZ17675" s="138">
        <f t="shared" ca="1" si="275"/>
        <v>134000</v>
      </c>
      <c r="BA17675" s="138">
        <f t="shared" ca="1" si="276"/>
        <v>133999</v>
      </c>
      <c r="BB17675" s="138">
        <f t="shared" ca="1" si="277"/>
        <v>1</v>
      </c>
    </row>
    <row r="17676" spans="52:54" ht="15.75" customHeight="1">
      <c r="AZ17676" s="138">
        <f t="shared" ca="1" si="275"/>
        <v>101000</v>
      </c>
      <c r="BA17676" s="138">
        <f t="shared" ca="1" si="276"/>
        <v>100999</v>
      </c>
      <c r="BB17676" s="138">
        <f t="shared" ca="1" si="277"/>
        <v>1</v>
      </c>
    </row>
    <row r="17677" spans="52:54" ht="15.75" customHeight="1">
      <c r="AZ17677" s="138">
        <f t="shared" ca="1" si="275"/>
        <v>120000</v>
      </c>
      <c r="BA17677" s="138">
        <f t="shared" ca="1" si="276"/>
        <v>119999</v>
      </c>
      <c r="BB17677" s="138">
        <f t="shared" ca="1" si="277"/>
        <v>1</v>
      </c>
    </row>
    <row r="17678" spans="52:54" ht="15.75" customHeight="1">
      <c r="AZ17678" s="138">
        <f t="shared" ca="1" si="275"/>
        <v>103000</v>
      </c>
      <c r="BA17678" s="138">
        <f t="shared" ca="1" si="276"/>
        <v>102999</v>
      </c>
      <c r="BB17678" s="138">
        <f t="shared" ca="1" si="277"/>
        <v>1</v>
      </c>
    </row>
    <row r="17679" spans="52:54" ht="15.75" customHeight="1">
      <c r="AZ17679" s="138">
        <f t="shared" ca="1" si="275"/>
        <v>355000</v>
      </c>
      <c r="BA17679" s="138">
        <f t="shared" ca="1" si="276"/>
        <v>354999</v>
      </c>
      <c r="BB17679" s="138">
        <f t="shared" ca="1" si="277"/>
        <v>1</v>
      </c>
    </row>
    <row r="17680" spans="52:54" ht="15.75" customHeight="1">
      <c r="AZ17680" s="138">
        <f t="shared" ca="1" si="275"/>
        <v>338000</v>
      </c>
      <c r="BA17680" s="138">
        <f t="shared" ca="1" si="276"/>
        <v>337999</v>
      </c>
      <c r="BB17680" s="138">
        <f t="shared" ca="1" si="277"/>
        <v>1</v>
      </c>
    </row>
    <row r="17681" spans="52:54" ht="15.75" customHeight="1">
      <c r="AZ17681" s="138">
        <f t="shared" ca="1" si="275"/>
        <v>299000</v>
      </c>
      <c r="BA17681" s="138">
        <f t="shared" ca="1" si="276"/>
        <v>298999</v>
      </c>
      <c r="BB17681" s="138">
        <f t="shared" ca="1" si="277"/>
        <v>1</v>
      </c>
    </row>
    <row r="17682" spans="52:54" ht="15.75" customHeight="1">
      <c r="AZ17682" s="138">
        <f t="shared" ca="1" si="275"/>
        <v>281000</v>
      </c>
      <c r="BA17682" s="138">
        <f t="shared" ca="1" si="276"/>
        <v>280999</v>
      </c>
      <c r="BB17682" s="138">
        <f t="shared" ca="1" si="277"/>
        <v>1</v>
      </c>
    </row>
    <row r="17683" spans="52:54" ht="15.75" customHeight="1">
      <c r="AZ17683" s="138">
        <f t="shared" ca="1" si="275"/>
        <v>369000</v>
      </c>
      <c r="BA17683" s="138">
        <f t="shared" ca="1" si="276"/>
        <v>368999</v>
      </c>
      <c r="BB17683" s="138">
        <f t="shared" ca="1" si="277"/>
        <v>1</v>
      </c>
    </row>
    <row r="17684" spans="52:54" ht="15.75" customHeight="1">
      <c r="AZ17684" s="138">
        <f t="shared" ca="1" si="275"/>
        <v>190000</v>
      </c>
      <c r="BA17684" s="138">
        <f t="shared" ca="1" si="276"/>
        <v>189999</v>
      </c>
      <c r="BB17684" s="138">
        <f t="shared" ca="1" si="277"/>
        <v>1</v>
      </c>
    </row>
    <row r="17685" spans="52:54" ht="15.75" customHeight="1">
      <c r="AZ17685" s="138">
        <f t="shared" ca="1" si="275"/>
        <v>237000</v>
      </c>
      <c r="BA17685" s="138">
        <f t="shared" ca="1" si="276"/>
        <v>236999</v>
      </c>
      <c r="BB17685" s="138">
        <f t="shared" ca="1" si="277"/>
        <v>1</v>
      </c>
    </row>
    <row r="17686" spans="52:54" ht="15.75" customHeight="1">
      <c r="AZ17686" s="138">
        <f t="shared" ca="1" si="275"/>
        <v>177000</v>
      </c>
      <c r="BA17686" s="138">
        <f t="shared" ca="1" si="276"/>
        <v>176999</v>
      </c>
      <c r="BB17686" s="138">
        <f t="shared" ca="1" si="277"/>
        <v>1</v>
      </c>
    </row>
    <row r="17687" spans="52:54" ht="15.75" customHeight="1">
      <c r="AZ17687" s="138">
        <f t="shared" ca="1" si="275"/>
        <v>289000</v>
      </c>
      <c r="BA17687" s="138">
        <f t="shared" ca="1" si="276"/>
        <v>288999</v>
      </c>
      <c r="BB17687" s="138">
        <f t="shared" ca="1" si="277"/>
        <v>1</v>
      </c>
    </row>
    <row r="17688" spans="52:54" ht="15.75" customHeight="1">
      <c r="AZ17688" s="138">
        <f t="shared" ca="1" si="275"/>
        <v>372000</v>
      </c>
      <c r="BA17688" s="138">
        <f t="shared" ca="1" si="276"/>
        <v>371999</v>
      </c>
      <c r="BB17688" s="138">
        <f t="shared" ca="1" si="277"/>
        <v>1</v>
      </c>
    </row>
    <row r="17689" spans="52:54" ht="15.75" customHeight="1">
      <c r="AZ17689" s="138">
        <f t="shared" ca="1" si="275"/>
        <v>227000</v>
      </c>
      <c r="BA17689" s="138">
        <f t="shared" ca="1" si="276"/>
        <v>226999</v>
      </c>
      <c r="BB17689" s="138">
        <f t="shared" ca="1" si="277"/>
        <v>1</v>
      </c>
    </row>
    <row r="17690" spans="52:54" ht="15.75" customHeight="1">
      <c r="AZ17690" s="138">
        <f t="shared" ca="1" si="275"/>
        <v>117000</v>
      </c>
      <c r="BA17690" s="138">
        <f t="shared" ca="1" si="276"/>
        <v>116999</v>
      </c>
      <c r="BB17690" s="138">
        <f t="shared" ca="1" si="277"/>
        <v>1</v>
      </c>
    </row>
    <row r="17691" spans="52:54" ht="15.75" customHeight="1">
      <c r="AZ17691" s="138">
        <f t="shared" ca="1" si="275"/>
        <v>236000</v>
      </c>
      <c r="BA17691" s="138">
        <f t="shared" ca="1" si="276"/>
        <v>235999</v>
      </c>
      <c r="BB17691" s="138">
        <f t="shared" ca="1" si="277"/>
        <v>1</v>
      </c>
    </row>
    <row r="17692" spans="52:54" ht="15.75" customHeight="1">
      <c r="AZ17692" s="138">
        <f t="shared" ca="1" si="275"/>
        <v>139000</v>
      </c>
      <c r="BA17692" s="138">
        <f t="shared" ca="1" si="276"/>
        <v>138999</v>
      </c>
      <c r="BB17692" s="138">
        <f t="shared" ca="1" si="277"/>
        <v>1</v>
      </c>
    </row>
    <row r="17693" spans="52:54" ht="15.75" customHeight="1">
      <c r="AZ17693" s="138">
        <f t="shared" ca="1" si="275"/>
        <v>106000</v>
      </c>
      <c r="BA17693" s="138">
        <f t="shared" ca="1" si="276"/>
        <v>105999</v>
      </c>
      <c r="BB17693" s="138">
        <f t="shared" ca="1" si="277"/>
        <v>1</v>
      </c>
    </row>
    <row r="17694" spans="52:54" ht="15.75" customHeight="1">
      <c r="AZ17694" s="138">
        <f t="shared" ca="1" si="275"/>
        <v>233000</v>
      </c>
      <c r="BA17694" s="138">
        <f t="shared" ca="1" si="276"/>
        <v>232999</v>
      </c>
      <c r="BB17694" s="138">
        <f t="shared" ca="1" si="277"/>
        <v>1</v>
      </c>
    </row>
    <row r="17695" spans="52:54" ht="15.75" customHeight="1">
      <c r="AZ17695" s="138">
        <f t="shared" ca="1" si="275"/>
        <v>395000</v>
      </c>
      <c r="BA17695" s="138">
        <f t="shared" ca="1" si="276"/>
        <v>394999</v>
      </c>
      <c r="BB17695" s="138">
        <f t="shared" ca="1" si="277"/>
        <v>1</v>
      </c>
    </row>
    <row r="17696" spans="52:54" ht="15.75" customHeight="1">
      <c r="AZ17696" s="138">
        <f t="shared" ca="1" si="275"/>
        <v>314000</v>
      </c>
      <c r="BA17696" s="138">
        <f t="shared" ca="1" si="276"/>
        <v>313999</v>
      </c>
      <c r="BB17696" s="138">
        <f t="shared" ca="1" si="277"/>
        <v>1</v>
      </c>
    </row>
    <row r="17697" spans="52:54" ht="15.75" customHeight="1">
      <c r="AZ17697" s="138">
        <f t="shared" ca="1" si="275"/>
        <v>196000</v>
      </c>
      <c r="BA17697" s="138">
        <f t="shared" ca="1" si="276"/>
        <v>195999</v>
      </c>
      <c r="BB17697" s="138">
        <f t="shared" ca="1" si="277"/>
        <v>1</v>
      </c>
    </row>
    <row r="17698" spans="52:54" ht="15.75" customHeight="1">
      <c r="AZ17698" s="138">
        <f t="shared" ca="1" si="275"/>
        <v>116000</v>
      </c>
      <c r="BA17698" s="138">
        <f t="shared" ca="1" si="276"/>
        <v>115999</v>
      </c>
      <c r="BB17698" s="138">
        <f t="shared" ca="1" si="277"/>
        <v>1</v>
      </c>
    </row>
    <row r="17699" spans="52:54" ht="15.75" customHeight="1">
      <c r="AZ17699" s="138">
        <f t="shared" ca="1" si="275"/>
        <v>340000</v>
      </c>
      <c r="BA17699" s="138">
        <f t="shared" ca="1" si="276"/>
        <v>339999</v>
      </c>
      <c r="BB17699" s="138">
        <f t="shared" ca="1" si="277"/>
        <v>1</v>
      </c>
    </row>
    <row r="17700" spans="52:54" ht="15.75" customHeight="1">
      <c r="AZ17700" s="138">
        <f t="shared" ca="1" si="275"/>
        <v>226000</v>
      </c>
      <c r="BA17700" s="138">
        <f t="shared" ca="1" si="276"/>
        <v>225999</v>
      </c>
      <c r="BB17700" s="138">
        <f t="shared" ca="1" si="277"/>
        <v>1</v>
      </c>
    </row>
    <row r="17701" spans="52:54" ht="15.75" customHeight="1">
      <c r="AZ17701" s="138">
        <f t="shared" ca="1" si="275"/>
        <v>142000</v>
      </c>
      <c r="BA17701" s="138">
        <f t="shared" ca="1" si="276"/>
        <v>141999</v>
      </c>
      <c r="BB17701" s="138">
        <f t="shared" ca="1" si="277"/>
        <v>1</v>
      </c>
    </row>
    <row r="17702" spans="52:54" ht="15.75" customHeight="1">
      <c r="AZ17702" s="138">
        <f t="shared" ca="1" si="275"/>
        <v>163000</v>
      </c>
      <c r="BA17702" s="138">
        <f t="shared" ca="1" si="276"/>
        <v>162999</v>
      </c>
      <c r="BB17702" s="138">
        <f t="shared" ca="1" si="277"/>
        <v>1</v>
      </c>
    </row>
    <row r="17703" spans="52:54" ht="15.75" customHeight="1">
      <c r="AZ17703" s="138">
        <f t="shared" ca="1" si="275"/>
        <v>172000</v>
      </c>
      <c r="BA17703" s="138">
        <f t="shared" ca="1" si="276"/>
        <v>171999</v>
      </c>
      <c r="BB17703" s="138">
        <f t="shared" ca="1" si="277"/>
        <v>1</v>
      </c>
    </row>
    <row r="17704" spans="52:54" ht="15.75" customHeight="1">
      <c r="AZ17704" s="138">
        <f t="shared" ca="1" si="275"/>
        <v>384000</v>
      </c>
      <c r="BA17704" s="138">
        <f t="shared" ca="1" si="276"/>
        <v>383999</v>
      </c>
      <c r="BB17704" s="138">
        <f t="shared" ca="1" si="277"/>
        <v>1</v>
      </c>
    </row>
    <row r="17705" spans="52:54" ht="15.75" customHeight="1">
      <c r="AZ17705" s="138">
        <f t="shared" ca="1" si="275"/>
        <v>310000</v>
      </c>
      <c r="BA17705" s="138">
        <f t="shared" ca="1" si="276"/>
        <v>309999</v>
      </c>
      <c r="BB17705" s="138">
        <f t="shared" ca="1" si="277"/>
        <v>1</v>
      </c>
    </row>
    <row r="17706" spans="52:54" ht="15.75" customHeight="1">
      <c r="AZ17706" s="138">
        <f t="shared" ca="1" si="275"/>
        <v>234000</v>
      </c>
      <c r="BA17706" s="138">
        <f t="shared" ca="1" si="276"/>
        <v>233999</v>
      </c>
      <c r="BB17706" s="138">
        <f t="shared" ca="1" si="277"/>
        <v>1</v>
      </c>
    </row>
    <row r="17707" spans="52:54" ht="15.75" customHeight="1">
      <c r="AZ17707" s="138">
        <f t="shared" ca="1" si="275"/>
        <v>116000</v>
      </c>
      <c r="BA17707" s="138">
        <f t="shared" ca="1" si="276"/>
        <v>115999</v>
      </c>
      <c r="BB17707" s="138">
        <f t="shared" ca="1" si="277"/>
        <v>1</v>
      </c>
    </row>
    <row r="17708" spans="52:54" ht="15.75" customHeight="1">
      <c r="AZ17708" s="138">
        <f t="shared" ca="1" si="275"/>
        <v>365000</v>
      </c>
      <c r="BA17708" s="138">
        <f t="shared" ca="1" si="276"/>
        <v>364999</v>
      </c>
      <c r="BB17708" s="138">
        <f t="shared" ca="1" si="277"/>
        <v>1</v>
      </c>
    </row>
    <row r="17709" spans="52:54" ht="15.75" customHeight="1">
      <c r="AZ17709" s="138">
        <f t="shared" ca="1" si="275"/>
        <v>357000</v>
      </c>
      <c r="BA17709" s="138">
        <f t="shared" ca="1" si="276"/>
        <v>356999</v>
      </c>
      <c r="BB17709" s="138">
        <f t="shared" ca="1" si="277"/>
        <v>1</v>
      </c>
    </row>
    <row r="17710" spans="52:54" ht="15.75" customHeight="1">
      <c r="AZ17710" s="138">
        <f t="shared" ca="1" si="275"/>
        <v>360000</v>
      </c>
      <c r="BA17710" s="138">
        <f t="shared" ca="1" si="276"/>
        <v>359999</v>
      </c>
      <c r="BB17710" s="138">
        <f t="shared" ca="1" si="277"/>
        <v>1</v>
      </c>
    </row>
    <row r="17711" spans="52:54" ht="15.75" customHeight="1">
      <c r="AZ17711" s="138">
        <f t="shared" ca="1" si="275"/>
        <v>257000</v>
      </c>
      <c r="BA17711" s="138">
        <f t="shared" ca="1" si="276"/>
        <v>256999</v>
      </c>
      <c r="BB17711" s="138">
        <f t="shared" ca="1" si="277"/>
        <v>1</v>
      </c>
    </row>
    <row r="17712" spans="52:54" ht="15.75" customHeight="1">
      <c r="AZ17712" s="138">
        <f t="shared" ca="1" si="275"/>
        <v>212000</v>
      </c>
      <c r="BA17712" s="138">
        <f t="shared" ca="1" si="276"/>
        <v>211999</v>
      </c>
      <c r="BB17712" s="138">
        <f t="shared" ca="1" si="277"/>
        <v>1</v>
      </c>
    </row>
    <row r="17713" spans="52:54" ht="15.75" customHeight="1">
      <c r="AZ17713" s="138">
        <f t="shared" ca="1" si="275"/>
        <v>232000</v>
      </c>
      <c r="BA17713" s="138">
        <f t="shared" ca="1" si="276"/>
        <v>231999</v>
      </c>
      <c r="BB17713" s="138">
        <f t="shared" ca="1" si="277"/>
        <v>1</v>
      </c>
    </row>
    <row r="17714" spans="52:54" ht="15.75" customHeight="1">
      <c r="AZ17714" s="138">
        <f t="shared" ca="1" si="275"/>
        <v>131000</v>
      </c>
      <c r="BA17714" s="138">
        <f t="shared" ca="1" si="276"/>
        <v>130999</v>
      </c>
      <c r="BB17714" s="138">
        <f t="shared" ca="1" si="277"/>
        <v>1</v>
      </c>
    </row>
    <row r="17715" spans="52:54" ht="15.75" customHeight="1">
      <c r="AZ17715" s="138">
        <f t="shared" ca="1" si="275"/>
        <v>360000</v>
      </c>
      <c r="BA17715" s="138">
        <f t="shared" ca="1" si="276"/>
        <v>359999</v>
      </c>
      <c r="BB17715" s="138">
        <f t="shared" ca="1" si="277"/>
        <v>1</v>
      </c>
    </row>
    <row r="17716" spans="52:54" ht="15.75" customHeight="1">
      <c r="AZ17716" s="138">
        <f t="shared" ca="1" si="275"/>
        <v>239000</v>
      </c>
      <c r="BA17716" s="138">
        <f t="shared" ca="1" si="276"/>
        <v>238999</v>
      </c>
      <c r="BB17716" s="138">
        <f t="shared" ca="1" si="277"/>
        <v>1</v>
      </c>
    </row>
    <row r="17717" spans="52:54" ht="15.75" customHeight="1">
      <c r="AZ17717" s="138">
        <f t="shared" ca="1" si="275"/>
        <v>165000</v>
      </c>
      <c r="BA17717" s="138">
        <f t="shared" ca="1" si="276"/>
        <v>164999</v>
      </c>
      <c r="BB17717" s="138">
        <f t="shared" ca="1" si="277"/>
        <v>1</v>
      </c>
    </row>
    <row r="17718" spans="52:54" ht="15.75" customHeight="1">
      <c r="AZ17718" s="138">
        <f t="shared" ca="1" si="275"/>
        <v>258000</v>
      </c>
      <c r="BA17718" s="138">
        <f t="shared" ca="1" si="276"/>
        <v>257999</v>
      </c>
      <c r="BB17718" s="138">
        <f t="shared" ca="1" si="277"/>
        <v>1</v>
      </c>
    </row>
    <row r="17719" spans="52:54" ht="15.75" customHeight="1">
      <c r="AZ17719" s="138">
        <f t="shared" ca="1" si="275"/>
        <v>153000</v>
      </c>
      <c r="BA17719" s="138">
        <f t="shared" ca="1" si="276"/>
        <v>152999</v>
      </c>
      <c r="BB17719" s="138">
        <f t="shared" ca="1" si="277"/>
        <v>1</v>
      </c>
    </row>
    <row r="17720" spans="52:54" ht="15.75" customHeight="1">
      <c r="AZ17720" s="138">
        <f t="shared" ca="1" si="275"/>
        <v>196000</v>
      </c>
      <c r="BA17720" s="138">
        <f t="shared" ca="1" si="276"/>
        <v>195999</v>
      </c>
      <c r="BB17720" s="138">
        <f t="shared" ca="1" si="277"/>
        <v>1</v>
      </c>
    </row>
    <row r="17721" spans="52:54" ht="15.75" customHeight="1">
      <c r="AZ17721" s="138">
        <f t="shared" ca="1" si="275"/>
        <v>367000</v>
      </c>
      <c r="BA17721" s="138">
        <f t="shared" ca="1" si="276"/>
        <v>366999</v>
      </c>
      <c r="BB17721" s="138">
        <f t="shared" ca="1" si="277"/>
        <v>1</v>
      </c>
    </row>
    <row r="17722" spans="52:54" ht="15.75" customHeight="1">
      <c r="AZ17722" s="138">
        <f t="shared" ca="1" si="275"/>
        <v>208000</v>
      </c>
      <c r="BA17722" s="138">
        <f t="shared" ca="1" si="276"/>
        <v>207999</v>
      </c>
      <c r="BB17722" s="138">
        <f t="shared" ca="1" si="277"/>
        <v>1</v>
      </c>
    </row>
    <row r="17723" spans="52:54" ht="15.75" customHeight="1">
      <c r="AZ17723" s="138">
        <f t="shared" ca="1" si="275"/>
        <v>150000</v>
      </c>
      <c r="BA17723" s="138">
        <f t="shared" ca="1" si="276"/>
        <v>149999</v>
      </c>
      <c r="BB17723" s="138">
        <f t="shared" ca="1" si="277"/>
        <v>1</v>
      </c>
    </row>
    <row r="17724" spans="52:54" ht="15.75" customHeight="1">
      <c r="AZ17724" s="138">
        <f t="shared" ca="1" si="275"/>
        <v>355000</v>
      </c>
      <c r="BA17724" s="138">
        <f t="shared" ca="1" si="276"/>
        <v>354999</v>
      </c>
      <c r="BB17724" s="138">
        <f t="shared" ca="1" si="277"/>
        <v>1</v>
      </c>
    </row>
    <row r="17725" spans="52:54" ht="15.75" customHeight="1">
      <c r="AZ17725" s="138">
        <f t="shared" ca="1" si="275"/>
        <v>132000</v>
      </c>
      <c r="BA17725" s="138">
        <f t="shared" ca="1" si="276"/>
        <v>131999</v>
      </c>
      <c r="BB17725" s="138">
        <f t="shared" ca="1" si="277"/>
        <v>1</v>
      </c>
    </row>
    <row r="17726" spans="52:54" ht="15.75" customHeight="1">
      <c r="AZ17726" s="138">
        <f t="shared" ca="1" si="275"/>
        <v>189000</v>
      </c>
      <c r="BA17726" s="138">
        <f t="shared" ca="1" si="276"/>
        <v>188999</v>
      </c>
      <c r="BB17726" s="138">
        <f t="shared" ca="1" si="277"/>
        <v>1</v>
      </c>
    </row>
    <row r="17727" spans="52:54" ht="15.75" customHeight="1">
      <c r="AZ17727" s="138">
        <f t="shared" ca="1" si="275"/>
        <v>395000</v>
      </c>
      <c r="BA17727" s="138">
        <f t="shared" ca="1" si="276"/>
        <v>394999</v>
      </c>
      <c r="BB17727" s="138">
        <f t="shared" ca="1" si="277"/>
        <v>1</v>
      </c>
    </row>
    <row r="17728" spans="52:54" ht="15.75" customHeight="1">
      <c r="AZ17728" s="138">
        <f t="shared" ca="1" si="275"/>
        <v>191000</v>
      </c>
      <c r="BA17728" s="138">
        <f t="shared" ca="1" si="276"/>
        <v>190999</v>
      </c>
      <c r="BB17728" s="138">
        <f t="shared" ca="1" si="277"/>
        <v>1</v>
      </c>
    </row>
    <row r="17729" spans="52:54" ht="15.75" customHeight="1">
      <c r="AZ17729" s="138">
        <f t="shared" ca="1" si="275"/>
        <v>213000</v>
      </c>
      <c r="BA17729" s="138">
        <f t="shared" ca="1" si="276"/>
        <v>212999</v>
      </c>
      <c r="BB17729" s="138">
        <f t="shared" ca="1" si="277"/>
        <v>1</v>
      </c>
    </row>
    <row r="17730" spans="52:54" ht="15.75" customHeight="1">
      <c r="AZ17730" s="138">
        <f t="shared" ca="1" si="275"/>
        <v>147000</v>
      </c>
      <c r="BA17730" s="138">
        <f t="shared" ca="1" si="276"/>
        <v>146999</v>
      </c>
      <c r="BB17730" s="138">
        <f t="shared" ca="1" si="277"/>
        <v>1</v>
      </c>
    </row>
    <row r="17731" spans="52:54" ht="15.75" customHeight="1">
      <c r="AZ17731" s="138">
        <f t="shared" ca="1" si="275"/>
        <v>391000</v>
      </c>
      <c r="BA17731" s="138">
        <f t="shared" ca="1" si="276"/>
        <v>390999</v>
      </c>
      <c r="BB17731" s="138">
        <f t="shared" ca="1" si="277"/>
        <v>1</v>
      </c>
    </row>
    <row r="17732" spans="52:54" ht="15.75" customHeight="1">
      <c r="AZ17732" s="138">
        <f t="shared" ca="1" si="275"/>
        <v>303000</v>
      </c>
      <c r="BA17732" s="138">
        <f t="shared" ca="1" si="276"/>
        <v>302999</v>
      </c>
      <c r="BB17732" s="138">
        <f t="shared" ca="1" si="277"/>
        <v>1</v>
      </c>
    </row>
    <row r="17733" spans="52:54" ht="15.75" customHeight="1">
      <c r="AZ17733" s="138">
        <f t="shared" ca="1" si="275"/>
        <v>149000</v>
      </c>
      <c r="BA17733" s="138">
        <f t="shared" ca="1" si="276"/>
        <v>148999</v>
      </c>
      <c r="BB17733" s="138">
        <f t="shared" ca="1" si="277"/>
        <v>1</v>
      </c>
    </row>
    <row r="17734" spans="52:54" ht="15.75" customHeight="1">
      <c r="AZ17734" s="138">
        <f t="shared" ca="1" si="275"/>
        <v>348000</v>
      </c>
      <c r="BA17734" s="138">
        <f t="shared" ca="1" si="276"/>
        <v>347999</v>
      </c>
      <c r="BB17734" s="138">
        <f t="shared" ca="1" si="277"/>
        <v>1</v>
      </c>
    </row>
    <row r="17735" spans="52:54" ht="15.75" customHeight="1">
      <c r="AZ17735" s="138">
        <f t="shared" ca="1" si="275"/>
        <v>201000</v>
      </c>
      <c r="BA17735" s="138">
        <f t="shared" ca="1" si="276"/>
        <v>200999</v>
      </c>
      <c r="BB17735" s="138">
        <f t="shared" ca="1" si="277"/>
        <v>1</v>
      </c>
    </row>
    <row r="17736" spans="52:54" ht="15.75" customHeight="1">
      <c r="AZ17736" s="138">
        <f t="shared" ca="1" si="275"/>
        <v>327000</v>
      </c>
      <c r="BA17736" s="138">
        <f t="shared" ca="1" si="276"/>
        <v>326999</v>
      </c>
      <c r="BB17736" s="138">
        <f t="shared" ca="1" si="277"/>
        <v>1</v>
      </c>
    </row>
    <row r="17737" spans="52:54" ht="15.75" customHeight="1">
      <c r="AZ17737" s="138">
        <f t="shared" ca="1" si="275"/>
        <v>293000</v>
      </c>
      <c r="BA17737" s="138">
        <f t="shared" ca="1" si="276"/>
        <v>292999</v>
      </c>
      <c r="BB17737" s="138">
        <f t="shared" ca="1" si="277"/>
        <v>1</v>
      </c>
    </row>
    <row r="17738" spans="52:54" ht="15.75" customHeight="1">
      <c r="AZ17738" s="138">
        <f t="shared" ca="1" si="275"/>
        <v>387000</v>
      </c>
      <c r="BA17738" s="138">
        <f t="shared" ca="1" si="276"/>
        <v>386999</v>
      </c>
      <c r="BB17738" s="138">
        <f t="shared" ca="1" si="277"/>
        <v>1</v>
      </c>
    </row>
    <row r="17739" spans="52:54" ht="15.75" customHeight="1">
      <c r="AZ17739" s="138">
        <f t="shared" ca="1" si="275"/>
        <v>371000</v>
      </c>
      <c r="BA17739" s="138">
        <f t="shared" ca="1" si="276"/>
        <v>370999</v>
      </c>
      <c r="BB17739" s="138">
        <f t="shared" ca="1" si="277"/>
        <v>1</v>
      </c>
    </row>
    <row r="17740" spans="52:54" ht="15.75" customHeight="1">
      <c r="AZ17740" s="138">
        <f t="shared" ca="1" si="275"/>
        <v>199000</v>
      </c>
      <c r="BA17740" s="138">
        <f t="shared" ca="1" si="276"/>
        <v>198999</v>
      </c>
      <c r="BB17740" s="138">
        <f t="shared" ca="1" si="277"/>
        <v>1</v>
      </c>
    </row>
    <row r="17741" spans="52:54" ht="15.75" customHeight="1">
      <c r="AZ17741" s="138">
        <f t="shared" ca="1" si="275"/>
        <v>296000</v>
      </c>
      <c r="BA17741" s="138">
        <f t="shared" ca="1" si="276"/>
        <v>295999</v>
      </c>
      <c r="BB17741" s="138">
        <f t="shared" ca="1" si="277"/>
        <v>1</v>
      </c>
    </row>
    <row r="17742" spans="52:54" ht="15.75" customHeight="1">
      <c r="AZ17742" s="138">
        <f t="shared" ca="1" si="275"/>
        <v>148000</v>
      </c>
      <c r="BA17742" s="138">
        <f t="shared" ca="1" si="276"/>
        <v>147999</v>
      </c>
      <c r="BB17742" s="138">
        <f t="shared" ca="1" si="277"/>
        <v>1</v>
      </c>
    </row>
    <row r="17743" spans="52:54" ht="15.75" customHeight="1">
      <c r="AZ17743" s="138">
        <f t="shared" ca="1" si="275"/>
        <v>213000</v>
      </c>
      <c r="BA17743" s="138">
        <f t="shared" ca="1" si="276"/>
        <v>212999</v>
      </c>
      <c r="BB17743" s="138">
        <f t="shared" ca="1" si="277"/>
        <v>1</v>
      </c>
    </row>
    <row r="17744" spans="52:54" ht="15.75" customHeight="1">
      <c r="AZ17744" s="138">
        <f t="shared" ca="1" si="275"/>
        <v>142000</v>
      </c>
      <c r="BA17744" s="138">
        <f t="shared" ca="1" si="276"/>
        <v>141999</v>
      </c>
      <c r="BB17744" s="138">
        <f t="shared" ca="1" si="277"/>
        <v>1</v>
      </c>
    </row>
    <row r="17745" spans="52:54" ht="15.75" customHeight="1">
      <c r="AZ17745" s="138">
        <f t="shared" ca="1" si="275"/>
        <v>252000</v>
      </c>
      <c r="BA17745" s="138">
        <f t="shared" ca="1" si="276"/>
        <v>251999</v>
      </c>
      <c r="BB17745" s="138">
        <f t="shared" ca="1" si="277"/>
        <v>1</v>
      </c>
    </row>
    <row r="17746" spans="52:54" ht="15.75" customHeight="1">
      <c r="AZ17746" s="138">
        <f t="shared" ca="1" si="275"/>
        <v>137000</v>
      </c>
      <c r="BA17746" s="138">
        <f t="shared" ca="1" si="276"/>
        <v>136999</v>
      </c>
      <c r="BB17746" s="138">
        <f t="shared" ca="1" si="277"/>
        <v>1</v>
      </c>
    </row>
    <row r="17747" spans="52:54" ht="15.75" customHeight="1">
      <c r="AZ17747" s="138">
        <f t="shared" ca="1" si="275"/>
        <v>104000</v>
      </c>
      <c r="BA17747" s="138">
        <f t="shared" ca="1" si="276"/>
        <v>103999</v>
      </c>
      <c r="BB17747" s="138">
        <f t="shared" ca="1" si="277"/>
        <v>1</v>
      </c>
    </row>
    <row r="17748" spans="52:54" ht="15.75" customHeight="1">
      <c r="AZ17748" s="138">
        <f t="shared" ca="1" si="275"/>
        <v>291000</v>
      </c>
      <c r="BA17748" s="138">
        <f t="shared" ca="1" si="276"/>
        <v>290999</v>
      </c>
      <c r="BB17748" s="138">
        <f t="shared" ca="1" si="277"/>
        <v>1</v>
      </c>
    </row>
    <row r="17749" spans="52:54" ht="15.75" customHeight="1">
      <c r="AZ17749" s="138">
        <f t="shared" ca="1" si="275"/>
        <v>207000</v>
      </c>
      <c r="BA17749" s="138">
        <f t="shared" ca="1" si="276"/>
        <v>206999</v>
      </c>
      <c r="BB17749" s="138">
        <f t="shared" ca="1" si="277"/>
        <v>1</v>
      </c>
    </row>
    <row r="17750" spans="52:54" ht="15.75" customHeight="1">
      <c r="AZ17750" s="138">
        <f t="shared" ca="1" si="275"/>
        <v>208000</v>
      </c>
      <c r="BA17750" s="138">
        <f t="shared" ca="1" si="276"/>
        <v>207999</v>
      </c>
      <c r="BB17750" s="138">
        <f t="shared" ca="1" si="277"/>
        <v>1</v>
      </c>
    </row>
    <row r="17751" spans="52:54" ht="15.75" customHeight="1">
      <c r="AZ17751" s="138">
        <f t="shared" ca="1" si="275"/>
        <v>278000</v>
      </c>
      <c r="BA17751" s="138">
        <f t="shared" ca="1" si="276"/>
        <v>277999</v>
      </c>
      <c r="BB17751" s="138">
        <f t="shared" ca="1" si="277"/>
        <v>1</v>
      </c>
    </row>
    <row r="17752" spans="52:54" ht="15.75" customHeight="1">
      <c r="AZ17752" s="138">
        <f t="shared" ca="1" si="275"/>
        <v>316000</v>
      </c>
      <c r="BA17752" s="138">
        <f t="shared" ca="1" si="276"/>
        <v>315999</v>
      </c>
      <c r="BB17752" s="138">
        <f t="shared" ca="1" si="277"/>
        <v>1</v>
      </c>
    </row>
    <row r="17753" spans="52:54" ht="15.75" customHeight="1">
      <c r="AZ17753" s="138">
        <f t="shared" ca="1" si="275"/>
        <v>366000</v>
      </c>
      <c r="BA17753" s="138">
        <f t="shared" ca="1" si="276"/>
        <v>365999</v>
      </c>
      <c r="BB17753" s="138">
        <f t="shared" ca="1" si="277"/>
        <v>1</v>
      </c>
    </row>
    <row r="17754" spans="52:54" ht="15.75" customHeight="1">
      <c r="AZ17754" s="138">
        <f t="shared" ca="1" si="275"/>
        <v>136000</v>
      </c>
      <c r="BA17754" s="138">
        <f t="shared" ca="1" si="276"/>
        <v>135999</v>
      </c>
      <c r="BB17754" s="138">
        <f t="shared" ca="1" si="277"/>
        <v>1</v>
      </c>
    </row>
    <row r="17755" spans="52:54" ht="15.75" customHeight="1">
      <c r="AZ17755" s="138">
        <f t="shared" ca="1" si="275"/>
        <v>371000</v>
      </c>
      <c r="BA17755" s="138">
        <f t="shared" ca="1" si="276"/>
        <v>370999</v>
      </c>
      <c r="BB17755" s="138">
        <f t="shared" ca="1" si="277"/>
        <v>1</v>
      </c>
    </row>
    <row r="17756" spans="52:54" ht="15.75" customHeight="1">
      <c r="AZ17756" s="138">
        <f t="shared" ca="1" si="275"/>
        <v>161000</v>
      </c>
      <c r="BA17756" s="138">
        <f t="shared" ca="1" si="276"/>
        <v>160999</v>
      </c>
      <c r="BB17756" s="138">
        <f t="shared" ca="1" si="277"/>
        <v>1</v>
      </c>
    </row>
    <row r="17757" spans="52:54" ht="15.75" customHeight="1">
      <c r="AZ17757" s="138">
        <f t="shared" ca="1" si="275"/>
        <v>113000</v>
      </c>
      <c r="BA17757" s="138">
        <f t="shared" ca="1" si="276"/>
        <v>112999</v>
      </c>
      <c r="BB17757" s="138">
        <f t="shared" ca="1" si="277"/>
        <v>1</v>
      </c>
    </row>
    <row r="17758" spans="52:54" ht="15.75" customHeight="1">
      <c r="AZ17758" s="138">
        <f t="shared" ca="1" si="275"/>
        <v>284000</v>
      </c>
      <c r="BA17758" s="138">
        <f t="shared" ca="1" si="276"/>
        <v>283999</v>
      </c>
      <c r="BB17758" s="138">
        <f t="shared" ca="1" si="277"/>
        <v>1</v>
      </c>
    </row>
    <row r="17759" spans="52:54" ht="15.75" customHeight="1">
      <c r="AZ17759" s="138">
        <f t="shared" ca="1" si="275"/>
        <v>177000</v>
      </c>
      <c r="BA17759" s="138">
        <f t="shared" ca="1" si="276"/>
        <v>176999</v>
      </c>
      <c r="BB17759" s="138">
        <f t="shared" ca="1" si="277"/>
        <v>1</v>
      </c>
    </row>
    <row r="17760" spans="52:54" ht="15.75" customHeight="1">
      <c r="AZ17760" s="138">
        <f t="shared" ca="1" si="275"/>
        <v>337000</v>
      </c>
      <c r="BA17760" s="138">
        <f t="shared" ca="1" si="276"/>
        <v>336999</v>
      </c>
      <c r="BB17760" s="138">
        <f t="shared" ca="1" si="277"/>
        <v>1</v>
      </c>
    </row>
    <row r="17761" spans="52:54" ht="15.75" customHeight="1">
      <c r="AZ17761" s="138">
        <f t="shared" ca="1" si="275"/>
        <v>292000</v>
      </c>
      <c r="BA17761" s="138">
        <f t="shared" ca="1" si="276"/>
        <v>291999</v>
      </c>
      <c r="BB17761" s="138">
        <f t="shared" ca="1" si="277"/>
        <v>1</v>
      </c>
    </row>
    <row r="17762" spans="52:54" ht="15.75" customHeight="1">
      <c r="AZ17762" s="138">
        <f t="shared" ca="1" si="275"/>
        <v>244000</v>
      </c>
      <c r="BA17762" s="138">
        <f t="shared" ca="1" si="276"/>
        <v>243999</v>
      </c>
      <c r="BB17762" s="138">
        <f t="shared" ca="1" si="277"/>
        <v>1</v>
      </c>
    </row>
    <row r="17763" spans="52:54" ht="15.75" customHeight="1">
      <c r="AZ17763" s="138">
        <f t="shared" ca="1" si="275"/>
        <v>372000</v>
      </c>
      <c r="BA17763" s="138">
        <f t="shared" ca="1" si="276"/>
        <v>371999</v>
      </c>
      <c r="BB17763" s="138">
        <f t="shared" ca="1" si="277"/>
        <v>1</v>
      </c>
    </row>
    <row r="17764" spans="52:54" ht="15.75" customHeight="1">
      <c r="AZ17764" s="138">
        <f t="shared" ca="1" si="275"/>
        <v>265000</v>
      </c>
      <c r="BA17764" s="138">
        <f t="shared" ca="1" si="276"/>
        <v>264999</v>
      </c>
      <c r="BB17764" s="138">
        <f t="shared" ca="1" si="277"/>
        <v>1</v>
      </c>
    </row>
    <row r="17765" spans="52:54" ht="15.75" customHeight="1">
      <c r="AZ17765" s="138">
        <f t="shared" ca="1" si="275"/>
        <v>236000</v>
      </c>
      <c r="BA17765" s="138">
        <f t="shared" ca="1" si="276"/>
        <v>235999</v>
      </c>
      <c r="BB17765" s="138">
        <f t="shared" ca="1" si="277"/>
        <v>1</v>
      </c>
    </row>
    <row r="17766" spans="52:54" ht="15.75" customHeight="1">
      <c r="AZ17766" s="138">
        <f t="shared" ca="1" si="275"/>
        <v>205000</v>
      </c>
      <c r="BA17766" s="138">
        <f t="shared" ca="1" si="276"/>
        <v>204999</v>
      </c>
      <c r="BB17766" s="138">
        <f t="shared" ca="1" si="277"/>
        <v>1</v>
      </c>
    </row>
    <row r="17767" spans="52:54" ht="15.75" customHeight="1">
      <c r="AZ17767" s="138">
        <f t="shared" ca="1" si="275"/>
        <v>296000</v>
      </c>
      <c r="BA17767" s="138">
        <f t="shared" ca="1" si="276"/>
        <v>295999</v>
      </c>
      <c r="BB17767" s="138">
        <f t="shared" ca="1" si="277"/>
        <v>1</v>
      </c>
    </row>
    <row r="17768" spans="52:54" ht="15.75" customHeight="1">
      <c r="AZ17768" s="138">
        <f t="shared" ca="1" si="275"/>
        <v>301000</v>
      </c>
      <c r="BA17768" s="138">
        <f t="shared" ca="1" si="276"/>
        <v>300999</v>
      </c>
      <c r="BB17768" s="138">
        <f t="shared" ca="1" si="277"/>
        <v>1</v>
      </c>
    </row>
    <row r="17769" spans="52:54" ht="15.75" customHeight="1">
      <c r="AZ17769" s="138">
        <f t="shared" ca="1" si="275"/>
        <v>299000</v>
      </c>
      <c r="BA17769" s="138">
        <f t="shared" ca="1" si="276"/>
        <v>298999</v>
      </c>
      <c r="BB17769" s="138">
        <f t="shared" ca="1" si="277"/>
        <v>1</v>
      </c>
    </row>
    <row r="17770" spans="52:54" ht="15.75" customHeight="1">
      <c r="AZ17770" s="138">
        <f t="shared" ca="1" si="275"/>
        <v>225000</v>
      </c>
      <c r="BA17770" s="138">
        <f t="shared" ca="1" si="276"/>
        <v>224999</v>
      </c>
      <c r="BB17770" s="138">
        <f t="shared" ca="1" si="277"/>
        <v>1</v>
      </c>
    </row>
    <row r="17771" spans="52:54" ht="15.75" customHeight="1">
      <c r="AZ17771" s="138">
        <f t="shared" ca="1" si="275"/>
        <v>276000</v>
      </c>
      <c r="BA17771" s="138">
        <f t="shared" ca="1" si="276"/>
        <v>275999</v>
      </c>
      <c r="BB17771" s="138">
        <f t="shared" ca="1" si="277"/>
        <v>1</v>
      </c>
    </row>
    <row r="17772" spans="52:54" ht="15.75" customHeight="1">
      <c r="AZ17772" s="138">
        <f t="shared" ca="1" si="275"/>
        <v>143000</v>
      </c>
      <c r="BA17772" s="138">
        <f t="shared" ca="1" si="276"/>
        <v>142999</v>
      </c>
      <c r="BB17772" s="138">
        <f t="shared" ca="1" si="277"/>
        <v>1</v>
      </c>
    </row>
    <row r="17773" spans="52:54" ht="15.75" customHeight="1">
      <c r="AZ17773" s="138">
        <f t="shared" ca="1" si="275"/>
        <v>261000</v>
      </c>
      <c r="BA17773" s="138">
        <f t="shared" ca="1" si="276"/>
        <v>260999</v>
      </c>
      <c r="BB17773" s="138">
        <f t="shared" ca="1" si="277"/>
        <v>1</v>
      </c>
    </row>
    <row r="17774" spans="52:54" ht="15.75" customHeight="1">
      <c r="AZ17774" s="138">
        <f t="shared" ca="1" si="275"/>
        <v>353000</v>
      </c>
      <c r="BA17774" s="138">
        <f t="shared" ca="1" si="276"/>
        <v>352999</v>
      </c>
      <c r="BB17774" s="138">
        <f t="shared" ca="1" si="277"/>
        <v>1</v>
      </c>
    </row>
    <row r="17775" spans="52:54" ht="15.75" customHeight="1">
      <c r="AZ17775" s="138">
        <f t="shared" ca="1" si="275"/>
        <v>171000</v>
      </c>
      <c r="BA17775" s="138">
        <f t="shared" ca="1" si="276"/>
        <v>170999</v>
      </c>
      <c r="BB17775" s="138">
        <f t="shared" ca="1" si="277"/>
        <v>1</v>
      </c>
    </row>
    <row r="17776" spans="52:54" ht="15.75" customHeight="1">
      <c r="AZ17776" s="138">
        <f t="shared" ca="1" si="275"/>
        <v>331000</v>
      </c>
      <c r="BA17776" s="138">
        <f t="shared" ca="1" si="276"/>
        <v>330999</v>
      </c>
      <c r="BB17776" s="138">
        <f t="shared" ca="1" si="277"/>
        <v>1</v>
      </c>
    </row>
    <row r="17777" spans="52:54" ht="15.75" customHeight="1">
      <c r="AZ17777" s="138">
        <f t="shared" ca="1" si="275"/>
        <v>355000</v>
      </c>
      <c r="BA17777" s="138">
        <f t="shared" ca="1" si="276"/>
        <v>354999</v>
      </c>
      <c r="BB17777" s="138">
        <f t="shared" ca="1" si="277"/>
        <v>1</v>
      </c>
    </row>
    <row r="17778" spans="52:54" ht="15.75" customHeight="1">
      <c r="AZ17778" s="138">
        <f t="shared" ca="1" si="275"/>
        <v>256000</v>
      </c>
      <c r="BA17778" s="138">
        <f t="shared" ca="1" si="276"/>
        <v>255999</v>
      </c>
      <c r="BB17778" s="138">
        <f t="shared" ca="1" si="277"/>
        <v>1</v>
      </c>
    </row>
    <row r="17779" spans="52:54" ht="15.75" customHeight="1">
      <c r="AZ17779" s="138">
        <f t="shared" ca="1" si="275"/>
        <v>189000</v>
      </c>
      <c r="BA17779" s="138">
        <f t="shared" ca="1" si="276"/>
        <v>188999</v>
      </c>
      <c r="BB17779" s="138">
        <f t="shared" ca="1" si="277"/>
        <v>1</v>
      </c>
    </row>
    <row r="17780" spans="52:54" ht="15.75" customHeight="1">
      <c r="AZ17780" s="138">
        <f t="shared" ca="1" si="275"/>
        <v>133000</v>
      </c>
      <c r="BA17780" s="138">
        <f t="shared" ca="1" si="276"/>
        <v>132999</v>
      </c>
      <c r="BB17780" s="138">
        <f t="shared" ca="1" si="277"/>
        <v>1</v>
      </c>
    </row>
    <row r="17781" spans="52:54" ht="15.75" customHeight="1">
      <c r="AZ17781" s="138">
        <f t="shared" ca="1" si="275"/>
        <v>328000</v>
      </c>
      <c r="BA17781" s="138">
        <f t="shared" ca="1" si="276"/>
        <v>327999</v>
      </c>
      <c r="BB17781" s="138">
        <f t="shared" ca="1" si="277"/>
        <v>1</v>
      </c>
    </row>
    <row r="17782" spans="52:54" ht="15.75" customHeight="1">
      <c r="AZ17782" s="138">
        <f t="shared" ca="1" si="275"/>
        <v>302000</v>
      </c>
      <c r="BA17782" s="138">
        <f t="shared" ca="1" si="276"/>
        <v>301999</v>
      </c>
      <c r="BB17782" s="138">
        <f t="shared" ca="1" si="277"/>
        <v>1</v>
      </c>
    </row>
    <row r="17783" spans="52:54" ht="15.75" customHeight="1">
      <c r="AZ17783" s="138">
        <f t="shared" ca="1" si="275"/>
        <v>288000</v>
      </c>
      <c r="BA17783" s="138">
        <f t="shared" ca="1" si="276"/>
        <v>287999</v>
      </c>
      <c r="BB17783" s="138">
        <f t="shared" ca="1" si="277"/>
        <v>1</v>
      </c>
    </row>
    <row r="17784" spans="52:54" ht="15.75" customHeight="1">
      <c r="AZ17784" s="138">
        <f t="shared" ca="1" si="275"/>
        <v>256000</v>
      </c>
      <c r="BA17784" s="138">
        <f t="shared" ca="1" si="276"/>
        <v>255999</v>
      </c>
      <c r="BB17784" s="138">
        <f t="shared" ca="1" si="277"/>
        <v>1</v>
      </c>
    </row>
    <row r="17785" spans="52:54" ht="15.75" customHeight="1">
      <c r="AZ17785" s="138">
        <f t="shared" ca="1" si="275"/>
        <v>342000</v>
      </c>
      <c r="BA17785" s="138">
        <f t="shared" ca="1" si="276"/>
        <v>341999</v>
      </c>
      <c r="BB17785" s="138">
        <f t="shared" ca="1" si="277"/>
        <v>1</v>
      </c>
    </row>
    <row r="17786" spans="52:54" ht="15.75" customHeight="1">
      <c r="AZ17786" s="138">
        <f t="shared" ca="1" si="275"/>
        <v>328000</v>
      </c>
      <c r="BA17786" s="138">
        <f t="shared" ca="1" si="276"/>
        <v>327999</v>
      </c>
      <c r="BB17786" s="138">
        <f t="shared" ca="1" si="277"/>
        <v>1</v>
      </c>
    </row>
    <row r="17787" spans="52:54" ht="15.75" customHeight="1">
      <c r="AZ17787" s="138">
        <f t="shared" ca="1" si="275"/>
        <v>237000</v>
      </c>
      <c r="BA17787" s="138">
        <f t="shared" ca="1" si="276"/>
        <v>236999</v>
      </c>
      <c r="BB17787" s="138">
        <f t="shared" ca="1" si="277"/>
        <v>1</v>
      </c>
    </row>
    <row r="17788" spans="52:54" ht="15.75" customHeight="1">
      <c r="AZ17788" s="138">
        <f t="shared" ca="1" si="275"/>
        <v>104000</v>
      </c>
      <c r="BA17788" s="138">
        <f t="shared" ca="1" si="276"/>
        <v>103999</v>
      </c>
      <c r="BB17788" s="138">
        <f t="shared" ca="1" si="277"/>
        <v>1</v>
      </c>
    </row>
    <row r="17789" spans="52:54" ht="15.75" customHeight="1">
      <c r="AZ17789" s="138">
        <f t="shared" ca="1" si="275"/>
        <v>174000</v>
      </c>
      <c r="BA17789" s="138">
        <f t="shared" ca="1" si="276"/>
        <v>173999</v>
      </c>
      <c r="BB17789" s="138">
        <f t="shared" ca="1" si="277"/>
        <v>1</v>
      </c>
    </row>
    <row r="17790" spans="52:54" ht="15.75" customHeight="1">
      <c r="AZ17790" s="138">
        <f t="shared" ca="1" si="275"/>
        <v>215000</v>
      </c>
      <c r="BA17790" s="138">
        <f t="shared" ca="1" si="276"/>
        <v>214999</v>
      </c>
      <c r="BB17790" s="138">
        <f t="shared" ca="1" si="277"/>
        <v>1</v>
      </c>
    </row>
    <row r="17791" spans="52:54" ht="15.75" customHeight="1">
      <c r="AZ17791" s="138">
        <f t="shared" ca="1" si="275"/>
        <v>230000</v>
      </c>
      <c r="BA17791" s="138">
        <f t="shared" ca="1" si="276"/>
        <v>229999</v>
      </c>
      <c r="BB17791" s="138">
        <f t="shared" ca="1" si="277"/>
        <v>1</v>
      </c>
    </row>
    <row r="17792" spans="52:54" ht="15.75" customHeight="1">
      <c r="AZ17792" s="138">
        <f t="shared" ca="1" si="275"/>
        <v>243000</v>
      </c>
      <c r="BA17792" s="138">
        <f t="shared" ca="1" si="276"/>
        <v>242999</v>
      </c>
      <c r="BB17792" s="138">
        <f t="shared" ca="1" si="277"/>
        <v>1</v>
      </c>
    </row>
    <row r="17793" spans="52:54" ht="15.75" customHeight="1">
      <c r="AZ17793" s="138">
        <f t="shared" ca="1" si="275"/>
        <v>280000</v>
      </c>
      <c r="BA17793" s="138">
        <f t="shared" ca="1" si="276"/>
        <v>279999</v>
      </c>
      <c r="BB17793" s="138">
        <f t="shared" ca="1" si="277"/>
        <v>1</v>
      </c>
    </row>
    <row r="17794" spans="52:54" ht="15.75" customHeight="1">
      <c r="AZ17794" s="138">
        <f t="shared" ca="1" si="275"/>
        <v>349000</v>
      </c>
      <c r="BA17794" s="138">
        <f t="shared" ca="1" si="276"/>
        <v>348999</v>
      </c>
      <c r="BB17794" s="138">
        <f t="shared" ca="1" si="277"/>
        <v>1</v>
      </c>
    </row>
    <row r="17795" spans="52:54" ht="15.75" customHeight="1">
      <c r="AZ17795" s="138">
        <f t="shared" ca="1" si="275"/>
        <v>276000</v>
      </c>
      <c r="BA17795" s="138">
        <f t="shared" ca="1" si="276"/>
        <v>275999</v>
      </c>
      <c r="BB17795" s="138">
        <f t="shared" ca="1" si="277"/>
        <v>1</v>
      </c>
    </row>
    <row r="17796" spans="52:54" ht="15.75" customHeight="1">
      <c r="AZ17796" s="138">
        <f t="shared" ca="1" si="275"/>
        <v>123000</v>
      </c>
      <c r="BA17796" s="138">
        <f t="shared" ca="1" si="276"/>
        <v>122999</v>
      </c>
      <c r="BB17796" s="138">
        <f t="shared" ca="1" si="277"/>
        <v>1</v>
      </c>
    </row>
    <row r="17797" spans="52:54" ht="15.75" customHeight="1">
      <c r="AZ17797" s="138">
        <f t="shared" ca="1" si="275"/>
        <v>288000</v>
      </c>
      <c r="BA17797" s="138">
        <f t="shared" ca="1" si="276"/>
        <v>287999</v>
      </c>
      <c r="BB17797" s="138">
        <f t="shared" ca="1" si="277"/>
        <v>1</v>
      </c>
    </row>
    <row r="17798" spans="52:54" ht="15.75" customHeight="1">
      <c r="AZ17798" s="138">
        <f t="shared" ca="1" si="275"/>
        <v>355000</v>
      </c>
      <c r="BA17798" s="138">
        <f t="shared" ca="1" si="276"/>
        <v>354999</v>
      </c>
      <c r="BB17798" s="138">
        <f t="shared" ca="1" si="277"/>
        <v>1</v>
      </c>
    </row>
    <row r="17799" spans="52:54" ht="15.75" customHeight="1">
      <c r="AZ17799" s="138">
        <f t="shared" ca="1" si="275"/>
        <v>199000</v>
      </c>
      <c r="BA17799" s="138">
        <f t="shared" ca="1" si="276"/>
        <v>198999</v>
      </c>
      <c r="BB17799" s="138">
        <f t="shared" ca="1" si="277"/>
        <v>1</v>
      </c>
    </row>
    <row r="17800" spans="52:54" ht="15.75" customHeight="1">
      <c r="AZ17800" s="138">
        <f t="shared" ca="1" si="275"/>
        <v>247000</v>
      </c>
      <c r="BA17800" s="138">
        <f t="shared" ca="1" si="276"/>
        <v>246999</v>
      </c>
      <c r="BB17800" s="138">
        <f t="shared" ca="1" si="277"/>
        <v>1</v>
      </c>
    </row>
    <row r="17801" spans="52:54" ht="15.75" customHeight="1">
      <c r="AZ17801" s="138">
        <f t="shared" ca="1" si="275"/>
        <v>102000</v>
      </c>
      <c r="BA17801" s="138">
        <f t="shared" ca="1" si="276"/>
        <v>101999</v>
      </c>
      <c r="BB17801" s="138">
        <f t="shared" ca="1" si="277"/>
        <v>1</v>
      </c>
    </row>
    <row r="17802" spans="52:54" ht="15.75" customHeight="1">
      <c r="AZ17802" s="138">
        <f t="shared" ca="1" si="275"/>
        <v>194000</v>
      </c>
      <c r="BA17802" s="138">
        <f t="shared" ca="1" si="276"/>
        <v>193999</v>
      </c>
      <c r="BB17802" s="138">
        <f t="shared" ca="1" si="277"/>
        <v>1</v>
      </c>
    </row>
    <row r="17803" spans="52:54" ht="15.75" customHeight="1">
      <c r="AZ17803" s="138">
        <f t="shared" ca="1" si="275"/>
        <v>219000</v>
      </c>
      <c r="BA17803" s="138">
        <f t="shared" ca="1" si="276"/>
        <v>218999</v>
      </c>
      <c r="BB17803" s="138">
        <f t="shared" ca="1" si="277"/>
        <v>1</v>
      </c>
    </row>
    <row r="17804" spans="52:54" ht="15.75" customHeight="1">
      <c r="AZ17804" s="138">
        <f t="shared" ca="1" si="275"/>
        <v>297000</v>
      </c>
      <c r="BA17804" s="138">
        <f t="shared" ca="1" si="276"/>
        <v>296999</v>
      </c>
      <c r="BB17804" s="138">
        <f t="shared" ca="1" si="277"/>
        <v>1</v>
      </c>
    </row>
    <row r="17805" spans="52:54" ht="15.75" customHeight="1">
      <c r="AZ17805" s="138">
        <f t="shared" ca="1" si="275"/>
        <v>285000</v>
      </c>
      <c r="BA17805" s="138">
        <f t="shared" ca="1" si="276"/>
        <v>284999</v>
      </c>
      <c r="BB17805" s="138">
        <f t="shared" ca="1" si="277"/>
        <v>1</v>
      </c>
    </row>
    <row r="17806" spans="52:54" ht="15.75" customHeight="1">
      <c r="AZ17806" s="138">
        <f t="shared" ca="1" si="275"/>
        <v>222000</v>
      </c>
      <c r="BA17806" s="138">
        <f t="shared" ca="1" si="276"/>
        <v>221999</v>
      </c>
      <c r="BB17806" s="138">
        <f t="shared" ca="1" si="277"/>
        <v>1</v>
      </c>
    </row>
    <row r="17807" spans="52:54" ht="15.75" customHeight="1">
      <c r="AZ17807" s="138">
        <f t="shared" ca="1" si="275"/>
        <v>227000</v>
      </c>
      <c r="BA17807" s="138">
        <f t="shared" ca="1" si="276"/>
        <v>226999</v>
      </c>
      <c r="BB17807" s="138">
        <f t="shared" ca="1" si="277"/>
        <v>1</v>
      </c>
    </row>
    <row r="17808" spans="52:54" ht="15.75" customHeight="1">
      <c r="AZ17808" s="138">
        <f t="shared" ca="1" si="275"/>
        <v>303000</v>
      </c>
      <c r="BA17808" s="138">
        <f t="shared" ca="1" si="276"/>
        <v>302999</v>
      </c>
      <c r="BB17808" s="138">
        <f t="shared" ca="1" si="277"/>
        <v>1</v>
      </c>
    </row>
    <row r="17809" spans="52:54" ht="15.75" customHeight="1">
      <c r="AZ17809" s="138">
        <f t="shared" ca="1" si="275"/>
        <v>344000</v>
      </c>
      <c r="BA17809" s="138">
        <f t="shared" ca="1" si="276"/>
        <v>343999</v>
      </c>
      <c r="BB17809" s="138">
        <f t="shared" ca="1" si="277"/>
        <v>1</v>
      </c>
    </row>
    <row r="17810" spans="52:54" ht="15.75" customHeight="1">
      <c r="AZ17810" s="138">
        <f t="shared" ca="1" si="275"/>
        <v>280000</v>
      </c>
      <c r="BA17810" s="138">
        <f t="shared" ca="1" si="276"/>
        <v>279999</v>
      </c>
      <c r="BB17810" s="138">
        <f t="shared" ca="1" si="277"/>
        <v>1</v>
      </c>
    </row>
    <row r="17811" spans="52:54" ht="15.75" customHeight="1">
      <c r="AZ17811" s="138">
        <f t="shared" ca="1" si="275"/>
        <v>109000</v>
      </c>
      <c r="BA17811" s="138">
        <f t="shared" ca="1" si="276"/>
        <v>108999</v>
      </c>
      <c r="BB17811" s="138">
        <f t="shared" ca="1" si="277"/>
        <v>1</v>
      </c>
    </row>
    <row r="17812" spans="52:54" ht="15.75" customHeight="1">
      <c r="AZ17812" s="138">
        <f t="shared" ca="1" si="275"/>
        <v>267000</v>
      </c>
      <c r="BA17812" s="138">
        <f t="shared" ca="1" si="276"/>
        <v>266999</v>
      </c>
      <c r="BB17812" s="138">
        <f t="shared" ca="1" si="277"/>
        <v>1</v>
      </c>
    </row>
    <row r="17813" spans="52:54" ht="15.75" customHeight="1">
      <c r="AZ17813" s="138">
        <f t="shared" ca="1" si="275"/>
        <v>280000</v>
      </c>
      <c r="BA17813" s="138">
        <f t="shared" ca="1" si="276"/>
        <v>279999</v>
      </c>
      <c r="BB17813" s="138">
        <f t="shared" ca="1" si="277"/>
        <v>1</v>
      </c>
    </row>
    <row r="17814" spans="52:54" ht="15.75" customHeight="1">
      <c r="AZ17814" s="138">
        <f t="shared" ca="1" si="275"/>
        <v>322000</v>
      </c>
      <c r="BA17814" s="138">
        <f t="shared" ca="1" si="276"/>
        <v>321999</v>
      </c>
      <c r="BB17814" s="138">
        <f t="shared" ca="1" si="277"/>
        <v>1</v>
      </c>
    </row>
    <row r="17815" spans="52:54" ht="15.75" customHeight="1">
      <c r="AZ17815" s="138">
        <f t="shared" ca="1" si="275"/>
        <v>255000</v>
      </c>
      <c r="BA17815" s="138">
        <f t="shared" ca="1" si="276"/>
        <v>254999</v>
      </c>
      <c r="BB17815" s="138">
        <f t="shared" ca="1" si="277"/>
        <v>1</v>
      </c>
    </row>
    <row r="17816" spans="52:54" ht="15.75" customHeight="1">
      <c r="AZ17816" s="138">
        <f t="shared" ca="1" si="275"/>
        <v>222000</v>
      </c>
      <c r="BA17816" s="138">
        <f t="shared" ca="1" si="276"/>
        <v>221999</v>
      </c>
      <c r="BB17816" s="138">
        <f t="shared" ca="1" si="277"/>
        <v>1</v>
      </c>
    </row>
    <row r="17817" spans="52:54" ht="15.75" customHeight="1">
      <c r="AZ17817" s="138">
        <f t="shared" ca="1" si="275"/>
        <v>340000</v>
      </c>
      <c r="BA17817" s="138">
        <f t="shared" ca="1" si="276"/>
        <v>339999</v>
      </c>
      <c r="BB17817" s="138">
        <f t="shared" ca="1" si="277"/>
        <v>1</v>
      </c>
    </row>
    <row r="17818" spans="52:54" ht="15.75" customHeight="1">
      <c r="AZ17818" s="138">
        <f t="shared" ca="1" si="275"/>
        <v>262000</v>
      </c>
      <c r="BA17818" s="138">
        <f t="shared" ca="1" si="276"/>
        <v>261999</v>
      </c>
      <c r="BB17818" s="138">
        <f t="shared" ca="1" si="277"/>
        <v>1</v>
      </c>
    </row>
    <row r="17819" spans="52:54" ht="15.75" customHeight="1">
      <c r="AZ17819" s="138">
        <f t="shared" ca="1" si="275"/>
        <v>291000</v>
      </c>
      <c r="BA17819" s="138">
        <f t="shared" ca="1" si="276"/>
        <v>290999</v>
      </c>
      <c r="BB17819" s="138">
        <f t="shared" ca="1" si="277"/>
        <v>1</v>
      </c>
    </row>
    <row r="17820" spans="52:54" ht="15.75" customHeight="1">
      <c r="AZ17820" s="138">
        <f t="shared" ca="1" si="275"/>
        <v>390000</v>
      </c>
      <c r="BA17820" s="138">
        <f t="shared" ca="1" si="276"/>
        <v>389999</v>
      </c>
      <c r="BB17820" s="138">
        <f t="shared" ca="1" si="277"/>
        <v>1</v>
      </c>
    </row>
    <row r="17821" spans="52:54" ht="15.75" customHeight="1">
      <c r="AZ17821" s="138">
        <f t="shared" ca="1" si="275"/>
        <v>181000</v>
      </c>
      <c r="BA17821" s="138">
        <f t="shared" ca="1" si="276"/>
        <v>180999</v>
      </c>
      <c r="BB17821" s="138">
        <f t="shared" ca="1" si="277"/>
        <v>1</v>
      </c>
    </row>
    <row r="17822" spans="52:54" ht="15.75" customHeight="1">
      <c r="AZ17822" s="138">
        <f t="shared" ca="1" si="275"/>
        <v>319000</v>
      </c>
      <c r="BA17822" s="138">
        <f t="shared" ca="1" si="276"/>
        <v>318999</v>
      </c>
      <c r="BB17822" s="138">
        <f t="shared" ca="1" si="277"/>
        <v>1</v>
      </c>
    </row>
    <row r="17823" spans="52:54" ht="15.75" customHeight="1">
      <c r="AZ17823" s="138">
        <f t="shared" ca="1" si="275"/>
        <v>346000</v>
      </c>
      <c r="BA17823" s="138">
        <f t="shared" ca="1" si="276"/>
        <v>345999</v>
      </c>
      <c r="BB17823" s="138">
        <f t="shared" ca="1" si="277"/>
        <v>1</v>
      </c>
    </row>
    <row r="17824" spans="52:54" ht="15.75" customHeight="1">
      <c r="AZ17824" s="138">
        <f t="shared" ca="1" si="275"/>
        <v>203000</v>
      </c>
      <c r="BA17824" s="138">
        <f t="shared" ca="1" si="276"/>
        <v>202999</v>
      </c>
      <c r="BB17824" s="138">
        <f t="shared" ca="1" si="277"/>
        <v>1</v>
      </c>
    </row>
    <row r="17825" spans="52:54" ht="15.75" customHeight="1">
      <c r="AZ17825" s="138">
        <f t="shared" ca="1" si="275"/>
        <v>231000</v>
      </c>
      <c r="BA17825" s="138">
        <f t="shared" ca="1" si="276"/>
        <v>230999</v>
      </c>
      <c r="BB17825" s="138">
        <f t="shared" ca="1" si="277"/>
        <v>1</v>
      </c>
    </row>
    <row r="17826" spans="52:54" ht="15.75" customHeight="1">
      <c r="AZ17826" s="138">
        <f t="shared" ca="1" si="275"/>
        <v>224000</v>
      </c>
      <c r="BA17826" s="138">
        <f t="shared" ca="1" si="276"/>
        <v>223999</v>
      </c>
      <c r="BB17826" s="138">
        <f t="shared" ca="1" si="277"/>
        <v>1</v>
      </c>
    </row>
    <row r="17827" spans="52:54" ht="15.75" customHeight="1">
      <c r="AZ17827" s="138">
        <f t="shared" ca="1" si="275"/>
        <v>253000</v>
      </c>
      <c r="BA17827" s="138">
        <f t="shared" ca="1" si="276"/>
        <v>252999</v>
      </c>
      <c r="BB17827" s="138">
        <f t="shared" ca="1" si="277"/>
        <v>1</v>
      </c>
    </row>
    <row r="17828" spans="52:54" ht="15.75" customHeight="1">
      <c r="AZ17828" s="138">
        <f t="shared" ca="1" si="275"/>
        <v>125000</v>
      </c>
      <c r="BA17828" s="138">
        <f t="shared" ca="1" si="276"/>
        <v>124999</v>
      </c>
      <c r="BB17828" s="138">
        <f t="shared" ca="1" si="277"/>
        <v>1</v>
      </c>
    </row>
    <row r="17829" spans="52:54" ht="15.75" customHeight="1">
      <c r="AZ17829" s="138">
        <f t="shared" ca="1" si="275"/>
        <v>309000</v>
      </c>
      <c r="BA17829" s="138">
        <f t="shared" ca="1" si="276"/>
        <v>308999</v>
      </c>
      <c r="BB17829" s="138">
        <f t="shared" ca="1" si="277"/>
        <v>1</v>
      </c>
    </row>
    <row r="17830" spans="52:54" ht="15.75" customHeight="1">
      <c r="AZ17830" s="138">
        <f t="shared" ca="1" si="275"/>
        <v>213000</v>
      </c>
      <c r="BA17830" s="138">
        <f t="shared" ca="1" si="276"/>
        <v>212999</v>
      </c>
      <c r="BB17830" s="138">
        <f t="shared" ca="1" si="277"/>
        <v>1</v>
      </c>
    </row>
    <row r="17831" spans="52:54" ht="15.75" customHeight="1">
      <c r="AZ17831" s="138">
        <f t="shared" ca="1" si="275"/>
        <v>209000</v>
      </c>
      <c r="BA17831" s="138">
        <f t="shared" ca="1" si="276"/>
        <v>208999</v>
      </c>
      <c r="BB17831" s="138">
        <f t="shared" ca="1" si="277"/>
        <v>1</v>
      </c>
    </row>
    <row r="17832" spans="52:54" ht="15.75" customHeight="1">
      <c r="AZ17832" s="138">
        <f t="shared" ca="1" si="275"/>
        <v>390000</v>
      </c>
      <c r="BA17832" s="138">
        <f t="shared" ca="1" si="276"/>
        <v>389999</v>
      </c>
      <c r="BB17832" s="138">
        <f t="shared" ca="1" si="277"/>
        <v>1</v>
      </c>
    </row>
    <row r="17833" spans="52:54" ht="15.75" customHeight="1">
      <c r="AZ17833" s="138">
        <f t="shared" ca="1" si="275"/>
        <v>368000</v>
      </c>
      <c r="BA17833" s="138">
        <f t="shared" ca="1" si="276"/>
        <v>367999</v>
      </c>
      <c r="BB17833" s="138">
        <f t="shared" ca="1" si="277"/>
        <v>1</v>
      </c>
    </row>
    <row r="17834" spans="52:54" ht="15.75" customHeight="1">
      <c r="AZ17834" s="138">
        <f t="shared" ca="1" si="275"/>
        <v>307000</v>
      </c>
      <c r="BA17834" s="138">
        <f t="shared" ca="1" si="276"/>
        <v>306999</v>
      </c>
      <c r="BB17834" s="138">
        <f t="shared" ca="1" si="277"/>
        <v>1</v>
      </c>
    </row>
    <row r="17835" spans="52:54" ht="15.75" customHeight="1">
      <c r="AZ17835" s="138">
        <f t="shared" ca="1" si="275"/>
        <v>350000</v>
      </c>
      <c r="BA17835" s="138">
        <f t="shared" ca="1" si="276"/>
        <v>349999</v>
      </c>
      <c r="BB17835" s="138">
        <f t="shared" ca="1" si="277"/>
        <v>1</v>
      </c>
    </row>
    <row r="17836" spans="52:54" ht="15.75" customHeight="1">
      <c r="AZ17836" s="138">
        <f t="shared" ca="1" si="275"/>
        <v>135000</v>
      </c>
      <c r="BA17836" s="138">
        <f t="shared" ca="1" si="276"/>
        <v>134999</v>
      </c>
      <c r="BB17836" s="138">
        <f t="shared" ca="1" si="277"/>
        <v>1</v>
      </c>
    </row>
    <row r="17837" spans="52:54" ht="15.75" customHeight="1">
      <c r="AZ17837" s="138">
        <f t="shared" ca="1" si="275"/>
        <v>146000</v>
      </c>
      <c r="BA17837" s="138">
        <f t="shared" ca="1" si="276"/>
        <v>145999</v>
      </c>
      <c r="BB17837" s="138">
        <f t="shared" ca="1" si="277"/>
        <v>1</v>
      </c>
    </row>
    <row r="17838" spans="52:54" ht="15.75" customHeight="1">
      <c r="AZ17838" s="138">
        <f t="shared" ca="1" si="275"/>
        <v>286000</v>
      </c>
      <c r="BA17838" s="138">
        <f t="shared" ca="1" si="276"/>
        <v>285999</v>
      </c>
      <c r="BB17838" s="138">
        <f t="shared" ca="1" si="277"/>
        <v>1</v>
      </c>
    </row>
    <row r="17839" spans="52:54" ht="15.75" customHeight="1">
      <c r="AZ17839" s="138">
        <f t="shared" ca="1" si="275"/>
        <v>270000</v>
      </c>
      <c r="BA17839" s="138">
        <f t="shared" ca="1" si="276"/>
        <v>269999</v>
      </c>
      <c r="BB17839" s="138">
        <f t="shared" ca="1" si="277"/>
        <v>1</v>
      </c>
    </row>
    <row r="17840" spans="52:54" ht="15.75" customHeight="1">
      <c r="AZ17840" s="138">
        <f t="shared" ca="1" si="275"/>
        <v>133000</v>
      </c>
      <c r="BA17840" s="138">
        <f t="shared" ca="1" si="276"/>
        <v>132999</v>
      </c>
      <c r="BB17840" s="138">
        <f t="shared" ca="1" si="277"/>
        <v>1</v>
      </c>
    </row>
    <row r="17841" spans="52:54" ht="15.75" customHeight="1">
      <c r="AZ17841" s="138">
        <f t="shared" ca="1" si="275"/>
        <v>146000</v>
      </c>
      <c r="BA17841" s="138">
        <f t="shared" ca="1" si="276"/>
        <v>145999</v>
      </c>
      <c r="BB17841" s="138">
        <f t="shared" ca="1" si="277"/>
        <v>1</v>
      </c>
    </row>
    <row r="17842" spans="52:54" ht="15.75" customHeight="1">
      <c r="AZ17842" s="138">
        <f t="shared" ca="1" si="275"/>
        <v>269000</v>
      </c>
      <c r="BA17842" s="138">
        <f t="shared" ca="1" si="276"/>
        <v>268999</v>
      </c>
      <c r="BB17842" s="138">
        <f t="shared" ca="1" si="277"/>
        <v>1</v>
      </c>
    </row>
    <row r="17843" spans="52:54" ht="15.75" customHeight="1">
      <c r="AZ17843" s="138">
        <f t="shared" ca="1" si="275"/>
        <v>349000</v>
      </c>
      <c r="BA17843" s="138">
        <f t="shared" ca="1" si="276"/>
        <v>348999</v>
      </c>
      <c r="BB17843" s="138">
        <f t="shared" ca="1" si="277"/>
        <v>1</v>
      </c>
    </row>
    <row r="17844" spans="52:54" ht="15.75" customHeight="1">
      <c r="AZ17844" s="138">
        <f t="shared" ca="1" si="275"/>
        <v>151000</v>
      </c>
      <c r="BA17844" s="138">
        <f t="shared" ca="1" si="276"/>
        <v>150999</v>
      </c>
      <c r="BB17844" s="138">
        <f t="shared" ca="1" si="277"/>
        <v>1</v>
      </c>
    </row>
    <row r="17845" spans="52:54" ht="15.75" customHeight="1">
      <c r="AZ17845" s="138">
        <f t="shared" ca="1" si="275"/>
        <v>359000</v>
      </c>
      <c r="BA17845" s="138">
        <f t="shared" ca="1" si="276"/>
        <v>358999</v>
      </c>
      <c r="BB17845" s="138">
        <f t="shared" ca="1" si="277"/>
        <v>1</v>
      </c>
    </row>
    <row r="17846" spans="52:54" ht="15.75" customHeight="1">
      <c r="AZ17846" s="138">
        <f t="shared" ca="1" si="275"/>
        <v>238000</v>
      </c>
      <c r="BA17846" s="138">
        <f t="shared" ca="1" si="276"/>
        <v>237999</v>
      </c>
      <c r="BB17846" s="138">
        <f t="shared" ca="1" si="277"/>
        <v>1</v>
      </c>
    </row>
    <row r="17847" spans="52:54" ht="15.75" customHeight="1">
      <c r="AZ17847" s="138">
        <f t="shared" ca="1" si="275"/>
        <v>192000</v>
      </c>
      <c r="BA17847" s="138">
        <f t="shared" ca="1" si="276"/>
        <v>191999</v>
      </c>
      <c r="BB17847" s="138">
        <f t="shared" ca="1" si="277"/>
        <v>1</v>
      </c>
    </row>
    <row r="17848" spans="52:54" ht="15.75" customHeight="1">
      <c r="AZ17848" s="138">
        <f t="shared" ca="1" si="275"/>
        <v>295000</v>
      </c>
      <c r="BA17848" s="138">
        <f t="shared" ca="1" si="276"/>
        <v>294999</v>
      </c>
      <c r="BB17848" s="138">
        <f t="shared" ca="1" si="277"/>
        <v>1</v>
      </c>
    </row>
    <row r="17849" spans="52:54" ht="15.75" customHeight="1">
      <c r="AZ17849" s="138">
        <f t="shared" ca="1" si="275"/>
        <v>184000</v>
      </c>
      <c r="BA17849" s="138">
        <f t="shared" ca="1" si="276"/>
        <v>183999</v>
      </c>
      <c r="BB17849" s="138">
        <f t="shared" ca="1" si="277"/>
        <v>1</v>
      </c>
    </row>
    <row r="17850" spans="52:54" ht="15.75" customHeight="1">
      <c r="AZ17850" s="138">
        <f t="shared" ca="1" si="275"/>
        <v>328000</v>
      </c>
      <c r="BA17850" s="138">
        <f t="shared" ca="1" si="276"/>
        <v>327999</v>
      </c>
      <c r="BB17850" s="138">
        <f t="shared" ca="1" si="277"/>
        <v>1</v>
      </c>
    </row>
    <row r="17851" spans="52:54" ht="15.75" customHeight="1">
      <c r="AZ17851" s="138">
        <f t="shared" ca="1" si="275"/>
        <v>249000</v>
      </c>
      <c r="BA17851" s="138">
        <f t="shared" ca="1" si="276"/>
        <v>248999</v>
      </c>
      <c r="BB17851" s="138">
        <f t="shared" ca="1" si="277"/>
        <v>1</v>
      </c>
    </row>
    <row r="17852" spans="52:54" ht="15.75" customHeight="1">
      <c r="AZ17852" s="138">
        <f t="shared" ca="1" si="275"/>
        <v>364000</v>
      </c>
      <c r="BA17852" s="138">
        <f t="shared" ca="1" si="276"/>
        <v>363999</v>
      </c>
      <c r="BB17852" s="138">
        <f t="shared" ca="1" si="277"/>
        <v>1</v>
      </c>
    </row>
    <row r="17853" spans="52:54" ht="15.75" customHeight="1">
      <c r="AZ17853" s="138">
        <f t="shared" ca="1" si="275"/>
        <v>176000</v>
      </c>
      <c r="BA17853" s="138">
        <f t="shared" ca="1" si="276"/>
        <v>175999</v>
      </c>
      <c r="BB17853" s="138">
        <f t="shared" ca="1" si="277"/>
        <v>1</v>
      </c>
    </row>
    <row r="17854" spans="52:54" ht="15.75" customHeight="1">
      <c r="AZ17854" s="138">
        <f t="shared" ref="AZ17854:AZ18108" ca="1" si="278">RANDBETWEEN(100,400)*1000</f>
        <v>108000</v>
      </c>
      <c r="BA17854" s="138">
        <f t="shared" ref="BA17854:BA18108" ca="1" si="279">+AZ17854-1</f>
        <v>107999</v>
      </c>
      <c r="BB17854" s="138">
        <f t="shared" ref="BB17854:BB18108" ca="1" si="280">+AZ17854-BA17854</f>
        <v>1</v>
      </c>
    </row>
    <row r="17855" spans="52:54" ht="15.75" customHeight="1">
      <c r="AZ17855" s="138">
        <f t="shared" ca="1" si="278"/>
        <v>306000</v>
      </c>
      <c r="BA17855" s="138">
        <f t="shared" ca="1" si="279"/>
        <v>305999</v>
      </c>
      <c r="BB17855" s="138">
        <f t="shared" ca="1" si="280"/>
        <v>1</v>
      </c>
    </row>
    <row r="17856" spans="52:54" ht="15.75" customHeight="1">
      <c r="AZ17856" s="138">
        <f t="shared" ca="1" si="278"/>
        <v>120000</v>
      </c>
      <c r="BA17856" s="138">
        <f t="shared" ca="1" si="279"/>
        <v>119999</v>
      </c>
      <c r="BB17856" s="138">
        <f t="shared" ca="1" si="280"/>
        <v>1</v>
      </c>
    </row>
    <row r="17857" spans="52:54" ht="15.75" customHeight="1">
      <c r="AZ17857" s="138">
        <f t="shared" ca="1" si="278"/>
        <v>201000</v>
      </c>
      <c r="BA17857" s="138">
        <f t="shared" ca="1" si="279"/>
        <v>200999</v>
      </c>
      <c r="BB17857" s="138">
        <f t="shared" ca="1" si="280"/>
        <v>1</v>
      </c>
    </row>
    <row r="17858" spans="52:54" ht="15.75" customHeight="1">
      <c r="AZ17858" s="138">
        <f t="shared" ca="1" si="278"/>
        <v>226000</v>
      </c>
      <c r="BA17858" s="138">
        <f t="shared" ca="1" si="279"/>
        <v>225999</v>
      </c>
      <c r="BB17858" s="138">
        <f t="shared" ca="1" si="280"/>
        <v>1</v>
      </c>
    </row>
    <row r="17859" spans="52:54" ht="15.75" customHeight="1">
      <c r="AZ17859" s="138">
        <f t="shared" ca="1" si="278"/>
        <v>226000</v>
      </c>
      <c r="BA17859" s="138">
        <f t="shared" ca="1" si="279"/>
        <v>225999</v>
      </c>
      <c r="BB17859" s="138">
        <f t="shared" ca="1" si="280"/>
        <v>1</v>
      </c>
    </row>
    <row r="17860" spans="52:54" ht="15.75" customHeight="1">
      <c r="AZ17860" s="138">
        <f t="shared" ca="1" si="278"/>
        <v>260000</v>
      </c>
      <c r="BA17860" s="138">
        <f t="shared" ca="1" si="279"/>
        <v>259999</v>
      </c>
      <c r="BB17860" s="138">
        <f t="shared" ca="1" si="280"/>
        <v>1</v>
      </c>
    </row>
    <row r="17861" spans="52:54" ht="15.75" customHeight="1">
      <c r="AZ17861" s="138">
        <f t="shared" ca="1" si="278"/>
        <v>335000</v>
      </c>
      <c r="BA17861" s="138">
        <f t="shared" ca="1" si="279"/>
        <v>334999</v>
      </c>
      <c r="BB17861" s="138">
        <f t="shared" ca="1" si="280"/>
        <v>1</v>
      </c>
    </row>
    <row r="17862" spans="52:54" ht="15.75" customHeight="1">
      <c r="AZ17862" s="138">
        <f t="shared" ca="1" si="278"/>
        <v>324000</v>
      </c>
      <c r="BA17862" s="138">
        <f t="shared" ca="1" si="279"/>
        <v>323999</v>
      </c>
      <c r="BB17862" s="138">
        <f t="shared" ca="1" si="280"/>
        <v>1</v>
      </c>
    </row>
    <row r="17863" spans="52:54" ht="15.75" customHeight="1">
      <c r="AZ17863" s="138">
        <f t="shared" ca="1" si="278"/>
        <v>339000</v>
      </c>
      <c r="BA17863" s="138">
        <f t="shared" ca="1" si="279"/>
        <v>338999</v>
      </c>
      <c r="BB17863" s="138">
        <f t="shared" ca="1" si="280"/>
        <v>1</v>
      </c>
    </row>
    <row r="17864" spans="52:54" ht="15.75" customHeight="1">
      <c r="AZ17864" s="138">
        <f t="shared" ca="1" si="278"/>
        <v>126000</v>
      </c>
      <c r="BA17864" s="138">
        <f t="shared" ca="1" si="279"/>
        <v>125999</v>
      </c>
      <c r="BB17864" s="138">
        <f t="shared" ca="1" si="280"/>
        <v>1</v>
      </c>
    </row>
    <row r="17865" spans="52:54" ht="15.75" customHeight="1">
      <c r="AZ17865" s="138">
        <f t="shared" ca="1" si="278"/>
        <v>283000</v>
      </c>
      <c r="BA17865" s="138">
        <f t="shared" ca="1" si="279"/>
        <v>282999</v>
      </c>
      <c r="BB17865" s="138">
        <f t="shared" ca="1" si="280"/>
        <v>1</v>
      </c>
    </row>
    <row r="17866" spans="52:54" ht="15.75" customHeight="1">
      <c r="AZ17866" s="138">
        <f t="shared" ca="1" si="278"/>
        <v>167000</v>
      </c>
      <c r="BA17866" s="138">
        <f t="shared" ca="1" si="279"/>
        <v>166999</v>
      </c>
      <c r="BB17866" s="138">
        <f t="shared" ca="1" si="280"/>
        <v>1</v>
      </c>
    </row>
    <row r="17867" spans="52:54" ht="15.75" customHeight="1">
      <c r="AZ17867" s="138">
        <f t="shared" ca="1" si="278"/>
        <v>142000</v>
      </c>
      <c r="BA17867" s="138">
        <f t="shared" ca="1" si="279"/>
        <v>141999</v>
      </c>
      <c r="BB17867" s="138">
        <f t="shared" ca="1" si="280"/>
        <v>1</v>
      </c>
    </row>
    <row r="17868" spans="52:54" ht="15.75" customHeight="1">
      <c r="AZ17868" s="138">
        <f t="shared" ca="1" si="278"/>
        <v>367000</v>
      </c>
      <c r="BA17868" s="138">
        <f t="shared" ca="1" si="279"/>
        <v>366999</v>
      </c>
      <c r="BB17868" s="138">
        <f t="shared" ca="1" si="280"/>
        <v>1</v>
      </c>
    </row>
    <row r="17869" spans="52:54" ht="15.75" customHeight="1">
      <c r="AZ17869" s="138">
        <f t="shared" ca="1" si="278"/>
        <v>352000</v>
      </c>
      <c r="BA17869" s="138">
        <f t="shared" ca="1" si="279"/>
        <v>351999</v>
      </c>
      <c r="BB17869" s="138">
        <f t="shared" ca="1" si="280"/>
        <v>1</v>
      </c>
    </row>
    <row r="17870" spans="52:54" ht="15.75" customHeight="1">
      <c r="AZ17870" s="138">
        <f t="shared" ca="1" si="278"/>
        <v>190000</v>
      </c>
      <c r="BA17870" s="138">
        <f t="shared" ca="1" si="279"/>
        <v>189999</v>
      </c>
      <c r="BB17870" s="138">
        <f t="shared" ca="1" si="280"/>
        <v>1</v>
      </c>
    </row>
    <row r="17871" spans="52:54" ht="15.75" customHeight="1">
      <c r="AZ17871" s="138">
        <f t="shared" ca="1" si="278"/>
        <v>174000</v>
      </c>
      <c r="BA17871" s="138">
        <f t="shared" ca="1" si="279"/>
        <v>173999</v>
      </c>
      <c r="BB17871" s="138">
        <f t="shared" ca="1" si="280"/>
        <v>1</v>
      </c>
    </row>
    <row r="17872" spans="52:54" ht="15.75" customHeight="1">
      <c r="AZ17872" s="138">
        <f t="shared" ca="1" si="278"/>
        <v>295000</v>
      </c>
      <c r="BA17872" s="138">
        <f t="shared" ca="1" si="279"/>
        <v>294999</v>
      </c>
      <c r="BB17872" s="138">
        <f t="shared" ca="1" si="280"/>
        <v>1</v>
      </c>
    </row>
    <row r="17873" spans="52:54" ht="15.75" customHeight="1">
      <c r="AZ17873" s="138">
        <f t="shared" ca="1" si="278"/>
        <v>156000</v>
      </c>
      <c r="BA17873" s="138">
        <f t="shared" ca="1" si="279"/>
        <v>155999</v>
      </c>
      <c r="BB17873" s="138">
        <f t="shared" ca="1" si="280"/>
        <v>1</v>
      </c>
    </row>
    <row r="17874" spans="52:54" ht="15.75" customHeight="1">
      <c r="AZ17874" s="138">
        <f t="shared" ca="1" si="278"/>
        <v>197000</v>
      </c>
      <c r="BA17874" s="138">
        <f t="shared" ca="1" si="279"/>
        <v>196999</v>
      </c>
      <c r="BB17874" s="138">
        <f t="shared" ca="1" si="280"/>
        <v>1</v>
      </c>
    </row>
    <row r="17875" spans="52:54" ht="15.75" customHeight="1">
      <c r="AZ17875" s="138">
        <f t="shared" ca="1" si="278"/>
        <v>354000</v>
      </c>
      <c r="BA17875" s="138">
        <f t="shared" ca="1" si="279"/>
        <v>353999</v>
      </c>
      <c r="BB17875" s="138">
        <f t="shared" ca="1" si="280"/>
        <v>1</v>
      </c>
    </row>
    <row r="17876" spans="52:54" ht="15.75" customHeight="1">
      <c r="AZ17876" s="138">
        <f t="shared" ca="1" si="278"/>
        <v>202000</v>
      </c>
      <c r="BA17876" s="138">
        <f t="shared" ca="1" si="279"/>
        <v>201999</v>
      </c>
      <c r="BB17876" s="138">
        <f t="shared" ca="1" si="280"/>
        <v>1</v>
      </c>
    </row>
    <row r="17877" spans="52:54" ht="15.75" customHeight="1">
      <c r="AZ17877" s="138">
        <f t="shared" ca="1" si="278"/>
        <v>333000</v>
      </c>
      <c r="BA17877" s="138">
        <f t="shared" ca="1" si="279"/>
        <v>332999</v>
      </c>
      <c r="BB17877" s="138">
        <f t="shared" ca="1" si="280"/>
        <v>1</v>
      </c>
    </row>
    <row r="17878" spans="52:54" ht="15.75" customHeight="1">
      <c r="AZ17878" s="138">
        <f t="shared" ca="1" si="278"/>
        <v>287000</v>
      </c>
      <c r="BA17878" s="138">
        <f t="shared" ca="1" si="279"/>
        <v>286999</v>
      </c>
      <c r="BB17878" s="138">
        <f t="shared" ca="1" si="280"/>
        <v>1</v>
      </c>
    </row>
    <row r="17879" spans="52:54" ht="15.75" customHeight="1">
      <c r="AZ17879" s="138">
        <f t="shared" ca="1" si="278"/>
        <v>366000</v>
      </c>
      <c r="BA17879" s="138">
        <f t="shared" ca="1" si="279"/>
        <v>365999</v>
      </c>
      <c r="BB17879" s="138">
        <f t="shared" ca="1" si="280"/>
        <v>1</v>
      </c>
    </row>
    <row r="17880" spans="52:54" ht="15.75" customHeight="1">
      <c r="AZ17880" s="138">
        <f t="shared" ca="1" si="278"/>
        <v>384000</v>
      </c>
      <c r="BA17880" s="138">
        <f t="shared" ca="1" si="279"/>
        <v>383999</v>
      </c>
      <c r="BB17880" s="138">
        <f t="shared" ca="1" si="280"/>
        <v>1</v>
      </c>
    </row>
    <row r="17881" spans="52:54" ht="15.75" customHeight="1">
      <c r="AZ17881" s="138">
        <f t="shared" ca="1" si="278"/>
        <v>118000</v>
      </c>
      <c r="BA17881" s="138">
        <f t="shared" ca="1" si="279"/>
        <v>117999</v>
      </c>
      <c r="BB17881" s="138">
        <f t="shared" ca="1" si="280"/>
        <v>1</v>
      </c>
    </row>
    <row r="17882" spans="52:54" ht="15.75" customHeight="1">
      <c r="AZ17882" s="138">
        <f t="shared" ca="1" si="278"/>
        <v>289000</v>
      </c>
      <c r="BA17882" s="138">
        <f t="shared" ca="1" si="279"/>
        <v>288999</v>
      </c>
      <c r="BB17882" s="138">
        <f t="shared" ca="1" si="280"/>
        <v>1</v>
      </c>
    </row>
    <row r="17883" spans="52:54" ht="15.75" customHeight="1">
      <c r="AZ17883" s="138">
        <f t="shared" ca="1" si="278"/>
        <v>105000</v>
      </c>
      <c r="BA17883" s="138">
        <f t="shared" ca="1" si="279"/>
        <v>104999</v>
      </c>
      <c r="BB17883" s="138">
        <f t="shared" ca="1" si="280"/>
        <v>1</v>
      </c>
    </row>
    <row r="17884" spans="52:54" ht="15.75" customHeight="1">
      <c r="AZ17884" s="138">
        <f t="shared" ca="1" si="278"/>
        <v>251000</v>
      </c>
      <c r="BA17884" s="138">
        <f t="shared" ca="1" si="279"/>
        <v>250999</v>
      </c>
      <c r="BB17884" s="138">
        <f t="shared" ca="1" si="280"/>
        <v>1</v>
      </c>
    </row>
    <row r="17885" spans="52:54" ht="15.75" customHeight="1">
      <c r="AZ17885" s="138">
        <f t="shared" ca="1" si="278"/>
        <v>283000</v>
      </c>
      <c r="BA17885" s="138">
        <f t="shared" ca="1" si="279"/>
        <v>282999</v>
      </c>
      <c r="BB17885" s="138">
        <f t="shared" ca="1" si="280"/>
        <v>1</v>
      </c>
    </row>
    <row r="17886" spans="52:54" ht="15.75" customHeight="1">
      <c r="AZ17886" s="138">
        <f t="shared" ca="1" si="278"/>
        <v>138000</v>
      </c>
      <c r="BA17886" s="138">
        <f t="shared" ca="1" si="279"/>
        <v>137999</v>
      </c>
      <c r="BB17886" s="138">
        <f t="shared" ca="1" si="280"/>
        <v>1</v>
      </c>
    </row>
    <row r="17887" spans="52:54" ht="15.75" customHeight="1">
      <c r="AZ17887" s="138">
        <f t="shared" ca="1" si="278"/>
        <v>377000</v>
      </c>
      <c r="BA17887" s="138">
        <f t="shared" ca="1" si="279"/>
        <v>376999</v>
      </c>
      <c r="BB17887" s="138">
        <f t="shared" ca="1" si="280"/>
        <v>1</v>
      </c>
    </row>
    <row r="17888" spans="52:54" ht="15.75" customHeight="1">
      <c r="AZ17888" s="138">
        <f t="shared" ca="1" si="278"/>
        <v>112000</v>
      </c>
      <c r="BA17888" s="138">
        <f t="shared" ca="1" si="279"/>
        <v>111999</v>
      </c>
      <c r="BB17888" s="138">
        <f t="shared" ca="1" si="280"/>
        <v>1</v>
      </c>
    </row>
    <row r="17889" spans="52:54" ht="15.75" customHeight="1">
      <c r="AZ17889" s="138">
        <f t="shared" ca="1" si="278"/>
        <v>342000</v>
      </c>
      <c r="BA17889" s="138">
        <f t="shared" ca="1" si="279"/>
        <v>341999</v>
      </c>
      <c r="BB17889" s="138">
        <f t="shared" ca="1" si="280"/>
        <v>1</v>
      </c>
    </row>
    <row r="17890" spans="52:54" ht="15.75" customHeight="1">
      <c r="AZ17890" s="138">
        <f t="shared" ca="1" si="278"/>
        <v>201000</v>
      </c>
      <c r="BA17890" s="138">
        <f t="shared" ca="1" si="279"/>
        <v>200999</v>
      </c>
      <c r="BB17890" s="138">
        <f t="shared" ca="1" si="280"/>
        <v>1</v>
      </c>
    </row>
    <row r="17891" spans="52:54" ht="15.75" customHeight="1">
      <c r="AZ17891" s="138">
        <f t="shared" ca="1" si="278"/>
        <v>109000</v>
      </c>
      <c r="BA17891" s="138">
        <f t="shared" ca="1" si="279"/>
        <v>108999</v>
      </c>
      <c r="BB17891" s="138">
        <f t="shared" ca="1" si="280"/>
        <v>1</v>
      </c>
    </row>
    <row r="17892" spans="52:54" ht="15.75" customHeight="1">
      <c r="AZ17892" s="138">
        <f t="shared" ca="1" si="278"/>
        <v>343000</v>
      </c>
      <c r="BA17892" s="138">
        <f t="shared" ca="1" si="279"/>
        <v>342999</v>
      </c>
      <c r="BB17892" s="138">
        <f t="shared" ca="1" si="280"/>
        <v>1</v>
      </c>
    </row>
    <row r="17893" spans="52:54" ht="15.75" customHeight="1">
      <c r="AZ17893" s="138">
        <f t="shared" ca="1" si="278"/>
        <v>176000</v>
      </c>
      <c r="BA17893" s="138">
        <f t="shared" ca="1" si="279"/>
        <v>175999</v>
      </c>
      <c r="BB17893" s="138">
        <f t="shared" ca="1" si="280"/>
        <v>1</v>
      </c>
    </row>
    <row r="17894" spans="52:54" ht="15.75" customHeight="1">
      <c r="AZ17894" s="138">
        <f t="shared" ca="1" si="278"/>
        <v>209000</v>
      </c>
      <c r="BA17894" s="138">
        <f t="shared" ca="1" si="279"/>
        <v>208999</v>
      </c>
      <c r="BB17894" s="138">
        <f t="shared" ca="1" si="280"/>
        <v>1</v>
      </c>
    </row>
    <row r="17895" spans="52:54" ht="15.75" customHeight="1">
      <c r="AZ17895" s="138">
        <f t="shared" ca="1" si="278"/>
        <v>382000</v>
      </c>
      <c r="BA17895" s="138">
        <f t="shared" ca="1" si="279"/>
        <v>381999</v>
      </c>
      <c r="BB17895" s="138">
        <f t="shared" ca="1" si="280"/>
        <v>1</v>
      </c>
    </row>
    <row r="17896" spans="52:54" ht="15.75" customHeight="1">
      <c r="AZ17896" s="138">
        <f t="shared" ca="1" si="278"/>
        <v>200000</v>
      </c>
      <c r="BA17896" s="138">
        <f t="shared" ca="1" si="279"/>
        <v>199999</v>
      </c>
      <c r="BB17896" s="138">
        <f t="shared" ca="1" si="280"/>
        <v>1</v>
      </c>
    </row>
    <row r="17897" spans="52:54" ht="15.75" customHeight="1">
      <c r="AZ17897" s="138">
        <f t="shared" ca="1" si="278"/>
        <v>240000</v>
      </c>
      <c r="BA17897" s="138">
        <f t="shared" ca="1" si="279"/>
        <v>239999</v>
      </c>
      <c r="BB17897" s="138">
        <f t="shared" ca="1" si="280"/>
        <v>1</v>
      </c>
    </row>
    <row r="17898" spans="52:54" ht="15.75" customHeight="1">
      <c r="AZ17898" s="138">
        <f t="shared" ca="1" si="278"/>
        <v>153000</v>
      </c>
      <c r="BA17898" s="138">
        <f t="shared" ca="1" si="279"/>
        <v>152999</v>
      </c>
      <c r="BB17898" s="138">
        <f t="shared" ca="1" si="280"/>
        <v>1</v>
      </c>
    </row>
    <row r="17899" spans="52:54" ht="15.75" customHeight="1">
      <c r="AZ17899" s="138">
        <f t="shared" ca="1" si="278"/>
        <v>268000</v>
      </c>
      <c r="BA17899" s="138">
        <f t="shared" ca="1" si="279"/>
        <v>267999</v>
      </c>
      <c r="BB17899" s="138">
        <f t="shared" ca="1" si="280"/>
        <v>1</v>
      </c>
    </row>
    <row r="17900" spans="52:54" ht="15.75" customHeight="1">
      <c r="AZ17900" s="138">
        <f t="shared" ca="1" si="278"/>
        <v>212000</v>
      </c>
      <c r="BA17900" s="138">
        <f t="shared" ca="1" si="279"/>
        <v>211999</v>
      </c>
      <c r="BB17900" s="138">
        <f t="shared" ca="1" si="280"/>
        <v>1</v>
      </c>
    </row>
    <row r="17901" spans="52:54" ht="15.75" customHeight="1">
      <c r="AZ17901" s="138">
        <f t="shared" ca="1" si="278"/>
        <v>302000</v>
      </c>
      <c r="BA17901" s="138">
        <f t="shared" ca="1" si="279"/>
        <v>301999</v>
      </c>
      <c r="BB17901" s="138">
        <f t="shared" ca="1" si="280"/>
        <v>1</v>
      </c>
    </row>
    <row r="17902" spans="52:54" ht="15.75" customHeight="1">
      <c r="AZ17902" s="138">
        <f t="shared" ca="1" si="278"/>
        <v>161000</v>
      </c>
      <c r="BA17902" s="138">
        <f t="shared" ca="1" si="279"/>
        <v>160999</v>
      </c>
      <c r="BB17902" s="138">
        <f t="shared" ca="1" si="280"/>
        <v>1</v>
      </c>
    </row>
    <row r="17903" spans="52:54" ht="15.75" customHeight="1">
      <c r="AZ17903" s="138">
        <f t="shared" ca="1" si="278"/>
        <v>113000</v>
      </c>
      <c r="BA17903" s="138">
        <f t="shared" ca="1" si="279"/>
        <v>112999</v>
      </c>
      <c r="BB17903" s="138">
        <f t="shared" ca="1" si="280"/>
        <v>1</v>
      </c>
    </row>
    <row r="17904" spans="52:54" ht="15.75" customHeight="1">
      <c r="AZ17904" s="138">
        <f t="shared" ca="1" si="278"/>
        <v>209000</v>
      </c>
      <c r="BA17904" s="138">
        <f t="shared" ca="1" si="279"/>
        <v>208999</v>
      </c>
      <c r="BB17904" s="138">
        <f t="shared" ca="1" si="280"/>
        <v>1</v>
      </c>
    </row>
    <row r="17905" spans="52:54" ht="15.75" customHeight="1">
      <c r="AZ17905" s="138">
        <f t="shared" ca="1" si="278"/>
        <v>103000</v>
      </c>
      <c r="BA17905" s="138">
        <f t="shared" ca="1" si="279"/>
        <v>102999</v>
      </c>
      <c r="BB17905" s="138">
        <f t="shared" ca="1" si="280"/>
        <v>1</v>
      </c>
    </row>
    <row r="17906" spans="52:54" ht="15.75" customHeight="1">
      <c r="AZ17906" s="138">
        <f t="shared" ca="1" si="278"/>
        <v>377000</v>
      </c>
      <c r="BA17906" s="138">
        <f t="shared" ca="1" si="279"/>
        <v>376999</v>
      </c>
      <c r="BB17906" s="138">
        <f t="shared" ca="1" si="280"/>
        <v>1</v>
      </c>
    </row>
    <row r="17907" spans="52:54" ht="15.75" customHeight="1">
      <c r="AZ17907" s="138">
        <f t="shared" ca="1" si="278"/>
        <v>176000</v>
      </c>
      <c r="BA17907" s="138">
        <f t="shared" ca="1" si="279"/>
        <v>175999</v>
      </c>
      <c r="BB17907" s="138">
        <f t="shared" ca="1" si="280"/>
        <v>1</v>
      </c>
    </row>
    <row r="17908" spans="52:54" ht="15.75" customHeight="1">
      <c r="AZ17908" s="138">
        <f t="shared" ca="1" si="278"/>
        <v>205000</v>
      </c>
      <c r="BA17908" s="138">
        <f t="shared" ca="1" si="279"/>
        <v>204999</v>
      </c>
      <c r="BB17908" s="138">
        <f t="shared" ca="1" si="280"/>
        <v>1</v>
      </c>
    </row>
    <row r="17909" spans="52:54" ht="15.75" customHeight="1">
      <c r="AZ17909" s="138">
        <f t="shared" ca="1" si="278"/>
        <v>364000</v>
      </c>
      <c r="BA17909" s="138">
        <f t="shared" ca="1" si="279"/>
        <v>363999</v>
      </c>
      <c r="BB17909" s="138">
        <f t="shared" ca="1" si="280"/>
        <v>1</v>
      </c>
    </row>
    <row r="17910" spans="52:54" ht="15.75" customHeight="1">
      <c r="AZ17910" s="138">
        <f t="shared" ca="1" si="278"/>
        <v>370000</v>
      </c>
      <c r="BA17910" s="138">
        <f t="shared" ca="1" si="279"/>
        <v>369999</v>
      </c>
      <c r="BB17910" s="138">
        <f t="shared" ca="1" si="280"/>
        <v>1</v>
      </c>
    </row>
    <row r="17911" spans="52:54" ht="15.75" customHeight="1">
      <c r="AZ17911" s="138">
        <f t="shared" ca="1" si="278"/>
        <v>228000</v>
      </c>
      <c r="BA17911" s="138">
        <f t="shared" ca="1" si="279"/>
        <v>227999</v>
      </c>
      <c r="BB17911" s="138">
        <f t="shared" ca="1" si="280"/>
        <v>1</v>
      </c>
    </row>
    <row r="17912" spans="52:54" ht="15.75" customHeight="1">
      <c r="AZ17912" s="138">
        <f t="shared" ca="1" si="278"/>
        <v>354000</v>
      </c>
      <c r="BA17912" s="138">
        <f t="shared" ca="1" si="279"/>
        <v>353999</v>
      </c>
      <c r="BB17912" s="138">
        <f t="shared" ca="1" si="280"/>
        <v>1</v>
      </c>
    </row>
    <row r="17913" spans="52:54" ht="15.75" customHeight="1">
      <c r="AZ17913" s="138">
        <f t="shared" ca="1" si="278"/>
        <v>337000</v>
      </c>
      <c r="BA17913" s="138">
        <f t="shared" ca="1" si="279"/>
        <v>336999</v>
      </c>
      <c r="BB17913" s="138">
        <f t="shared" ca="1" si="280"/>
        <v>1</v>
      </c>
    </row>
    <row r="17914" spans="52:54" ht="15.75" customHeight="1">
      <c r="AZ17914" s="138">
        <f t="shared" ca="1" si="278"/>
        <v>122000</v>
      </c>
      <c r="BA17914" s="138">
        <f t="shared" ca="1" si="279"/>
        <v>121999</v>
      </c>
      <c r="BB17914" s="138">
        <f t="shared" ca="1" si="280"/>
        <v>1</v>
      </c>
    </row>
    <row r="17915" spans="52:54" ht="15.75" customHeight="1">
      <c r="AZ17915" s="138">
        <f t="shared" ca="1" si="278"/>
        <v>165000</v>
      </c>
      <c r="BA17915" s="138">
        <f t="shared" ca="1" si="279"/>
        <v>164999</v>
      </c>
      <c r="BB17915" s="138">
        <f t="shared" ca="1" si="280"/>
        <v>1</v>
      </c>
    </row>
    <row r="17916" spans="52:54" ht="15.75" customHeight="1">
      <c r="AZ17916" s="138">
        <f t="shared" ca="1" si="278"/>
        <v>216000</v>
      </c>
      <c r="BA17916" s="138">
        <f t="shared" ca="1" si="279"/>
        <v>215999</v>
      </c>
      <c r="BB17916" s="138">
        <f t="shared" ca="1" si="280"/>
        <v>1</v>
      </c>
    </row>
    <row r="17917" spans="52:54" ht="15.75" customHeight="1">
      <c r="AZ17917" s="138">
        <f t="shared" ca="1" si="278"/>
        <v>263000</v>
      </c>
      <c r="BA17917" s="138">
        <f t="shared" ca="1" si="279"/>
        <v>262999</v>
      </c>
      <c r="BB17917" s="138">
        <f t="shared" ca="1" si="280"/>
        <v>1</v>
      </c>
    </row>
    <row r="17918" spans="52:54" ht="15.75" customHeight="1">
      <c r="AZ17918" s="138">
        <f t="shared" ca="1" si="278"/>
        <v>284000</v>
      </c>
      <c r="BA17918" s="138">
        <f t="shared" ca="1" si="279"/>
        <v>283999</v>
      </c>
      <c r="BB17918" s="138">
        <f t="shared" ca="1" si="280"/>
        <v>1</v>
      </c>
    </row>
    <row r="17919" spans="52:54" ht="15.75" customHeight="1">
      <c r="AZ17919" s="138">
        <f t="shared" ca="1" si="278"/>
        <v>366000</v>
      </c>
      <c r="BA17919" s="138">
        <f t="shared" ca="1" si="279"/>
        <v>365999</v>
      </c>
      <c r="BB17919" s="138">
        <f t="shared" ca="1" si="280"/>
        <v>1</v>
      </c>
    </row>
    <row r="17920" spans="52:54" ht="15.75" customHeight="1">
      <c r="AZ17920" s="138">
        <f t="shared" ca="1" si="278"/>
        <v>328000</v>
      </c>
      <c r="BA17920" s="138">
        <f t="shared" ca="1" si="279"/>
        <v>327999</v>
      </c>
      <c r="BB17920" s="138">
        <f t="shared" ca="1" si="280"/>
        <v>1</v>
      </c>
    </row>
    <row r="17921" spans="52:54" ht="15.75" customHeight="1">
      <c r="AZ17921" s="138">
        <f t="shared" ca="1" si="278"/>
        <v>307000</v>
      </c>
      <c r="BA17921" s="138">
        <f t="shared" ca="1" si="279"/>
        <v>306999</v>
      </c>
      <c r="BB17921" s="138">
        <f t="shared" ca="1" si="280"/>
        <v>1</v>
      </c>
    </row>
    <row r="17922" spans="52:54" ht="15.75" customHeight="1">
      <c r="AZ17922" s="138">
        <f t="shared" ca="1" si="278"/>
        <v>129000</v>
      </c>
      <c r="BA17922" s="138">
        <f t="shared" ca="1" si="279"/>
        <v>128999</v>
      </c>
      <c r="BB17922" s="138">
        <f t="shared" ca="1" si="280"/>
        <v>1</v>
      </c>
    </row>
    <row r="17923" spans="52:54" ht="15.75" customHeight="1">
      <c r="AZ17923" s="138">
        <f t="shared" ca="1" si="278"/>
        <v>106000</v>
      </c>
      <c r="BA17923" s="138">
        <f t="shared" ca="1" si="279"/>
        <v>105999</v>
      </c>
      <c r="BB17923" s="138">
        <f t="shared" ca="1" si="280"/>
        <v>1</v>
      </c>
    </row>
    <row r="17924" spans="52:54" ht="15.75" customHeight="1">
      <c r="AZ17924" s="138">
        <f t="shared" ca="1" si="278"/>
        <v>122000</v>
      </c>
      <c r="BA17924" s="138">
        <f t="shared" ca="1" si="279"/>
        <v>121999</v>
      </c>
      <c r="BB17924" s="138">
        <f t="shared" ca="1" si="280"/>
        <v>1</v>
      </c>
    </row>
    <row r="17925" spans="52:54" ht="15.75" customHeight="1">
      <c r="AZ17925" s="138">
        <f t="shared" ca="1" si="278"/>
        <v>398000</v>
      </c>
      <c r="BA17925" s="138">
        <f t="shared" ca="1" si="279"/>
        <v>397999</v>
      </c>
      <c r="BB17925" s="138">
        <f t="shared" ca="1" si="280"/>
        <v>1</v>
      </c>
    </row>
    <row r="17926" spans="52:54" ht="15.75" customHeight="1">
      <c r="AZ17926" s="138">
        <f t="shared" ca="1" si="278"/>
        <v>255000</v>
      </c>
      <c r="BA17926" s="138">
        <f t="shared" ca="1" si="279"/>
        <v>254999</v>
      </c>
      <c r="BB17926" s="138">
        <f t="shared" ca="1" si="280"/>
        <v>1</v>
      </c>
    </row>
    <row r="17927" spans="52:54" ht="15.75" customHeight="1">
      <c r="AZ17927" s="138">
        <f t="shared" ca="1" si="278"/>
        <v>185000</v>
      </c>
      <c r="BA17927" s="138">
        <f t="shared" ca="1" si="279"/>
        <v>184999</v>
      </c>
      <c r="BB17927" s="138">
        <f t="shared" ca="1" si="280"/>
        <v>1</v>
      </c>
    </row>
    <row r="17928" spans="52:54" ht="15.75" customHeight="1">
      <c r="AZ17928" s="138">
        <f t="shared" ca="1" si="278"/>
        <v>317000</v>
      </c>
      <c r="BA17928" s="138">
        <f t="shared" ca="1" si="279"/>
        <v>316999</v>
      </c>
      <c r="BB17928" s="138">
        <f t="shared" ca="1" si="280"/>
        <v>1</v>
      </c>
    </row>
    <row r="17929" spans="52:54" ht="15.75" customHeight="1">
      <c r="AZ17929" s="138">
        <f t="shared" ca="1" si="278"/>
        <v>374000</v>
      </c>
      <c r="BA17929" s="138">
        <f t="shared" ca="1" si="279"/>
        <v>373999</v>
      </c>
      <c r="BB17929" s="138">
        <f t="shared" ca="1" si="280"/>
        <v>1</v>
      </c>
    </row>
    <row r="17930" spans="52:54" ht="15.75" customHeight="1">
      <c r="AZ17930" s="138">
        <f t="shared" ca="1" si="278"/>
        <v>227000</v>
      </c>
      <c r="BA17930" s="138">
        <f t="shared" ca="1" si="279"/>
        <v>226999</v>
      </c>
      <c r="BB17930" s="138">
        <f t="shared" ca="1" si="280"/>
        <v>1</v>
      </c>
    </row>
    <row r="17931" spans="52:54" ht="15.75" customHeight="1">
      <c r="AZ17931" s="138">
        <f t="shared" ca="1" si="278"/>
        <v>396000</v>
      </c>
      <c r="BA17931" s="138">
        <f t="shared" ca="1" si="279"/>
        <v>395999</v>
      </c>
      <c r="BB17931" s="138">
        <f t="shared" ca="1" si="280"/>
        <v>1</v>
      </c>
    </row>
    <row r="17932" spans="52:54" ht="15.75" customHeight="1">
      <c r="AZ17932" s="138">
        <f t="shared" ca="1" si="278"/>
        <v>161000</v>
      </c>
      <c r="BA17932" s="138">
        <f t="shared" ca="1" si="279"/>
        <v>160999</v>
      </c>
      <c r="BB17932" s="138">
        <f t="shared" ca="1" si="280"/>
        <v>1</v>
      </c>
    </row>
    <row r="17933" spans="52:54" ht="15.75" customHeight="1">
      <c r="AZ17933" s="138">
        <f t="shared" ca="1" si="278"/>
        <v>259000</v>
      </c>
      <c r="BA17933" s="138">
        <f t="shared" ca="1" si="279"/>
        <v>258999</v>
      </c>
      <c r="BB17933" s="138">
        <f t="shared" ca="1" si="280"/>
        <v>1</v>
      </c>
    </row>
    <row r="17934" spans="52:54" ht="15.75" customHeight="1">
      <c r="AZ17934" s="138">
        <f t="shared" ca="1" si="278"/>
        <v>145000</v>
      </c>
      <c r="BA17934" s="138">
        <f t="shared" ca="1" si="279"/>
        <v>144999</v>
      </c>
      <c r="BB17934" s="138">
        <f t="shared" ca="1" si="280"/>
        <v>1</v>
      </c>
    </row>
    <row r="17935" spans="52:54" ht="15.75" customHeight="1">
      <c r="AZ17935" s="138">
        <f t="shared" ca="1" si="278"/>
        <v>212000</v>
      </c>
      <c r="BA17935" s="138">
        <f t="shared" ca="1" si="279"/>
        <v>211999</v>
      </c>
      <c r="BB17935" s="138">
        <f t="shared" ca="1" si="280"/>
        <v>1</v>
      </c>
    </row>
    <row r="17936" spans="52:54" ht="15.75" customHeight="1">
      <c r="AZ17936" s="138">
        <f t="shared" ca="1" si="278"/>
        <v>330000</v>
      </c>
      <c r="BA17936" s="138">
        <f t="shared" ca="1" si="279"/>
        <v>329999</v>
      </c>
      <c r="BB17936" s="138">
        <f t="shared" ca="1" si="280"/>
        <v>1</v>
      </c>
    </row>
    <row r="17937" spans="52:54" ht="15.75" customHeight="1">
      <c r="AZ17937" s="138">
        <f t="shared" ca="1" si="278"/>
        <v>186000</v>
      </c>
      <c r="BA17937" s="138">
        <f t="shared" ca="1" si="279"/>
        <v>185999</v>
      </c>
      <c r="BB17937" s="138">
        <f t="shared" ca="1" si="280"/>
        <v>1</v>
      </c>
    </row>
    <row r="17938" spans="52:54" ht="15.75" customHeight="1">
      <c r="AZ17938" s="138">
        <f t="shared" ca="1" si="278"/>
        <v>310000</v>
      </c>
      <c r="BA17938" s="138">
        <f t="shared" ca="1" si="279"/>
        <v>309999</v>
      </c>
      <c r="BB17938" s="138">
        <f t="shared" ca="1" si="280"/>
        <v>1</v>
      </c>
    </row>
    <row r="17939" spans="52:54" ht="15.75" customHeight="1">
      <c r="AZ17939" s="138">
        <f t="shared" ca="1" si="278"/>
        <v>292000</v>
      </c>
      <c r="BA17939" s="138">
        <f t="shared" ca="1" si="279"/>
        <v>291999</v>
      </c>
      <c r="BB17939" s="138">
        <f t="shared" ca="1" si="280"/>
        <v>1</v>
      </c>
    </row>
    <row r="17940" spans="52:54" ht="15.75" customHeight="1">
      <c r="AZ17940" s="138">
        <f t="shared" ca="1" si="278"/>
        <v>221000</v>
      </c>
      <c r="BA17940" s="138">
        <f t="shared" ca="1" si="279"/>
        <v>220999</v>
      </c>
      <c r="BB17940" s="138">
        <f t="shared" ca="1" si="280"/>
        <v>1</v>
      </c>
    </row>
    <row r="17941" spans="52:54" ht="15.75" customHeight="1">
      <c r="AZ17941" s="138">
        <f t="shared" ca="1" si="278"/>
        <v>315000</v>
      </c>
      <c r="BA17941" s="138">
        <f t="shared" ca="1" si="279"/>
        <v>314999</v>
      </c>
      <c r="BB17941" s="138">
        <f t="shared" ca="1" si="280"/>
        <v>1</v>
      </c>
    </row>
    <row r="17942" spans="52:54" ht="15.75" customHeight="1">
      <c r="AZ17942" s="138">
        <f t="shared" ca="1" si="278"/>
        <v>219000</v>
      </c>
      <c r="BA17942" s="138">
        <f t="shared" ca="1" si="279"/>
        <v>218999</v>
      </c>
      <c r="BB17942" s="138">
        <f t="shared" ca="1" si="280"/>
        <v>1</v>
      </c>
    </row>
    <row r="17943" spans="52:54" ht="15.75" customHeight="1">
      <c r="AZ17943" s="138">
        <f t="shared" ca="1" si="278"/>
        <v>281000</v>
      </c>
      <c r="BA17943" s="138">
        <f t="shared" ca="1" si="279"/>
        <v>280999</v>
      </c>
      <c r="BB17943" s="138">
        <f t="shared" ca="1" si="280"/>
        <v>1</v>
      </c>
    </row>
    <row r="17944" spans="52:54" ht="15.75" customHeight="1">
      <c r="AZ17944" s="138">
        <f t="shared" ca="1" si="278"/>
        <v>284000</v>
      </c>
      <c r="BA17944" s="138">
        <f t="shared" ca="1" si="279"/>
        <v>283999</v>
      </c>
      <c r="BB17944" s="138">
        <f t="shared" ca="1" si="280"/>
        <v>1</v>
      </c>
    </row>
    <row r="17945" spans="52:54" ht="15.75" customHeight="1">
      <c r="AZ17945" s="138">
        <f t="shared" ca="1" si="278"/>
        <v>390000</v>
      </c>
      <c r="BA17945" s="138">
        <f t="shared" ca="1" si="279"/>
        <v>389999</v>
      </c>
      <c r="BB17945" s="138">
        <f t="shared" ca="1" si="280"/>
        <v>1</v>
      </c>
    </row>
    <row r="17946" spans="52:54" ht="15.75" customHeight="1">
      <c r="AZ17946" s="138">
        <f t="shared" ca="1" si="278"/>
        <v>306000</v>
      </c>
      <c r="BA17946" s="138">
        <f t="shared" ca="1" si="279"/>
        <v>305999</v>
      </c>
      <c r="BB17946" s="138">
        <f t="shared" ca="1" si="280"/>
        <v>1</v>
      </c>
    </row>
    <row r="17947" spans="52:54" ht="15.75" customHeight="1">
      <c r="AZ17947" s="138">
        <f t="shared" ca="1" si="278"/>
        <v>146000</v>
      </c>
      <c r="BA17947" s="138">
        <f t="shared" ca="1" si="279"/>
        <v>145999</v>
      </c>
      <c r="BB17947" s="138">
        <f t="shared" ca="1" si="280"/>
        <v>1</v>
      </c>
    </row>
    <row r="17948" spans="52:54" ht="15.75" customHeight="1">
      <c r="AZ17948" s="138">
        <f t="shared" ca="1" si="278"/>
        <v>388000</v>
      </c>
      <c r="BA17948" s="138">
        <f t="shared" ca="1" si="279"/>
        <v>387999</v>
      </c>
      <c r="BB17948" s="138">
        <f t="shared" ca="1" si="280"/>
        <v>1</v>
      </c>
    </row>
    <row r="17949" spans="52:54" ht="15.75" customHeight="1">
      <c r="AZ17949" s="138">
        <f t="shared" ca="1" si="278"/>
        <v>329000</v>
      </c>
      <c r="BA17949" s="138">
        <f t="shared" ca="1" si="279"/>
        <v>328999</v>
      </c>
      <c r="BB17949" s="138">
        <f t="shared" ca="1" si="280"/>
        <v>1</v>
      </c>
    </row>
    <row r="17950" spans="52:54" ht="15.75" customHeight="1">
      <c r="AZ17950" s="138">
        <f t="shared" ca="1" si="278"/>
        <v>213000</v>
      </c>
      <c r="BA17950" s="138">
        <f t="shared" ca="1" si="279"/>
        <v>212999</v>
      </c>
      <c r="BB17950" s="138">
        <f t="shared" ca="1" si="280"/>
        <v>1</v>
      </c>
    </row>
    <row r="17951" spans="52:54" ht="15.75" customHeight="1">
      <c r="AZ17951" s="138">
        <f t="shared" ca="1" si="278"/>
        <v>269000</v>
      </c>
      <c r="BA17951" s="138">
        <f t="shared" ca="1" si="279"/>
        <v>268999</v>
      </c>
      <c r="BB17951" s="138">
        <f t="shared" ca="1" si="280"/>
        <v>1</v>
      </c>
    </row>
    <row r="17952" spans="52:54" ht="15.75" customHeight="1">
      <c r="AZ17952" s="138">
        <f t="shared" ca="1" si="278"/>
        <v>199000</v>
      </c>
      <c r="BA17952" s="138">
        <f t="shared" ca="1" si="279"/>
        <v>198999</v>
      </c>
      <c r="BB17952" s="138">
        <f t="shared" ca="1" si="280"/>
        <v>1</v>
      </c>
    </row>
    <row r="17953" spans="52:54" ht="15.75" customHeight="1">
      <c r="AZ17953" s="138">
        <f t="shared" ca="1" si="278"/>
        <v>312000</v>
      </c>
      <c r="BA17953" s="138">
        <f t="shared" ca="1" si="279"/>
        <v>311999</v>
      </c>
      <c r="BB17953" s="138">
        <f t="shared" ca="1" si="280"/>
        <v>1</v>
      </c>
    </row>
    <row r="17954" spans="52:54" ht="15.75" customHeight="1">
      <c r="AZ17954" s="138">
        <f t="shared" ca="1" si="278"/>
        <v>233000</v>
      </c>
      <c r="BA17954" s="138">
        <f t="shared" ca="1" si="279"/>
        <v>232999</v>
      </c>
      <c r="BB17954" s="138">
        <f t="shared" ca="1" si="280"/>
        <v>1</v>
      </c>
    </row>
    <row r="17955" spans="52:54" ht="15.75" customHeight="1">
      <c r="AZ17955" s="138">
        <f t="shared" ca="1" si="278"/>
        <v>272000</v>
      </c>
      <c r="BA17955" s="138">
        <f t="shared" ca="1" si="279"/>
        <v>271999</v>
      </c>
      <c r="BB17955" s="138">
        <f t="shared" ca="1" si="280"/>
        <v>1</v>
      </c>
    </row>
    <row r="17956" spans="52:54" ht="15.75" customHeight="1">
      <c r="AZ17956" s="138">
        <f t="shared" ca="1" si="278"/>
        <v>368000</v>
      </c>
      <c r="BA17956" s="138">
        <f t="shared" ca="1" si="279"/>
        <v>367999</v>
      </c>
      <c r="BB17956" s="138">
        <f t="shared" ca="1" si="280"/>
        <v>1</v>
      </c>
    </row>
    <row r="17957" spans="52:54" ht="15.75" customHeight="1">
      <c r="AZ17957" s="138">
        <f t="shared" ca="1" si="278"/>
        <v>391000</v>
      </c>
      <c r="BA17957" s="138">
        <f t="shared" ca="1" si="279"/>
        <v>390999</v>
      </c>
      <c r="BB17957" s="138">
        <f t="shared" ca="1" si="280"/>
        <v>1</v>
      </c>
    </row>
    <row r="17958" spans="52:54" ht="15.75" customHeight="1">
      <c r="AZ17958" s="138">
        <f t="shared" ca="1" si="278"/>
        <v>189000</v>
      </c>
      <c r="BA17958" s="138">
        <f t="shared" ca="1" si="279"/>
        <v>188999</v>
      </c>
      <c r="BB17958" s="138">
        <f t="shared" ca="1" si="280"/>
        <v>1</v>
      </c>
    </row>
    <row r="17959" spans="52:54" ht="15.75" customHeight="1">
      <c r="AZ17959" s="138">
        <f t="shared" ca="1" si="278"/>
        <v>230000</v>
      </c>
      <c r="BA17959" s="138">
        <f t="shared" ca="1" si="279"/>
        <v>229999</v>
      </c>
      <c r="BB17959" s="138">
        <f t="shared" ca="1" si="280"/>
        <v>1</v>
      </c>
    </row>
    <row r="17960" spans="52:54" ht="15.75" customHeight="1">
      <c r="AZ17960" s="138">
        <f t="shared" ca="1" si="278"/>
        <v>346000</v>
      </c>
      <c r="BA17960" s="138">
        <f t="shared" ca="1" si="279"/>
        <v>345999</v>
      </c>
      <c r="BB17960" s="138">
        <f t="shared" ca="1" si="280"/>
        <v>1</v>
      </c>
    </row>
    <row r="17961" spans="52:54" ht="15.75" customHeight="1">
      <c r="AZ17961" s="138">
        <f t="shared" ca="1" si="278"/>
        <v>370000</v>
      </c>
      <c r="BA17961" s="138">
        <f t="shared" ca="1" si="279"/>
        <v>369999</v>
      </c>
      <c r="BB17961" s="138">
        <f t="shared" ca="1" si="280"/>
        <v>1</v>
      </c>
    </row>
    <row r="17962" spans="52:54" ht="15.75" customHeight="1">
      <c r="AZ17962" s="138">
        <f t="shared" ca="1" si="278"/>
        <v>249000</v>
      </c>
      <c r="BA17962" s="138">
        <f t="shared" ca="1" si="279"/>
        <v>248999</v>
      </c>
      <c r="BB17962" s="138">
        <f t="shared" ca="1" si="280"/>
        <v>1</v>
      </c>
    </row>
    <row r="17963" spans="52:54" ht="15.75" customHeight="1">
      <c r="AZ17963" s="138">
        <f t="shared" ca="1" si="278"/>
        <v>398000</v>
      </c>
      <c r="BA17963" s="138">
        <f t="shared" ca="1" si="279"/>
        <v>397999</v>
      </c>
      <c r="BB17963" s="138">
        <f t="shared" ca="1" si="280"/>
        <v>1</v>
      </c>
    </row>
    <row r="17964" spans="52:54" ht="15.75" customHeight="1">
      <c r="AZ17964" s="138">
        <f t="shared" ca="1" si="278"/>
        <v>139000</v>
      </c>
      <c r="BA17964" s="138">
        <f t="shared" ca="1" si="279"/>
        <v>138999</v>
      </c>
      <c r="BB17964" s="138">
        <f t="shared" ca="1" si="280"/>
        <v>1</v>
      </c>
    </row>
    <row r="17965" spans="52:54" ht="15.75" customHeight="1">
      <c r="AZ17965" s="138">
        <f t="shared" ca="1" si="278"/>
        <v>238000</v>
      </c>
      <c r="BA17965" s="138">
        <f t="shared" ca="1" si="279"/>
        <v>237999</v>
      </c>
      <c r="BB17965" s="138">
        <f t="shared" ca="1" si="280"/>
        <v>1</v>
      </c>
    </row>
    <row r="17966" spans="52:54" ht="15.75" customHeight="1">
      <c r="AZ17966" s="138">
        <f t="shared" ca="1" si="278"/>
        <v>191000</v>
      </c>
      <c r="BA17966" s="138">
        <f t="shared" ca="1" si="279"/>
        <v>190999</v>
      </c>
      <c r="BB17966" s="138">
        <f t="shared" ca="1" si="280"/>
        <v>1</v>
      </c>
    </row>
    <row r="17967" spans="52:54" ht="15.75" customHeight="1">
      <c r="AZ17967" s="138">
        <f t="shared" ca="1" si="278"/>
        <v>311000</v>
      </c>
      <c r="BA17967" s="138">
        <f t="shared" ca="1" si="279"/>
        <v>310999</v>
      </c>
      <c r="BB17967" s="138">
        <f t="shared" ca="1" si="280"/>
        <v>1</v>
      </c>
    </row>
    <row r="17968" spans="52:54" ht="15.75" customHeight="1">
      <c r="AZ17968" s="138">
        <f t="shared" ca="1" si="278"/>
        <v>150000</v>
      </c>
      <c r="BA17968" s="138">
        <f t="shared" ca="1" si="279"/>
        <v>149999</v>
      </c>
      <c r="BB17968" s="138">
        <f t="shared" ca="1" si="280"/>
        <v>1</v>
      </c>
    </row>
    <row r="17969" spans="52:54" ht="15.75" customHeight="1">
      <c r="AZ17969" s="138">
        <f t="shared" ca="1" si="278"/>
        <v>368000</v>
      </c>
      <c r="BA17969" s="138">
        <f t="shared" ca="1" si="279"/>
        <v>367999</v>
      </c>
      <c r="BB17969" s="138">
        <f t="shared" ca="1" si="280"/>
        <v>1</v>
      </c>
    </row>
    <row r="17970" spans="52:54" ht="15.75" customHeight="1">
      <c r="AZ17970" s="138">
        <f t="shared" ca="1" si="278"/>
        <v>324000</v>
      </c>
      <c r="BA17970" s="138">
        <f t="shared" ca="1" si="279"/>
        <v>323999</v>
      </c>
      <c r="BB17970" s="138">
        <f t="shared" ca="1" si="280"/>
        <v>1</v>
      </c>
    </row>
    <row r="17971" spans="52:54" ht="15.75" customHeight="1">
      <c r="AZ17971" s="138">
        <f t="shared" ca="1" si="278"/>
        <v>372000</v>
      </c>
      <c r="BA17971" s="138">
        <f t="shared" ca="1" si="279"/>
        <v>371999</v>
      </c>
      <c r="BB17971" s="138">
        <f t="shared" ca="1" si="280"/>
        <v>1</v>
      </c>
    </row>
    <row r="17972" spans="52:54" ht="15.75" customHeight="1">
      <c r="AZ17972" s="138">
        <f t="shared" ca="1" si="278"/>
        <v>318000</v>
      </c>
      <c r="BA17972" s="138">
        <f t="shared" ca="1" si="279"/>
        <v>317999</v>
      </c>
      <c r="BB17972" s="138">
        <f t="shared" ca="1" si="280"/>
        <v>1</v>
      </c>
    </row>
    <row r="17973" spans="52:54" ht="15.75" customHeight="1">
      <c r="AZ17973" s="138">
        <f t="shared" ca="1" si="278"/>
        <v>210000</v>
      </c>
      <c r="BA17973" s="138">
        <f t="shared" ca="1" si="279"/>
        <v>209999</v>
      </c>
      <c r="BB17973" s="138">
        <f t="shared" ca="1" si="280"/>
        <v>1</v>
      </c>
    </row>
    <row r="17974" spans="52:54" ht="15.75" customHeight="1">
      <c r="AZ17974" s="138">
        <f t="shared" ca="1" si="278"/>
        <v>284000</v>
      </c>
      <c r="BA17974" s="138">
        <f t="shared" ca="1" si="279"/>
        <v>283999</v>
      </c>
      <c r="BB17974" s="138">
        <f t="shared" ca="1" si="280"/>
        <v>1</v>
      </c>
    </row>
    <row r="17975" spans="52:54" ht="15.75" customHeight="1">
      <c r="AZ17975" s="138">
        <f t="shared" ca="1" si="278"/>
        <v>387000</v>
      </c>
      <c r="BA17975" s="138">
        <f t="shared" ca="1" si="279"/>
        <v>386999</v>
      </c>
      <c r="BB17975" s="138">
        <f t="shared" ca="1" si="280"/>
        <v>1</v>
      </c>
    </row>
    <row r="17976" spans="52:54" ht="15.75" customHeight="1">
      <c r="AZ17976" s="138">
        <f t="shared" ca="1" si="278"/>
        <v>321000</v>
      </c>
      <c r="BA17976" s="138">
        <f t="shared" ca="1" si="279"/>
        <v>320999</v>
      </c>
      <c r="BB17976" s="138">
        <f t="shared" ca="1" si="280"/>
        <v>1</v>
      </c>
    </row>
    <row r="17977" spans="52:54" ht="15.75" customHeight="1">
      <c r="AZ17977" s="138">
        <f t="shared" ca="1" si="278"/>
        <v>231000</v>
      </c>
      <c r="BA17977" s="138">
        <f t="shared" ca="1" si="279"/>
        <v>230999</v>
      </c>
      <c r="BB17977" s="138">
        <f t="shared" ca="1" si="280"/>
        <v>1</v>
      </c>
    </row>
    <row r="17978" spans="52:54" ht="15.75" customHeight="1">
      <c r="AZ17978" s="138">
        <f t="shared" ca="1" si="278"/>
        <v>270000</v>
      </c>
      <c r="BA17978" s="138">
        <f t="shared" ca="1" si="279"/>
        <v>269999</v>
      </c>
      <c r="BB17978" s="138">
        <f t="shared" ca="1" si="280"/>
        <v>1</v>
      </c>
    </row>
    <row r="17979" spans="52:54" ht="15.75" customHeight="1">
      <c r="AZ17979" s="138">
        <f t="shared" ca="1" si="278"/>
        <v>125000</v>
      </c>
      <c r="BA17979" s="138">
        <f t="shared" ca="1" si="279"/>
        <v>124999</v>
      </c>
      <c r="BB17979" s="138">
        <f t="shared" ca="1" si="280"/>
        <v>1</v>
      </c>
    </row>
    <row r="17980" spans="52:54" ht="15.75" customHeight="1">
      <c r="AZ17980" s="138">
        <f t="shared" ca="1" si="278"/>
        <v>246000</v>
      </c>
      <c r="BA17980" s="138">
        <f t="shared" ca="1" si="279"/>
        <v>245999</v>
      </c>
      <c r="BB17980" s="138">
        <f t="shared" ca="1" si="280"/>
        <v>1</v>
      </c>
    </row>
    <row r="17981" spans="52:54" ht="15.75" customHeight="1">
      <c r="AZ17981" s="138">
        <f t="shared" ca="1" si="278"/>
        <v>236000</v>
      </c>
      <c r="BA17981" s="138">
        <f t="shared" ca="1" si="279"/>
        <v>235999</v>
      </c>
      <c r="BB17981" s="138">
        <f t="shared" ca="1" si="280"/>
        <v>1</v>
      </c>
    </row>
    <row r="17982" spans="52:54" ht="15.75" customHeight="1">
      <c r="AZ17982" s="138">
        <f t="shared" ca="1" si="278"/>
        <v>186000</v>
      </c>
      <c r="BA17982" s="138">
        <f t="shared" ca="1" si="279"/>
        <v>185999</v>
      </c>
      <c r="BB17982" s="138">
        <f t="shared" ca="1" si="280"/>
        <v>1</v>
      </c>
    </row>
    <row r="17983" spans="52:54" ht="15.75" customHeight="1">
      <c r="AZ17983" s="138">
        <f t="shared" ca="1" si="278"/>
        <v>287000</v>
      </c>
      <c r="BA17983" s="138">
        <f t="shared" ca="1" si="279"/>
        <v>286999</v>
      </c>
      <c r="BB17983" s="138">
        <f t="shared" ca="1" si="280"/>
        <v>1</v>
      </c>
    </row>
    <row r="17984" spans="52:54" ht="15.75" customHeight="1">
      <c r="AZ17984" s="138">
        <f t="shared" ca="1" si="278"/>
        <v>153000</v>
      </c>
      <c r="BA17984" s="138">
        <f t="shared" ca="1" si="279"/>
        <v>152999</v>
      </c>
      <c r="BB17984" s="138">
        <f t="shared" ca="1" si="280"/>
        <v>1</v>
      </c>
    </row>
    <row r="17985" spans="52:54" ht="15.75" customHeight="1">
      <c r="AZ17985" s="138">
        <f t="shared" ca="1" si="278"/>
        <v>381000</v>
      </c>
      <c r="BA17985" s="138">
        <f t="shared" ca="1" si="279"/>
        <v>380999</v>
      </c>
      <c r="BB17985" s="138">
        <f t="shared" ca="1" si="280"/>
        <v>1</v>
      </c>
    </row>
    <row r="17986" spans="52:54" ht="15.75" customHeight="1">
      <c r="AZ17986" s="138">
        <f t="shared" ca="1" si="278"/>
        <v>224000</v>
      </c>
      <c r="BA17986" s="138">
        <f t="shared" ca="1" si="279"/>
        <v>223999</v>
      </c>
      <c r="BB17986" s="138">
        <f t="shared" ca="1" si="280"/>
        <v>1</v>
      </c>
    </row>
    <row r="17987" spans="52:54" ht="15.75" customHeight="1">
      <c r="AZ17987" s="138">
        <f t="shared" ca="1" si="278"/>
        <v>399000</v>
      </c>
      <c r="BA17987" s="138">
        <f t="shared" ca="1" si="279"/>
        <v>398999</v>
      </c>
      <c r="BB17987" s="138">
        <f t="shared" ca="1" si="280"/>
        <v>1</v>
      </c>
    </row>
    <row r="17988" spans="52:54" ht="15.75" customHeight="1">
      <c r="AZ17988" s="138">
        <f t="shared" ca="1" si="278"/>
        <v>287000</v>
      </c>
      <c r="BA17988" s="138">
        <f t="shared" ca="1" si="279"/>
        <v>286999</v>
      </c>
      <c r="BB17988" s="138">
        <f t="shared" ca="1" si="280"/>
        <v>1</v>
      </c>
    </row>
    <row r="17989" spans="52:54" ht="15.75" customHeight="1">
      <c r="AZ17989" s="138">
        <f t="shared" ca="1" si="278"/>
        <v>238000</v>
      </c>
      <c r="BA17989" s="138">
        <f t="shared" ca="1" si="279"/>
        <v>237999</v>
      </c>
      <c r="BB17989" s="138">
        <f t="shared" ca="1" si="280"/>
        <v>1</v>
      </c>
    </row>
    <row r="17990" spans="52:54" ht="15.75" customHeight="1">
      <c r="AZ17990" s="138">
        <f t="shared" ca="1" si="278"/>
        <v>305000</v>
      </c>
      <c r="BA17990" s="138">
        <f t="shared" ca="1" si="279"/>
        <v>304999</v>
      </c>
      <c r="BB17990" s="138">
        <f t="shared" ca="1" si="280"/>
        <v>1</v>
      </c>
    </row>
    <row r="17991" spans="52:54" ht="15.75" customHeight="1">
      <c r="AZ17991" s="138">
        <f t="shared" ca="1" si="278"/>
        <v>360000</v>
      </c>
      <c r="BA17991" s="138">
        <f t="shared" ca="1" si="279"/>
        <v>359999</v>
      </c>
      <c r="BB17991" s="138">
        <f t="shared" ca="1" si="280"/>
        <v>1</v>
      </c>
    </row>
    <row r="17992" spans="52:54" ht="15.75" customHeight="1">
      <c r="AZ17992" s="138">
        <f t="shared" ca="1" si="278"/>
        <v>199000</v>
      </c>
      <c r="BA17992" s="138">
        <f t="shared" ca="1" si="279"/>
        <v>198999</v>
      </c>
      <c r="BB17992" s="138">
        <f t="shared" ca="1" si="280"/>
        <v>1</v>
      </c>
    </row>
    <row r="17993" spans="52:54" ht="15.75" customHeight="1">
      <c r="AZ17993" s="138">
        <f t="shared" ca="1" si="278"/>
        <v>106000</v>
      </c>
      <c r="BA17993" s="138">
        <f t="shared" ca="1" si="279"/>
        <v>105999</v>
      </c>
      <c r="BB17993" s="138">
        <f t="shared" ca="1" si="280"/>
        <v>1</v>
      </c>
    </row>
    <row r="17994" spans="52:54" ht="15.75" customHeight="1">
      <c r="AZ17994" s="138">
        <f t="shared" ca="1" si="278"/>
        <v>189000</v>
      </c>
      <c r="BA17994" s="138">
        <f t="shared" ca="1" si="279"/>
        <v>188999</v>
      </c>
      <c r="BB17994" s="138">
        <f t="shared" ca="1" si="280"/>
        <v>1</v>
      </c>
    </row>
    <row r="17995" spans="52:54" ht="15.75" customHeight="1">
      <c r="AZ17995" s="138">
        <f t="shared" ca="1" si="278"/>
        <v>305000</v>
      </c>
      <c r="BA17995" s="138">
        <f t="shared" ca="1" si="279"/>
        <v>304999</v>
      </c>
      <c r="BB17995" s="138">
        <f t="shared" ca="1" si="280"/>
        <v>1</v>
      </c>
    </row>
    <row r="17996" spans="52:54" ht="15.75" customHeight="1">
      <c r="AZ17996" s="138">
        <f t="shared" ca="1" si="278"/>
        <v>246000</v>
      </c>
      <c r="BA17996" s="138">
        <f t="shared" ca="1" si="279"/>
        <v>245999</v>
      </c>
      <c r="BB17996" s="138">
        <f t="shared" ca="1" si="280"/>
        <v>1</v>
      </c>
    </row>
    <row r="17997" spans="52:54" ht="15.75" customHeight="1">
      <c r="AZ17997" s="138">
        <f t="shared" ca="1" si="278"/>
        <v>178000</v>
      </c>
      <c r="BA17997" s="138">
        <f t="shared" ca="1" si="279"/>
        <v>177999</v>
      </c>
      <c r="BB17997" s="138">
        <f t="shared" ca="1" si="280"/>
        <v>1</v>
      </c>
    </row>
    <row r="17998" spans="52:54" ht="15.75" customHeight="1">
      <c r="AZ17998" s="138">
        <f t="shared" ca="1" si="278"/>
        <v>224000</v>
      </c>
      <c r="BA17998" s="138">
        <f t="shared" ca="1" si="279"/>
        <v>223999</v>
      </c>
      <c r="BB17998" s="138">
        <f t="shared" ca="1" si="280"/>
        <v>1</v>
      </c>
    </row>
    <row r="17999" spans="52:54" ht="15.75" customHeight="1">
      <c r="AZ17999" s="138">
        <f t="shared" ca="1" si="278"/>
        <v>144000</v>
      </c>
      <c r="BA17999" s="138">
        <f t="shared" ca="1" si="279"/>
        <v>143999</v>
      </c>
      <c r="BB17999" s="138">
        <f t="shared" ca="1" si="280"/>
        <v>1</v>
      </c>
    </row>
    <row r="18000" spans="52:54" ht="15.75" customHeight="1">
      <c r="AZ18000" s="138">
        <f t="shared" ca="1" si="278"/>
        <v>362000</v>
      </c>
      <c r="BA18000" s="138">
        <f t="shared" ca="1" si="279"/>
        <v>361999</v>
      </c>
      <c r="BB18000" s="138">
        <f t="shared" ca="1" si="280"/>
        <v>1</v>
      </c>
    </row>
    <row r="18001" spans="52:54" ht="15.75" customHeight="1">
      <c r="AZ18001" s="138">
        <f t="shared" ca="1" si="278"/>
        <v>214000</v>
      </c>
      <c r="BA18001" s="138">
        <f t="shared" ca="1" si="279"/>
        <v>213999</v>
      </c>
      <c r="BB18001" s="138">
        <f t="shared" ca="1" si="280"/>
        <v>1</v>
      </c>
    </row>
    <row r="18002" spans="52:54" ht="15.75" customHeight="1">
      <c r="AZ18002" s="138">
        <f t="shared" ca="1" si="278"/>
        <v>327000</v>
      </c>
      <c r="BA18002" s="138">
        <f t="shared" ca="1" si="279"/>
        <v>326999</v>
      </c>
      <c r="BB18002" s="138">
        <f t="shared" ca="1" si="280"/>
        <v>1</v>
      </c>
    </row>
    <row r="18003" spans="52:54" ht="15.75" customHeight="1">
      <c r="AZ18003" s="138">
        <f t="shared" ca="1" si="278"/>
        <v>244000</v>
      </c>
      <c r="BA18003" s="138">
        <f t="shared" ca="1" si="279"/>
        <v>243999</v>
      </c>
      <c r="BB18003" s="138">
        <f t="shared" ca="1" si="280"/>
        <v>1</v>
      </c>
    </row>
    <row r="18004" spans="52:54" ht="15.75" customHeight="1">
      <c r="AZ18004" s="138">
        <f t="shared" ca="1" si="278"/>
        <v>253000</v>
      </c>
      <c r="BA18004" s="138">
        <f t="shared" ca="1" si="279"/>
        <v>252999</v>
      </c>
      <c r="BB18004" s="138">
        <f t="shared" ca="1" si="280"/>
        <v>1</v>
      </c>
    </row>
    <row r="18005" spans="52:54" ht="15.75" customHeight="1">
      <c r="AZ18005" s="138">
        <f t="shared" ca="1" si="278"/>
        <v>223000</v>
      </c>
      <c r="BA18005" s="138">
        <f t="shared" ca="1" si="279"/>
        <v>222999</v>
      </c>
      <c r="BB18005" s="138">
        <f t="shared" ca="1" si="280"/>
        <v>1</v>
      </c>
    </row>
    <row r="18006" spans="52:54" ht="15.75" customHeight="1">
      <c r="AZ18006" s="138">
        <f t="shared" ca="1" si="278"/>
        <v>111000</v>
      </c>
      <c r="BA18006" s="138">
        <f t="shared" ca="1" si="279"/>
        <v>110999</v>
      </c>
      <c r="BB18006" s="138">
        <f t="shared" ca="1" si="280"/>
        <v>1</v>
      </c>
    </row>
    <row r="18007" spans="52:54" ht="15.75" customHeight="1">
      <c r="AZ18007" s="138">
        <f t="shared" ca="1" si="278"/>
        <v>275000</v>
      </c>
      <c r="BA18007" s="138">
        <f t="shared" ca="1" si="279"/>
        <v>274999</v>
      </c>
      <c r="BB18007" s="138">
        <f t="shared" ca="1" si="280"/>
        <v>1</v>
      </c>
    </row>
    <row r="18008" spans="52:54" ht="15.75" customHeight="1">
      <c r="AZ18008" s="138">
        <f t="shared" ca="1" si="278"/>
        <v>308000</v>
      </c>
      <c r="BA18008" s="138">
        <f t="shared" ca="1" si="279"/>
        <v>307999</v>
      </c>
      <c r="BB18008" s="138">
        <f t="shared" ca="1" si="280"/>
        <v>1</v>
      </c>
    </row>
    <row r="18009" spans="52:54" ht="15.75" customHeight="1">
      <c r="AZ18009" s="138">
        <f t="shared" ca="1" si="278"/>
        <v>365000</v>
      </c>
      <c r="BA18009" s="138">
        <f t="shared" ca="1" si="279"/>
        <v>364999</v>
      </c>
      <c r="BB18009" s="138">
        <f t="shared" ca="1" si="280"/>
        <v>1</v>
      </c>
    </row>
    <row r="18010" spans="52:54" ht="15.75" customHeight="1">
      <c r="AZ18010" s="138">
        <f t="shared" ca="1" si="278"/>
        <v>134000</v>
      </c>
      <c r="BA18010" s="138">
        <f t="shared" ca="1" si="279"/>
        <v>133999</v>
      </c>
      <c r="BB18010" s="138">
        <f t="shared" ca="1" si="280"/>
        <v>1</v>
      </c>
    </row>
    <row r="18011" spans="52:54" ht="15.75" customHeight="1">
      <c r="AZ18011" s="138">
        <f t="shared" ca="1" si="278"/>
        <v>164000</v>
      </c>
      <c r="BA18011" s="138">
        <f t="shared" ca="1" si="279"/>
        <v>163999</v>
      </c>
      <c r="BB18011" s="138">
        <f t="shared" ca="1" si="280"/>
        <v>1</v>
      </c>
    </row>
    <row r="18012" spans="52:54" ht="15.75" customHeight="1">
      <c r="AZ18012" s="138">
        <f t="shared" ca="1" si="278"/>
        <v>239000</v>
      </c>
      <c r="BA18012" s="138">
        <f t="shared" ca="1" si="279"/>
        <v>238999</v>
      </c>
      <c r="BB18012" s="138">
        <f t="shared" ca="1" si="280"/>
        <v>1</v>
      </c>
    </row>
    <row r="18013" spans="52:54" ht="15.75" customHeight="1">
      <c r="AZ18013" s="138">
        <f t="shared" ca="1" si="278"/>
        <v>209000</v>
      </c>
      <c r="BA18013" s="138">
        <f t="shared" ca="1" si="279"/>
        <v>208999</v>
      </c>
      <c r="BB18013" s="138">
        <f t="shared" ca="1" si="280"/>
        <v>1</v>
      </c>
    </row>
    <row r="18014" spans="52:54" ht="15.75" customHeight="1">
      <c r="AZ18014" s="138">
        <f t="shared" ca="1" si="278"/>
        <v>218000</v>
      </c>
      <c r="BA18014" s="138">
        <f t="shared" ca="1" si="279"/>
        <v>217999</v>
      </c>
      <c r="BB18014" s="138">
        <f t="shared" ca="1" si="280"/>
        <v>1</v>
      </c>
    </row>
    <row r="18015" spans="52:54" ht="15.75" customHeight="1">
      <c r="AZ18015" s="138">
        <f t="shared" ca="1" si="278"/>
        <v>286000</v>
      </c>
      <c r="BA18015" s="138">
        <f t="shared" ca="1" si="279"/>
        <v>285999</v>
      </c>
      <c r="BB18015" s="138">
        <f t="shared" ca="1" si="280"/>
        <v>1</v>
      </c>
    </row>
    <row r="18016" spans="52:54" ht="15.75" customHeight="1">
      <c r="AZ18016" s="138">
        <f t="shared" ca="1" si="278"/>
        <v>340000</v>
      </c>
      <c r="BA18016" s="138">
        <f t="shared" ca="1" si="279"/>
        <v>339999</v>
      </c>
      <c r="BB18016" s="138">
        <f t="shared" ca="1" si="280"/>
        <v>1</v>
      </c>
    </row>
    <row r="18017" spans="52:54" ht="15.75" customHeight="1">
      <c r="AZ18017" s="138">
        <f t="shared" ca="1" si="278"/>
        <v>278000</v>
      </c>
      <c r="BA18017" s="138">
        <f t="shared" ca="1" si="279"/>
        <v>277999</v>
      </c>
      <c r="BB18017" s="138">
        <f t="shared" ca="1" si="280"/>
        <v>1</v>
      </c>
    </row>
    <row r="18018" spans="52:54" ht="15.75" customHeight="1">
      <c r="AZ18018" s="138">
        <f t="shared" ca="1" si="278"/>
        <v>230000</v>
      </c>
      <c r="BA18018" s="138">
        <f t="shared" ca="1" si="279"/>
        <v>229999</v>
      </c>
      <c r="BB18018" s="138">
        <f t="shared" ca="1" si="280"/>
        <v>1</v>
      </c>
    </row>
    <row r="18019" spans="52:54" ht="15.75" customHeight="1">
      <c r="AZ18019" s="138">
        <f t="shared" ca="1" si="278"/>
        <v>250000</v>
      </c>
      <c r="BA18019" s="138">
        <f t="shared" ca="1" si="279"/>
        <v>249999</v>
      </c>
      <c r="BB18019" s="138">
        <f t="shared" ca="1" si="280"/>
        <v>1</v>
      </c>
    </row>
    <row r="18020" spans="52:54" ht="15.75" customHeight="1">
      <c r="AZ18020" s="138">
        <f t="shared" ca="1" si="278"/>
        <v>211000</v>
      </c>
      <c r="BA18020" s="138">
        <f t="shared" ca="1" si="279"/>
        <v>210999</v>
      </c>
      <c r="BB18020" s="138">
        <f t="shared" ca="1" si="280"/>
        <v>1</v>
      </c>
    </row>
    <row r="18021" spans="52:54" ht="15.75" customHeight="1">
      <c r="AZ18021" s="138">
        <f t="shared" ca="1" si="278"/>
        <v>314000</v>
      </c>
      <c r="BA18021" s="138">
        <f t="shared" ca="1" si="279"/>
        <v>313999</v>
      </c>
      <c r="BB18021" s="138">
        <f t="shared" ca="1" si="280"/>
        <v>1</v>
      </c>
    </row>
    <row r="18022" spans="52:54" ht="15.75" customHeight="1">
      <c r="AZ18022" s="138">
        <f t="shared" ca="1" si="278"/>
        <v>174000</v>
      </c>
      <c r="BA18022" s="138">
        <f t="shared" ca="1" si="279"/>
        <v>173999</v>
      </c>
      <c r="BB18022" s="138">
        <f t="shared" ca="1" si="280"/>
        <v>1</v>
      </c>
    </row>
    <row r="18023" spans="52:54" ht="15.75" customHeight="1">
      <c r="AZ18023" s="138">
        <f t="shared" ca="1" si="278"/>
        <v>390000</v>
      </c>
      <c r="BA18023" s="138">
        <f t="shared" ca="1" si="279"/>
        <v>389999</v>
      </c>
      <c r="BB18023" s="138">
        <f t="shared" ca="1" si="280"/>
        <v>1</v>
      </c>
    </row>
    <row r="18024" spans="52:54" ht="15.75" customHeight="1">
      <c r="AZ18024" s="138">
        <f t="shared" ca="1" si="278"/>
        <v>158000</v>
      </c>
      <c r="BA18024" s="138">
        <f t="shared" ca="1" si="279"/>
        <v>157999</v>
      </c>
      <c r="BB18024" s="138">
        <f t="shared" ca="1" si="280"/>
        <v>1</v>
      </c>
    </row>
    <row r="18025" spans="52:54" ht="15.75" customHeight="1">
      <c r="AZ18025" s="138">
        <f t="shared" ca="1" si="278"/>
        <v>301000</v>
      </c>
      <c r="BA18025" s="138">
        <f t="shared" ca="1" si="279"/>
        <v>300999</v>
      </c>
      <c r="BB18025" s="138">
        <f t="shared" ca="1" si="280"/>
        <v>1</v>
      </c>
    </row>
    <row r="18026" spans="52:54" ht="15.75" customHeight="1">
      <c r="AZ18026" s="138">
        <f t="shared" ca="1" si="278"/>
        <v>217000</v>
      </c>
      <c r="BA18026" s="138">
        <f t="shared" ca="1" si="279"/>
        <v>216999</v>
      </c>
      <c r="BB18026" s="138">
        <f t="shared" ca="1" si="280"/>
        <v>1</v>
      </c>
    </row>
    <row r="18027" spans="52:54" ht="15.75" customHeight="1">
      <c r="AZ18027" s="138">
        <f t="shared" ca="1" si="278"/>
        <v>209000</v>
      </c>
      <c r="BA18027" s="138">
        <f t="shared" ca="1" si="279"/>
        <v>208999</v>
      </c>
      <c r="BB18027" s="138">
        <f t="shared" ca="1" si="280"/>
        <v>1</v>
      </c>
    </row>
    <row r="18028" spans="52:54" ht="15.75" customHeight="1">
      <c r="AZ18028" s="138">
        <f t="shared" ca="1" si="278"/>
        <v>115000</v>
      </c>
      <c r="BA18028" s="138">
        <f t="shared" ca="1" si="279"/>
        <v>114999</v>
      </c>
      <c r="BB18028" s="138">
        <f t="shared" ca="1" si="280"/>
        <v>1</v>
      </c>
    </row>
    <row r="18029" spans="52:54" ht="15.75" customHeight="1">
      <c r="AZ18029" s="138">
        <f t="shared" ca="1" si="278"/>
        <v>385000</v>
      </c>
      <c r="BA18029" s="138">
        <f t="shared" ca="1" si="279"/>
        <v>384999</v>
      </c>
      <c r="BB18029" s="138">
        <f t="shared" ca="1" si="280"/>
        <v>1</v>
      </c>
    </row>
    <row r="18030" spans="52:54" ht="15.75" customHeight="1">
      <c r="AZ18030" s="138">
        <f t="shared" ca="1" si="278"/>
        <v>370000</v>
      </c>
      <c r="BA18030" s="138">
        <f t="shared" ca="1" si="279"/>
        <v>369999</v>
      </c>
      <c r="BB18030" s="138">
        <f t="shared" ca="1" si="280"/>
        <v>1</v>
      </c>
    </row>
    <row r="18031" spans="52:54" ht="15.75" customHeight="1">
      <c r="AZ18031" s="138">
        <f t="shared" ca="1" si="278"/>
        <v>117000</v>
      </c>
      <c r="BA18031" s="138">
        <f t="shared" ca="1" si="279"/>
        <v>116999</v>
      </c>
      <c r="BB18031" s="138">
        <f t="shared" ca="1" si="280"/>
        <v>1</v>
      </c>
    </row>
    <row r="18032" spans="52:54" ht="15.75" customHeight="1">
      <c r="AZ18032" s="138">
        <f t="shared" ca="1" si="278"/>
        <v>378000</v>
      </c>
      <c r="BA18032" s="138">
        <f t="shared" ca="1" si="279"/>
        <v>377999</v>
      </c>
      <c r="BB18032" s="138">
        <f t="shared" ca="1" si="280"/>
        <v>1</v>
      </c>
    </row>
    <row r="18033" spans="52:54" ht="15.75" customHeight="1">
      <c r="AZ18033" s="138">
        <f t="shared" ca="1" si="278"/>
        <v>171000</v>
      </c>
      <c r="BA18033" s="138">
        <f t="shared" ca="1" si="279"/>
        <v>170999</v>
      </c>
      <c r="BB18033" s="138">
        <f t="shared" ca="1" si="280"/>
        <v>1</v>
      </c>
    </row>
    <row r="18034" spans="52:54" ht="15.75" customHeight="1">
      <c r="AZ18034" s="138">
        <f t="shared" ca="1" si="278"/>
        <v>112000</v>
      </c>
      <c r="BA18034" s="138">
        <f t="shared" ca="1" si="279"/>
        <v>111999</v>
      </c>
      <c r="BB18034" s="138">
        <f t="shared" ca="1" si="280"/>
        <v>1</v>
      </c>
    </row>
    <row r="18035" spans="52:54" ht="15.75" customHeight="1">
      <c r="AZ18035" s="138">
        <f t="shared" ca="1" si="278"/>
        <v>135000</v>
      </c>
      <c r="BA18035" s="138">
        <f t="shared" ca="1" si="279"/>
        <v>134999</v>
      </c>
      <c r="BB18035" s="138">
        <f t="shared" ca="1" si="280"/>
        <v>1</v>
      </c>
    </row>
    <row r="18036" spans="52:54" ht="15.75" customHeight="1">
      <c r="AZ18036" s="138">
        <f t="shared" ca="1" si="278"/>
        <v>303000</v>
      </c>
      <c r="BA18036" s="138">
        <f t="shared" ca="1" si="279"/>
        <v>302999</v>
      </c>
      <c r="BB18036" s="138">
        <f t="shared" ca="1" si="280"/>
        <v>1</v>
      </c>
    </row>
    <row r="18037" spans="52:54" ht="15.75" customHeight="1">
      <c r="AZ18037" s="138">
        <f t="shared" ca="1" si="278"/>
        <v>322000</v>
      </c>
      <c r="BA18037" s="138">
        <f t="shared" ca="1" si="279"/>
        <v>321999</v>
      </c>
      <c r="BB18037" s="138">
        <f t="shared" ca="1" si="280"/>
        <v>1</v>
      </c>
    </row>
    <row r="18038" spans="52:54" ht="15.75" customHeight="1">
      <c r="AZ18038" s="138">
        <f t="shared" ca="1" si="278"/>
        <v>297000</v>
      </c>
      <c r="BA18038" s="138">
        <f t="shared" ca="1" si="279"/>
        <v>296999</v>
      </c>
      <c r="BB18038" s="138">
        <f t="shared" ca="1" si="280"/>
        <v>1</v>
      </c>
    </row>
    <row r="18039" spans="52:54" ht="15.75" customHeight="1">
      <c r="AZ18039" s="138">
        <f t="shared" ca="1" si="278"/>
        <v>221000</v>
      </c>
      <c r="BA18039" s="138">
        <f t="shared" ca="1" si="279"/>
        <v>220999</v>
      </c>
      <c r="BB18039" s="138">
        <f t="shared" ca="1" si="280"/>
        <v>1</v>
      </c>
    </row>
    <row r="18040" spans="52:54" ht="15.75" customHeight="1">
      <c r="AZ18040" s="138">
        <f t="shared" ca="1" si="278"/>
        <v>344000</v>
      </c>
      <c r="BA18040" s="138">
        <f t="shared" ca="1" si="279"/>
        <v>343999</v>
      </c>
      <c r="BB18040" s="138">
        <f t="shared" ca="1" si="280"/>
        <v>1</v>
      </c>
    </row>
    <row r="18041" spans="52:54" ht="15.75" customHeight="1">
      <c r="AZ18041" s="138">
        <f t="shared" ca="1" si="278"/>
        <v>157000</v>
      </c>
      <c r="BA18041" s="138">
        <f t="shared" ca="1" si="279"/>
        <v>156999</v>
      </c>
      <c r="BB18041" s="138">
        <f t="shared" ca="1" si="280"/>
        <v>1</v>
      </c>
    </row>
    <row r="18042" spans="52:54" ht="15.75" customHeight="1">
      <c r="AZ18042" s="138">
        <f t="shared" ca="1" si="278"/>
        <v>133000</v>
      </c>
      <c r="BA18042" s="138">
        <f t="shared" ca="1" si="279"/>
        <v>132999</v>
      </c>
      <c r="BB18042" s="138">
        <f t="shared" ca="1" si="280"/>
        <v>1</v>
      </c>
    </row>
    <row r="18043" spans="52:54" ht="15.75" customHeight="1">
      <c r="AZ18043" s="138">
        <f t="shared" ca="1" si="278"/>
        <v>187000</v>
      </c>
      <c r="BA18043" s="138">
        <f t="shared" ca="1" si="279"/>
        <v>186999</v>
      </c>
      <c r="BB18043" s="138">
        <f t="shared" ca="1" si="280"/>
        <v>1</v>
      </c>
    </row>
    <row r="18044" spans="52:54" ht="15.75" customHeight="1">
      <c r="AZ18044" s="138">
        <f t="shared" ca="1" si="278"/>
        <v>391000</v>
      </c>
      <c r="BA18044" s="138">
        <f t="shared" ca="1" si="279"/>
        <v>390999</v>
      </c>
      <c r="BB18044" s="138">
        <f t="shared" ca="1" si="280"/>
        <v>1</v>
      </c>
    </row>
    <row r="18045" spans="52:54" ht="15.75" customHeight="1">
      <c r="AZ18045" s="138">
        <f t="shared" ca="1" si="278"/>
        <v>155000</v>
      </c>
      <c r="BA18045" s="138">
        <f t="shared" ca="1" si="279"/>
        <v>154999</v>
      </c>
      <c r="BB18045" s="138">
        <f t="shared" ca="1" si="280"/>
        <v>1</v>
      </c>
    </row>
    <row r="18046" spans="52:54" ht="15.75" customHeight="1">
      <c r="AZ18046" s="138">
        <f t="shared" ca="1" si="278"/>
        <v>295000</v>
      </c>
      <c r="BA18046" s="138">
        <f t="shared" ca="1" si="279"/>
        <v>294999</v>
      </c>
      <c r="BB18046" s="138">
        <f t="shared" ca="1" si="280"/>
        <v>1</v>
      </c>
    </row>
    <row r="18047" spans="52:54" ht="15.75" customHeight="1">
      <c r="AZ18047" s="138">
        <f t="shared" ca="1" si="278"/>
        <v>306000</v>
      </c>
      <c r="BA18047" s="138">
        <f t="shared" ca="1" si="279"/>
        <v>305999</v>
      </c>
      <c r="BB18047" s="138">
        <f t="shared" ca="1" si="280"/>
        <v>1</v>
      </c>
    </row>
    <row r="18048" spans="52:54" ht="15.75" customHeight="1">
      <c r="AZ18048" s="138">
        <f t="shared" ca="1" si="278"/>
        <v>216000</v>
      </c>
      <c r="BA18048" s="138">
        <f t="shared" ca="1" si="279"/>
        <v>215999</v>
      </c>
      <c r="BB18048" s="138">
        <f t="shared" ca="1" si="280"/>
        <v>1</v>
      </c>
    </row>
    <row r="18049" spans="52:54" ht="15.75" customHeight="1">
      <c r="AZ18049" s="138">
        <f t="shared" ca="1" si="278"/>
        <v>261000</v>
      </c>
      <c r="BA18049" s="138">
        <f t="shared" ca="1" si="279"/>
        <v>260999</v>
      </c>
      <c r="BB18049" s="138">
        <f t="shared" ca="1" si="280"/>
        <v>1</v>
      </c>
    </row>
    <row r="18050" spans="52:54" ht="15.75" customHeight="1">
      <c r="AZ18050" s="138">
        <f t="shared" ca="1" si="278"/>
        <v>190000</v>
      </c>
      <c r="BA18050" s="138">
        <f t="shared" ca="1" si="279"/>
        <v>189999</v>
      </c>
      <c r="BB18050" s="138">
        <f t="shared" ca="1" si="280"/>
        <v>1</v>
      </c>
    </row>
    <row r="18051" spans="52:54" ht="15.75" customHeight="1">
      <c r="AZ18051" s="138">
        <f t="shared" ca="1" si="278"/>
        <v>225000</v>
      </c>
      <c r="BA18051" s="138">
        <f t="shared" ca="1" si="279"/>
        <v>224999</v>
      </c>
      <c r="BB18051" s="138">
        <f t="shared" ca="1" si="280"/>
        <v>1</v>
      </c>
    </row>
    <row r="18052" spans="52:54" ht="15.75" customHeight="1">
      <c r="AZ18052" s="138">
        <f t="shared" ca="1" si="278"/>
        <v>304000</v>
      </c>
      <c r="BA18052" s="138">
        <f t="shared" ca="1" si="279"/>
        <v>303999</v>
      </c>
      <c r="BB18052" s="138">
        <f t="shared" ca="1" si="280"/>
        <v>1</v>
      </c>
    </row>
    <row r="18053" spans="52:54" ht="15.75" customHeight="1">
      <c r="AZ18053" s="138">
        <f t="shared" ca="1" si="278"/>
        <v>246000</v>
      </c>
      <c r="BA18053" s="138">
        <f t="shared" ca="1" si="279"/>
        <v>245999</v>
      </c>
      <c r="BB18053" s="138">
        <f t="shared" ca="1" si="280"/>
        <v>1</v>
      </c>
    </row>
    <row r="18054" spans="52:54" ht="15.75" customHeight="1">
      <c r="AZ18054" s="138">
        <f t="shared" ca="1" si="278"/>
        <v>210000</v>
      </c>
      <c r="BA18054" s="138">
        <f t="shared" ca="1" si="279"/>
        <v>209999</v>
      </c>
      <c r="BB18054" s="138">
        <f t="shared" ca="1" si="280"/>
        <v>1</v>
      </c>
    </row>
    <row r="18055" spans="52:54" ht="15.75" customHeight="1">
      <c r="AZ18055" s="138">
        <f t="shared" ca="1" si="278"/>
        <v>187000</v>
      </c>
      <c r="BA18055" s="138">
        <f t="shared" ca="1" si="279"/>
        <v>186999</v>
      </c>
      <c r="BB18055" s="138">
        <f t="shared" ca="1" si="280"/>
        <v>1</v>
      </c>
    </row>
    <row r="18056" spans="52:54" ht="15.75" customHeight="1">
      <c r="AZ18056" s="138">
        <f t="shared" ca="1" si="278"/>
        <v>314000</v>
      </c>
      <c r="BA18056" s="138">
        <f t="shared" ca="1" si="279"/>
        <v>313999</v>
      </c>
      <c r="BB18056" s="138">
        <f t="shared" ca="1" si="280"/>
        <v>1</v>
      </c>
    </row>
    <row r="18057" spans="52:54" ht="15.75" customHeight="1">
      <c r="AZ18057" s="138">
        <f t="shared" ca="1" si="278"/>
        <v>273000</v>
      </c>
      <c r="BA18057" s="138">
        <f t="shared" ca="1" si="279"/>
        <v>272999</v>
      </c>
      <c r="BB18057" s="138">
        <f t="shared" ca="1" si="280"/>
        <v>1</v>
      </c>
    </row>
    <row r="18058" spans="52:54" ht="15.75" customHeight="1">
      <c r="AZ18058" s="138">
        <f t="shared" ca="1" si="278"/>
        <v>315000</v>
      </c>
      <c r="BA18058" s="138">
        <f t="shared" ca="1" si="279"/>
        <v>314999</v>
      </c>
      <c r="BB18058" s="138">
        <f t="shared" ca="1" si="280"/>
        <v>1</v>
      </c>
    </row>
    <row r="18059" spans="52:54" ht="15.75" customHeight="1">
      <c r="AZ18059" s="138">
        <f t="shared" ca="1" si="278"/>
        <v>219000</v>
      </c>
      <c r="BA18059" s="138">
        <f t="shared" ca="1" si="279"/>
        <v>218999</v>
      </c>
      <c r="BB18059" s="138">
        <f t="shared" ca="1" si="280"/>
        <v>1</v>
      </c>
    </row>
    <row r="18060" spans="52:54" ht="15.75" customHeight="1">
      <c r="AZ18060" s="138">
        <f t="shared" ca="1" si="278"/>
        <v>228000</v>
      </c>
      <c r="BA18060" s="138">
        <f t="shared" ca="1" si="279"/>
        <v>227999</v>
      </c>
      <c r="BB18060" s="138">
        <f t="shared" ca="1" si="280"/>
        <v>1</v>
      </c>
    </row>
    <row r="18061" spans="52:54" ht="15.75" customHeight="1">
      <c r="AZ18061" s="138">
        <f t="shared" ca="1" si="278"/>
        <v>285000</v>
      </c>
      <c r="BA18061" s="138">
        <f t="shared" ca="1" si="279"/>
        <v>284999</v>
      </c>
      <c r="BB18061" s="138">
        <f t="shared" ca="1" si="280"/>
        <v>1</v>
      </c>
    </row>
    <row r="18062" spans="52:54" ht="15.75" customHeight="1">
      <c r="AZ18062" s="138">
        <f t="shared" ca="1" si="278"/>
        <v>132000</v>
      </c>
      <c r="BA18062" s="138">
        <f t="shared" ca="1" si="279"/>
        <v>131999</v>
      </c>
      <c r="BB18062" s="138">
        <f t="shared" ca="1" si="280"/>
        <v>1</v>
      </c>
    </row>
    <row r="18063" spans="52:54" ht="15.75" customHeight="1">
      <c r="AZ18063" s="138">
        <f t="shared" ca="1" si="278"/>
        <v>122000</v>
      </c>
      <c r="BA18063" s="138">
        <f t="shared" ca="1" si="279"/>
        <v>121999</v>
      </c>
      <c r="BB18063" s="138">
        <f t="shared" ca="1" si="280"/>
        <v>1</v>
      </c>
    </row>
    <row r="18064" spans="52:54" ht="15.75" customHeight="1">
      <c r="AZ18064" s="138">
        <f t="shared" ca="1" si="278"/>
        <v>337000</v>
      </c>
      <c r="BA18064" s="138">
        <f t="shared" ca="1" si="279"/>
        <v>336999</v>
      </c>
      <c r="BB18064" s="138">
        <f t="shared" ca="1" si="280"/>
        <v>1</v>
      </c>
    </row>
    <row r="18065" spans="52:54" ht="15.75" customHeight="1">
      <c r="AZ18065" s="138">
        <f t="shared" ca="1" si="278"/>
        <v>189000</v>
      </c>
      <c r="BA18065" s="138">
        <f t="shared" ca="1" si="279"/>
        <v>188999</v>
      </c>
      <c r="BB18065" s="138">
        <f t="shared" ca="1" si="280"/>
        <v>1</v>
      </c>
    </row>
    <row r="18066" spans="52:54" ht="15.75" customHeight="1">
      <c r="AZ18066" s="138">
        <f t="shared" ca="1" si="278"/>
        <v>101000</v>
      </c>
      <c r="BA18066" s="138">
        <f t="shared" ca="1" si="279"/>
        <v>100999</v>
      </c>
      <c r="BB18066" s="138">
        <f t="shared" ca="1" si="280"/>
        <v>1</v>
      </c>
    </row>
    <row r="18067" spans="52:54" ht="15.75" customHeight="1">
      <c r="AZ18067" s="138">
        <f t="shared" ca="1" si="278"/>
        <v>130000</v>
      </c>
      <c r="BA18067" s="138">
        <f t="shared" ca="1" si="279"/>
        <v>129999</v>
      </c>
      <c r="BB18067" s="138">
        <f t="shared" ca="1" si="280"/>
        <v>1</v>
      </c>
    </row>
    <row r="18068" spans="52:54" ht="15.75" customHeight="1">
      <c r="AZ18068" s="138">
        <f t="shared" ca="1" si="278"/>
        <v>197000</v>
      </c>
      <c r="BA18068" s="138">
        <f t="shared" ca="1" si="279"/>
        <v>196999</v>
      </c>
      <c r="BB18068" s="138">
        <f t="shared" ca="1" si="280"/>
        <v>1</v>
      </c>
    </row>
    <row r="18069" spans="52:54" ht="15.75" customHeight="1">
      <c r="AZ18069" s="138">
        <f t="shared" ca="1" si="278"/>
        <v>247000</v>
      </c>
      <c r="BA18069" s="138">
        <f t="shared" ca="1" si="279"/>
        <v>246999</v>
      </c>
      <c r="BB18069" s="138">
        <f t="shared" ca="1" si="280"/>
        <v>1</v>
      </c>
    </row>
    <row r="18070" spans="52:54" ht="15.75" customHeight="1">
      <c r="AZ18070" s="138">
        <f t="shared" ca="1" si="278"/>
        <v>227000</v>
      </c>
      <c r="BA18070" s="138">
        <f t="shared" ca="1" si="279"/>
        <v>226999</v>
      </c>
      <c r="BB18070" s="138">
        <f t="shared" ca="1" si="280"/>
        <v>1</v>
      </c>
    </row>
    <row r="18071" spans="52:54" ht="15.75" customHeight="1">
      <c r="AZ18071" s="138">
        <f t="shared" ca="1" si="278"/>
        <v>192000</v>
      </c>
      <c r="BA18071" s="138">
        <f t="shared" ca="1" si="279"/>
        <v>191999</v>
      </c>
      <c r="BB18071" s="138">
        <f t="shared" ca="1" si="280"/>
        <v>1</v>
      </c>
    </row>
    <row r="18072" spans="52:54" ht="15.75" customHeight="1">
      <c r="AZ18072" s="138">
        <f t="shared" ca="1" si="278"/>
        <v>302000</v>
      </c>
      <c r="BA18072" s="138">
        <f t="shared" ca="1" si="279"/>
        <v>301999</v>
      </c>
      <c r="BB18072" s="138">
        <f t="shared" ca="1" si="280"/>
        <v>1</v>
      </c>
    </row>
    <row r="18073" spans="52:54" ht="15.75" customHeight="1">
      <c r="AZ18073" s="138">
        <f t="shared" ca="1" si="278"/>
        <v>278000</v>
      </c>
      <c r="BA18073" s="138">
        <f t="shared" ca="1" si="279"/>
        <v>277999</v>
      </c>
      <c r="BB18073" s="138">
        <f t="shared" ca="1" si="280"/>
        <v>1</v>
      </c>
    </row>
    <row r="18074" spans="52:54" ht="15.75" customHeight="1">
      <c r="AZ18074" s="138">
        <f t="shared" ca="1" si="278"/>
        <v>136000</v>
      </c>
      <c r="BA18074" s="138">
        <f t="shared" ca="1" si="279"/>
        <v>135999</v>
      </c>
      <c r="BB18074" s="138">
        <f t="shared" ca="1" si="280"/>
        <v>1</v>
      </c>
    </row>
    <row r="18075" spans="52:54" ht="15.75" customHeight="1">
      <c r="AZ18075" s="138">
        <f t="shared" ca="1" si="278"/>
        <v>202000</v>
      </c>
      <c r="BA18075" s="138">
        <f t="shared" ca="1" si="279"/>
        <v>201999</v>
      </c>
      <c r="BB18075" s="138">
        <f t="shared" ca="1" si="280"/>
        <v>1</v>
      </c>
    </row>
    <row r="18076" spans="52:54" ht="15.75" customHeight="1">
      <c r="AZ18076" s="138">
        <f t="shared" ca="1" si="278"/>
        <v>166000</v>
      </c>
      <c r="BA18076" s="138">
        <f t="shared" ca="1" si="279"/>
        <v>165999</v>
      </c>
      <c r="BB18076" s="138">
        <f t="shared" ca="1" si="280"/>
        <v>1</v>
      </c>
    </row>
    <row r="18077" spans="52:54" ht="15.75" customHeight="1">
      <c r="AZ18077" s="138">
        <f t="shared" ca="1" si="278"/>
        <v>181000</v>
      </c>
      <c r="BA18077" s="138">
        <f t="shared" ca="1" si="279"/>
        <v>180999</v>
      </c>
      <c r="BB18077" s="138">
        <f t="shared" ca="1" si="280"/>
        <v>1</v>
      </c>
    </row>
    <row r="18078" spans="52:54" ht="15.75" customHeight="1">
      <c r="AZ18078" s="138">
        <f t="shared" ca="1" si="278"/>
        <v>134000</v>
      </c>
      <c r="BA18078" s="138">
        <f t="shared" ca="1" si="279"/>
        <v>133999</v>
      </c>
      <c r="BB18078" s="138">
        <f t="shared" ca="1" si="280"/>
        <v>1</v>
      </c>
    </row>
    <row r="18079" spans="52:54" ht="15.75" customHeight="1">
      <c r="AZ18079" s="138">
        <f t="shared" ca="1" si="278"/>
        <v>389000</v>
      </c>
      <c r="BA18079" s="138">
        <f t="shared" ca="1" si="279"/>
        <v>388999</v>
      </c>
      <c r="BB18079" s="138">
        <f t="shared" ca="1" si="280"/>
        <v>1</v>
      </c>
    </row>
    <row r="18080" spans="52:54" ht="15.75" customHeight="1">
      <c r="AZ18080" s="138">
        <f t="shared" ca="1" si="278"/>
        <v>384000</v>
      </c>
      <c r="BA18080" s="138">
        <f t="shared" ca="1" si="279"/>
        <v>383999</v>
      </c>
      <c r="BB18080" s="138">
        <f t="shared" ca="1" si="280"/>
        <v>1</v>
      </c>
    </row>
    <row r="18081" spans="52:54" ht="15.75" customHeight="1">
      <c r="AZ18081" s="138">
        <f t="shared" ca="1" si="278"/>
        <v>230000</v>
      </c>
      <c r="BA18081" s="138">
        <f t="shared" ca="1" si="279"/>
        <v>229999</v>
      </c>
      <c r="BB18081" s="138">
        <f t="shared" ca="1" si="280"/>
        <v>1</v>
      </c>
    </row>
    <row r="18082" spans="52:54" ht="15.75" customHeight="1">
      <c r="AZ18082" s="138">
        <f t="shared" ca="1" si="278"/>
        <v>162000</v>
      </c>
      <c r="BA18082" s="138">
        <f t="shared" ca="1" si="279"/>
        <v>161999</v>
      </c>
      <c r="BB18082" s="138">
        <f t="shared" ca="1" si="280"/>
        <v>1</v>
      </c>
    </row>
    <row r="18083" spans="52:54" ht="15.75" customHeight="1">
      <c r="AZ18083" s="138">
        <f t="shared" ca="1" si="278"/>
        <v>162000</v>
      </c>
      <c r="BA18083" s="138">
        <f t="shared" ca="1" si="279"/>
        <v>161999</v>
      </c>
      <c r="BB18083" s="138">
        <f t="shared" ca="1" si="280"/>
        <v>1</v>
      </c>
    </row>
    <row r="18084" spans="52:54" ht="15.75" customHeight="1">
      <c r="AZ18084" s="138">
        <f t="shared" ca="1" si="278"/>
        <v>205000</v>
      </c>
      <c r="BA18084" s="138">
        <f t="shared" ca="1" si="279"/>
        <v>204999</v>
      </c>
      <c r="BB18084" s="138">
        <f t="shared" ca="1" si="280"/>
        <v>1</v>
      </c>
    </row>
    <row r="18085" spans="52:54" ht="15.75" customHeight="1">
      <c r="AZ18085" s="138">
        <f t="shared" ca="1" si="278"/>
        <v>142000</v>
      </c>
      <c r="BA18085" s="138">
        <f t="shared" ca="1" si="279"/>
        <v>141999</v>
      </c>
      <c r="BB18085" s="138">
        <f t="shared" ca="1" si="280"/>
        <v>1</v>
      </c>
    </row>
    <row r="18086" spans="52:54" ht="15.75" customHeight="1">
      <c r="AZ18086" s="138">
        <f t="shared" ca="1" si="278"/>
        <v>318000</v>
      </c>
      <c r="BA18086" s="138">
        <f t="shared" ca="1" si="279"/>
        <v>317999</v>
      </c>
      <c r="BB18086" s="138">
        <f t="shared" ca="1" si="280"/>
        <v>1</v>
      </c>
    </row>
    <row r="18087" spans="52:54" ht="15.75" customHeight="1">
      <c r="AZ18087" s="138">
        <f t="shared" ca="1" si="278"/>
        <v>389000</v>
      </c>
      <c r="BA18087" s="138">
        <f t="shared" ca="1" si="279"/>
        <v>388999</v>
      </c>
      <c r="BB18087" s="138">
        <f t="shared" ca="1" si="280"/>
        <v>1</v>
      </c>
    </row>
    <row r="18088" spans="52:54" ht="15.75" customHeight="1">
      <c r="AZ18088" s="138">
        <f t="shared" ca="1" si="278"/>
        <v>115000</v>
      </c>
      <c r="BA18088" s="138">
        <f t="shared" ca="1" si="279"/>
        <v>114999</v>
      </c>
      <c r="BB18088" s="138">
        <f t="shared" ca="1" si="280"/>
        <v>1</v>
      </c>
    </row>
    <row r="18089" spans="52:54" ht="15.75" customHeight="1">
      <c r="AZ18089" s="138">
        <f t="shared" ca="1" si="278"/>
        <v>347000</v>
      </c>
      <c r="BA18089" s="138">
        <f t="shared" ca="1" si="279"/>
        <v>346999</v>
      </c>
      <c r="BB18089" s="138">
        <f t="shared" ca="1" si="280"/>
        <v>1</v>
      </c>
    </row>
    <row r="18090" spans="52:54" ht="15.75" customHeight="1">
      <c r="AZ18090" s="138">
        <f t="shared" ca="1" si="278"/>
        <v>146000</v>
      </c>
      <c r="BA18090" s="138">
        <f t="shared" ca="1" si="279"/>
        <v>145999</v>
      </c>
      <c r="BB18090" s="138">
        <f t="shared" ca="1" si="280"/>
        <v>1</v>
      </c>
    </row>
    <row r="18091" spans="52:54" ht="15.75" customHeight="1">
      <c r="AZ18091" s="138">
        <f t="shared" ca="1" si="278"/>
        <v>327000</v>
      </c>
      <c r="BA18091" s="138">
        <f t="shared" ca="1" si="279"/>
        <v>326999</v>
      </c>
      <c r="BB18091" s="138">
        <f t="shared" ca="1" si="280"/>
        <v>1</v>
      </c>
    </row>
    <row r="18092" spans="52:54" ht="15.75" customHeight="1">
      <c r="AZ18092" s="138">
        <f t="shared" ca="1" si="278"/>
        <v>198000</v>
      </c>
      <c r="BA18092" s="138">
        <f t="shared" ca="1" si="279"/>
        <v>197999</v>
      </c>
      <c r="BB18092" s="138">
        <f t="shared" ca="1" si="280"/>
        <v>1</v>
      </c>
    </row>
    <row r="18093" spans="52:54" ht="15.75" customHeight="1">
      <c r="AZ18093" s="138">
        <f t="shared" ca="1" si="278"/>
        <v>106000</v>
      </c>
      <c r="BA18093" s="138">
        <f t="shared" ca="1" si="279"/>
        <v>105999</v>
      </c>
      <c r="BB18093" s="138">
        <f t="shared" ca="1" si="280"/>
        <v>1</v>
      </c>
    </row>
    <row r="18094" spans="52:54" ht="15.75" customHeight="1">
      <c r="AZ18094" s="138">
        <f t="shared" ca="1" si="278"/>
        <v>351000</v>
      </c>
      <c r="BA18094" s="138">
        <f t="shared" ca="1" si="279"/>
        <v>350999</v>
      </c>
      <c r="BB18094" s="138">
        <f t="shared" ca="1" si="280"/>
        <v>1</v>
      </c>
    </row>
    <row r="18095" spans="52:54" ht="15.75" customHeight="1">
      <c r="AZ18095" s="138">
        <f t="shared" ca="1" si="278"/>
        <v>391000</v>
      </c>
      <c r="BA18095" s="138">
        <f t="shared" ca="1" si="279"/>
        <v>390999</v>
      </c>
      <c r="BB18095" s="138">
        <f t="shared" ca="1" si="280"/>
        <v>1</v>
      </c>
    </row>
    <row r="18096" spans="52:54" ht="15.75" customHeight="1">
      <c r="AZ18096" s="138">
        <f t="shared" ca="1" si="278"/>
        <v>235000</v>
      </c>
      <c r="BA18096" s="138">
        <f t="shared" ca="1" si="279"/>
        <v>234999</v>
      </c>
      <c r="BB18096" s="138">
        <f t="shared" ca="1" si="280"/>
        <v>1</v>
      </c>
    </row>
    <row r="18097" spans="52:54" ht="15.75" customHeight="1">
      <c r="AZ18097" s="138">
        <f t="shared" ca="1" si="278"/>
        <v>121000</v>
      </c>
      <c r="BA18097" s="138">
        <f t="shared" ca="1" si="279"/>
        <v>120999</v>
      </c>
      <c r="BB18097" s="138">
        <f t="shared" ca="1" si="280"/>
        <v>1</v>
      </c>
    </row>
    <row r="18098" spans="52:54" ht="15.75" customHeight="1">
      <c r="AZ18098" s="138">
        <f t="shared" ca="1" si="278"/>
        <v>205000</v>
      </c>
      <c r="BA18098" s="138">
        <f t="shared" ca="1" si="279"/>
        <v>204999</v>
      </c>
      <c r="BB18098" s="138">
        <f t="shared" ca="1" si="280"/>
        <v>1</v>
      </c>
    </row>
    <row r="18099" spans="52:54" ht="15.75" customHeight="1">
      <c r="AZ18099" s="138">
        <f t="shared" ca="1" si="278"/>
        <v>379000</v>
      </c>
      <c r="BA18099" s="138">
        <f t="shared" ca="1" si="279"/>
        <v>378999</v>
      </c>
      <c r="BB18099" s="138">
        <f t="shared" ca="1" si="280"/>
        <v>1</v>
      </c>
    </row>
    <row r="18100" spans="52:54" ht="15.75" customHeight="1">
      <c r="AZ18100" s="138">
        <f t="shared" ca="1" si="278"/>
        <v>326000</v>
      </c>
      <c r="BA18100" s="138">
        <f t="shared" ca="1" si="279"/>
        <v>325999</v>
      </c>
      <c r="BB18100" s="138">
        <f t="shared" ca="1" si="280"/>
        <v>1</v>
      </c>
    </row>
    <row r="18101" spans="52:54" ht="15.75" customHeight="1">
      <c r="AZ18101" s="138">
        <f t="shared" ca="1" si="278"/>
        <v>268000</v>
      </c>
      <c r="BA18101" s="138">
        <f t="shared" ca="1" si="279"/>
        <v>267999</v>
      </c>
      <c r="BB18101" s="138">
        <f t="shared" ca="1" si="280"/>
        <v>1</v>
      </c>
    </row>
    <row r="18102" spans="52:54" ht="15.75" customHeight="1">
      <c r="AZ18102" s="138">
        <f t="shared" ca="1" si="278"/>
        <v>155000</v>
      </c>
      <c r="BA18102" s="138">
        <f t="shared" ca="1" si="279"/>
        <v>154999</v>
      </c>
      <c r="BB18102" s="138">
        <f t="shared" ca="1" si="280"/>
        <v>1</v>
      </c>
    </row>
    <row r="18103" spans="52:54" ht="15.75" customHeight="1">
      <c r="AZ18103" s="138">
        <f t="shared" ca="1" si="278"/>
        <v>140000</v>
      </c>
      <c r="BA18103" s="138">
        <f t="shared" ca="1" si="279"/>
        <v>139999</v>
      </c>
      <c r="BB18103" s="138">
        <f t="shared" ca="1" si="280"/>
        <v>1</v>
      </c>
    </row>
    <row r="18104" spans="52:54" ht="15.75" customHeight="1">
      <c r="AZ18104" s="138">
        <f t="shared" ca="1" si="278"/>
        <v>379000</v>
      </c>
      <c r="BA18104" s="138">
        <f t="shared" ca="1" si="279"/>
        <v>378999</v>
      </c>
      <c r="BB18104" s="138">
        <f t="shared" ca="1" si="280"/>
        <v>1</v>
      </c>
    </row>
    <row r="18105" spans="52:54" ht="15.75" customHeight="1">
      <c r="AZ18105" s="138">
        <f t="shared" ca="1" si="278"/>
        <v>258000</v>
      </c>
      <c r="BA18105" s="138">
        <f t="shared" ca="1" si="279"/>
        <v>257999</v>
      </c>
      <c r="BB18105" s="138">
        <f t="shared" ca="1" si="280"/>
        <v>1</v>
      </c>
    </row>
    <row r="18106" spans="52:54" ht="15.75" customHeight="1">
      <c r="AZ18106" s="138">
        <f t="shared" ca="1" si="278"/>
        <v>274000</v>
      </c>
      <c r="BA18106" s="138">
        <f t="shared" ca="1" si="279"/>
        <v>273999</v>
      </c>
      <c r="BB18106" s="138">
        <f t="shared" ca="1" si="280"/>
        <v>1</v>
      </c>
    </row>
    <row r="18107" spans="52:54" ht="15.75" customHeight="1">
      <c r="AZ18107" s="138">
        <f t="shared" ca="1" si="278"/>
        <v>178000</v>
      </c>
      <c r="BA18107" s="138">
        <f t="shared" ca="1" si="279"/>
        <v>177999</v>
      </c>
      <c r="BB18107" s="138">
        <f t="shared" ca="1" si="280"/>
        <v>1</v>
      </c>
    </row>
    <row r="18108" spans="52:54" ht="15.75" customHeight="1">
      <c r="AZ18108" s="138">
        <f t="shared" ca="1" si="278"/>
        <v>344000</v>
      </c>
      <c r="BA18108" s="138">
        <f t="shared" ca="1" si="279"/>
        <v>343999</v>
      </c>
      <c r="BB18108" s="138">
        <f t="shared" ca="1" si="280"/>
        <v>1</v>
      </c>
    </row>
    <row r="18109" spans="52:54" ht="15.75" customHeight="1">
      <c r="AZ18109" s="138">
        <f t="shared" ref="AZ18109:AZ18363" ca="1" si="281">RANDBETWEEN(100,400)*1000</f>
        <v>232000</v>
      </c>
      <c r="BA18109" s="138">
        <f t="shared" ref="BA18109:BA18363" ca="1" si="282">+AZ18109-1</f>
        <v>231999</v>
      </c>
      <c r="BB18109" s="138">
        <f t="shared" ref="BB18109:BB18363" ca="1" si="283">+AZ18109-BA18109</f>
        <v>1</v>
      </c>
    </row>
    <row r="18110" spans="52:54" ht="15.75" customHeight="1">
      <c r="AZ18110" s="138">
        <f t="shared" ca="1" si="281"/>
        <v>148000</v>
      </c>
      <c r="BA18110" s="138">
        <f t="shared" ca="1" si="282"/>
        <v>147999</v>
      </c>
      <c r="BB18110" s="138">
        <f t="shared" ca="1" si="283"/>
        <v>1</v>
      </c>
    </row>
    <row r="18111" spans="52:54" ht="15.75" customHeight="1">
      <c r="AZ18111" s="138">
        <f t="shared" ca="1" si="281"/>
        <v>375000</v>
      </c>
      <c r="BA18111" s="138">
        <f t="shared" ca="1" si="282"/>
        <v>374999</v>
      </c>
      <c r="BB18111" s="138">
        <f t="shared" ca="1" si="283"/>
        <v>1</v>
      </c>
    </row>
    <row r="18112" spans="52:54" ht="15.75" customHeight="1">
      <c r="AZ18112" s="138">
        <f t="shared" ca="1" si="281"/>
        <v>204000</v>
      </c>
      <c r="BA18112" s="138">
        <f t="shared" ca="1" si="282"/>
        <v>203999</v>
      </c>
      <c r="BB18112" s="138">
        <f t="shared" ca="1" si="283"/>
        <v>1</v>
      </c>
    </row>
    <row r="18113" spans="52:54" ht="15.75" customHeight="1">
      <c r="AZ18113" s="138">
        <f t="shared" ca="1" si="281"/>
        <v>383000</v>
      </c>
      <c r="BA18113" s="138">
        <f t="shared" ca="1" si="282"/>
        <v>382999</v>
      </c>
      <c r="BB18113" s="138">
        <f t="shared" ca="1" si="283"/>
        <v>1</v>
      </c>
    </row>
    <row r="18114" spans="52:54" ht="15.75" customHeight="1">
      <c r="AZ18114" s="138">
        <f t="shared" ca="1" si="281"/>
        <v>167000</v>
      </c>
      <c r="BA18114" s="138">
        <f t="shared" ca="1" si="282"/>
        <v>166999</v>
      </c>
      <c r="BB18114" s="138">
        <f t="shared" ca="1" si="283"/>
        <v>1</v>
      </c>
    </row>
    <row r="18115" spans="52:54" ht="15.75" customHeight="1">
      <c r="AZ18115" s="138">
        <f t="shared" ca="1" si="281"/>
        <v>222000</v>
      </c>
      <c r="BA18115" s="138">
        <f t="shared" ca="1" si="282"/>
        <v>221999</v>
      </c>
      <c r="BB18115" s="138">
        <f t="shared" ca="1" si="283"/>
        <v>1</v>
      </c>
    </row>
    <row r="18116" spans="52:54" ht="15.75" customHeight="1">
      <c r="AZ18116" s="138">
        <f t="shared" ca="1" si="281"/>
        <v>175000</v>
      </c>
      <c r="BA18116" s="138">
        <f t="shared" ca="1" si="282"/>
        <v>174999</v>
      </c>
      <c r="BB18116" s="138">
        <f t="shared" ca="1" si="283"/>
        <v>1</v>
      </c>
    </row>
    <row r="18117" spans="52:54" ht="15.75" customHeight="1">
      <c r="AZ18117" s="138">
        <f t="shared" ca="1" si="281"/>
        <v>335000</v>
      </c>
      <c r="BA18117" s="138">
        <f t="shared" ca="1" si="282"/>
        <v>334999</v>
      </c>
      <c r="BB18117" s="138">
        <f t="shared" ca="1" si="283"/>
        <v>1</v>
      </c>
    </row>
    <row r="18118" spans="52:54" ht="15.75" customHeight="1">
      <c r="AZ18118" s="138">
        <f t="shared" ca="1" si="281"/>
        <v>215000</v>
      </c>
      <c r="BA18118" s="138">
        <f t="shared" ca="1" si="282"/>
        <v>214999</v>
      </c>
      <c r="BB18118" s="138">
        <f t="shared" ca="1" si="283"/>
        <v>1</v>
      </c>
    </row>
    <row r="18119" spans="52:54" ht="15.75" customHeight="1">
      <c r="AZ18119" s="138">
        <f t="shared" ca="1" si="281"/>
        <v>351000</v>
      </c>
      <c r="BA18119" s="138">
        <f t="shared" ca="1" si="282"/>
        <v>350999</v>
      </c>
      <c r="BB18119" s="138">
        <f t="shared" ca="1" si="283"/>
        <v>1</v>
      </c>
    </row>
    <row r="18120" spans="52:54" ht="15.75" customHeight="1">
      <c r="AZ18120" s="138">
        <f t="shared" ca="1" si="281"/>
        <v>400000</v>
      </c>
      <c r="BA18120" s="138">
        <f t="shared" ca="1" si="282"/>
        <v>399999</v>
      </c>
      <c r="BB18120" s="138">
        <f t="shared" ca="1" si="283"/>
        <v>1</v>
      </c>
    </row>
    <row r="18121" spans="52:54" ht="15.75" customHeight="1">
      <c r="AZ18121" s="138">
        <f t="shared" ca="1" si="281"/>
        <v>166000</v>
      </c>
      <c r="BA18121" s="138">
        <f t="shared" ca="1" si="282"/>
        <v>165999</v>
      </c>
      <c r="BB18121" s="138">
        <f t="shared" ca="1" si="283"/>
        <v>1</v>
      </c>
    </row>
    <row r="18122" spans="52:54" ht="15.75" customHeight="1">
      <c r="AZ18122" s="138">
        <f t="shared" ca="1" si="281"/>
        <v>136000</v>
      </c>
      <c r="BA18122" s="138">
        <f t="shared" ca="1" si="282"/>
        <v>135999</v>
      </c>
      <c r="BB18122" s="138">
        <f t="shared" ca="1" si="283"/>
        <v>1</v>
      </c>
    </row>
    <row r="18123" spans="52:54" ht="15.75" customHeight="1">
      <c r="AZ18123" s="138">
        <f t="shared" ca="1" si="281"/>
        <v>376000</v>
      </c>
      <c r="BA18123" s="138">
        <f t="shared" ca="1" si="282"/>
        <v>375999</v>
      </c>
      <c r="BB18123" s="138">
        <f t="shared" ca="1" si="283"/>
        <v>1</v>
      </c>
    </row>
    <row r="18124" spans="52:54" ht="15.75" customHeight="1">
      <c r="AZ18124" s="138">
        <f t="shared" ca="1" si="281"/>
        <v>182000</v>
      </c>
      <c r="BA18124" s="138">
        <f t="shared" ca="1" si="282"/>
        <v>181999</v>
      </c>
      <c r="BB18124" s="138">
        <f t="shared" ca="1" si="283"/>
        <v>1</v>
      </c>
    </row>
    <row r="18125" spans="52:54" ht="15.75" customHeight="1">
      <c r="AZ18125" s="138">
        <f t="shared" ca="1" si="281"/>
        <v>294000</v>
      </c>
      <c r="BA18125" s="138">
        <f t="shared" ca="1" si="282"/>
        <v>293999</v>
      </c>
      <c r="BB18125" s="138">
        <f t="shared" ca="1" si="283"/>
        <v>1</v>
      </c>
    </row>
    <row r="18126" spans="52:54" ht="15.75" customHeight="1">
      <c r="AZ18126" s="138">
        <f t="shared" ca="1" si="281"/>
        <v>315000</v>
      </c>
      <c r="BA18126" s="138">
        <f t="shared" ca="1" si="282"/>
        <v>314999</v>
      </c>
      <c r="BB18126" s="138">
        <f t="shared" ca="1" si="283"/>
        <v>1</v>
      </c>
    </row>
    <row r="18127" spans="52:54" ht="15.75" customHeight="1">
      <c r="AZ18127" s="138">
        <f t="shared" ca="1" si="281"/>
        <v>108000</v>
      </c>
      <c r="BA18127" s="138">
        <f t="shared" ca="1" si="282"/>
        <v>107999</v>
      </c>
      <c r="BB18127" s="138">
        <f t="shared" ca="1" si="283"/>
        <v>1</v>
      </c>
    </row>
    <row r="18128" spans="52:54" ht="15.75" customHeight="1">
      <c r="AZ18128" s="138">
        <f t="shared" ca="1" si="281"/>
        <v>173000</v>
      </c>
      <c r="BA18128" s="138">
        <f t="shared" ca="1" si="282"/>
        <v>172999</v>
      </c>
      <c r="BB18128" s="138">
        <f t="shared" ca="1" si="283"/>
        <v>1</v>
      </c>
    </row>
    <row r="18129" spans="52:54" ht="15.75" customHeight="1">
      <c r="AZ18129" s="138">
        <f t="shared" ca="1" si="281"/>
        <v>186000</v>
      </c>
      <c r="BA18129" s="138">
        <f t="shared" ca="1" si="282"/>
        <v>185999</v>
      </c>
      <c r="BB18129" s="138">
        <f t="shared" ca="1" si="283"/>
        <v>1</v>
      </c>
    </row>
    <row r="18130" spans="52:54" ht="15.75" customHeight="1">
      <c r="AZ18130" s="138">
        <f t="shared" ca="1" si="281"/>
        <v>113000</v>
      </c>
      <c r="BA18130" s="138">
        <f t="shared" ca="1" si="282"/>
        <v>112999</v>
      </c>
      <c r="BB18130" s="138">
        <f t="shared" ca="1" si="283"/>
        <v>1</v>
      </c>
    </row>
    <row r="18131" spans="52:54" ht="15.75" customHeight="1">
      <c r="AZ18131" s="138">
        <f t="shared" ca="1" si="281"/>
        <v>348000</v>
      </c>
      <c r="BA18131" s="138">
        <f t="shared" ca="1" si="282"/>
        <v>347999</v>
      </c>
      <c r="BB18131" s="138">
        <f t="shared" ca="1" si="283"/>
        <v>1</v>
      </c>
    </row>
    <row r="18132" spans="52:54" ht="15.75" customHeight="1">
      <c r="AZ18132" s="138">
        <f t="shared" ca="1" si="281"/>
        <v>206000</v>
      </c>
      <c r="BA18132" s="138">
        <f t="shared" ca="1" si="282"/>
        <v>205999</v>
      </c>
      <c r="BB18132" s="138">
        <f t="shared" ca="1" si="283"/>
        <v>1</v>
      </c>
    </row>
    <row r="18133" spans="52:54" ht="15.75" customHeight="1">
      <c r="AZ18133" s="138">
        <f t="shared" ca="1" si="281"/>
        <v>350000</v>
      </c>
      <c r="BA18133" s="138">
        <f t="shared" ca="1" si="282"/>
        <v>349999</v>
      </c>
      <c r="BB18133" s="138">
        <f t="shared" ca="1" si="283"/>
        <v>1</v>
      </c>
    </row>
    <row r="18134" spans="52:54" ht="15.75" customHeight="1">
      <c r="AZ18134" s="138">
        <f t="shared" ca="1" si="281"/>
        <v>111000</v>
      </c>
      <c r="BA18134" s="138">
        <f t="shared" ca="1" si="282"/>
        <v>110999</v>
      </c>
      <c r="BB18134" s="138">
        <f t="shared" ca="1" si="283"/>
        <v>1</v>
      </c>
    </row>
    <row r="18135" spans="52:54" ht="15.75" customHeight="1">
      <c r="AZ18135" s="138">
        <f t="shared" ca="1" si="281"/>
        <v>314000</v>
      </c>
      <c r="BA18135" s="138">
        <f t="shared" ca="1" si="282"/>
        <v>313999</v>
      </c>
      <c r="BB18135" s="138">
        <f t="shared" ca="1" si="283"/>
        <v>1</v>
      </c>
    </row>
    <row r="18136" spans="52:54" ht="15.75" customHeight="1">
      <c r="AZ18136" s="138">
        <f t="shared" ca="1" si="281"/>
        <v>225000</v>
      </c>
      <c r="BA18136" s="138">
        <f t="shared" ca="1" si="282"/>
        <v>224999</v>
      </c>
      <c r="BB18136" s="138">
        <f t="shared" ca="1" si="283"/>
        <v>1</v>
      </c>
    </row>
    <row r="18137" spans="52:54" ht="15.75" customHeight="1">
      <c r="AZ18137" s="138">
        <f t="shared" ca="1" si="281"/>
        <v>216000</v>
      </c>
      <c r="BA18137" s="138">
        <f t="shared" ca="1" si="282"/>
        <v>215999</v>
      </c>
      <c r="BB18137" s="138">
        <f t="shared" ca="1" si="283"/>
        <v>1</v>
      </c>
    </row>
    <row r="18138" spans="52:54" ht="15.75" customHeight="1">
      <c r="AZ18138" s="138">
        <f t="shared" ca="1" si="281"/>
        <v>157000</v>
      </c>
      <c r="BA18138" s="138">
        <f t="shared" ca="1" si="282"/>
        <v>156999</v>
      </c>
      <c r="BB18138" s="138">
        <f t="shared" ca="1" si="283"/>
        <v>1</v>
      </c>
    </row>
    <row r="18139" spans="52:54" ht="15.75" customHeight="1">
      <c r="AZ18139" s="138">
        <f t="shared" ca="1" si="281"/>
        <v>323000</v>
      </c>
      <c r="BA18139" s="138">
        <f t="shared" ca="1" si="282"/>
        <v>322999</v>
      </c>
      <c r="BB18139" s="138">
        <f t="shared" ca="1" si="283"/>
        <v>1</v>
      </c>
    </row>
    <row r="18140" spans="52:54" ht="15.75" customHeight="1">
      <c r="AZ18140" s="138">
        <f t="shared" ca="1" si="281"/>
        <v>198000</v>
      </c>
      <c r="BA18140" s="138">
        <f t="shared" ca="1" si="282"/>
        <v>197999</v>
      </c>
      <c r="BB18140" s="138">
        <f t="shared" ca="1" si="283"/>
        <v>1</v>
      </c>
    </row>
    <row r="18141" spans="52:54" ht="15.75" customHeight="1">
      <c r="AZ18141" s="138">
        <f t="shared" ca="1" si="281"/>
        <v>340000</v>
      </c>
      <c r="BA18141" s="138">
        <f t="shared" ca="1" si="282"/>
        <v>339999</v>
      </c>
      <c r="BB18141" s="138">
        <f t="shared" ca="1" si="283"/>
        <v>1</v>
      </c>
    </row>
    <row r="18142" spans="52:54" ht="15.75" customHeight="1">
      <c r="AZ18142" s="138">
        <f t="shared" ca="1" si="281"/>
        <v>187000</v>
      </c>
      <c r="BA18142" s="138">
        <f t="shared" ca="1" si="282"/>
        <v>186999</v>
      </c>
      <c r="BB18142" s="138">
        <f t="shared" ca="1" si="283"/>
        <v>1</v>
      </c>
    </row>
    <row r="18143" spans="52:54" ht="15.75" customHeight="1">
      <c r="AZ18143" s="138">
        <f t="shared" ca="1" si="281"/>
        <v>269000</v>
      </c>
      <c r="BA18143" s="138">
        <f t="shared" ca="1" si="282"/>
        <v>268999</v>
      </c>
      <c r="BB18143" s="138">
        <f t="shared" ca="1" si="283"/>
        <v>1</v>
      </c>
    </row>
    <row r="18144" spans="52:54" ht="15.75" customHeight="1">
      <c r="AZ18144" s="138">
        <f t="shared" ca="1" si="281"/>
        <v>182000</v>
      </c>
      <c r="BA18144" s="138">
        <f t="shared" ca="1" si="282"/>
        <v>181999</v>
      </c>
      <c r="BB18144" s="138">
        <f t="shared" ca="1" si="283"/>
        <v>1</v>
      </c>
    </row>
    <row r="18145" spans="52:54" ht="15.75" customHeight="1">
      <c r="AZ18145" s="138">
        <f t="shared" ca="1" si="281"/>
        <v>336000</v>
      </c>
      <c r="BA18145" s="138">
        <f t="shared" ca="1" si="282"/>
        <v>335999</v>
      </c>
      <c r="BB18145" s="138">
        <f t="shared" ca="1" si="283"/>
        <v>1</v>
      </c>
    </row>
    <row r="18146" spans="52:54" ht="15.75" customHeight="1">
      <c r="AZ18146" s="138">
        <f t="shared" ca="1" si="281"/>
        <v>315000</v>
      </c>
      <c r="BA18146" s="138">
        <f t="shared" ca="1" si="282"/>
        <v>314999</v>
      </c>
      <c r="BB18146" s="138">
        <f t="shared" ca="1" si="283"/>
        <v>1</v>
      </c>
    </row>
    <row r="18147" spans="52:54" ht="15.75" customHeight="1">
      <c r="AZ18147" s="138">
        <f t="shared" ca="1" si="281"/>
        <v>380000</v>
      </c>
      <c r="BA18147" s="138">
        <f t="shared" ca="1" si="282"/>
        <v>379999</v>
      </c>
      <c r="BB18147" s="138">
        <f t="shared" ca="1" si="283"/>
        <v>1</v>
      </c>
    </row>
    <row r="18148" spans="52:54" ht="15.75" customHeight="1">
      <c r="AZ18148" s="138">
        <f t="shared" ca="1" si="281"/>
        <v>234000</v>
      </c>
      <c r="BA18148" s="138">
        <f t="shared" ca="1" si="282"/>
        <v>233999</v>
      </c>
      <c r="BB18148" s="138">
        <f t="shared" ca="1" si="283"/>
        <v>1</v>
      </c>
    </row>
    <row r="18149" spans="52:54" ht="15.75" customHeight="1">
      <c r="AZ18149" s="138">
        <f t="shared" ca="1" si="281"/>
        <v>308000</v>
      </c>
      <c r="BA18149" s="138">
        <f t="shared" ca="1" si="282"/>
        <v>307999</v>
      </c>
      <c r="BB18149" s="138">
        <f t="shared" ca="1" si="283"/>
        <v>1</v>
      </c>
    </row>
    <row r="18150" spans="52:54" ht="15.75" customHeight="1">
      <c r="AZ18150" s="138">
        <f t="shared" ca="1" si="281"/>
        <v>124000</v>
      </c>
      <c r="BA18150" s="138">
        <f t="shared" ca="1" si="282"/>
        <v>123999</v>
      </c>
      <c r="BB18150" s="138">
        <f t="shared" ca="1" si="283"/>
        <v>1</v>
      </c>
    </row>
    <row r="18151" spans="52:54" ht="15.75" customHeight="1">
      <c r="AZ18151" s="138">
        <f t="shared" ca="1" si="281"/>
        <v>221000</v>
      </c>
      <c r="BA18151" s="138">
        <f t="shared" ca="1" si="282"/>
        <v>220999</v>
      </c>
      <c r="BB18151" s="138">
        <f t="shared" ca="1" si="283"/>
        <v>1</v>
      </c>
    </row>
    <row r="18152" spans="52:54" ht="15.75" customHeight="1">
      <c r="AZ18152" s="138">
        <f t="shared" ca="1" si="281"/>
        <v>326000</v>
      </c>
      <c r="BA18152" s="138">
        <f t="shared" ca="1" si="282"/>
        <v>325999</v>
      </c>
      <c r="BB18152" s="138">
        <f t="shared" ca="1" si="283"/>
        <v>1</v>
      </c>
    </row>
    <row r="18153" spans="52:54" ht="15.75" customHeight="1">
      <c r="AZ18153" s="138">
        <f t="shared" ca="1" si="281"/>
        <v>138000</v>
      </c>
      <c r="BA18153" s="138">
        <f t="shared" ca="1" si="282"/>
        <v>137999</v>
      </c>
      <c r="BB18153" s="138">
        <f t="shared" ca="1" si="283"/>
        <v>1</v>
      </c>
    </row>
    <row r="18154" spans="52:54" ht="15.75" customHeight="1">
      <c r="AZ18154" s="138">
        <f t="shared" ca="1" si="281"/>
        <v>183000</v>
      </c>
      <c r="BA18154" s="138">
        <f t="shared" ca="1" si="282"/>
        <v>182999</v>
      </c>
      <c r="BB18154" s="138">
        <f t="shared" ca="1" si="283"/>
        <v>1</v>
      </c>
    </row>
    <row r="18155" spans="52:54" ht="15.75" customHeight="1">
      <c r="AZ18155" s="138">
        <f t="shared" ca="1" si="281"/>
        <v>388000</v>
      </c>
      <c r="BA18155" s="138">
        <f t="shared" ca="1" si="282"/>
        <v>387999</v>
      </c>
      <c r="BB18155" s="138">
        <f t="shared" ca="1" si="283"/>
        <v>1</v>
      </c>
    </row>
    <row r="18156" spans="52:54" ht="15.75" customHeight="1">
      <c r="AZ18156" s="138">
        <f t="shared" ca="1" si="281"/>
        <v>162000</v>
      </c>
      <c r="BA18156" s="138">
        <f t="shared" ca="1" si="282"/>
        <v>161999</v>
      </c>
      <c r="BB18156" s="138">
        <f t="shared" ca="1" si="283"/>
        <v>1</v>
      </c>
    </row>
    <row r="18157" spans="52:54" ht="15.75" customHeight="1">
      <c r="AZ18157" s="138">
        <f t="shared" ca="1" si="281"/>
        <v>389000</v>
      </c>
      <c r="BA18157" s="138">
        <f t="shared" ca="1" si="282"/>
        <v>388999</v>
      </c>
      <c r="BB18157" s="138">
        <f t="shared" ca="1" si="283"/>
        <v>1</v>
      </c>
    </row>
    <row r="18158" spans="52:54" ht="15.75" customHeight="1">
      <c r="AZ18158" s="138">
        <f t="shared" ca="1" si="281"/>
        <v>240000</v>
      </c>
      <c r="BA18158" s="138">
        <f t="shared" ca="1" si="282"/>
        <v>239999</v>
      </c>
      <c r="BB18158" s="138">
        <f t="shared" ca="1" si="283"/>
        <v>1</v>
      </c>
    </row>
    <row r="18159" spans="52:54" ht="15.75" customHeight="1">
      <c r="AZ18159" s="138">
        <f t="shared" ca="1" si="281"/>
        <v>349000</v>
      </c>
      <c r="BA18159" s="138">
        <f t="shared" ca="1" si="282"/>
        <v>348999</v>
      </c>
      <c r="BB18159" s="138">
        <f t="shared" ca="1" si="283"/>
        <v>1</v>
      </c>
    </row>
    <row r="18160" spans="52:54" ht="15.75" customHeight="1">
      <c r="AZ18160" s="138">
        <f t="shared" ca="1" si="281"/>
        <v>170000</v>
      </c>
      <c r="BA18160" s="138">
        <f t="shared" ca="1" si="282"/>
        <v>169999</v>
      </c>
      <c r="BB18160" s="138">
        <f t="shared" ca="1" si="283"/>
        <v>1</v>
      </c>
    </row>
    <row r="18161" spans="52:54" ht="15.75" customHeight="1">
      <c r="AZ18161" s="138">
        <f t="shared" ca="1" si="281"/>
        <v>273000</v>
      </c>
      <c r="BA18161" s="138">
        <f t="shared" ca="1" si="282"/>
        <v>272999</v>
      </c>
      <c r="BB18161" s="138">
        <f t="shared" ca="1" si="283"/>
        <v>1</v>
      </c>
    </row>
    <row r="18162" spans="52:54" ht="15.75" customHeight="1">
      <c r="AZ18162" s="138">
        <f t="shared" ca="1" si="281"/>
        <v>336000</v>
      </c>
      <c r="BA18162" s="138">
        <f t="shared" ca="1" si="282"/>
        <v>335999</v>
      </c>
      <c r="BB18162" s="138">
        <f t="shared" ca="1" si="283"/>
        <v>1</v>
      </c>
    </row>
    <row r="18163" spans="52:54" ht="15.75" customHeight="1">
      <c r="AZ18163" s="138">
        <f t="shared" ca="1" si="281"/>
        <v>243000</v>
      </c>
      <c r="BA18163" s="138">
        <f t="shared" ca="1" si="282"/>
        <v>242999</v>
      </c>
      <c r="BB18163" s="138">
        <f t="shared" ca="1" si="283"/>
        <v>1</v>
      </c>
    </row>
    <row r="18164" spans="52:54" ht="15.75" customHeight="1">
      <c r="AZ18164" s="138">
        <f t="shared" ca="1" si="281"/>
        <v>180000</v>
      </c>
      <c r="BA18164" s="138">
        <f t="shared" ca="1" si="282"/>
        <v>179999</v>
      </c>
      <c r="BB18164" s="138">
        <f t="shared" ca="1" si="283"/>
        <v>1</v>
      </c>
    </row>
    <row r="18165" spans="52:54" ht="15.75" customHeight="1">
      <c r="AZ18165" s="138">
        <f t="shared" ca="1" si="281"/>
        <v>198000</v>
      </c>
      <c r="BA18165" s="138">
        <f t="shared" ca="1" si="282"/>
        <v>197999</v>
      </c>
      <c r="BB18165" s="138">
        <f t="shared" ca="1" si="283"/>
        <v>1</v>
      </c>
    </row>
    <row r="18166" spans="52:54" ht="15.75" customHeight="1">
      <c r="AZ18166" s="138">
        <f t="shared" ca="1" si="281"/>
        <v>324000</v>
      </c>
      <c r="BA18166" s="138">
        <f t="shared" ca="1" si="282"/>
        <v>323999</v>
      </c>
      <c r="BB18166" s="138">
        <f t="shared" ca="1" si="283"/>
        <v>1</v>
      </c>
    </row>
    <row r="18167" spans="52:54" ht="15.75" customHeight="1">
      <c r="AZ18167" s="138">
        <f t="shared" ca="1" si="281"/>
        <v>383000</v>
      </c>
      <c r="BA18167" s="138">
        <f t="shared" ca="1" si="282"/>
        <v>382999</v>
      </c>
      <c r="BB18167" s="138">
        <f t="shared" ca="1" si="283"/>
        <v>1</v>
      </c>
    </row>
    <row r="18168" spans="52:54" ht="15.75" customHeight="1">
      <c r="AZ18168" s="138">
        <f t="shared" ca="1" si="281"/>
        <v>181000</v>
      </c>
      <c r="BA18168" s="138">
        <f t="shared" ca="1" si="282"/>
        <v>180999</v>
      </c>
      <c r="BB18168" s="138">
        <f t="shared" ca="1" si="283"/>
        <v>1</v>
      </c>
    </row>
    <row r="18169" spans="52:54" ht="15.75" customHeight="1">
      <c r="AZ18169" s="138">
        <f t="shared" ca="1" si="281"/>
        <v>400000</v>
      </c>
      <c r="BA18169" s="138">
        <f t="shared" ca="1" si="282"/>
        <v>399999</v>
      </c>
      <c r="BB18169" s="138">
        <f t="shared" ca="1" si="283"/>
        <v>1</v>
      </c>
    </row>
    <row r="18170" spans="52:54" ht="15.75" customHeight="1">
      <c r="AZ18170" s="138">
        <f t="shared" ca="1" si="281"/>
        <v>101000</v>
      </c>
      <c r="BA18170" s="138">
        <f t="shared" ca="1" si="282"/>
        <v>100999</v>
      </c>
      <c r="BB18170" s="138">
        <f t="shared" ca="1" si="283"/>
        <v>1</v>
      </c>
    </row>
    <row r="18171" spans="52:54" ht="15.75" customHeight="1">
      <c r="AZ18171" s="138">
        <f t="shared" ca="1" si="281"/>
        <v>239000</v>
      </c>
      <c r="BA18171" s="138">
        <f t="shared" ca="1" si="282"/>
        <v>238999</v>
      </c>
      <c r="BB18171" s="138">
        <f t="shared" ca="1" si="283"/>
        <v>1</v>
      </c>
    </row>
    <row r="18172" spans="52:54" ht="15.75" customHeight="1">
      <c r="AZ18172" s="138">
        <f t="shared" ca="1" si="281"/>
        <v>345000</v>
      </c>
      <c r="BA18172" s="138">
        <f t="shared" ca="1" si="282"/>
        <v>344999</v>
      </c>
      <c r="BB18172" s="138">
        <f t="shared" ca="1" si="283"/>
        <v>1</v>
      </c>
    </row>
    <row r="18173" spans="52:54" ht="15.75" customHeight="1">
      <c r="AZ18173" s="138">
        <f t="shared" ca="1" si="281"/>
        <v>382000</v>
      </c>
      <c r="BA18173" s="138">
        <f t="shared" ca="1" si="282"/>
        <v>381999</v>
      </c>
      <c r="BB18173" s="138">
        <f t="shared" ca="1" si="283"/>
        <v>1</v>
      </c>
    </row>
    <row r="18174" spans="52:54" ht="15.75" customHeight="1">
      <c r="AZ18174" s="138">
        <f t="shared" ca="1" si="281"/>
        <v>310000</v>
      </c>
      <c r="BA18174" s="138">
        <f t="shared" ca="1" si="282"/>
        <v>309999</v>
      </c>
      <c r="BB18174" s="138">
        <f t="shared" ca="1" si="283"/>
        <v>1</v>
      </c>
    </row>
    <row r="18175" spans="52:54" ht="15.75" customHeight="1">
      <c r="AZ18175" s="138">
        <f t="shared" ca="1" si="281"/>
        <v>222000</v>
      </c>
      <c r="BA18175" s="138">
        <f t="shared" ca="1" si="282"/>
        <v>221999</v>
      </c>
      <c r="BB18175" s="138">
        <f t="shared" ca="1" si="283"/>
        <v>1</v>
      </c>
    </row>
    <row r="18176" spans="52:54" ht="15.75" customHeight="1">
      <c r="AZ18176" s="138">
        <f t="shared" ca="1" si="281"/>
        <v>217000</v>
      </c>
      <c r="BA18176" s="138">
        <f t="shared" ca="1" si="282"/>
        <v>216999</v>
      </c>
      <c r="BB18176" s="138">
        <f t="shared" ca="1" si="283"/>
        <v>1</v>
      </c>
    </row>
    <row r="18177" spans="52:54" ht="15.75" customHeight="1">
      <c r="AZ18177" s="138">
        <f t="shared" ca="1" si="281"/>
        <v>282000</v>
      </c>
      <c r="BA18177" s="138">
        <f t="shared" ca="1" si="282"/>
        <v>281999</v>
      </c>
      <c r="BB18177" s="138">
        <f t="shared" ca="1" si="283"/>
        <v>1</v>
      </c>
    </row>
    <row r="18178" spans="52:54" ht="15.75" customHeight="1">
      <c r="AZ18178" s="138">
        <f t="shared" ca="1" si="281"/>
        <v>199000</v>
      </c>
      <c r="BA18178" s="138">
        <f t="shared" ca="1" si="282"/>
        <v>198999</v>
      </c>
      <c r="BB18178" s="138">
        <f t="shared" ca="1" si="283"/>
        <v>1</v>
      </c>
    </row>
    <row r="18179" spans="52:54" ht="15.75" customHeight="1">
      <c r="AZ18179" s="138">
        <f t="shared" ca="1" si="281"/>
        <v>217000</v>
      </c>
      <c r="BA18179" s="138">
        <f t="shared" ca="1" si="282"/>
        <v>216999</v>
      </c>
      <c r="BB18179" s="138">
        <f t="shared" ca="1" si="283"/>
        <v>1</v>
      </c>
    </row>
    <row r="18180" spans="52:54" ht="15.75" customHeight="1">
      <c r="AZ18180" s="138">
        <f t="shared" ca="1" si="281"/>
        <v>337000</v>
      </c>
      <c r="BA18180" s="138">
        <f t="shared" ca="1" si="282"/>
        <v>336999</v>
      </c>
      <c r="BB18180" s="138">
        <f t="shared" ca="1" si="283"/>
        <v>1</v>
      </c>
    </row>
    <row r="18181" spans="52:54" ht="15.75" customHeight="1">
      <c r="AZ18181" s="138">
        <f t="shared" ca="1" si="281"/>
        <v>359000</v>
      </c>
      <c r="BA18181" s="138">
        <f t="shared" ca="1" si="282"/>
        <v>358999</v>
      </c>
      <c r="BB18181" s="138">
        <f t="shared" ca="1" si="283"/>
        <v>1</v>
      </c>
    </row>
    <row r="18182" spans="52:54" ht="15.75" customHeight="1">
      <c r="AZ18182" s="138">
        <f t="shared" ca="1" si="281"/>
        <v>179000</v>
      </c>
      <c r="BA18182" s="138">
        <f t="shared" ca="1" si="282"/>
        <v>178999</v>
      </c>
      <c r="BB18182" s="138">
        <f t="shared" ca="1" si="283"/>
        <v>1</v>
      </c>
    </row>
    <row r="18183" spans="52:54" ht="15.75" customHeight="1">
      <c r="AZ18183" s="138">
        <f t="shared" ca="1" si="281"/>
        <v>255000</v>
      </c>
      <c r="BA18183" s="138">
        <f t="shared" ca="1" si="282"/>
        <v>254999</v>
      </c>
      <c r="BB18183" s="138">
        <f t="shared" ca="1" si="283"/>
        <v>1</v>
      </c>
    </row>
    <row r="18184" spans="52:54" ht="15.75" customHeight="1">
      <c r="AZ18184" s="138">
        <f t="shared" ca="1" si="281"/>
        <v>190000</v>
      </c>
      <c r="BA18184" s="138">
        <f t="shared" ca="1" si="282"/>
        <v>189999</v>
      </c>
      <c r="BB18184" s="138">
        <f t="shared" ca="1" si="283"/>
        <v>1</v>
      </c>
    </row>
    <row r="18185" spans="52:54" ht="15.75" customHeight="1">
      <c r="AZ18185" s="138">
        <f t="shared" ca="1" si="281"/>
        <v>156000</v>
      </c>
      <c r="BA18185" s="138">
        <f t="shared" ca="1" si="282"/>
        <v>155999</v>
      </c>
      <c r="BB18185" s="138">
        <f t="shared" ca="1" si="283"/>
        <v>1</v>
      </c>
    </row>
    <row r="18186" spans="52:54" ht="15.75" customHeight="1">
      <c r="AZ18186" s="138">
        <f t="shared" ca="1" si="281"/>
        <v>217000</v>
      </c>
      <c r="BA18186" s="138">
        <f t="shared" ca="1" si="282"/>
        <v>216999</v>
      </c>
      <c r="BB18186" s="138">
        <f t="shared" ca="1" si="283"/>
        <v>1</v>
      </c>
    </row>
    <row r="18187" spans="52:54" ht="15.75" customHeight="1">
      <c r="AZ18187" s="138">
        <f t="shared" ca="1" si="281"/>
        <v>138000</v>
      </c>
      <c r="BA18187" s="138">
        <f t="shared" ca="1" si="282"/>
        <v>137999</v>
      </c>
      <c r="BB18187" s="138">
        <f t="shared" ca="1" si="283"/>
        <v>1</v>
      </c>
    </row>
    <row r="18188" spans="52:54" ht="15.75" customHeight="1">
      <c r="AZ18188" s="138">
        <f t="shared" ca="1" si="281"/>
        <v>157000</v>
      </c>
      <c r="BA18188" s="138">
        <f t="shared" ca="1" si="282"/>
        <v>156999</v>
      </c>
      <c r="BB18188" s="138">
        <f t="shared" ca="1" si="283"/>
        <v>1</v>
      </c>
    </row>
    <row r="18189" spans="52:54" ht="15.75" customHeight="1">
      <c r="AZ18189" s="138">
        <f t="shared" ca="1" si="281"/>
        <v>163000</v>
      </c>
      <c r="BA18189" s="138">
        <f t="shared" ca="1" si="282"/>
        <v>162999</v>
      </c>
      <c r="BB18189" s="138">
        <f t="shared" ca="1" si="283"/>
        <v>1</v>
      </c>
    </row>
    <row r="18190" spans="52:54" ht="15.75" customHeight="1">
      <c r="AZ18190" s="138">
        <f t="shared" ca="1" si="281"/>
        <v>198000</v>
      </c>
      <c r="BA18190" s="138">
        <f t="shared" ca="1" si="282"/>
        <v>197999</v>
      </c>
      <c r="BB18190" s="138">
        <f t="shared" ca="1" si="283"/>
        <v>1</v>
      </c>
    </row>
    <row r="18191" spans="52:54" ht="15.75" customHeight="1">
      <c r="AZ18191" s="138">
        <f t="shared" ca="1" si="281"/>
        <v>100000</v>
      </c>
      <c r="BA18191" s="138">
        <f t="shared" ca="1" si="282"/>
        <v>99999</v>
      </c>
      <c r="BB18191" s="138">
        <f t="shared" ca="1" si="283"/>
        <v>1</v>
      </c>
    </row>
    <row r="18192" spans="52:54" ht="15.75" customHeight="1">
      <c r="AZ18192" s="138">
        <f t="shared" ca="1" si="281"/>
        <v>264000</v>
      </c>
      <c r="BA18192" s="138">
        <f t="shared" ca="1" si="282"/>
        <v>263999</v>
      </c>
      <c r="BB18192" s="138">
        <f t="shared" ca="1" si="283"/>
        <v>1</v>
      </c>
    </row>
    <row r="18193" spans="52:54" ht="15.75" customHeight="1">
      <c r="AZ18193" s="138">
        <f t="shared" ca="1" si="281"/>
        <v>334000</v>
      </c>
      <c r="BA18193" s="138">
        <f t="shared" ca="1" si="282"/>
        <v>333999</v>
      </c>
      <c r="BB18193" s="138">
        <f t="shared" ca="1" si="283"/>
        <v>1</v>
      </c>
    </row>
    <row r="18194" spans="52:54" ht="15.75" customHeight="1">
      <c r="AZ18194" s="138">
        <f t="shared" ca="1" si="281"/>
        <v>135000</v>
      </c>
      <c r="BA18194" s="138">
        <f t="shared" ca="1" si="282"/>
        <v>134999</v>
      </c>
      <c r="BB18194" s="138">
        <f t="shared" ca="1" si="283"/>
        <v>1</v>
      </c>
    </row>
    <row r="18195" spans="52:54" ht="15.75" customHeight="1">
      <c r="AZ18195" s="138">
        <f t="shared" ca="1" si="281"/>
        <v>374000</v>
      </c>
      <c r="BA18195" s="138">
        <f t="shared" ca="1" si="282"/>
        <v>373999</v>
      </c>
      <c r="BB18195" s="138">
        <f t="shared" ca="1" si="283"/>
        <v>1</v>
      </c>
    </row>
    <row r="18196" spans="52:54" ht="15.75" customHeight="1">
      <c r="AZ18196" s="138">
        <f t="shared" ca="1" si="281"/>
        <v>168000</v>
      </c>
      <c r="BA18196" s="138">
        <f t="shared" ca="1" si="282"/>
        <v>167999</v>
      </c>
      <c r="BB18196" s="138">
        <f t="shared" ca="1" si="283"/>
        <v>1</v>
      </c>
    </row>
    <row r="18197" spans="52:54" ht="15.75" customHeight="1">
      <c r="AZ18197" s="138">
        <f t="shared" ca="1" si="281"/>
        <v>306000</v>
      </c>
      <c r="BA18197" s="138">
        <f t="shared" ca="1" si="282"/>
        <v>305999</v>
      </c>
      <c r="BB18197" s="138">
        <f t="shared" ca="1" si="283"/>
        <v>1</v>
      </c>
    </row>
    <row r="18198" spans="52:54" ht="15.75" customHeight="1">
      <c r="AZ18198" s="138">
        <f t="shared" ca="1" si="281"/>
        <v>200000</v>
      </c>
      <c r="BA18198" s="138">
        <f t="shared" ca="1" si="282"/>
        <v>199999</v>
      </c>
      <c r="BB18198" s="138">
        <f t="shared" ca="1" si="283"/>
        <v>1</v>
      </c>
    </row>
    <row r="18199" spans="52:54" ht="15.75" customHeight="1">
      <c r="AZ18199" s="138">
        <f t="shared" ca="1" si="281"/>
        <v>173000</v>
      </c>
      <c r="BA18199" s="138">
        <f t="shared" ca="1" si="282"/>
        <v>172999</v>
      </c>
      <c r="BB18199" s="138">
        <f t="shared" ca="1" si="283"/>
        <v>1</v>
      </c>
    </row>
    <row r="18200" spans="52:54" ht="15.75" customHeight="1">
      <c r="AZ18200" s="138">
        <f t="shared" ca="1" si="281"/>
        <v>244000</v>
      </c>
      <c r="BA18200" s="138">
        <f t="shared" ca="1" si="282"/>
        <v>243999</v>
      </c>
      <c r="BB18200" s="138">
        <f t="shared" ca="1" si="283"/>
        <v>1</v>
      </c>
    </row>
    <row r="18201" spans="52:54" ht="15.75" customHeight="1">
      <c r="AZ18201" s="138">
        <f t="shared" ca="1" si="281"/>
        <v>203000</v>
      </c>
      <c r="BA18201" s="138">
        <f t="shared" ca="1" si="282"/>
        <v>202999</v>
      </c>
      <c r="BB18201" s="138">
        <f t="shared" ca="1" si="283"/>
        <v>1</v>
      </c>
    </row>
    <row r="18202" spans="52:54" ht="15.75" customHeight="1">
      <c r="AZ18202" s="138">
        <f t="shared" ca="1" si="281"/>
        <v>214000</v>
      </c>
      <c r="BA18202" s="138">
        <f t="shared" ca="1" si="282"/>
        <v>213999</v>
      </c>
      <c r="BB18202" s="138">
        <f t="shared" ca="1" si="283"/>
        <v>1</v>
      </c>
    </row>
    <row r="18203" spans="52:54" ht="15.75" customHeight="1">
      <c r="AZ18203" s="138">
        <f t="shared" ca="1" si="281"/>
        <v>311000</v>
      </c>
      <c r="BA18203" s="138">
        <f t="shared" ca="1" si="282"/>
        <v>310999</v>
      </c>
      <c r="BB18203" s="138">
        <f t="shared" ca="1" si="283"/>
        <v>1</v>
      </c>
    </row>
    <row r="18204" spans="52:54" ht="15.75" customHeight="1">
      <c r="AZ18204" s="138">
        <f t="shared" ca="1" si="281"/>
        <v>250000</v>
      </c>
      <c r="BA18204" s="138">
        <f t="shared" ca="1" si="282"/>
        <v>249999</v>
      </c>
      <c r="BB18204" s="138">
        <f t="shared" ca="1" si="283"/>
        <v>1</v>
      </c>
    </row>
    <row r="18205" spans="52:54" ht="15.75" customHeight="1">
      <c r="AZ18205" s="138">
        <f t="shared" ca="1" si="281"/>
        <v>255000</v>
      </c>
      <c r="BA18205" s="138">
        <f t="shared" ca="1" si="282"/>
        <v>254999</v>
      </c>
      <c r="BB18205" s="138">
        <f t="shared" ca="1" si="283"/>
        <v>1</v>
      </c>
    </row>
    <row r="18206" spans="52:54" ht="15.75" customHeight="1">
      <c r="AZ18206" s="138">
        <f t="shared" ca="1" si="281"/>
        <v>337000</v>
      </c>
      <c r="BA18206" s="138">
        <f t="shared" ca="1" si="282"/>
        <v>336999</v>
      </c>
      <c r="BB18206" s="138">
        <f t="shared" ca="1" si="283"/>
        <v>1</v>
      </c>
    </row>
    <row r="18207" spans="52:54" ht="15.75" customHeight="1">
      <c r="AZ18207" s="138">
        <f t="shared" ca="1" si="281"/>
        <v>257000</v>
      </c>
      <c r="BA18207" s="138">
        <f t="shared" ca="1" si="282"/>
        <v>256999</v>
      </c>
      <c r="BB18207" s="138">
        <f t="shared" ca="1" si="283"/>
        <v>1</v>
      </c>
    </row>
    <row r="18208" spans="52:54" ht="15.75" customHeight="1">
      <c r="AZ18208" s="138">
        <f t="shared" ca="1" si="281"/>
        <v>185000</v>
      </c>
      <c r="BA18208" s="138">
        <f t="shared" ca="1" si="282"/>
        <v>184999</v>
      </c>
      <c r="BB18208" s="138">
        <f t="shared" ca="1" si="283"/>
        <v>1</v>
      </c>
    </row>
    <row r="18209" spans="52:54" ht="15.75" customHeight="1">
      <c r="AZ18209" s="138">
        <f t="shared" ca="1" si="281"/>
        <v>342000</v>
      </c>
      <c r="BA18209" s="138">
        <f t="shared" ca="1" si="282"/>
        <v>341999</v>
      </c>
      <c r="BB18209" s="138">
        <f t="shared" ca="1" si="283"/>
        <v>1</v>
      </c>
    </row>
    <row r="18210" spans="52:54" ht="15.75" customHeight="1">
      <c r="AZ18210" s="138">
        <f t="shared" ca="1" si="281"/>
        <v>230000</v>
      </c>
      <c r="BA18210" s="138">
        <f t="shared" ca="1" si="282"/>
        <v>229999</v>
      </c>
      <c r="BB18210" s="138">
        <f t="shared" ca="1" si="283"/>
        <v>1</v>
      </c>
    </row>
    <row r="18211" spans="52:54" ht="15.75" customHeight="1">
      <c r="AZ18211" s="138">
        <f t="shared" ca="1" si="281"/>
        <v>400000</v>
      </c>
      <c r="BA18211" s="138">
        <f t="shared" ca="1" si="282"/>
        <v>399999</v>
      </c>
      <c r="BB18211" s="138">
        <f t="shared" ca="1" si="283"/>
        <v>1</v>
      </c>
    </row>
    <row r="18212" spans="52:54" ht="15.75" customHeight="1">
      <c r="AZ18212" s="138">
        <f t="shared" ca="1" si="281"/>
        <v>249000</v>
      </c>
      <c r="BA18212" s="138">
        <f t="shared" ca="1" si="282"/>
        <v>248999</v>
      </c>
      <c r="BB18212" s="138">
        <f t="shared" ca="1" si="283"/>
        <v>1</v>
      </c>
    </row>
    <row r="18213" spans="52:54" ht="15.75" customHeight="1">
      <c r="AZ18213" s="138">
        <f t="shared" ca="1" si="281"/>
        <v>358000</v>
      </c>
      <c r="BA18213" s="138">
        <f t="shared" ca="1" si="282"/>
        <v>357999</v>
      </c>
      <c r="BB18213" s="138">
        <f t="shared" ca="1" si="283"/>
        <v>1</v>
      </c>
    </row>
    <row r="18214" spans="52:54" ht="15.75" customHeight="1">
      <c r="AZ18214" s="138">
        <f t="shared" ca="1" si="281"/>
        <v>120000</v>
      </c>
      <c r="BA18214" s="138">
        <f t="shared" ca="1" si="282"/>
        <v>119999</v>
      </c>
      <c r="BB18214" s="138">
        <f t="shared" ca="1" si="283"/>
        <v>1</v>
      </c>
    </row>
    <row r="18215" spans="52:54" ht="15.75" customHeight="1">
      <c r="AZ18215" s="138">
        <f t="shared" ca="1" si="281"/>
        <v>168000</v>
      </c>
      <c r="BA18215" s="138">
        <f t="shared" ca="1" si="282"/>
        <v>167999</v>
      </c>
      <c r="BB18215" s="138">
        <f t="shared" ca="1" si="283"/>
        <v>1</v>
      </c>
    </row>
    <row r="18216" spans="52:54" ht="15.75" customHeight="1">
      <c r="AZ18216" s="138">
        <f t="shared" ca="1" si="281"/>
        <v>169000</v>
      </c>
      <c r="BA18216" s="138">
        <f t="shared" ca="1" si="282"/>
        <v>168999</v>
      </c>
      <c r="BB18216" s="138">
        <f t="shared" ca="1" si="283"/>
        <v>1</v>
      </c>
    </row>
    <row r="18217" spans="52:54" ht="15.75" customHeight="1">
      <c r="AZ18217" s="138">
        <f t="shared" ca="1" si="281"/>
        <v>338000</v>
      </c>
      <c r="BA18217" s="138">
        <f t="shared" ca="1" si="282"/>
        <v>337999</v>
      </c>
      <c r="BB18217" s="138">
        <f t="shared" ca="1" si="283"/>
        <v>1</v>
      </c>
    </row>
    <row r="18218" spans="52:54" ht="15.75" customHeight="1">
      <c r="AZ18218" s="138">
        <f t="shared" ca="1" si="281"/>
        <v>257000</v>
      </c>
      <c r="BA18218" s="138">
        <f t="shared" ca="1" si="282"/>
        <v>256999</v>
      </c>
      <c r="BB18218" s="138">
        <f t="shared" ca="1" si="283"/>
        <v>1</v>
      </c>
    </row>
    <row r="18219" spans="52:54" ht="15.75" customHeight="1">
      <c r="AZ18219" s="138">
        <f t="shared" ca="1" si="281"/>
        <v>117000</v>
      </c>
      <c r="BA18219" s="138">
        <f t="shared" ca="1" si="282"/>
        <v>116999</v>
      </c>
      <c r="BB18219" s="138">
        <f t="shared" ca="1" si="283"/>
        <v>1</v>
      </c>
    </row>
    <row r="18220" spans="52:54" ht="15.75" customHeight="1">
      <c r="AZ18220" s="138">
        <f t="shared" ca="1" si="281"/>
        <v>390000</v>
      </c>
      <c r="BA18220" s="138">
        <f t="shared" ca="1" si="282"/>
        <v>389999</v>
      </c>
      <c r="BB18220" s="138">
        <f t="shared" ca="1" si="283"/>
        <v>1</v>
      </c>
    </row>
    <row r="18221" spans="52:54" ht="15.75" customHeight="1">
      <c r="AZ18221" s="138">
        <f t="shared" ca="1" si="281"/>
        <v>389000</v>
      </c>
      <c r="BA18221" s="138">
        <f t="shared" ca="1" si="282"/>
        <v>388999</v>
      </c>
      <c r="BB18221" s="138">
        <f t="shared" ca="1" si="283"/>
        <v>1</v>
      </c>
    </row>
    <row r="18222" spans="52:54" ht="15.75" customHeight="1">
      <c r="AZ18222" s="138">
        <f t="shared" ca="1" si="281"/>
        <v>353000</v>
      </c>
      <c r="BA18222" s="138">
        <f t="shared" ca="1" si="282"/>
        <v>352999</v>
      </c>
      <c r="BB18222" s="138">
        <f t="shared" ca="1" si="283"/>
        <v>1</v>
      </c>
    </row>
    <row r="18223" spans="52:54" ht="15.75" customHeight="1">
      <c r="AZ18223" s="138">
        <f t="shared" ca="1" si="281"/>
        <v>129000</v>
      </c>
      <c r="BA18223" s="138">
        <f t="shared" ca="1" si="282"/>
        <v>128999</v>
      </c>
      <c r="BB18223" s="138">
        <f t="shared" ca="1" si="283"/>
        <v>1</v>
      </c>
    </row>
    <row r="18224" spans="52:54" ht="15.75" customHeight="1">
      <c r="AZ18224" s="138">
        <f t="shared" ca="1" si="281"/>
        <v>246000</v>
      </c>
      <c r="BA18224" s="138">
        <f t="shared" ca="1" si="282"/>
        <v>245999</v>
      </c>
      <c r="BB18224" s="138">
        <f t="shared" ca="1" si="283"/>
        <v>1</v>
      </c>
    </row>
    <row r="18225" spans="52:54" ht="15.75" customHeight="1">
      <c r="AZ18225" s="138">
        <f t="shared" ca="1" si="281"/>
        <v>329000</v>
      </c>
      <c r="BA18225" s="138">
        <f t="shared" ca="1" si="282"/>
        <v>328999</v>
      </c>
      <c r="BB18225" s="138">
        <f t="shared" ca="1" si="283"/>
        <v>1</v>
      </c>
    </row>
    <row r="18226" spans="52:54" ht="15.75" customHeight="1">
      <c r="AZ18226" s="138">
        <f t="shared" ca="1" si="281"/>
        <v>166000</v>
      </c>
      <c r="BA18226" s="138">
        <f t="shared" ca="1" si="282"/>
        <v>165999</v>
      </c>
      <c r="BB18226" s="138">
        <f t="shared" ca="1" si="283"/>
        <v>1</v>
      </c>
    </row>
    <row r="18227" spans="52:54" ht="15.75" customHeight="1">
      <c r="AZ18227" s="138">
        <f t="shared" ca="1" si="281"/>
        <v>196000</v>
      </c>
      <c r="BA18227" s="138">
        <f t="shared" ca="1" si="282"/>
        <v>195999</v>
      </c>
      <c r="BB18227" s="138">
        <f t="shared" ca="1" si="283"/>
        <v>1</v>
      </c>
    </row>
    <row r="18228" spans="52:54" ht="15.75" customHeight="1">
      <c r="AZ18228" s="138">
        <f t="shared" ca="1" si="281"/>
        <v>311000</v>
      </c>
      <c r="BA18228" s="138">
        <f t="shared" ca="1" si="282"/>
        <v>310999</v>
      </c>
      <c r="BB18228" s="138">
        <f t="shared" ca="1" si="283"/>
        <v>1</v>
      </c>
    </row>
    <row r="18229" spans="52:54" ht="15.75" customHeight="1">
      <c r="AZ18229" s="138">
        <f t="shared" ca="1" si="281"/>
        <v>165000</v>
      </c>
      <c r="BA18229" s="138">
        <f t="shared" ca="1" si="282"/>
        <v>164999</v>
      </c>
      <c r="BB18229" s="138">
        <f t="shared" ca="1" si="283"/>
        <v>1</v>
      </c>
    </row>
    <row r="18230" spans="52:54" ht="15.75" customHeight="1">
      <c r="AZ18230" s="138">
        <f t="shared" ca="1" si="281"/>
        <v>164000</v>
      </c>
      <c r="BA18230" s="138">
        <f t="shared" ca="1" si="282"/>
        <v>163999</v>
      </c>
      <c r="BB18230" s="138">
        <f t="shared" ca="1" si="283"/>
        <v>1</v>
      </c>
    </row>
    <row r="18231" spans="52:54" ht="15.75" customHeight="1">
      <c r="AZ18231" s="138">
        <f t="shared" ca="1" si="281"/>
        <v>295000</v>
      </c>
      <c r="BA18231" s="138">
        <f t="shared" ca="1" si="282"/>
        <v>294999</v>
      </c>
      <c r="BB18231" s="138">
        <f t="shared" ca="1" si="283"/>
        <v>1</v>
      </c>
    </row>
    <row r="18232" spans="52:54" ht="15.75" customHeight="1">
      <c r="AZ18232" s="138">
        <f t="shared" ca="1" si="281"/>
        <v>245000</v>
      </c>
      <c r="BA18232" s="138">
        <f t="shared" ca="1" si="282"/>
        <v>244999</v>
      </c>
      <c r="BB18232" s="138">
        <f t="shared" ca="1" si="283"/>
        <v>1</v>
      </c>
    </row>
    <row r="18233" spans="52:54" ht="15.75" customHeight="1">
      <c r="AZ18233" s="138">
        <f t="shared" ca="1" si="281"/>
        <v>254000</v>
      </c>
      <c r="BA18233" s="138">
        <f t="shared" ca="1" si="282"/>
        <v>253999</v>
      </c>
      <c r="BB18233" s="138">
        <f t="shared" ca="1" si="283"/>
        <v>1</v>
      </c>
    </row>
    <row r="18234" spans="52:54" ht="15.75" customHeight="1">
      <c r="AZ18234" s="138">
        <f t="shared" ca="1" si="281"/>
        <v>366000</v>
      </c>
      <c r="BA18234" s="138">
        <f t="shared" ca="1" si="282"/>
        <v>365999</v>
      </c>
      <c r="BB18234" s="138">
        <f t="shared" ca="1" si="283"/>
        <v>1</v>
      </c>
    </row>
    <row r="18235" spans="52:54" ht="15.75" customHeight="1">
      <c r="AZ18235" s="138">
        <f t="shared" ca="1" si="281"/>
        <v>188000</v>
      </c>
      <c r="BA18235" s="138">
        <f t="shared" ca="1" si="282"/>
        <v>187999</v>
      </c>
      <c r="BB18235" s="138">
        <f t="shared" ca="1" si="283"/>
        <v>1</v>
      </c>
    </row>
    <row r="18236" spans="52:54" ht="15.75" customHeight="1">
      <c r="AZ18236" s="138">
        <f t="shared" ca="1" si="281"/>
        <v>135000</v>
      </c>
      <c r="BA18236" s="138">
        <f t="shared" ca="1" si="282"/>
        <v>134999</v>
      </c>
      <c r="BB18236" s="138">
        <f t="shared" ca="1" si="283"/>
        <v>1</v>
      </c>
    </row>
    <row r="18237" spans="52:54" ht="15.75" customHeight="1">
      <c r="AZ18237" s="138">
        <f t="shared" ca="1" si="281"/>
        <v>291000</v>
      </c>
      <c r="BA18237" s="138">
        <f t="shared" ca="1" si="282"/>
        <v>290999</v>
      </c>
      <c r="BB18237" s="138">
        <f t="shared" ca="1" si="283"/>
        <v>1</v>
      </c>
    </row>
    <row r="18238" spans="52:54" ht="15.75" customHeight="1">
      <c r="AZ18238" s="138">
        <f t="shared" ca="1" si="281"/>
        <v>194000</v>
      </c>
      <c r="BA18238" s="138">
        <f t="shared" ca="1" si="282"/>
        <v>193999</v>
      </c>
      <c r="BB18238" s="138">
        <f t="shared" ca="1" si="283"/>
        <v>1</v>
      </c>
    </row>
    <row r="18239" spans="52:54" ht="15.75" customHeight="1">
      <c r="AZ18239" s="138">
        <f t="shared" ca="1" si="281"/>
        <v>222000</v>
      </c>
      <c r="BA18239" s="138">
        <f t="shared" ca="1" si="282"/>
        <v>221999</v>
      </c>
      <c r="BB18239" s="138">
        <f t="shared" ca="1" si="283"/>
        <v>1</v>
      </c>
    </row>
    <row r="18240" spans="52:54" ht="15.75" customHeight="1">
      <c r="AZ18240" s="138">
        <f t="shared" ca="1" si="281"/>
        <v>375000</v>
      </c>
      <c r="BA18240" s="138">
        <f t="shared" ca="1" si="282"/>
        <v>374999</v>
      </c>
      <c r="BB18240" s="138">
        <f t="shared" ca="1" si="283"/>
        <v>1</v>
      </c>
    </row>
    <row r="18241" spans="52:54" ht="15.75" customHeight="1">
      <c r="AZ18241" s="138">
        <f t="shared" ca="1" si="281"/>
        <v>238000</v>
      </c>
      <c r="BA18241" s="138">
        <f t="shared" ca="1" si="282"/>
        <v>237999</v>
      </c>
      <c r="BB18241" s="138">
        <f t="shared" ca="1" si="283"/>
        <v>1</v>
      </c>
    </row>
    <row r="18242" spans="52:54" ht="15.75" customHeight="1">
      <c r="AZ18242" s="138">
        <f t="shared" ca="1" si="281"/>
        <v>111000</v>
      </c>
      <c r="BA18242" s="138">
        <f t="shared" ca="1" si="282"/>
        <v>110999</v>
      </c>
      <c r="BB18242" s="138">
        <f t="shared" ca="1" si="283"/>
        <v>1</v>
      </c>
    </row>
    <row r="18243" spans="52:54" ht="15.75" customHeight="1">
      <c r="AZ18243" s="138">
        <f t="shared" ca="1" si="281"/>
        <v>226000</v>
      </c>
      <c r="BA18243" s="138">
        <f t="shared" ca="1" si="282"/>
        <v>225999</v>
      </c>
      <c r="BB18243" s="138">
        <f t="shared" ca="1" si="283"/>
        <v>1</v>
      </c>
    </row>
    <row r="18244" spans="52:54" ht="15.75" customHeight="1">
      <c r="AZ18244" s="138">
        <f t="shared" ca="1" si="281"/>
        <v>226000</v>
      </c>
      <c r="BA18244" s="138">
        <f t="shared" ca="1" si="282"/>
        <v>225999</v>
      </c>
      <c r="BB18244" s="138">
        <f t="shared" ca="1" si="283"/>
        <v>1</v>
      </c>
    </row>
    <row r="18245" spans="52:54" ht="15.75" customHeight="1">
      <c r="AZ18245" s="138">
        <f t="shared" ca="1" si="281"/>
        <v>318000</v>
      </c>
      <c r="BA18245" s="138">
        <f t="shared" ca="1" si="282"/>
        <v>317999</v>
      </c>
      <c r="BB18245" s="138">
        <f t="shared" ca="1" si="283"/>
        <v>1</v>
      </c>
    </row>
    <row r="18246" spans="52:54" ht="15.75" customHeight="1">
      <c r="AZ18246" s="138">
        <f t="shared" ca="1" si="281"/>
        <v>270000</v>
      </c>
      <c r="BA18246" s="138">
        <f t="shared" ca="1" si="282"/>
        <v>269999</v>
      </c>
      <c r="BB18246" s="138">
        <f t="shared" ca="1" si="283"/>
        <v>1</v>
      </c>
    </row>
    <row r="18247" spans="52:54" ht="15.75" customHeight="1">
      <c r="AZ18247" s="138">
        <f t="shared" ca="1" si="281"/>
        <v>130000</v>
      </c>
      <c r="BA18247" s="138">
        <f t="shared" ca="1" si="282"/>
        <v>129999</v>
      </c>
      <c r="BB18247" s="138">
        <f t="shared" ca="1" si="283"/>
        <v>1</v>
      </c>
    </row>
    <row r="18248" spans="52:54" ht="15.75" customHeight="1">
      <c r="AZ18248" s="138">
        <f t="shared" ca="1" si="281"/>
        <v>272000</v>
      </c>
      <c r="BA18248" s="138">
        <f t="shared" ca="1" si="282"/>
        <v>271999</v>
      </c>
      <c r="BB18248" s="138">
        <f t="shared" ca="1" si="283"/>
        <v>1</v>
      </c>
    </row>
    <row r="18249" spans="52:54" ht="15.75" customHeight="1">
      <c r="AZ18249" s="138">
        <f t="shared" ca="1" si="281"/>
        <v>231000</v>
      </c>
      <c r="BA18249" s="138">
        <f t="shared" ca="1" si="282"/>
        <v>230999</v>
      </c>
      <c r="BB18249" s="138">
        <f t="shared" ca="1" si="283"/>
        <v>1</v>
      </c>
    </row>
    <row r="18250" spans="52:54" ht="15.75" customHeight="1">
      <c r="AZ18250" s="138">
        <f t="shared" ca="1" si="281"/>
        <v>304000</v>
      </c>
      <c r="BA18250" s="138">
        <f t="shared" ca="1" si="282"/>
        <v>303999</v>
      </c>
      <c r="BB18250" s="138">
        <f t="shared" ca="1" si="283"/>
        <v>1</v>
      </c>
    </row>
    <row r="18251" spans="52:54" ht="15.75" customHeight="1">
      <c r="AZ18251" s="138">
        <f t="shared" ca="1" si="281"/>
        <v>160000</v>
      </c>
      <c r="BA18251" s="138">
        <f t="shared" ca="1" si="282"/>
        <v>159999</v>
      </c>
      <c r="BB18251" s="138">
        <f t="shared" ca="1" si="283"/>
        <v>1</v>
      </c>
    </row>
    <row r="18252" spans="52:54" ht="15.75" customHeight="1">
      <c r="AZ18252" s="138">
        <f t="shared" ca="1" si="281"/>
        <v>206000</v>
      </c>
      <c r="BA18252" s="138">
        <f t="shared" ca="1" si="282"/>
        <v>205999</v>
      </c>
      <c r="BB18252" s="138">
        <f t="shared" ca="1" si="283"/>
        <v>1</v>
      </c>
    </row>
    <row r="18253" spans="52:54" ht="15.75" customHeight="1">
      <c r="AZ18253" s="138">
        <f t="shared" ca="1" si="281"/>
        <v>304000</v>
      </c>
      <c r="BA18253" s="138">
        <f t="shared" ca="1" si="282"/>
        <v>303999</v>
      </c>
      <c r="BB18253" s="138">
        <f t="shared" ca="1" si="283"/>
        <v>1</v>
      </c>
    </row>
    <row r="18254" spans="52:54" ht="15.75" customHeight="1">
      <c r="AZ18254" s="138">
        <f t="shared" ca="1" si="281"/>
        <v>162000</v>
      </c>
      <c r="BA18254" s="138">
        <f t="shared" ca="1" si="282"/>
        <v>161999</v>
      </c>
      <c r="BB18254" s="138">
        <f t="shared" ca="1" si="283"/>
        <v>1</v>
      </c>
    </row>
    <row r="18255" spans="52:54" ht="15.75" customHeight="1">
      <c r="AZ18255" s="138">
        <f t="shared" ca="1" si="281"/>
        <v>253000</v>
      </c>
      <c r="BA18255" s="138">
        <f t="shared" ca="1" si="282"/>
        <v>252999</v>
      </c>
      <c r="BB18255" s="138">
        <f t="shared" ca="1" si="283"/>
        <v>1</v>
      </c>
    </row>
    <row r="18256" spans="52:54" ht="15.75" customHeight="1">
      <c r="AZ18256" s="138">
        <f t="shared" ca="1" si="281"/>
        <v>107000</v>
      </c>
      <c r="BA18256" s="138">
        <f t="shared" ca="1" si="282"/>
        <v>106999</v>
      </c>
      <c r="BB18256" s="138">
        <f t="shared" ca="1" si="283"/>
        <v>1</v>
      </c>
    </row>
    <row r="18257" spans="52:54" ht="15.75" customHeight="1">
      <c r="AZ18257" s="138">
        <f t="shared" ca="1" si="281"/>
        <v>297000</v>
      </c>
      <c r="BA18257" s="138">
        <f t="shared" ca="1" si="282"/>
        <v>296999</v>
      </c>
      <c r="BB18257" s="138">
        <f t="shared" ca="1" si="283"/>
        <v>1</v>
      </c>
    </row>
    <row r="18258" spans="52:54" ht="15.75" customHeight="1">
      <c r="AZ18258" s="138">
        <f t="shared" ca="1" si="281"/>
        <v>242000</v>
      </c>
      <c r="BA18258" s="138">
        <f t="shared" ca="1" si="282"/>
        <v>241999</v>
      </c>
      <c r="BB18258" s="138">
        <f t="shared" ca="1" si="283"/>
        <v>1</v>
      </c>
    </row>
    <row r="18259" spans="52:54" ht="15.75" customHeight="1">
      <c r="AZ18259" s="138">
        <f t="shared" ca="1" si="281"/>
        <v>301000</v>
      </c>
      <c r="BA18259" s="138">
        <f t="shared" ca="1" si="282"/>
        <v>300999</v>
      </c>
      <c r="BB18259" s="138">
        <f t="shared" ca="1" si="283"/>
        <v>1</v>
      </c>
    </row>
    <row r="18260" spans="52:54" ht="15.75" customHeight="1">
      <c r="AZ18260" s="138">
        <f t="shared" ca="1" si="281"/>
        <v>108000</v>
      </c>
      <c r="BA18260" s="138">
        <f t="shared" ca="1" si="282"/>
        <v>107999</v>
      </c>
      <c r="BB18260" s="138">
        <f t="shared" ca="1" si="283"/>
        <v>1</v>
      </c>
    </row>
    <row r="18261" spans="52:54" ht="15.75" customHeight="1">
      <c r="AZ18261" s="138">
        <f t="shared" ca="1" si="281"/>
        <v>243000</v>
      </c>
      <c r="BA18261" s="138">
        <f t="shared" ca="1" si="282"/>
        <v>242999</v>
      </c>
      <c r="BB18261" s="138">
        <f t="shared" ca="1" si="283"/>
        <v>1</v>
      </c>
    </row>
    <row r="18262" spans="52:54" ht="15.75" customHeight="1">
      <c r="AZ18262" s="138">
        <f t="shared" ca="1" si="281"/>
        <v>210000</v>
      </c>
      <c r="BA18262" s="138">
        <f t="shared" ca="1" si="282"/>
        <v>209999</v>
      </c>
      <c r="BB18262" s="138">
        <f t="shared" ca="1" si="283"/>
        <v>1</v>
      </c>
    </row>
    <row r="18263" spans="52:54" ht="15.75" customHeight="1">
      <c r="AZ18263" s="138">
        <f t="shared" ca="1" si="281"/>
        <v>161000</v>
      </c>
      <c r="BA18263" s="138">
        <f t="shared" ca="1" si="282"/>
        <v>160999</v>
      </c>
      <c r="BB18263" s="138">
        <f t="shared" ca="1" si="283"/>
        <v>1</v>
      </c>
    </row>
    <row r="18264" spans="52:54" ht="15.75" customHeight="1">
      <c r="AZ18264" s="138">
        <f t="shared" ca="1" si="281"/>
        <v>194000</v>
      </c>
      <c r="BA18264" s="138">
        <f t="shared" ca="1" si="282"/>
        <v>193999</v>
      </c>
      <c r="BB18264" s="138">
        <f t="shared" ca="1" si="283"/>
        <v>1</v>
      </c>
    </row>
    <row r="18265" spans="52:54" ht="15.75" customHeight="1">
      <c r="AZ18265" s="138">
        <f t="shared" ca="1" si="281"/>
        <v>118000</v>
      </c>
      <c r="BA18265" s="138">
        <f t="shared" ca="1" si="282"/>
        <v>117999</v>
      </c>
      <c r="BB18265" s="138">
        <f t="shared" ca="1" si="283"/>
        <v>1</v>
      </c>
    </row>
    <row r="18266" spans="52:54" ht="15.75" customHeight="1">
      <c r="AZ18266" s="138">
        <f t="shared" ca="1" si="281"/>
        <v>153000</v>
      </c>
      <c r="BA18266" s="138">
        <f t="shared" ca="1" si="282"/>
        <v>152999</v>
      </c>
      <c r="BB18266" s="138">
        <f t="shared" ca="1" si="283"/>
        <v>1</v>
      </c>
    </row>
    <row r="18267" spans="52:54" ht="15.75" customHeight="1">
      <c r="AZ18267" s="138">
        <f t="shared" ca="1" si="281"/>
        <v>154000</v>
      </c>
      <c r="BA18267" s="138">
        <f t="shared" ca="1" si="282"/>
        <v>153999</v>
      </c>
      <c r="BB18267" s="138">
        <f t="shared" ca="1" si="283"/>
        <v>1</v>
      </c>
    </row>
    <row r="18268" spans="52:54" ht="15.75" customHeight="1">
      <c r="AZ18268" s="138">
        <f t="shared" ca="1" si="281"/>
        <v>145000</v>
      </c>
      <c r="BA18268" s="138">
        <f t="shared" ca="1" si="282"/>
        <v>144999</v>
      </c>
      <c r="BB18268" s="138">
        <f t="shared" ca="1" si="283"/>
        <v>1</v>
      </c>
    </row>
    <row r="18269" spans="52:54" ht="15.75" customHeight="1">
      <c r="AZ18269" s="138">
        <f t="shared" ca="1" si="281"/>
        <v>196000</v>
      </c>
      <c r="BA18269" s="138">
        <f t="shared" ca="1" si="282"/>
        <v>195999</v>
      </c>
      <c r="BB18269" s="138">
        <f t="shared" ca="1" si="283"/>
        <v>1</v>
      </c>
    </row>
    <row r="18270" spans="52:54" ht="15.75" customHeight="1">
      <c r="AZ18270" s="138">
        <f t="shared" ca="1" si="281"/>
        <v>310000</v>
      </c>
      <c r="BA18270" s="138">
        <f t="shared" ca="1" si="282"/>
        <v>309999</v>
      </c>
      <c r="BB18270" s="138">
        <f t="shared" ca="1" si="283"/>
        <v>1</v>
      </c>
    </row>
    <row r="18271" spans="52:54" ht="15.75" customHeight="1">
      <c r="AZ18271" s="138">
        <f t="shared" ca="1" si="281"/>
        <v>348000</v>
      </c>
      <c r="BA18271" s="138">
        <f t="shared" ca="1" si="282"/>
        <v>347999</v>
      </c>
      <c r="BB18271" s="138">
        <f t="shared" ca="1" si="283"/>
        <v>1</v>
      </c>
    </row>
    <row r="18272" spans="52:54" ht="15.75" customHeight="1">
      <c r="AZ18272" s="138">
        <f t="shared" ca="1" si="281"/>
        <v>107000</v>
      </c>
      <c r="BA18272" s="138">
        <f t="shared" ca="1" si="282"/>
        <v>106999</v>
      </c>
      <c r="BB18272" s="138">
        <f t="shared" ca="1" si="283"/>
        <v>1</v>
      </c>
    </row>
    <row r="18273" spans="52:54" ht="15.75" customHeight="1">
      <c r="AZ18273" s="138">
        <f t="shared" ca="1" si="281"/>
        <v>116000</v>
      </c>
      <c r="BA18273" s="138">
        <f t="shared" ca="1" si="282"/>
        <v>115999</v>
      </c>
      <c r="BB18273" s="138">
        <f t="shared" ca="1" si="283"/>
        <v>1</v>
      </c>
    </row>
    <row r="18274" spans="52:54" ht="15.75" customHeight="1">
      <c r="AZ18274" s="138">
        <f t="shared" ca="1" si="281"/>
        <v>115000</v>
      </c>
      <c r="BA18274" s="138">
        <f t="shared" ca="1" si="282"/>
        <v>114999</v>
      </c>
      <c r="BB18274" s="138">
        <f t="shared" ca="1" si="283"/>
        <v>1</v>
      </c>
    </row>
    <row r="18275" spans="52:54" ht="15.75" customHeight="1">
      <c r="AZ18275" s="138">
        <f t="shared" ca="1" si="281"/>
        <v>387000</v>
      </c>
      <c r="BA18275" s="138">
        <f t="shared" ca="1" si="282"/>
        <v>386999</v>
      </c>
      <c r="BB18275" s="138">
        <f t="shared" ca="1" si="283"/>
        <v>1</v>
      </c>
    </row>
    <row r="18276" spans="52:54" ht="15.75" customHeight="1">
      <c r="AZ18276" s="138">
        <f t="shared" ca="1" si="281"/>
        <v>375000</v>
      </c>
      <c r="BA18276" s="138">
        <f t="shared" ca="1" si="282"/>
        <v>374999</v>
      </c>
      <c r="BB18276" s="138">
        <f t="shared" ca="1" si="283"/>
        <v>1</v>
      </c>
    </row>
    <row r="18277" spans="52:54" ht="15.75" customHeight="1">
      <c r="AZ18277" s="138">
        <f t="shared" ca="1" si="281"/>
        <v>345000</v>
      </c>
      <c r="BA18277" s="138">
        <f t="shared" ca="1" si="282"/>
        <v>344999</v>
      </c>
      <c r="BB18277" s="138">
        <f t="shared" ca="1" si="283"/>
        <v>1</v>
      </c>
    </row>
    <row r="18278" spans="52:54" ht="15.75" customHeight="1">
      <c r="AZ18278" s="138">
        <f t="shared" ca="1" si="281"/>
        <v>157000</v>
      </c>
      <c r="BA18278" s="138">
        <f t="shared" ca="1" si="282"/>
        <v>156999</v>
      </c>
      <c r="BB18278" s="138">
        <f t="shared" ca="1" si="283"/>
        <v>1</v>
      </c>
    </row>
    <row r="18279" spans="52:54" ht="15.75" customHeight="1">
      <c r="AZ18279" s="138">
        <f t="shared" ca="1" si="281"/>
        <v>364000</v>
      </c>
      <c r="BA18279" s="138">
        <f t="shared" ca="1" si="282"/>
        <v>363999</v>
      </c>
      <c r="BB18279" s="138">
        <f t="shared" ca="1" si="283"/>
        <v>1</v>
      </c>
    </row>
    <row r="18280" spans="52:54" ht="15.75" customHeight="1">
      <c r="AZ18280" s="138">
        <f t="shared" ca="1" si="281"/>
        <v>158000</v>
      </c>
      <c r="BA18280" s="138">
        <f t="shared" ca="1" si="282"/>
        <v>157999</v>
      </c>
      <c r="BB18280" s="138">
        <f t="shared" ca="1" si="283"/>
        <v>1</v>
      </c>
    </row>
    <row r="18281" spans="52:54" ht="15.75" customHeight="1">
      <c r="AZ18281" s="138">
        <f t="shared" ca="1" si="281"/>
        <v>369000</v>
      </c>
      <c r="BA18281" s="138">
        <f t="shared" ca="1" si="282"/>
        <v>368999</v>
      </c>
      <c r="BB18281" s="138">
        <f t="shared" ca="1" si="283"/>
        <v>1</v>
      </c>
    </row>
    <row r="18282" spans="52:54" ht="15.75" customHeight="1">
      <c r="AZ18282" s="138">
        <f t="shared" ca="1" si="281"/>
        <v>395000</v>
      </c>
      <c r="BA18282" s="138">
        <f t="shared" ca="1" si="282"/>
        <v>394999</v>
      </c>
      <c r="BB18282" s="138">
        <f t="shared" ca="1" si="283"/>
        <v>1</v>
      </c>
    </row>
    <row r="18283" spans="52:54" ht="15.75" customHeight="1">
      <c r="AZ18283" s="138">
        <f t="shared" ca="1" si="281"/>
        <v>269000</v>
      </c>
      <c r="BA18283" s="138">
        <f t="shared" ca="1" si="282"/>
        <v>268999</v>
      </c>
      <c r="BB18283" s="138">
        <f t="shared" ca="1" si="283"/>
        <v>1</v>
      </c>
    </row>
    <row r="18284" spans="52:54" ht="15.75" customHeight="1">
      <c r="AZ18284" s="138">
        <f t="shared" ca="1" si="281"/>
        <v>128000</v>
      </c>
      <c r="BA18284" s="138">
        <f t="shared" ca="1" si="282"/>
        <v>127999</v>
      </c>
      <c r="BB18284" s="138">
        <f t="shared" ca="1" si="283"/>
        <v>1</v>
      </c>
    </row>
    <row r="18285" spans="52:54" ht="15.75" customHeight="1">
      <c r="AZ18285" s="138">
        <f t="shared" ca="1" si="281"/>
        <v>237000</v>
      </c>
      <c r="BA18285" s="138">
        <f t="shared" ca="1" si="282"/>
        <v>236999</v>
      </c>
      <c r="BB18285" s="138">
        <f t="shared" ca="1" si="283"/>
        <v>1</v>
      </c>
    </row>
    <row r="18286" spans="52:54" ht="15.75" customHeight="1">
      <c r="AZ18286" s="138">
        <f t="shared" ca="1" si="281"/>
        <v>398000</v>
      </c>
      <c r="BA18286" s="138">
        <f t="shared" ca="1" si="282"/>
        <v>397999</v>
      </c>
      <c r="BB18286" s="138">
        <f t="shared" ca="1" si="283"/>
        <v>1</v>
      </c>
    </row>
    <row r="18287" spans="52:54" ht="15.75" customHeight="1">
      <c r="AZ18287" s="138">
        <f t="shared" ca="1" si="281"/>
        <v>105000</v>
      </c>
      <c r="BA18287" s="138">
        <f t="shared" ca="1" si="282"/>
        <v>104999</v>
      </c>
      <c r="BB18287" s="138">
        <f t="shared" ca="1" si="283"/>
        <v>1</v>
      </c>
    </row>
    <row r="18288" spans="52:54" ht="15.75" customHeight="1">
      <c r="AZ18288" s="138">
        <f t="shared" ca="1" si="281"/>
        <v>365000</v>
      </c>
      <c r="BA18288" s="138">
        <f t="shared" ca="1" si="282"/>
        <v>364999</v>
      </c>
      <c r="BB18288" s="138">
        <f t="shared" ca="1" si="283"/>
        <v>1</v>
      </c>
    </row>
    <row r="18289" spans="52:54" ht="15.75" customHeight="1">
      <c r="AZ18289" s="138">
        <f t="shared" ca="1" si="281"/>
        <v>298000</v>
      </c>
      <c r="BA18289" s="138">
        <f t="shared" ca="1" si="282"/>
        <v>297999</v>
      </c>
      <c r="BB18289" s="138">
        <f t="shared" ca="1" si="283"/>
        <v>1</v>
      </c>
    </row>
    <row r="18290" spans="52:54" ht="15.75" customHeight="1">
      <c r="AZ18290" s="138">
        <f t="shared" ca="1" si="281"/>
        <v>345000</v>
      </c>
      <c r="BA18290" s="138">
        <f t="shared" ca="1" si="282"/>
        <v>344999</v>
      </c>
      <c r="BB18290" s="138">
        <f t="shared" ca="1" si="283"/>
        <v>1</v>
      </c>
    </row>
    <row r="18291" spans="52:54" ht="15.75" customHeight="1">
      <c r="AZ18291" s="138">
        <f t="shared" ca="1" si="281"/>
        <v>258000</v>
      </c>
      <c r="BA18291" s="138">
        <f t="shared" ca="1" si="282"/>
        <v>257999</v>
      </c>
      <c r="BB18291" s="138">
        <f t="shared" ca="1" si="283"/>
        <v>1</v>
      </c>
    </row>
    <row r="18292" spans="52:54" ht="15.75" customHeight="1">
      <c r="AZ18292" s="138">
        <f t="shared" ca="1" si="281"/>
        <v>208000</v>
      </c>
      <c r="BA18292" s="138">
        <f t="shared" ca="1" si="282"/>
        <v>207999</v>
      </c>
      <c r="BB18292" s="138">
        <f t="shared" ca="1" si="283"/>
        <v>1</v>
      </c>
    </row>
    <row r="18293" spans="52:54" ht="15.75" customHeight="1">
      <c r="AZ18293" s="138">
        <f t="shared" ca="1" si="281"/>
        <v>356000</v>
      </c>
      <c r="BA18293" s="138">
        <f t="shared" ca="1" si="282"/>
        <v>355999</v>
      </c>
      <c r="BB18293" s="138">
        <f t="shared" ca="1" si="283"/>
        <v>1</v>
      </c>
    </row>
    <row r="18294" spans="52:54" ht="15.75" customHeight="1">
      <c r="AZ18294" s="138">
        <f t="shared" ca="1" si="281"/>
        <v>292000</v>
      </c>
      <c r="BA18294" s="138">
        <f t="shared" ca="1" si="282"/>
        <v>291999</v>
      </c>
      <c r="BB18294" s="138">
        <f t="shared" ca="1" si="283"/>
        <v>1</v>
      </c>
    </row>
    <row r="18295" spans="52:54" ht="15.75" customHeight="1">
      <c r="AZ18295" s="138">
        <f t="shared" ca="1" si="281"/>
        <v>228000</v>
      </c>
      <c r="BA18295" s="138">
        <f t="shared" ca="1" si="282"/>
        <v>227999</v>
      </c>
      <c r="BB18295" s="138">
        <f t="shared" ca="1" si="283"/>
        <v>1</v>
      </c>
    </row>
    <row r="18296" spans="52:54" ht="15.75" customHeight="1">
      <c r="AZ18296" s="138">
        <f t="shared" ca="1" si="281"/>
        <v>147000</v>
      </c>
      <c r="BA18296" s="138">
        <f t="shared" ca="1" si="282"/>
        <v>146999</v>
      </c>
      <c r="BB18296" s="138">
        <f t="shared" ca="1" si="283"/>
        <v>1</v>
      </c>
    </row>
    <row r="18297" spans="52:54" ht="15.75" customHeight="1">
      <c r="AZ18297" s="138">
        <f t="shared" ca="1" si="281"/>
        <v>112000</v>
      </c>
      <c r="BA18297" s="138">
        <f t="shared" ca="1" si="282"/>
        <v>111999</v>
      </c>
      <c r="BB18297" s="138">
        <f t="shared" ca="1" si="283"/>
        <v>1</v>
      </c>
    </row>
    <row r="18298" spans="52:54" ht="15.75" customHeight="1">
      <c r="AZ18298" s="138">
        <f t="shared" ca="1" si="281"/>
        <v>363000</v>
      </c>
      <c r="BA18298" s="138">
        <f t="shared" ca="1" si="282"/>
        <v>362999</v>
      </c>
      <c r="BB18298" s="138">
        <f t="shared" ca="1" si="283"/>
        <v>1</v>
      </c>
    </row>
    <row r="18299" spans="52:54" ht="15.75" customHeight="1">
      <c r="AZ18299" s="138">
        <f t="shared" ca="1" si="281"/>
        <v>367000</v>
      </c>
      <c r="BA18299" s="138">
        <f t="shared" ca="1" si="282"/>
        <v>366999</v>
      </c>
      <c r="BB18299" s="138">
        <f t="shared" ca="1" si="283"/>
        <v>1</v>
      </c>
    </row>
    <row r="18300" spans="52:54" ht="15.75" customHeight="1">
      <c r="AZ18300" s="138">
        <f t="shared" ca="1" si="281"/>
        <v>274000</v>
      </c>
      <c r="BA18300" s="138">
        <f t="shared" ca="1" si="282"/>
        <v>273999</v>
      </c>
      <c r="BB18300" s="138">
        <f t="shared" ca="1" si="283"/>
        <v>1</v>
      </c>
    </row>
    <row r="18301" spans="52:54" ht="15.75" customHeight="1">
      <c r="AZ18301" s="138">
        <f t="shared" ca="1" si="281"/>
        <v>267000</v>
      </c>
      <c r="BA18301" s="138">
        <f t="shared" ca="1" si="282"/>
        <v>266999</v>
      </c>
      <c r="BB18301" s="138">
        <f t="shared" ca="1" si="283"/>
        <v>1</v>
      </c>
    </row>
    <row r="18302" spans="52:54" ht="15.75" customHeight="1">
      <c r="AZ18302" s="138">
        <f t="shared" ca="1" si="281"/>
        <v>113000</v>
      </c>
      <c r="BA18302" s="138">
        <f t="shared" ca="1" si="282"/>
        <v>112999</v>
      </c>
      <c r="BB18302" s="138">
        <f t="shared" ca="1" si="283"/>
        <v>1</v>
      </c>
    </row>
    <row r="18303" spans="52:54" ht="15.75" customHeight="1">
      <c r="AZ18303" s="138">
        <f t="shared" ca="1" si="281"/>
        <v>178000</v>
      </c>
      <c r="BA18303" s="138">
        <f t="shared" ca="1" si="282"/>
        <v>177999</v>
      </c>
      <c r="BB18303" s="138">
        <f t="shared" ca="1" si="283"/>
        <v>1</v>
      </c>
    </row>
    <row r="18304" spans="52:54" ht="15.75" customHeight="1">
      <c r="AZ18304" s="138">
        <f t="shared" ca="1" si="281"/>
        <v>336000</v>
      </c>
      <c r="BA18304" s="138">
        <f t="shared" ca="1" si="282"/>
        <v>335999</v>
      </c>
      <c r="BB18304" s="138">
        <f t="shared" ca="1" si="283"/>
        <v>1</v>
      </c>
    </row>
    <row r="18305" spans="52:54" ht="15.75" customHeight="1">
      <c r="AZ18305" s="138">
        <f t="shared" ca="1" si="281"/>
        <v>124000</v>
      </c>
      <c r="BA18305" s="138">
        <f t="shared" ca="1" si="282"/>
        <v>123999</v>
      </c>
      <c r="BB18305" s="138">
        <f t="shared" ca="1" si="283"/>
        <v>1</v>
      </c>
    </row>
    <row r="18306" spans="52:54" ht="15.75" customHeight="1">
      <c r="AZ18306" s="138">
        <f t="shared" ca="1" si="281"/>
        <v>276000</v>
      </c>
      <c r="BA18306" s="138">
        <f t="shared" ca="1" si="282"/>
        <v>275999</v>
      </c>
      <c r="BB18306" s="138">
        <f t="shared" ca="1" si="283"/>
        <v>1</v>
      </c>
    </row>
    <row r="18307" spans="52:54" ht="15.75" customHeight="1">
      <c r="AZ18307" s="138">
        <f t="shared" ca="1" si="281"/>
        <v>265000</v>
      </c>
      <c r="BA18307" s="138">
        <f t="shared" ca="1" si="282"/>
        <v>264999</v>
      </c>
      <c r="BB18307" s="138">
        <f t="shared" ca="1" si="283"/>
        <v>1</v>
      </c>
    </row>
    <row r="18308" spans="52:54" ht="15.75" customHeight="1">
      <c r="AZ18308" s="138">
        <f t="shared" ca="1" si="281"/>
        <v>233000</v>
      </c>
      <c r="BA18308" s="138">
        <f t="shared" ca="1" si="282"/>
        <v>232999</v>
      </c>
      <c r="BB18308" s="138">
        <f t="shared" ca="1" si="283"/>
        <v>1</v>
      </c>
    </row>
    <row r="18309" spans="52:54" ht="15.75" customHeight="1">
      <c r="AZ18309" s="138">
        <f t="shared" ca="1" si="281"/>
        <v>292000</v>
      </c>
      <c r="BA18309" s="138">
        <f t="shared" ca="1" si="282"/>
        <v>291999</v>
      </c>
      <c r="BB18309" s="138">
        <f t="shared" ca="1" si="283"/>
        <v>1</v>
      </c>
    </row>
    <row r="18310" spans="52:54" ht="15.75" customHeight="1">
      <c r="AZ18310" s="138">
        <f t="shared" ca="1" si="281"/>
        <v>225000</v>
      </c>
      <c r="BA18310" s="138">
        <f t="shared" ca="1" si="282"/>
        <v>224999</v>
      </c>
      <c r="BB18310" s="138">
        <f t="shared" ca="1" si="283"/>
        <v>1</v>
      </c>
    </row>
    <row r="18311" spans="52:54" ht="15.75" customHeight="1">
      <c r="AZ18311" s="138">
        <f t="shared" ca="1" si="281"/>
        <v>141000</v>
      </c>
      <c r="BA18311" s="138">
        <f t="shared" ca="1" si="282"/>
        <v>140999</v>
      </c>
      <c r="BB18311" s="138">
        <f t="shared" ca="1" si="283"/>
        <v>1</v>
      </c>
    </row>
    <row r="18312" spans="52:54" ht="15.75" customHeight="1">
      <c r="AZ18312" s="138">
        <f t="shared" ca="1" si="281"/>
        <v>313000</v>
      </c>
      <c r="BA18312" s="138">
        <f t="shared" ca="1" si="282"/>
        <v>312999</v>
      </c>
      <c r="BB18312" s="138">
        <f t="shared" ca="1" si="283"/>
        <v>1</v>
      </c>
    </row>
    <row r="18313" spans="52:54" ht="15.75" customHeight="1">
      <c r="AZ18313" s="138">
        <f t="shared" ca="1" si="281"/>
        <v>272000</v>
      </c>
      <c r="BA18313" s="138">
        <f t="shared" ca="1" si="282"/>
        <v>271999</v>
      </c>
      <c r="BB18313" s="138">
        <f t="shared" ca="1" si="283"/>
        <v>1</v>
      </c>
    </row>
    <row r="18314" spans="52:54" ht="15.75" customHeight="1">
      <c r="AZ18314" s="138">
        <f t="shared" ca="1" si="281"/>
        <v>349000</v>
      </c>
      <c r="BA18314" s="138">
        <f t="shared" ca="1" si="282"/>
        <v>348999</v>
      </c>
      <c r="BB18314" s="138">
        <f t="shared" ca="1" si="283"/>
        <v>1</v>
      </c>
    </row>
    <row r="18315" spans="52:54" ht="15.75" customHeight="1">
      <c r="AZ18315" s="138">
        <f t="shared" ca="1" si="281"/>
        <v>373000</v>
      </c>
      <c r="BA18315" s="138">
        <f t="shared" ca="1" si="282"/>
        <v>372999</v>
      </c>
      <c r="BB18315" s="138">
        <f t="shared" ca="1" si="283"/>
        <v>1</v>
      </c>
    </row>
    <row r="18316" spans="52:54" ht="15.75" customHeight="1">
      <c r="AZ18316" s="138">
        <f t="shared" ca="1" si="281"/>
        <v>174000</v>
      </c>
      <c r="BA18316" s="138">
        <f t="shared" ca="1" si="282"/>
        <v>173999</v>
      </c>
      <c r="BB18316" s="138">
        <f t="shared" ca="1" si="283"/>
        <v>1</v>
      </c>
    </row>
    <row r="18317" spans="52:54" ht="15.75" customHeight="1">
      <c r="AZ18317" s="138">
        <f t="shared" ca="1" si="281"/>
        <v>200000</v>
      </c>
      <c r="BA18317" s="138">
        <f t="shared" ca="1" si="282"/>
        <v>199999</v>
      </c>
      <c r="BB18317" s="138">
        <f t="shared" ca="1" si="283"/>
        <v>1</v>
      </c>
    </row>
    <row r="18318" spans="52:54" ht="15.75" customHeight="1">
      <c r="AZ18318" s="138">
        <f t="shared" ca="1" si="281"/>
        <v>228000</v>
      </c>
      <c r="BA18318" s="138">
        <f t="shared" ca="1" si="282"/>
        <v>227999</v>
      </c>
      <c r="BB18318" s="138">
        <f t="shared" ca="1" si="283"/>
        <v>1</v>
      </c>
    </row>
    <row r="18319" spans="52:54" ht="15.75" customHeight="1">
      <c r="AZ18319" s="138">
        <f t="shared" ca="1" si="281"/>
        <v>349000</v>
      </c>
      <c r="BA18319" s="138">
        <f t="shared" ca="1" si="282"/>
        <v>348999</v>
      </c>
      <c r="BB18319" s="138">
        <f t="shared" ca="1" si="283"/>
        <v>1</v>
      </c>
    </row>
    <row r="18320" spans="52:54" ht="15.75" customHeight="1">
      <c r="AZ18320" s="138">
        <f t="shared" ca="1" si="281"/>
        <v>104000</v>
      </c>
      <c r="BA18320" s="138">
        <f t="shared" ca="1" si="282"/>
        <v>103999</v>
      </c>
      <c r="BB18320" s="138">
        <f t="shared" ca="1" si="283"/>
        <v>1</v>
      </c>
    </row>
    <row r="18321" spans="52:54" ht="15.75" customHeight="1">
      <c r="AZ18321" s="138">
        <f t="shared" ca="1" si="281"/>
        <v>141000</v>
      </c>
      <c r="BA18321" s="138">
        <f t="shared" ca="1" si="282"/>
        <v>140999</v>
      </c>
      <c r="BB18321" s="138">
        <f t="shared" ca="1" si="283"/>
        <v>1</v>
      </c>
    </row>
    <row r="18322" spans="52:54" ht="15.75" customHeight="1">
      <c r="AZ18322" s="138">
        <f t="shared" ca="1" si="281"/>
        <v>206000</v>
      </c>
      <c r="BA18322" s="138">
        <f t="shared" ca="1" si="282"/>
        <v>205999</v>
      </c>
      <c r="BB18322" s="138">
        <f t="shared" ca="1" si="283"/>
        <v>1</v>
      </c>
    </row>
    <row r="18323" spans="52:54" ht="15.75" customHeight="1">
      <c r="AZ18323" s="138">
        <f t="shared" ca="1" si="281"/>
        <v>286000</v>
      </c>
      <c r="BA18323" s="138">
        <f t="shared" ca="1" si="282"/>
        <v>285999</v>
      </c>
      <c r="BB18323" s="138">
        <f t="shared" ca="1" si="283"/>
        <v>1</v>
      </c>
    </row>
    <row r="18324" spans="52:54" ht="15.75" customHeight="1">
      <c r="AZ18324" s="138">
        <f t="shared" ca="1" si="281"/>
        <v>204000</v>
      </c>
      <c r="BA18324" s="138">
        <f t="shared" ca="1" si="282"/>
        <v>203999</v>
      </c>
      <c r="BB18324" s="138">
        <f t="shared" ca="1" si="283"/>
        <v>1</v>
      </c>
    </row>
    <row r="18325" spans="52:54" ht="15.75" customHeight="1">
      <c r="AZ18325" s="138">
        <f t="shared" ca="1" si="281"/>
        <v>292000</v>
      </c>
      <c r="BA18325" s="138">
        <f t="shared" ca="1" si="282"/>
        <v>291999</v>
      </c>
      <c r="BB18325" s="138">
        <f t="shared" ca="1" si="283"/>
        <v>1</v>
      </c>
    </row>
    <row r="18326" spans="52:54" ht="15.75" customHeight="1">
      <c r="AZ18326" s="138">
        <f t="shared" ca="1" si="281"/>
        <v>268000</v>
      </c>
      <c r="BA18326" s="138">
        <f t="shared" ca="1" si="282"/>
        <v>267999</v>
      </c>
      <c r="BB18326" s="138">
        <f t="shared" ca="1" si="283"/>
        <v>1</v>
      </c>
    </row>
    <row r="18327" spans="52:54" ht="15.75" customHeight="1">
      <c r="AZ18327" s="138">
        <f t="shared" ca="1" si="281"/>
        <v>299000</v>
      </c>
      <c r="BA18327" s="138">
        <f t="shared" ca="1" si="282"/>
        <v>298999</v>
      </c>
      <c r="BB18327" s="138">
        <f t="shared" ca="1" si="283"/>
        <v>1</v>
      </c>
    </row>
    <row r="18328" spans="52:54" ht="15.75" customHeight="1">
      <c r="AZ18328" s="138">
        <f t="shared" ca="1" si="281"/>
        <v>252000</v>
      </c>
      <c r="BA18328" s="138">
        <f t="shared" ca="1" si="282"/>
        <v>251999</v>
      </c>
      <c r="BB18328" s="138">
        <f t="shared" ca="1" si="283"/>
        <v>1</v>
      </c>
    </row>
    <row r="18329" spans="52:54" ht="15.75" customHeight="1">
      <c r="AZ18329" s="138">
        <f t="shared" ca="1" si="281"/>
        <v>116000</v>
      </c>
      <c r="BA18329" s="138">
        <f t="shared" ca="1" si="282"/>
        <v>115999</v>
      </c>
      <c r="BB18329" s="138">
        <f t="shared" ca="1" si="283"/>
        <v>1</v>
      </c>
    </row>
    <row r="18330" spans="52:54" ht="15.75" customHeight="1">
      <c r="AZ18330" s="138">
        <f t="shared" ca="1" si="281"/>
        <v>220000</v>
      </c>
      <c r="BA18330" s="138">
        <f t="shared" ca="1" si="282"/>
        <v>219999</v>
      </c>
      <c r="BB18330" s="138">
        <f t="shared" ca="1" si="283"/>
        <v>1</v>
      </c>
    </row>
    <row r="18331" spans="52:54" ht="15.75" customHeight="1">
      <c r="AZ18331" s="138">
        <f t="shared" ca="1" si="281"/>
        <v>104000</v>
      </c>
      <c r="BA18331" s="138">
        <f t="shared" ca="1" si="282"/>
        <v>103999</v>
      </c>
      <c r="BB18331" s="138">
        <f t="shared" ca="1" si="283"/>
        <v>1</v>
      </c>
    </row>
    <row r="18332" spans="52:54" ht="15.75" customHeight="1">
      <c r="AZ18332" s="138">
        <f t="shared" ca="1" si="281"/>
        <v>307000</v>
      </c>
      <c r="BA18332" s="138">
        <f t="shared" ca="1" si="282"/>
        <v>306999</v>
      </c>
      <c r="BB18332" s="138">
        <f t="shared" ca="1" si="283"/>
        <v>1</v>
      </c>
    </row>
    <row r="18333" spans="52:54" ht="15.75" customHeight="1">
      <c r="AZ18333" s="138">
        <f t="shared" ca="1" si="281"/>
        <v>317000</v>
      </c>
      <c r="BA18333" s="138">
        <f t="shared" ca="1" si="282"/>
        <v>316999</v>
      </c>
      <c r="BB18333" s="138">
        <f t="shared" ca="1" si="283"/>
        <v>1</v>
      </c>
    </row>
    <row r="18334" spans="52:54" ht="15.75" customHeight="1">
      <c r="AZ18334" s="138">
        <f t="shared" ca="1" si="281"/>
        <v>204000</v>
      </c>
      <c r="BA18334" s="138">
        <f t="shared" ca="1" si="282"/>
        <v>203999</v>
      </c>
      <c r="BB18334" s="138">
        <f t="shared" ca="1" si="283"/>
        <v>1</v>
      </c>
    </row>
    <row r="18335" spans="52:54" ht="15.75" customHeight="1">
      <c r="AZ18335" s="138">
        <f t="shared" ca="1" si="281"/>
        <v>222000</v>
      </c>
      <c r="BA18335" s="138">
        <f t="shared" ca="1" si="282"/>
        <v>221999</v>
      </c>
      <c r="BB18335" s="138">
        <f t="shared" ca="1" si="283"/>
        <v>1</v>
      </c>
    </row>
    <row r="18336" spans="52:54" ht="15.75" customHeight="1">
      <c r="AZ18336" s="138">
        <f t="shared" ca="1" si="281"/>
        <v>212000</v>
      </c>
      <c r="BA18336" s="138">
        <f t="shared" ca="1" si="282"/>
        <v>211999</v>
      </c>
      <c r="BB18336" s="138">
        <f t="shared" ca="1" si="283"/>
        <v>1</v>
      </c>
    </row>
    <row r="18337" spans="52:54" ht="15.75" customHeight="1">
      <c r="AZ18337" s="138">
        <f t="shared" ca="1" si="281"/>
        <v>294000</v>
      </c>
      <c r="BA18337" s="138">
        <f t="shared" ca="1" si="282"/>
        <v>293999</v>
      </c>
      <c r="BB18337" s="138">
        <f t="shared" ca="1" si="283"/>
        <v>1</v>
      </c>
    </row>
    <row r="18338" spans="52:54" ht="15.75" customHeight="1">
      <c r="AZ18338" s="138">
        <f t="shared" ca="1" si="281"/>
        <v>112000</v>
      </c>
      <c r="BA18338" s="138">
        <f t="shared" ca="1" si="282"/>
        <v>111999</v>
      </c>
      <c r="BB18338" s="138">
        <f t="shared" ca="1" si="283"/>
        <v>1</v>
      </c>
    </row>
    <row r="18339" spans="52:54" ht="15.75" customHeight="1">
      <c r="AZ18339" s="138">
        <f t="shared" ca="1" si="281"/>
        <v>134000</v>
      </c>
      <c r="BA18339" s="138">
        <f t="shared" ca="1" si="282"/>
        <v>133999</v>
      </c>
      <c r="BB18339" s="138">
        <f t="shared" ca="1" si="283"/>
        <v>1</v>
      </c>
    </row>
    <row r="18340" spans="52:54" ht="15.75" customHeight="1">
      <c r="AZ18340" s="138">
        <f t="shared" ca="1" si="281"/>
        <v>120000</v>
      </c>
      <c r="BA18340" s="138">
        <f t="shared" ca="1" si="282"/>
        <v>119999</v>
      </c>
      <c r="BB18340" s="138">
        <f t="shared" ca="1" si="283"/>
        <v>1</v>
      </c>
    </row>
    <row r="18341" spans="52:54" ht="15.75" customHeight="1">
      <c r="AZ18341" s="138">
        <f t="shared" ca="1" si="281"/>
        <v>107000</v>
      </c>
      <c r="BA18341" s="138">
        <f t="shared" ca="1" si="282"/>
        <v>106999</v>
      </c>
      <c r="BB18341" s="138">
        <f t="shared" ca="1" si="283"/>
        <v>1</v>
      </c>
    </row>
    <row r="18342" spans="52:54" ht="15.75" customHeight="1">
      <c r="AZ18342" s="138">
        <f t="shared" ca="1" si="281"/>
        <v>398000</v>
      </c>
      <c r="BA18342" s="138">
        <f t="shared" ca="1" si="282"/>
        <v>397999</v>
      </c>
      <c r="BB18342" s="138">
        <f t="shared" ca="1" si="283"/>
        <v>1</v>
      </c>
    </row>
    <row r="18343" spans="52:54" ht="15.75" customHeight="1">
      <c r="AZ18343" s="138">
        <f t="shared" ca="1" si="281"/>
        <v>379000</v>
      </c>
      <c r="BA18343" s="138">
        <f t="shared" ca="1" si="282"/>
        <v>378999</v>
      </c>
      <c r="BB18343" s="138">
        <f t="shared" ca="1" si="283"/>
        <v>1</v>
      </c>
    </row>
    <row r="18344" spans="52:54" ht="15.75" customHeight="1">
      <c r="AZ18344" s="138">
        <f t="shared" ca="1" si="281"/>
        <v>334000</v>
      </c>
      <c r="BA18344" s="138">
        <f t="shared" ca="1" si="282"/>
        <v>333999</v>
      </c>
      <c r="BB18344" s="138">
        <f t="shared" ca="1" si="283"/>
        <v>1</v>
      </c>
    </row>
    <row r="18345" spans="52:54" ht="15.75" customHeight="1">
      <c r="AZ18345" s="138">
        <f t="shared" ca="1" si="281"/>
        <v>198000</v>
      </c>
      <c r="BA18345" s="138">
        <f t="shared" ca="1" si="282"/>
        <v>197999</v>
      </c>
      <c r="BB18345" s="138">
        <f t="shared" ca="1" si="283"/>
        <v>1</v>
      </c>
    </row>
    <row r="18346" spans="52:54" ht="15.75" customHeight="1">
      <c r="AZ18346" s="138">
        <f t="shared" ca="1" si="281"/>
        <v>354000</v>
      </c>
      <c r="BA18346" s="138">
        <f t="shared" ca="1" si="282"/>
        <v>353999</v>
      </c>
      <c r="BB18346" s="138">
        <f t="shared" ca="1" si="283"/>
        <v>1</v>
      </c>
    </row>
    <row r="18347" spans="52:54" ht="15.75" customHeight="1">
      <c r="AZ18347" s="138">
        <f t="shared" ca="1" si="281"/>
        <v>127000</v>
      </c>
      <c r="BA18347" s="138">
        <f t="shared" ca="1" si="282"/>
        <v>126999</v>
      </c>
      <c r="BB18347" s="138">
        <f t="shared" ca="1" si="283"/>
        <v>1</v>
      </c>
    </row>
    <row r="18348" spans="52:54" ht="15.75" customHeight="1">
      <c r="AZ18348" s="138">
        <f t="shared" ca="1" si="281"/>
        <v>104000</v>
      </c>
      <c r="BA18348" s="138">
        <f t="shared" ca="1" si="282"/>
        <v>103999</v>
      </c>
      <c r="BB18348" s="138">
        <f t="shared" ca="1" si="283"/>
        <v>1</v>
      </c>
    </row>
    <row r="18349" spans="52:54" ht="15.75" customHeight="1">
      <c r="AZ18349" s="138">
        <f t="shared" ca="1" si="281"/>
        <v>175000</v>
      </c>
      <c r="BA18349" s="138">
        <f t="shared" ca="1" si="282"/>
        <v>174999</v>
      </c>
      <c r="BB18349" s="138">
        <f t="shared" ca="1" si="283"/>
        <v>1</v>
      </c>
    </row>
    <row r="18350" spans="52:54" ht="15.75" customHeight="1">
      <c r="AZ18350" s="138">
        <f t="shared" ca="1" si="281"/>
        <v>280000</v>
      </c>
      <c r="BA18350" s="138">
        <f t="shared" ca="1" si="282"/>
        <v>279999</v>
      </c>
      <c r="BB18350" s="138">
        <f t="shared" ca="1" si="283"/>
        <v>1</v>
      </c>
    </row>
    <row r="18351" spans="52:54" ht="15.75" customHeight="1">
      <c r="AZ18351" s="138">
        <f t="shared" ca="1" si="281"/>
        <v>185000</v>
      </c>
      <c r="BA18351" s="138">
        <f t="shared" ca="1" si="282"/>
        <v>184999</v>
      </c>
      <c r="BB18351" s="138">
        <f t="shared" ca="1" si="283"/>
        <v>1</v>
      </c>
    </row>
    <row r="18352" spans="52:54" ht="15.75" customHeight="1">
      <c r="AZ18352" s="138">
        <f t="shared" ca="1" si="281"/>
        <v>198000</v>
      </c>
      <c r="BA18352" s="138">
        <f t="shared" ca="1" si="282"/>
        <v>197999</v>
      </c>
      <c r="BB18352" s="138">
        <f t="shared" ca="1" si="283"/>
        <v>1</v>
      </c>
    </row>
    <row r="18353" spans="52:54" ht="15.75" customHeight="1">
      <c r="AZ18353" s="138">
        <f t="shared" ca="1" si="281"/>
        <v>256000</v>
      </c>
      <c r="BA18353" s="138">
        <f t="shared" ca="1" si="282"/>
        <v>255999</v>
      </c>
      <c r="BB18353" s="138">
        <f t="shared" ca="1" si="283"/>
        <v>1</v>
      </c>
    </row>
    <row r="18354" spans="52:54" ht="15.75" customHeight="1">
      <c r="AZ18354" s="138">
        <f t="shared" ca="1" si="281"/>
        <v>390000</v>
      </c>
      <c r="BA18354" s="138">
        <f t="shared" ca="1" si="282"/>
        <v>389999</v>
      </c>
      <c r="BB18354" s="138">
        <f t="shared" ca="1" si="283"/>
        <v>1</v>
      </c>
    </row>
    <row r="18355" spans="52:54" ht="15.75" customHeight="1">
      <c r="AZ18355" s="138">
        <f t="shared" ca="1" si="281"/>
        <v>178000</v>
      </c>
      <c r="BA18355" s="138">
        <f t="shared" ca="1" si="282"/>
        <v>177999</v>
      </c>
      <c r="BB18355" s="138">
        <f t="shared" ca="1" si="283"/>
        <v>1</v>
      </c>
    </row>
    <row r="18356" spans="52:54" ht="15.75" customHeight="1">
      <c r="AZ18356" s="138">
        <f t="shared" ca="1" si="281"/>
        <v>236000</v>
      </c>
      <c r="BA18356" s="138">
        <f t="shared" ca="1" si="282"/>
        <v>235999</v>
      </c>
      <c r="BB18356" s="138">
        <f t="shared" ca="1" si="283"/>
        <v>1</v>
      </c>
    </row>
    <row r="18357" spans="52:54" ht="15.75" customHeight="1">
      <c r="AZ18357" s="138">
        <f t="shared" ca="1" si="281"/>
        <v>243000</v>
      </c>
      <c r="BA18357" s="138">
        <f t="shared" ca="1" si="282"/>
        <v>242999</v>
      </c>
      <c r="BB18357" s="138">
        <f t="shared" ca="1" si="283"/>
        <v>1</v>
      </c>
    </row>
    <row r="18358" spans="52:54" ht="15.75" customHeight="1">
      <c r="AZ18358" s="138">
        <f t="shared" ca="1" si="281"/>
        <v>318000</v>
      </c>
      <c r="BA18358" s="138">
        <f t="shared" ca="1" si="282"/>
        <v>317999</v>
      </c>
      <c r="BB18358" s="138">
        <f t="shared" ca="1" si="283"/>
        <v>1</v>
      </c>
    </row>
    <row r="18359" spans="52:54" ht="15.75" customHeight="1">
      <c r="AZ18359" s="138">
        <f t="shared" ca="1" si="281"/>
        <v>129000</v>
      </c>
      <c r="BA18359" s="138">
        <f t="shared" ca="1" si="282"/>
        <v>128999</v>
      </c>
      <c r="BB18359" s="138">
        <f t="shared" ca="1" si="283"/>
        <v>1</v>
      </c>
    </row>
    <row r="18360" spans="52:54" ht="15.75" customHeight="1">
      <c r="AZ18360" s="138">
        <f t="shared" ca="1" si="281"/>
        <v>185000</v>
      </c>
      <c r="BA18360" s="138">
        <f t="shared" ca="1" si="282"/>
        <v>184999</v>
      </c>
      <c r="BB18360" s="138">
        <f t="shared" ca="1" si="283"/>
        <v>1</v>
      </c>
    </row>
    <row r="18361" spans="52:54" ht="15.75" customHeight="1">
      <c r="AZ18361" s="138">
        <f t="shared" ca="1" si="281"/>
        <v>103000</v>
      </c>
      <c r="BA18361" s="138">
        <f t="shared" ca="1" si="282"/>
        <v>102999</v>
      </c>
      <c r="BB18361" s="138">
        <f t="shared" ca="1" si="283"/>
        <v>1</v>
      </c>
    </row>
    <row r="18362" spans="52:54" ht="15.75" customHeight="1">
      <c r="AZ18362" s="138">
        <f t="shared" ca="1" si="281"/>
        <v>371000</v>
      </c>
      <c r="BA18362" s="138">
        <f t="shared" ca="1" si="282"/>
        <v>370999</v>
      </c>
      <c r="BB18362" s="138">
        <f t="shared" ca="1" si="283"/>
        <v>1</v>
      </c>
    </row>
    <row r="18363" spans="52:54" ht="15.75" customHeight="1">
      <c r="AZ18363" s="138">
        <f t="shared" ca="1" si="281"/>
        <v>172000</v>
      </c>
      <c r="BA18363" s="138">
        <f t="shared" ca="1" si="282"/>
        <v>171999</v>
      </c>
      <c r="BB18363" s="138">
        <f t="shared" ca="1" si="283"/>
        <v>1</v>
      </c>
    </row>
    <row r="18364" spans="52:54" ht="15.75" customHeight="1">
      <c r="AZ18364" s="138">
        <f t="shared" ref="AZ18364:AZ18618" ca="1" si="284">RANDBETWEEN(100,400)*1000</f>
        <v>313000</v>
      </c>
      <c r="BA18364" s="138">
        <f t="shared" ref="BA18364:BA18618" ca="1" si="285">+AZ18364-1</f>
        <v>312999</v>
      </c>
      <c r="BB18364" s="138">
        <f t="shared" ref="BB18364:BB18618" ca="1" si="286">+AZ18364-BA18364</f>
        <v>1</v>
      </c>
    </row>
    <row r="18365" spans="52:54" ht="15.75" customHeight="1">
      <c r="AZ18365" s="138">
        <f t="shared" ca="1" si="284"/>
        <v>284000</v>
      </c>
      <c r="BA18365" s="138">
        <f t="shared" ca="1" si="285"/>
        <v>283999</v>
      </c>
      <c r="BB18365" s="138">
        <f t="shared" ca="1" si="286"/>
        <v>1</v>
      </c>
    </row>
    <row r="18366" spans="52:54" ht="15.75" customHeight="1">
      <c r="AZ18366" s="138">
        <f t="shared" ca="1" si="284"/>
        <v>281000</v>
      </c>
      <c r="BA18366" s="138">
        <f t="shared" ca="1" si="285"/>
        <v>280999</v>
      </c>
      <c r="BB18366" s="138">
        <f t="shared" ca="1" si="286"/>
        <v>1</v>
      </c>
    </row>
    <row r="18367" spans="52:54" ht="15.75" customHeight="1">
      <c r="AZ18367" s="138">
        <f t="shared" ca="1" si="284"/>
        <v>392000</v>
      </c>
      <c r="BA18367" s="138">
        <f t="shared" ca="1" si="285"/>
        <v>391999</v>
      </c>
      <c r="BB18367" s="138">
        <f t="shared" ca="1" si="286"/>
        <v>1</v>
      </c>
    </row>
    <row r="18368" spans="52:54" ht="15.75" customHeight="1">
      <c r="AZ18368" s="138">
        <f t="shared" ca="1" si="284"/>
        <v>167000</v>
      </c>
      <c r="BA18368" s="138">
        <f t="shared" ca="1" si="285"/>
        <v>166999</v>
      </c>
      <c r="BB18368" s="138">
        <f t="shared" ca="1" si="286"/>
        <v>1</v>
      </c>
    </row>
    <row r="18369" spans="52:54" ht="15.75" customHeight="1">
      <c r="AZ18369" s="138">
        <f t="shared" ca="1" si="284"/>
        <v>374000</v>
      </c>
      <c r="BA18369" s="138">
        <f t="shared" ca="1" si="285"/>
        <v>373999</v>
      </c>
      <c r="BB18369" s="138">
        <f t="shared" ca="1" si="286"/>
        <v>1</v>
      </c>
    </row>
    <row r="18370" spans="52:54" ht="15.75" customHeight="1">
      <c r="AZ18370" s="138">
        <f t="shared" ca="1" si="284"/>
        <v>270000</v>
      </c>
      <c r="BA18370" s="138">
        <f t="shared" ca="1" si="285"/>
        <v>269999</v>
      </c>
      <c r="BB18370" s="138">
        <f t="shared" ca="1" si="286"/>
        <v>1</v>
      </c>
    </row>
    <row r="18371" spans="52:54" ht="15.75" customHeight="1">
      <c r="AZ18371" s="138">
        <f t="shared" ca="1" si="284"/>
        <v>192000</v>
      </c>
      <c r="BA18371" s="138">
        <f t="shared" ca="1" si="285"/>
        <v>191999</v>
      </c>
      <c r="BB18371" s="138">
        <f t="shared" ca="1" si="286"/>
        <v>1</v>
      </c>
    </row>
    <row r="18372" spans="52:54" ht="15.75" customHeight="1">
      <c r="AZ18372" s="138">
        <f t="shared" ca="1" si="284"/>
        <v>216000</v>
      </c>
      <c r="BA18372" s="138">
        <f t="shared" ca="1" si="285"/>
        <v>215999</v>
      </c>
      <c r="BB18372" s="138">
        <f t="shared" ca="1" si="286"/>
        <v>1</v>
      </c>
    </row>
    <row r="18373" spans="52:54" ht="15.75" customHeight="1">
      <c r="AZ18373" s="138">
        <f t="shared" ca="1" si="284"/>
        <v>318000</v>
      </c>
      <c r="BA18373" s="138">
        <f t="shared" ca="1" si="285"/>
        <v>317999</v>
      </c>
      <c r="BB18373" s="138">
        <f t="shared" ca="1" si="286"/>
        <v>1</v>
      </c>
    </row>
    <row r="18374" spans="52:54" ht="15.75" customHeight="1">
      <c r="AZ18374" s="138">
        <f t="shared" ca="1" si="284"/>
        <v>398000</v>
      </c>
      <c r="BA18374" s="138">
        <f t="shared" ca="1" si="285"/>
        <v>397999</v>
      </c>
      <c r="BB18374" s="138">
        <f t="shared" ca="1" si="286"/>
        <v>1</v>
      </c>
    </row>
    <row r="18375" spans="52:54" ht="15.75" customHeight="1">
      <c r="AZ18375" s="138">
        <f t="shared" ca="1" si="284"/>
        <v>393000</v>
      </c>
      <c r="BA18375" s="138">
        <f t="shared" ca="1" si="285"/>
        <v>392999</v>
      </c>
      <c r="BB18375" s="138">
        <f t="shared" ca="1" si="286"/>
        <v>1</v>
      </c>
    </row>
    <row r="18376" spans="52:54" ht="15.75" customHeight="1">
      <c r="AZ18376" s="138">
        <f t="shared" ca="1" si="284"/>
        <v>152000</v>
      </c>
      <c r="BA18376" s="138">
        <f t="shared" ca="1" si="285"/>
        <v>151999</v>
      </c>
      <c r="BB18376" s="138">
        <f t="shared" ca="1" si="286"/>
        <v>1</v>
      </c>
    </row>
    <row r="18377" spans="52:54" ht="15.75" customHeight="1">
      <c r="AZ18377" s="138">
        <f t="shared" ca="1" si="284"/>
        <v>151000</v>
      </c>
      <c r="BA18377" s="138">
        <f t="shared" ca="1" si="285"/>
        <v>150999</v>
      </c>
      <c r="BB18377" s="138">
        <f t="shared" ca="1" si="286"/>
        <v>1</v>
      </c>
    </row>
    <row r="18378" spans="52:54" ht="15.75" customHeight="1">
      <c r="AZ18378" s="138">
        <f t="shared" ca="1" si="284"/>
        <v>239000</v>
      </c>
      <c r="BA18378" s="138">
        <f t="shared" ca="1" si="285"/>
        <v>238999</v>
      </c>
      <c r="BB18378" s="138">
        <f t="shared" ca="1" si="286"/>
        <v>1</v>
      </c>
    </row>
    <row r="18379" spans="52:54" ht="15.75" customHeight="1">
      <c r="AZ18379" s="138">
        <f t="shared" ca="1" si="284"/>
        <v>282000</v>
      </c>
      <c r="BA18379" s="138">
        <f t="shared" ca="1" si="285"/>
        <v>281999</v>
      </c>
      <c r="BB18379" s="138">
        <f t="shared" ca="1" si="286"/>
        <v>1</v>
      </c>
    </row>
    <row r="18380" spans="52:54" ht="15.75" customHeight="1">
      <c r="AZ18380" s="138">
        <f t="shared" ca="1" si="284"/>
        <v>399000</v>
      </c>
      <c r="BA18380" s="138">
        <f t="shared" ca="1" si="285"/>
        <v>398999</v>
      </c>
      <c r="BB18380" s="138">
        <f t="shared" ca="1" si="286"/>
        <v>1</v>
      </c>
    </row>
    <row r="18381" spans="52:54" ht="15.75" customHeight="1">
      <c r="AZ18381" s="138">
        <f t="shared" ca="1" si="284"/>
        <v>316000</v>
      </c>
      <c r="BA18381" s="138">
        <f t="shared" ca="1" si="285"/>
        <v>315999</v>
      </c>
      <c r="BB18381" s="138">
        <f t="shared" ca="1" si="286"/>
        <v>1</v>
      </c>
    </row>
    <row r="18382" spans="52:54" ht="15.75" customHeight="1">
      <c r="AZ18382" s="138">
        <f t="shared" ca="1" si="284"/>
        <v>158000</v>
      </c>
      <c r="BA18382" s="138">
        <f t="shared" ca="1" si="285"/>
        <v>157999</v>
      </c>
      <c r="BB18382" s="138">
        <f t="shared" ca="1" si="286"/>
        <v>1</v>
      </c>
    </row>
    <row r="18383" spans="52:54" ht="15.75" customHeight="1">
      <c r="AZ18383" s="138">
        <f t="shared" ca="1" si="284"/>
        <v>299000</v>
      </c>
      <c r="BA18383" s="138">
        <f t="shared" ca="1" si="285"/>
        <v>298999</v>
      </c>
      <c r="BB18383" s="138">
        <f t="shared" ca="1" si="286"/>
        <v>1</v>
      </c>
    </row>
    <row r="18384" spans="52:54" ht="15.75" customHeight="1">
      <c r="AZ18384" s="138">
        <f t="shared" ca="1" si="284"/>
        <v>339000</v>
      </c>
      <c r="BA18384" s="138">
        <f t="shared" ca="1" si="285"/>
        <v>338999</v>
      </c>
      <c r="BB18384" s="138">
        <f t="shared" ca="1" si="286"/>
        <v>1</v>
      </c>
    </row>
    <row r="18385" spans="52:54" ht="15.75" customHeight="1">
      <c r="AZ18385" s="138">
        <f t="shared" ca="1" si="284"/>
        <v>113000</v>
      </c>
      <c r="BA18385" s="138">
        <f t="shared" ca="1" si="285"/>
        <v>112999</v>
      </c>
      <c r="BB18385" s="138">
        <f t="shared" ca="1" si="286"/>
        <v>1</v>
      </c>
    </row>
    <row r="18386" spans="52:54" ht="15.75" customHeight="1">
      <c r="AZ18386" s="138">
        <f t="shared" ca="1" si="284"/>
        <v>355000</v>
      </c>
      <c r="BA18386" s="138">
        <f t="shared" ca="1" si="285"/>
        <v>354999</v>
      </c>
      <c r="BB18386" s="138">
        <f t="shared" ca="1" si="286"/>
        <v>1</v>
      </c>
    </row>
    <row r="18387" spans="52:54" ht="15.75" customHeight="1">
      <c r="AZ18387" s="138">
        <f t="shared" ca="1" si="284"/>
        <v>272000</v>
      </c>
      <c r="BA18387" s="138">
        <f t="shared" ca="1" si="285"/>
        <v>271999</v>
      </c>
      <c r="BB18387" s="138">
        <f t="shared" ca="1" si="286"/>
        <v>1</v>
      </c>
    </row>
    <row r="18388" spans="52:54" ht="15.75" customHeight="1">
      <c r="AZ18388" s="138">
        <f t="shared" ca="1" si="284"/>
        <v>316000</v>
      </c>
      <c r="BA18388" s="138">
        <f t="shared" ca="1" si="285"/>
        <v>315999</v>
      </c>
      <c r="BB18388" s="138">
        <f t="shared" ca="1" si="286"/>
        <v>1</v>
      </c>
    </row>
    <row r="18389" spans="52:54" ht="15.75" customHeight="1">
      <c r="AZ18389" s="138">
        <f t="shared" ca="1" si="284"/>
        <v>180000</v>
      </c>
      <c r="BA18389" s="138">
        <f t="shared" ca="1" si="285"/>
        <v>179999</v>
      </c>
      <c r="BB18389" s="138">
        <f t="shared" ca="1" si="286"/>
        <v>1</v>
      </c>
    </row>
    <row r="18390" spans="52:54" ht="15.75" customHeight="1">
      <c r="AZ18390" s="138">
        <f t="shared" ca="1" si="284"/>
        <v>395000</v>
      </c>
      <c r="BA18390" s="138">
        <f t="shared" ca="1" si="285"/>
        <v>394999</v>
      </c>
      <c r="BB18390" s="138">
        <f t="shared" ca="1" si="286"/>
        <v>1</v>
      </c>
    </row>
    <row r="18391" spans="52:54" ht="15.75" customHeight="1">
      <c r="AZ18391" s="138">
        <f t="shared" ca="1" si="284"/>
        <v>196000</v>
      </c>
      <c r="BA18391" s="138">
        <f t="shared" ca="1" si="285"/>
        <v>195999</v>
      </c>
      <c r="BB18391" s="138">
        <f t="shared" ca="1" si="286"/>
        <v>1</v>
      </c>
    </row>
    <row r="18392" spans="52:54" ht="15.75" customHeight="1">
      <c r="AZ18392" s="138">
        <f t="shared" ca="1" si="284"/>
        <v>323000</v>
      </c>
      <c r="BA18392" s="138">
        <f t="shared" ca="1" si="285"/>
        <v>322999</v>
      </c>
      <c r="BB18392" s="138">
        <f t="shared" ca="1" si="286"/>
        <v>1</v>
      </c>
    </row>
    <row r="18393" spans="52:54" ht="15.75" customHeight="1">
      <c r="AZ18393" s="138">
        <f t="shared" ca="1" si="284"/>
        <v>132000</v>
      </c>
      <c r="BA18393" s="138">
        <f t="shared" ca="1" si="285"/>
        <v>131999</v>
      </c>
      <c r="BB18393" s="138">
        <f t="shared" ca="1" si="286"/>
        <v>1</v>
      </c>
    </row>
    <row r="18394" spans="52:54" ht="15.75" customHeight="1">
      <c r="AZ18394" s="138">
        <f t="shared" ca="1" si="284"/>
        <v>269000</v>
      </c>
      <c r="BA18394" s="138">
        <f t="shared" ca="1" si="285"/>
        <v>268999</v>
      </c>
      <c r="BB18394" s="138">
        <f t="shared" ca="1" si="286"/>
        <v>1</v>
      </c>
    </row>
    <row r="18395" spans="52:54" ht="15.75" customHeight="1">
      <c r="AZ18395" s="138">
        <f t="shared" ca="1" si="284"/>
        <v>244000</v>
      </c>
      <c r="BA18395" s="138">
        <f t="shared" ca="1" si="285"/>
        <v>243999</v>
      </c>
      <c r="BB18395" s="138">
        <f t="shared" ca="1" si="286"/>
        <v>1</v>
      </c>
    </row>
    <row r="18396" spans="52:54" ht="15.75" customHeight="1">
      <c r="AZ18396" s="138">
        <f t="shared" ca="1" si="284"/>
        <v>130000</v>
      </c>
      <c r="BA18396" s="138">
        <f t="shared" ca="1" si="285"/>
        <v>129999</v>
      </c>
      <c r="BB18396" s="138">
        <f t="shared" ca="1" si="286"/>
        <v>1</v>
      </c>
    </row>
    <row r="18397" spans="52:54" ht="15.75" customHeight="1">
      <c r="AZ18397" s="138">
        <f t="shared" ca="1" si="284"/>
        <v>136000</v>
      </c>
      <c r="BA18397" s="138">
        <f t="shared" ca="1" si="285"/>
        <v>135999</v>
      </c>
      <c r="BB18397" s="138">
        <f t="shared" ca="1" si="286"/>
        <v>1</v>
      </c>
    </row>
    <row r="18398" spans="52:54" ht="15.75" customHeight="1">
      <c r="AZ18398" s="138">
        <f t="shared" ca="1" si="284"/>
        <v>215000</v>
      </c>
      <c r="BA18398" s="138">
        <f t="shared" ca="1" si="285"/>
        <v>214999</v>
      </c>
      <c r="BB18398" s="138">
        <f t="shared" ca="1" si="286"/>
        <v>1</v>
      </c>
    </row>
    <row r="18399" spans="52:54" ht="15.75" customHeight="1">
      <c r="AZ18399" s="138">
        <f t="shared" ca="1" si="284"/>
        <v>120000</v>
      </c>
      <c r="BA18399" s="138">
        <f t="shared" ca="1" si="285"/>
        <v>119999</v>
      </c>
      <c r="BB18399" s="138">
        <f t="shared" ca="1" si="286"/>
        <v>1</v>
      </c>
    </row>
    <row r="18400" spans="52:54" ht="15.75" customHeight="1">
      <c r="AZ18400" s="138">
        <f t="shared" ca="1" si="284"/>
        <v>209000</v>
      </c>
      <c r="BA18400" s="138">
        <f t="shared" ca="1" si="285"/>
        <v>208999</v>
      </c>
      <c r="BB18400" s="138">
        <f t="shared" ca="1" si="286"/>
        <v>1</v>
      </c>
    </row>
    <row r="18401" spans="52:54" ht="15.75" customHeight="1">
      <c r="AZ18401" s="138">
        <f t="shared" ca="1" si="284"/>
        <v>178000</v>
      </c>
      <c r="BA18401" s="138">
        <f t="shared" ca="1" si="285"/>
        <v>177999</v>
      </c>
      <c r="BB18401" s="138">
        <f t="shared" ca="1" si="286"/>
        <v>1</v>
      </c>
    </row>
    <row r="18402" spans="52:54" ht="15.75" customHeight="1">
      <c r="AZ18402" s="138">
        <f t="shared" ca="1" si="284"/>
        <v>386000</v>
      </c>
      <c r="BA18402" s="138">
        <f t="shared" ca="1" si="285"/>
        <v>385999</v>
      </c>
      <c r="BB18402" s="138">
        <f t="shared" ca="1" si="286"/>
        <v>1</v>
      </c>
    </row>
    <row r="18403" spans="52:54" ht="15.75" customHeight="1">
      <c r="AZ18403" s="138">
        <f t="shared" ca="1" si="284"/>
        <v>114000</v>
      </c>
      <c r="BA18403" s="138">
        <f t="shared" ca="1" si="285"/>
        <v>113999</v>
      </c>
      <c r="BB18403" s="138">
        <f t="shared" ca="1" si="286"/>
        <v>1</v>
      </c>
    </row>
    <row r="18404" spans="52:54" ht="15.75" customHeight="1">
      <c r="AZ18404" s="138">
        <f t="shared" ca="1" si="284"/>
        <v>308000</v>
      </c>
      <c r="BA18404" s="138">
        <f t="shared" ca="1" si="285"/>
        <v>307999</v>
      </c>
      <c r="BB18404" s="138">
        <f t="shared" ca="1" si="286"/>
        <v>1</v>
      </c>
    </row>
    <row r="18405" spans="52:54" ht="15.75" customHeight="1">
      <c r="AZ18405" s="138">
        <f t="shared" ca="1" si="284"/>
        <v>214000</v>
      </c>
      <c r="BA18405" s="138">
        <f t="shared" ca="1" si="285"/>
        <v>213999</v>
      </c>
      <c r="BB18405" s="138">
        <f t="shared" ca="1" si="286"/>
        <v>1</v>
      </c>
    </row>
    <row r="18406" spans="52:54" ht="15.75" customHeight="1">
      <c r="AZ18406" s="138">
        <f t="shared" ca="1" si="284"/>
        <v>189000</v>
      </c>
      <c r="BA18406" s="138">
        <f t="shared" ca="1" si="285"/>
        <v>188999</v>
      </c>
      <c r="BB18406" s="138">
        <f t="shared" ca="1" si="286"/>
        <v>1</v>
      </c>
    </row>
    <row r="18407" spans="52:54" ht="15.75" customHeight="1">
      <c r="AZ18407" s="138">
        <f t="shared" ca="1" si="284"/>
        <v>381000</v>
      </c>
      <c r="BA18407" s="138">
        <f t="shared" ca="1" si="285"/>
        <v>380999</v>
      </c>
      <c r="BB18407" s="138">
        <f t="shared" ca="1" si="286"/>
        <v>1</v>
      </c>
    </row>
    <row r="18408" spans="52:54" ht="15.75" customHeight="1">
      <c r="AZ18408" s="138">
        <f t="shared" ca="1" si="284"/>
        <v>315000</v>
      </c>
      <c r="BA18408" s="138">
        <f t="shared" ca="1" si="285"/>
        <v>314999</v>
      </c>
      <c r="BB18408" s="138">
        <f t="shared" ca="1" si="286"/>
        <v>1</v>
      </c>
    </row>
    <row r="18409" spans="52:54" ht="15.75" customHeight="1">
      <c r="AZ18409" s="138">
        <f t="shared" ca="1" si="284"/>
        <v>127000</v>
      </c>
      <c r="BA18409" s="138">
        <f t="shared" ca="1" si="285"/>
        <v>126999</v>
      </c>
      <c r="BB18409" s="138">
        <f t="shared" ca="1" si="286"/>
        <v>1</v>
      </c>
    </row>
    <row r="18410" spans="52:54" ht="15.75" customHeight="1">
      <c r="AZ18410" s="138">
        <f t="shared" ca="1" si="284"/>
        <v>366000</v>
      </c>
      <c r="BA18410" s="138">
        <f t="shared" ca="1" si="285"/>
        <v>365999</v>
      </c>
      <c r="BB18410" s="138">
        <f t="shared" ca="1" si="286"/>
        <v>1</v>
      </c>
    </row>
    <row r="18411" spans="52:54" ht="15.75" customHeight="1">
      <c r="AZ18411" s="138">
        <f t="shared" ca="1" si="284"/>
        <v>345000</v>
      </c>
      <c r="BA18411" s="138">
        <f t="shared" ca="1" si="285"/>
        <v>344999</v>
      </c>
      <c r="BB18411" s="138">
        <f t="shared" ca="1" si="286"/>
        <v>1</v>
      </c>
    </row>
    <row r="18412" spans="52:54" ht="15.75" customHeight="1">
      <c r="AZ18412" s="138">
        <f t="shared" ca="1" si="284"/>
        <v>309000</v>
      </c>
      <c r="BA18412" s="138">
        <f t="shared" ca="1" si="285"/>
        <v>308999</v>
      </c>
      <c r="BB18412" s="138">
        <f t="shared" ca="1" si="286"/>
        <v>1</v>
      </c>
    </row>
    <row r="18413" spans="52:54" ht="15.75" customHeight="1">
      <c r="AZ18413" s="138">
        <f t="shared" ca="1" si="284"/>
        <v>142000</v>
      </c>
      <c r="BA18413" s="138">
        <f t="shared" ca="1" si="285"/>
        <v>141999</v>
      </c>
      <c r="BB18413" s="138">
        <f t="shared" ca="1" si="286"/>
        <v>1</v>
      </c>
    </row>
    <row r="18414" spans="52:54" ht="15.75" customHeight="1">
      <c r="AZ18414" s="138">
        <f t="shared" ca="1" si="284"/>
        <v>242000</v>
      </c>
      <c r="BA18414" s="138">
        <f t="shared" ca="1" si="285"/>
        <v>241999</v>
      </c>
      <c r="BB18414" s="138">
        <f t="shared" ca="1" si="286"/>
        <v>1</v>
      </c>
    </row>
    <row r="18415" spans="52:54" ht="15.75" customHeight="1">
      <c r="AZ18415" s="138">
        <f t="shared" ca="1" si="284"/>
        <v>104000</v>
      </c>
      <c r="BA18415" s="138">
        <f t="shared" ca="1" si="285"/>
        <v>103999</v>
      </c>
      <c r="BB18415" s="138">
        <f t="shared" ca="1" si="286"/>
        <v>1</v>
      </c>
    </row>
    <row r="18416" spans="52:54" ht="15.75" customHeight="1">
      <c r="AZ18416" s="138">
        <f t="shared" ca="1" si="284"/>
        <v>340000</v>
      </c>
      <c r="BA18416" s="138">
        <f t="shared" ca="1" si="285"/>
        <v>339999</v>
      </c>
      <c r="BB18416" s="138">
        <f t="shared" ca="1" si="286"/>
        <v>1</v>
      </c>
    </row>
    <row r="18417" spans="52:54" ht="15.75" customHeight="1">
      <c r="AZ18417" s="138">
        <f t="shared" ca="1" si="284"/>
        <v>196000</v>
      </c>
      <c r="BA18417" s="138">
        <f t="shared" ca="1" si="285"/>
        <v>195999</v>
      </c>
      <c r="BB18417" s="138">
        <f t="shared" ca="1" si="286"/>
        <v>1</v>
      </c>
    </row>
    <row r="18418" spans="52:54" ht="15.75" customHeight="1">
      <c r="AZ18418" s="138">
        <f t="shared" ca="1" si="284"/>
        <v>215000</v>
      </c>
      <c r="BA18418" s="138">
        <f t="shared" ca="1" si="285"/>
        <v>214999</v>
      </c>
      <c r="BB18418" s="138">
        <f t="shared" ca="1" si="286"/>
        <v>1</v>
      </c>
    </row>
    <row r="18419" spans="52:54" ht="15.75" customHeight="1">
      <c r="AZ18419" s="138">
        <f t="shared" ca="1" si="284"/>
        <v>133000</v>
      </c>
      <c r="BA18419" s="138">
        <f t="shared" ca="1" si="285"/>
        <v>132999</v>
      </c>
      <c r="BB18419" s="138">
        <f t="shared" ca="1" si="286"/>
        <v>1</v>
      </c>
    </row>
    <row r="18420" spans="52:54" ht="15.75" customHeight="1">
      <c r="AZ18420" s="138">
        <f t="shared" ca="1" si="284"/>
        <v>380000</v>
      </c>
      <c r="BA18420" s="138">
        <f t="shared" ca="1" si="285"/>
        <v>379999</v>
      </c>
      <c r="BB18420" s="138">
        <f t="shared" ca="1" si="286"/>
        <v>1</v>
      </c>
    </row>
    <row r="18421" spans="52:54" ht="15.75" customHeight="1">
      <c r="AZ18421" s="138">
        <f t="shared" ca="1" si="284"/>
        <v>316000</v>
      </c>
      <c r="BA18421" s="138">
        <f t="shared" ca="1" si="285"/>
        <v>315999</v>
      </c>
      <c r="BB18421" s="138">
        <f t="shared" ca="1" si="286"/>
        <v>1</v>
      </c>
    </row>
    <row r="18422" spans="52:54" ht="15.75" customHeight="1">
      <c r="AZ18422" s="138">
        <f t="shared" ca="1" si="284"/>
        <v>303000</v>
      </c>
      <c r="BA18422" s="138">
        <f t="shared" ca="1" si="285"/>
        <v>302999</v>
      </c>
      <c r="BB18422" s="138">
        <f t="shared" ca="1" si="286"/>
        <v>1</v>
      </c>
    </row>
    <row r="18423" spans="52:54" ht="15.75" customHeight="1">
      <c r="AZ18423" s="138">
        <f t="shared" ca="1" si="284"/>
        <v>313000</v>
      </c>
      <c r="BA18423" s="138">
        <f t="shared" ca="1" si="285"/>
        <v>312999</v>
      </c>
      <c r="BB18423" s="138">
        <f t="shared" ca="1" si="286"/>
        <v>1</v>
      </c>
    </row>
    <row r="18424" spans="52:54" ht="15.75" customHeight="1">
      <c r="AZ18424" s="138">
        <f t="shared" ca="1" si="284"/>
        <v>321000</v>
      </c>
      <c r="BA18424" s="138">
        <f t="shared" ca="1" si="285"/>
        <v>320999</v>
      </c>
      <c r="BB18424" s="138">
        <f t="shared" ca="1" si="286"/>
        <v>1</v>
      </c>
    </row>
    <row r="18425" spans="52:54" ht="15.75" customHeight="1">
      <c r="AZ18425" s="138">
        <f t="shared" ca="1" si="284"/>
        <v>101000</v>
      </c>
      <c r="BA18425" s="138">
        <f t="shared" ca="1" si="285"/>
        <v>100999</v>
      </c>
      <c r="BB18425" s="138">
        <f t="shared" ca="1" si="286"/>
        <v>1</v>
      </c>
    </row>
    <row r="18426" spans="52:54" ht="15.75" customHeight="1">
      <c r="AZ18426" s="138">
        <f t="shared" ca="1" si="284"/>
        <v>236000</v>
      </c>
      <c r="BA18426" s="138">
        <f t="shared" ca="1" si="285"/>
        <v>235999</v>
      </c>
      <c r="BB18426" s="138">
        <f t="shared" ca="1" si="286"/>
        <v>1</v>
      </c>
    </row>
    <row r="18427" spans="52:54" ht="15.75" customHeight="1">
      <c r="AZ18427" s="138">
        <f t="shared" ca="1" si="284"/>
        <v>293000</v>
      </c>
      <c r="BA18427" s="138">
        <f t="shared" ca="1" si="285"/>
        <v>292999</v>
      </c>
      <c r="BB18427" s="138">
        <f t="shared" ca="1" si="286"/>
        <v>1</v>
      </c>
    </row>
    <row r="18428" spans="52:54" ht="15.75" customHeight="1">
      <c r="AZ18428" s="138">
        <f t="shared" ca="1" si="284"/>
        <v>205000</v>
      </c>
      <c r="BA18428" s="138">
        <f t="shared" ca="1" si="285"/>
        <v>204999</v>
      </c>
      <c r="BB18428" s="138">
        <f t="shared" ca="1" si="286"/>
        <v>1</v>
      </c>
    </row>
    <row r="18429" spans="52:54" ht="15.75" customHeight="1">
      <c r="AZ18429" s="138">
        <f t="shared" ca="1" si="284"/>
        <v>186000</v>
      </c>
      <c r="BA18429" s="138">
        <f t="shared" ca="1" si="285"/>
        <v>185999</v>
      </c>
      <c r="BB18429" s="138">
        <f t="shared" ca="1" si="286"/>
        <v>1</v>
      </c>
    </row>
    <row r="18430" spans="52:54" ht="15.75" customHeight="1">
      <c r="AZ18430" s="138">
        <f t="shared" ca="1" si="284"/>
        <v>400000</v>
      </c>
      <c r="BA18430" s="138">
        <f t="shared" ca="1" si="285"/>
        <v>399999</v>
      </c>
      <c r="BB18430" s="138">
        <f t="shared" ca="1" si="286"/>
        <v>1</v>
      </c>
    </row>
    <row r="18431" spans="52:54" ht="15.75" customHeight="1">
      <c r="AZ18431" s="138">
        <f t="shared" ca="1" si="284"/>
        <v>213000</v>
      </c>
      <c r="BA18431" s="138">
        <f t="shared" ca="1" si="285"/>
        <v>212999</v>
      </c>
      <c r="BB18431" s="138">
        <f t="shared" ca="1" si="286"/>
        <v>1</v>
      </c>
    </row>
    <row r="18432" spans="52:54" ht="15.75" customHeight="1">
      <c r="AZ18432" s="138">
        <f t="shared" ca="1" si="284"/>
        <v>247000</v>
      </c>
      <c r="BA18432" s="138">
        <f t="shared" ca="1" si="285"/>
        <v>246999</v>
      </c>
      <c r="BB18432" s="138">
        <f t="shared" ca="1" si="286"/>
        <v>1</v>
      </c>
    </row>
    <row r="18433" spans="52:54" ht="15.75" customHeight="1">
      <c r="AZ18433" s="138">
        <f t="shared" ca="1" si="284"/>
        <v>124000</v>
      </c>
      <c r="BA18433" s="138">
        <f t="shared" ca="1" si="285"/>
        <v>123999</v>
      </c>
      <c r="BB18433" s="138">
        <f t="shared" ca="1" si="286"/>
        <v>1</v>
      </c>
    </row>
    <row r="18434" spans="52:54" ht="15.75" customHeight="1">
      <c r="AZ18434" s="138">
        <f t="shared" ca="1" si="284"/>
        <v>325000</v>
      </c>
      <c r="BA18434" s="138">
        <f t="shared" ca="1" si="285"/>
        <v>324999</v>
      </c>
      <c r="BB18434" s="138">
        <f t="shared" ca="1" si="286"/>
        <v>1</v>
      </c>
    </row>
    <row r="18435" spans="52:54" ht="15.75" customHeight="1">
      <c r="AZ18435" s="138">
        <f t="shared" ca="1" si="284"/>
        <v>366000</v>
      </c>
      <c r="BA18435" s="138">
        <f t="shared" ca="1" si="285"/>
        <v>365999</v>
      </c>
      <c r="BB18435" s="138">
        <f t="shared" ca="1" si="286"/>
        <v>1</v>
      </c>
    </row>
    <row r="18436" spans="52:54" ht="15.75" customHeight="1">
      <c r="AZ18436" s="138">
        <f t="shared" ca="1" si="284"/>
        <v>357000</v>
      </c>
      <c r="BA18436" s="138">
        <f t="shared" ca="1" si="285"/>
        <v>356999</v>
      </c>
      <c r="BB18436" s="138">
        <f t="shared" ca="1" si="286"/>
        <v>1</v>
      </c>
    </row>
    <row r="18437" spans="52:54" ht="15.75" customHeight="1">
      <c r="AZ18437" s="138">
        <f t="shared" ca="1" si="284"/>
        <v>276000</v>
      </c>
      <c r="BA18437" s="138">
        <f t="shared" ca="1" si="285"/>
        <v>275999</v>
      </c>
      <c r="BB18437" s="138">
        <f t="shared" ca="1" si="286"/>
        <v>1</v>
      </c>
    </row>
    <row r="18438" spans="52:54" ht="15.75" customHeight="1">
      <c r="AZ18438" s="138">
        <f t="shared" ca="1" si="284"/>
        <v>399000</v>
      </c>
      <c r="BA18438" s="138">
        <f t="shared" ca="1" si="285"/>
        <v>398999</v>
      </c>
      <c r="BB18438" s="138">
        <f t="shared" ca="1" si="286"/>
        <v>1</v>
      </c>
    </row>
    <row r="18439" spans="52:54" ht="15.75" customHeight="1">
      <c r="AZ18439" s="138">
        <f t="shared" ca="1" si="284"/>
        <v>199000</v>
      </c>
      <c r="BA18439" s="138">
        <f t="shared" ca="1" si="285"/>
        <v>198999</v>
      </c>
      <c r="BB18439" s="138">
        <f t="shared" ca="1" si="286"/>
        <v>1</v>
      </c>
    </row>
    <row r="18440" spans="52:54" ht="15.75" customHeight="1">
      <c r="AZ18440" s="138">
        <f t="shared" ca="1" si="284"/>
        <v>197000</v>
      </c>
      <c r="BA18440" s="138">
        <f t="shared" ca="1" si="285"/>
        <v>196999</v>
      </c>
      <c r="BB18440" s="138">
        <f t="shared" ca="1" si="286"/>
        <v>1</v>
      </c>
    </row>
    <row r="18441" spans="52:54" ht="15.75" customHeight="1">
      <c r="AZ18441" s="138">
        <f t="shared" ca="1" si="284"/>
        <v>191000</v>
      </c>
      <c r="BA18441" s="138">
        <f t="shared" ca="1" si="285"/>
        <v>190999</v>
      </c>
      <c r="BB18441" s="138">
        <f t="shared" ca="1" si="286"/>
        <v>1</v>
      </c>
    </row>
    <row r="18442" spans="52:54" ht="15.75" customHeight="1">
      <c r="AZ18442" s="138">
        <f t="shared" ca="1" si="284"/>
        <v>163000</v>
      </c>
      <c r="BA18442" s="138">
        <f t="shared" ca="1" si="285"/>
        <v>162999</v>
      </c>
      <c r="BB18442" s="138">
        <f t="shared" ca="1" si="286"/>
        <v>1</v>
      </c>
    </row>
    <row r="18443" spans="52:54" ht="15.75" customHeight="1">
      <c r="AZ18443" s="138">
        <f t="shared" ca="1" si="284"/>
        <v>288000</v>
      </c>
      <c r="BA18443" s="138">
        <f t="shared" ca="1" si="285"/>
        <v>287999</v>
      </c>
      <c r="BB18443" s="138">
        <f t="shared" ca="1" si="286"/>
        <v>1</v>
      </c>
    </row>
    <row r="18444" spans="52:54" ht="15.75" customHeight="1">
      <c r="AZ18444" s="138">
        <f t="shared" ca="1" si="284"/>
        <v>344000</v>
      </c>
      <c r="BA18444" s="138">
        <f t="shared" ca="1" si="285"/>
        <v>343999</v>
      </c>
      <c r="BB18444" s="138">
        <f t="shared" ca="1" si="286"/>
        <v>1</v>
      </c>
    </row>
    <row r="18445" spans="52:54" ht="15.75" customHeight="1">
      <c r="AZ18445" s="138">
        <f t="shared" ca="1" si="284"/>
        <v>380000</v>
      </c>
      <c r="BA18445" s="138">
        <f t="shared" ca="1" si="285"/>
        <v>379999</v>
      </c>
      <c r="BB18445" s="138">
        <f t="shared" ca="1" si="286"/>
        <v>1</v>
      </c>
    </row>
    <row r="18446" spans="52:54" ht="15.75" customHeight="1">
      <c r="AZ18446" s="138">
        <f t="shared" ca="1" si="284"/>
        <v>262000</v>
      </c>
      <c r="BA18446" s="138">
        <f t="shared" ca="1" si="285"/>
        <v>261999</v>
      </c>
      <c r="BB18446" s="138">
        <f t="shared" ca="1" si="286"/>
        <v>1</v>
      </c>
    </row>
    <row r="18447" spans="52:54" ht="15.75" customHeight="1">
      <c r="AZ18447" s="138">
        <f t="shared" ca="1" si="284"/>
        <v>359000</v>
      </c>
      <c r="BA18447" s="138">
        <f t="shared" ca="1" si="285"/>
        <v>358999</v>
      </c>
      <c r="BB18447" s="138">
        <f t="shared" ca="1" si="286"/>
        <v>1</v>
      </c>
    </row>
    <row r="18448" spans="52:54" ht="15.75" customHeight="1">
      <c r="AZ18448" s="138">
        <f t="shared" ca="1" si="284"/>
        <v>306000</v>
      </c>
      <c r="BA18448" s="138">
        <f t="shared" ca="1" si="285"/>
        <v>305999</v>
      </c>
      <c r="BB18448" s="138">
        <f t="shared" ca="1" si="286"/>
        <v>1</v>
      </c>
    </row>
    <row r="18449" spans="52:54" ht="15.75" customHeight="1">
      <c r="AZ18449" s="138">
        <f t="shared" ca="1" si="284"/>
        <v>272000</v>
      </c>
      <c r="BA18449" s="138">
        <f t="shared" ca="1" si="285"/>
        <v>271999</v>
      </c>
      <c r="BB18449" s="138">
        <f t="shared" ca="1" si="286"/>
        <v>1</v>
      </c>
    </row>
    <row r="18450" spans="52:54" ht="15.75" customHeight="1">
      <c r="AZ18450" s="138">
        <f t="shared" ca="1" si="284"/>
        <v>300000</v>
      </c>
      <c r="BA18450" s="138">
        <f t="shared" ca="1" si="285"/>
        <v>299999</v>
      </c>
      <c r="BB18450" s="138">
        <f t="shared" ca="1" si="286"/>
        <v>1</v>
      </c>
    </row>
    <row r="18451" spans="52:54" ht="15.75" customHeight="1">
      <c r="AZ18451" s="138">
        <f t="shared" ca="1" si="284"/>
        <v>351000</v>
      </c>
      <c r="BA18451" s="138">
        <f t="shared" ca="1" si="285"/>
        <v>350999</v>
      </c>
      <c r="BB18451" s="138">
        <f t="shared" ca="1" si="286"/>
        <v>1</v>
      </c>
    </row>
    <row r="18452" spans="52:54" ht="15.75" customHeight="1">
      <c r="AZ18452" s="138">
        <f t="shared" ca="1" si="284"/>
        <v>174000</v>
      </c>
      <c r="BA18452" s="138">
        <f t="shared" ca="1" si="285"/>
        <v>173999</v>
      </c>
      <c r="BB18452" s="138">
        <f t="shared" ca="1" si="286"/>
        <v>1</v>
      </c>
    </row>
    <row r="18453" spans="52:54" ht="15.75" customHeight="1">
      <c r="AZ18453" s="138">
        <f t="shared" ca="1" si="284"/>
        <v>164000</v>
      </c>
      <c r="BA18453" s="138">
        <f t="shared" ca="1" si="285"/>
        <v>163999</v>
      </c>
      <c r="BB18453" s="138">
        <f t="shared" ca="1" si="286"/>
        <v>1</v>
      </c>
    </row>
    <row r="18454" spans="52:54" ht="15.75" customHeight="1">
      <c r="AZ18454" s="138">
        <f t="shared" ca="1" si="284"/>
        <v>148000</v>
      </c>
      <c r="BA18454" s="138">
        <f t="shared" ca="1" si="285"/>
        <v>147999</v>
      </c>
      <c r="BB18454" s="138">
        <f t="shared" ca="1" si="286"/>
        <v>1</v>
      </c>
    </row>
    <row r="18455" spans="52:54" ht="15.75" customHeight="1">
      <c r="AZ18455" s="138">
        <f t="shared" ca="1" si="284"/>
        <v>295000</v>
      </c>
      <c r="BA18455" s="138">
        <f t="shared" ca="1" si="285"/>
        <v>294999</v>
      </c>
      <c r="BB18455" s="138">
        <f t="shared" ca="1" si="286"/>
        <v>1</v>
      </c>
    </row>
    <row r="18456" spans="52:54" ht="15.75" customHeight="1">
      <c r="AZ18456" s="138">
        <f t="shared" ca="1" si="284"/>
        <v>337000</v>
      </c>
      <c r="BA18456" s="138">
        <f t="shared" ca="1" si="285"/>
        <v>336999</v>
      </c>
      <c r="BB18456" s="138">
        <f t="shared" ca="1" si="286"/>
        <v>1</v>
      </c>
    </row>
    <row r="18457" spans="52:54" ht="15.75" customHeight="1">
      <c r="AZ18457" s="138">
        <f t="shared" ca="1" si="284"/>
        <v>240000</v>
      </c>
      <c r="BA18457" s="138">
        <f t="shared" ca="1" si="285"/>
        <v>239999</v>
      </c>
      <c r="BB18457" s="138">
        <f t="shared" ca="1" si="286"/>
        <v>1</v>
      </c>
    </row>
    <row r="18458" spans="52:54" ht="15.75" customHeight="1">
      <c r="AZ18458" s="138">
        <f t="shared" ca="1" si="284"/>
        <v>261000</v>
      </c>
      <c r="BA18458" s="138">
        <f t="shared" ca="1" si="285"/>
        <v>260999</v>
      </c>
      <c r="BB18458" s="138">
        <f t="shared" ca="1" si="286"/>
        <v>1</v>
      </c>
    </row>
    <row r="18459" spans="52:54" ht="15.75" customHeight="1">
      <c r="AZ18459" s="138">
        <f t="shared" ca="1" si="284"/>
        <v>157000</v>
      </c>
      <c r="BA18459" s="138">
        <f t="shared" ca="1" si="285"/>
        <v>156999</v>
      </c>
      <c r="BB18459" s="138">
        <f t="shared" ca="1" si="286"/>
        <v>1</v>
      </c>
    </row>
    <row r="18460" spans="52:54" ht="15.75" customHeight="1">
      <c r="AZ18460" s="138">
        <f t="shared" ca="1" si="284"/>
        <v>327000</v>
      </c>
      <c r="BA18460" s="138">
        <f t="shared" ca="1" si="285"/>
        <v>326999</v>
      </c>
      <c r="BB18460" s="138">
        <f t="shared" ca="1" si="286"/>
        <v>1</v>
      </c>
    </row>
    <row r="18461" spans="52:54" ht="15.75" customHeight="1">
      <c r="AZ18461" s="138">
        <f t="shared" ca="1" si="284"/>
        <v>371000</v>
      </c>
      <c r="BA18461" s="138">
        <f t="shared" ca="1" si="285"/>
        <v>370999</v>
      </c>
      <c r="BB18461" s="138">
        <f t="shared" ca="1" si="286"/>
        <v>1</v>
      </c>
    </row>
    <row r="18462" spans="52:54" ht="15.75" customHeight="1">
      <c r="AZ18462" s="138">
        <f t="shared" ca="1" si="284"/>
        <v>224000</v>
      </c>
      <c r="BA18462" s="138">
        <f t="shared" ca="1" si="285"/>
        <v>223999</v>
      </c>
      <c r="BB18462" s="138">
        <f t="shared" ca="1" si="286"/>
        <v>1</v>
      </c>
    </row>
    <row r="18463" spans="52:54" ht="15.75" customHeight="1">
      <c r="AZ18463" s="138">
        <f t="shared" ca="1" si="284"/>
        <v>206000</v>
      </c>
      <c r="BA18463" s="138">
        <f t="shared" ca="1" si="285"/>
        <v>205999</v>
      </c>
      <c r="BB18463" s="138">
        <f t="shared" ca="1" si="286"/>
        <v>1</v>
      </c>
    </row>
    <row r="18464" spans="52:54" ht="15.75" customHeight="1">
      <c r="AZ18464" s="138">
        <f t="shared" ca="1" si="284"/>
        <v>150000</v>
      </c>
      <c r="BA18464" s="138">
        <f t="shared" ca="1" si="285"/>
        <v>149999</v>
      </c>
      <c r="BB18464" s="138">
        <f t="shared" ca="1" si="286"/>
        <v>1</v>
      </c>
    </row>
    <row r="18465" spans="52:54" ht="15.75" customHeight="1">
      <c r="AZ18465" s="138">
        <f t="shared" ca="1" si="284"/>
        <v>292000</v>
      </c>
      <c r="BA18465" s="138">
        <f t="shared" ca="1" si="285"/>
        <v>291999</v>
      </c>
      <c r="BB18465" s="138">
        <f t="shared" ca="1" si="286"/>
        <v>1</v>
      </c>
    </row>
    <row r="18466" spans="52:54" ht="15.75" customHeight="1">
      <c r="AZ18466" s="138">
        <f t="shared" ca="1" si="284"/>
        <v>258000</v>
      </c>
      <c r="BA18466" s="138">
        <f t="shared" ca="1" si="285"/>
        <v>257999</v>
      </c>
      <c r="BB18466" s="138">
        <f t="shared" ca="1" si="286"/>
        <v>1</v>
      </c>
    </row>
    <row r="18467" spans="52:54" ht="15.75" customHeight="1">
      <c r="AZ18467" s="138">
        <f t="shared" ca="1" si="284"/>
        <v>135000</v>
      </c>
      <c r="BA18467" s="138">
        <f t="shared" ca="1" si="285"/>
        <v>134999</v>
      </c>
      <c r="BB18467" s="138">
        <f t="shared" ca="1" si="286"/>
        <v>1</v>
      </c>
    </row>
    <row r="18468" spans="52:54" ht="15.75" customHeight="1">
      <c r="AZ18468" s="138">
        <f t="shared" ca="1" si="284"/>
        <v>316000</v>
      </c>
      <c r="BA18468" s="138">
        <f t="shared" ca="1" si="285"/>
        <v>315999</v>
      </c>
      <c r="BB18468" s="138">
        <f t="shared" ca="1" si="286"/>
        <v>1</v>
      </c>
    </row>
    <row r="18469" spans="52:54" ht="15.75" customHeight="1">
      <c r="AZ18469" s="138">
        <f t="shared" ca="1" si="284"/>
        <v>210000</v>
      </c>
      <c r="BA18469" s="138">
        <f t="shared" ca="1" si="285"/>
        <v>209999</v>
      </c>
      <c r="BB18469" s="138">
        <f t="shared" ca="1" si="286"/>
        <v>1</v>
      </c>
    </row>
    <row r="18470" spans="52:54" ht="15.75" customHeight="1">
      <c r="AZ18470" s="138">
        <f t="shared" ca="1" si="284"/>
        <v>296000</v>
      </c>
      <c r="BA18470" s="138">
        <f t="shared" ca="1" si="285"/>
        <v>295999</v>
      </c>
      <c r="BB18470" s="138">
        <f t="shared" ca="1" si="286"/>
        <v>1</v>
      </c>
    </row>
    <row r="18471" spans="52:54" ht="15.75" customHeight="1">
      <c r="AZ18471" s="138">
        <f t="shared" ca="1" si="284"/>
        <v>237000</v>
      </c>
      <c r="BA18471" s="138">
        <f t="shared" ca="1" si="285"/>
        <v>236999</v>
      </c>
      <c r="BB18471" s="138">
        <f t="shared" ca="1" si="286"/>
        <v>1</v>
      </c>
    </row>
    <row r="18472" spans="52:54" ht="15.75" customHeight="1">
      <c r="AZ18472" s="138">
        <f t="shared" ca="1" si="284"/>
        <v>355000</v>
      </c>
      <c r="BA18472" s="138">
        <f t="shared" ca="1" si="285"/>
        <v>354999</v>
      </c>
      <c r="BB18472" s="138">
        <f t="shared" ca="1" si="286"/>
        <v>1</v>
      </c>
    </row>
    <row r="18473" spans="52:54" ht="15.75" customHeight="1">
      <c r="AZ18473" s="138">
        <f t="shared" ca="1" si="284"/>
        <v>400000</v>
      </c>
      <c r="BA18473" s="138">
        <f t="shared" ca="1" si="285"/>
        <v>399999</v>
      </c>
      <c r="BB18473" s="138">
        <f t="shared" ca="1" si="286"/>
        <v>1</v>
      </c>
    </row>
    <row r="18474" spans="52:54" ht="15.75" customHeight="1">
      <c r="AZ18474" s="138">
        <f t="shared" ca="1" si="284"/>
        <v>258000</v>
      </c>
      <c r="BA18474" s="138">
        <f t="shared" ca="1" si="285"/>
        <v>257999</v>
      </c>
      <c r="BB18474" s="138">
        <f t="shared" ca="1" si="286"/>
        <v>1</v>
      </c>
    </row>
    <row r="18475" spans="52:54" ht="15.75" customHeight="1">
      <c r="AZ18475" s="138">
        <f t="shared" ca="1" si="284"/>
        <v>172000</v>
      </c>
      <c r="BA18475" s="138">
        <f t="shared" ca="1" si="285"/>
        <v>171999</v>
      </c>
      <c r="BB18475" s="138">
        <f t="shared" ca="1" si="286"/>
        <v>1</v>
      </c>
    </row>
    <row r="18476" spans="52:54" ht="15.75" customHeight="1">
      <c r="AZ18476" s="138">
        <f t="shared" ca="1" si="284"/>
        <v>271000</v>
      </c>
      <c r="BA18476" s="138">
        <f t="shared" ca="1" si="285"/>
        <v>270999</v>
      </c>
      <c r="BB18476" s="138">
        <f t="shared" ca="1" si="286"/>
        <v>1</v>
      </c>
    </row>
    <row r="18477" spans="52:54" ht="15.75" customHeight="1">
      <c r="AZ18477" s="138">
        <f t="shared" ca="1" si="284"/>
        <v>168000</v>
      </c>
      <c r="BA18477" s="138">
        <f t="shared" ca="1" si="285"/>
        <v>167999</v>
      </c>
      <c r="BB18477" s="138">
        <f t="shared" ca="1" si="286"/>
        <v>1</v>
      </c>
    </row>
    <row r="18478" spans="52:54" ht="15.75" customHeight="1">
      <c r="AZ18478" s="138">
        <f t="shared" ca="1" si="284"/>
        <v>256000</v>
      </c>
      <c r="BA18478" s="138">
        <f t="shared" ca="1" si="285"/>
        <v>255999</v>
      </c>
      <c r="BB18478" s="138">
        <f t="shared" ca="1" si="286"/>
        <v>1</v>
      </c>
    </row>
    <row r="18479" spans="52:54" ht="15.75" customHeight="1">
      <c r="AZ18479" s="138">
        <f t="shared" ca="1" si="284"/>
        <v>168000</v>
      </c>
      <c r="BA18479" s="138">
        <f t="shared" ca="1" si="285"/>
        <v>167999</v>
      </c>
      <c r="BB18479" s="138">
        <f t="shared" ca="1" si="286"/>
        <v>1</v>
      </c>
    </row>
    <row r="18480" spans="52:54" ht="15.75" customHeight="1">
      <c r="AZ18480" s="138">
        <f t="shared" ca="1" si="284"/>
        <v>390000</v>
      </c>
      <c r="BA18480" s="138">
        <f t="shared" ca="1" si="285"/>
        <v>389999</v>
      </c>
      <c r="BB18480" s="138">
        <f t="shared" ca="1" si="286"/>
        <v>1</v>
      </c>
    </row>
    <row r="18481" spans="52:54" ht="15.75" customHeight="1">
      <c r="AZ18481" s="138">
        <f t="shared" ca="1" si="284"/>
        <v>277000</v>
      </c>
      <c r="BA18481" s="138">
        <f t="shared" ca="1" si="285"/>
        <v>276999</v>
      </c>
      <c r="BB18481" s="138">
        <f t="shared" ca="1" si="286"/>
        <v>1</v>
      </c>
    </row>
    <row r="18482" spans="52:54" ht="15.75" customHeight="1">
      <c r="AZ18482" s="138">
        <f t="shared" ca="1" si="284"/>
        <v>209000</v>
      </c>
      <c r="BA18482" s="138">
        <f t="shared" ca="1" si="285"/>
        <v>208999</v>
      </c>
      <c r="BB18482" s="138">
        <f t="shared" ca="1" si="286"/>
        <v>1</v>
      </c>
    </row>
    <row r="18483" spans="52:54" ht="15.75" customHeight="1">
      <c r="AZ18483" s="138">
        <f t="shared" ca="1" si="284"/>
        <v>199000</v>
      </c>
      <c r="BA18483" s="138">
        <f t="shared" ca="1" si="285"/>
        <v>198999</v>
      </c>
      <c r="BB18483" s="138">
        <f t="shared" ca="1" si="286"/>
        <v>1</v>
      </c>
    </row>
    <row r="18484" spans="52:54" ht="15.75" customHeight="1">
      <c r="AZ18484" s="138">
        <f t="shared" ca="1" si="284"/>
        <v>241000</v>
      </c>
      <c r="BA18484" s="138">
        <f t="shared" ca="1" si="285"/>
        <v>240999</v>
      </c>
      <c r="BB18484" s="138">
        <f t="shared" ca="1" si="286"/>
        <v>1</v>
      </c>
    </row>
    <row r="18485" spans="52:54" ht="15.75" customHeight="1">
      <c r="AZ18485" s="138">
        <f t="shared" ca="1" si="284"/>
        <v>205000</v>
      </c>
      <c r="BA18485" s="138">
        <f t="shared" ca="1" si="285"/>
        <v>204999</v>
      </c>
      <c r="BB18485" s="138">
        <f t="shared" ca="1" si="286"/>
        <v>1</v>
      </c>
    </row>
    <row r="18486" spans="52:54" ht="15.75" customHeight="1">
      <c r="AZ18486" s="138">
        <f t="shared" ca="1" si="284"/>
        <v>383000</v>
      </c>
      <c r="BA18486" s="138">
        <f t="shared" ca="1" si="285"/>
        <v>382999</v>
      </c>
      <c r="BB18486" s="138">
        <f t="shared" ca="1" si="286"/>
        <v>1</v>
      </c>
    </row>
    <row r="18487" spans="52:54" ht="15.75" customHeight="1">
      <c r="AZ18487" s="138">
        <f t="shared" ca="1" si="284"/>
        <v>114000</v>
      </c>
      <c r="BA18487" s="138">
        <f t="shared" ca="1" si="285"/>
        <v>113999</v>
      </c>
      <c r="BB18487" s="138">
        <f t="shared" ca="1" si="286"/>
        <v>1</v>
      </c>
    </row>
    <row r="18488" spans="52:54" ht="15.75" customHeight="1">
      <c r="AZ18488" s="138">
        <f t="shared" ca="1" si="284"/>
        <v>100000</v>
      </c>
      <c r="BA18488" s="138">
        <f t="shared" ca="1" si="285"/>
        <v>99999</v>
      </c>
      <c r="BB18488" s="138">
        <f t="shared" ca="1" si="286"/>
        <v>1</v>
      </c>
    </row>
    <row r="18489" spans="52:54" ht="15.75" customHeight="1">
      <c r="AZ18489" s="138">
        <f t="shared" ca="1" si="284"/>
        <v>178000</v>
      </c>
      <c r="BA18489" s="138">
        <f t="shared" ca="1" si="285"/>
        <v>177999</v>
      </c>
      <c r="BB18489" s="138">
        <f t="shared" ca="1" si="286"/>
        <v>1</v>
      </c>
    </row>
    <row r="18490" spans="52:54" ht="15.75" customHeight="1">
      <c r="AZ18490" s="138">
        <f t="shared" ca="1" si="284"/>
        <v>108000</v>
      </c>
      <c r="BA18490" s="138">
        <f t="shared" ca="1" si="285"/>
        <v>107999</v>
      </c>
      <c r="BB18490" s="138">
        <f t="shared" ca="1" si="286"/>
        <v>1</v>
      </c>
    </row>
    <row r="18491" spans="52:54" ht="15.75" customHeight="1">
      <c r="AZ18491" s="138">
        <f t="shared" ca="1" si="284"/>
        <v>283000</v>
      </c>
      <c r="BA18491" s="138">
        <f t="shared" ca="1" si="285"/>
        <v>282999</v>
      </c>
      <c r="BB18491" s="138">
        <f t="shared" ca="1" si="286"/>
        <v>1</v>
      </c>
    </row>
    <row r="18492" spans="52:54" ht="15.75" customHeight="1">
      <c r="AZ18492" s="138">
        <f t="shared" ca="1" si="284"/>
        <v>187000</v>
      </c>
      <c r="BA18492" s="138">
        <f t="shared" ca="1" si="285"/>
        <v>186999</v>
      </c>
      <c r="BB18492" s="138">
        <f t="shared" ca="1" si="286"/>
        <v>1</v>
      </c>
    </row>
    <row r="18493" spans="52:54" ht="15.75" customHeight="1">
      <c r="AZ18493" s="138">
        <f t="shared" ca="1" si="284"/>
        <v>213000</v>
      </c>
      <c r="BA18493" s="138">
        <f t="shared" ca="1" si="285"/>
        <v>212999</v>
      </c>
      <c r="BB18493" s="138">
        <f t="shared" ca="1" si="286"/>
        <v>1</v>
      </c>
    </row>
    <row r="18494" spans="52:54" ht="15.75" customHeight="1">
      <c r="AZ18494" s="138">
        <f t="shared" ca="1" si="284"/>
        <v>312000</v>
      </c>
      <c r="BA18494" s="138">
        <f t="shared" ca="1" si="285"/>
        <v>311999</v>
      </c>
      <c r="BB18494" s="138">
        <f t="shared" ca="1" si="286"/>
        <v>1</v>
      </c>
    </row>
    <row r="18495" spans="52:54" ht="15.75" customHeight="1">
      <c r="AZ18495" s="138">
        <f t="shared" ca="1" si="284"/>
        <v>312000</v>
      </c>
      <c r="BA18495" s="138">
        <f t="shared" ca="1" si="285"/>
        <v>311999</v>
      </c>
      <c r="BB18495" s="138">
        <f t="shared" ca="1" si="286"/>
        <v>1</v>
      </c>
    </row>
    <row r="18496" spans="52:54" ht="15.75" customHeight="1">
      <c r="AZ18496" s="138">
        <f t="shared" ca="1" si="284"/>
        <v>278000</v>
      </c>
      <c r="BA18496" s="138">
        <f t="shared" ca="1" si="285"/>
        <v>277999</v>
      </c>
      <c r="BB18496" s="138">
        <f t="shared" ca="1" si="286"/>
        <v>1</v>
      </c>
    </row>
    <row r="18497" spans="52:54" ht="15.75" customHeight="1">
      <c r="AZ18497" s="138">
        <f t="shared" ca="1" si="284"/>
        <v>236000</v>
      </c>
      <c r="BA18497" s="138">
        <f t="shared" ca="1" si="285"/>
        <v>235999</v>
      </c>
      <c r="BB18497" s="138">
        <f t="shared" ca="1" si="286"/>
        <v>1</v>
      </c>
    </row>
    <row r="18498" spans="52:54" ht="15.75" customHeight="1">
      <c r="AZ18498" s="138">
        <f t="shared" ca="1" si="284"/>
        <v>338000</v>
      </c>
      <c r="BA18498" s="138">
        <f t="shared" ca="1" si="285"/>
        <v>337999</v>
      </c>
      <c r="BB18498" s="138">
        <f t="shared" ca="1" si="286"/>
        <v>1</v>
      </c>
    </row>
    <row r="18499" spans="52:54" ht="15.75" customHeight="1">
      <c r="AZ18499" s="138">
        <f t="shared" ca="1" si="284"/>
        <v>285000</v>
      </c>
      <c r="BA18499" s="138">
        <f t="shared" ca="1" si="285"/>
        <v>284999</v>
      </c>
      <c r="BB18499" s="138">
        <f t="shared" ca="1" si="286"/>
        <v>1</v>
      </c>
    </row>
    <row r="18500" spans="52:54" ht="15.75" customHeight="1">
      <c r="AZ18500" s="138">
        <f t="shared" ca="1" si="284"/>
        <v>188000</v>
      </c>
      <c r="BA18500" s="138">
        <f t="shared" ca="1" si="285"/>
        <v>187999</v>
      </c>
      <c r="BB18500" s="138">
        <f t="shared" ca="1" si="286"/>
        <v>1</v>
      </c>
    </row>
    <row r="18501" spans="52:54" ht="15.75" customHeight="1">
      <c r="AZ18501" s="138">
        <f t="shared" ca="1" si="284"/>
        <v>243000</v>
      </c>
      <c r="BA18501" s="138">
        <f t="shared" ca="1" si="285"/>
        <v>242999</v>
      </c>
      <c r="BB18501" s="138">
        <f t="shared" ca="1" si="286"/>
        <v>1</v>
      </c>
    </row>
    <row r="18502" spans="52:54" ht="15.75" customHeight="1">
      <c r="AZ18502" s="138">
        <f t="shared" ca="1" si="284"/>
        <v>114000</v>
      </c>
      <c r="BA18502" s="138">
        <f t="shared" ca="1" si="285"/>
        <v>113999</v>
      </c>
      <c r="BB18502" s="138">
        <f t="shared" ca="1" si="286"/>
        <v>1</v>
      </c>
    </row>
    <row r="18503" spans="52:54" ht="15.75" customHeight="1">
      <c r="AZ18503" s="138">
        <f t="shared" ca="1" si="284"/>
        <v>177000</v>
      </c>
      <c r="BA18503" s="138">
        <f t="shared" ca="1" si="285"/>
        <v>176999</v>
      </c>
      <c r="BB18503" s="138">
        <f t="shared" ca="1" si="286"/>
        <v>1</v>
      </c>
    </row>
    <row r="18504" spans="52:54" ht="15.75" customHeight="1">
      <c r="AZ18504" s="138">
        <f t="shared" ca="1" si="284"/>
        <v>229000</v>
      </c>
      <c r="BA18504" s="138">
        <f t="shared" ca="1" si="285"/>
        <v>228999</v>
      </c>
      <c r="BB18504" s="138">
        <f t="shared" ca="1" si="286"/>
        <v>1</v>
      </c>
    </row>
    <row r="18505" spans="52:54" ht="15.75" customHeight="1">
      <c r="AZ18505" s="138">
        <f t="shared" ca="1" si="284"/>
        <v>343000</v>
      </c>
      <c r="BA18505" s="138">
        <f t="shared" ca="1" si="285"/>
        <v>342999</v>
      </c>
      <c r="BB18505" s="138">
        <f t="shared" ca="1" si="286"/>
        <v>1</v>
      </c>
    </row>
    <row r="18506" spans="52:54" ht="15.75" customHeight="1">
      <c r="AZ18506" s="138">
        <f t="shared" ca="1" si="284"/>
        <v>254000</v>
      </c>
      <c r="BA18506" s="138">
        <f t="shared" ca="1" si="285"/>
        <v>253999</v>
      </c>
      <c r="BB18506" s="138">
        <f t="shared" ca="1" si="286"/>
        <v>1</v>
      </c>
    </row>
    <row r="18507" spans="52:54" ht="15.75" customHeight="1">
      <c r="AZ18507" s="138">
        <f t="shared" ca="1" si="284"/>
        <v>113000</v>
      </c>
      <c r="BA18507" s="138">
        <f t="shared" ca="1" si="285"/>
        <v>112999</v>
      </c>
      <c r="BB18507" s="138">
        <f t="shared" ca="1" si="286"/>
        <v>1</v>
      </c>
    </row>
    <row r="18508" spans="52:54" ht="15.75" customHeight="1">
      <c r="AZ18508" s="138">
        <f t="shared" ca="1" si="284"/>
        <v>249000</v>
      </c>
      <c r="BA18508" s="138">
        <f t="shared" ca="1" si="285"/>
        <v>248999</v>
      </c>
      <c r="BB18508" s="138">
        <f t="shared" ca="1" si="286"/>
        <v>1</v>
      </c>
    </row>
    <row r="18509" spans="52:54" ht="15.75" customHeight="1">
      <c r="AZ18509" s="138">
        <f t="shared" ca="1" si="284"/>
        <v>280000</v>
      </c>
      <c r="BA18509" s="138">
        <f t="shared" ca="1" si="285"/>
        <v>279999</v>
      </c>
      <c r="BB18509" s="138">
        <f t="shared" ca="1" si="286"/>
        <v>1</v>
      </c>
    </row>
    <row r="18510" spans="52:54" ht="15.75" customHeight="1">
      <c r="AZ18510" s="138">
        <f t="shared" ca="1" si="284"/>
        <v>368000</v>
      </c>
      <c r="BA18510" s="138">
        <f t="shared" ca="1" si="285"/>
        <v>367999</v>
      </c>
      <c r="BB18510" s="138">
        <f t="shared" ca="1" si="286"/>
        <v>1</v>
      </c>
    </row>
    <row r="18511" spans="52:54" ht="15.75" customHeight="1">
      <c r="AZ18511" s="138">
        <f t="shared" ca="1" si="284"/>
        <v>312000</v>
      </c>
      <c r="BA18511" s="138">
        <f t="shared" ca="1" si="285"/>
        <v>311999</v>
      </c>
      <c r="BB18511" s="138">
        <f t="shared" ca="1" si="286"/>
        <v>1</v>
      </c>
    </row>
    <row r="18512" spans="52:54" ht="15.75" customHeight="1">
      <c r="AZ18512" s="138">
        <f t="shared" ca="1" si="284"/>
        <v>107000</v>
      </c>
      <c r="BA18512" s="138">
        <f t="shared" ca="1" si="285"/>
        <v>106999</v>
      </c>
      <c r="BB18512" s="138">
        <f t="shared" ca="1" si="286"/>
        <v>1</v>
      </c>
    </row>
    <row r="18513" spans="52:54" ht="15.75" customHeight="1">
      <c r="AZ18513" s="138">
        <f t="shared" ca="1" si="284"/>
        <v>359000</v>
      </c>
      <c r="BA18513" s="138">
        <f t="shared" ca="1" si="285"/>
        <v>358999</v>
      </c>
      <c r="BB18513" s="138">
        <f t="shared" ca="1" si="286"/>
        <v>1</v>
      </c>
    </row>
    <row r="18514" spans="52:54" ht="15.75" customHeight="1">
      <c r="AZ18514" s="138">
        <f t="shared" ca="1" si="284"/>
        <v>270000</v>
      </c>
      <c r="BA18514" s="138">
        <f t="shared" ca="1" si="285"/>
        <v>269999</v>
      </c>
      <c r="BB18514" s="138">
        <f t="shared" ca="1" si="286"/>
        <v>1</v>
      </c>
    </row>
    <row r="18515" spans="52:54" ht="15.75" customHeight="1">
      <c r="AZ18515" s="138">
        <f t="shared" ca="1" si="284"/>
        <v>240000</v>
      </c>
      <c r="BA18515" s="138">
        <f t="shared" ca="1" si="285"/>
        <v>239999</v>
      </c>
      <c r="BB18515" s="138">
        <f t="shared" ca="1" si="286"/>
        <v>1</v>
      </c>
    </row>
    <row r="18516" spans="52:54" ht="15.75" customHeight="1">
      <c r="AZ18516" s="138">
        <f t="shared" ca="1" si="284"/>
        <v>385000</v>
      </c>
      <c r="BA18516" s="138">
        <f t="shared" ca="1" si="285"/>
        <v>384999</v>
      </c>
      <c r="BB18516" s="138">
        <f t="shared" ca="1" si="286"/>
        <v>1</v>
      </c>
    </row>
    <row r="18517" spans="52:54" ht="15.75" customHeight="1">
      <c r="AZ18517" s="138">
        <f t="shared" ca="1" si="284"/>
        <v>211000</v>
      </c>
      <c r="BA18517" s="138">
        <f t="shared" ca="1" si="285"/>
        <v>210999</v>
      </c>
      <c r="BB18517" s="138">
        <f t="shared" ca="1" si="286"/>
        <v>1</v>
      </c>
    </row>
    <row r="18518" spans="52:54" ht="15.75" customHeight="1">
      <c r="AZ18518" s="138">
        <f t="shared" ca="1" si="284"/>
        <v>285000</v>
      </c>
      <c r="BA18518" s="138">
        <f t="shared" ca="1" si="285"/>
        <v>284999</v>
      </c>
      <c r="BB18518" s="138">
        <f t="shared" ca="1" si="286"/>
        <v>1</v>
      </c>
    </row>
    <row r="18519" spans="52:54" ht="15.75" customHeight="1">
      <c r="AZ18519" s="138">
        <f t="shared" ca="1" si="284"/>
        <v>376000</v>
      </c>
      <c r="BA18519" s="138">
        <f t="shared" ca="1" si="285"/>
        <v>375999</v>
      </c>
      <c r="BB18519" s="138">
        <f t="shared" ca="1" si="286"/>
        <v>1</v>
      </c>
    </row>
    <row r="18520" spans="52:54" ht="15.75" customHeight="1">
      <c r="AZ18520" s="138">
        <f t="shared" ca="1" si="284"/>
        <v>361000</v>
      </c>
      <c r="BA18520" s="138">
        <f t="shared" ca="1" si="285"/>
        <v>360999</v>
      </c>
      <c r="BB18520" s="138">
        <f t="shared" ca="1" si="286"/>
        <v>1</v>
      </c>
    </row>
    <row r="18521" spans="52:54" ht="15.75" customHeight="1">
      <c r="AZ18521" s="138">
        <f t="shared" ca="1" si="284"/>
        <v>238000</v>
      </c>
      <c r="BA18521" s="138">
        <f t="shared" ca="1" si="285"/>
        <v>237999</v>
      </c>
      <c r="BB18521" s="138">
        <f t="shared" ca="1" si="286"/>
        <v>1</v>
      </c>
    </row>
    <row r="18522" spans="52:54" ht="15.75" customHeight="1">
      <c r="AZ18522" s="138">
        <f t="shared" ca="1" si="284"/>
        <v>129000</v>
      </c>
      <c r="BA18522" s="138">
        <f t="shared" ca="1" si="285"/>
        <v>128999</v>
      </c>
      <c r="BB18522" s="138">
        <f t="shared" ca="1" si="286"/>
        <v>1</v>
      </c>
    </row>
    <row r="18523" spans="52:54" ht="15.75" customHeight="1">
      <c r="AZ18523" s="138">
        <f t="shared" ca="1" si="284"/>
        <v>177000</v>
      </c>
      <c r="BA18523" s="138">
        <f t="shared" ca="1" si="285"/>
        <v>176999</v>
      </c>
      <c r="BB18523" s="138">
        <f t="shared" ca="1" si="286"/>
        <v>1</v>
      </c>
    </row>
    <row r="18524" spans="52:54" ht="15.75" customHeight="1">
      <c r="AZ18524" s="138">
        <f t="shared" ca="1" si="284"/>
        <v>168000</v>
      </c>
      <c r="BA18524" s="138">
        <f t="shared" ca="1" si="285"/>
        <v>167999</v>
      </c>
      <c r="BB18524" s="138">
        <f t="shared" ca="1" si="286"/>
        <v>1</v>
      </c>
    </row>
    <row r="18525" spans="52:54" ht="15.75" customHeight="1">
      <c r="AZ18525" s="138">
        <f t="shared" ca="1" si="284"/>
        <v>216000</v>
      </c>
      <c r="BA18525" s="138">
        <f t="shared" ca="1" si="285"/>
        <v>215999</v>
      </c>
      <c r="BB18525" s="138">
        <f t="shared" ca="1" si="286"/>
        <v>1</v>
      </c>
    </row>
    <row r="18526" spans="52:54" ht="15.75" customHeight="1">
      <c r="AZ18526" s="138">
        <f t="shared" ca="1" si="284"/>
        <v>123000</v>
      </c>
      <c r="BA18526" s="138">
        <f t="shared" ca="1" si="285"/>
        <v>122999</v>
      </c>
      <c r="BB18526" s="138">
        <f t="shared" ca="1" si="286"/>
        <v>1</v>
      </c>
    </row>
    <row r="18527" spans="52:54" ht="15.75" customHeight="1">
      <c r="AZ18527" s="138">
        <f t="shared" ca="1" si="284"/>
        <v>205000</v>
      </c>
      <c r="BA18527" s="138">
        <f t="shared" ca="1" si="285"/>
        <v>204999</v>
      </c>
      <c r="BB18527" s="138">
        <f t="shared" ca="1" si="286"/>
        <v>1</v>
      </c>
    </row>
    <row r="18528" spans="52:54" ht="15.75" customHeight="1">
      <c r="AZ18528" s="138">
        <f t="shared" ca="1" si="284"/>
        <v>328000</v>
      </c>
      <c r="BA18528" s="138">
        <f t="shared" ca="1" si="285"/>
        <v>327999</v>
      </c>
      <c r="BB18528" s="138">
        <f t="shared" ca="1" si="286"/>
        <v>1</v>
      </c>
    </row>
    <row r="18529" spans="52:54" ht="15.75" customHeight="1">
      <c r="AZ18529" s="138">
        <f t="shared" ca="1" si="284"/>
        <v>377000</v>
      </c>
      <c r="BA18529" s="138">
        <f t="shared" ca="1" si="285"/>
        <v>376999</v>
      </c>
      <c r="BB18529" s="138">
        <f t="shared" ca="1" si="286"/>
        <v>1</v>
      </c>
    </row>
    <row r="18530" spans="52:54" ht="15.75" customHeight="1">
      <c r="AZ18530" s="138">
        <f t="shared" ca="1" si="284"/>
        <v>325000</v>
      </c>
      <c r="BA18530" s="138">
        <f t="shared" ca="1" si="285"/>
        <v>324999</v>
      </c>
      <c r="BB18530" s="138">
        <f t="shared" ca="1" si="286"/>
        <v>1</v>
      </c>
    </row>
    <row r="18531" spans="52:54" ht="15.75" customHeight="1">
      <c r="AZ18531" s="138">
        <f t="shared" ca="1" si="284"/>
        <v>252000</v>
      </c>
      <c r="BA18531" s="138">
        <f t="shared" ca="1" si="285"/>
        <v>251999</v>
      </c>
      <c r="BB18531" s="138">
        <f t="shared" ca="1" si="286"/>
        <v>1</v>
      </c>
    </row>
    <row r="18532" spans="52:54" ht="15.75" customHeight="1">
      <c r="AZ18532" s="138">
        <f t="shared" ca="1" si="284"/>
        <v>124000</v>
      </c>
      <c r="BA18532" s="138">
        <f t="shared" ca="1" si="285"/>
        <v>123999</v>
      </c>
      <c r="BB18532" s="138">
        <f t="shared" ca="1" si="286"/>
        <v>1</v>
      </c>
    </row>
    <row r="18533" spans="52:54" ht="15.75" customHeight="1">
      <c r="AZ18533" s="138">
        <f t="shared" ca="1" si="284"/>
        <v>132000</v>
      </c>
      <c r="BA18533" s="138">
        <f t="shared" ca="1" si="285"/>
        <v>131999</v>
      </c>
      <c r="BB18533" s="138">
        <f t="shared" ca="1" si="286"/>
        <v>1</v>
      </c>
    </row>
    <row r="18534" spans="52:54" ht="15.75" customHeight="1">
      <c r="AZ18534" s="138">
        <f t="shared" ca="1" si="284"/>
        <v>230000</v>
      </c>
      <c r="BA18534" s="138">
        <f t="shared" ca="1" si="285"/>
        <v>229999</v>
      </c>
      <c r="BB18534" s="138">
        <f t="shared" ca="1" si="286"/>
        <v>1</v>
      </c>
    </row>
    <row r="18535" spans="52:54" ht="15.75" customHeight="1">
      <c r="AZ18535" s="138">
        <f t="shared" ca="1" si="284"/>
        <v>307000</v>
      </c>
      <c r="BA18535" s="138">
        <f t="shared" ca="1" si="285"/>
        <v>306999</v>
      </c>
      <c r="BB18535" s="138">
        <f t="shared" ca="1" si="286"/>
        <v>1</v>
      </c>
    </row>
    <row r="18536" spans="52:54" ht="15.75" customHeight="1">
      <c r="AZ18536" s="138">
        <f t="shared" ca="1" si="284"/>
        <v>228000</v>
      </c>
      <c r="BA18536" s="138">
        <f t="shared" ca="1" si="285"/>
        <v>227999</v>
      </c>
      <c r="BB18536" s="138">
        <f t="shared" ca="1" si="286"/>
        <v>1</v>
      </c>
    </row>
    <row r="18537" spans="52:54" ht="15.75" customHeight="1">
      <c r="AZ18537" s="138">
        <f t="shared" ca="1" si="284"/>
        <v>385000</v>
      </c>
      <c r="BA18537" s="138">
        <f t="shared" ca="1" si="285"/>
        <v>384999</v>
      </c>
      <c r="BB18537" s="138">
        <f t="shared" ca="1" si="286"/>
        <v>1</v>
      </c>
    </row>
    <row r="18538" spans="52:54" ht="15.75" customHeight="1">
      <c r="AZ18538" s="138">
        <f t="shared" ca="1" si="284"/>
        <v>263000</v>
      </c>
      <c r="BA18538" s="138">
        <f t="shared" ca="1" si="285"/>
        <v>262999</v>
      </c>
      <c r="BB18538" s="138">
        <f t="shared" ca="1" si="286"/>
        <v>1</v>
      </c>
    </row>
    <row r="18539" spans="52:54" ht="15.75" customHeight="1">
      <c r="AZ18539" s="138">
        <f t="shared" ca="1" si="284"/>
        <v>133000</v>
      </c>
      <c r="BA18539" s="138">
        <f t="shared" ca="1" si="285"/>
        <v>132999</v>
      </c>
      <c r="BB18539" s="138">
        <f t="shared" ca="1" si="286"/>
        <v>1</v>
      </c>
    </row>
    <row r="18540" spans="52:54" ht="15.75" customHeight="1">
      <c r="AZ18540" s="138">
        <f t="shared" ca="1" si="284"/>
        <v>349000</v>
      </c>
      <c r="BA18540" s="138">
        <f t="shared" ca="1" si="285"/>
        <v>348999</v>
      </c>
      <c r="BB18540" s="138">
        <f t="shared" ca="1" si="286"/>
        <v>1</v>
      </c>
    </row>
    <row r="18541" spans="52:54" ht="15.75" customHeight="1">
      <c r="AZ18541" s="138">
        <f t="shared" ca="1" si="284"/>
        <v>269000</v>
      </c>
      <c r="BA18541" s="138">
        <f t="shared" ca="1" si="285"/>
        <v>268999</v>
      </c>
      <c r="BB18541" s="138">
        <f t="shared" ca="1" si="286"/>
        <v>1</v>
      </c>
    </row>
    <row r="18542" spans="52:54" ht="15.75" customHeight="1">
      <c r="AZ18542" s="138">
        <f t="shared" ca="1" si="284"/>
        <v>298000</v>
      </c>
      <c r="BA18542" s="138">
        <f t="shared" ca="1" si="285"/>
        <v>297999</v>
      </c>
      <c r="BB18542" s="138">
        <f t="shared" ca="1" si="286"/>
        <v>1</v>
      </c>
    </row>
    <row r="18543" spans="52:54" ht="15.75" customHeight="1">
      <c r="AZ18543" s="138">
        <f t="shared" ca="1" si="284"/>
        <v>336000</v>
      </c>
      <c r="BA18543" s="138">
        <f t="shared" ca="1" si="285"/>
        <v>335999</v>
      </c>
      <c r="BB18543" s="138">
        <f t="shared" ca="1" si="286"/>
        <v>1</v>
      </c>
    </row>
    <row r="18544" spans="52:54" ht="15.75" customHeight="1">
      <c r="AZ18544" s="138">
        <f t="shared" ca="1" si="284"/>
        <v>364000</v>
      </c>
      <c r="BA18544" s="138">
        <f t="shared" ca="1" si="285"/>
        <v>363999</v>
      </c>
      <c r="BB18544" s="138">
        <f t="shared" ca="1" si="286"/>
        <v>1</v>
      </c>
    </row>
    <row r="18545" spans="52:54" ht="15.75" customHeight="1">
      <c r="AZ18545" s="138">
        <f t="shared" ca="1" si="284"/>
        <v>319000</v>
      </c>
      <c r="BA18545" s="138">
        <f t="shared" ca="1" si="285"/>
        <v>318999</v>
      </c>
      <c r="BB18545" s="138">
        <f t="shared" ca="1" si="286"/>
        <v>1</v>
      </c>
    </row>
    <row r="18546" spans="52:54" ht="15.75" customHeight="1">
      <c r="AZ18546" s="138">
        <f t="shared" ca="1" si="284"/>
        <v>323000</v>
      </c>
      <c r="BA18546" s="138">
        <f t="shared" ca="1" si="285"/>
        <v>322999</v>
      </c>
      <c r="BB18546" s="138">
        <f t="shared" ca="1" si="286"/>
        <v>1</v>
      </c>
    </row>
    <row r="18547" spans="52:54" ht="15.75" customHeight="1">
      <c r="AZ18547" s="138">
        <f t="shared" ca="1" si="284"/>
        <v>206000</v>
      </c>
      <c r="BA18547" s="138">
        <f t="shared" ca="1" si="285"/>
        <v>205999</v>
      </c>
      <c r="BB18547" s="138">
        <f t="shared" ca="1" si="286"/>
        <v>1</v>
      </c>
    </row>
    <row r="18548" spans="52:54" ht="15.75" customHeight="1">
      <c r="AZ18548" s="138">
        <f t="shared" ca="1" si="284"/>
        <v>152000</v>
      </c>
      <c r="BA18548" s="138">
        <f t="shared" ca="1" si="285"/>
        <v>151999</v>
      </c>
      <c r="BB18548" s="138">
        <f t="shared" ca="1" si="286"/>
        <v>1</v>
      </c>
    </row>
    <row r="18549" spans="52:54" ht="15.75" customHeight="1">
      <c r="AZ18549" s="138">
        <f t="shared" ca="1" si="284"/>
        <v>294000</v>
      </c>
      <c r="BA18549" s="138">
        <f t="shared" ca="1" si="285"/>
        <v>293999</v>
      </c>
      <c r="BB18549" s="138">
        <f t="shared" ca="1" si="286"/>
        <v>1</v>
      </c>
    </row>
    <row r="18550" spans="52:54" ht="15.75" customHeight="1">
      <c r="AZ18550" s="138">
        <f t="shared" ca="1" si="284"/>
        <v>241000</v>
      </c>
      <c r="BA18550" s="138">
        <f t="shared" ca="1" si="285"/>
        <v>240999</v>
      </c>
      <c r="BB18550" s="138">
        <f t="shared" ca="1" si="286"/>
        <v>1</v>
      </c>
    </row>
    <row r="18551" spans="52:54" ht="15.75" customHeight="1">
      <c r="AZ18551" s="138">
        <f t="shared" ca="1" si="284"/>
        <v>338000</v>
      </c>
      <c r="BA18551" s="138">
        <f t="shared" ca="1" si="285"/>
        <v>337999</v>
      </c>
      <c r="BB18551" s="138">
        <f t="shared" ca="1" si="286"/>
        <v>1</v>
      </c>
    </row>
    <row r="18552" spans="52:54" ht="15.75" customHeight="1">
      <c r="AZ18552" s="138">
        <f t="shared" ca="1" si="284"/>
        <v>171000</v>
      </c>
      <c r="BA18552" s="138">
        <f t="shared" ca="1" si="285"/>
        <v>170999</v>
      </c>
      <c r="BB18552" s="138">
        <f t="shared" ca="1" si="286"/>
        <v>1</v>
      </c>
    </row>
    <row r="18553" spans="52:54" ht="15.75" customHeight="1">
      <c r="AZ18553" s="138">
        <f t="shared" ca="1" si="284"/>
        <v>382000</v>
      </c>
      <c r="BA18553" s="138">
        <f t="shared" ca="1" si="285"/>
        <v>381999</v>
      </c>
      <c r="BB18553" s="138">
        <f t="shared" ca="1" si="286"/>
        <v>1</v>
      </c>
    </row>
    <row r="18554" spans="52:54" ht="15.75" customHeight="1">
      <c r="AZ18554" s="138">
        <f t="shared" ca="1" si="284"/>
        <v>118000</v>
      </c>
      <c r="BA18554" s="138">
        <f t="shared" ca="1" si="285"/>
        <v>117999</v>
      </c>
      <c r="BB18554" s="138">
        <f t="shared" ca="1" si="286"/>
        <v>1</v>
      </c>
    </row>
    <row r="18555" spans="52:54" ht="15.75" customHeight="1">
      <c r="AZ18555" s="138">
        <f t="shared" ca="1" si="284"/>
        <v>245000</v>
      </c>
      <c r="BA18555" s="138">
        <f t="shared" ca="1" si="285"/>
        <v>244999</v>
      </c>
      <c r="BB18555" s="138">
        <f t="shared" ca="1" si="286"/>
        <v>1</v>
      </c>
    </row>
    <row r="18556" spans="52:54" ht="15.75" customHeight="1">
      <c r="AZ18556" s="138">
        <f t="shared" ca="1" si="284"/>
        <v>111000</v>
      </c>
      <c r="BA18556" s="138">
        <f t="shared" ca="1" si="285"/>
        <v>110999</v>
      </c>
      <c r="BB18556" s="138">
        <f t="shared" ca="1" si="286"/>
        <v>1</v>
      </c>
    </row>
    <row r="18557" spans="52:54" ht="15.75" customHeight="1">
      <c r="AZ18557" s="138">
        <f t="shared" ca="1" si="284"/>
        <v>299000</v>
      </c>
      <c r="BA18557" s="138">
        <f t="shared" ca="1" si="285"/>
        <v>298999</v>
      </c>
      <c r="BB18557" s="138">
        <f t="shared" ca="1" si="286"/>
        <v>1</v>
      </c>
    </row>
    <row r="18558" spans="52:54" ht="15.75" customHeight="1">
      <c r="AZ18558" s="138">
        <f t="shared" ca="1" si="284"/>
        <v>198000</v>
      </c>
      <c r="BA18558" s="138">
        <f t="shared" ca="1" si="285"/>
        <v>197999</v>
      </c>
      <c r="BB18558" s="138">
        <f t="shared" ca="1" si="286"/>
        <v>1</v>
      </c>
    </row>
    <row r="18559" spans="52:54" ht="15.75" customHeight="1">
      <c r="AZ18559" s="138">
        <f t="shared" ca="1" si="284"/>
        <v>321000</v>
      </c>
      <c r="BA18559" s="138">
        <f t="shared" ca="1" si="285"/>
        <v>320999</v>
      </c>
      <c r="BB18559" s="138">
        <f t="shared" ca="1" si="286"/>
        <v>1</v>
      </c>
    </row>
    <row r="18560" spans="52:54" ht="15.75" customHeight="1">
      <c r="AZ18560" s="138">
        <f t="shared" ca="1" si="284"/>
        <v>117000</v>
      </c>
      <c r="BA18560" s="138">
        <f t="shared" ca="1" si="285"/>
        <v>116999</v>
      </c>
      <c r="BB18560" s="138">
        <f t="shared" ca="1" si="286"/>
        <v>1</v>
      </c>
    </row>
    <row r="18561" spans="52:54" ht="15.75" customHeight="1">
      <c r="AZ18561" s="138">
        <f t="shared" ca="1" si="284"/>
        <v>372000</v>
      </c>
      <c r="BA18561" s="138">
        <f t="shared" ca="1" si="285"/>
        <v>371999</v>
      </c>
      <c r="BB18561" s="138">
        <f t="shared" ca="1" si="286"/>
        <v>1</v>
      </c>
    </row>
    <row r="18562" spans="52:54" ht="15.75" customHeight="1">
      <c r="AZ18562" s="138">
        <f t="shared" ca="1" si="284"/>
        <v>279000</v>
      </c>
      <c r="BA18562" s="138">
        <f t="shared" ca="1" si="285"/>
        <v>278999</v>
      </c>
      <c r="BB18562" s="138">
        <f t="shared" ca="1" si="286"/>
        <v>1</v>
      </c>
    </row>
    <row r="18563" spans="52:54" ht="15.75" customHeight="1">
      <c r="AZ18563" s="138">
        <f t="shared" ca="1" si="284"/>
        <v>373000</v>
      </c>
      <c r="BA18563" s="138">
        <f t="shared" ca="1" si="285"/>
        <v>372999</v>
      </c>
      <c r="BB18563" s="138">
        <f t="shared" ca="1" si="286"/>
        <v>1</v>
      </c>
    </row>
    <row r="18564" spans="52:54" ht="15.75" customHeight="1">
      <c r="AZ18564" s="138">
        <f t="shared" ca="1" si="284"/>
        <v>240000</v>
      </c>
      <c r="BA18564" s="138">
        <f t="shared" ca="1" si="285"/>
        <v>239999</v>
      </c>
      <c r="BB18564" s="138">
        <f t="shared" ca="1" si="286"/>
        <v>1</v>
      </c>
    </row>
    <row r="18565" spans="52:54" ht="15.75" customHeight="1">
      <c r="AZ18565" s="138">
        <f t="shared" ca="1" si="284"/>
        <v>355000</v>
      </c>
      <c r="BA18565" s="138">
        <f t="shared" ca="1" si="285"/>
        <v>354999</v>
      </c>
      <c r="BB18565" s="138">
        <f t="shared" ca="1" si="286"/>
        <v>1</v>
      </c>
    </row>
    <row r="18566" spans="52:54" ht="15.75" customHeight="1">
      <c r="AZ18566" s="138">
        <f t="shared" ca="1" si="284"/>
        <v>216000</v>
      </c>
      <c r="BA18566" s="138">
        <f t="shared" ca="1" si="285"/>
        <v>215999</v>
      </c>
      <c r="BB18566" s="138">
        <f t="shared" ca="1" si="286"/>
        <v>1</v>
      </c>
    </row>
    <row r="18567" spans="52:54" ht="15.75" customHeight="1">
      <c r="AZ18567" s="138">
        <f t="shared" ca="1" si="284"/>
        <v>131000</v>
      </c>
      <c r="BA18567" s="138">
        <f t="shared" ca="1" si="285"/>
        <v>130999</v>
      </c>
      <c r="BB18567" s="138">
        <f t="shared" ca="1" si="286"/>
        <v>1</v>
      </c>
    </row>
    <row r="18568" spans="52:54" ht="15.75" customHeight="1">
      <c r="AZ18568" s="138">
        <f t="shared" ca="1" si="284"/>
        <v>222000</v>
      </c>
      <c r="BA18568" s="138">
        <f t="shared" ca="1" si="285"/>
        <v>221999</v>
      </c>
      <c r="BB18568" s="138">
        <f t="shared" ca="1" si="286"/>
        <v>1</v>
      </c>
    </row>
    <row r="18569" spans="52:54" ht="15.75" customHeight="1">
      <c r="AZ18569" s="138">
        <f t="shared" ca="1" si="284"/>
        <v>107000</v>
      </c>
      <c r="BA18569" s="138">
        <f t="shared" ca="1" si="285"/>
        <v>106999</v>
      </c>
      <c r="BB18569" s="138">
        <f t="shared" ca="1" si="286"/>
        <v>1</v>
      </c>
    </row>
    <row r="18570" spans="52:54" ht="15.75" customHeight="1">
      <c r="AZ18570" s="138">
        <f t="shared" ca="1" si="284"/>
        <v>182000</v>
      </c>
      <c r="BA18570" s="138">
        <f t="shared" ca="1" si="285"/>
        <v>181999</v>
      </c>
      <c r="BB18570" s="138">
        <f t="shared" ca="1" si="286"/>
        <v>1</v>
      </c>
    </row>
    <row r="18571" spans="52:54" ht="15.75" customHeight="1">
      <c r="AZ18571" s="138">
        <f t="shared" ca="1" si="284"/>
        <v>292000</v>
      </c>
      <c r="BA18571" s="138">
        <f t="shared" ca="1" si="285"/>
        <v>291999</v>
      </c>
      <c r="BB18571" s="138">
        <f t="shared" ca="1" si="286"/>
        <v>1</v>
      </c>
    </row>
    <row r="18572" spans="52:54" ht="15.75" customHeight="1">
      <c r="AZ18572" s="138">
        <f t="shared" ca="1" si="284"/>
        <v>263000</v>
      </c>
      <c r="BA18572" s="138">
        <f t="shared" ca="1" si="285"/>
        <v>262999</v>
      </c>
      <c r="BB18572" s="138">
        <f t="shared" ca="1" si="286"/>
        <v>1</v>
      </c>
    </row>
    <row r="18573" spans="52:54" ht="15.75" customHeight="1">
      <c r="AZ18573" s="138">
        <f t="shared" ca="1" si="284"/>
        <v>237000</v>
      </c>
      <c r="BA18573" s="138">
        <f t="shared" ca="1" si="285"/>
        <v>236999</v>
      </c>
      <c r="BB18573" s="138">
        <f t="shared" ca="1" si="286"/>
        <v>1</v>
      </c>
    </row>
    <row r="18574" spans="52:54" ht="15.75" customHeight="1">
      <c r="AZ18574" s="138">
        <f t="shared" ca="1" si="284"/>
        <v>249000</v>
      </c>
      <c r="BA18574" s="138">
        <f t="shared" ca="1" si="285"/>
        <v>248999</v>
      </c>
      <c r="BB18574" s="138">
        <f t="shared" ca="1" si="286"/>
        <v>1</v>
      </c>
    </row>
    <row r="18575" spans="52:54" ht="15.75" customHeight="1">
      <c r="AZ18575" s="138">
        <f t="shared" ca="1" si="284"/>
        <v>346000</v>
      </c>
      <c r="BA18575" s="138">
        <f t="shared" ca="1" si="285"/>
        <v>345999</v>
      </c>
      <c r="BB18575" s="138">
        <f t="shared" ca="1" si="286"/>
        <v>1</v>
      </c>
    </row>
    <row r="18576" spans="52:54" ht="15.75" customHeight="1">
      <c r="AZ18576" s="138">
        <f t="shared" ca="1" si="284"/>
        <v>357000</v>
      </c>
      <c r="BA18576" s="138">
        <f t="shared" ca="1" si="285"/>
        <v>356999</v>
      </c>
      <c r="BB18576" s="138">
        <f t="shared" ca="1" si="286"/>
        <v>1</v>
      </c>
    </row>
    <row r="18577" spans="52:54" ht="15.75" customHeight="1">
      <c r="AZ18577" s="138">
        <f t="shared" ca="1" si="284"/>
        <v>118000</v>
      </c>
      <c r="BA18577" s="138">
        <f t="shared" ca="1" si="285"/>
        <v>117999</v>
      </c>
      <c r="BB18577" s="138">
        <f t="shared" ca="1" si="286"/>
        <v>1</v>
      </c>
    </row>
    <row r="18578" spans="52:54" ht="15.75" customHeight="1">
      <c r="AZ18578" s="138">
        <f t="shared" ca="1" si="284"/>
        <v>104000</v>
      </c>
      <c r="BA18578" s="138">
        <f t="shared" ca="1" si="285"/>
        <v>103999</v>
      </c>
      <c r="BB18578" s="138">
        <f t="shared" ca="1" si="286"/>
        <v>1</v>
      </c>
    </row>
    <row r="18579" spans="52:54" ht="15.75" customHeight="1">
      <c r="AZ18579" s="138">
        <f t="shared" ca="1" si="284"/>
        <v>145000</v>
      </c>
      <c r="BA18579" s="138">
        <f t="shared" ca="1" si="285"/>
        <v>144999</v>
      </c>
      <c r="BB18579" s="138">
        <f t="shared" ca="1" si="286"/>
        <v>1</v>
      </c>
    </row>
    <row r="18580" spans="52:54" ht="15.75" customHeight="1">
      <c r="AZ18580" s="138">
        <f t="shared" ca="1" si="284"/>
        <v>346000</v>
      </c>
      <c r="BA18580" s="138">
        <f t="shared" ca="1" si="285"/>
        <v>345999</v>
      </c>
      <c r="BB18580" s="138">
        <f t="shared" ca="1" si="286"/>
        <v>1</v>
      </c>
    </row>
    <row r="18581" spans="52:54" ht="15.75" customHeight="1">
      <c r="AZ18581" s="138">
        <f t="shared" ca="1" si="284"/>
        <v>133000</v>
      </c>
      <c r="BA18581" s="138">
        <f t="shared" ca="1" si="285"/>
        <v>132999</v>
      </c>
      <c r="BB18581" s="138">
        <f t="shared" ca="1" si="286"/>
        <v>1</v>
      </c>
    </row>
    <row r="18582" spans="52:54" ht="15.75" customHeight="1">
      <c r="AZ18582" s="138">
        <f t="shared" ca="1" si="284"/>
        <v>354000</v>
      </c>
      <c r="BA18582" s="138">
        <f t="shared" ca="1" si="285"/>
        <v>353999</v>
      </c>
      <c r="BB18582" s="138">
        <f t="shared" ca="1" si="286"/>
        <v>1</v>
      </c>
    </row>
    <row r="18583" spans="52:54" ht="15.75" customHeight="1">
      <c r="AZ18583" s="138">
        <f t="shared" ca="1" si="284"/>
        <v>247000</v>
      </c>
      <c r="BA18583" s="138">
        <f t="shared" ca="1" si="285"/>
        <v>246999</v>
      </c>
      <c r="BB18583" s="138">
        <f t="shared" ca="1" si="286"/>
        <v>1</v>
      </c>
    </row>
    <row r="18584" spans="52:54" ht="15.75" customHeight="1">
      <c r="AZ18584" s="138">
        <f t="shared" ca="1" si="284"/>
        <v>380000</v>
      </c>
      <c r="BA18584" s="138">
        <f t="shared" ca="1" si="285"/>
        <v>379999</v>
      </c>
      <c r="BB18584" s="138">
        <f t="shared" ca="1" si="286"/>
        <v>1</v>
      </c>
    </row>
    <row r="18585" spans="52:54" ht="15.75" customHeight="1">
      <c r="AZ18585" s="138">
        <f t="shared" ca="1" si="284"/>
        <v>157000</v>
      </c>
      <c r="BA18585" s="138">
        <f t="shared" ca="1" si="285"/>
        <v>156999</v>
      </c>
      <c r="BB18585" s="138">
        <f t="shared" ca="1" si="286"/>
        <v>1</v>
      </c>
    </row>
    <row r="18586" spans="52:54" ht="15.75" customHeight="1">
      <c r="AZ18586" s="138">
        <f t="shared" ca="1" si="284"/>
        <v>278000</v>
      </c>
      <c r="BA18586" s="138">
        <f t="shared" ca="1" si="285"/>
        <v>277999</v>
      </c>
      <c r="BB18586" s="138">
        <f t="shared" ca="1" si="286"/>
        <v>1</v>
      </c>
    </row>
    <row r="18587" spans="52:54" ht="15.75" customHeight="1">
      <c r="AZ18587" s="138">
        <f t="shared" ca="1" si="284"/>
        <v>175000</v>
      </c>
      <c r="BA18587" s="138">
        <f t="shared" ca="1" si="285"/>
        <v>174999</v>
      </c>
      <c r="BB18587" s="138">
        <f t="shared" ca="1" si="286"/>
        <v>1</v>
      </c>
    </row>
    <row r="18588" spans="52:54" ht="15.75" customHeight="1">
      <c r="AZ18588" s="138">
        <f t="shared" ca="1" si="284"/>
        <v>315000</v>
      </c>
      <c r="BA18588" s="138">
        <f t="shared" ca="1" si="285"/>
        <v>314999</v>
      </c>
      <c r="BB18588" s="138">
        <f t="shared" ca="1" si="286"/>
        <v>1</v>
      </c>
    </row>
    <row r="18589" spans="52:54" ht="15.75" customHeight="1">
      <c r="AZ18589" s="138">
        <f t="shared" ca="1" si="284"/>
        <v>342000</v>
      </c>
      <c r="BA18589" s="138">
        <f t="shared" ca="1" si="285"/>
        <v>341999</v>
      </c>
      <c r="BB18589" s="138">
        <f t="shared" ca="1" si="286"/>
        <v>1</v>
      </c>
    </row>
    <row r="18590" spans="52:54" ht="15.75" customHeight="1">
      <c r="AZ18590" s="138">
        <f t="shared" ca="1" si="284"/>
        <v>212000</v>
      </c>
      <c r="BA18590" s="138">
        <f t="shared" ca="1" si="285"/>
        <v>211999</v>
      </c>
      <c r="BB18590" s="138">
        <f t="shared" ca="1" si="286"/>
        <v>1</v>
      </c>
    </row>
    <row r="18591" spans="52:54" ht="15.75" customHeight="1">
      <c r="AZ18591" s="138">
        <f t="shared" ca="1" si="284"/>
        <v>360000</v>
      </c>
      <c r="BA18591" s="138">
        <f t="shared" ca="1" si="285"/>
        <v>359999</v>
      </c>
      <c r="BB18591" s="138">
        <f t="shared" ca="1" si="286"/>
        <v>1</v>
      </c>
    </row>
    <row r="18592" spans="52:54" ht="15.75" customHeight="1">
      <c r="AZ18592" s="138">
        <f t="shared" ca="1" si="284"/>
        <v>362000</v>
      </c>
      <c r="BA18592" s="138">
        <f t="shared" ca="1" si="285"/>
        <v>361999</v>
      </c>
      <c r="BB18592" s="138">
        <f t="shared" ca="1" si="286"/>
        <v>1</v>
      </c>
    </row>
    <row r="18593" spans="52:54" ht="15.75" customHeight="1">
      <c r="AZ18593" s="138">
        <f t="shared" ca="1" si="284"/>
        <v>168000</v>
      </c>
      <c r="BA18593" s="138">
        <f t="shared" ca="1" si="285"/>
        <v>167999</v>
      </c>
      <c r="BB18593" s="138">
        <f t="shared" ca="1" si="286"/>
        <v>1</v>
      </c>
    </row>
    <row r="18594" spans="52:54" ht="15.75" customHeight="1">
      <c r="AZ18594" s="138">
        <f t="shared" ca="1" si="284"/>
        <v>391000</v>
      </c>
      <c r="BA18594" s="138">
        <f t="shared" ca="1" si="285"/>
        <v>390999</v>
      </c>
      <c r="BB18594" s="138">
        <f t="shared" ca="1" si="286"/>
        <v>1</v>
      </c>
    </row>
    <row r="18595" spans="52:54" ht="15.75" customHeight="1">
      <c r="AZ18595" s="138">
        <f t="shared" ca="1" si="284"/>
        <v>292000</v>
      </c>
      <c r="BA18595" s="138">
        <f t="shared" ca="1" si="285"/>
        <v>291999</v>
      </c>
      <c r="BB18595" s="138">
        <f t="shared" ca="1" si="286"/>
        <v>1</v>
      </c>
    </row>
    <row r="18596" spans="52:54" ht="15.75" customHeight="1">
      <c r="AZ18596" s="138">
        <f t="shared" ca="1" si="284"/>
        <v>342000</v>
      </c>
      <c r="BA18596" s="138">
        <f t="shared" ca="1" si="285"/>
        <v>341999</v>
      </c>
      <c r="BB18596" s="138">
        <f t="shared" ca="1" si="286"/>
        <v>1</v>
      </c>
    </row>
    <row r="18597" spans="52:54" ht="15.75" customHeight="1">
      <c r="AZ18597" s="138">
        <f t="shared" ca="1" si="284"/>
        <v>312000</v>
      </c>
      <c r="BA18597" s="138">
        <f t="shared" ca="1" si="285"/>
        <v>311999</v>
      </c>
      <c r="BB18597" s="138">
        <f t="shared" ca="1" si="286"/>
        <v>1</v>
      </c>
    </row>
    <row r="18598" spans="52:54" ht="15.75" customHeight="1">
      <c r="AZ18598" s="138">
        <f t="shared" ca="1" si="284"/>
        <v>387000</v>
      </c>
      <c r="BA18598" s="138">
        <f t="shared" ca="1" si="285"/>
        <v>386999</v>
      </c>
      <c r="BB18598" s="138">
        <f t="shared" ca="1" si="286"/>
        <v>1</v>
      </c>
    </row>
    <row r="18599" spans="52:54" ht="15.75" customHeight="1">
      <c r="AZ18599" s="138">
        <f t="shared" ca="1" si="284"/>
        <v>108000</v>
      </c>
      <c r="BA18599" s="138">
        <f t="shared" ca="1" si="285"/>
        <v>107999</v>
      </c>
      <c r="BB18599" s="138">
        <f t="shared" ca="1" si="286"/>
        <v>1</v>
      </c>
    </row>
    <row r="18600" spans="52:54" ht="15.75" customHeight="1">
      <c r="AZ18600" s="138">
        <f t="shared" ca="1" si="284"/>
        <v>387000</v>
      </c>
      <c r="BA18600" s="138">
        <f t="shared" ca="1" si="285"/>
        <v>386999</v>
      </c>
      <c r="BB18600" s="138">
        <f t="shared" ca="1" si="286"/>
        <v>1</v>
      </c>
    </row>
    <row r="18601" spans="52:54" ht="15.75" customHeight="1">
      <c r="AZ18601" s="138">
        <f t="shared" ca="1" si="284"/>
        <v>142000</v>
      </c>
      <c r="BA18601" s="138">
        <f t="shared" ca="1" si="285"/>
        <v>141999</v>
      </c>
      <c r="BB18601" s="138">
        <f t="shared" ca="1" si="286"/>
        <v>1</v>
      </c>
    </row>
    <row r="18602" spans="52:54" ht="15.75" customHeight="1">
      <c r="AZ18602" s="138">
        <f t="shared" ca="1" si="284"/>
        <v>335000</v>
      </c>
      <c r="BA18602" s="138">
        <f t="shared" ca="1" si="285"/>
        <v>334999</v>
      </c>
      <c r="BB18602" s="138">
        <f t="shared" ca="1" si="286"/>
        <v>1</v>
      </c>
    </row>
    <row r="18603" spans="52:54" ht="15.75" customHeight="1">
      <c r="AZ18603" s="138">
        <f t="shared" ca="1" si="284"/>
        <v>344000</v>
      </c>
      <c r="BA18603" s="138">
        <f t="shared" ca="1" si="285"/>
        <v>343999</v>
      </c>
      <c r="BB18603" s="138">
        <f t="shared" ca="1" si="286"/>
        <v>1</v>
      </c>
    </row>
    <row r="18604" spans="52:54" ht="15.75" customHeight="1">
      <c r="AZ18604" s="138">
        <f t="shared" ca="1" si="284"/>
        <v>320000</v>
      </c>
      <c r="BA18604" s="138">
        <f t="shared" ca="1" si="285"/>
        <v>319999</v>
      </c>
      <c r="BB18604" s="138">
        <f t="shared" ca="1" si="286"/>
        <v>1</v>
      </c>
    </row>
    <row r="18605" spans="52:54" ht="15.75" customHeight="1">
      <c r="AZ18605" s="138">
        <f t="shared" ca="1" si="284"/>
        <v>298000</v>
      </c>
      <c r="BA18605" s="138">
        <f t="shared" ca="1" si="285"/>
        <v>297999</v>
      </c>
      <c r="BB18605" s="138">
        <f t="shared" ca="1" si="286"/>
        <v>1</v>
      </c>
    </row>
    <row r="18606" spans="52:54" ht="15.75" customHeight="1">
      <c r="AZ18606" s="138">
        <f t="shared" ca="1" si="284"/>
        <v>237000</v>
      </c>
      <c r="BA18606" s="138">
        <f t="shared" ca="1" si="285"/>
        <v>236999</v>
      </c>
      <c r="BB18606" s="138">
        <f t="shared" ca="1" si="286"/>
        <v>1</v>
      </c>
    </row>
    <row r="18607" spans="52:54" ht="15.75" customHeight="1">
      <c r="AZ18607" s="138">
        <f t="shared" ca="1" si="284"/>
        <v>214000</v>
      </c>
      <c r="BA18607" s="138">
        <f t="shared" ca="1" si="285"/>
        <v>213999</v>
      </c>
      <c r="BB18607" s="138">
        <f t="shared" ca="1" si="286"/>
        <v>1</v>
      </c>
    </row>
    <row r="18608" spans="52:54" ht="15.75" customHeight="1">
      <c r="AZ18608" s="138">
        <f t="shared" ca="1" si="284"/>
        <v>307000</v>
      </c>
      <c r="BA18608" s="138">
        <f t="shared" ca="1" si="285"/>
        <v>306999</v>
      </c>
      <c r="BB18608" s="138">
        <f t="shared" ca="1" si="286"/>
        <v>1</v>
      </c>
    </row>
    <row r="18609" spans="52:54" ht="15.75" customHeight="1">
      <c r="AZ18609" s="138">
        <f t="shared" ca="1" si="284"/>
        <v>300000</v>
      </c>
      <c r="BA18609" s="138">
        <f t="shared" ca="1" si="285"/>
        <v>299999</v>
      </c>
      <c r="BB18609" s="138">
        <f t="shared" ca="1" si="286"/>
        <v>1</v>
      </c>
    </row>
    <row r="18610" spans="52:54" ht="15.75" customHeight="1">
      <c r="AZ18610" s="138">
        <f t="shared" ca="1" si="284"/>
        <v>210000</v>
      </c>
      <c r="BA18610" s="138">
        <f t="shared" ca="1" si="285"/>
        <v>209999</v>
      </c>
      <c r="BB18610" s="138">
        <f t="shared" ca="1" si="286"/>
        <v>1</v>
      </c>
    </row>
    <row r="18611" spans="52:54" ht="15.75" customHeight="1">
      <c r="AZ18611" s="138">
        <f t="shared" ca="1" si="284"/>
        <v>184000</v>
      </c>
      <c r="BA18611" s="138">
        <f t="shared" ca="1" si="285"/>
        <v>183999</v>
      </c>
      <c r="BB18611" s="138">
        <f t="shared" ca="1" si="286"/>
        <v>1</v>
      </c>
    </row>
    <row r="18612" spans="52:54" ht="15.75" customHeight="1">
      <c r="AZ18612" s="138">
        <f t="shared" ca="1" si="284"/>
        <v>291000</v>
      </c>
      <c r="BA18612" s="138">
        <f t="shared" ca="1" si="285"/>
        <v>290999</v>
      </c>
      <c r="BB18612" s="138">
        <f t="shared" ca="1" si="286"/>
        <v>1</v>
      </c>
    </row>
    <row r="18613" spans="52:54" ht="15.75" customHeight="1">
      <c r="AZ18613" s="138">
        <f t="shared" ca="1" si="284"/>
        <v>215000</v>
      </c>
      <c r="BA18613" s="138">
        <f t="shared" ca="1" si="285"/>
        <v>214999</v>
      </c>
      <c r="BB18613" s="138">
        <f t="shared" ca="1" si="286"/>
        <v>1</v>
      </c>
    </row>
    <row r="18614" spans="52:54" ht="15.75" customHeight="1">
      <c r="AZ18614" s="138">
        <f t="shared" ca="1" si="284"/>
        <v>145000</v>
      </c>
      <c r="BA18614" s="138">
        <f t="shared" ca="1" si="285"/>
        <v>144999</v>
      </c>
      <c r="BB18614" s="138">
        <f t="shared" ca="1" si="286"/>
        <v>1</v>
      </c>
    </row>
    <row r="18615" spans="52:54" ht="15.75" customHeight="1">
      <c r="AZ18615" s="138">
        <f t="shared" ca="1" si="284"/>
        <v>103000</v>
      </c>
      <c r="BA18615" s="138">
        <f t="shared" ca="1" si="285"/>
        <v>102999</v>
      </c>
      <c r="BB18615" s="138">
        <f t="shared" ca="1" si="286"/>
        <v>1</v>
      </c>
    </row>
    <row r="18616" spans="52:54" ht="15.75" customHeight="1">
      <c r="AZ18616" s="138">
        <f t="shared" ca="1" si="284"/>
        <v>300000</v>
      </c>
      <c r="BA18616" s="138">
        <f t="shared" ca="1" si="285"/>
        <v>299999</v>
      </c>
      <c r="BB18616" s="138">
        <f t="shared" ca="1" si="286"/>
        <v>1</v>
      </c>
    </row>
    <row r="18617" spans="52:54" ht="15.75" customHeight="1">
      <c r="AZ18617" s="138">
        <f t="shared" ca="1" si="284"/>
        <v>357000</v>
      </c>
      <c r="BA18617" s="138">
        <f t="shared" ca="1" si="285"/>
        <v>356999</v>
      </c>
      <c r="BB18617" s="138">
        <f t="shared" ca="1" si="286"/>
        <v>1</v>
      </c>
    </row>
    <row r="18618" spans="52:54" ht="15.75" customHeight="1">
      <c r="AZ18618" s="138">
        <f t="shared" ca="1" si="284"/>
        <v>334000</v>
      </c>
      <c r="BA18618" s="138">
        <f t="shared" ca="1" si="285"/>
        <v>333999</v>
      </c>
      <c r="BB18618" s="138">
        <f t="shared" ca="1" si="286"/>
        <v>1</v>
      </c>
    </row>
    <row r="18619" spans="52:54" ht="15.75" customHeight="1">
      <c r="AZ18619" s="138">
        <f t="shared" ref="AZ18619:AZ18873" ca="1" si="287">RANDBETWEEN(100,400)*1000</f>
        <v>295000</v>
      </c>
      <c r="BA18619" s="138">
        <f t="shared" ref="BA18619:BA18873" ca="1" si="288">+AZ18619-1</f>
        <v>294999</v>
      </c>
      <c r="BB18619" s="138">
        <f t="shared" ref="BB18619:BB18873" ca="1" si="289">+AZ18619-BA18619</f>
        <v>1</v>
      </c>
    </row>
    <row r="18620" spans="52:54" ht="15.75" customHeight="1">
      <c r="AZ18620" s="138">
        <f t="shared" ca="1" si="287"/>
        <v>300000</v>
      </c>
      <c r="BA18620" s="138">
        <f t="shared" ca="1" si="288"/>
        <v>299999</v>
      </c>
      <c r="BB18620" s="138">
        <f t="shared" ca="1" si="289"/>
        <v>1</v>
      </c>
    </row>
    <row r="18621" spans="52:54" ht="15.75" customHeight="1">
      <c r="AZ18621" s="138">
        <f t="shared" ca="1" si="287"/>
        <v>136000</v>
      </c>
      <c r="BA18621" s="138">
        <f t="shared" ca="1" si="288"/>
        <v>135999</v>
      </c>
      <c r="BB18621" s="138">
        <f t="shared" ca="1" si="289"/>
        <v>1</v>
      </c>
    </row>
    <row r="18622" spans="52:54" ht="15.75" customHeight="1">
      <c r="AZ18622" s="138">
        <f t="shared" ca="1" si="287"/>
        <v>240000</v>
      </c>
      <c r="BA18622" s="138">
        <f t="shared" ca="1" si="288"/>
        <v>239999</v>
      </c>
      <c r="BB18622" s="138">
        <f t="shared" ca="1" si="289"/>
        <v>1</v>
      </c>
    </row>
    <row r="18623" spans="52:54" ht="15.75" customHeight="1">
      <c r="AZ18623" s="138">
        <f t="shared" ca="1" si="287"/>
        <v>259000</v>
      </c>
      <c r="BA18623" s="138">
        <f t="shared" ca="1" si="288"/>
        <v>258999</v>
      </c>
      <c r="BB18623" s="138">
        <f t="shared" ca="1" si="289"/>
        <v>1</v>
      </c>
    </row>
    <row r="18624" spans="52:54" ht="15.75" customHeight="1">
      <c r="AZ18624" s="138">
        <f t="shared" ca="1" si="287"/>
        <v>201000</v>
      </c>
      <c r="BA18624" s="138">
        <f t="shared" ca="1" si="288"/>
        <v>200999</v>
      </c>
      <c r="BB18624" s="138">
        <f t="shared" ca="1" si="289"/>
        <v>1</v>
      </c>
    </row>
    <row r="18625" spans="52:54" ht="15.75" customHeight="1">
      <c r="AZ18625" s="138">
        <f t="shared" ca="1" si="287"/>
        <v>158000</v>
      </c>
      <c r="BA18625" s="138">
        <f t="shared" ca="1" si="288"/>
        <v>157999</v>
      </c>
      <c r="BB18625" s="138">
        <f t="shared" ca="1" si="289"/>
        <v>1</v>
      </c>
    </row>
    <row r="18626" spans="52:54" ht="15.75" customHeight="1">
      <c r="AZ18626" s="138">
        <f t="shared" ca="1" si="287"/>
        <v>118000</v>
      </c>
      <c r="BA18626" s="138">
        <f t="shared" ca="1" si="288"/>
        <v>117999</v>
      </c>
      <c r="BB18626" s="138">
        <f t="shared" ca="1" si="289"/>
        <v>1</v>
      </c>
    </row>
    <row r="18627" spans="52:54" ht="15.75" customHeight="1">
      <c r="AZ18627" s="138">
        <f t="shared" ca="1" si="287"/>
        <v>385000</v>
      </c>
      <c r="BA18627" s="138">
        <f t="shared" ca="1" si="288"/>
        <v>384999</v>
      </c>
      <c r="BB18627" s="138">
        <f t="shared" ca="1" si="289"/>
        <v>1</v>
      </c>
    </row>
    <row r="18628" spans="52:54" ht="15.75" customHeight="1">
      <c r="AZ18628" s="138">
        <f t="shared" ca="1" si="287"/>
        <v>256000</v>
      </c>
      <c r="BA18628" s="138">
        <f t="shared" ca="1" si="288"/>
        <v>255999</v>
      </c>
      <c r="BB18628" s="138">
        <f t="shared" ca="1" si="289"/>
        <v>1</v>
      </c>
    </row>
    <row r="18629" spans="52:54" ht="15.75" customHeight="1">
      <c r="AZ18629" s="138">
        <f t="shared" ca="1" si="287"/>
        <v>181000</v>
      </c>
      <c r="BA18629" s="138">
        <f t="shared" ca="1" si="288"/>
        <v>180999</v>
      </c>
      <c r="BB18629" s="138">
        <f t="shared" ca="1" si="289"/>
        <v>1</v>
      </c>
    </row>
    <row r="18630" spans="52:54" ht="15.75" customHeight="1">
      <c r="AZ18630" s="138">
        <f t="shared" ca="1" si="287"/>
        <v>164000</v>
      </c>
      <c r="BA18630" s="138">
        <f t="shared" ca="1" si="288"/>
        <v>163999</v>
      </c>
      <c r="BB18630" s="138">
        <f t="shared" ca="1" si="289"/>
        <v>1</v>
      </c>
    </row>
    <row r="18631" spans="52:54" ht="15.75" customHeight="1">
      <c r="AZ18631" s="138">
        <f t="shared" ca="1" si="287"/>
        <v>127000</v>
      </c>
      <c r="BA18631" s="138">
        <f t="shared" ca="1" si="288"/>
        <v>126999</v>
      </c>
      <c r="BB18631" s="138">
        <f t="shared" ca="1" si="289"/>
        <v>1</v>
      </c>
    </row>
    <row r="18632" spans="52:54" ht="15.75" customHeight="1">
      <c r="AZ18632" s="138">
        <f t="shared" ca="1" si="287"/>
        <v>304000</v>
      </c>
      <c r="BA18632" s="138">
        <f t="shared" ca="1" si="288"/>
        <v>303999</v>
      </c>
      <c r="BB18632" s="138">
        <f t="shared" ca="1" si="289"/>
        <v>1</v>
      </c>
    </row>
    <row r="18633" spans="52:54" ht="15.75" customHeight="1">
      <c r="AZ18633" s="138">
        <f t="shared" ca="1" si="287"/>
        <v>172000</v>
      </c>
      <c r="BA18633" s="138">
        <f t="shared" ca="1" si="288"/>
        <v>171999</v>
      </c>
      <c r="BB18633" s="138">
        <f t="shared" ca="1" si="289"/>
        <v>1</v>
      </c>
    </row>
    <row r="18634" spans="52:54" ht="15.75" customHeight="1">
      <c r="AZ18634" s="138">
        <f t="shared" ca="1" si="287"/>
        <v>370000</v>
      </c>
      <c r="BA18634" s="138">
        <f t="shared" ca="1" si="288"/>
        <v>369999</v>
      </c>
      <c r="BB18634" s="138">
        <f t="shared" ca="1" si="289"/>
        <v>1</v>
      </c>
    </row>
    <row r="18635" spans="52:54" ht="15.75" customHeight="1">
      <c r="AZ18635" s="138">
        <f t="shared" ca="1" si="287"/>
        <v>224000</v>
      </c>
      <c r="BA18635" s="138">
        <f t="shared" ca="1" si="288"/>
        <v>223999</v>
      </c>
      <c r="BB18635" s="138">
        <f t="shared" ca="1" si="289"/>
        <v>1</v>
      </c>
    </row>
    <row r="18636" spans="52:54" ht="15.75" customHeight="1">
      <c r="AZ18636" s="138">
        <f t="shared" ca="1" si="287"/>
        <v>230000</v>
      </c>
      <c r="BA18636" s="138">
        <f t="shared" ca="1" si="288"/>
        <v>229999</v>
      </c>
      <c r="BB18636" s="138">
        <f t="shared" ca="1" si="289"/>
        <v>1</v>
      </c>
    </row>
    <row r="18637" spans="52:54" ht="15.75" customHeight="1">
      <c r="AZ18637" s="138">
        <f t="shared" ca="1" si="287"/>
        <v>269000</v>
      </c>
      <c r="BA18637" s="138">
        <f t="shared" ca="1" si="288"/>
        <v>268999</v>
      </c>
      <c r="BB18637" s="138">
        <f t="shared" ca="1" si="289"/>
        <v>1</v>
      </c>
    </row>
    <row r="18638" spans="52:54" ht="15.75" customHeight="1">
      <c r="AZ18638" s="138">
        <f t="shared" ca="1" si="287"/>
        <v>387000</v>
      </c>
      <c r="BA18638" s="138">
        <f t="shared" ca="1" si="288"/>
        <v>386999</v>
      </c>
      <c r="BB18638" s="138">
        <f t="shared" ca="1" si="289"/>
        <v>1</v>
      </c>
    </row>
    <row r="18639" spans="52:54" ht="15.75" customHeight="1">
      <c r="AZ18639" s="138">
        <f t="shared" ca="1" si="287"/>
        <v>386000</v>
      </c>
      <c r="BA18639" s="138">
        <f t="shared" ca="1" si="288"/>
        <v>385999</v>
      </c>
      <c r="BB18639" s="138">
        <f t="shared" ca="1" si="289"/>
        <v>1</v>
      </c>
    </row>
    <row r="18640" spans="52:54" ht="15.75" customHeight="1">
      <c r="AZ18640" s="138">
        <f t="shared" ca="1" si="287"/>
        <v>365000</v>
      </c>
      <c r="BA18640" s="138">
        <f t="shared" ca="1" si="288"/>
        <v>364999</v>
      </c>
      <c r="BB18640" s="138">
        <f t="shared" ca="1" si="289"/>
        <v>1</v>
      </c>
    </row>
    <row r="18641" spans="52:54" ht="15.75" customHeight="1">
      <c r="AZ18641" s="138">
        <f t="shared" ca="1" si="287"/>
        <v>276000</v>
      </c>
      <c r="BA18641" s="138">
        <f t="shared" ca="1" si="288"/>
        <v>275999</v>
      </c>
      <c r="BB18641" s="138">
        <f t="shared" ca="1" si="289"/>
        <v>1</v>
      </c>
    </row>
    <row r="18642" spans="52:54" ht="15.75" customHeight="1">
      <c r="AZ18642" s="138">
        <f t="shared" ca="1" si="287"/>
        <v>400000</v>
      </c>
      <c r="BA18642" s="138">
        <f t="shared" ca="1" si="288"/>
        <v>399999</v>
      </c>
      <c r="BB18642" s="138">
        <f t="shared" ca="1" si="289"/>
        <v>1</v>
      </c>
    </row>
    <row r="18643" spans="52:54" ht="15.75" customHeight="1">
      <c r="AZ18643" s="138">
        <f t="shared" ca="1" si="287"/>
        <v>173000</v>
      </c>
      <c r="BA18643" s="138">
        <f t="shared" ca="1" si="288"/>
        <v>172999</v>
      </c>
      <c r="BB18643" s="138">
        <f t="shared" ca="1" si="289"/>
        <v>1</v>
      </c>
    </row>
    <row r="18644" spans="52:54" ht="15.75" customHeight="1">
      <c r="AZ18644" s="138">
        <f t="shared" ca="1" si="287"/>
        <v>236000</v>
      </c>
      <c r="BA18644" s="138">
        <f t="shared" ca="1" si="288"/>
        <v>235999</v>
      </c>
      <c r="BB18644" s="138">
        <f t="shared" ca="1" si="289"/>
        <v>1</v>
      </c>
    </row>
    <row r="18645" spans="52:54" ht="15.75" customHeight="1">
      <c r="AZ18645" s="138">
        <f t="shared" ca="1" si="287"/>
        <v>306000</v>
      </c>
      <c r="BA18645" s="138">
        <f t="shared" ca="1" si="288"/>
        <v>305999</v>
      </c>
      <c r="BB18645" s="138">
        <f t="shared" ca="1" si="289"/>
        <v>1</v>
      </c>
    </row>
    <row r="18646" spans="52:54" ht="15.75" customHeight="1">
      <c r="AZ18646" s="138">
        <f t="shared" ca="1" si="287"/>
        <v>104000</v>
      </c>
      <c r="BA18646" s="138">
        <f t="shared" ca="1" si="288"/>
        <v>103999</v>
      </c>
      <c r="BB18646" s="138">
        <f t="shared" ca="1" si="289"/>
        <v>1</v>
      </c>
    </row>
    <row r="18647" spans="52:54" ht="15.75" customHeight="1">
      <c r="AZ18647" s="138">
        <f t="shared" ca="1" si="287"/>
        <v>154000</v>
      </c>
      <c r="BA18647" s="138">
        <f t="shared" ca="1" si="288"/>
        <v>153999</v>
      </c>
      <c r="BB18647" s="138">
        <f t="shared" ca="1" si="289"/>
        <v>1</v>
      </c>
    </row>
    <row r="18648" spans="52:54" ht="15.75" customHeight="1">
      <c r="AZ18648" s="138">
        <f t="shared" ca="1" si="287"/>
        <v>367000</v>
      </c>
      <c r="BA18648" s="138">
        <f t="shared" ca="1" si="288"/>
        <v>366999</v>
      </c>
      <c r="BB18648" s="138">
        <f t="shared" ca="1" si="289"/>
        <v>1</v>
      </c>
    </row>
    <row r="18649" spans="52:54" ht="15.75" customHeight="1">
      <c r="AZ18649" s="138">
        <f t="shared" ca="1" si="287"/>
        <v>339000</v>
      </c>
      <c r="BA18649" s="138">
        <f t="shared" ca="1" si="288"/>
        <v>338999</v>
      </c>
      <c r="BB18649" s="138">
        <f t="shared" ca="1" si="289"/>
        <v>1</v>
      </c>
    </row>
    <row r="18650" spans="52:54" ht="15.75" customHeight="1">
      <c r="AZ18650" s="138">
        <f t="shared" ca="1" si="287"/>
        <v>116000</v>
      </c>
      <c r="BA18650" s="138">
        <f t="shared" ca="1" si="288"/>
        <v>115999</v>
      </c>
      <c r="BB18650" s="138">
        <f t="shared" ca="1" si="289"/>
        <v>1</v>
      </c>
    </row>
    <row r="18651" spans="52:54" ht="15.75" customHeight="1">
      <c r="AZ18651" s="138">
        <f t="shared" ca="1" si="287"/>
        <v>217000</v>
      </c>
      <c r="BA18651" s="138">
        <f t="shared" ca="1" si="288"/>
        <v>216999</v>
      </c>
      <c r="BB18651" s="138">
        <f t="shared" ca="1" si="289"/>
        <v>1</v>
      </c>
    </row>
    <row r="18652" spans="52:54" ht="15.75" customHeight="1">
      <c r="AZ18652" s="138">
        <f t="shared" ca="1" si="287"/>
        <v>328000</v>
      </c>
      <c r="BA18652" s="138">
        <f t="shared" ca="1" si="288"/>
        <v>327999</v>
      </c>
      <c r="BB18652" s="138">
        <f t="shared" ca="1" si="289"/>
        <v>1</v>
      </c>
    </row>
    <row r="18653" spans="52:54" ht="15.75" customHeight="1">
      <c r="AZ18653" s="138">
        <f t="shared" ca="1" si="287"/>
        <v>324000</v>
      </c>
      <c r="BA18653" s="138">
        <f t="shared" ca="1" si="288"/>
        <v>323999</v>
      </c>
      <c r="BB18653" s="138">
        <f t="shared" ca="1" si="289"/>
        <v>1</v>
      </c>
    </row>
    <row r="18654" spans="52:54" ht="15.75" customHeight="1">
      <c r="AZ18654" s="138">
        <f t="shared" ca="1" si="287"/>
        <v>140000</v>
      </c>
      <c r="BA18654" s="138">
        <f t="shared" ca="1" si="288"/>
        <v>139999</v>
      </c>
      <c r="BB18654" s="138">
        <f t="shared" ca="1" si="289"/>
        <v>1</v>
      </c>
    </row>
    <row r="18655" spans="52:54" ht="15.75" customHeight="1">
      <c r="AZ18655" s="138">
        <f t="shared" ca="1" si="287"/>
        <v>350000</v>
      </c>
      <c r="BA18655" s="138">
        <f t="shared" ca="1" si="288"/>
        <v>349999</v>
      </c>
      <c r="BB18655" s="138">
        <f t="shared" ca="1" si="289"/>
        <v>1</v>
      </c>
    </row>
    <row r="18656" spans="52:54" ht="15.75" customHeight="1">
      <c r="AZ18656" s="138">
        <f t="shared" ca="1" si="287"/>
        <v>200000</v>
      </c>
      <c r="BA18656" s="138">
        <f t="shared" ca="1" si="288"/>
        <v>199999</v>
      </c>
      <c r="BB18656" s="138">
        <f t="shared" ca="1" si="289"/>
        <v>1</v>
      </c>
    </row>
    <row r="18657" spans="52:54" ht="15.75" customHeight="1">
      <c r="AZ18657" s="138">
        <f t="shared" ca="1" si="287"/>
        <v>228000</v>
      </c>
      <c r="BA18657" s="138">
        <f t="shared" ca="1" si="288"/>
        <v>227999</v>
      </c>
      <c r="BB18657" s="138">
        <f t="shared" ca="1" si="289"/>
        <v>1</v>
      </c>
    </row>
    <row r="18658" spans="52:54" ht="15.75" customHeight="1">
      <c r="AZ18658" s="138">
        <f t="shared" ca="1" si="287"/>
        <v>129000</v>
      </c>
      <c r="BA18658" s="138">
        <f t="shared" ca="1" si="288"/>
        <v>128999</v>
      </c>
      <c r="BB18658" s="138">
        <f t="shared" ca="1" si="289"/>
        <v>1</v>
      </c>
    </row>
    <row r="18659" spans="52:54" ht="15.75" customHeight="1">
      <c r="AZ18659" s="138">
        <f t="shared" ca="1" si="287"/>
        <v>320000</v>
      </c>
      <c r="BA18659" s="138">
        <f t="shared" ca="1" si="288"/>
        <v>319999</v>
      </c>
      <c r="BB18659" s="138">
        <f t="shared" ca="1" si="289"/>
        <v>1</v>
      </c>
    </row>
    <row r="18660" spans="52:54" ht="15.75" customHeight="1">
      <c r="AZ18660" s="138">
        <f t="shared" ca="1" si="287"/>
        <v>282000</v>
      </c>
      <c r="BA18660" s="138">
        <f t="shared" ca="1" si="288"/>
        <v>281999</v>
      </c>
      <c r="BB18660" s="138">
        <f t="shared" ca="1" si="289"/>
        <v>1</v>
      </c>
    </row>
    <row r="18661" spans="52:54" ht="15.75" customHeight="1">
      <c r="AZ18661" s="138">
        <f t="shared" ca="1" si="287"/>
        <v>320000</v>
      </c>
      <c r="BA18661" s="138">
        <f t="shared" ca="1" si="288"/>
        <v>319999</v>
      </c>
      <c r="BB18661" s="138">
        <f t="shared" ca="1" si="289"/>
        <v>1</v>
      </c>
    </row>
    <row r="18662" spans="52:54" ht="15.75" customHeight="1">
      <c r="AZ18662" s="138">
        <f t="shared" ca="1" si="287"/>
        <v>234000</v>
      </c>
      <c r="BA18662" s="138">
        <f t="shared" ca="1" si="288"/>
        <v>233999</v>
      </c>
      <c r="BB18662" s="138">
        <f t="shared" ca="1" si="289"/>
        <v>1</v>
      </c>
    </row>
    <row r="18663" spans="52:54" ht="15.75" customHeight="1">
      <c r="AZ18663" s="138">
        <f t="shared" ca="1" si="287"/>
        <v>177000</v>
      </c>
      <c r="BA18663" s="138">
        <f t="shared" ca="1" si="288"/>
        <v>176999</v>
      </c>
      <c r="BB18663" s="138">
        <f t="shared" ca="1" si="289"/>
        <v>1</v>
      </c>
    </row>
    <row r="18664" spans="52:54" ht="15.75" customHeight="1">
      <c r="AZ18664" s="138">
        <f t="shared" ca="1" si="287"/>
        <v>153000</v>
      </c>
      <c r="BA18664" s="138">
        <f t="shared" ca="1" si="288"/>
        <v>152999</v>
      </c>
      <c r="BB18664" s="138">
        <f t="shared" ca="1" si="289"/>
        <v>1</v>
      </c>
    </row>
    <row r="18665" spans="52:54" ht="15.75" customHeight="1">
      <c r="AZ18665" s="138">
        <f t="shared" ca="1" si="287"/>
        <v>361000</v>
      </c>
      <c r="BA18665" s="138">
        <f t="shared" ca="1" si="288"/>
        <v>360999</v>
      </c>
      <c r="BB18665" s="138">
        <f t="shared" ca="1" si="289"/>
        <v>1</v>
      </c>
    </row>
    <row r="18666" spans="52:54" ht="15.75" customHeight="1">
      <c r="AZ18666" s="138">
        <f t="shared" ca="1" si="287"/>
        <v>355000</v>
      </c>
      <c r="BA18666" s="138">
        <f t="shared" ca="1" si="288"/>
        <v>354999</v>
      </c>
      <c r="BB18666" s="138">
        <f t="shared" ca="1" si="289"/>
        <v>1</v>
      </c>
    </row>
    <row r="18667" spans="52:54" ht="15.75" customHeight="1">
      <c r="AZ18667" s="138">
        <f t="shared" ca="1" si="287"/>
        <v>285000</v>
      </c>
      <c r="BA18667" s="138">
        <f t="shared" ca="1" si="288"/>
        <v>284999</v>
      </c>
      <c r="BB18667" s="138">
        <f t="shared" ca="1" si="289"/>
        <v>1</v>
      </c>
    </row>
    <row r="18668" spans="52:54" ht="15.75" customHeight="1">
      <c r="AZ18668" s="138">
        <f t="shared" ca="1" si="287"/>
        <v>104000</v>
      </c>
      <c r="BA18668" s="138">
        <f t="shared" ca="1" si="288"/>
        <v>103999</v>
      </c>
      <c r="BB18668" s="138">
        <f t="shared" ca="1" si="289"/>
        <v>1</v>
      </c>
    </row>
    <row r="18669" spans="52:54" ht="15.75" customHeight="1">
      <c r="AZ18669" s="138">
        <f t="shared" ca="1" si="287"/>
        <v>182000</v>
      </c>
      <c r="BA18669" s="138">
        <f t="shared" ca="1" si="288"/>
        <v>181999</v>
      </c>
      <c r="BB18669" s="138">
        <f t="shared" ca="1" si="289"/>
        <v>1</v>
      </c>
    </row>
    <row r="18670" spans="52:54" ht="15.75" customHeight="1">
      <c r="AZ18670" s="138">
        <f t="shared" ca="1" si="287"/>
        <v>113000</v>
      </c>
      <c r="BA18670" s="138">
        <f t="shared" ca="1" si="288"/>
        <v>112999</v>
      </c>
      <c r="BB18670" s="138">
        <f t="shared" ca="1" si="289"/>
        <v>1</v>
      </c>
    </row>
    <row r="18671" spans="52:54" ht="15.75" customHeight="1">
      <c r="AZ18671" s="138">
        <f t="shared" ca="1" si="287"/>
        <v>326000</v>
      </c>
      <c r="BA18671" s="138">
        <f t="shared" ca="1" si="288"/>
        <v>325999</v>
      </c>
      <c r="BB18671" s="138">
        <f t="shared" ca="1" si="289"/>
        <v>1</v>
      </c>
    </row>
    <row r="18672" spans="52:54" ht="15.75" customHeight="1">
      <c r="AZ18672" s="138">
        <f t="shared" ca="1" si="287"/>
        <v>121000</v>
      </c>
      <c r="BA18672" s="138">
        <f t="shared" ca="1" si="288"/>
        <v>120999</v>
      </c>
      <c r="BB18672" s="138">
        <f t="shared" ca="1" si="289"/>
        <v>1</v>
      </c>
    </row>
    <row r="18673" spans="52:54" ht="15.75" customHeight="1">
      <c r="AZ18673" s="138">
        <f t="shared" ca="1" si="287"/>
        <v>177000</v>
      </c>
      <c r="BA18673" s="138">
        <f t="shared" ca="1" si="288"/>
        <v>176999</v>
      </c>
      <c r="BB18673" s="138">
        <f t="shared" ca="1" si="289"/>
        <v>1</v>
      </c>
    </row>
    <row r="18674" spans="52:54" ht="15.75" customHeight="1">
      <c r="AZ18674" s="138">
        <f t="shared" ca="1" si="287"/>
        <v>123000</v>
      </c>
      <c r="BA18674" s="138">
        <f t="shared" ca="1" si="288"/>
        <v>122999</v>
      </c>
      <c r="BB18674" s="138">
        <f t="shared" ca="1" si="289"/>
        <v>1</v>
      </c>
    </row>
    <row r="18675" spans="52:54" ht="15.75" customHeight="1">
      <c r="AZ18675" s="138">
        <f t="shared" ca="1" si="287"/>
        <v>336000</v>
      </c>
      <c r="BA18675" s="138">
        <f t="shared" ca="1" si="288"/>
        <v>335999</v>
      </c>
      <c r="BB18675" s="138">
        <f t="shared" ca="1" si="289"/>
        <v>1</v>
      </c>
    </row>
    <row r="18676" spans="52:54" ht="15.75" customHeight="1">
      <c r="AZ18676" s="138">
        <f t="shared" ca="1" si="287"/>
        <v>260000</v>
      </c>
      <c r="BA18676" s="138">
        <f t="shared" ca="1" si="288"/>
        <v>259999</v>
      </c>
      <c r="BB18676" s="138">
        <f t="shared" ca="1" si="289"/>
        <v>1</v>
      </c>
    </row>
    <row r="18677" spans="52:54" ht="15.75" customHeight="1">
      <c r="AZ18677" s="138">
        <f t="shared" ca="1" si="287"/>
        <v>345000</v>
      </c>
      <c r="BA18677" s="138">
        <f t="shared" ca="1" si="288"/>
        <v>344999</v>
      </c>
      <c r="BB18677" s="138">
        <f t="shared" ca="1" si="289"/>
        <v>1</v>
      </c>
    </row>
    <row r="18678" spans="52:54" ht="15.75" customHeight="1">
      <c r="AZ18678" s="138">
        <f t="shared" ca="1" si="287"/>
        <v>293000</v>
      </c>
      <c r="BA18678" s="138">
        <f t="shared" ca="1" si="288"/>
        <v>292999</v>
      </c>
      <c r="BB18678" s="138">
        <f t="shared" ca="1" si="289"/>
        <v>1</v>
      </c>
    </row>
    <row r="18679" spans="52:54" ht="15.75" customHeight="1">
      <c r="AZ18679" s="138">
        <f t="shared" ca="1" si="287"/>
        <v>183000</v>
      </c>
      <c r="BA18679" s="138">
        <f t="shared" ca="1" si="288"/>
        <v>182999</v>
      </c>
      <c r="BB18679" s="138">
        <f t="shared" ca="1" si="289"/>
        <v>1</v>
      </c>
    </row>
    <row r="18680" spans="52:54" ht="15.75" customHeight="1">
      <c r="AZ18680" s="138">
        <f t="shared" ca="1" si="287"/>
        <v>123000</v>
      </c>
      <c r="BA18680" s="138">
        <f t="shared" ca="1" si="288"/>
        <v>122999</v>
      </c>
      <c r="BB18680" s="138">
        <f t="shared" ca="1" si="289"/>
        <v>1</v>
      </c>
    </row>
    <row r="18681" spans="52:54" ht="15.75" customHeight="1">
      <c r="AZ18681" s="138">
        <f t="shared" ca="1" si="287"/>
        <v>201000</v>
      </c>
      <c r="BA18681" s="138">
        <f t="shared" ca="1" si="288"/>
        <v>200999</v>
      </c>
      <c r="BB18681" s="138">
        <f t="shared" ca="1" si="289"/>
        <v>1</v>
      </c>
    </row>
    <row r="18682" spans="52:54" ht="15.75" customHeight="1">
      <c r="AZ18682" s="138">
        <f t="shared" ca="1" si="287"/>
        <v>173000</v>
      </c>
      <c r="BA18682" s="138">
        <f t="shared" ca="1" si="288"/>
        <v>172999</v>
      </c>
      <c r="BB18682" s="138">
        <f t="shared" ca="1" si="289"/>
        <v>1</v>
      </c>
    </row>
    <row r="18683" spans="52:54" ht="15.75" customHeight="1">
      <c r="AZ18683" s="138">
        <f t="shared" ca="1" si="287"/>
        <v>301000</v>
      </c>
      <c r="BA18683" s="138">
        <f t="shared" ca="1" si="288"/>
        <v>300999</v>
      </c>
      <c r="BB18683" s="138">
        <f t="shared" ca="1" si="289"/>
        <v>1</v>
      </c>
    </row>
    <row r="18684" spans="52:54" ht="15.75" customHeight="1">
      <c r="AZ18684" s="138">
        <f t="shared" ca="1" si="287"/>
        <v>355000</v>
      </c>
      <c r="BA18684" s="138">
        <f t="shared" ca="1" si="288"/>
        <v>354999</v>
      </c>
      <c r="BB18684" s="138">
        <f t="shared" ca="1" si="289"/>
        <v>1</v>
      </c>
    </row>
    <row r="18685" spans="52:54" ht="15.75" customHeight="1">
      <c r="AZ18685" s="138">
        <f t="shared" ca="1" si="287"/>
        <v>188000</v>
      </c>
      <c r="BA18685" s="138">
        <f t="shared" ca="1" si="288"/>
        <v>187999</v>
      </c>
      <c r="BB18685" s="138">
        <f t="shared" ca="1" si="289"/>
        <v>1</v>
      </c>
    </row>
    <row r="18686" spans="52:54" ht="15.75" customHeight="1">
      <c r="AZ18686" s="138">
        <f t="shared" ca="1" si="287"/>
        <v>194000</v>
      </c>
      <c r="BA18686" s="138">
        <f t="shared" ca="1" si="288"/>
        <v>193999</v>
      </c>
      <c r="BB18686" s="138">
        <f t="shared" ca="1" si="289"/>
        <v>1</v>
      </c>
    </row>
    <row r="18687" spans="52:54" ht="15.75" customHeight="1">
      <c r="AZ18687" s="138">
        <f t="shared" ca="1" si="287"/>
        <v>161000</v>
      </c>
      <c r="BA18687" s="138">
        <f t="shared" ca="1" si="288"/>
        <v>160999</v>
      </c>
      <c r="BB18687" s="138">
        <f t="shared" ca="1" si="289"/>
        <v>1</v>
      </c>
    </row>
    <row r="18688" spans="52:54" ht="15.75" customHeight="1">
      <c r="AZ18688" s="138">
        <f t="shared" ca="1" si="287"/>
        <v>365000</v>
      </c>
      <c r="BA18688" s="138">
        <f t="shared" ca="1" si="288"/>
        <v>364999</v>
      </c>
      <c r="BB18688" s="138">
        <f t="shared" ca="1" si="289"/>
        <v>1</v>
      </c>
    </row>
    <row r="18689" spans="52:54" ht="15.75" customHeight="1">
      <c r="AZ18689" s="138">
        <f t="shared" ca="1" si="287"/>
        <v>198000</v>
      </c>
      <c r="BA18689" s="138">
        <f t="shared" ca="1" si="288"/>
        <v>197999</v>
      </c>
      <c r="BB18689" s="138">
        <f t="shared" ca="1" si="289"/>
        <v>1</v>
      </c>
    </row>
    <row r="18690" spans="52:54" ht="15.75" customHeight="1">
      <c r="AZ18690" s="138">
        <f t="shared" ca="1" si="287"/>
        <v>148000</v>
      </c>
      <c r="BA18690" s="138">
        <f t="shared" ca="1" si="288"/>
        <v>147999</v>
      </c>
      <c r="BB18690" s="138">
        <f t="shared" ca="1" si="289"/>
        <v>1</v>
      </c>
    </row>
    <row r="18691" spans="52:54" ht="15.75" customHeight="1">
      <c r="AZ18691" s="138">
        <f t="shared" ca="1" si="287"/>
        <v>261000</v>
      </c>
      <c r="BA18691" s="138">
        <f t="shared" ca="1" si="288"/>
        <v>260999</v>
      </c>
      <c r="BB18691" s="138">
        <f t="shared" ca="1" si="289"/>
        <v>1</v>
      </c>
    </row>
    <row r="18692" spans="52:54" ht="15.75" customHeight="1">
      <c r="AZ18692" s="138">
        <f t="shared" ca="1" si="287"/>
        <v>336000</v>
      </c>
      <c r="BA18692" s="138">
        <f t="shared" ca="1" si="288"/>
        <v>335999</v>
      </c>
      <c r="BB18692" s="138">
        <f t="shared" ca="1" si="289"/>
        <v>1</v>
      </c>
    </row>
    <row r="18693" spans="52:54" ht="15.75" customHeight="1">
      <c r="AZ18693" s="138">
        <f t="shared" ca="1" si="287"/>
        <v>192000</v>
      </c>
      <c r="BA18693" s="138">
        <f t="shared" ca="1" si="288"/>
        <v>191999</v>
      </c>
      <c r="BB18693" s="138">
        <f t="shared" ca="1" si="289"/>
        <v>1</v>
      </c>
    </row>
    <row r="18694" spans="52:54" ht="15.75" customHeight="1">
      <c r="AZ18694" s="138">
        <f t="shared" ca="1" si="287"/>
        <v>190000</v>
      </c>
      <c r="BA18694" s="138">
        <f t="shared" ca="1" si="288"/>
        <v>189999</v>
      </c>
      <c r="BB18694" s="138">
        <f t="shared" ca="1" si="289"/>
        <v>1</v>
      </c>
    </row>
    <row r="18695" spans="52:54" ht="15.75" customHeight="1">
      <c r="AZ18695" s="138">
        <f t="shared" ca="1" si="287"/>
        <v>199000</v>
      </c>
      <c r="BA18695" s="138">
        <f t="shared" ca="1" si="288"/>
        <v>198999</v>
      </c>
      <c r="BB18695" s="138">
        <f t="shared" ca="1" si="289"/>
        <v>1</v>
      </c>
    </row>
    <row r="18696" spans="52:54" ht="15.75" customHeight="1">
      <c r="AZ18696" s="138">
        <f t="shared" ca="1" si="287"/>
        <v>345000</v>
      </c>
      <c r="BA18696" s="138">
        <f t="shared" ca="1" si="288"/>
        <v>344999</v>
      </c>
      <c r="BB18696" s="138">
        <f t="shared" ca="1" si="289"/>
        <v>1</v>
      </c>
    </row>
    <row r="18697" spans="52:54" ht="15.75" customHeight="1">
      <c r="AZ18697" s="138">
        <f t="shared" ca="1" si="287"/>
        <v>115000</v>
      </c>
      <c r="BA18697" s="138">
        <f t="shared" ca="1" si="288"/>
        <v>114999</v>
      </c>
      <c r="BB18697" s="138">
        <f t="shared" ca="1" si="289"/>
        <v>1</v>
      </c>
    </row>
    <row r="18698" spans="52:54" ht="15.75" customHeight="1">
      <c r="AZ18698" s="138">
        <f t="shared" ca="1" si="287"/>
        <v>383000</v>
      </c>
      <c r="BA18698" s="138">
        <f t="shared" ca="1" si="288"/>
        <v>382999</v>
      </c>
      <c r="BB18698" s="138">
        <f t="shared" ca="1" si="289"/>
        <v>1</v>
      </c>
    </row>
    <row r="18699" spans="52:54" ht="15.75" customHeight="1">
      <c r="AZ18699" s="138">
        <f t="shared" ca="1" si="287"/>
        <v>313000</v>
      </c>
      <c r="BA18699" s="138">
        <f t="shared" ca="1" si="288"/>
        <v>312999</v>
      </c>
      <c r="BB18699" s="138">
        <f t="shared" ca="1" si="289"/>
        <v>1</v>
      </c>
    </row>
    <row r="18700" spans="52:54" ht="15.75" customHeight="1">
      <c r="AZ18700" s="138">
        <f t="shared" ca="1" si="287"/>
        <v>343000</v>
      </c>
      <c r="BA18700" s="138">
        <f t="shared" ca="1" si="288"/>
        <v>342999</v>
      </c>
      <c r="BB18700" s="138">
        <f t="shared" ca="1" si="289"/>
        <v>1</v>
      </c>
    </row>
    <row r="18701" spans="52:54" ht="15.75" customHeight="1">
      <c r="AZ18701" s="138">
        <f t="shared" ca="1" si="287"/>
        <v>245000</v>
      </c>
      <c r="BA18701" s="138">
        <f t="shared" ca="1" si="288"/>
        <v>244999</v>
      </c>
      <c r="BB18701" s="138">
        <f t="shared" ca="1" si="289"/>
        <v>1</v>
      </c>
    </row>
    <row r="18702" spans="52:54" ht="15.75" customHeight="1">
      <c r="AZ18702" s="138">
        <f t="shared" ca="1" si="287"/>
        <v>153000</v>
      </c>
      <c r="BA18702" s="138">
        <f t="shared" ca="1" si="288"/>
        <v>152999</v>
      </c>
      <c r="BB18702" s="138">
        <f t="shared" ca="1" si="289"/>
        <v>1</v>
      </c>
    </row>
    <row r="18703" spans="52:54" ht="15.75" customHeight="1">
      <c r="AZ18703" s="138">
        <f t="shared" ca="1" si="287"/>
        <v>145000</v>
      </c>
      <c r="BA18703" s="138">
        <f t="shared" ca="1" si="288"/>
        <v>144999</v>
      </c>
      <c r="BB18703" s="138">
        <f t="shared" ca="1" si="289"/>
        <v>1</v>
      </c>
    </row>
    <row r="18704" spans="52:54" ht="15.75" customHeight="1">
      <c r="AZ18704" s="138">
        <f t="shared" ca="1" si="287"/>
        <v>251000</v>
      </c>
      <c r="BA18704" s="138">
        <f t="shared" ca="1" si="288"/>
        <v>250999</v>
      </c>
      <c r="BB18704" s="138">
        <f t="shared" ca="1" si="289"/>
        <v>1</v>
      </c>
    </row>
    <row r="18705" spans="52:54" ht="15.75" customHeight="1">
      <c r="AZ18705" s="138">
        <f t="shared" ca="1" si="287"/>
        <v>209000</v>
      </c>
      <c r="BA18705" s="138">
        <f t="shared" ca="1" si="288"/>
        <v>208999</v>
      </c>
      <c r="BB18705" s="138">
        <f t="shared" ca="1" si="289"/>
        <v>1</v>
      </c>
    </row>
    <row r="18706" spans="52:54" ht="15.75" customHeight="1">
      <c r="AZ18706" s="138">
        <f t="shared" ca="1" si="287"/>
        <v>258000</v>
      </c>
      <c r="BA18706" s="138">
        <f t="shared" ca="1" si="288"/>
        <v>257999</v>
      </c>
      <c r="BB18706" s="138">
        <f t="shared" ca="1" si="289"/>
        <v>1</v>
      </c>
    </row>
    <row r="18707" spans="52:54" ht="15.75" customHeight="1">
      <c r="AZ18707" s="138">
        <f t="shared" ca="1" si="287"/>
        <v>291000</v>
      </c>
      <c r="BA18707" s="138">
        <f t="shared" ca="1" si="288"/>
        <v>290999</v>
      </c>
      <c r="BB18707" s="138">
        <f t="shared" ca="1" si="289"/>
        <v>1</v>
      </c>
    </row>
    <row r="18708" spans="52:54" ht="15.75" customHeight="1">
      <c r="AZ18708" s="138">
        <f t="shared" ca="1" si="287"/>
        <v>388000</v>
      </c>
      <c r="BA18708" s="138">
        <f t="shared" ca="1" si="288"/>
        <v>387999</v>
      </c>
      <c r="BB18708" s="138">
        <f t="shared" ca="1" si="289"/>
        <v>1</v>
      </c>
    </row>
    <row r="18709" spans="52:54" ht="15.75" customHeight="1">
      <c r="AZ18709" s="138">
        <f t="shared" ca="1" si="287"/>
        <v>179000</v>
      </c>
      <c r="BA18709" s="138">
        <f t="shared" ca="1" si="288"/>
        <v>178999</v>
      </c>
      <c r="BB18709" s="138">
        <f t="shared" ca="1" si="289"/>
        <v>1</v>
      </c>
    </row>
    <row r="18710" spans="52:54" ht="15.75" customHeight="1">
      <c r="AZ18710" s="138">
        <f t="shared" ca="1" si="287"/>
        <v>353000</v>
      </c>
      <c r="BA18710" s="138">
        <f t="shared" ca="1" si="288"/>
        <v>352999</v>
      </c>
      <c r="BB18710" s="138">
        <f t="shared" ca="1" si="289"/>
        <v>1</v>
      </c>
    </row>
    <row r="18711" spans="52:54" ht="15.75" customHeight="1">
      <c r="AZ18711" s="138">
        <f t="shared" ca="1" si="287"/>
        <v>376000</v>
      </c>
      <c r="BA18711" s="138">
        <f t="shared" ca="1" si="288"/>
        <v>375999</v>
      </c>
      <c r="BB18711" s="138">
        <f t="shared" ca="1" si="289"/>
        <v>1</v>
      </c>
    </row>
    <row r="18712" spans="52:54" ht="15.75" customHeight="1">
      <c r="AZ18712" s="138">
        <f t="shared" ca="1" si="287"/>
        <v>351000</v>
      </c>
      <c r="BA18712" s="138">
        <f t="shared" ca="1" si="288"/>
        <v>350999</v>
      </c>
      <c r="BB18712" s="138">
        <f t="shared" ca="1" si="289"/>
        <v>1</v>
      </c>
    </row>
    <row r="18713" spans="52:54" ht="15.75" customHeight="1">
      <c r="AZ18713" s="138">
        <f t="shared" ca="1" si="287"/>
        <v>272000</v>
      </c>
      <c r="BA18713" s="138">
        <f t="shared" ca="1" si="288"/>
        <v>271999</v>
      </c>
      <c r="BB18713" s="138">
        <f t="shared" ca="1" si="289"/>
        <v>1</v>
      </c>
    </row>
    <row r="18714" spans="52:54" ht="15.75" customHeight="1">
      <c r="AZ18714" s="138">
        <f t="shared" ca="1" si="287"/>
        <v>388000</v>
      </c>
      <c r="BA18714" s="138">
        <f t="shared" ca="1" si="288"/>
        <v>387999</v>
      </c>
      <c r="BB18714" s="138">
        <f t="shared" ca="1" si="289"/>
        <v>1</v>
      </c>
    </row>
    <row r="18715" spans="52:54" ht="15.75" customHeight="1">
      <c r="AZ18715" s="138">
        <f t="shared" ca="1" si="287"/>
        <v>268000</v>
      </c>
      <c r="BA18715" s="138">
        <f t="shared" ca="1" si="288"/>
        <v>267999</v>
      </c>
      <c r="BB18715" s="138">
        <f t="shared" ca="1" si="289"/>
        <v>1</v>
      </c>
    </row>
    <row r="18716" spans="52:54" ht="15.75" customHeight="1">
      <c r="AZ18716" s="138">
        <f t="shared" ca="1" si="287"/>
        <v>393000</v>
      </c>
      <c r="BA18716" s="138">
        <f t="shared" ca="1" si="288"/>
        <v>392999</v>
      </c>
      <c r="BB18716" s="138">
        <f t="shared" ca="1" si="289"/>
        <v>1</v>
      </c>
    </row>
    <row r="18717" spans="52:54" ht="15.75" customHeight="1">
      <c r="AZ18717" s="138">
        <f t="shared" ca="1" si="287"/>
        <v>329000</v>
      </c>
      <c r="BA18717" s="138">
        <f t="shared" ca="1" si="288"/>
        <v>328999</v>
      </c>
      <c r="BB18717" s="138">
        <f t="shared" ca="1" si="289"/>
        <v>1</v>
      </c>
    </row>
    <row r="18718" spans="52:54" ht="15.75" customHeight="1">
      <c r="AZ18718" s="138">
        <f t="shared" ca="1" si="287"/>
        <v>354000</v>
      </c>
      <c r="BA18718" s="138">
        <f t="shared" ca="1" si="288"/>
        <v>353999</v>
      </c>
      <c r="BB18718" s="138">
        <f t="shared" ca="1" si="289"/>
        <v>1</v>
      </c>
    </row>
    <row r="18719" spans="52:54" ht="15.75" customHeight="1">
      <c r="AZ18719" s="138">
        <f t="shared" ca="1" si="287"/>
        <v>347000</v>
      </c>
      <c r="BA18719" s="138">
        <f t="shared" ca="1" si="288"/>
        <v>346999</v>
      </c>
      <c r="BB18719" s="138">
        <f t="shared" ca="1" si="289"/>
        <v>1</v>
      </c>
    </row>
    <row r="18720" spans="52:54" ht="15.75" customHeight="1">
      <c r="AZ18720" s="138">
        <f t="shared" ca="1" si="287"/>
        <v>348000</v>
      </c>
      <c r="BA18720" s="138">
        <f t="shared" ca="1" si="288"/>
        <v>347999</v>
      </c>
      <c r="BB18720" s="138">
        <f t="shared" ca="1" si="289"/>
        <v>1</v>
      </c>
    </row>
    <row r="18721" spans="52:54" ht="15.75" customHeight="1">
      <c r="AZ18721" s="138">
        <f t="shared" ca="1" si="287"/>
        <v>369000</v>
      </c>
      <c r="BA18721" s="138">
        <f t="shared" ca="1" si="288"/>
        <v>368999</v>
      </c>
      <c r="BB18721" s="138">
        <f t="shared" ca="1" si="289"/>
        <v>1</v>
      </c>
    </row>
    <row r="18722" spans="52:54" ht="15.75" customHeight="1">
      <c r="AZ18722" s="138">
        <f t="shared" ca="1" si="287"/>
        <v>130000</v>
      </c>
      <c r="BA18722" s="138">
        <f t="shared" ca="1" si="288"/>
        <v>129999</v>
      </c>
      <c r="BB18722" s="138">
        <f t="shared" ca="1" si="289"/>
        <v>1</v>
      </c>
    </row>
    <row r="18723" spans="52:54" ht="15.75" customHeight="1">
      <c r="AZ18723" s="138">
        <f t="shared" ca="1" si="287"/>
        <v>308000</v>
      </c>
      <c r="BA18723" s="138">
        <f t="shared" ca="1" si="288"/>
        <v>307999</v>
      </c>
      <c r="BB18723" s="138">
        <f t="shared" ca="1" si="289"/>
        <v>1</v>
      </c>
    </row>
    <row r="18724" spans="52:54" ht="15.75" customHeight="1">
      <c r="AZ18724" s="138">
        <f t="shared" ca="1" si="287"/>
        <v>217000</v>
      </c>
      <c r="BA18724" s="138">
        <f t="shared" ca="1" si="288"/>
        <v>216999</v>
      </c>
      <c r="BB18724" s="138">
        <f t="shared" ca="1" si="289"/>
        <v>1</v>
      </c>
    </row>
    <row r="18725" spans="52:54" ht="15.75" customHeight="1">
      <c r="AZ18725" s="138">
        <f t="shared" ca="1" si="287"/>
        <v>113000</v>
      </c>
      <c r="BA18725" s="138">
        <f t="shared" ca="1" si="288"/>
        <v>112999</v>
      </c>
      <c r="BB18725" s="138">
        <f t="shared" ca="1" si="289"/>
        <v>1</v>
      </c>
    </row>
    <row r="18726" spans="52:54" ht="15.75" customHeight="1">
      <c r="AZ18726" s="138">
        <f t="shared" ca="1" si="287"/>
        <v>369000</v>
      </c>
      <c r="BA18726" s="138">
        <f t="shared" ca="1" si="288"/>
        <v>368999</v>
      </c>
      <c r="BB18726" s="138">
        <f t="shared" ca="1" si="289"/>
        <v>1</v>
      </c>
    </row>
    <row r="18727" spans="52:54" ht="15.75" customHeight="1">
      <c r="AZ18727" s="138">
        <f t="shared" ca="1" si="287"/>
        <v>183000</v>
      </c>
      <c r="BA18727" s="138">
        <f t="shared" ca="1" si="288"/>
        <v>182999</v>
      </c>
      <c r="BB18727" s="138">
        <f t="shared" ca="1" si="289"/>
        <v>1</v>
      </c>
    </row>
    <row r="18728" spans="52:54" ht="15.75" customHeight="1">
      <c r="AZ18728" s="138">
        <f t="shared" ca="1" si="287"/>
        <v>367000</v>
      </c>
      <c r="BA18728" s="138">
        <f t="shared" ca="1" si="288"/>
        <v>366999</v>
      </c>
      <c r="BB18728" s="138">
        <f t="shared" ca="1" si="289"/>
        <v>1</v>
      </c>
    </row>
    <row r="18729" spans="52:54" ht="15.75" customHeight="1">
      <c r="AZ18729" s="138">
        <f t="shared" ca="1" si="287"/>
        <v>109000</v>
      </c>
      <c r="BA18729" s="138">
        <f t="shared" ca="1" si="288"/>
        <v>108999</v>
      </c>
      <c r="BB18729" s="138">
        <f t="shared" ca="1" si="289"/>
        <v>1</v>
      </c>
    </row>
    <row r="18730" spans="52:54" ht="15.75" customHeight="1">
      <c r="AZ18730" s="138">
        <f t="shared" ca="1" si="287"/>
        <v>239000</v>
      </c>
      <c r="BA18730" s="138">
        <f t="shared" ca="1" si="288"/>
        <v>238999</v>
      </c>
      <c r="BB18730" s="138">
        <f t="shared" ca="1" si="289"/>
        <v>1</v>
      </c>
    </row>
    <row r="18731" spans="52:54" ht="15.75" customHeight="1">
      <c r="AZ18731" s="138">
        <f t="shared" ca="1" si="287"/>
        <v>217000</v>
      </c>
      <c r="BA18731" s="138">
        <f t="shared" ca="1" si="288"/>
        <v>216999</v>
      </c>
      <c r="BB18731" s="138">
        <f t="shared" ca="1" si="289"/>
        <v>1</v>
      </c>
    </row>
    <row r="18732" spans="52:54" ht="15.75" customHeight="1">
      <c r="AZ18732" s="138">
        <f t="shared" ca="1" si="287"/>
        <v>120000</v>
      </c>
      <c r="BA18732" s="138">
        <f t="shared" ca="1" si="288"/>
        <v>119999</v>
      </c>
      <c r="BB18732" s="138">
        <f t="shared" ca="1" si="289"/>
        <v>1</v>
      </c>
    </row>
    <row r="18733" spans="52:54" ht="15.75" customHeight="1">
      <c r="AZ18733" s="138">
        <f t="shared" ca="1" si="287"/>
        <v>107000</v>
      </c>
      <c r="BA18733" s="138">
        <f t="shared" ca="1" si="288"/>
        <v>106999</v>
      </c>
      <c r="BB18733" s="138">
        <f t="shared" ca="1" si="289"/>
        <v>1</v>
      </c>
    </row>
    <row r="18734" spans="52:54" ht="15.75" customHeight="1">
      <c r="AZ18734" s="138">
        <f t="shared" ca="1" si="287"/>
        <v>190000</v>
      </c>
      <c r="BA18734" s="138">
        <f t="shared" ca="1" si="288"/>
        <v>189999</v>
      </c>
      <c r="BB18734" s="138">
        <f t="shared" ca="1" si="289"/>
        <v>1</v>
      </c>
    </row>
    <row r="18735" spans="52:54" ht="15.75" customHeight="1">
      <c r="AZ18735" s="138">
        <f t="shared" ca="1" si="287"/>
        <v>230000</v>
      </c>
      <c r="BA18735" s="138">
        <f t="shared" ca="1" si="288"/>
        <v>229999</v>
      </c>
      <c r="BB18735" s="138">
        <f t="shared" ca="1" si="289"/>
        <v>1</v>
      </c>
    </row>
    <row r="18736" spans="52:54" ht="15.75" customHeight="1">
      <c r="AZ18736" s="138">
        <f t="shared" ca="1" si="287"/>
        <v>168000</v>
      </c>
      <c r="BA18736" s="138">
        <f t="shared" ca="1" si="288"/>
        <v>167999</v>
      </c>
      <c r="BB18736" s="138">
        <f t="shared" ca="1" si="289"/>
        <v>1</v>
      </c>
    </row>
    <row r="18737" spans="52:54" ht="15.75" customHeight="1">
      <c r="AZ18737" s="138">
        <f t="shared" ca="1" si="287"/>
        <v>177000</v>
      </c>
      <c r="BA18737" s="138">
        <f t="shared" ca="1" si="288"/>
        <v>176999</v>
      </c>
      <c r="BB18737" s="138">
        <f t="shared" ca="1" si="289"/>
        <v>1</v>
      </c>
    </row>
    <row r="18738" spans="52:54" ht="15.75" customHeight="1">
      <c r="AZ18738" s="138">
        <f t="shared" ca="1" si="287"/>
        <v>203000</v>
      </c>
      <c r="BA18738" s="138">
        <f t="shared" ca="1" si="288"/>
        <v>202999</v>
      </c>
      <c r="BB18738" s="138">
        <f t="shared" ca="1" si="289"/>
        <v>1</v>
      </c>
    </row>
    <row r="18739" spans="52:54" ht="15.75" customHeight="1">
      <c r="AZ18739" s="138">
        <f t="shared" ca="1" si="287"/>
        <v>267000</v>
      </c>
      <c r="BA18739" s="138">
        <f t="shared" ca="1" si="288"/>
        <v>266999</v>
      </c>
      <c r="BB18739" s="138">
        <f t="shared" ca="1" si="289"/>
        <v>1</v>
      </c>
    </row>
    <row r="18740" spans="52:54" ht="15.75" customHeight="1">
      <c r="AZ18740" s="138">
        <f t="shared" ca="1" si="287"/>
        <v>235000</v>
      </c>
      <c r="BA18740" s="138">
        <f t="shared" ca="1" si="288"/>
        <v>234999</v>
      </c>
      <c r="BB18740" s="138">
        <f t="shared" ca="1" si="289"/>
        <v>1</v>
      </c>
    </row>
    <row r="18741" spans="52:54" ht="15.75" customHeight="1">
      <c r="AZ18741" s="138">
        <f t="shared" ca="1" si="287"/>
        <v>203000</v>
      </c>
      <c r="BA18741" s="138">
        <f t="shared" ca="1" si="288"/>
        <v>202999</v>
      </c>
      <c r="BB18741" s="138">
        <f t="shared" ca="1" si="289"/>
        <v>1</v>
      </c>
    </row>
    <row r="18742" spans="52:54" ht="15.75" customHeight="1">
      <c r="AZ18742" s="138">
        <f t="shared" ca="1" si="287"/>
        <v>338000</v>
      </c>
      <c r="BA18742" s="138">
        <f t="shared" ca="1" si="288"/>
        <v>337999</v>
      </c>
      <c r="BB18742" s="138">
        <f t="shared" ca="1" si="289"/>
        <v>1</v>
      </c>
    </row>
    <row r="18743" spans="52:54" ht="15.75" customHeight="1">
      <c r="AZ18743" s="138">
        <f t="shared" ca="1" si="287"/>
        <v>112000</v>
      </c>
      <c r="BA18743" s="138">
        <f t="shared" ca="1" si="288"/>
        <v>111999</v>
      </c>
      <c r="BB18743" s="138">
        <f t="shared" ca="1" si="289"/>
        <v>1</v>
      </c>
    </row>
    <row r="18744" spans="52:54" ht="15.75" customHeight="1">
      <c r="AZ18744" s="138">
        <f t="shared" ca="1" si="287"/>
        <v>340000</v>
      </c>
      <c r="BA18744" s="138">
        <f t="shared" ca="1" si="288"/>
        <v>339999</v>
      </c>
      <c r="BB18744" s="138">
        <f t="shared" ca="1" si="289"/>
        <v>1</v>
      </c>
    </row>
    <row r="18745" spans="52:54" ht="15.75" customHeight="1">
      <c r="AZ18745" s="138">
        <f t="shared" ca="1" si="287"/>
        <v>317000</v>
      </c>
      <c r="BA18745" s="138">
        <f t="shared" ca="1" si="288"/>
        <v>316999</v>
      </c>
      <c r="BB18745" s="138">
        <f t="shared" ca="1" si="289"/>
        <v>1</v>
      </c>
    </row>
    <row r="18746" spans="52:54" ht="15.75" customHeight="1">
      <c r="AZ18746" s="138">
        <f t="shared" ca="1" si="287"/>
        <v>207000</v>
      </c>
      <c r="BA18746" s="138">
        <f t="shared" ca="1" si="288"/>
        <v>206999</v>
      </c>
      <c r="BB18746" s="138">
        <f t="shared" ca="1" si="289"/>
        <v>1</v>
      </c>
    </row>
    <row r="18747" spans="52:54" ht="15.75" customHeight="1">
      <c r="AZ18747" s="138">
        <f t="shared" ca="1" si="287"/>
        <v>325000</v>
      </c>
      <c r="BA18747" s="138">
        <f t="shared" ca="1" si="288"/>
        <v>324999</v>
      </c>
      <c r="BB18747" s="138">
        <f t="shared" ca="1" si="289"/>
        <v>1</v>
      </c>
    </row>
    <row r="18748" spans="52:54" ht="15.75" customHeight="1">
      <c r="AZ18748" s="138">
        <f t="shared" ca="1" si="287"/>
        <v>106000</v>
      </c>
      <c r="BA18748" s="138">
        <f t="shared" ca="1" si="288"/>
        <v>105999</v>
      </c>
      <c r="BB18748" s="138">
        <f t="shared" ca="1" si="289"/>
        <v>1</v>
      </c>
    </row>
    <row r="18749" spans="52:54" ht="15.75" customHeight="1">
      <c r="AZ18749" s="138">
        <f t="shared" ca="1" si="287"/>
        <v>217000</v>
      </c>
      <c r="BA18749" s="138">
        <f t="shared" ca="1" si="288"/>
        <v>216999</v>
      </c>
      <c r="BB18749" s="138">
        <f t="shared" ca="1" si="289"/>
        <v>1</v>
      </c>
    </row>
    <row r="18750" spans="52:54" ht="15.75" customHeight="1">
      <c r="AZ18750" s="138">
        <f t="shared" ca="1" si="287"/>
        <v>172000</v>
      </c>
      <c r="BA18750" s="138">
        <f t="shared" ca="1" si="288"/>
        <v>171999</v>
      </c>
      <c r="BB18750" s="138">
        <f t="shared" ca="1" si="289"/>
        <v>1</v>
      </c>
    </row>
    <row r="18751" spans="52:54" ht="15.75" customHeight="1">
      <c r="AZ18751" s="138">
        <f t="shared" ca="1" si="287"/>
        <v>247000</v>
      </c>
      <c r="BA18751" s="138">
        <f t="shared" ca="1" si="288"/>
        <v>246999</v>
      </c>
      <c r="BB18751" s="138">
        <f t="shared" ca="1" si="289"/>
        <v>1</v>
      </c>
    </row>
    <row r="18752" spans="52:54" ht="15.75" customHeight="1">
      <c r="AZ18752" s="138">
        <f t="shared" ca="1" si="287"/>
        <v>263000</v>
      </c>
      <c r="BA18752" s="138">
        <f t="shared" ca="1" si="288"/>
        <v>262999</v>
      </c>
      <c r="BB18752" s="138">
        <f t="shared" ca="1" si="289"/>
        <v>1</v>
      </c>
    </row>
    <row r="18753" spans="52:54" ht="15.75" customHeight="1">
      <c r="AZ18753" s="138">
        <f t="shared" ca="1" si="287"/>
        <v>194000</v>
      </c>
      <c r="BA18753" s="138">
        <f t="shared" ca="1" si="288"/>
        <v>193999</v>
      </c>
      <c r="BB18753" s="138">
        <f t="shared" ca="1" si="289"/>
        <v>1</v>
      </c>
    </row>
    <row r="18754" spans="52:54" ht="15.75" customHeight="1">
      <c r="AZ18754" s="138">
        <f t="shared" ca="1" si="287"/>
        <v>313000</v>
      </c>
      <c r="BA18754" s="138">
        <f t="shared" ca="1" si="288"/>
        <v>312999</v>
      </c>
      <c r="BB18754" s="138">
        <f t="shared" ca="1" si="289"/>
        <v>1</v>
      </c>
    </row>
    <row r="18755" spans="52:54" ht="15.75" customHeight="1">
      <c r="AZ18755" s="138">
        <f t="shared" ca="1" si="287"/>
        <v>105000</v>
      </c>
      <c r="BA18755" s="138">
        <f t="shared" ca="1" si="288"/>
        <v>104999</v>
      </c>
      <c r="BB18755" s="138">
        <f t="shared" ca="1" si="289"/>
        <v>1</v>
      </c>
    </row>
    <row r="18756" spans="52:54" ht="15.75" customHeight="1">
      <c r="AZ18756" s="138">
        <f t="shared" ca="1" si="287"/>
        <v>248000</v>
      </c>
      <c r="BA18756" s="138">
        <f t="shared" ca="1" si="288"/>
        <v>247999</v>
      </c>
      <c r="BB18756" s="138">
        <f t="shared" ca="1" si="289"/>
        <v>1</v>
      </c>
    </row>
    <row r="18757" spans="52:54" ht="15.75" customHeight="1">
      <c r="AZ18757" s="138">
        <f t="shared" ca="1" si="287"/>
        <v>235000</v>
      </c>
      <c r="BA18757" s="138">
        <f t="shared" ca="1" si="288"/>
        <v>234999</v>
      </c>
      <c r="BB18757" s="138">
        <f t="shared" ca="1" si="289"/>
        <v>1</v>
      </c>
    </row>
    <row r="18758" spans="52:54" ht="15.75" customHeight="1">
      <c r="AZ18758" s="138">
        <f t="shared" ca="1" si="287"/>
        <v>316000</v>
      </c>
      <c r="BA18758" s="138">
        <f t="shared" ca="1" si="288"/>
        <v>315999</v>
      </c>
      <c r="BB18758" s="138">
        <f t="shared" ca="1" si="289"/>
        <v>1</v>
      </c>
    </row>
    <row r="18759" spans="52:54" ht="15.75" customHeight="1">
      <c r="AZ18759" s="138">
        <f t="shared" ca="1" si="287"/>
        <v>327000</v>
      </c>
      <c r="BA18759" s="138">
        <f t="shared" ca="1" si="288"/>
        <v>326999</v>
      </c>
      <c r="BB18759" s="138">
        <f t="shared" ca="1" si="289"/>
        <v>1</v>
      </c>
    </row>
    <row r="18760" spans="52:54" ht="15.75" customHeight="1">
      <c r="AZ18760" s="138">
        <f t="shared" ca="1" si="287"/>
        <v>356000</v>
      </c>
      <c r="BA18760" s="138">
        <f t="shared" ca="1" si="288"/>
        <v>355999</v>
      </c>
      <c r="BB18760" s="138">
        <f t="shared" ca="1" si="289"/>
        <v>1</v>
      </c>
    </row>
    <row r="18761" spans="52:54" ht="15.75" customHeight="1">
      <c r="AZ18761" s="138">
        <f t="shared" ca="1" si="287"/>
        <v>245000</v>
      </c>
      <c r="BA18761" s="138">
        <f t="shared" ca="1" si="288"/>
        <v>244999</v>
      </c>
      <c r="BB18761" s="138">
        <f t="shared" ca="1" si="289"/>
        <v>1</v>
      </c>
    </row>
    <row r="18762" spans="52:54" ht="15.75" customHeight="1">
      <c r="AZ18762" s="138">
        <f t="shared" ca="1" si="287"/>
        <v>304000</v>
      </c>
      <c r="BA18762" s="138">
        <f t="shared" ca="1" si="288"/>
        <v>303999</v>
      </c>
      <c r="BB18762" s="138">
        <f t="shared" ca="1" si="289"/>
        <v>1</v>
      </c>
    </row>
    <row r="18763" spans="52:54" ht="15.75" customHeight="1">
      <c r="AZ18763" s="138">
        <f t="shared" ca="1" si="287"/>
        <v>215000</v>
      </c>
      <c r="BA18763" s="138">
        <f t="shared" ca="1" si="288"/>
        <v>214999</v>
      </c>
      <c r="BB18763" s="138">
        <f t="shared" ca="1" si="289"/>
        <v>1</v>
      </c>
    </row>
    <row r="18764" spans="52:54" ht="15.75" customHeight="1">
      <c r="AZ18764" s="138">
        <f t="shared" ca="1" si="287"/>
        <v>286000</v>
      </c>
      <c r="BA18764" s="138">
        <f t="shared" ca="1" si="288"/>
        <v>285999</v>
      </c>
      <c r="BB18764" s="138">
        <f t="shared" ca="1" si="289"/>
        <v>1</v>
      </c>
    </row>
    <row r="18765" spans="52:54" ht="15.75" customHeight="1">
      <c r="AZ18765" s="138">
        <f t="shared" ca="1" si="287"/>
        <v>226000</v>
      </c>
      <c r="BA18765" s="138">
        <f t="shared" ca="1" si="288"/>
        <v>225999</v>
      </c>
      <c r="BB18765" s="138">
        <f t="shared" ca="1" si="289"/>
        <v>1</v>
      </c>
    </row>
    <row r="18766" spans="52:54" ht="15.75" customHeight="1">
      <c r="AZ18766" s="138">
        <f t="shared" ca="1" si="287"/>
        <v>201000</v>
      </c>
      <c r="BA18766" s="138">
        <f t="shared" ca="1" si="288"/>
        <v>200999</v>
      </c>
      <c r="BB18766" s="138">
        <f t="shared" ca="1" si="289"/>
        <v>1</v>
      </c>
    </row>
    <row r="18767" spans="52:54" ht="15.75" customHeight="1">
      <c r="AZ18767" s="138">
        <f t="shared" ca="1" si="287"/>
        <v>265000</v>
      </c>
      <c r="BA18767" s="138">
        <f t="shared" ca="1" si="288"/>
        <v>264999</v>
      </c>
      <c r="BB18767" s="138">
        <f t="shared" ca="1" si="289"/>
        <v>1</v>
      </c>
    </row>
    <row r="18768" spans="52:54" ht="15.75" customHeight="1">
      <c r="AZ18768" s="138">
        <f t="shared" ca="1" si="287"/>
        <v>127000</v>
      </c>
      <c r="BA18768" s="138">
        <f t="shared" ca="1" si="288"/>
        <v>126999</v>
      </c>
      <c r="BB18768" s="138">
        <f t="shared" ca="1" si="289"/>
        <v>1</v>
      </c>
    </row>
    <row r="18769" spans="52:54" ht="15.75" customHeight="1">
      <c r="AZ18769" s="138">
        <f t="shared" ca="1" si="287"/>
        <v>271000</v>
      </c>
      <c r="BA18769" s="138">
        <f t="shared" ca="1" si="288"/>
        <v>270999</v>
      </c>
      <c r="BB18769" s="138">
        <f t="shared" ca="1" si="289"/>
        <v>1</v>
      </c>
    </row>
    <row r="18770" spans="52:54" ht="15.75" customHeight="1">
      <c r="AZ18770" s="138">
        <f t="shared" ca="1" si="287"/>
        <v>113000</v>
      </c>
      <c r="BA18770" s="138">
        <f t="shared" ca="1" si="288"/>
        <v>112999</v>
      </c>
      <c r="BB18770" s="138">
        <f t="shared" ca="1" si="289"/>
        <v>1</v>
      </c>
    </row>
    <row r="18771" spans="52:54" ht="15.75" customHeight="1">
      <c r="AZ18771" s="138">
        <f t="shared" ca="1" si="287"/>
        <v>264000</v>
      </c>
      <c r="BA18771" s="138">
        <f t="shared" ca="1" si="288"/>
        <v>263999</v>
      </c>
      <c r="BB18771" s="138">
        <f t="shared" ca="1" si="289"/>
        <v>1</v>
      </c>
    </row>
    <row r="18772" spans="52:54" ht="15.75" customHeight="1">
      <c r="AZ18772" s="138">
        <f t="shared" ca="1" si="287"/>
        <v>286000</v>
      </c>
      <c r="BA18772" s="138">
        <f t="shared" ca="1" si="288"/>
        <v>285999</v>
      </c>
      <c r="BB18772" s="138">
        <f t="shared" ca="1" si="289"/>
        <v>1</v>
      </c>
    </row>
    <row r="18773" spans="52:54" ht="15.75" customHeight="1">
      <c r="AZ18773" s="138">
        <f t="shared" ca="1" si="287"/>
        <v>272000</v>
      </c>
      <c r="BA18773" s="138">
        <f t="shared" ca="1" si="288"/>
        <v>271999</v>
      </c>
      <c r="BB18773" s="138">
        <f t="shared" ca="1" si="289"/>
        <v>1</v>
      </c>
    </row>
    <row r="18774" spans="52:54" ht="15.75" customHeight="1">
      <c r="AZ18774" s="138">
        <f t="shared" ca="1" si="287"/>
        <v>305000</v>
      </c>
      <c r="BA18774" s="138">
        <f t="shared" ca="1" si="288"/>
        <v>304999</v>
      </c>
      <c r="BB18774" s="138">
        <f t="shared" ca="1" si="289"/>
        <v>1</v>
      </c>
    </row>
    <row r="18775" spans="52:54" ht="15.75" customHeight="1">
      <c r="AZ18775" s="138">
        <f t="shared" ca="1" si="287"/>
        <v>174000</v>
      </c>
      <c r="BA18775" s="138">
        <f t="shared" ca="1" si="288"/>
        <v>173999</v>
      </c>
      <c r="BB18775" s="138">
        <f t="shared" ca="1" si="289"/>
        <v>1</v>
      </c>
    </row>
    <row r="18776" spans="52:54" ht="15.75" customHeight="1">
      <c r="AZ18776" s="138">
        <f t="shared" ca="1" si="287"/>
        <v>127000</v>
      </c>
      <c r="BA18776" s="138">
        <f t="shared" ca="1" si="288"/>
        <v>126999</v>
      </c>
      <c r="BB18776" s="138">
        <f t="shared" ca="1" si="289"/>
        <v>1</v>
      </c>
    </row>
    <row r="18777" spans="52:54" ht="15.75" customHeight="1">
      <c r="AZ18777" s="138">
        <f t="shared" ca="1" si="287"/>
        <v>344000</v>
      </c>
      <c r="BA18777" s="138">
        <f t="shared" ca="1" si="288"/>
        <v>343999</v>
      </c>
      <c r="BB18777" s="138">
        <f t="shared" ca="1" si="289"/>
        <v>1</v>
      </c>
    </row>
    <row r="18778" spans="52:54" ht="15.75" customHeight="1">
      <c r="AZ18778" s="138">
        <f t="shared" ca="1" si="287"/>
        <v>264000</v>
      </c>
      <c r="BA18778" s="138">
        <f t="shared" ca="1" si="288"/>
        <v>263999</v>
      </c>
      <c r="BB18778" s="138">
        <f t="shared" ca="1" si="289"/>
        <v>1</v>
      </c>
    </row>
    <row r="18779" spans="52:54" ht="15.75" customHeight="1">
      <c r="AZ18779" s="138">
        <f t="shared" ca="1" si="287"/>
        <v>361000</v>
      </c>
      <c r="BA18779" s="138">
        <f t="shared" ca="1" si="288"/>
        <v>360999</v>
      </c>
      <c r="BB18779" s="138">
        <f t="shared" ca="1" si="289"/>
        <v>1</v>
      </c>
    </row>
    <row r="18780" spans="52:54" ht="15.75" customHeight="1">
      <c r="AZ18780" s="138">
        <f t="shared" ca="1" si="287"/>
        <v>141000</v>
      </c>
      <c r="BA18780" s="138">
        <f t="shared" ca="1" si="288"/>
        <v>140999</v>
      </c>
      <c r="BB18780" s="138">
        <f t="shared" ca="1" si="289"/>
        <v>1</v>
      </c>
    </row>
    <row r="18781" spans="52:54" ht="15.75" customHeight="1">
      <c r="AZ18781" s="138">
        <f t="shared" ca="1" si="287"/>
        <v>313000</v>
      </c>
      <c r="BA18781" s="138">
        <f t="shared" ca="1" si="288"/>
        <v>312999</v>
      </c>
      <c r="BB18781" s="138">
        <f t="shared" ca="1" si="289"/>
        <v>1</v>
      </c>
    </row>
    <row r="18782" spans="52:54" ht="15.75" customHeight="1">
      <c r="AZ18782" s="138">
        <f t="shared" ca="1" si="287"/>
        <v>390000</v>
      </c>
      <c r="BA18782" s="138">
        <f t="shared" ca="1" si="288"/>
        <v>389999</v>
      </c>
      <c r="BB18782" s="138">
        <f t="shared" ca="1" si="289"/>
        <v>1</v>
      </c>
    </row>
    <row r="18783" spans="52:54" ht="15.75" customHeight="1">
      <c r="AZ18783" s="138">
        <f t="shared" ca="1" si="287"/>
        <v>133000</v>
      </c>
      <c r="BA18783" s="138">
        <f t="shared" ca="1" si="288"/>
        <v>132999</v>
      </c>
      <c r="BB18783" s="138">
        <f t="shared" ca="1" si="289"/>
        <v>1</v>
      </c>
    </row>
    <row r="18784" spans="52:54" ht="15.75" customHeight="1">
      <c r="AZ18784" s="138">
        <f t="shared" ca="1" si="287"/>
        <v>215000</v>
      </c>
      <c r="BA18784" s="138">
        <f t="shared" ca="1" si="288"/>
        <v>214999</v>
      </c>
      <c r="BB18784" s="138">
        <f t="shared" ca="1" si="289"/>
        <v>1</v>
      </c>
    </row>
    <row r="18785" spans="52:54" ht="15.75" customHeight="1">
      <c r="AZ18785" s="138">
        <f t="shared" ca="1" si="287"/>
        <v>349000</v>
      </c>
      <c r="BA18785" s="138">
        <f t="shared" ca="1" si="288"/>
        <v>348999</v>
      </c>
      <c r="BB18785" s="138">
        <f t="shared" ca="1" si="289"/>
        <v>1</v>
      </c>
    </row>
    <row r="18786" spans="52:54" ht="15.75" customHeight="1">
      <c r="AZ18786" s="138">
        <f t="shared" ca="1" si="287"/>
        <v>295000</v>
      </c>
      <c r="BA18786" s="138">
        <f t="shared" ca="1" si="288"/>
        <v>294999</v>
      </c>
      <c r="BB18786" s="138">
        <f t="shared" ca="1" si="289"/>
        <v>1</v>
      </c>
    </row>
    <row r="18787" spans="52:54" ht="15.75" customHeight="1">
      <c r="AZ18787" s="138">
        <f t="shared" ca="1" si="287"/>
        <v>221000</v>
      </c>
      <c r="BA18787" s="138">
        <f t="shared" ca="1" si="288"/>
        <v>220999</v>
      </c>
      <c r="BB18787" s="138">
        <f t="shared" ca="1" si="289"/>
        <v>1</v>
      </c>
    </row>
    <row r="18788" spans="52:54" ht="15.75" customHeight="1">
      <c r="AZ18788" s="138">
        <f t="shared" ca="1" si="287"/>
        <v>263000</v>
      </c>
      <c r="BA18788" s="138">
        <f t="shared" ca="1" si="288"/>
        <v>262999</v>
      </c>
      <c r="BB18788" s="138">
        <f t="shared" ca="1" si="289"/>
        <v>1</v>
      </c>
    </row>
    <row r="18789" spans="52:54" ht="15.75" customHeight="1">
      <c r="AZ18789" s="138">
        <f t="shared" ca="1" si="287"/>
        <v>347000</v>
      </c>
      <c r="BA18789" s="138">
        <f t="shared" ca="1" si="288"/>
        <v>346999</v>
      </c>
      <c r="BB18789" s="138">
        <f t="shared" ca="1" si="289"/>
        <v>1</v>
      </c>
    </row>
    <row r="18790" spans="52:54" ht="15.75" customHeight="1">
      <c r="AZ18790" s="138">
        <f t="shared" ca="1" si="287"/>
        <v>172000</v>
      </c>
      <c r="BA18790" s="138">
        <f t="shared" ca="1" si="288"/>
        <v>171999</v>
      </c>
      <c r="BB18790" s="138">
        <f t="shared" ca="1" si="289"/>
        <v>1</v>
      </c>
    </row>
    <row r="18791" spans="52:54" ht="15.75" customHeight="1">
      <c r="AZ18791" s="138">
        <f t="shared" ca="1" si="287"/>
        <v>254000</v>
      </c>
      <c r="BA18791" s="138">
        <f t="shared" ca="1" si="288"/>
        <v>253999</v>
      </c>
      <c r="BB18791" s="138">
        <f t="shared" ca="1" si="289"/>
        <v>1</v>
      </c>
    </row>
    <row r="18792" spans="52:54" ht="15.75" customHeight="1">
      <c r="AZ18792" s="138">
        <f t="shared" ca="1" si="287"/>
        <v>331000</v>
      </c>
      <c r="BA18792" s="138">
        <f t="shared" ca="1" si="288"/>
        <v>330999</v>
      </c>
      <c r="BB18792" s="138">
        <f t="shared" ca="1" si="289"/>
        <v>1</v>
      </c>
    </row>
    <row r="18793" spans="52:54" ht="15.75" customHeight="1">
      <c r="AZ18793" s="138">
        <f t="shared" ca="1" si="287"/>
        <v>218000</v>
      </c>
      <c r="BA18793" s="138">
        <f t="shared" ca="1" si="288"/>
        <v>217999</v>
      </c>
      <c r="BB18793" s="138">
        <f t="shared" ca="1" si="289"/>
        <v>1</v>
      </c>
    </row>
    <row r="18794" spans="52:54" ht="15.75" customHeight="1">
      <c r="AZ18794" s="138">
        <f t="shared" ca="1" si="287"/>
        <v>375000</v>
      </c>
      <c r="BA18794" s="138">
        <f t="shared" ca="1" si="288"/>
        <v>374999</v>
      </c>
      <c r="BB18794" s="138">
        <f t="shared" ca="1" si="289"/>
        <v>1</v>
      </c>
    </row>
    <row r="18795" spans="52:54" ht="15.75" customHeight="1">
      <c r="AZ18795" s="138">
        <f t="shared" ca="1" si="287"/>
        <v>109000</v>
      </c>
      <c r="BA18795" s="138">
        <f t="shared" ca="1" si="288"/>
        <v>108999</v>
      </c>
      <c r="BB18795" s="138">
        <f t="shared" ca="1" si="289"/>
        <v>1</v>
      </c>
    </row>
    <row r="18796" spans="52:54" ht="15.75" customHeight="1">
      <c r="AZ18796" s="138">
        <f t="shared" ca="1" si="287"/>
        <v>378000</v>
      </c>
      <c r="BA18796" s="138">
        <f t="shared" ca="1" si="288"/>
        <v>377999</v>
      </c>
      <c r="BB18796" s="138">
        <f t="shared" ca="1" si="289"/>
        <v>1</v>
      </c>
    </row>
    <row r="18797" spans="52:54" ht="15.75" customHeight="1">
      <c r="AZ18797" s="138">
        <f t="shared" ca="1" si="287"/>
        <v>255000</v>
      </c>
      <c r="BA18797" s="138">
        <f t="shared" ca="1" si="288"/>
        <v>254999</v>
      </c>
      <c r="BB18797" s="138">
        <f t="shared" ca="1" si="289"/>
        <v>1</v>
      </c>
    </row>
    <row r="18798" spans="52:54" ht="15.75" customHeight="1">
      <c r="AZ18798" s="138">
        <f t="shared" ca="1" si="287"/>
        <v>248000</v>
      </c>
      <c r="BA18798" s="138">
        <f t="shared" ca="1" si="288"/>
        <v>247999</v>
      </c>
      <c r="BB18798" s="138">
        <f t="shared" ca="1" si="289"/>
        <v>1</v>
      </c>
    </row>
    <row r="18799" spans="52:54" ht="15.75" customHeight="1">
      <c r="AZ18799" s="138">
        <f t="shared" ca="1" si="287"/>
        <v>145000</v>
      </c>
      <c r="BA18799" s="138">
        <f t="shared" ca="1" si="288"/>
        <v>144999</v>
      </c>
      <c r="BB18799" s="138">
        <f t="shared" ca="1" si="289"/>
        <v>1</v>
      </c>
    </row>
    <row r="18800" spans="52:54" ht="15.75" customHeight="1">
      <c r="AZ18800" s="138">
        <f t="shared" ca="1" si="287"/>
        <v>325000</v>
      </c>
      <c r="BA18800" s="138">
        <f t="shared" ca="1" si="288"/>
        <v>324999</v>
      </c>
      <c r="BB18800" s="138">
        <f t="shared" ca="1" si="289"/>
        <v>1</v>
      </c>
    </row>
    <row r="18801" spans="52:54" ht="15.75" customHeight="1">
      <c r="AZ18801" s="138">
        <f t="shared" ca="1" si="287"/>
        <v>277000</v>
      </c>
      <c r="BA18801" s="138">
        <f t="shared" ca="1" si="288"/>
        <v>276999</v>
      </c>
      <c r="BB18801" s="138">
        <f t="shared" ca="1" si="289"/>
        <v>1</v>
      </c>
    </row>
    <row r="18802" spans="52:54" ht="15.75" customHeight="1">
      <c r="AZ18802" s="138">
        <f t="shared" ca="1" si="287"/>
        <v>125000</v>
      </c>
      <c r="BA18802" s="138">
        <f t="shared" ca="1" si="288"/>
        <v>124999</v>
      </c>
      <c r="BB18802" s="138">
        <f t="shared" ca="1" si="289"/>
        <v>1</v>
      </c>
    </row>
    <row r="18803" spans="52:54" ht="15.75" customHeight="1">
      <c r="AZ18803" s="138">
        <f t="shared" ca="1" si="287"/>
        <v>281000</v>
      </c>
      <c r="BA18803" s="138">
        <f t="shared" ca="1" si="288"/>
        <v>280999</v>
      </c>
      <c r="BB18803" s="138">
        <f t="shared" ca="1" si="289"/>
        <v>1</v>
      </c>
    </row>
    <row r="18804" spans="52:54" ht="15.75" customHeight="1">
      <c r="AZ18804" s="138">
        <f t="shared" ca="1" si="287"/>
        <v>179000</v>
      </c>
      <c r="BA18804" s="138">
        <f t="shared" ca="1" si="288"/>
        <v>178999</v>
      </c>
      <c r="BB18804" s="138">
        <f t="shared" ca="1" si="289"/>
        <v>1</v>
      </c>
    </row>
    <row r="18805" spans="52:54" ht="15.75" customHeight="1">
      <c r="AZ18805" s="138">
        <f t="shared" ca="1" si="287"/>
        <v>108000</v>
      </c>
      <c r="BA18805" s="138">
        <f t="shared" ca="1" si="288"/>
        <v>107999</v>
      </c>
      <c r="BB18805" s="138">
        <f t="shared" ca="1" si="289"/>
        <v>1</v>
      </c>
    </row>
    <row r="18806" spans="52:54" ht="15.75" customHeight="1">
      <c r="AZ18806" s="138">
        <f t="shared" ca="1" si="287"/>
        <v>327000</v>
      </c>
      <c r="BA18806" s="138">
        <f t="shared" ca="1" si="288"/>
        <v>326999</v>
      </c>
      <c r="BB18806" s="138">
        <f t="shared" ca="1" si="289"/>
        <v>1</v>
      </c>
    </row>
    <row r="18807" spans="52:54" ht="15.75" customHeight="1">
      <c r="AZ18807" s="138">
        <f t="shared" ca="1" si="287"/>
        <v>151000</v>
      </c>
      <c r="BA18807" s="138">
        <f t="shared" ca="1" si="288"/>
        <v>150999</v>
      </c>
      <c r="BB18807" s="138">
        <f t="shared" ca="1" si="289"/>
        <v>1</v>
      </c>
    </row>
    <row r="18808" spans="52:54" ht="15.75" customHeight="1">
      <c r="AZ18808" s="138">
        <f t="shared" ca="1" si="287"/>
        <v>227000</v>
      </c>
      <c r="BA18808" s="138">
        <f t="shared" ca="1" si="288"/>
        <v>226999</v>
      </c>
      <c r="BB18808" s="138">
        <f t="shared" ca="1" si="289"/>
        <v>1</v>
      </c>
    </row>
    <row r="18809" spans="52:54" ht="15.75" customHeight="1">
      <c r="AZ18809" s="138">
        <f t="shared" ca="1" si="287"/>
        <v>197000</v>
      </c>
      <c r="BA18809" s="138">
        <f t="shared" ca="1" si="288"/>
        <v>196999</v>
      </c>
      <c r="BB18809" s="138">
        <f t="shared" ca="1" si="289"/>
        <v>1</v>
      </c>
    </row>
    <row r="18810" spans="52:54" ht="15.75" customHeight="1">
      <c r="AZ18810" s="138">
        <f t="shared" ca="1" si="287"/>
        <v>285000</v>
      </c>
      <c r="BA18810" s="138">
        <f t="shared" ca="1" si="288"/>
        <v>284999</v>
      </c>
      <c r="BB18810" s="138">
        <f t="shared" ca="1" si="289"/>
        <v>1</v>
      </c>
    </row>
    <row r="18811" spans="52:54" ht="15.75" customHeight="1">
      <c r="AZ18811" s="138">
        <f t="shared" ca="1" si="287"/>
        <v>270000</v>
      </c>
      <c r="BA18811" s="138">
        <f t="shared" ca="1" si="288"/>
        <v>269999</v>
      </c>
      <c r="BB18811" s="138">
        <f t="shared" ca="1" si="289"/>
        <v>1</v>
      </c>
    </row>
    <row r="18812" spans="52:54" ht="15.75" customHeight="1">
      <c r="AZ18812" s="138">
        <f t="shared" ca="1" si="287"/>
        <v>329000</v>
      </c>
      <c r="BA18812" s="138">
        <f t="shared" ca="1" si="288"/>
        <v>328999</v>
      </c>
      <c r="BB18812" s="138">
        <f t="shared" ca="1" si="289"/>
        <v>1</v>
      </c>
    </row>
    <row r="18813" spans="52:54" ht="15.75" customHeight="1">
      <c r="AZ18813" s="138">
        <f t="shared" ca="1" si="287"/>
        <v>339000</v>
      </c>
      <c r="BA18813" s="138">
        <f t="shared" ca="1" si="288"/>
        <v>338999</v>
      </c>
      <c r="BB18813" s="138">
        <f t="shared" ca="1" si="289"/>
        <v>1</v>
      </c>
    </row>
    <row r="18814" spans="52:54" ht="15.75" customHeight="1">
      <c r="AZ18814" s="138">
        <f t="shared" ca="1" si="287"/>
        <v>258000</v>
      </c>
      <c r="BA18814" s="138">
        <f t="shared" ca="1" si="288"/>
        <v>257999</v>
      </c>
      <c r="BB18814" s="138">
        <f t="shared" ca="1" si="289"/>
        <v>1</v>
      </c>
    </row>
    <row r="18815" spans="52:54" ht="15.75" customHeight="1">
      <c r="AZ18815" s="138">
        <f t="shared" ca="1" si="287"/>
        <v>324000</v>
      </c>
      <c r="BA18815" s="138">
        <f t="shared" ca="1" si="288"/>
        <v>323999</v>
      </c>
      <c r="BB18815" s="138">
        <f t="shared" ca="1" si="289"/>
        <v>1</v>
      </c>
    </row>
    <row r="18816" spans="52:54" ht="15.75" customHeight="1">
      <c r="AZ18816" s="138">
        <f t="shared" ca="1" si="287"/>
        <v>183000</v>
      </c>
      <c r="BA18816" s="138">
        <f t="shared" ca="1" si="288"/>
        <v>182999</v>
      </c>
      <c r="BB18816" s="138">
        <f t="shared" ca="1" si="289"/>
        <v>1</v>
      </c>
    </row>
    <row r="18817" spans="52:54" ht="15.75" customHeight="1">
      <c r="AZ18817" s="138">
        <f t="shared" ca="1" si="287"/>
        <v>160000</v>
      </c>
      <c r="BA18817" s="138">
        <f t="shared" ca="1" si="288"/>
        <v>159999</v>
      </c>
      <c r="BB18817" s="138">
        <f t="shared" ca="1" si="289"/>
        <v>1</v>
      </c>
    </row>
    <row r="18818" spans="52:54" ht="15.75" customHeight="1">
      <c r="AZ18818" s="138">
        <f t="shared" ca="1" si="287"/>
        <v>144000</v>
      </c>
      <c r="BA18818" s="138">
        <f t="shared" ca="1" si="288"/>
        <v>143999</v>
      </c>
      <c r="BB18818" s="138">
        <f t="shared" ca="1" si="289"/>
        <v>1</v>
      </c>
    </row>
    <row r="18819" spans="52:54" ht="15.75" customHeight="1">
      <c r="AZ18819" s="138">
        <f t="shared" ca="1" si="287"/>
        <v>189000</v>
      </c>
      <c r="BA18819" s="138">
        <f t="shared" ca="1" si="288"/>
        <v>188999</v>
      </c>
      <c r="BB18819" s="138">
        <f t="shared" ca="1" si="289"/>
        <v>1</v>
      </c>
    </row>
    <row r="18820" spans="52:54" ht="15.75" customHeight="1">
      <c r="AZ18820" s="138">
        <f t="shared" ca="1" si="287"/>
        <v>205000</v>
      </c>
      <c r="BA18820" s="138">
        <f t="shared" ca="1" si="288"/>
        <v>204999</v>
      </c>
      <c r="BB18820" s="138">
        <f t="shared" ca="1" si="289"/>
        <v>1</v>
      </c>
    </row>
    <row r="18821" spans="52:54" ht="15.75" customHeight="1">
      <c r="AZ18821" s="138">
        <f t="shared" ca="1" si="287"/>
        <v>392000</v>
      </c>
      <c r="BA18821" s="138">
        <f t="shared" ca="1" si="288"/>
        <v>391999</v>
      </c>
      <c r="BB18821" s="138">
        <f t="shared" ca="1" si="289"/>
        <v>1</v>
      </c>
    </row>
    <row r="18822" spans="52:54" ht="15.75" customHeight="1">
      <c r="AZ18822" s="138">
        <f t="shared" ca="1" si="287"/>
        <v>367000</v>
      </c>
      <c r="BA18822" s="138">
        <f t="shared" ca="1" si="288"/>
        <v>366999</v>
      </c>
      <c r="BB18822" s="138">
        <f t="shared" ca="1" si="289"/>
        <v>1</v>
      </c>
    </row>
    <row r="18823" spans="52:54" ht="15.75" customHeight="1">
      <c r="AZ18823" s="138">
        <f t="shared" ca="1" si="287"/>
        <v>284000</v>
      </c>
      <c r="BA18823" s="138">
        <f t="shared" ca="1" si="288"/>
        <v>283999</v>
      </c>
      <c r="BB18823" s="138">
        <f t="shared" ca="1" si="289"/>
        <v>1</v>
      </c>
    </row>
    <row r="18824" spans="52:54" ht="15.75" customHeight="1">
      <c r="AZ18824" s="138">
        <f t="shared" ca="1" si="287"/>
        <v>363000</v>
      </c>
      <c r="BA18824" s="138">
        <f t="shared" ca="1" si="288"/>
        <v>362999</v>
      </c>
      <c r="BB18824" s="138">
        <f t="shared" ca="1" si="289"/>
        <v>1</v>
      </c>
    </row>
    <row r="18825" spans="52:54" ht="15.75" customHeight="1">
      <c r="AZ18825" s="138">
        <f t="shared" ca="1" si="287"/>
        <v>287000</v>
      </c>
      <c r="BA18825" s="138">
        <f t="shared" ca="1" si="288"/>
        <v>286999</v>
      </c>
      <c r="BB18825" s="138">
        <f t="shared" ca="1" si="289"/>
        <v>1</v>
      </c>
    </row>
    <row r="18826" spans="52:54" ht="15.75" customHeight="1">
      <c r="AZ18826" s="138">
        <f t="shared" ca="1" si="287"/>
        <v>149000</v>
      </c>
      <c r="BA18826" s="138">
        <f t="shared" ca="1" si="288"/>
        <v>148999</v>
      </c>
      <c r="BB18826" s="138">
        <f t="shared" ca="1" si="289"/>
        <v>1</v>
      </c>
    </row>
    <row r="18827" spans="52:54" ht="15.75" customHeight="1">
      <c r="AZ18827" s="138">
        <f t="shared" ca="1" si="287"/>
        <v>189000</v>
      </c>
      <c r="BA18827" s="138">
        <f t="shared" ca="1" si="288"/>
        <v>188999</v>
      </c>
      <c r="BB18827" s="138">
        <f t="shared" ca="1" si="289"/>
        <v>1</v>
      </c>
    </row>
    <row r="18828" spans="52:54" ht="15.75" customHeight="1">
      <c r="AZ18828" s="138">
        <f t="shared" ca="1" si="287"/>
        <v>129000</v>
      </c>
      <c r="BA18828" s="138">
        <f t="shared" ca="1" si="288"/>
        <v>128999</v>
      </c>
      <c r="BB18828" s="138">
        <f t="shared" ca="1" si="289"/>
        <v>1</v>
      </c>
    </row>
    <row r="18829" spans="52:54" ht="15.75" customHeight="1">
      <c r="AZ18829" s="138">
        <f t="shared" ca="1" si="287"/>
        <v>172000</v>
      </c>
      <c r="BA18829" s="138">
        <f t="shared" ca="1" si="288"/>
        <v>171999</v>
      </c>
      <c r="BB18829" s="138">
        <f t="shared" ca="1" si="289"/>
        <v>1</v>
      </c>
    </row>
    <row r="18830" spans="52:54" ht="15.75" customHeight="1">
      <c r="AZ18830" s="138">
        <f t="shared" ca="1" si="287"/>
        <v>181000</v>
      </c>
      <c r="BA18830" s="138">
        <f t="shared" ca="1" si="288"/>
        <v>180999</v>
      </c>
      <c r="BB18830" s="138">
        <f t="shared" ca="1" si="289"/>
        <v>1</v>
      </c>
    </row>
    <row r="18831" spans="52:54" ht="15.75" customHeight="1">
      <c r="AZ18831" s="138">
        <f t="shared" ca="1" si="287"/>
        <v>220000</v>
      </c>
      <c r="BA18831" s="138">
        <f t="shared" ca="1" si="288"/>
        <v>219999</v>
      </c>
      <c r="BB18831" s="138">
        <f t="shared" ca="1" si="289"/>
        <v>1</v>
      </c>
    </row>
    <row r="18832" spans="52:54" ht="15.75" customHeight="1">
      <c r="AZ18832" s="138">
        <f t="shared" ca="1" si="287"/>
        <v>106000</v>
      </c>
      <c r="BA18832" s="138">
        <f t="shared" ca="1" si="288"/>
        <v>105999</v>
      </c>
      <c r="BB18832" s="138">
        <f t="shared" ca="1" si="289"/>
        <v>1</v>
      </c>
    </row>
    <row r="18833" spans="52:54" ht="15.75" customHeight="1">
      <c r="AZ18833" s="138">
        <f t="shared" ca="1" si="287"/>
        <v>166000</v>
      </c>
      <c r="BA18833" s="138">
        <f t="shared" ca="1" si="288"/>
        <v>165999</v>
      </c>
      <c r="BB18833" s="138">
        <f t="shared" ca="1" si="289"/>
        <v>1</v>
      </c>
    </row>
    <row r="18834" spans="52:54" ht="15.75" customHeight="1">
      <c r="AZ18834" s="138">
        <f t="shared" ca="1" si="287"/>
        <v>392000</v>
      </c>
      <c r="BA18834" s="138">
        <f t="shared" ca="1" si="288"/>
        <v>391999</v>
      </c>
      <c r="BB18834" s="138">
        <f t="shared" ca="1" si="289"/>
        <v>1</v>
      </c>
    </row>
    <row r="18835" spans="52:54" ht="15.75" customHeight="1">
      <c r="AZ18835" s="138">
        <f t="shared" ca="1" si="287"/>
        <v>294000</v>
      </c>
      <c r="BA18835" s="138">
        <f t="shared" ca="1" si="288"/>
        <v>293999</v>
      </c>
      <c r="BB18835" s="138">
        <f t="shared" ca="1" si="289"/>
        <v>1</v>
      </c>
    </row>
    <row r="18836" spans="52:54" ht="15.75" customHeight="1">
      <c r="AZ18836" s="138">
        <f t="shared" ca="1" si="287"/>
        <v>165000</v>
      </c>
      <c r="BA18836" s="138">
        <f t="shared" ca="1" si="288"/>
        <v>164999</v>
      </c>
      <c r="BB18836" s="138">
        <f t="shared" ca="1" si="289"/>
        <v>1</v>
      </c>
    </row>
    <row r="18837" spans="52:54" ht="15.75" customHeight="1">
      <c r="AZ18837" s="138">
        <f t="shared" ca="1" si="287"/>
        <v>384000</v>
      </c>
      <c r="BA18837" s="138">
        <f t="shared" ca="1" si="288"/>
        <v>383999</v>
      </c>
      <c r="BB18837" s="138">
        <f t="shared" ca="1" si="289"/>
        <v>1</v>
      </c>
    </row>
    <row r="18838" spans="52:54" ht="15.75" customHeight="1">
      <c r="AZ18838" s="138">
        <f t="shared" ca="1" si="287"/>
        <v>122000</v>
      </c>
      <c r="BA18838" s="138">
        <f t="shared" ca="1" si="288"/>
        <v>121999</v>
      </c>
      <c r="BB18838" s="138">
        <f t="shared" ca="1" si="289"/>
        <v>1</v>
      </c>
    </row>
    <row r="18839" spans="52:54" ht="15.75" customHeight="1">
      <c r="AZ18839" s="138">
        <f t="shared" ca="1" si="287"/>
        <v>279000</v>
      </c>
      <c r="BA18839" s="138">
        <f t="shared" ca="1" si="288"/>
        <v>278999</v>
      </c>
      <c r="BB18839" s="138">
        <f t="shared" ca="1" si="289"/>
        <v>1</v>
      </c>
    </row>
    <row r="18840" spans="52:54" ht="15.75" customHeight="1">
      <c r="AZ18840" s="138">
        <f t="shared" ca="1" si="287"/>
        <v>190000</v>
      </c>
      <c r="BA18840" s="138">
        <f t="shared" ca="1" si="288"/>
        <v>189999</v>
      </c>
      <c r="BB18840" s="138">
        <f t="shared" ca="1" si="289"/>
        <v>1</v>
      </c>
    </row>
    <row r="18841" spans="52:54" ht="15.75" customHeight="1">
      <c r="AZ18841" s="138">
        <f t="shared" ca="1" si="287"/>
        <v>338000</v>
      </c>
      <c r="BA18841" s="138">
        <f t="shared" ca="1" si="288"/>
        <v>337999</v>
      </c>
      <c r="BB18841" s="138">
        <f t="shared" ca="1" si="289"/>
        <v>1</v>
      </c>
    </row>
    <row r="18842" spans="52:54" ht="15.75" customHeight="1">
      <c r="AZ18842" s="138">
        <f t="shared" ca="1" si="287"/>
        <v>218000</v>
      </c>
      <c r="BA18842" s="138">
        <f t="shared" ca="1" si="288"/>
        <v>217999</v>
      </c>
      <c r="BB18842" s="138">
        <f t="shared" ca="1" si="289"/>
        <v>1</v>
      </c>
    </row>
    <row r="18843" spans="52:54" ht="15.75" customHeight="1">
      <c r="AZ18843" s="138">
        <f t="shared" ca="1" si="287"/>
        <v>175000</v>
      </c>
      <c r="BA18843" s="138">
        <f t="shared" ca="1" si="288"/>
        <v>174999</v>
      </c>
      <c r="BB18843" s="138">
        <f t="shared" ca="1" si="289"/>
        <v>1</v>
      </c>
    </row>
    <row r="18844" spans="52:54" ht="15.75" customHeight="1">
      <c r="AZ18844" s="138">
        <f t="shared" ca="1" si="287"/>
        <v>146000</v>
      </c>
      <c r="BA18844" s="138">
        <f t="shared" ca="1" si="288"/>
        <v>145999</v>
      </c>
      <c r="BB18844" s="138">
        <f t="shared" ca="1" si="289"/>
        <v>1</v>
      </c>
    </row>
    <row r="18845" spans="52:54" ht="15.75" customHeight="1">
      <c r="AZ18845" s="138">
        <f t="shared" ca="1" si="287"/>
        <v>300000</v>
      </c>
      <c r="BA18845" s="138">
        <f t="shared" ca="1" si="288"/>
        <v>299999</v>
      </c>
      <c r="BB18845" s="138">
        <f t="shared" ca="1" si="289"/>
        <v>1</v>
      </c>
    </row>
    <row r="18846" spans="52:54" ht="15.75" customHeight="1">
      <c r="AZ18846" s="138">
        <f t="shared" ca="1" si="287"/>
        <v>159000</v>
      </c>
      <c r="BA18846" s="138">
        <f t="shared" ca="1" si="288"/>
        <v>158999</v>
      </c>
      <c r="BB18846" s="138">
        <f t="shared" ca="1" si="289"/>
        <v>1</v>
      </c>
    </row>
    <row r="18847" spans="52:54" ht="15.75" customHeight="1">
      <c r="AZ18847" s="138">
        <f t="shared" ca="1" si="287"/>
        <v>197000</v>
      </c>
      <c r="BA18847" s="138">
        <f t="shared" ca="1" si="288"/>
        <v>196999</v>
      </c>
      <c r="BB18847" s="138">
        <f t="shared" ca="1" si="289"/>
        <v>1</v>
      </c>
    </row>
    <row r="18848" spans="52:54" ht="15.75" customHeight="1">
      <c r="AZ18848" s="138">
        <f t="shared" ca="1" si="287"/>
        <v>326000</v>
      </c>
      <c r="BA18848" s="138">
        <f t="shared" ca="1" si="288"/>
        <v>325999</v>
      </c>
      <c r="BB18848" s="138">
        <f t="shared" ca="1" si="289"/>
        <v>1</v>
      </c>
    </row>
    <row r="18849" spans="52:54" ht="15.75" customHeight="1">
      <c r="AZ18849" s="138">
        <f t="shared" ca="1" si="287"/>
        <v>241000</v>
      </c>
      <c r="BA18849" s="138">
        <f t="shared" ca="1" si="288"/>
        <v>240999</v>
      </c>
      <c r="BB18849" s="138">
        <f t="shared" ca="1" si="289"/>
        <v>1</v>
      </c>
    </row>
    <row r="18850" spans="52:54" ht="15.75" customHeight="1">
      <c r="AZ18850" s="138">
        <f t="shared" ca="1" si="287"/>
        <v>359000</v>
      </c>
      <c r="BA18850" s="138">
        <f t="shared" ca="1" si="288"/>
        <v>358999</v>
      </c>
      <c r="BB18850" s="138">
        <f t="shared" ca="1" si="289"/>
        <v>1</v>
      </c>
    </row>
    <row r="18851" spans="52:54" ht="15.75" customHeight="1">
      <c r="AZ18851" s="138">
        <f t="shared" ca="1" si="287"/>
        <v>145000</v>
      </c>
      <c r="BA18851" s="138">
        <f t="shared" ca="1" si="288"/>
        <v>144999</v>
      </c>
      <c r="BB18851" s="138">
        <f t="shared" ca="1" si="289"/>
        <v>1</v>
      </c>
    </row>
    <row r="18852" spans="52:54" ht="15.75" customHeight="1">
      <c r="AZ18852" s="138">
        <f t="shared" ca="1" si="287"/>
        <v>146000</v>
      </c>
      <c r="BA18852" s="138">
        <f t="shared" ca="1" si="288"/>
        <v>145999</v>
      </c>
      <c r="BB18852" s="138">
        <f t="shared" ca="1" si="289"/>
        <v>1</v>
      </c>
    </row>
    <row r="18853" spans="52:54" ht="15.75" customHeight="1">
      <c r="AZ18853" s="138">
        <f t="shared" ca="1" si="287"/>
        <v>227000</v>
      </c>
      <c r="BA18853" s="138">
        <f t="shared" ca="1" si="288"/>
        <v>226999</v>
      </c>
      <c r="BB18853" s="138">
        <f t="shared" ca="1" si="289"/>
        <v>1</v>
      </c>
    </row>
    <row r="18854" spans="52:54" ht="15.75" customHeight="1">
      <c r="AZ18854" s="138">
        <f t="shared" ca="1" si="287"/>
        <v>119000</v>
      </c>
      <c r="BA18854" s="138">
        <f t="shared" ca="1" si="288"/>
        <v>118999</v>
      </c>
      <c r="BB18854" s="138">
        <f t="shared" ca="1" si="289"/>
        <v>1</v>
      </c>
    </row>
    <row r="18855" spans="52:54" ht="15.75" customHeight="1">
      <c r="AZ18855" s="138">
        <f t="shared" ca="1" si="287"/>
        <v>159000</v>
      </c>
      <c r="BA18855" s="138">
        <f t="shared" ca="1" si="288"/>
        <v>158999</v>
      </c>
      <c r="BB18855" s="138">
        <f t="shared" ca="1" si="289"/>
        <v>1</v>
      </c>
    </row>
    <row r="18856" spans="52:54" ht="15.75" customHeight="1">
      <c r="AZ18856" s="138">
        <f t="shared" ca="1" si="287"/>
        <v>144000</v>
      </c>
      <c r="BA18856" s="138">
        <f t="shared" ca="1" si="288"/>
        <v>143999</v>
      </c>
      <c r="BB18856" s="138">
        <f t="shared" ca="1" si="289"/>
        <v>1</v>
      </c>
    </row>
    <row r="18857" spans="52:54" ht="15.75" customHeight="1">
      <c r="AZ18857" s="138">
        <f t="shared" ca="1" si="287"/>
        <v>122000</v>
      </c>
      <c r="BA18857" s="138">
        <f t="shared" ca="1" si="288"/>
        <v>121999</v>
      </c>
      <c r="BB18857" s="138">
        <f t="shared" ca="1" si="289"/>
        <v>1</v>
      </c>
    </row>
    <row r="18858" spans="52:54" ht="15.75" customHeight="1">
      <c r="AZ18858" s="138">
        <f t="shared" ca="1" si="287"/>
        <v>329000</v>
      </c>
      <c r="BA18858" s="138">
        <f t="shared" ca="1" si="288"/>
        <v>328999</v>
      </c>
      <c r="BB18858" s="138">
        <f t="shared" ca="1" si="289"/>
        <v>1</v>
      </c>
    </row>
    <row r="18859" spans="52:54" ht="15.75" customHeight="1">
      <c r="AZ18859" s="138">
        <f t="shared" ca="1" si="287"/>
        <v>243000</v>
      </c>
      <c r="BA18859" s="138">
        <f t="shared" ca="1" si="288"/>
        <v>242999</v>
      </c>
      <c r="BB18859" s="138">
        <f t="shared" ca="1" si="289"/>
        <v>1</v>
      </c>
    </row>
    <row r="18860" spans="52:54" ht="15.75" customHeight="1">
      <c r="AZ18860" s="138">
        <f t="shared" ca="1" si="287"/>
        <v>177000</v>
      </c>
      <c r="BA18860" s="138">
        <f t="shared" ca="1" si="288"/>
        <v>176999</v>
      </c>
      <c r="BB18860" s="138">
        <f t="shared" ca="1" si="289"/>
        <v>1</v>
      </c>
    </row>
    <row r="18861" spans="52:54" ht="15.75" customHeight="1">
      <c r="AZ18861" s="138">
        <f t="shared" ca="1" si="287"/>
        <v>173000</v>
      </c>
      <c r="BA18861" s="138">
        <f t="shared" ca="1" si="288"/>
        <v>172999</v>
      </c>
      <c r="BB18861" s="138">
        <f t="shared" ca="1" si="289"/>
        <v>1</v>
      </c>
    </row>
    <row r="18862" spans="52:54" ht="15.75" customHeight="1">
      <c r="AZ18862" s="138">
        <f t="shared" ca="1" si="287"/>
        <v>212000</v>
      </c>
      <c r="BA18862" s="138">
        <f t="shared" ca="1" si="288"/>
        <v>211999</v>
      </c>
      <c r="BB18862" s="138">
        <f t="shared" ca="1" si="289"/>
        <v>1</v>
      </c>
    </row>
    <row r="18863" spans="52:54" ht="15.75" customHeight="1">
      <c r="AZ18863" s="138">
        <f t="shared" ca="1" si="287"/>
        <v>283000</v>
      </c>
      <c r="BA18863" s="138">
        <f t="shared" ca="1" si="288"/>
        <v>282999</v>
      </c>
      <c r="BB18863" s="138">
        <f t="shared" ca="1" si="289"/>
        <v>1</v>
      </c>
    </row>
    <row r="18864" spans="52:54" ht="15.75" customHeight="1">
      <c r="AZ18864" s="138">
        <f t="shared" ca="1" si="287"/>
        <v>344000</v>
      </c>
      <c r="BA18864" s="138">
        <f t="shared" ca="1" si="288"/>
        <v>343999</v>
      </c>
      <c r="BB18864" s="138">
        <f t="shared" ca="1" si="289"/>
        <v>1</v>
      </c>
    </row>
    <row r="18865" spans="52:54" ht="15.75" customHeight="1">
      <c r="AZ18865" s="138">
        <f t="shared" ca="1" si="287"/>
        <v>278000</v>
      </c>
      <c r="BA18865" s="138">
        <f t="shared" ca="1" si="288"/>
        <v>277999</v>
      </c>
      <c r="BB18865" s="138">
        <f t="shared" ca="1" si="289"/>
        <v>1</v>
      </c>
    </row>
    <row r="18866" spans="52:54" ht="15.75" customHeight="1">
      <c r="AZ18866" s="138">
        <f t="shared" ca="1" si="287"/>
        <v>203000</v>
      </c>
      <c r="BA18866" s="138">
        <f t="shared" ca="1" si="288"/>
        <v>202999</v>
      </c>
      <c r="BB18866" s="138">
        <f t="shared" ca="1" si="289"/>
        <v>1</v>
      </c>
    </row>
    <row r="18867" spans="52:54" ht="15.75" customHeight="1">
      <c r="AZ18867" s="138">
        <f t="shared" ca="1" si="287"/>
        <v>219000</v>
      </c>
      <c r="BA18867" s="138">
        <f t="shared" ca="1" si="288"/>
        <v>218999</v>
      </c>
      <c r="BB18867" s="138">
        <f t="shared" ca="1" si="289"/>
        <v>1</v>
      </c>
    </row>
    <row r="18868" spans="52:54" ht="15.75" customHeight="1">
      <c r="AZ18868" s="138">
        <f t="shared" ca="1" si="287"/>
        <v>172000</v>
      </c>
      <c r="BA18868" s="138">
        <f t="shared" ca="1" si="288"/>
        <v>171999</v>
      </c>
      <c r="BB18868" s="138">
        <f t="shared" ca="1" si="289"/>
        <v>1</v>
      </c>
    </row>
    <row r="18869" spans="52:54" ht="15.75" customHeight="1">
      <c r="AZ18869" s="138">
        <f t="shared" ca="1" si="287"/>
        <v>119000</v>
      </c>
      <c r="BA18869" s="138">
        <f t="shared" ca="1" si="288"/>
        <v>118999</v>
      </c>
      <c r="BB18869" s="138">
        <f t="shared" ca="1" si="289"/>
        <v>1</v>
      </c>
    </row>
    <row r="18870" spans="52:54" ht="15.75" customHeight="1">
      <c r="AZ18870" s="138">
        <f t="shared" ca="1" si="287"/>
        <v>344000</v>
      </c>
      <c r="BA18870" s="138">
        <f t="shared" ca="1" si="288"/>
        <v>343999</v>
      </c>
      <c r="BB18870" s="138">
        <f t="shared" ca="1" si="289"/>
        <v>1</v>
      </c>
    </row>
    <row r="18871" spans="52:54" ht="15.75" customHeight="1">
      <c r="AZ18871" s="138">
        <f t="shared" ca="1" si="287"/>
        <v>376000</v>
      </c>
      <c r="BA18871" s="138">
        <f t="shared" ca="1" si="288"/>
        <v>375999</v>
      </c>
      <c r="BB18871" s="138">
        <f t="shared" ca="1" si="289"/>
        <v>1</v>
      </c>
    </row>
    <row r="18872" spans="52:54" ht="15.75" customHeight="1">
      <c r="AZ18872" s="138">
        <f t="shared" ca="1" si="287"/>
        <v>383000</v>
      </c>
      <c r="BA18872" s="138">
        <f t="shared" ca="1" si="288"/>
        <v>382999</v>
      </c>
      <c r="BB18872" s="138">
        <f t="shared" ca="1" si="289"/>
        <v>1</v>
      </c>
    </row>
    <row r="18873" spans="52:54" ht="15.75" customHeight="1">
      <c r="AZ18873" s="138">
        <f t="shared" ca="1" si="287"/>
        <v>261000</v>
      </c>
      <c r="BA18873" s="138">
        <f t="shared" ca="1" si="288"/>
        <v>260999</v>
      </c>
      <c r="BB18873" s="138">
        <f t="shared" ca="1" si="289"/>
        <v>1</v>
      </c>
    </row>
    <row r="18874" spans="52:54" ht="15.75" customHeight="1">
      <c r="AZ18874" s="138">
        <f t="shared" ref="AZ18874:AZ19128" ca="1" si="290">RANDBETWEEN(100,400)*1000</f>
        <v>146000</v>
      </c>
      <c r="BA18874" s="138">
        <f t="shared" ref="BA18874:BA19128" ca="1" si="291">+AZ18874-1</f>
        <v>145999</v>
      </c>
      <c r="BB18874" s="138">
        <f t="shared" ref="BB18874:BB19128" ca="1" si="292">+AZ18874-BA18874</f>
        <v>1</v>
      </c>
    </row>
    <row r="18875" spans="52:54" ht="15.75" customHeight="1">
      <c r="AZ18875" s="138">
        <f t="shared" ca="1" si="290"/>
        <v>200000</v>
      </c>
      <c r="BA18875" s="138">
        <f t="shared" ca="1" si="291"/>
        <v>199999</v>
      </c>
      <c r="BB18875" s="138">
        <f t="shared" ca="1" si="292"/>
        <v>1</v>
      </c>
    </row>
    <row r="18876" spans="52:54" ht="15.75" customHeight="1">
      <c r="AZ18876" s="138">
        <f t="shared" ca="1" si="290"/>
        <v>328000</v>
      </c>
      <c r="BA18876" s="138">
        <f t="shared" ca="1" si="291"/>
        <v>327999</v>
      </c>
      <c r="BB18876" s="138">
        <f t="shared" ca="1" si="292"/>
        <v>1</v>
      </c>
    </row>
    <row r="18877" spans="52:54" ht="15.75" customHeight="1">
      <c r="AZ18877" s="138">
        <f t="shared" ca="1" si="290"/>
        <v>378000</v>
      </c>
      <c r="BA18877" s="138">
        <f t="shared" ca="1" si="291"/>
        <v>377999</v>
      </c>
      <c r="BB18877" s="138">
        <f t="shared" ca="1" si="292"/>
        <v>1</v>
      </c>
    </row>
    <row r="18878" spans="52:54" ht="15.75" customHeight="1">
      <c r="AZ18878" s="138">
        <f t="shared" ca="1" si="290"/>
        <v>107000</v>
      </c>
      <c r="BA18878" s="138">
        <f t="shared" ca="1" si="291"/>
        <v>106999</v>
      </c>
      <c r="BB18878" s="138">
        <f t="shared" ca="1" si="292"/>
        <v>1</v>
      </c>
    </row>
    <row r="18879" spans="52:54" ht="15.75" customHeight="1">
      <c r="AZ18879" s="138">
        <f t="shared" ca="1" si="290"/>
        <v>115000</v>
      </c>
      <c r="BA18879" s="138">
        <f t="shared" ca="1" si="291"/>
        <v>114999</v>
      </c>
      <c r="BB18879" s="138">
        <f t="shared" ca="1" si="292"/>
        <v>1</v>
      </c>
    </row>
    <row r="18880" spans="52:54" ht="15.75" customHeight="1">
      <c r="AZ18880" s="138">
        <f t="shared" ca="1" si="290"/>
        <v>109000</v>
      </c>
      <c r="BA18880" s="138">
        <f t="shared" ca="1" si="291"/>
        <v>108999</v>
      </c>
      <c r="BB18880" s="138">
        <f t="shared" ca="1" si="292"/>
        <v>1</v>
      </c>
    </row>
    <row r="18881" spans="52:54" ht="15.75" customHeight="1">
      <c r="AZ18881" s="138">
        <f t="shared" ca="1" si="290"/>
        <v>242000</v>
      </c>
      <c r="BA18881" s="138">
        <f t="shared" ca="1" si="291"/>
        <v>241999</v>
      </c>
      <c r="BB18881" s="138">
        <f t="shared" ca="1" si="292"/>
        <v>1</v>
      </c>
    </row>
    <row r="18882" spans="52:54" ht="15.75" customHeight="1">
      <c r="AZ18882" s="138">
        <f t="shared" ca="1" si="290"/>
        <v>197000</v>
      </c>
      <c r="BA18882" s="138">
        <f t="shared" ca="1" si="291"/>
        <v>196999</v>
      </c>
      <c r="BB18882" s="138">
        <f t="shared" ca="1" si="292"/>
        <v>1</v>
      </c>
    </row>
    <row r="18883" spans="52:54" ht="15.75" customHeight="1">
      <c r="AZ18883" s="138">
        <f t="shared" ca="1" si="290"/>
        <v>327000</v>
      </c>
      <c r="BA18883" s="138">
        <f t="shared" ca="1" si="291"/>
        <v>326999</v>
      </c>
      <c r="BB18883" s="138">
        <f t="shared" ca="1" si="292"/>
        <v>1</v>
      </c>
    </row>
    <row r="18884" spans="52:54" ht="15.75" customHeight="1">
      <c r="AZ18884" s="138">
        <f t="shared" ca="1" si="290"/>
        <v>341000</v>
      </c>
      <c r="BA18884" s="138">
        <f t="shared" ca="1" si="291"/>
        <v>340999</v>
      </c>
      <c r="BB18884" s="138">
        <f t="shared" ca="1" si="292"/>
        <v>1</v>
      </c>
    </row>
    <row r="18885" spans="52:54" ht="15.75" customHeight="1">
      <c r="AZ18885" s="138">
        <f t="shared" ca="1" si="290"/>
        <v>312000</v>
      </c>
      <c r="BA18885" s="138">
        <f t="shared" ca="1" si="291"/>
        <v>311999</v>
      </c>
      <c r="BB18885" s="138">
        <f t="shared" ca="1" si="292"/>
        <v>1</v>
      </c>
    </row>
    <row r="18886" spans="52:54" ht="15.75" customHeight="1">
      <c r="AZ18886" s="138">
        <f t="shared" ca="1" si="290"/>
        <v>104000</v>
      </c>
      <c r="BA18886" s="138">
        <f t="shared" ca="1" si="291"/>
        <v>103999</v>
      </c>
      <c r="BB18886" s="138">
        <f t="shared" ca="1" si="292"/>
        <v>1</v>
      </c>
    </row>
    <row r="18887" spans="52:54" ht="15.75" customHeight="1">
      <c r="AZ18887" s="138">
        <f t="shared" ca="1" si="290"/>
        <v>330000</v>
      </c>
      <c r="BA18887" s="138">
        <f t="shared" ca="1" si="291"/>
        <v>329999</v>
      </c>
      <c r="BB18887" s="138">
        <f t="shared" ca="1" si="292"/>
        <v>1</v>
      </c>
    </row>
    <row r="18888" spans="52:54" ht="15.75" customHeight="1">
      <c r="AZ18888" s="138">
        <f t="shared" ca="1" si="290"/>
        <v>112000</v>
      </c>
      <c r="BA18888" s="138">
        <f t="shared" ca="1" si="291"/>
        <v>111999</v>
      </c>
      <c r="BB18888" s="138">
        <f t="shared" ca="1" si="292"/>
        <v>1</v>
      </c>
    </row>
    <row r="18889" spans="52:54" ht="15.75" customHeight="1">
      <c r="AZ18889" s="138">
        <f t="shared" ca="1" si="290"/>
        <v>163000</v>
      </c>
      <c r="BA18889" s="138">
        <f t="shared" ca="1" si="291"/>
        <v>162999</v>
      </c>
      <c r="BB18889" s="138">
        <f t="shared" ca="1" si="292"/>
        <v>1</v>
      </c>
    </row>
    <row r="18890" spans="52:54" ht="15.75" customHeight="1">
      <c r="AZ18890" s="138">
        <f t="shared" ca="1" si="290"/>
        <v>395000</v>
      </c>
      <c r="BA18890" s="138">
        <f t="shared" ca="1" si="291"/>
        <v>394999</v>
      </c>
      <c r="BB18890" s="138">
        <f t="shared" ca="1" si="292"/>
        <v>1</v>
      </c>
    </row>
    <row r="18891" spans="52:54" ht="15.75" customHeight="1">
      <c r="AZ18891" s="138">
        <f t="shared" ca="1" si="290"/>
        <v>100000</v>
      </c>
      <c r="BA18891" s="138">
        <f t="shared" ca="1" si="291"/>
        <v>99999</v>
      </c>
      <c r="BB18891" s="138">
        <f t="shared" ca="1" si="292"/>
        <v>1</v>
      </c>
    </row>
    <row r="18892" spans="52:54" ht="15.75" customHeight="1">
      <c r="AZ18892" s="138">
        <f t="shared" ca="1" si="290"/>
        <v>115000</v>
      </c>
      <c r="BA18892" s="138">
        <f t="shared" ca="1" si="291"/>
        <v>114999</v>
      </c>
      <c r="BB18892" s="138">
        <f t="shared" ca="1" si="292"/>
        <v>1</v>
      </c>
    </row>
    <row r="18893" spans="52:54" ht="15.75" customHeight="1">
      <c r="AZ18893" s="138">
        <f t="shared" ca="1" si="290"/>
        <v>240000</v>
      </c>
      <c r="BA18893" s="138">
        <f t="shared" ca="1" si="291"/>
        <v>239999</v>
      </c>
      <c r="BB18893" s="138">
        <f t="shared" ca="1" si="292"/>
        <v>1</v>
      </c>
    </row>
    <row r="18894" spans="52:54" ht="15.75" customHeight="1">
      <c r="AZ18894" s="138">
        <f t="shared" ca="1" si="290"/>
        <v>289000</v>
      </c>
      <c r="BA18894" s="138">
        <f t="shared" ca="1" si="291"/>
        <v>288999</v>
      </c>
      <c r="BB18894" s="138">
        <f t="shared" ca="1" si="292"/>
        <v>1</v>
      </c>
    </row>
    <row r="18895" spans="52:54" ht="15.75" customHeight="1">
      <c r="AZ18895" s="138">
        <f t="shared" ca="1" si="290"/>
        <v>216000</v>
      </c>
      <c r="BA18895" s="138">
        <f t="shared" ca="1" si="291"/>
        <v>215999</v>
      </c>
      <c r="BB18895" s="138">
        <f t="shared" ca="1" si="292"/>
        <v>1</v>
      </c>
    </row>
    <row r="18896" spans="52:54" ht="15.75" customHeight="1">
      <c r="AZ18896" s="138">
        <f t="shared" ca="1" si="290"/>
        <v>394000</v>
      </c>
      <c r="BA18896" s="138">
        <f t="shared" ca="1" si="291"/>
        <v>393999</v>
      </c>
      <c r="BB18896" s="138">
        <f t="shared" ca="1" si="292"/>
        <v>1</v>
      </c>
    </row>
    <row r="18897" spans="52:54" ht="15.75" customHeight="1">
      <c r="AZ18897" s="138">
        <f t="shared" ca="1" si="290"/>
        <v>283000</v>
      </c>
      <c r="BA18897" s="138">
        <f t="shared" ca="1" si="291"/>
        <v>282999</v>
      </c>
      <c r="BB18897" s="138">
        <f t="shared" ca="1" si="292"/>
        <v>1</v>
      </c>
    </row>
    <row r="18898" spans="52:54" ht="15.75" customHeight="1">
      <c r="AZ18898" s="138">
        <f t="shared" ca="1" si="290"/>
        <v>194000</v>
      </c>
      <c r="BA18898" s="138">
        <f t="shared" ca="1" si="291"/>
        <v>193999</v>
      </c>
      <c r="BB18898" s="138">
        <f t="shared" ca="1" si="292"/>
        <v>1</v>
      </c>
    </row>
    <row r="18899" spans="52:54" ht="15.75" customHeight="1">
      <c r="AZ18899" s="138">
        <f t="shared" ca="1" si="290"/>
        <v>340000</v>
      </c>
      <c r="BA18899" s="138">
        <f t="shared" ca="1" si="291"/>
        <v>339999</v>
      </c>
      <c r="BB18899" s="138">
        <f t="shared" ca="1" si="292"/>
        <v>1</v>
      </c>
    </row>
    <row r="18900" spans="52:54" ht="15.75" customHeight="1">
      <c r="AZ18900" s="138">
        <f t="shared" ca="1" si="290"/>
        <v>256000</v>
      </c>
      <c r="BA18900" s="138">
        <f t="shared" ca="1" si="291"/>
        <v>255999</v>
      </c>
      <c r="BB18900" s="138">
        <f t="shared" ca="1" si="292"/>
        <v>1</v>
      </c>
    </row>
    <row r="18901" spans="52:54" ht="15.75" customHeight="1">
      <c r="AZ18901" s="138">
        <f t="shared" ca="1" si="290"/>
        <v>184000</v>
      </c>
      <c r="BA18901" s="138">
        <f t="shared" ca="1" si="291"/>
        <v>183999</v>
      </c>
      <c r="BB18901" s="138">
        <f t="shared" ca="1" si="292"/>
        <v>1</v>
      </c>
    </row>
    <row r="18902" spans="52:54" ht="15.75" customHeight="1">
      <c r="AZ18902" s="138">
        <f t="shared" ca="1" si="290"/>
        <v>204000</v>
      </c>
      <c r="BA18902" s="138">
        <f t="shared" ca="1" si="291"/>
        <v>203999</v>
      </c>
      <c r="BB18902" s="138">
        <f t="shared" ca="1" si="292"/>
        <v>1</v>
      </c>
    </row>
    <row r="18903" spans="52:54" ht="15.75" customHeight="1">
      <c r="AZ18903" s="138">
        <f t="shared" ca="1" si="290"/>
        <v>284000</v>
      </c>
      <c r="BA18903" s="138">
        <f t="shared" ca="1" si="291"/>
        <v>283999</v>
      </c>
      <c r="BB18903" s="138">
        <f t="shared" ca="1" si="292"/>
        <v>1</v>
      </c>
    </row>
    <row r="18904" spans="52:54" ht="15.75" customHeight="1">
      <c r="AZ18904" s="138">
        <f t="shared" ca="1" si="290"/>
        <v>195000</v>
      </c>
      <c r="BA18904" s="138">
        <f t="shared" ca="1" si="291"/>
        <v>194999</v>
      </c>
      <c r="BB18904" s="138">
        <f t="shared" ca="1" si="292"/>
        <v>1</v>
      </c>
    </row>
    <row r="18905" spans="52:54" ht="15.75" customHeight="1">
      <c r="AZ18905" s="138">
        <f t="shared" ca="1" si="290"/>
        <v>111000</v>
      </c>
      <c r="BA18905" s="138">
        <f t="shared" ca="1" si="291"/>
        <v>110999</v>
      </c>
      <c r="BB18905" s="138">
        <f t="shared" ca="1" si="292"/>
        <v>1</v>
      </c>
    </row>
    <row r="18906" spans="52:54" ht="15.75" customHeight="1">
      <c r="AZ18906" s="138">
        <f t="shared" ca="1" si="290"/>
        <v>329000</v>
      </c>
      <c r="BA18906" s="138">
        <f t="shared" ca="1" si="291"/>
        <v>328999</v>
      </c>
      <c r="BB18906" s="138">
        <f t="shared" ca="1" si="292"/>
        <v>1</v>
      </c>
    </row>
    <row r="18907" spans="52:54" ht="15.75" customHeight="1">
      <c r="AZ18907" s="138">
        <f t="shared" ca="1" si="290"/>
        <v>390000</v>
      </c>
      <c r="BA18907" s="138">
        <f t="shared" ca="1" si="291"/>
        <v>389999</v>
      </c>
      <c r="BB18907" s="138">
        <f t="shared" ca="1" si="292"/>
        <v>1</v>
      </c>
    </row>
    <row r="18908" spans="52:54" ht="15.75" customHeight="1">
      <c r="AZ18908" s="138">
        <f t="shared" ca="1" si="290"/>
        <v>366000</v>
      </c>
      <c r="BA18908" s="138">
        <f t="shared" ca="1" si="291"/>
        <v>365999</v>
      </c>
      <c r="BB18908" s="138">
        <f t="shared" ca="1" si="292"/>
        <v>1</v>
      </c>
    </row>
    <row r="18909" spans="52:54" ht="15.75" customHeight="1">
      <c r="AZ18909" s="138">
        <f t="shared" ca="1" si="290"/>
        <v>333000</v>
      </c>
      <c r="BA18909" s="138">
        <f t="shared" ca="1" si="291"/>
        <v>332999</v>
      </c>
      <c r="BB18909" s="138">
        <f t="shared" ca="1" si="292"/>
        <v>1</v>
      </c>
    </row>
    <row r="18910" spans="52:54" ht="15.75" customHeight="1">
      <c r="AZ18910" s="138">
        <f t="shared" ca="1" si="290"/>
        <v>374000</v>
      </c>
      <c r="BA18910" s="138">
        <f t="shared" ca="1" si="291"/>
        <v>373999</v>
      </c>
      <c r="BB18910" s="138">
        <f t="shared" ca="1" si="292"/>
        <v>1</v>
      </c>
    </row>
    <row r="18911" spans="52:54" ht="15.75" customHeight="1">
      <c r="AZ18911" s="138">
        <f t="shared" ca="1" si="290"/>
        <v>114000</v>
      </c>
      <c r="BA18911" s="138">
        <f t="shared" ca="1" si="291"/>
        <v>113999</v>
      </c>
      <c r="BB18911" s="138">
        <f t="shared" ca="1" si="292"/>
        <v>1</v>
      </c>
    </row>
    <row r="18912" spans="52:54" ht="15.75" customHeight="1">
      <c r="AZ18912" s="138">
        <f t="shared" ca="1" si="290"/>
        <v>204000</v>
      </c>
      <c r="BA18912" s="138">
        <f t="shared" ca="1" si="291"/>
        <v>203999</v>
      </c>
      <c r="BB18912" s="138">
        <f t="shared" ca="1" si="292"/>
        <v>1</v>
      </c>
    </row>
    <row r="18913" spans="52:54" ht="15.75" customHeight="1">
      <c r="AZ18913" s="138">
        <f t="shared" ca="1" si="290"/>
        <v>172000</v>
      </c>
      <c r="BA18913" s="138">
        <f t="shared" ca="1" si="291"/>
        <v>171999</v>
      </c>
      <c r="BB18913" s="138">
        <f t="shared" ca="1" si="292"/>
        <v>1</v>
      </c>
    </row>
    <row r="18914" spans="52:54" ht="15.75" customHeight="1">
      <c r="AZ18914" s="138">
        <f t="shared" ca="1" si="290"/>
        <v>344000</v>
      </c>
      <c r="BA18914" s="138">
        <f t="shared" ca="1" si="291"/>
        <v>343999</v>
      </c>
      <c r="BB18914" s="138">
        <f t="shared" ca="1" si="292"/>
        <v>1</v>
      </c>
    </row>
    <row r="18915" spans="52:54" ht="15.75" customHeight="1">
      <c r="AZ18915" s="138">
        <f t="shared" ca="1" si="290"/>
        <v>147000</v>
      </c>
      <c r="BA18915" s="138">
        <f t="shared" ca="1" si="291"/>
        <v>146999</v>
      </c>
      <c r="BB18915" s="138">
        <f t="shared" ca="1" si="292"/>
        <v>1</v>
      </c>
    </row>
    <row r="18916" spans="52:54" ht="15.75" customHeight="1">
      <c r="AZ18916" s="138">
        <f t="shared" ca="1" si="290"/>
        <v>114000</v>
      </c>
      <c r="BA18916" s="138">
        <f t="shared" ca="1" si="291"/>
        <v>113999</v>
      </c>
      <c r="BB18916" s="138">
        <f t="shared" ca="1" si="292"/>
        <v>1</v>
      </c>
    </row>
    <row r="18917" spans="52:54" ht="15.75" customHeight="1">
      <c r="AZ18917" s="138">
        <f t="shared" ca="1" si="290"/>
        <v>232000</v>
      </c>
      <c r="BA18917" s="138">
        <f t="shared" ca="1" si="291"/>
        <v>231999</v>
      </c>
      <c r="BB18917" s="138">
        <f t="shared" ca="1" si="292"/>
        <v>1</v>
      </c>
    </row>
    <row r="18918" spans="52:54" ht="15.75" customHeight="1">
      <c r="AZ18918" s="138">
        <f t="shared" ca="1" si="290"/>
        <v>222000</v>
      </c>
      <c r="BA18918" s="138">
        <f t="shared" ca="1" si="291"/>
        <v>221999</v>
      </c>
      <c r="BB18918" s="138">
        <f t="shared" ca="1" si="292"/>
        <v>1</v>
      </c>
    </row>
    <row r="18919" spans="52:54" ht="15.75" customHeight="1">
      <c r="AZ18919" s="138">
        <f t="shared" ca="1" si="290"/>
        <v>230000</v>
      </c>
      <c r="BA18919" s="138">
        <f t="shared" ca="1" si="291"/>
        <v>229999</v>
      </c>
      <c r="BB18919" s="138">
        <f t="shared" ca="1" si="292"/>
        <v>1</v>
      </c>
    </row>
    <row r="18920" spans="52:54" ht="15.75" customHeight="1">
      <c r="AZ18920" s="138">
        <f t="shared" ca="1" si="290"/>
        <v>305000</v>
      </c>
      <c r="BA18920" s="138">
        <f t="shared" ca="1" si="291"/>
        <v>304999</v>
      </c>
      <c r="BB18920" s="138">
        <f t="shared" ca="1" si="292"/>
        <v>1</v>
      </c>
    </row>
    <row r="18921" spans="52:54" ht="15.75" customHeight="1">
      <c r="AZ18921" s="138">
        <f t="shared" ca="1" si="290"/>
        <v>234000</v>
      </c>
      <c r="BA18921" s="138">
        <f t="shared" ca="1" si="291"/>
        <v>233999</v>
      </c>
      <c r="BB18921" s="138">
        <f t="shared" ca="1" si="292"/>
        <v>1</v>
      </c>
    </row>
    <row r="18922" spans="52:54" ht="15.75" customHeight="1">
      <c r="AZ18922" s="138">
        <f t="shared" ca="1" si="290"/>
        <v>132000</v>
      </c>
      <c r="BA18922" s="138">
        <f t="shared" ca="1" si="291"/>
        <v>131999</v>
      </c>
      <c r="BB18922" s="138">
        <f t="shared" ca="1" si="292"/>
        <v>1</v>
      </c>
    </row>
    <row r="18923" spans="52:54" ht="15.75" customHeight="1">
      <c r="AZ18923" s="138">
        <f t="shared" ca="1" si="290"/>
        <v>329000</v>
      </c>
      <c r="BA18923" s="138">
        <f t="shared" ca="1" si="291"/>
        <v>328999</v>
      </c>
      <c r="BB18923" s="138">
        <f t="shared" ca="1" si="292"/>
        <v>1</v>
      </c>
    </row>
    <row r="18924" spans="52:54" ht="15.75" customHeight="1">
      <c r="AZ18924" s="138">
        <f t="shared" ca="1" si="290"/>
        <v>135000</v>
      </c>
      <c r="BA18924" s="138">
        <f t="shared" ca="1" si="291"/>
        <v>134999</v>
      </c>
      <c r="BB18924" s="138">
        <f t="shared" ca="1" si="292"/>
        <v>1</v>
      </c>
    </row>
    <row r="18925" spans="52:54" ht="15.75" customHeight="1">
      <c r="AZ18925" s="138">
        <f t="shared" ca="1" si="290"/>
        <v>163000</v>
      </c>
      <c r="BA18925" s="138">
        <f t="shared" ca="1" si="291"/>
        <v>162999</v>
      </c>
      <c r="BB18925" s="138">
        <f t="shared" ca="1" si="292"/>
        <v>1</v>
      </c>
    </row>
    <row r="18926" spans="52:54" ht="15.75" customHeight="1">
      <c r="AZ18926" s="138">
        <f t="shared" ca="1" si="290"/>
        <v>133000</v>
      </c>
      <c r="BA18926" s="138">
        <f t="shared" ca="1" si="291"/>
        <v>132999</v>
      </c>
      <c r="BB18926" s="138">
        <f t="shared" ca="1" si="292"/>
        <v>1</v>
      </c>
    </row>
    <row r="18927" spans="52:54" ht="15.75" customHeight="1">
      <c r="AZ18927" s="138">
        <f t="shared" ca="1" si="290"/>
        <v>268000</v>
      </c>
      <c r="BA18927" s="138">
        <f t="shared" ca="1" si="291"/>
        <v>267999</v>
      </c>
      <c r="BB18927" s="138">
        <f t="shared" ca="1" si="292"/>
        <v>1</v>
      </c>
    </row>
    <row r="18928" spans="52:54" ht="15.75" customHeight="1">
      <c r="AZ18928" s="138">
        <f t="shared" ca="1" si="290"/>
        <v>388000</v>
      </c>
      <c r="BA18928" s="138">
        <f t="shared" ca="1" si="291"/>
        <v>387999</v>
      </c>
      <c r="BB18928" s="138">
        <f t="shared" ca="1" si="292"/>
        <v>1</v>
      </c>
    </row>
    <row r="18929" spans="52:54" ht="15.75" customHeight="1">
      <c r="AZ18929" s="138">
        <f t="shared" ca="1" si="290"/>
        <v>329000</v>
      </c>
      <c r="BA18929" s="138">
        <f t="shared" ca="1" si="291"/>
        <v>328999</v>
      </c>
      <c r="BB18929" s="138">
        <f t="shared" ca="1" si="292"/>
        <v>1</v>
      </c>
    </row>
    <row r="18930" spans="52:54" ht="15.75" customHeight="1">
      <c r="AZ18930" s="138">
        <f t="shared" ca="1" si="290"/>
        <v>392000</v>
      </c>
      <c r="BA18930" s="138">
        <f t="shared" ca="1" si="291"/>
        <v>391999</v>
      </c>
      <c r="BB18930" s="138">
        <f t="shared" ca="1" si="292"/>
        <v>1</v>
      </c>
    </row>
    <row r="18931" spans="52:54" ht="15.75" customHeight="1">
      <c r="AZ18931" s="138">
        <f t="shared" ca="1" si="290"/>
        <v>358000</v>
      </c>
      <c r="BA18931" s="138">
        <f t="shared" ca="1" si="291"/>
        <v>357999</v>
      </c>
      <c r="BB18931" s="138">
        <f t="shared" ca="1" si="292"/>
        <v>1</v>
      </c>
    </row>
    <row r="18932" spans="52:54" ht="15.75" customHeight="1">
      <c r="AZ18932" s="138">
        <f t="shared" ca="1" si="290"/>
        <v>209000</v>
      </c>
      <c r="BA18932" s="138">
        <f t="shared" ca="1" si="291"/>
        <v>208999</v>
      </c>
      <c r="BB18932" s="138">
        <f t="shared" ca="1" si="292"/>
        <v>1</v>
      </c>
    </row>
    <row r="18933" spans="52:54" ht="15.75" customHeight="1">
      <c r="AZ18933" s="138">
        <f t="shared" ca="1" si="290"/>
        <v>263000</v>
      </c>
      <c r="BA18933" s="138">
        <f t="shared" ca="1" si="291"/>
        <v>262999</v>
      </c>
      <c r="BB18933" s="138">
        <f t="shared" ca="1" si="292"/>
        <v>1</v>
      </c>
    </row>
    <row r="18934" spans="52:54" ht="15.75" customHeight="1">
      <c r="AZ18934" s="138">
        <f t="shared" ca="1" si="290"/>
        <v>362000</v>
      </c>
      <c r="BA18934" s="138">
        <f t="shared" ca="1" si="291"/>
        <v>361999</v>
      </c>
      <c r="BB18934" s="138">
        <f t="shared" ca="1" si="292"/>
        <v>1</v>
      </c>
    </row>
    <row r="18935" spans="52:54" ht="15.75" customHeight="1">
      <c r="AZ18935" s="138">
        <f t="shared" ca="1" si="290"/>
        <v>295000</v>
      </c>
      <c r="BA18935" s="138">
        <f t="shared" ca="1" si="291"/>
        <v>294999</v>
      </c>
      <c r="BB18935" s="138">
        <f t="shared" ca="1" si="292"/>
        <v>1</v>
      </c>
    </row>
    <row r="18936" spans="52:54" ht="15.75" customHeight="1">
      <c r="AZ18936" s="138">
        <f t="shared" ca="1" si="290"/>
        <v>168000</v>
      </c>
      <c r="BA18936" s="138">
        <f t="shared" ca="1" si="291"/>
        <v>167999</v>
      </c>
      <c r="BB18936" s="138">
        <f t="shared" ca="1" si="292"/>
        <v>1</v>
      </c>
    </row>
    <row r="18937" spans="52:54" ht="15.75" customHeight="1">
      <c r="AZ18937" s="138">
        <f t="shared" ca="1" si="290"/>
        <v>165000</v>
      </c>
      <c r="BA18937" s="138">
        <f t="shared" ca="1" si="291"/>
        <v>164999</v>
      </c>
      <c r="BB18937" s="138">
        <f t="shared" ca="1" si="292"/>
        <v>1</v>
      </c>
    </row>
    <row r="18938" spans="52:54" ht="15.75" customHeight="1">
      <c r="AZ18938" s="138">
        <f t="shared" ca="1" si="290"/>
        <v>122000</v>
      </c>
      <c r="BA18938" s="138">
        <f t="shared" ca="1" si="291"/>
        <v>121999</v>
      </c>
      <c r="BB18938" s="138">
        <f t="shared" ca="1" si="292"/>
        <v>1</v>
      </c>
    </row>
    <row r="18939" spans="52:54" ht="15.75" customHeight="1">
      <c r="AZ18939" s="138">
        <f t="shared" ca="1" si="290"/>
        <v>175000</v>
      </c>
      <c r="BA18939" s="138">
        <f t="shared" ca="1" si="291"/>
        <v>174999</v>
      </c>
      <c r="BB18939" s="138">
        <f t="shared" ca="1" si="292"/>
        <v>1</v>
      </c>
    </row>
    <row r="18940" spans="52:54" ht="15.75" customHeight="1">
      <c r="AZ18940" s="138">
        <f t="shared" ca="1" si="290"/>
        <v>103000</v>
      </c>
      <c r="BA18940" s="138">
        <f t="shared" ca="1" si="291"/>
        <v>102999</v>
      </c>
      <c r="BB18940" s="138">
        <f t="shared" ca="1" si="292"/>
        <v>1</v>
      </c>
    </row>
    <row r="18941" spans="52:54" ht="15.75" customHeight="1">
      <c r="AZ18941" s="138">
        <f t="shared" ca="1" si="290"/>
        <v>206000</v>
      </c>
      <c r="BA18941" s="138">
        <f t="shared" ca="1" si="291"/>
        <v>205999</v>
      </c>
      <c r="BB18941" s="138">
        <f t="shared" ca="1" si="292"/>
        <v>1</v>
      </c>
    </row>
    <row r="18942" spans="52:54" ht="15.75" customHeight="1">
      <c r="AZ18942" s="138">
        <f t="shared" ca="1" si="290"/>
        <v>163000</v>
      </c>
      <c r="BA18942" s="138">
        <f t="shared" ca="1" si="291"/>
        <v>162999</v>
      </c>
      <c r="BB18942" s="138">
        <f t="shared" ca="1" si="292"/>
        <v>1</v>
      </c>
    </row>
    <row r="18943" spans="52:54" ht="15.75" customHeight="1">
      <c r="AZ18943" s="138">
        <f t="shared" ca="1" si="290"/>
        <v>195000</v>
      </c>
      <c r="BA18943" s="138">
        <f t="shared" ca="1" si="291"/>
        <v>194999</v>
      </c>
      <c r="BB18943" s="138">
        <f t="shared" ca="1" si="292"/>
        <v>1</v>
      </c>
    </row>
    <row r="18944" spans="52:54" ht="15.75" customHeight="1">
      <c r="AZ18944" s="138">
        <f t="shared" ca="1" si="290"/>
        <v>341000</v>
      </c>
      <c r="BA18944" s="138">
        <f t="shared" ca="1" si="291"/>
        <v>340999</v>
      </c>
      <c r="BB18944" s="138">
        <f t="shared" ca="1" si="292"/>
        <v>1</v>
      </c>
    </row>
    <row r="18945" spans="52:54" ht="15.75" customHeight="1">
      <c r="AZ18945" s="138">
        <f t="shared" ca="1" si="290"/>
        <v>382000</v>
      </c>
      <c r="BA18945" s="138">
        <f t="shared" ca="1" si="291"/>
        <v>381999</v>
      </c>
      <c r="BB18945" s="138">
        <f t="shared" ca="1" si="292"/>
        <v>1</v>
      </c>
    </row>
    <row r="18946" spans="52:54" ht="15.75" customHeight="1">
      <c r="AZ18946" s="138">
        <f t="shared" ca="1" si="290"/>
        <v>197000</v>
      </c>
      <c r="BA18946" s="138">
        <f t="shared" ca="1" si="291"/>
        <v>196999</v>
      </c>
      <c r="BB18946" s="138">
        <f t="shared" ca="1" si="292"/>
        <v>1</v>
      </c>
    </row>
    <row r="18947" spans="52:54" ht="15.75" customHeight="1">
      <c r="AZ18947" s="138">
        <f t="shared" ca="1" si="290"/>
        <v>210000</v>
      </c>
      <c r="BA18947" s="138">
        <f t="shared" ca="1" si="291"/>
        <v>209999</v>
      </c>
      <c r="BB18947" s="138">
        <f t="shared" ca="1" si="292"/>
        <v>1</v>
      </c>
    </row>
    <row r="18948" spans="52:54" ht="15.75" customHeight="1">
      <c r="AZ18948" s="138">
        <f t="shared" ca="1" si="290"/>
        <v>236000</v>
      </c>
      <c r="BA18948" s="138">
        <f t="shared" ca="1" si="291"/>
        <v>235999</v>
      </c>
      <c r="BB18948" s="138">
        <f t="shared" ca="1" si="292"/>
        <v>1</v>
      </c>
    </row>
    <row r="18949" spans="52:54" ht="15.75" customHeight="1">
      <c r="AZ18949" s="138">
        <f t="shared" ca="1" si="290"/>
        <v>274000</v>
      </c>
      <c r="BA18949" s="138">
        <f t="shared" ca="1" si="291"/>
        <v>273999</v>
      </c>
      <c r="BB18949" s="138">
        <f t="shared" ca="1" si="292"/>
        <v>1</v>
      </c>
    </row>
    <row r="18950" spans="52:54" ht="15.75" customHeight="1">
      <c r="AZ18950" s="138">
        <f t="shared" ca="1" si="290"/>
        <v>281000</v>
      </c>
      <c r="BA18950" s="138">
        <f t="shared" ca="1" si="291"/>
        <v>280999</v>
      </c>
      <c r="BB18950" s="138">
        <f t="shared" ca="1" si="292"/>
        <v>1</v>
      </c>
    </row>
    <row r="18951" spans="52:54" ht="15.75" customHeight="1">
      <c r="AZ18951" s="138">
        <f t="shared" ca="1" si="290"/>
        <v>144000</v>
      </c>
      <c r="BA18951" s="138">
        <f t="shared" ca="1" si="291"/>
        <v>143999</v>
      </c>
      <c r="BB18951" s="138">
        <f t="shared" ca="1" si="292"/>
        <v>1</v>
      </c>
    </row>
    <row r="18952" spans="52:54" ht="15.75" customHeight="1">
      <c r="AZ18952" s="138">
        <f t="shared" ca="1" si="290"/>
        <v>226000</v>
      </c>
      <c r="BA18952" s="138">
        <f t="shared" ca="1" si="291"/>
        <v>225999</v>
      </c>
      <c r="BB18952" s="138">
        <f t="shared" ca="1" si="292"/>
        <v>1</v>
      </c>
    </row>
    <row r="18953" spans="52:54" ht="15.75" customHeight="1">
      <c r="AZ18953" s="138">
        <f t="shared" ca="1" si="290"/>
        <v>119000</v>
      </c>
      <c r="BA18953" s="138">
        <f t="shared" ca="1" si="291"/>
        <v>118999</v>
      </c>
      <c r="BB18953" s="138">
        <f t="shared" ca="1" si="292"/>
        <v>1</v>
      </c>
    </row>
    <row r="18954" spans="52:54" ht="15.75" customHeight="1">
      <c r="AZ18954" s="138">
        <f t="shared" ca="1" si="290"/>
        <v>103000</v>
      </c>
      <c r="BA18954" s="138">
        <f t="shared" ca="1" si="291"/>
        <v>102999</v>
      </c>
      <c r="BB18954" s="138">
        <f t="shared" ca="1" si="292"/>
        <v>1</v>
      </c>
    </row>
    <row r="18955" spans="52:54" ht="15.75" customHeight="1">
      <c r="AZ18955" s="138">
        <f t="shared" ca="1" si="290"/>
        <v>178000</v>
      </c>
      <c r="BA18955" s="138">
        <f t="shared" ca="1" si="291"/>
        <v>177999</v>
      </c>
      <c r="BB18955" s="138">
        <f t="shared" ca="1" si="292"/>
        <v>1</v>
      </c>
    </row>
    <row r="18956" spans="52:54" ht="15.75" customHeight="1">
      <c r="AZ18956" s="138">
        <f t="shared" ca="1" si="290"/>
        <v>319000</v>
      </c>
      <c r="BA18956" s="138">
        <f t="shared" ca="1" si="291"/>
        <v>318999</v>
      </c>
      <c r="BB18956" s="138">
        <f t="shared" ca="1" si="292"/>
        <v>1</v>
      </c>
    </row>
    <row r="18957" spans="52:54" ht="15.75" customHeight="1">
      <c r="AZ18957" s="138">
        <f t="shared" ca="1" si="290"/>
        <v>193000</v>
      </c>
      <c r="BA18957" s="138">
        <f t="shared" ca="1" si="291"/>
        <v>192999</v>
      </c>
      <c r="BB18957" s="138">
        <f t="shared" ca="1" si="292"/>
        <v>1</v>
      </c>
    </row>
    <row r="18958" spans="52:54" ht="15.75" customHeight="1">
      <c r="AZ18958" s="138">
        <f t="shared" ca="1" si="290"/>
        <v>251000</v>
      </c>
      <c r="BA18958" s="138">
        <f t="shared" ca="1" si="291"/>
        <v>250999</v>
      </c>
      <c r="BB18958" s="138">
        <f t="shared" ca="1" si="292"/>
        <v>1</v>
      </c>
    </row>
    <row r="18959" spans="52:54" ht="15.75" customHeight="1">
      <c r="AZ18959" s="138">
        <f t="shared" ca="1" si="290"/>
        <v>348000</v>
      </c>
      <c r="BA18959" s="138">
        <f t="shared" ca="1" si="291"/>
        <v>347999</v>
      </c>
      <c r="BB18959" s="138">
        <f t="shared" ca="1" si="292"/>
        <v>1</v>
      </c>
    </row>
    <row r="18960" spans="52:54" ht="15.75" customHeight="1">
      <c r="AZ18960" s="138">
        <f t="shared" ca="1" si="290"/>
        <v>380000</v>
      </c>
      <c r="BA18960" s="138">
        <f t="shared" ca="1" si="291"/>
        <v>379999</v>
      </c>
      <c r="BB18960" s="138">
        <f t="shared" ca="1" si="292"/>
        <v>1</v>
      </c>
    </row>
    <row r="18961" spans="52:54" ht="15.75" customHeight="1">
      <c r="AZ18961" s="138">
        <f t="shared" ca="1" si="290"/>
        <v>358000</v>
      </c>
      <c r="BA18961" s="138">
        <f t="shared" ca="1" si="291"/>
        <v>357999</v>
      </c>
      <c r="BB18961" s="138">
        <f t="shared" ca="1" si="292"/>
        <v>1</v>
      </c>
    </row>
    <row r="18962" spans="52:54" ht="15.75" customHeight="1">
      <c r="AZ18962" s="138">
        <f t="shared" ca="1" si="290"/>
        <v>127000</v>
      </c>
      <c r="BA18962" s="138">
        <f t="shared" ca="1" si="291"/>
        <v>126999</v>
      </c>
      <c r="BB18962" s="138">
        <f t="shared" ca="1" si="292"/>
        <v>1</v>
      </c>
    </row>
    <row r="18963" spans="52:54" ht="15.75" customHeight="1">
      <c r="AZ18963" s="138">
        <f t="shared" ca="1" si="290"/>
        <v>366000</v>
      </c>
      <c r="BA18963" s="138">
        <f t="shared" ca="1" si="291"/>
        <v>365999</v>
      </c>
      <c r="BB18963" s="138">
        <f t="shared" ca="1" si="292"/>
        <v>1</v>
      </c>
    </row>
    <row r="18964" spans="52:54" ht="15.75" customHeight="1">
      <c r="AZ18964" s="138">
        <f t="shared" ca="1" si="290"/>
        <v>168000</v>
      </c>
      <c r="BA18964" s="138">
        <f t="shared" ca="1" si="291"/>
        <v>167999</v>
      </c>
      <c r="BB18964" s="138">
        <f t="shared" ca="1" si="292"/>
        <v>1</v>
      </c>
    </row>
    <row r="18965" spans="52:54" ht="15.75" customHeight="1">
      <c r="AZ18965" s="138">
        <f t="shared" ca="1" si="290"/>
        <v>267000</v>
      </c>
      <c r="BA18965" s="138">
        <f t="shared" ca="1" si="291"/>
        <v>266999</v>
      </c>
      <c r="BB18965" s="138">
        <f t="shared" ca="1" si="292"/>
        <v>1</v>
      </c>
    </row>
    <row r="18966" spans="52:54" ht="15.75" customHeight="1">
      <c r="AZ18966" s="138">
        <f t="shared" ca="1" si="290"/>
        <v>220000</v>
      </c>
      <c r="BA18966" s="138">
        <f t="shared" ca="1" si="291"/>
        <v>219999</v>
      </c>
      <c r="BB18966" s="138">
        <f t="shared" ca="1" si="292"/>
        <v>1</v>
      </c>
    </row>
    <row r="18967" spans="52:54" ht="15.75" customHeight="1">
      <c r="AZ18967" s="138">
        <f t="shared" ca="1" si="290"/>
        <v>289000</v>
      </c>
      <c r="BA18967" s="138">
        <f t="shared" ca="1" si="291"/>
        <v>288999</v>
      </c>
      <c r="BB18967" s="138">
        <f t="shared" ca="1" si="292"/>
        <v>1</v>
      </c>
    </row>
    <row r="18968" spans="52:54" ht="15.75" customHeight="1">
      <c r="AZ18968" s="138">
        <f t="shared" ca="1" si="290"/>
        <v>343000</v>
      </c>
      <c r="BA18968" s="138">
        <f t="shared" ca="1" si="291"/>
        <v>342999</v>
      </c>
      <c r="BB18968" s="138">
        <f t="shared" ca="1" si="292"/>
        <v>1</v>
      </c>
    </row>
    <row r="18969" spans="52:54" ht="15.75" customHeight="1">
      <c r="AZ18969" s="138">
        <f t="shared" ca="1" si="290"/>
        <v>238000</v>
      </c>
      <c r="BA18969" s="138">
        <f t="shared" ca="1" si="291"/>
        <v>237999</v>
      </c>
      <c r="BB18969" s="138">
        <f t="shared" ca="1" si="292"/>
        <v>1</v>
      </c>
    </row>
    <row r="18970" spans="52:54" ht="15.75" customHeight="1">
      <c r="AZ18970" s="138">
        <f t="shared" ca="1" si="290"/>
        <v>321000</v>
      </c>
      <c r="BA18970" s="138">
        <f t="shared" ca="1" si="291"/>
        <v>320999</v>
      </c>
      <c r="BB18970" s="138">
        <f t="shared" ca="1" si="292"/>
        <v>1</v>
      </c>
    </row>
    <row r="18971" spans="52:54" ht="15.75" customHeight="1">
      <c r="AZ18971" s="138">
        <f t="shared" ca="1" si="290"/>
        <v>349000</v>
      </c>
      <c r="BA18971" s="138">
        <f t="shared" ca="1" si="291"/>
        <v>348999</v>
      </c>
      <c r="BB18971" s="138">
        <f t="shared" ca="1" si="292"/>
        <v>1</v>
      </c>
    </row>
    <row r="18972" spans="52:54" ht="15.75" customHeight="1">
      <c r="AZ18972" s="138">
        <f t="shared" ca="1" si="290"/>
        <v>133000</v>
      </c>
      <c r="BA18972" s="138">
        <f t="shared" ca="1" si="291"/>
        <v>132999</v>
      </c>
      <c r="BB18972" s="138">
        <f t="shared" ca="1" si="292"/>
        <v>1</v>
      </c>
    </row>
    <row r="18973" spans="52:54" ht="15.75" customHeight="1">
      <c r="AZ18973" s="138">
        <f t="shared" ca="1" si="290"/>
        <v>147000</v>
      </c>
      <c r="BA18973" s="138">
        <f t="shared" ca="1" si="291"/>
        <v>146999</v>
      </c>
      <c r="BB18973" s="138">
        <f t="shared" ca="1" si="292"/>
        <v>1</v>
      </c>
    </row>
    <row r="18974" spans="52:54" ht="15.75" customHeight="1">
      <c r="AZ18974" s="138">
        <f t="shared" ca="1" si="290"/>
        <v>338000</v>
      </c>
      <c r="BA18974" s="138">
        <f t="shared" ca="1" si="291"/>
        <v>337999</v>
      </c>
      <c r="BB18974" s="138">
        <f t="shared" ca="1" si="292"/>
        <v>1</v>
      </c>
    </row>
    <row r="18975" spans="52:54" ht="15.75" customHeight="1">
      <c r="AZ18975" s="138">
        <f t="shared" ca="1" si="290"/>
        <v>300000</v>
      </c>
      <c r="BA18975" s="138">
        <f t="shared" ca="1" si="291"/>
        <v>299999</v>
      </c>
      <c r="BB18975" s="138">
        <f t="shared" ca="1" si="292"/>
        <v>1</v>
      </c>
    </row>
    <row r="18976" spans="52:54" ht="15.75" customHeight="1">
      <c r="AZ18976" s="138">
        <f t="shared" ca="1" si="290"/>
        <v>378000</v>
      </c>
      <c r="BA18976" s="138">
        <f t="shared" ca="1" si="291"/>
        <v>377999</v>
      </c>
      <c r="BB18976" s="138">
        <f t="shared" ca="1" si="292"/>
        <v>1</v>
      </c>
    </row>
    <row r="18977" spans="52:54" ht="15.75" customHeight="1">
      <c r="AZ18977" s="138">
        <f t="shared" ca="1" si="290"/>
        <v>107000</v>
      </c>
      <c r="BA18977" s="138">
        <f t="shared" ca="1" si="291"/>
        <v>106999</v>
      </c>
      <c r="BB18977" s="138">
        <f t="shared" ca="1" si="292"/>
        <v>1</v>
      </c>
    </row>
    <row r="18978" spans="52:54" ht="15.75" customHeight="1">
      <c r="AZ18978" s="138">
        <f t="shared" ca="1" si="290"/>
        <v>219000</v>
      </c>
      <c r="BA18978" s="138">
        <f t="shared" ca="1" si="291"/>
        <v>218999</v>
      </c>
      <c r="BB18978" s="138">
        <f t="shared" ca="1" si="292"/>
        <v>1</v>
      </c>
    </row>
    <row r="18979" spans="52:54" ht="15.75" customHeight="1">
      <c r="AZ18979" s="138">
        <f t="shared" ca="1" si="290"/>
        <v>218000</v>
      </c>
      <c r="BA18979" s="138">
        <f t="shared" ca="1" si="291"/>
        <v>217999</v>
      </c>
      <c r="BB18979" s="138">
        <f t="shared" ca="1" si="292"/>
        <v>1</v>
      </c>
    </row>
    <row r="18980" spans="52:54" ht="15.75" customHeight="1">
      <c r="AZ18980" s="138">
        <f t="shared" ca="1" si="290"/>
        <v>201000</v>
      </c>
      <c r="BA18980" s="138">
        <f t="shared" ca="1" si="291"/>
        <v>200999</v>
      </c>
      <c r="BB18980" s="138">
        <f t="shared" ca="1" si="292"/>
        <v>1</v>
      </c>
    </row>
    <row r="18981" spans="52:54" ht="15.75" customHeight="1">
      <c r="AZ18981" s="138">
        <f t="shared" ca="1" si="290"/>
        <v>319000</v>
      </c>
      <c r="BA18981" s="138">
        <f t="shared" ca="1" si="291"/>
        <v>318999</v>
      </c>
      <c r="BB18981" s="138">
        <f t="shared" ca="1" si="292"/>
        <v>1</v>
      </c>
    </row>
    <row r="18982" spans="52:54" ht="15.75" customHeight="1">
      <c r="AZ18982" s="138">
        <f t="shared" ca="1" si="290"/>
        <v>190000</v>
      </c>
      <c r="BA18982" s="138">
        <f t="shared" ca="1" si="291"/>
        <v>189999</v>
      </c>
      <c r="BB18982" s="138">
        <f t="shared" ca="1" si="292"/>
        <v>1</v>
      </c>
    </row>
    <row r="18983" spans="52:54" ht="15.75" customHeight="1">
      <c r="AZ18983" s="138">
        <f t="shared" ca="1" si="290"/>
        <v>252000</v>
      </c>
      <c r="BA18983" s="138">
        <f t="shared" ca="1" si="291"/>
        <v>251999</v>
      </c>
      <c r="BB18983" s="138">
        <f t="shared" ca="1" si="292"/>
        <v>1</v>
      </c>
    </row>
    <row r="18984" spans="52:54" ht="15.75" customHeight="1">
      <c r="AZ18984" s="138">
        <f t="shared" ca="1" si="290"/>
        <v>321000</v>
      </c>
      <c r="BA18984" s="138">
        <f t="shared" ca="1" si="291"/>
        <v>320999</v>
      </c>
      <c r="BB18984" s="138">
        <f t="shared" ca="1" si="292"/>
        <v>1</v>
      </c>
    </row>
    <row r="18985" spans="52:54" ht="15.75" customHeight="1">
      <c r="AZ18985" s="138">
        <f t="shared" ca="1" si="290"/>
        <v>369000</v>
      </c>
      <c r="BA18985" s="138">
        <f t="shared" ca="1" si="291"/>
        <v>368999</v>
      </c>
      <c r="BB18985" s="138">
        <f t="shared" ca="1" si="292"/>
        <v>1</v>
      </c>
    </row>
    <row r="18986" spans="52:54" ht="15.75" customHeight="1">
      <c r="AZ18986" s="138">
        <f t="shared" ca="1" si="290"/>
        <v>396000</v>
      </c>
      <c r="BA18986" s="138">
        <f t="shared" ca="1" si="291"/>
        <v>395999</v>
      </c>
      <c r="BB18986" s="138">
        <f t="shared" ca="1" si="292"/>
        <v>1</v>
      </c>
    </row>
    <row r="18987" spans="52:54" ht="15.75" customHeight="1">
      <c r="AZ18987" s="138">
        <f t="shared" ca="1" si="290"/>
        <v>253000</v>
      </c>
      <c r="BA18987" s="138">
        <f t="shared" ca="1" si="291"/>
        <v>252999</v>
      </c>
      <c r="BB18987" s="138">
        <f t="shared" ca="1" si="292"/>
        <v>1</v>
      </c>
    </row>
    <row r="18988" spans="52:54" ht="15.75" customHeight="1">
      <c r="AZ18988" s="138">
        <f t="shared" ca="1" si="290"/>
        <v>247000</v>
      </c>
      <c r="BA18988" s="138">
        <f t="shared" ca="1" si="291"/>
        <v>246999</v>
      </c>
      <c r="BB18988" s="138">
        <f t="shared" ca="1" si="292"/>
        <v>1</v>
      </c>
    </row>
    <row r="18989" spans="52:54" ht="15.75" customHeight="1">
      <c r="AZ18989" s="138">
        <f t="shared" ca="1" si="290"/>
        <v>269000</v>
      </c>
      <c r="BA18989" s="138">
        <f t="shared" ca="1" si="291"/>
        <v>268999</v>
      </c>
      <c r="BB18989" s="138">
        <f t="shared" ca="1" si="292"/>
        <v>1</v>
      </c>
    </row>
    <row r="18990" spans="52:54" ht="15.75" customHeight="1">
      <c r="AZ18990" s="138">
        <f t="shared" ca="1" si="290"/>
        <v>253000</v>
      </c>
      <c r="BA18990" s="138">
        <f t="shared" ca="1" si="291"/>
        <v>252999</v>
      </c>
      <c r="BB18990" s="138">
        <f t="shared" ca="1" si="292"/>
        <v>1</v>
      </c>
    </row>
    <row r="18991" spans="52:54" ht="15.75" customHeight="1">
      <c r="AZ18991" s="138">
        <f t="shared" ca="1" si="290"/>
        <v>318000</v>
      </c>
      <c r="BA18991" s="138">
        <f t="shared" ca="1" si="291"/>
        <v>317999</v>
      </c>
      <c r="BB18991" s="138">
        <f t="shared" ca="1" si="292"/>
        <v>1</v>
      </c>
    </row>
    <row r="18992" spans="52:54" ht="15.75" customHeight="1">
      <c r="AZ18992" s="138">
        <f t="shared" ca="1" si="290"/>
        <v>340000</v>
      </c>
      <c r="BA18992" s="138">
        <f t="shared" ca="1" si="291"/>
        <v>339999</v>
      </c>
      <c r="BB18992" s="138">
        <f t="shared" ca="1" si="292"/>
        <v>1</v>
      </c>
    </row>
    <row r="18993" spans="52:54" ht="15.75" customHeight="1">
      <c r="AZ18993" s="138">
        <f t="shared" ca="1" si="290"/>
        <v>392000</v>
      </c>
      <c r="BA18993" s="138">
        <f t="shared" ca="1" si="291"/>
        <v>391999</v>
      </c>
      <c r="BB18993" s="138">
        <f t="shared" ca="1" si="292"/>
        <v>1</v>
      </c>
    </row>
    <row r="18994" spans="52:54" ht="15.75" customHeight="1">
      <c r="AZ18994" s="138">
        <f t="shared" ca="1" si="290"/>
        <v>389000</v>
      </c>
      <c r="BA18994" s="138">
        <f t="shared" ca="1" si="291"/>
        <v>388999</v>
      </c>
      <c r="BB18994" s="138">
        <f t="shared" ca="1" si="292"/>
        <v>1</v>
      </c>
    </row>
    <row r="18995" spans="52:54" ht="15.75" customHeight="1">
      <c r="AZ18995" s="138">
        <f t="shared" ca="1" si="290"/>
        <v>328000</v>
      </c>
      <c r="BA18995" s="138">
        <f t="shared" ca="1" si="291"/>
        <v>327999</v>
      </c>
      <c r="BB18995" s="138">
        <f t="shared" ca="1" si="292"/>
        <v>1</v>
      </c>
    </row>
    <row r="18996" spans="52:54" ht="15.75" customHeight="1">
      <c r="AZ18996" s="138">
        <f t="shared" ca="1" si="290"/>
        <v>108000</v>
      </c>
      <c r="BA18996" s="138">
        <f t="shared" ca="1" si="291"/>
        <v>107999</v>
      </c>
      <c r="BB18996" s="138">
        <f t="shared" ca="1" si="292"/>
        <v>1</v>
      </c>
    </row>
    <row r="18997" spans="52:54" ht="15.75" customHeight="1">
      <c r="AZ18997" s="138">
        <f t="shared" ca="1" si="290"/>
        <v>181000</v>
      </c>
      <c r="BA18997" s="138">
        <f t="shared" ca="1" si="291"/>
        <v>180999</v>
      </c>
      <c r="BB18997" s="138">
        <f t="shared" ca="1" si="292"/>
        <v>1</v>
      </c>
    </row>
    <row r="18998" spans="52:54" ht="15.75" customHeight="1">
      <c r="AZ18998" s="138">
        <f t="shared" ca="1" si="290"/>
        <v>395000</v>
      </c>
      <c r="BA18998" s="138">
        <f t="shared" ca="1" si="291"/>
        <v>394999</v>
      </c>
      <c r="BB18998" s="138">
        <f t="shared" ca="1" si="292"/>
        <v>1</v>
      </c>
    </row>
    <row r="18999" spans="52:54" ht="15.75" customHeight="1">
      <c r="AZ18999" s="138">
        <f t="shared" ca="1" si="290"/>
        <v>359000</v>
      </c>
      <c r="BA18999" s="138">
        <f t="shared" ca="1" si="291"/>
        <v>358999</v>
      </c>
      <c r="BB18999" s="138">
        <f t="shared" ca="1" si="292"/>
        <v>1</v>
      </c>
    </row>
    <row r="19000" spans="52:54" ht="15.75" customHeight="1">
      <c r="AZ19000" s="138">
        <f t="shared" ca="1" si="290"/>
        <v>129000</v>
      </c>
      <c r="BA19000" s="138">
        <f t="shared" ca="1" si="291"/>
        <v>128999</v>
      </c>
      <c r="BB19000" s="138">
        <f t="shared" ca="1" si="292"/>
        <v>1</v>
      </c>
    </row>
    <row r="19001" spans="52:54" ht="15.75" customHeight="1">
      <c r="AZ19001" s="138">
        <f t="shared" ca="1" si="290"/>
        <v>211000</v>
      </c>
      <c r="BA19001" s="138">
        <f t="shared" ca="1" si="291"/>
        <v>210999</v>
      </c>
      <c r="BB19001" s="138">
        <f t="shared" ca="1" si="292"/>
        <v>1</v>
      </c>
    </row>
    <row r="19002" spans="52:54" ht="15.75" customHeight="1">
      <c r="AZ19002" s="138">
        <f t="shared" ca="1" si="290"/>
        <v>320000</v>
      </c>
      <c r="BA19002" s="138">
        <f t="shared" ca="1" si="291"/>
        <v>319999</v>
      </c>
      <c r="BB19002" s="138">
        <f t="shared" ca="1" si="292"/>
        <v>1</v>
      </c>
    </row>
    <row r="19003" spans="52:54" ht="15.75" customHeight="1">
      <c r="AZ19003" s="138">
        <f t="shared" ca="1" si="290"/>
        <v>337000</v>
      </c>
      <c r="BA19003" s="138">
        <f t="shared" ca="1" si="291"/>
        <v>336999</v>
      </c>
      <c r="BB19003" s="138">
        <f t="shared" ca="1" si="292"/>
        <v>1</v>
      </c>
    </row>
    <row r="19004" spans="52:54" ht="15.75" customHeight="1">
      <c r="AZ19004" s="138">
        <f t="shared" ca="1" si="290"/>
        <v>233000</v>
      </c>
      <c r="BA19004" s="138">
        <f t="shared" ca="1" si="291"/>
        <v>232999</v>
      </c>
      <c r="BB19004" s="138">
        <f t="shared" ca="1" si="292"/>
        <v>1</v>
      </c>
    </row>
    <row r="19005" spans="52:54" ht="15.75" customHeight="1">
      <c r="AZ19005" s="138">
        <f t="shared" ca="1" si="290"/>
        <v>168000</v>
      </c>
      <c r="BA19005" s="138">
        <f t="shared" ca="1" si="291"/>
        <v>167999</v>
      </c>
      <c r="BB19005" s="138">
        <f t="shared" ca="1" si="292"/>
        <v>1</v>
      </c>
    </row>
    <row r="19006" spans="52:54" ht="15.75" customHeight="1">
      <c r="AZ19006" s="138">
        <f t="shared" ca="1" si="290"/>
        <v>347000</v>
      </c>
      <c r="BA19006" s="138">
        <f t="shared" ca="1" si="291"/>
        <v>346999</v>
      </c>
      <c r="BB19006" s="138">
        <f t="shared" ca="1" si="292"/>
        <v>1</v>
      </c>
    </row>
    <row r="19007" spans="52:54" ht="15.75" customHeight="1">
      <c r="AZ19007" s="138">
        <f t="shared" ca="1" si="290"/>
        <v>147000</v>
      </c>
      <c r="BA19007" s="138">
        <f t="shared" ca="1" si="291"/>
        <v>146999</v>
      </c>
      <c r="BB19007" s="138">
        <f t="shared" ca="1" si="292"/>
        <v>1</v>
      </c>
    </row>
    <row r="19008" spans="52:54" ht="15.75" customHeight="1">
      <c r="AZ19008" s="138">
        <f t="shared" ca="1" si="290"/>
        <v>390000</v>
      </c>
      <c r="BA19008" s="138">
        <f t="shared" ca="1" si="291"/>
        <v>389999</v>
      </c>
      <c r="BB19008" s="138">
        <f t="shared" ca="1" si="292"/>
        <v>1</v>
      </c>
    </row>
    <row r="19009" spans="52:54" ht="15.75" customHeight="1">
      <c r="AZ19009" s="138">
        <f t="shared" ca="1" si="290"/>
        <v>157000</v>
      </c>
      <c r="BA19009" s="138">
        <f t="shared" ca="1" si="291"/>
        <v>156999</v>
      </c>
      <c r="BB19009" s="138">
        <f t="shared" ca="1" si="292"/>
        <v>1</v>
      </c>
    </row>
    <row r="19010" spans="52:54" ht="15.75" customHeight="1">
      <c r="AZ19010" s="138">
        <f t="shared" ca="1" si="290"/>
        <v>274000</v>
      </c>
      <c r="BA19010" s="138">
        <f t="shared" ca="1" si="291"/>
        <v>273999</v>
      </c>
      <c r="BB19010" s="138">
        <f t="shared" ca="1" si="292"/>
        <v>1</v>
      </c>
    </row>
    <row r="19011" spans="52:54" ht="15.75" customHeight="1">
      <c r="AZ19011" s="138">
        <f t="shared" ca="1" si="290"/>
        <v>267000</v>
      </c>
      <c r="BA19011" s="138">
        <f t="shared" ca="1" si="291"/>
        <v>266999</v>
      </c>
      <c r="BB19011" s="138">
        <f t="shared" ca="1" si="292"/>
        <v>1</v>
      </c>
    </row>
    <row r="19012" spans="52:54" ht="15.75" customHeight="1">
      <c r="AZ19012" s="138">
        <f t="shared" ca="1" si="290"/>
        <v>376000</v>
      </c>
      <c r="BA19012" s="138">
        <f t="shared" ca="1" si="291"/>
        <v>375999</v>
      </c>
      <c r="BB19012" s="138">
        <f t="shared" ca="1" si="292"/>
        <v>1</v>
      </c>
    </row>
    <row r="19013" spans="52:54" ht="15.75" customHeight="1">
      <c r="AZ19013" s="138">
        <f t="shared" ca="1" si="290"/>
        <v>203000</v>
      </c>
      <c r="BA19013" s="138">
        <f t="shared" ca="1" si="291"/>
        <v>202999</v>
      </c>
      <c r="BB19013" s="138">
        <f t="shared" ca="1" si="292"/>
        <v>1</v>
      </c>
    </row>
    <row r="19014" spans="52:54" ht="15.75" customHeight="1">
      <c r="AZ19014" s="138">
        <f t="shared" ca="1" si="290"/>
        <v>309000</v>
      </c>
      <c r="BA19014" s="138">
        <f t="shared" ca="1" si="291"/>
        <v>308999</v>
      </c>
      <c r="BB19014" s="138">
        <f t="shared" ca="1" si="292"/>
        <v>1</v>
      </c>
    </row>
    <row r="19015" spans="52:54" ht="15.75" customHeight="1">
      <c r="AZ19015" s="138">
        <f t="shared" ca="1" si="290"/>
        <v>140000</v>
      </c>
      <c r="BA19015" s="138">
        <f t="shared" ca="1" si="291"/>
        <v>139999</v>
      </c>
      <c r="BB19015" s="138">
        <f t="shared" ca="1" si="292"/>
        <v>1</v>
      </c>
    </row>
    <row r="19016" spans="52:54" ht="15.75" customHeight="1">
      <c r="AZ19016" s="138">
        <f t="shared" ca="1" si="290"/>
        <v>105000</v>
      </c>
      <c r="BA19016" s="138">
        <f t="shared" ca="1" si="291"/>
        <v>104999</v>
      </c>
      <c r="BB19016" s="138">
        <f t="shared" ca="1" si="292"/>
        <v>1</v>
      </c>
    </row>
    <row r="19017" spans="52:54" ht="15.75" customHeight="1">
      <c r="AZ19017" s="138">
        <f t="shared" ca="1" si="290"/>
        <v>248000</v>
      </c>
      <c r="BA19017" s="138">
        <f t="shared" ca="1" si="291"/>
        <v>247999</v>
      </c>
      <c r="BB19017" s="138">
        <f t="shared" ca="1" si="292"/>
        <v>1</v>
      </c>
    </row>
    <row r="19018" spans="52:54" ht="15.75" customHeight="1">
      <c r="AZ19018" s="138">
        <f t="shared" ca="1" si="290"/>
        <v>183000</v>
      </c>
      <c r="BA19018" s="138">
        <f t="shared" ca="1" si="291"/>
        <v>182999</v>
      </c>
      <c r="BB19018" s="138">
        <f t="shared" ca="1" si="292"/>
        <v>1</v>
      </c>
    </row>
    <row r="19019" spans="52:54" ht="15.75" customHeight="1">
      <c r="AZ19019" s="138">
        <f t="shared" ca="1" si="290"/>
        <v>138000</v>
      </c>
      <c r="BA19019" s="138">
        <f t="shared" ca="1" si="291"/>
        <v>137999</v>
      </c>
      <c r="BB19019" s="138">
        <f t="shared" ca="1" si="292"/>
        <v>1</v>
      </c>
    </row>
    <row r="19020" spans="52:54" ht="15.75" customHeight="1">
      <c r="AZ19020" s="138">
        <f t="shared" ca="1" si="290"/>
        <v>367000</v>
      </c>
      <c r="BA19020" s="138">
        <f t="shared" ca="1" si="291"/>
        <v>366999</v>
      </c>
      <c r="BB19020" s="138">
        <f t="shared" ca="1" si="292"/>
        <v>1</v>
      </c>
    </row>
    <row r="19021" spans="52:54" ht="15.75" customHeight="1">
      <c r="AZ19021" s="138">
        <f t="shared" ca="1" si="290"/>
        <v>102000</v>
      </c>
      <c r="BA19021" s="138">
        <f t="shared" ca="1" si="291"/>
        <v>101999</v>
      </c>
      <c r="BB19021" s="138">
        <f t="shared" ca="1" si="292"/>
        <v>1</v>
      </c>
    </row>
    <row r="19022" spans="52:54" ht="15.75" customHeight="1">
      <c r="AZ19022" s="138">
        <f t="shared" ca="1" si="290"/>
        <v>381000</v>
      </c>
      <c r="BA19022" s="138">
        <f t="shared" ca="1" si="291"/>
        <v>380999</v>
      </c>
      <c r="BB19022" s="138">
        <f t="shared" ca="1" si="292"/>
        <v>1</v>
      </c>
    </row>
    <row r="19023" spans="52:54" ht="15.75" customHeight="1">
      <c r="AZ19023" s="138">
        <f t="shared" ca="1" si="290"/>
        <v>257000</v>
      </c>
      <c r="BA19023" s="138">
        <f t="shared" ca="1" si="291"/>
        <v>256999</v>
      </c>
      <c r="BB19023" s="138">
        <f t="shared" ca="1" si="292"/>
        <v>1</v>
      </c>
    </row>
    <row r="19024" spans="52:54" ht="15.75" customHeight="1">
      <c r="AZ19024" s="138">
        <f t="shared" ca="1" si="290"/>
        <v>112000</v>
      </c>
      <c r="BA19024" s="138">
        <f t="shared" ca="1" si="291"/>
        <v>111999</v>
      </c>
      <c r="BB19024" s="138">
        <f t="shared" ca="1" si="292"/>
        <v>1</v>
      </c>
    </row>
    <row r="19025" spans="52:54" ht="15.75" customHeight="1">
      <c r="AZ19025" s="138">
        <f t="shared" ca="1" si="290"/>
        <v>116000</v>
      </c>
      <c r="BA19025" s="138">
        <f t="shared" ca="1" si="291"/>
        <v>115999</v>
      </c>
      <c r="BB19025" s="138">
        <f t="shared" ca="1" si="292"/>
        <v>1</v>
      </c>
    </row>
    <row r="19026" spans="52:54" ht="15.75" customHeight="1">
      <c r="AZ19026" s="138">
        <f t="shared" ca="1" si="290"/>
        <v>265000</v>
      </c>
      <c r="BA19026" s="138">
        <f t="shared" ca="1" si="291"/>
        <v>264999</v>
      </c>
      <c r="BB19026" s="138">
        <f t="shared" ca="1" si="292"/>
        <v>1</v>
      </c>
    </row>
    <row r="19027" spans="52:54" ht="15.75" customHeight="1">
      <c r="AZ19027" s="138">
        <f t="shared" ca="1" si="290"/>
        <v>150000</v>
      </c>
      <c r="BA19027" s="138">
        <f t="shared" ca="1" si="291"/>
        <v>149999</v>
      </c>
      <c r="BB19027" s="138">
        <f t="shared" ca="1" si="292"/>
        <v>1</v>
      </c>
    </row>
    <row r="19028" spans="52:54" ht="15.75" customHeight="1">
      <c r="AZ19028" s="138">
        <f t="shared" ca="1" si="290"/>
        <v>390000</v>
      </c>
      <c r="BA19028" s="138">
        <f t="shared" ca="1" si="291"/>
        <v>389999</v>
      </c>
      <c r="BB19028" s="138">
        <f t="shared" ca="1" si="292"/>
        <v>1</v>
      </c>
    </row>
    <row r="19029" spans="52:54" ht="15.75" customHeight="1">
      <c r="AZ19029" s="138">
        <f t="shared" ca="1" si="290"/>
        <v>318000</v>
      </c>
      <c r="BA19029" s="138">
        <f t="shared" ca="1" si="291"/>
        <v>317999</v>
      </c>
      <c r="BB19029" s="138">
        <f t="shared" ca="1" si="292"/>
        <v>1</v>
      </c>
    </row>
    <row r="19030" spans="52:54" ht="15.75" customHeight="1">
      <c r="AZ19030" s="138">
        <f t="shared" ca="1" si="290"/>
        <v>183000</v>
      </c>
      <c r="BA19030" s="138">
        <f t="shared" ca="1" si="291"/>
        <v>182999</v>
      </c>
      <c r="BB19030" s="138">
        <f t="shared" ca="1" si="292"/>
        <v>1</v>
      </c>
    </row>
    <row r="19031" spans="52:54" ht="15.75" customHeight="1">
      <c r="AZ19031" s="138">
        <f t="shared" ca="1" si="290"/>
        <v>306000</v>
      </c>
      <c r="BA19031" s="138">
        <f t="shared" ca="1" si="291"/>
        <v>305999</v>
      </c>
      <c r="BB19031" s="138">
        <f t="shared" ca="1" si="292"/>
        <v>1</v>
      </c>
    </row>
    <row r="19032" spans="52:54" ht="15.75" customHeight="1">
      <c r="AZ19032" s="138">
        <f t="shared" ca="1" si="290"/>
        <v>129000</v>
      </c>
      <c r="BA19032" s="138">
        <f t="shared" ca="1" si="291"/>
        <v>128999</v>
      </c>
      <c r="BB19032" s="138">
        <f t="shared" ca="1" si="292"/>
        <v>1</v>
      </c>
    </row>
    <row r="19033" spans="52:54" ht="15.75" customHeight="1">
      <c r="AZ19033" s="138">
        <f t="shared" ca="1" si="290"/>
        <v>241000</v>
      </c>
      <c r="BA19033" s="138">
        <f t="shared" ca="1" si="291"/>
        <v>240999</v>
      </c>
      <c r="BB19033" s="138">
        <f t="shared" ca="1" si="292"/>
        <v>1</v>
      </c>
    </row>
    <row r="19034" spans="52:54" ht="15.75" customHeight="1">
      <c r="AZ19034" s="138">
        <f t="shared" ca="1" si="290"/>
        <v>143000</v>
      </c>
      <c r="BA19034" s="138">
        <f t="shared" ca="1" si="291"/>
        <v>142999</v>
      </c>
      <c r="BB19034" s="138">
        <f t="shared" ca="1" si="292"/>
        <v>1</v>
      </c>
    </row>
    <row r="19035" spans="52:54" ht="15.75" customHeight="1">
      <c r="AZ19035" s="138">
        <f t="shared" ca="1" si="290"/>
        <v>260000</v>
      </c>
      <c r="BA19035" s="138">
        <f t="shared" ca="1" si="291"/>
        <v>259999</v>
      </c>
      <c r="BB19035" s="138">
        <f t="shared" ca="1" si="292"/>
        <v>1</v>
      </c>
    </row>
    <row r="19036" spans="52:54" ht="15.75" customHeight="1">
      <c r="AZ19036" s="138">
        <f t="shared" ca="1" si="290"/>
        <v>249000</v>
      </c>
      <c r="BA19036" s="138">
        <f t="shared" ca="1" si="291"/>
        <v>248999</v>
      </c>
      <c r="BB19036" s="138">
        <f t="shared" ca="1" si="292"/>
        <v>1</v>
      </c>
    </row>
    <row r="19037" spans="52:54" ht="15.75" customHeight="1">
      <c r="AZ19037" s="138">
        <f t="shared" ca="1" si="290"/>
        <v>344000</v>
      </c>
      <c r="BA19037" s="138">
        <f t="shared" ca="1" si="291"/>
        <v>343999</v>
      </c>
      <c r="BB19037" s="138">
        <f t="shared" ca="1" si="292"/>
        <v>1</v>
      </c>
    </row>
    <row r="19038" spans="52:54" ht="15.75" customHeight="1">
      <c r="AZ19038" s="138">
        <f t="shared" ca="1" si="290"/>
        <v>334000</v>
      </c>
      <c r="BA19038" s="138">
        <f t="shared" ca="1" si="291"/>
        <v>333999</v>
      </c>
      <c r="BB19038" s="138">
        <f t="shared" ca="1" si="292"/>
        <v>1</v>
      </c>
    </row>
    <row r="19039" spans="52:54" ht="15.75" customHeight="1">
      <c r="AZ19039" s="138">
        <f t="shared" ca="1" si="290"/>
        <v>255000</v>
      </c>
      <c r="BA19039" s="138">
        <f t="shared" ca="1" si="291"/>
        <v>254999</v>
      </c>
      <c r="BB19039" s="138">
        <f t="shared" ca="1" si="292"/>
        <v>1</v>
      </c>
    </row>
    <row r="19040" spans="52:54" ht="15.75" customHeight="1">
      <c r="AZ19040" s="138">
        <f t="shared" ca="1" si="290"/>
        <v>184000</v>
      </c>
      <c r="BA19040" s="138">
        <f t="shared" ca="1" si="291"/>
        <v>183999</v>
      </c>
      <c r="BB19040" s="138">
        <f t="shared" ca="1" si="292"/>
        <v>1</v>
      </c>
    </row>
    <row r="19041" spans="52:54" ht="15.75" customHeight="1">
      <c r="AZ19041" s="138">
        <f t="shared" ca="1" si="290"/>
        <v>125000</v>
      </c>
      <c r="BA19041" s="138">
        <f t="shared" ca="1" si="291"/>
        <v>124999</v>
      </c>
      <c r="BB19041" s="138">
        <f t="shared" ca="1" si="292"/>
        <v>1</v>
      </c>
    </row>
    <row r="19042" spans="52:54" ht="15.75" customHeight="1">
      <c r="AZ19042" s="138">
        <f t="shared" ca="1" si="290"/>
        <v>165000</v>
      </c>
      <c r="BA19042" s="138">
        <f t="shared" ca="1" si="291"/>
        <v>164999</v>
      </c>
      <c r="BB19042" s="138">
        <f t="shared" ca="1" si="292"/>
        <v>1</v>
      </c>
    </row>
    <row r="19043" spans="52:54" ht="15.75" customHeight="1">
      <c r="AZ19043" s="138">
        <f t="shared" ca="1" si="290"/>
        <v>160000</v>
      </c>
      <c r="BA19043" s="138">
        <f t="shared" ca="1" si="291"/>
        <v>159999</v>
      </c>
      <c r="BB19043" s="138">
        <f t="shared" ca="1" si="292"/>
        <v>1</v>
      </c>
    </row>
    <row r="19044" spans="52:54" ht="15.75" customHeight="1">
      <c r="AZ19044" s="138">
        <f t="shared" ca="1" si="290"/>
        <v>177000</v>
      </c>
      <c r="BA19044" s="138">
        <f t="shared" ca="1" si="291"/>
        <v>176999</v>
      </c>
      <c r="BB19044" s="138">
        <f t="shared" ca="1" si="292"/>
        <v>1</v>
      </c>
    </row>
    <row r="19045" spans="52:54" ht="15.75" customHeight="1">
      <c r="AZ19045" s="138">
        <f t="shared" ca="1" si="290"/>
        <v>235000</v>
      </c>
      <c r="BA19045" s="138">
        <f t="shared" ca="1" si="291"/>
        <v>234999</v>
      </c>
      <c r="BB19045" s="138">
        <f t="shared" ca="1" si="292"/>
        <v>1</v>
      </c>
    </row>
    <row r="19046" spans="52:54" ht="15.75" customHeight="1">
      <c r="AZ19046" s="138">
        <f t="shared" ca="1" si="290"/>
        <v>306000</v>
      </c>
      <c r="BA19046" s="138">
        <f t="shared" ca="1" si="291"/>
        <v>305999</v>
      </c>
      <c r="BB19046" s="138">
        <f t="shared" ca="1" si="292"/>
        <v>1</v>
      </c>
    </row>
    <row r="19047" spans="52:54" ht="15.75" customHeight="1">
      <c r="AZ19047" s="138">
        <f t="shared" ca="1" si="290"/>
        <v>124000</v>
      </c>
      <c r="BA19047" s="138">
        <f t="shared" ca="1" si="291"/>
        <v>123999</v>
      </c>
      <c r="BB19047" s="138">
        <f t="shared" ca="1" si="292"/>
        <v>1</v>
      </c>
    </row>
    <row r="19048" spans="52:54" ht="15.75" customHeight="1">
      <c r="AZ19048" s="138">
        <f t="shared" ca="1" si="290"/>
        <v>186000</v>
      </c>
      <c r="BA19048" s="138">
        <f t="shared" ca="1" si="291"/>
        <v>185999</v>
      </c>
      <c r="BB19048" s="138">
        <f t="shared" ca="1" si="292"/>
        <v>1</v>
      </c>
    </row>
    <row r="19049" spans="52:54" ht="15.75" customHeight="1">
      <c r="AZ19049" s="138">
        <f t="shared" ca="1" si="290"/>
        <v>167000</v>
      </c>
      <c r="BA19049" s="138">
        <f t="shared" ca="1" si="291"/>
        <v>166999</v>
      </c>
      <c r="BB19049" s="138">
        <f t="shared" ca="1" si="292"/>
        <v>1</v>
      </c>
    </row>
    <row r="19050" spans="52:54" ht="15.75" customHeight="1">
      <c r="AZ19050" s="138">
        <f t="shared" ca="1" si="290"/>
        <v>268000</v>
      </c>
      <c r="BA19050" s="138">
        <f t="shared" ca="1" si="291"/>
        <v>267999</v>
      </c>
      <c r="BB19050" s="138">
        <f t="shared" ca="1" si="292"/>
        <v>1</v>
      </c>
    </row>
    <row r="19051" spans="52:54" ht="15.75" customHeight="1">
      <c r="AZ19051" s="138">
        <f t="shared" ca="1" si="290"/>
        <v>267000</v>
      </c>
      <c r="BA19051" s="138">
        <f t="shared" ca="1" si="291"/>
        <v>266999</v>
      </c>
      <c r="BB19051" s="138">
        <f t="shared" ca="1" si="292"/>
        <v>1</v>
      </c>
    </row>
    <row r="19052" spans="52:54" ht="15.75" customHeight="1">
      <c r="AZ19052" s="138">
        <f t="shared" ca="1" si="290"/>
        <v>162000</v>
      </c>
      <c r="BA19052" s="138">
        <f t="shared" ca="1" si="291"/>
        <v>161999</v>
      </c>
      <c r="BB19052" s="138">
        <f t="shared" ca="1" si="292"/>
        <v>1</v>
      </c>
    </row>
    <row r="19053" spans="52:54" ht="15.75" customHeight="1">
      <c r="AZ19053" s="138">
        <f t="shared" ca="1" si="290"/>
        <v>263000</v>
      </c>
      <c r="BA19053" s="138">
        <f t="shared" ca="1" si="291"/>
        <v>262999</v>
      </c>
      <c r="BB19053" s="138">
        <f t="shared" ca="1" si="292"/>
        <v>1</v>
      </c>
    </row>
    <row r="19054" spans="52:54" ht="15.75" customHeight="1">
      <c r="AZ19054" s="138">
        <f t="shared" ca="1" si="290"/>
        <v>294000</v>
      </c>
      <c r="BA19054" s="138">
        <f t="shared" ca="1" si="291"/>
        <v>293999</v>
      </c>
      <c r="BB19054" s="138">
        <f t="shared" ca="1" si="292"/>
        <v>1</v>
      </c>
    </row>
    <row r="19055" spans="52:54" ht="15.75" customHeight="1">
      <c r="AZ19055" s="138">
        <f t="shared" ca="1" si="290"/>
        <v>324000</v>
      </c>
      <c r="BA19055" s="138">
        <f t="shared" ca="1" si="291"/>
        <v>323999</v>
      </c>
      <c r="BB19055" s="138">
        <f t="shared" ca="1" si="292"/>
        <v>1</v>
      </c>
    </row>
    <row r="19056" spans="52:54" ht="15.75" customHeight="1">
      <c r="AZ19056" s="138">
        <f t="shared" ca="1" si="290"/>
        <v>203000</v>
      </c>
      <c r="BA19056" s="138">
        <f t="shared" ca="1" si="291"/>
        <v>202999</v>
      </c>
      <c r="BB19056" s="138">
        <f t="shared" ca="1" si="292"/>
        <v>1</v>
      </c>
    </row>
    <row r="19057" spans="52:54" ht="15.75" customHeight="1">
      <c r="AZ19057" s="138">
        <f t="shared" ca="1" si="290"/>
        <v>230000</v>
      </c>
      <c r="BA19057" s="138">
        <f t="shared" ca="1" si="291"/>
        <v>229999</v>
      </c>
      <c r="BB19057" s="138">
        <f t="shared" ca="1" si="292"/>
        <v>1</v>
      </c>
    </row>
    <row r="19058" spans="52:54" ht="15.75" customHeight="1">
      <c r="AZ19058" s="138">
        <f t="shared" ca="1" si="290"/>
        <v>162000</v>
      </c>
      <c r="BA19058" s="138">
        <f t="shared" ca="1" si="291"/>
        <v>161999</v>
      </c>
      <c r="BB19058" s="138">
        <f t="shared" ca="1" si="292"/>
        <v>1</v>
      </c>
    </row>
    <row r="19059" spans="52:54" ht="15.75" customHeight="1">
      <c r="AZ19059" s="138">
        <f t="shared" ca="1" si="290"/>
        <v>113000</v>
      </c>
      <c r="BA19059" s="138">
        <f t="shared" ca="1" si="291"/>
        <v>112999</v>
      </c>
      <c r="BB19059" s="138">
        <f t="shared" ca="1" si="292"/>
        <v>1</v>
      </c>
    </row>
    <row r="19060" spans="52:54" ht="15.75" customHeight="1">
      <c r="AZ19060" s="138">
        <f t="shared" ca="1" si="290"/>
        <v>348000</v>
      </c>
      <c r="BA19060" s="138">
        <f t="shared" ca="1" si="291"/>
        <v>347999</v>
      </c>
      <c r="BB19060" s="138">
        <f t="shared" ca="1" si="292"/>
        <v>1</v>
      </c>
    </row>
    <row r="19061" spans="52:54" ht="15.75" customHeight="1">
      <c r="AZ19061" s="138">
        <f t="shared" ca="1" si="290"/>
        <v>204000</v>
      </c>
      <c r="BA19061" s="138">
        <f t="shared" ca="1" si="291"/>
        <v>203999</v>
      </c>
      <c r="BB19061" s="138">
        <f t="shared" ca="1" si="292"/>
        <v>1</v>
      </c>
    </row>
    <row r="19062" spans="52:54" ht="15.75" customHeight="1">
      <c r="AZ19062" s="138">
        <f t="shared" ca="1" si="290"/>
        <v>391000</v>
      </c>
      <c r="BA19062" s="138">
        <f t="shared" ca="1" si="291"/>
        <v>390999</v>
      </c>
      <c r="BB19062" s="138">
        <f t="shared" ca="1" si="292"/>
        <v>1</v>
      </c>
    </row>
    <row r="19063" spans="52:54" ht="15.75" customHeight="1">
      <c r="AZ19063" s="138">
        <f t="shared" ca="1" si="290"/>
        <v>299000</v>
      </c>
      <c r="BA19063" s="138">
        <f t="shared" ca="1" si="291"/>
        <v>298999</v>
      </c>
      <c r="BB19063" s="138">
        <f t="shared" ca="1" si="292"/>
        <v>1</v>
      </c>
    </row>
    <row r="19064" spans="52:54" ht="15.75" customHeight="1">
      <c r="AZ19064" s="138">
        <f t="shared" ca="1" si="290"/>
        <v>152000</v>
      </c>
      <c r="BA19064" s="138">
        <f t="shared" ca="1" si="291"/>
        <v>151999</v>
      </c>
      <c r="BB19064" s="138">
        <f t="shared" ca="1" si="292"/>
        <v>1</v>
      </c>
    </row>
    <row r="19065" spans="52:54" ht="15.75" customHeight="1">
      <c r="AZ19065" s="138">
        <f t="shared" ca="1" si="290"/>
        <v>231000</v>
      </c>
      <c r="BA19065" s="138">
        <f t="shared" ca="1" si="291"/>
        <v>230999</v>
      </c>
      <c r="BB19065" s="138">
        <f t="shared" ca="1" si="292"/>
        <v>1</v>
      </c>
    </row>
    <row r="19066" spans="52:54" ht="15.75" customHeight="1">
      <c r="AZ19066" s="138">
        <f t="shared" ca="1" si="290"/>
        <v>349000</v>
      </c>
      <c r="BA19066" s="138">
        <f t="shared" ca="1" si="291"/>
        <v>348999</v>
      </c>
      <c r="BB19066" s="138">
        <f t="shared" ca="1" si="292"/>
        <v>1</v>
      </c>
    </row>
    <row r="19067" spans="52:54" ht="15.75" customHeight="1">
      <c r="AZ19067" s="138">
        <f t="shared" ca="1" si="290"/>
        <v>238000</v>
      </c>
      <c r="BA19067" s="138">
        <f t="shared" ca="1" si="291"/>
        <v>237999</v>
      </c>
      <c r="BB19067" s="138">
        <f t="shared" ca="1" si="292"/>
        <v>1</v>
      </c>
    </row>
    <row r="19068" spans="52:54" ht="15.75" customHeight="1">
      <c r="AZ19068" s="138">
        <f t="shared" ca="1" si="290"/>
        <v>102000</v>
      </c>
      <c r="BA19068" s="138">
        <f t="shared" ca="1" si="291"/>
        <v>101999</v>
      </c>
      <c r="BB19068" s="138">
        <f t="shared" ca="1" si="292"/>
        <v>1</v>
      </c>
    </row>
    <row r="19069" spans="52:54" ht="15.75" customHeight="1">
      <c r="AZ19069" s="138">
        <f t="shared" ca="1" si="290"/>
        <v>185000</v>
      </c>
      <c r="BA19069" s="138">
        <f t="shared" ca="1" si="291"/>
        <v>184999</v>
      </c>
      <c r="BB19069" s="138">
        <f t="shared" ca="1" si="292"/>
        <v>1</v>
      </c>
    </row>
    <row r="19070" spans="52:54" ht="15.75" customHeight="1">
      <c r="AZ19070" s="138">
        <f t="shared" ca="1" si="290"/>
        <v>215000</v>
      </c>
      <c r="BA19070" s="138">
        <f t="shared" ca="1" si="291"/>
        <v>214999</v>
      </c>
      <c r="BB19070" s="138">
        <f t="shared" ca="1" si="292"/>
        <v>1</v>
      </c>
    </row>
    <row r="19071" spans="52:54" ht="15.75" customHeight="1">
      <c r="AZ19071" s="138">
        <f t="shared" ca="1" si="290"/>
        <v>255000</v>
      </c>
      <c r="BA19071" s="138">
        <f t="shared" ca="1" si="291"/>
        <v>254999</v>
      </c>
      <c r="BB19071" s="138">
        <f t="shared" ca="1" si="292"/>
        <v>1</v>
      </c>
    </row>
    <row r="19072" spans="52:54" ht="15.75" customHeight="1">
      <c r="AZ19072" s="138">
        <f t="shared" ca="1" si="290"/>
        <v>107000</v>
      </c>
      <c r="BA19072" s="138">
        <f t="shared" ca="1" si="291"/>
        <v>106999</v>
      </c>
      <c r="BB19072" s="138">
        <f t="shared" ca="1" si="292"/>
        <v>1</v>
      </c>
    </row>
    <row r="19073" spans="52:54" ht="15.75" customHeight="1">
      <c r="AZ19073" s="138">
        <f t="shared" ca="1" si="290"/>
        <v>106000</v>
      </c>
      <c r="BA19073" s="138">
        <f t="shared" ca="1" si="291"/>
        <v>105999</v>
      </c>
      <c r="BB19073" s="138">
        <f t="shared" ca="1" si="292"/>
        <v>1</v>
      </c>
    </row>
    <row r="19074" spans="52:54" ht="15.75" customHeight="1">
      <c r="AZ19074" s="138">
        <f t="shared" ca="1" si="290"/>
        <v>362000</v>
      </c>
      <c r="BA19074" s="138">
        <f t="shared" ca="1" si="291"/>
        <v>361999</v>
      </c>
      <c r="BB19074" s="138">
        <f t="shared" ca="1" si="292"/>
        <v>1</v>
      </c>
    </row>
    <row r="19075" spans="52:54" ht="15.75" customHeight="1">
      <c r="AZ19075" s="138">
        <f t="shared" ca="1" si="290"/>
        <v>229000</v>
      </c>
      <c r="BA19075" s="138">
        <f t="shared" ca="1" si="291"/>
        <v>228999</v>
      </c>
      <c r="BB19075" s="138">
        <f t="shared" ca="1" si="292"/>
        <v>1</v>
      </c>
    </row>
    <row r="19076" spans="52:54" ht="15.75" customHeight="1">
      <c r="AZ19076" s="138">
        <f t="shared" ca="1" si="290"/>
        <v>247000</v>
      </c>
      <c r="BA19076" s="138">
        <f t="shared" ca="1" si="291"/>
        <v>246999</v>
      </c>
      <c r="BB19076" s="138">
        <f t="shared" ca="1" si="292"/>
        <v>1</v>
      </c>
    </row>
    <row r="19077" spans="52:54" ht="15.75" customHeight="1">
      <c r="AZ19077" s="138">
        <f t="shared" ca="1" si="290"/>
        <v>204000</v>
      </c>
      <c r="BA19077" s="138">
        <f t="shared" ca="1" si="291"/>
        <v>203999</v>
      </c>
      <c r="BB19077" s="138">
        <f t="shared" ca="1" si="292"/>
        <v>1</v>
      </c>
    </row>
    <row r="19078" spans="52:54" ht="15.75" customHeight="1">
      <c r="AZ19078" s="138">
        <f t="shared" ca="1" si="290"/>
        <v>226000</v>
      </c>
      <c r="BA19078" s="138">
        <f t="shared" ca="1" si="291"/>
        <v>225999</v>
      </c>
      <c r="BB19078" s="138">
        <f t="shared" ca="1" si="292"/>
        <v>1</v>
      </c>
    </row>
    <row r="19079" spans="52:54" ht="15.75" customHeight="1">
      <c r="AZ19079" s="138">
        <f t="shared" ca="1" si="290"/>
        <v>142000</v>
      </c>
      <c r="BA19079" s="138">
        <f t="shared" ca="1" si="291"/>
        <v>141999</v>
      </c>
      <c r="BB19079" s="138">
        <f t="shared" ca="1" si="292"/>
        <v>1</v>
      </c>
    </row>
    <row r="19080" spans="52:54" ht="15.75" customHeight="1">
      <c r="AZ19080" s="138">
        <f t="shared" ca="1" si="290"/>
        <v>239000</v>
      </c>
      <c r="BA19080" s="138">
        <f t="shared" ca="1" si="291"/>
        <v>238999</v>
      </c>
      <c r="BB19080" s="138">
        <f t="shared" ca="1" si="292"/>
        <v>1</v>
      </c>
    </row>
    <row r="19081" spans="52:54" ht="15.75" customHeight="1">
      <c r="AZ19081" s="138">
        <f t="shared" ca="1" si="290"/>
        <v>131000</v>
      </c>
      <c r="BA19081" s="138">
        <f t="shared" ca="1" si="291"/>
        <v>130999</v>
      </c>
      <c r="BB19081" s="138">
        <f t="shared" ca="1" si="292"/>
        <v>1</v>
      </c>
    </row>
    <row r="19082" spans="52:54" ht="15.75" customHeight="1">
      <c r="AZ19082" s="138">
        <f t="shared" ca="1" si="290"/>
        <v>336000</v>
      </c>
      <c r="BA19082" s="138">
        <f t="shared" ca="1" si="291"/>
        <v>335999</v>
      </c>
      <c r="BB19082" s="138">
        <f t="shared" ca="1" si="292"/>
        <v>1</v>
      </c>
    </row>
    <row r="19083" spans="52:54" ht="15.75" customHeight="1">
      <c r="AZ19083" s="138">
        <f t="shared" ca="1" si="290"/>
        <v>218000</v>
      </c>
      <c r="BA19083" s="138">
        <f t="shared" ca="1" si="291"/>
        <v>217999</v>
      </c>
      <c r="BB19083" s="138">
        <f t="shared" ca="1" si="292"/>
        <v>1</v>
      </c>
    </row>
    <row r="19084" spans="52:54" ht="15.75" customHeight="1">
      <c r="AZ19084" s="138">
        <f t="shared" ca="1" si="290"/>
        <v>116000</v>
      </c>
      <c r="BA19084" s="138">
        <f t="shared" ca="1" si="291"/>
        <v>115999</v>
      </c>
      <c r="BB19084" s="138">
        <f t="shared" ca="1" si="292"/>
        <v>1</v>
      </c>
    </row>
    <row r="19085" spans="52:54" ht="15.75" customHeight="1">
      <c r="AZ19085" s="138">
        <f t="shared" ca="1" si="290"/>
        <v>379000</v>
      </c>
      <c r="BA19085" s="138">
        <f t="shared" ca="1" si="291"/>
        <v>378999</v>
      </c>
      <c r="BB19085" s="138">
        <f t="shared" ca="1" si="292"/>
        <v>1</v>
      </c>
    </row>
    <row r="19086" spans="52:54" ht="15.75" customHeight="1">
      <c r="AZ19086" s="138">
        <f t="shared" ca="1" si="290"/>
        <v>133000</v>
      </c>
      <c r="BA19086" s="138">
        <f t="shared" ca="1" si="291"/>
        <v>132999</v>
      </c>
      <c r="BB19086" s="138">
        <f t="shared" ca="1" si="292"/>
        <v>1</v>
      </c>
    </row>
    <row r="19087" spans="52:54" ht="15.75" customHeight="1">
      <c r="AZ19087" s="138">
        <f t="shared" ca="1" si="290"/>
        <v>228000</v>
      </c>
      <c r="BA19087" s="138">
        <f t="shared" ca="1" si="291"/>
        <v>227999</v>
      </c>
      <c r="BB19087" s="138">
        <f t="shared" ca="1" si="292"/>
        <v>1</v>
      </c>
    </row>
    <row r="19088" spans="52:54" ht="15.75" customHeight="1">
      <c r="AZ19088" s="138">
        <f t="shared" ca="1" si="290"/>
        <v>333000</v>
      </c>
      <c r="BA19088" s="138">
        <f t="shared" ca="1" si="291"/>
        <v>332999</v>
      </c>
      <c r="BB19088" s="138">
        <f t="shared" ca="1" si="292"/>
        <v>1</v>
      </c>
    </row>
    <row r="19089" spans="52:54" ht="15.75" customHeight="1">
      <c r="AZ19089" s="138">
        <f t="shared" ca="1" si="290"/>
        <v>378000</v>
      </c>
      <c r="BA19089" s="138">
        <f t="shared" ca="1" si="291"/>
        <v>377999</v>
      </c>
      <c r="BB19089" s="138">
        <f t="shared" ca="1" si="292"/>
        <v>1</v>
      </c>
    </row>
    <row r="19090" spans="52:54" ht="15.75" customHeight="1">
      <c r="AZ19090" s="138">
        <f t="shared" ca="1" si="290"/>
        <v>353000</v>
      </c>
      <c r="BA19090" s="138">
        <f t="shared" ca="1" si="291"/>
        <v>352999</v>
      </c>
      <c r="BB19090" s="138">
        <f t="shared" ca="1" si="292"/>
        <v>1</v>
      </c>
    </row>
    <row r="19091" spans="52:54" ht="15.75" customHeight="1">
      <c r="AZ19091" s="138">
        <f t="shared" ca="1" si="290"/>
        <v>220000</v>
      </c>
      <c r="BA19091" s="138">
        <f t="shared" ca="1" si="291"/>
        <v>219999</v>
      </c>
      <c r="BB19091" s="138">
        <f t="shared" ca="1" si="292"/>
        <v>1</v>
      </c>
    </row>
    <row r="19092" spans="52:54" ht="15.75" customHeight="1">
      <c r="AZ19092" s="138">
        <f t="shared" ca="1" si="290"/>
        <v>271000</v>
      </c>
      <c r="BA19092" s="138">
        <f t="shared" ca="1" si="291"/>
        <v>270999</v>
      </c>
      <c r="BB19092" s="138">
        <f t="shared" ca="1" si="292"/>
        <v>1</v>
      </c>
    </row>
    <row r="19093" spans="52:54" ht="15.75" customHeight="1">
      <c r="AZ19093" s="138">
        <f t="shared" ca="1" si="290"/>
        <v>290000</v>
      </c>
      <c r="BA19093" s="138">
        <f t="shared" ca="1" si="291"/>
        <v>289999</v>
      </c>
      <c r="BB19093" s="138">
        <f t="shared" ca="1" si="292"/>
        <v>1</v>
      </c>
    </row>
    <row r="19094" spans="52:54" ht="15.75" customHeight="1">
      <c r="AZ19094" s="138">
        <f t="shared" ca="1" si="290"/>
        <v>112000</v>
      </c>
      <c r="BA19094" s="138">
        <f t="shared" ca="1" si="291"/>
        <v>111999</v>
      </c>
      <c r="BB19094" s="138">
        <f t="shared" ca="1" si="292"/>
        <v>1</v>
      </c>
    </row>
    <row r="19095" spans="52:54" ht="15.75" customHeight="1">
      <c r="AZ19095" s="138">
        <f t="shared" ca="1" si="290"/>
        <v>240000</v>
      </c>
      <c r="BA19095" s="138">
        <f t="shared" ca="1" si="291"/>
        <v>239999</v>
      </c>
      <c r="BB19095" s="138">
        <f t="shared" ca="1" si="292"/>
        <v>1</v>
      </c>
    </row>
    <row r="19096" spans="52:54" ht="15.75" customHeight="1">
      <c r="AZ19096" s="138">
        <f t="shared" ca="1" si="290"/>
        <v>127000</v>
      </c>
      <c r="BA19096" s="138">
        <f t="shared" ca="1" si="291"/>
        <v>126999</v>
      </c>
      <c r="BB19096" s="138">
        <f t="shared" ca="1" si="292"/>
        <v>1</v>
      </c>
    </row>
    <row r="19097" spans="52:54" ht="15.75" customHeight="1">
      <c r="AZ19097" s="138">
        <f t="shared" ca="1" si="290"/>
        <v>184000</v>
      </c>
      <c r="BA19097" s="138">
        <f t="shared" ca="1" si="291"/>
        <v>183999</v>
      </c>
      <c r="BB19097" s="138">
        <f t="shared" ca="1" si="292"/>
        <v>1</v>
      </c>
    </row>
    <row r="19098" spans="52:54" ht="15.75" customHeight="1">
      <c r="AZ19098" s="138">
        <f t="shared" ca="1" si="290"/>
        <v>166000</v>
      </c>
      <c r="BA19098" s="138">
        <f t="shared" ca="1" si="291"/>
        <v>165999</v>
      </c>
      <c r="BB19098" s="138">
        <f t="shared" ca="1" si="292"/>
        <v>1</v>
      </c>
    </row>
    <row r="19099" spans="52:54" ht="15.75" customHeight="1">
      <c r="AZ19099" s="138">
        <f t="shared" ca="1" si="290"/>
        <v>234000</v>
      </c>
      <c r="BA19099" s="138">
        <f t="shared" ca="1" si="291"/>
        <v>233999</v>
      </c>
      <c r="BB19099" s="138">
        <f t="shared" ca="1" si="292"/>
        <v>1</v>
      </c>
    </row>
    <row r="19100" spans="52:54" ht="15.75" customHeight="1">
      <c r="AZ19100" s="138">
        <f t="shared" ca="1" si="290"/>
        <v>114000</v>
      </c>
      <c r="BA19100" s="138">
        <f t="shared" ca="1" si="291"/>
        <v>113999</v>
      </c>
      <c r="BB19100" s="138">
        <f t="shared" ca="1" si="292"/>
        <v>1</v>
      </c>
    </row>
    <row r="19101" spans="52:54" ht="15.75" customHeight="1">
      <c r="AZ19101" s="138">
        <f t="shared" ca="1" si="290"/>
        <v>144000</v>
      </c>
      <c r="BA19101" s="138">
        <f t="shared" ca="1" si="291"/>
        <v>143999</v>
      </c>
      <c r="BB19101" s="138">
        <f t="shared" ca="1" si="292"/>
        <v>1</v>
      </c>
    </row>
    <row r="19102" spans="52:54" ht="15.75" customHeight="1">
      <c r="AZ19102" s="138">
        <f t="shared" ca="1" si="290"/>
        <v>375000</v>
      </c>
      <c r="BA19102" s="138">
        <f t="shared" ca="1" si="291"/>
        <v>374999</v>
      </c>
      <c r="BB19102" s="138">
        <f t="shared" ca="1" si="292"/>
        <v>1</v>
      </c>
    </row>
    <row r="19103" spans="52:54" ht="15.75" customHeight="1">
      <c r="AZ19103" s="138">
        <f t="shared" ca="1" si="290"/>
        <v>129000</v>
      </c>
      <c r="BA19103" s="138">
        <f t="shared" ca="1" si="291"/>
        <v>128999</v>
      </c>
      <c r="BB19103" s="138">
        <f t="shared" ca="1" si="292"/>
        <v>1</v>
      </c>
    </row>
    <row r="19104" spans="52:54" ht="15.75" customHeight="1">
      <c r="AZ19104" s="138">
        <f t="shared" ca="1" si="290"/>
        <v>179000</v>
      </c>
      <c r="BA19104" s="138">
        <f t="shared" ca="1" si="291"/>
        <v>178999</v>
      </c>
      <c r="BB19104" s="138">
        <f t="shared" ca="1" si="292"/>
        <v>1</v>
      </c>
    </row>
    <row r="19105" spans="52:54" ht="15.75" customHeight="1">
      <c r="AZ19105" s="138">
        <f t="shared" ca="1" si="290"/>
        <v>256000</v>
      </c>
      <c r="BA19105" s="138">
        <f t="shared" ca="1" si="291"/>
        <v>255999</v>
      </c>
      <c r="BB19105" s="138">
        <f t="shared" ca="1" si="292"/>
        <v>1</v>
      </c>
    </row>
    <row r="19106" spans="52:54" ht="15.75" customHeight="1">
      <c r="AZ19106" s="138">
        <f t="shared" ca="1" si="290"/>
        <v>185000</v>
      </c>
      <c r="BA19106" s="138">
        <f t="shared" ca="1" si="291"/>
        <v>184999</v>
      </c>
      <c r="BB19106" s="138">
        <f t="shared" ca="1" si="292"/>
        <v>1</v>
      </c>
    </row>
    <row r="19107" spans="52:54" ht="15.75" customHeight="1">
      <c r="AZ19107" s="138">
        <f t="shared" ca="1" si="290"/>
        <v>149000</v>
      </c>
      <c r="BA19107" s="138">
        <f t="shared" ca="1" si="291"/>
        <v>148999</v>
      </c>
      <c r="BB19107" s="138">
        <f t="shared" ca="1" si="292"/>
        <v>1</v>
      </c>
    </row>
    <row r="19108" spans="52:54" ht="15.75" customHeight="1">
      <c r="AZ19108" s="138">
        <f t="shared" ca="1" si="290"/>
        <v>355000</v>
      </c>
      <c r="BA19108" s="138">
        <f t="shared" ca="1" si="291"/>
        <v>354999</v>
      </c>
      <c r="BB19108" s="138">
        <f t="shared" ca="1" si="292"/>
        <v>1</v>
      </c>
    </row>
    <row r="19109" spans="52:54" ht="15.75" customHeight="1">
      <c r="AZ19109" s="138">
        <f t="shared" ca="1" si="290"/>
        <v>365000</v>
      </c>
      <c r="BA19109" s="138">
        <f t="shared" ca="1" si="291"/>
        <v>364999</v>
      </c>
      <c r="BB19109" s="138">
        <f t="shared" ca="1" si="292"/>
        <v>1</v>
      </c>
    </row>
    <row r="19110" spans="52:54" ht="15.75" customHeight="1">
      <c r="AZ19110" s="138">
        <f t="shared" ca="1" si="290"/>
        <v>399000</v>
      </c>
      <c r="BA19110" s="138">
        <f t="shared" ca="1" si="291"/>
        <v>398999</v>
      </c>
      <c r="BB19110" s="138">
        <f t="shared" ca="1" si="292"/>
        <v>1</v>
      </c>
    </row>
    <row r="19111" spans="52:54" ht="15.75" customHeight="1">
      <c r="AZ19111" s="138">
        <f t="shared" ca="1" si="290"/>
        <v>226000</v>
      </c>
      <c r="BA19111" s="138">
        <f t="shared" ca="1" si="291"/>
        <v>225999</v>
      </c>
      <c r="BB19111" s="138">
        <f t="shared" ca="1" si="292"/>
        <v>1</v>
      </c>
    </row>
    <row r="19112" spans="52:54" ht="15.75" customHeight="1">
      <c r="AZ19112" s="138">
        <f t="shared" ca="1" si="290"/>
        <v>213000</v>
      </c>
      <c r="BA19112" s="138">
        <f t="shared" ca="1" si="291"/>
        <v>212999</v>
      </c>
      <c r="BB19112" s="138">
        <f t="shared" ca="1" si="292"/>
        <v>1</v>
      </c>
    </row>
    <row r="19113" spans="52:54" ht="15.75" customHeight="1">
      <c r="AZ19113" s="138">
        <f t="shared" ca="1" si="290"/>
        <v>220000</v>
      </c>
      <c r="BA19113" s="138">
        <f t="shared" ca="1" si="291"/>
        <v>219999</v>
      </c>
      <c r="BB19113" s="138">
        <f t="shared" ca="1" si="292"/>
        <v>1</v>
      </c>
    </row>
    <row r="19114" spans="52:54" ht="15.75" customHeight="1">
      <c r="AZ19114" s="138">
        <f t="shared" ca="1" si="290"/>
        <v>316000</v>
      </c>
      <c r="BA19114" s="138">
        <f t="shared" ca="1" si="291"/>
        <v>315999</v>
      </c>
      <c r="BB19114" s="138">
        <f t="shared" ca="1" si="292"/>
        <v>1</v>
      </c>
    </row>
    <row r="19115" spans="52:54" ht="15.75" customHeight="1">
      <c r="AZ19115" s="138">
        <f t="shared" ca="1" si="290"/>
        <v>176000</v>
      </c>
      <c r="BA19115" s="138">
        <f t="shared" ca="1" si="291"/>
        <v>175999</v>
      </c>
      <c r="BB19115" s="138">
        <f t="shared" ca="1" si="292"/>
        <v>1</v>
      </c>
    </row>
    <row r="19116" spans="52:54" ht="15.75" customHeight="1">
      <c r="AZ19116" s="138">
        <f t="shared" ca="1" si="290"/>
        <v>310000</v>
      </c>
      <c r="BA19116" s="138">
        <f t="shared" ca="1" si="291"/>
        <v>309999</v>
      </c>
      <c r="BB19116" s="138">
        <f t="shared" ca="1" si="292"/>
        <v>1</v>
      </c>
    </row>
    <row r="19117" spans="52:54" ht="15.75" customHeight="1">
      <c r="AZ19117" s="138">
        <f t="shared" ca="1" si="290"/>
        <v>355000</v>
      </c>
      <c r="BA19117" s="138">
        <f t="shared" ca="1" si="291"/>
        <v>354999</v>
      </c>
      <c r="BB19117" s="138">
        <f t="shared" ca="1" si="292"/>
        <v>1</v>
      </c>
    </row>
    <row r="19118" spans="52:54" ht="15.75" customHeight="1">
      <c r="AZ19118" s="138">
        <f t="shared" ca="1" si="290"/>
        <v>383000</v>
      </c>
      <c r="BA19118" s="138">
        <f t="shared" ca="1" si="291"/>
        <v>382999</v>
      </c>
      <c r="BB19118" s="138">
        <f t="shared" ca="1" si="292"/>
        <v>1</v>
      </c>
    </row>
    <row r="19119" spans="52:54" ht="15.75" customHeight="1">
      <c r="AZ19119" s="138">
        <f t="shared" ca="1" si="290"/>
        <v>346000</v>
      </c>
      <c r="BA19119" s="138">
        <f t="shared" ca="1" si="291"/>
        <v>345999</v>
      </c>
      <c r="BB19119" s="138">
        <f t="shared" ca="1" si="292"/>
        <v>1</v>
      </c>
    </row>
    <row r="19120" spans="52:54" ht="15.75" customHeight="1">
      <c r="AZ19120" s="138">
        <f t="shared" ca="1" si="290"/>
        <v>300000</v>
      </c>
      <c r="BA19120" s="138">
        <f t="shared" ca="1" si="291"/>
        <v>299999</v>
      </c>
      <c r="BB19120" s="138">
        <f t="shared" ca="1" si="292"/>
        <v>1</v>
      </c>
    </row>
    <row r="19121" spans="52:54" ht="15.75" customHeight="1">
      <c r="AZ19121" s="138">
        <f t="shared" ca="1" si="290"/>
        <v>238000</v>
      </c>
      <c r="BA19121" s="138">
        <f t="shared" ca="1" si="291"/>
        <v>237999</v>
      </c>
      <c r="BB19121" s="138">
        <f t="shared" ca="1" si="292"/>
        <v>1</v>
      </c>
    </row>
    <row r="19122" spans="52:54" ht="15.75" customHeight="1">
      <c r="AZ19122" s="138">
        <f t="shared" ca="1" si="290"/>
        <v>358000</v>
      </c>
      <c r="BA19122" s="138">
        <f t="shared" ca="1" si="291"/>
        <v>357999</v>
      </c>
      <c r="BB19122" s="138">
        <f t="shared" ca="1" si="292"/>
        <v>1</v>
      </c>
    </row>
    <row r="19123" spans="52:54" ht="15.75" customHeight="1">
      <c r="AZ19123" s="138">
        <f t="shared" ca="1" si="290"/>
        <v>110000</v>
      </c>
      <c r="BA19123" s="138">
        <f t="shared" ca="1" si="291"/>
        <v>109999</v>
      </c>
      <c r="BB19123" s="138">
        <f t="shared" ca="1" si="292"/>
        <v>1</v>
      </c>
    </row>
    <row r="19124" spans="52:54" ht="15.75" customHeight="1">
      <c r="AZ19124" s="138">
        <f t="shared" ca="1" si="290"/>
        <v>214000</v>
      </c>
      <c r="BA19124" s="138">
        <f t="shared" ca="1" si="291"/>
        <v>213999</v>
      </c>
      <c r="BB19124" s="138">
        <f t="shared" ca="1" si="292"/>
        <v>1</v>
      </c>
    </row>
    <row r="19125" spans="52:54" ht="15.75" customHeight="1">
      <c r="AZ19125" s="138">
        <f t="shared" ca="1" si="290"/>
        <v>365000</v>
      </c>
      <c r="BA19125" s="138">
        <f t="shared" ca="1" si="291"/>
        <v>364999</v>
      </c>
      <c r="BB19125" s="138">
        <f t="shared" ca="1" si="292"/>
        <v>1</v>
      </c>
    </row>
    <row r="19126" spans="52:54" ht="15.75" customHeight="1">
      <c r="AZ19126" s="138">
        <f t="shared" ca="1" si="290"/>
        <v>381000</v>
      </c>
      <c r="BA19126" s="138">
        <f t="shared" ca="1" si="291"/>
        <v>380999</v>
      </c>
      <c r="BB19126" s="138">
        <f t="shared" ca="1" si="292"/>
        <v>1</v>
      </c>
    </row>
    <row r="19127" spans="52:54" ht="15.75" customHeight="1">
      <c r="AZ19127" s="138">
        <f t="shared" ca="1" si="290"/>
        <v>170000</v>
      </c>
      <c r="BA19127" s="138">
        <f t="shared" ca="1" si="291"/>
        <v>169999</v>
      </c>
      <c r="BB19127" s="138">
        <f t="shared" ca="1" si="292"/>
        <v>1</v>
      </c>
    </row>
    <row r="19128" spans="52:54" ht="15.75" customHeight="1">
      <c r="AZ19128" s="138">
        <f t="shared" ca="1" si="290"/>
        <v>297000</v>
      </c>
      <c r="BA19128" s="138">
        <f t="shared" ca="1" si="291"/>
        <v>296999</v>
      </c>
      <c r="BB19128" s="138">
        <f t="shared" ca="1" si="292"/>
        <v>1</v>
      </c>
    </row>
    <row r="19129" spans="52:54" ht="15.75" customHeight="1">
      <c r="AZ19129" s="138">
        <f t="shared" ref="AZ19129:AZ19383" ca="1" si="293">RANDBETWEEN(100,400)*1000</f>
        <v>318000</v>
      </c>
      <c r="BA19129" s="138">
        <f t="shared" ref="BA19129:BA19383" ca="1" si="294">+AZ19129-1</f>
        <v>317999</v>
      </c>
      <c r="BB19129" s="138">
        <f t="shared" ref="BB19129:BB19383" ca="1" si="295">+AZ19129-BA19129</f>
        <v>1</v>
      </c>
    </row>
    <row r="19130" spans="52:54" ht="15.75" customHeight="1">
      <c r="AZ19130" s="138">
        <f t="shared" ca="1" si="293"/>
        <v>363000</v>
      </c>
      <c r="BA19130" s="138">
        <f t="shared" ca="1" si="294"/>
        <v>362999</v>
      </c>
      <c r="BB19130" s="138">
        <f t="shared" ca="1" si="295"/>
        <v>1</v>
      </c>
    </row>
    <row r="19131" spans="52:54" ht="15.75" customHeight="1">
      <c r="AZ19131" s="138">
        <f t="shared" ca="1" si="293"/>
        <v>387000</v>
      </c>
      <c r="BA19131" s="138">
        <f t="shared" ca="1" si="294"/>
        <v>386999</v>
      </c>
      <c r="BB19131" s="138">
        <f t="shared" ca="1" si="295"/>
        <v>1</v>
      </c>
    </row>
    <row r="19132" spans="52:54" ht="15.75" customHeight="1">
      <c r="AZ19132" s="138">
        <f t="shared" ca="1" si="293"/>
        <v>362000</v>
      </c>
      <c r="BA19132" s="138">
        <f t="shared" ca="1" si="294"/>
        <v>361999</v>
      </c>
      <c r="BB19132" s="138">
        <f t="shared" ca="1" si="295"/>
        <v>1</v>
      </c>
    </row>
    <row r="19133" spans="52:54" ht="15.75" customHeight="1">
      <c r="AZ19133" s="138">
        <f t="shared" ca="1" si="293"/>
        <v>249000</v>
      </c>
      <c r="BA19133" s="138">
        <f t="shared" ca="1" si="294"/>
        <v>248999</v>
      </c>
      <c r="BB19133" s="138">
        <f t="shared" ca="1" si="295"/>
        <v>1</v>
      </c>
    </row>
    <row r="19134" spans="52:54" ht="15.75" customHeight="1">
      <c r="AZ19134" s="138">
        <f t="shared" ca="1" si="293"/>
        <v>202000</v>
      </c>
      <c r="BA19134" s="138">
        <f t="shared" ca="1" si="294"/>
        <v>201999</v>
      </c>
      <c r="BB19134" s="138">
        <f t="shared" ca="1" si="295"/>
        <v>1</v>
      </c>
    </row>
    <row r="19135" spans="52:54" ht="15.75" customHeight="1">
      <c r="AZ19135" s="138">
        <f t="shared" ca="1" si="293"/>
        <v>248000</v>
      </c>
      <c r="BA19135" s="138">
        <f t="shared" ca="1" si="294"/>
        <v>247999</v>
      </c>
      <c r="BB19135" s="138">
        <f t="shared" ca="1" si="295"/>
        <v>1</v>
      </c>
    </row>
    <row r="19136" spans="52:54" ht="15.75" customHeight="1">
      <c r="AZ19136" s="138">
        <f t="shared" ca="1" si="293"/>
        <v>226000</v>
      </c>
      <c r="BA19136" s="138">
        <f t="shared" ca="1" si="294"/>
        <v>225999</v>
      </c>
      <c r="BB19136" s="138">
        <f t="shared" ca="1" si="295"/>
        <v>1</v>
      </c>
    </row>
    <row r="19137" spans="52:54" ht="15.75" customHeight="1">
      <c r="AZ19137" s="138">
        <f t="shared" ca="1" si="293"/>
        <v>346000</v>
      </c>
      <c r="BA19137" s="138">
        <f t="shared" ca="1" si="294"/>
        <v>345999</v>
      </c>
      <c r="BB19137" s="138">
        <f t="shared" ca="1" si="295"/>
        <v>1</v>
      </c>
    </row>
    <row r="19138" spans="52:54" ht="15.75" customHeight="1">
      <c r="AZ19138" s="138">
        <f t="shared" ca="1" si="293"/>
        <v>132000</v>
      </c>
      <c r="BA19138" s="138">
        <f t="shared" ca="1" si="294"/>
        <v>131999</v>
      </c>
      <c r="BB19138" s="138">
        <f t="shared" ca="1" si="295"/>
        <v>1</v>
      </c>
    </row>
    <row r="19139" spans="52:54" ht="15.75" customHeight="1">
      <c r="AZ19139" s="138">
        <f t="shared" ca="1" si="293"/>
        <v>327000</v>
      </c>
      <c r="BA19139" s="138">
        <f t="shared" ca="1" si="294"/>
        <v>326999</v>
      </c>
      <c r="BB19139" s="138">
        <f t="shared" ca="1" si="295"/>
        <v>1</v>
      </c>
    </row>
    <row r="19140" spans="52:54" ht="15.75" customHeight="1">
      <c r="AZ19140" s="138">
        <f t="shared" ca="1" si="293"/>
        <v>305000</v>
      </c>
      <c r="BA19140" s="138">
        <f t="shared" ca="1" si="294"/>
        <v>304999</v>
      </c>
      <c r="BB19140" s="138">
        <f t="shared" ca="1" si="295"/>
        <v>1</v>
      </c>
    </row>
    <row r="19141" spans="52:54" ht="15.75" customHeight="1">
      <c r="AZ19141" s="138">
        <f t="shared" ca="1" si="293"/>
        <v>266000</v>
      </c>
      <c r="BA19141" s="138">
        <f t="shared" ca="1" si="294"/>
        <v>265999</v>
      </c>
      <c r="BB19141" s="138">
        <f t="shared" ca="1" si="295"/>
        <v>1</v>
      </c>
    </row>
    <row r="19142" spans="52:54" ht="15.75" customHeight="1">
      <c r="AZ19142" s="138">
        <f t="shared" ca="1" si="293"/>
        <v>368000</v>
      </c>
      <c r="BA19142" s="138">
        <f t="shared" ca="1" si="294"/>
        <v>367999</v>
      </c>
      <c r="BB19142" s="138">
        <f t="shared" ca="1" si="295"/>
        <v>1</v>
      </c>
    </row>
    <row r="19143" spans="52:54" ht="15.75" customHeight="1">
      <c r="AZ19143" s="138">
        <f t="shared" ca="1" si="293"/>
        <v>247000</v>
      </c>
      <c r="BA19143" s="138">
        <f t="shared" ca="1" si="294"/>
        <v>246999</v>
      </c>
      <c r="BB19143" s="138">
        <f t="shared" ca="1" si="295"/>
        <v>1</v>
      </c>
    </row>
    <row r="19144" spans="52:54" ht="15.75" customHeight="1">
      <c r="AZ19144" s="138">
        <f t="shared" ca="1" si="293"/>
        <v>297000</v>
      </c>
      <c r="BA19144" s="138">
        <f t="shared" ca="1" si="294"/>
        <v>296999</v>
      </c>
      <c r="BB19144" s="138">
        <f t="shared" ca="1" si="295"/>
        <v>1</v>
      </c>
    </row>
    <row r="19145" spans="52:54" ht="15.75" customHeight="1">
      <c r="AZ19145" s="138">
        <f t="shared" ca="1" si="293"/>
        <v>241000</v>
      </c>
      <c r="BA19145" s="138">
        <f t="shared" ca="1" si="294"/>
        <v>240999</v>
      </c>
      <c r="BB19145" s="138">
        <f t="shared" ca="1" si="295"/>
        <v>1</v>
      </c>
    </row>
    <row r="19146" spans="52:54" ht="15.75" customHeight="1">
      <c r="AZ19146" s="138">
        <f t="shared" ca="1" si="293"/>
        <v>151000</v>
      </c>
      <c r="BA19146" s="138">
        <f t="shared" ca="1" si="294"/>
        <v>150999</v>
      </c>
      <c r="BB19146" s="138">
        <f t="shared" ca="1" si="295"/>
        <v>1</v>
      </c>
    </row>
    <row r="19147" spans="52:54" ht="15.75" customHeight="1">
      <c r="AZ19147" s="138">
        <f t="shared" ca="1" si="293"/>
        <v>228000</v>
      </c>
      <c r="BA19147" s="138">
        <f t="shared" ca="1" si="294"/>
        <v>227999</v>
      </c>
      <c r="BB19147" s="138">
        <f t="shared" ca="1" si="295"/>
        <v>1</v>
      </c>
    </row>
    <row r="19148" spans="52:54" ht="15.75" customHeight="1">
      <c r="AZ19148" s="138">
        <f t="shared" ca="1" si="293"/>
        <v>151000</v>
      </c>
      <c r="BA19148" s="138">
        <f t="shared" ca="1" si="294"/>
        <v>150999</v>
      </c>
      <c r="BB19148" s="138">
        <f t="shared" ca="1" si="295"/>
        <v>1</v>
      </c>
    </row>
    <row r="19149" spans="52:54" ht="15.75" customHeight="1">
      <c r="AZ19149" s="138">
        <f t="shared" ca="1" si="293"/>
        <v>163000</v>
      </c>
      <c r="BA19149" s="138">
        <f t="shared" ca="1" si="294"/>
        <v>162999</v>
      </c>
      <c r="BB19149" s="138">
        <f t="shared" ca="1" si="295"/>
        <v>1</v>
      </c>
    </row>
    <row r="19150" spans="52:54" ht="15.75" customHeight="1">
      <c r="AZ19150" s="138">
        <f t="shared" ca="1" si="293"/>
        <v>182000</v>
      </c>
      <c r="BA19150" s="138">
        <f t="shared" ca="1" si="294"/>
        <v>181999</v>
      </c>
      <c r="BB19150" s="138">
        <f t="shared" ca="1" si="295"/>
        <v>1</v>
      </c>
    </row>
    <row r="19151" spans="52:54" ht="15.75" customHeight="1">
      <c r="AZ19151" s="138">
        <f t="shared" ca="1" si="293"/>
        <v>244000</v>
      </c>
      <c r="BA19151" s="138">
        <f t="shared" ca="1" si="294"/>
        <v>243999</v>
      </c>
      <c r="BB19151" s="138">
        <f t="shared" ca="1" si="295"/>
        <v>1</v>
      </c>
    </row>
    <row r="19152" spans="52:54" ht="15.75" customHeight="1">
      <c r="AZ19152" s="138">
        <f t="shared" ca="1" si="293"/>
        <v>281000</v>
      </c>
      <c r="BA19152" s="138">
        <f t="shared" ca="1" si="294"/>
        <v>280999</v>
      </c>
      <c r="BB19152" s="138">
        <f t="shared" ca="1" si="295"/>
        <v>1</v>
      </c>
    </row>
    <row r="19153" spans="52:54" ht="15.75" customHeight="1">
      <c r="AZ19153" s="138">
        <f t="shared" ca="1" si="293"/>
        <v>229000</v>
      </c>
      <c r="BA19153" s="138">
        <f t="shared" ca="1" si="294"/>
        <v>228999</v>
      </c>
      <c r="BB19153" s="138">
        <f t="shared" ca="1" si="295"/>
        <v>1</v>
      </c>
    </row>
    <row r="19154" spans="52:54" ht="15.75" customHeight="1">
      <c r="AZ19154" s="138">
        <f t="shared" ca="1" si="293"/>
        <v>236000</v>
      </c>
      <c r="BA19154" s="138">
        <f t="shared" ca="1" si="294"/>
        <v>235999</v>
      </c>
      <c r="BB19154" s="138">
        <f t="shared" ca="1" si="295"/>
        <v>1</v>
      </c>
    </row>
    <row r="19155" spans="52:54" ht="15.75" customHeight="1">
      <c r="AZ19155" s="138">
        <f t="shared" ca="1" si="293"/>
        <v>295000</v>
      </c>
      <c r="BA19155" s="138">
        <f t="shared" ca="1" si="294"/>
        <v>294999</v>
      </c>
      <c r="BB19155" s="138">
        <f t="shared" ca="1" si="295"/>
        <v>1</v>
      </c>
    </row>
    <row r="19156" spans="52:54" ht="15.75" customHeight="1">
      <c r="AZ19156" s="138">
        <f t="shared" ca="1" si="293"/>
        <v>208000</v>
      </c>
      <c r="BA19156" s="138">
        <f t="shared" ca="1" si="294"/>
        <v>207999</v>
      </c>
      <c r="BB19156" s="138">
        <f t="shared" ca="1" si="295"/>
        <v>1</v>
      </c>
    </row>
    <row r="19157" spans="52:54" ht="15.75" customHeight="1">
      <c r="AZ19157" s="138">
        <f t="shared" ca="1" si="293"/>
        <v>161000</v>
      </c>
      <c r="BA19157" s="138">
        <f t="shared" ca="1" si="294"/>
        <v>160999</v>
      </c>
      <c r="BB19157" s="138">
        <f t="shared" ca="1" si="295"/>
        <v>1</v>
      </c>
    </row>
    <row r="19158" spans="52:54" ht="15.75" customHeight="1">
      <c r="AZ19158" s="138">
        <f t="shared" ca="1" si="293"/>
        <v>228000</v>
      </c>
      <c r="BA19158" s="138">
        <f t="shared" ca="1" si="294"/>
        <v>227999</v>
      </c>
      <c r="BB19158" s="138">
        <f t="shared" ca="1" si="295"/>
        <v>1</v>
      </c>
    </row>
    <row r="19159" spans="52:54" ht="15.75" customHeight="1">
      <c r="AZ19159" s="138">
        <f t="shared" ca="1" si="293"/>
        <v>226000</v>
      </c>
      <c r="BA19159" s="138">
        <f t="shared" ca="1" si="294"/>
        <v>225999</v>
      </c>
      <c r="BB19159" s="138">
        <f t="shared" ca="1" si="295"/>
        <v>1</v>
      </c>
    </row>
    <row r="19160" spans="52:54" ht="15.75" customHeight="1">
      <c r="AZ19160" s="138">
        <f t="shared" ca="1" si="293"/>
        <v>382000</v>
      </c>
      <c r="BA19160" s="138">
        <f t="shared" ca="1" si="294"/>
        <v>381999</v>
      </c>
      <c r="BB19160" s="138">
        <f t="shared" ca="1" si="295"/>
        <v>1</v>
      </c>
    </row>
    <row r="19161" spans="52:54" ht="15.75" customHeight="1">
      <c r="AZ19161" s="138">
        <f t="shared" ca="1" si="293"/>
        <v>121000</v>
      </c>
      <c r="BA19161" s="138">
        <f t="shared" ca="1" si="294"/>
        <v>120999</v>
      </c>
      <c r="BB19161" s="138">
        <f t="shared" ca="1" si="295"/>
        <v>1</v>
      </c>
    </row>
    <row r="19162" spans="52:54" ht="15.75" customHeight="1">
      <c r="AZ19162" s="138">
        <f t="shared" ca="1" si="293"/>
        <v>347000</v>
      </c>
      <c r="BA19162" s="138">
        <f t="shared" ca="1" si="294"/>
        <v>346999</v>
      </c>
      <c r="BB19162" s="138">
        <f t="shared" ca="1" si="295"/>
        <v>1</v>
      </c>
    </row>
    <row r="19163" spans="52:54" ht="15.75" customHeight="1">
      <c r="AZ19163" s="138">
        <f t="shared" ca="1" si="293"/>
        <v>305000</v>
      </c>
      <c r="BA19163" s="138">
        <f t="shared" ca="1" si="294"/>
        <v>304999</v>
      </c>
      <c r="BB19163" s="138">
        <f t="shared" ca="1" si="295"/>
        <v>1</v>
      </c>
    </row>
    <row r="19164" spans="52:54" ht="15.75" customHeight="1">
      <c r="AZ19164" s="138">
        <f t="shared" ca="1" si="293"/>
        <v>369000</v>
      </c>
      <c r="BA19164" s="138">
        <f t="shared" ca="1" si="294"/>
        <v>368999</v>
      </c>
      <c r="BB19164" s="138">
        <f t="shared" ca="1" si="295"/>
        <v>1</v>
      </c>
    </row>
    <row r="19165" spans="52:54" ht="15.75" customHeight="1">
      <c r="AZ19165" s="138">
        <f t="shared" ca="1" si="293"/>
        <v>191000</v>
      </c>
      <c r="BA19165" s="138">
        <f t="shared" ca="1" si="294"/>
        <v>190999</v>
      </c>
      <c r="BB19165" s="138">
        <f t="shared" ca="1" si="295"/>
        <v>1</v>
      </c>
    </row>
    <row r="19166" spans="52:54" ht="15.75" customHeight="1">
      <c r="AZ19166" s="138">
        <f t="shared" ca="1" si="293"/>
        <v>145000</v>
      </c>
      <c r="BA19166" s="138">
        <f t="shared" ca="1" si="294"/>
        <v>144999</v>
      </c>
      <c r="BB19166" s="138">
        <f t="shared" ca="1" si="295"/>
        <v>1</v>
      </c>
    </row>
    <row r="19167" spans="52:54" ht="15.75" customHeight="1">
      <c r="AZ19167" s="138">
        <f t="shared" ca="1" si="293"/>
        <v>364000</v>
      </c>
      <c r="BA19167" s="138">
        <f t="shared" ca="1" si="294"/>
        <v>363999</v>
      </c>
      <c r="BB19167" s="138">
        <f t="shared" ca="1" si="295"/>
        <v>1</v>
      </c>
    </row>
    <row r="19168" spans="52:54" ht="15.75" customHeight="1">
      <c r="AZ19168" s="138">
        <f t="shared" ca="1" si="293"/>
        <v>197000</v>
      </c>
      <c r="BA19168" s="138">
        <f t="shared" ca="1" si="294"/>
        <v>196999</v>
      </c>
      <c r="BB19168" s="138">
        <f t="shared" ca="1" si="295"/>
        <v>1</v>
      </c>
    </row>
    <row r="19169" spans="52:54" ht="15.75" customHeight="1">
      <c r="AZ19169" s="138">
        <f t="shared" ca="1" si="293"/>
        <v>125000</v>
      </c>
      <c r="BA19169" s="138">
        <f t="shared" ca="1" si="294"/>
        <v>124999</v>
      </c>
      <c r="BB19169" s="138">
        <f t="shared" ca="1" si="295"/>
        <v>1</v>
      </c>
    </row>
    <row r="19170" spans="52:54" ht="15.75" customHeight="1">
      <c r="AZ19170" s="138">
        <f t="shared" ca="1" si="293"/>
        <v>306000</v>
      </c>
      <c r="BA19170" s="138">
        <f t="shared" ca="1" si="294"/>
        <v>305999</v>
      </c>
      <c r="BB19170" s="138">
        <f t="shared" ca="1" si="295"/>
        <v>1</v>
      </c>
    </row>
    <row r="19171" spans="52:54" ht="15.75" customHeight="1">
      <c r="AZ19171" s="138">
        <f t="shared" ca="1" si="293"/>
        <v>150000</v>
      </c>
      <c r="BA19171" s="138">
        <f t="shared" ca="1" si="294"/>
        <v>149999</v>
      </c>
      <c r="BB19171" s="138">
        <f t="shared" ca="1" si="295"/>
        <v>1</v>
      </c>
    </row>
    <row r="19172" spans="52:54" ht="15.75" customHeight="1">
      <c r="AZ19172" s="138">
        <f t="shared" ca="1" si="293"/>
        <v>187000</v>
      </c>
      <c r="BA19172" s="138">
        <f t="shared" ca="1" si="294"/>
        <v>186999</v>
      </c>
      <c r="BB19172" s="138">
        <f t="shared" ca="1" si="295"/>
        <v>1</v>
      </c>
    </row>
    <row r="19173" spans="52:54" ht="15.75" customHeight="1">
      <c r="AZ19173" s="138">
        <f t="shared" ca="1" si="293"/>
        <v>387000</v>
      </c>
      <c r="BA19173" s="138">
        <f t="shared" ca="1" si="294"/>
        <v>386999</v>
      </c>
      <c r="BB19173" s="138">
        <f t="shared" ca="1" si="295"/>
        <v>1</v>
      </c>
    </row>
    <row r="19174" spans="52:54" ht="15.75" customHeight="1">
      <c r="AZ19174" s="138">
        <f t="shared" ca="1" si="293"/>
        <v>336000</v>
      </c>
      <c r="BA19174" s="138">
        <f t="shared" ca="1" si="294"/>
        <v>335999</v>
      </c>
      <c r="BB19174" s="138">
        <f t="shared" ca="1" si="295"/>
        <v>1</v>
      </c>
    </row>
    <row r="19175" spans="52:54" ht="15.75" customHeight="1">
      <c r="AZ19175" s="138">
        <f t="shared" ca="1" si="293"/>
        <v>201000</v>
      </c>
      <c r="BA19175" s="138">
        <f t="shared" ca="1" si="294"/>
        <v>200999</v>
      </c>
      <c r="BB19175" s="138">
        <f t="shared" ca="1" si="295"/>
        <v>1</v>
      </c>
    </row>
    <row r="19176" spans="52:54" ht="15.75" customHeight="1">
      <c r="AZ19176" s="138">
        <f t="shared" ca="1" si="293"/>
        <v>312000</v>
      </c>
      <c r="BA19176" s="138">
        <f t="shared" ca="1" si="294"/>
        <v>311999</v>
      </c>
      <c r="BB19176" s="138">
        <f t="shared" ca="1" si="295"/>
        <v>1</v>
      </c>
    </row>
    <row r="19177" spans="52:54" ht="15.75" customHeight="1">
      <c r="AZ19177" s="138">
        <f t="shared" ca="1" si="293"/>
        <v>369000</v>
      </c>
      <c r="BA19177" s="138">
        <f t="shared" ca="1" si="294"/>
        <v>368999</v>
      </c>
      <c r="BB19177" s="138">
        <f t="shared" ca="1" si="295"/>
        <v>1</v>
      </c>
    </row>
    <row r="19178" spans="52:54" ht="15.75" customHeight="1">
      <c r="AZ19178" s="138">
        <f t="shared" ca="1" si="293"/>
        <v>143000</v>
      </c>
      <c r="BA19178" s="138">
        <f t="shared" ca="1" si="294"/>
        <v>142999</v>
      </c>
      <c r="BB19178" s="138">
        <f t="shared" ca="1" si="295"/>
        <v>1</v>
      </c>
    </row>
    <row r="19179" spans="52:54" ht="15.75" customHeight="1">
      <c r="AZ19179" s="138">
        <f t="shared" ca="1" si="293"/>
        <v>288000</v>
      </c>
      <c r="BA19179" s="138">
        <f t="shared" ca="1" si="294"/>
        <v>287999</v>
      </c>
      <c r="BB19179" s="138">
        <f t="shared" ca="1" si="295"/>
        <v>1</v>
      </c>
    </row>
    <row r="19180" spans="52:54" ht="15.75" customHeight="1">
      <c r="AZ19180" s="138">
        <f t="shared" ca="1" si="293"/>
        <v>312000</v>
      </c>
      <c r="BA19180" s="138">
        <f t="shared" ca="1" si="294"/>
        <v>311999</v>
      </c>
      <c r="BB19180" s="138">
        <f t="shared" ca="1" si="295"/>
        <v>1</v>
      </c>
    </row>
    <row r="19181" spans="52:54" ht="15.75" customHeight="1">
      <c r="AZ19181" s="138">
        <f t="shared" ca="1" si="293"/>
        <v>207000</v>
      </c>
      <c r="BA19181" s="138">
        <f t="shared" ca="1" si="294"/>
        <v>206999</v>
      </c>
      <c r="BB19181" s="138">
        <f t="shared" ca="1" si="295"/>
        <v>1</v>
      </c>
    </row>
    <row r="19182" spans="52:54" ht="15.75" customHeight="1">
      <c r="AZ19182" s="138">
        <f t="shared" ca="1" si="293"/>
        <v>175000</v>
      </c>
      <c r="BA19182" s="138">
        <f t="shared" ca="1" si="294"/>
        <v>174999</v>
      </c>
      <c r="BB19182" s="138">
        <f t="shared" ca="1" si="295"/>
        <v>1</v>
      </c>
    </row>
    <row r="19183" spans="52:54" ht="15.75" customHeight="1">
      <c r="AZ19183" s="138">
        <f t="shared" ca="1" si="293"/>
        <v>185000</v>
      </c>
      <c r="BA19183" s="138">
        <f t="shared" ca="1" si="294"/>
        <v>184999</v>
      </c>
      <c r="BB19183" s="138">
        <f t="shared" ca="1" si="295"/>
        <v>1</v>
      </c>
    </row>
    <row r="19184" spans="52:54" ht="15.75" customHeight="1">
      <c r="AZ19184" s="138">
        <f t="shared" ca="1" si="293"/>
        <v>326000</v>
      </c>
      <c r="BA19184" s="138">
        <f t="shared" ca="1" si="294"/>
        <v>325999</v>
      </c>
      <c r="BB19184" s="138">
        <f t="shared" ca="1" si="295"/>
        <v>1</v>
      </c>
    </row>
    <row r="19185" spans="52:54" ht="15.75" customHeight="1">
      <c r="AZ19185" s="138">
        <f t="shared" ca="1" si="293"/>
        <v>132000</v>
      </c>
      <c r="BA19185" s="138">
        <f t="shared" ca="1" si="294"/>
        <v>131999</v>
      </c>
      <c r="BB19185" s="138">
        <f t="shared" ca="1" si="295"/>
        <v>1</v>
      </c>
    </row>
    <row r="19186" spans="52:54" ht="15.75" customHeight="1">
      <c r="AZ19186" s="138">
        <f t="shared" ca="1" si="293"/>
        <v>168000</v>
      </c>
      <c r="BA19186" s="138">
        <f t="shared" ca="1" si="294"/>
        <v>167999</v>
      </c>
      <c r="BB19186" s="138">
        <f t="shared" ca="1" si="295"/>
        <v>1</v>
      </c>
    </row>
    <row r="19187" spans="52:54" ht="15.75" customHeight="1">
      <c r="AZ19187" s="138">
        <f t="shared" ca="1" si="293"/>
        <v>265000</v>
      </c>
      <c r="BA19187" s="138">
        <f t="shared" ca="1" si="294"/>
        <v>264999</v>
      </c>
      <c r="BB19187" s="138">
        <f t="shared" ca="1" si="295"/>
        <v>1</v>
      </c>
    </row>
    <row r="19188" spans="52:54" ht="15.75" customHeight="1">
      <c r="AZ19188" s="138">
        <f t="shared" ca="1" si="293"/>
        <v>300000</v>
      </c>
      <c r="BA19188" s="138">
        <f t="shared" ca="1" si="294"/>
        <v>299999</v>
      </c>
      <c r="BB19188" s="138">
        <f t="shared" ca="1" si="295"/>
        <v>1</v>
      </c>
    </row>
    <row r="19189" spans="52:54" ht="15.75" customHeight="1">
      <c r="AZ19189" s="138">
        <f t="shared" ca="1" si="293"/>
        <v>153000</v>
      </c>
      <c r="BA19189" s="138">
        <f t="shared" ca="1" si="294"/>
        <v>152999</v>
      </c>
      <c r="BB19189" s="138">
        <f t="shared" ca="1" si="295"/>
        <v>1</v>
      </c>
    </row>
    <row r="19190" spans="52:54" ht="15.75" customHeight="1">
      <c r="AZ19190" s="138">
        <f t="shared" ca="1" si="293"/>
        <v>286000</v>
      </c>
      <c r="BA19190" s="138">
        <f t="shared" ca="1" si="294"/>
        <v>285999</v>
      </c>
      <c r="BB19190" s="138">
        <f t="shared" ca="1" si="295"/>
        <v>1</v>
      </c>
    </row>
    <row r="19191" spans="52:54" ht="15.75" customHeight="1">
      <c r="AZ19191" s="138">
        <f t="shared" ca="1" si="293"/>
        <v>386000</v>
      </c>
      <c r="BA19191" s="138">
        <f t="shared" ca="1" si="294"/>
        <v>385999</v>
      </c>
      <c r="BB19191" s="138">
        <f t="shared" ca="1" si="295"/>
        <v>1</v>
      </c>
    </row>
    <row r="19192" spans="52:54" ht="15.75" customHeight="1">
      <c r="AZ19192" s="138">
        <f t="shared" ca="1" si="293"/>
        <v>118000</v>
      </c>
      <c r="BA19192" s="138">
        <f t="shared" ca="1" si="294"/>
        <v>117999</v>
      </c>
      <c r="BB19192" s="138">
        <f t="shared" ca="1" si="295"/>
        <v>1</v>
      </c>
    </row>
    <row r="19193" spans="52:54" ht="15.75" customHeight="1">
      <c r="AZ19193" s="138">
        <f t="shared" ca="1" si="293"/>
        <v>162000</v>
      </c>
      <c r="BA19193" s="138">
        <f t="shared" ca="1" si="294"/>
        <v>161999</v>
      </c>
      <c r="BB19193" s="138">
        <f t="shared" ca="1" si="295"/>
        <v>1</v>
      </c>
    </row>
    <row r="19194" spans="52:54" ht="15.75" customHeight="1">
      <c r="AZ19194" s="138">
        <f t="shared" ca="1" si="293"/>
        <v>365000</v>
      </c>
      <c r="BA19194" s="138">
        <f t="shared" ca="1" si="294"/>
        <v>364999</v>
      </c>
      <c r="BB19194" s="138">
        <f t="shared" ca="1" si="295"/>
        <v>1</v>
      </c>
    </row>
    <row r="19195" spans="52:54" ht="15.75" customHeight="1">
      <c r="AZ19195" s="138">
        <f t="shared" ca="1" si="293"/>
        <v>343000</v>
      </c>
      <c r="BA19195" s="138">
        <f t="shared" ca="1" si="294"/>
        <v>342999</v>
      </c>
      <c r="BB19195" s="138">
        <f t="shared" ca="1" si="295"/>
        <v>1</v>
      </c>
    </row>
    <row r="19196" spans="52:54" ht="15.75" customHeight="1">
      <c r="AZ19196" s="138">
        <f t="shared" ca="1" si="293"/>
        <v>188000</v>
      </c>
      <c r="BA19196" s="138">
        <f t="shared" ca="1" si="294"/>
        <v>187999</v>
      </c>
      <c r="BB19196" s="138">
        <f t="shared" ca="1" si="295"/>
        <v>1</v>
      </c>
    </row>
    <row r="19197" spans="52:54" ht="15.75" customHeight="1">
      <c r="AZ19197" s="138">
        <f t="shared" ca="1" si="293"/>
        <v>375000</v>
      </c>
      <c r="BA19197" s="138">
        <f t="shared" ca="1" si="294"/>
        <v>374999</v>
      </c>
      <c r="BB19197" s="138">
        <f t="shared" ca="1" si="295"/>
        <v>1</v>
      </c>
    </row>
    <row r="19198" spans="52:54" ht="15.75" customHeight="1">
      <c r="AZ19198" s="138">
        <f t="shared" ca="1" si="293"/>
        <v>195000</v>
      </c>
      <c r="BA19198" s="138">
        <f t="shared" ca="1" si="294"/>
        <v>194999</v>
      </c>
      <c r="BB19198" s="138">
        <f t="shared" ca="1" si="295"/>
        <v>1</v>
      </c>
    </row>
    <row r="19199" spans="52:54" ht="15.75" customHeight="1">
      <c r="AZ19199" s="138">
        <f t="shared" ca="1" si="293"/>
        <v>303000</v>
      </c>
      <c r="BA19199" s="138">
        <f t="shared" ca="1" si="294"/>
        <v>302999</v>
      </c>
      <c r="BB19199" s="138">
        <f t="shared" ca="1" si="295"/>
        <v>1</v>
      </c>
    </row>
    <row r="19200" spans="52:54" ht="15.75" customHeight="1">
      <c r="AZ19200" s="138">
        <f t="shared" ca="1" si="293"/>
        <v>359000</v>
      </c>
      <c r="BA19200" s="138">
        <f t="shared" ca="1" si="294"/>
        <v>358999</v>
      </c>
      <c r="BB19200" s="138">
        <f t="shared" ca="1" si="295"/>
        <v>1</v>
      </c>
    </row>
    <row r="19201" spans="52:54" ht="15.75" customHeight="1">
      <c r="AZ19201" s="138">
        <f t="shared" ca="1" si="293"/>
        <v>192000</v>
      </c>
      <c r="BA19201" s="138">
        <f t="shared" ca="1" si="294"/>
        <v>191999</v>
      </c>
      <c r="BB19201" s="138">
        <f t="shared" ca="1" si="295"/>
        <v>1</v>
      </c>
    </row>
    <row r="19202" spans="52:54" ht="15.75" customHeight="1">
      <c r="AZ19202" s="138">
        <f t="shared" ca="1" si="293"/>
        <v>300000</v>
      </c>
      <c r="BA19202" s="138">
        <f t="shared" ca="1" si="294"/>
        <v>299999</v>
      </c>
      <c r="BB19202" s="138">
        <f t="shared" ca="1" si="295"/>
        <v>1</v>
      </c>
    </row>
    <row r="19203" spans="52:54" ht="15.75" customHeight="1">
      <c r="AZ19203" s="138">
        <f t="shared" ca="1" si="293"/>
        <v>127000</v>
      </c>
      <c r="BA19203" s="138">
        <f t="shared" ca="1" si="294"/>
        <v>126999</v>
      </c>
      <c r="BB19203" s="138">
        <f t="shared" ca="1" si="295"/>
        <v>1</v>
      </c>
    </row>
    <row r="19204" spans="52:54" ht="15.75" customHeight="1">
      <c r="AZ19204" s="138">
        <f t="shared" ca="1" si="293"/>
        <v>388000</v>
      </c>
      <c r="BA19204" s="138">
        <f t="shared" ca="1" si="294"/>
        <v>387999</v>
      </c>
      <c r="BB19204" s="138">
        <f t="shared" ca="1" si="295"/>
        <v>1</v>
      </c>
    </row>
    <row r="19205" spans="52:54" ht="15.75" customHeight="1">
      <c r="AZ19205" s="138">
        <f t="shared" ca="1" si="293"/>
        <v>300000</v>
      </c>
      <c r="BA19205" s="138">
        <f t="shared" ca="1" si="294"/>
        <v>299999</v>
      </c>
      <c r="BB19205" s="138">
        <f t="shared" ca="1" si="295"/>
        <v>1</v>
      </c>
    </row>
    <row r="19206" spans="52:54" ht="15.75" customHeight="1">
      <c r="AZ19206" s="138">
        <f t="shared" ca="1" si="293"/>
        <v>211000</v>
      </c>
      <c r="BA19206" s="138">
        <f t="shared" ca="1" si="294"/>
        <v>210999</v>
      </c>
      <c r="BB19206" s="138">
        <f t="shared" ca="1" si="295"/>
        <v>1</v>
      </c>
    </row>
    <row r="19207" spans="52:54" ht="15.75" customHeight="1">
      <c r="AZ19207" s="138">
        <f t="shared" ca="1" si="293"/>
        <v>146000</v>
      </c>
      <c r="BA19207" s="138">
        <f t="shared" ca="1" si="294"/>
        <v>145999</v>
      </c>
      <c r="BB19207" s="138">
        <f t="shared" ca="1" si="295"/>
        <v>1</v>
      </c>
    </row>
    <row r="19208" spans="52:54" ht="15.75" customHeight="1">
      <c r="AZ19208" s="138">
        <f t="shared" ca="1" si="293"/>
        <v>328000</v>
      </c>
      <c r="BA19208" s="138">
        <f t="shared" ca="1" si="294"/>
        <v>327999</v>
      </c>
      <c r="BB19208" s="138">
        <f t="shared" ca="1" si="295"/>
        <v>1</v>
      </c>
    </row>
    <row r="19209" spans="52:54" ht="15.75" customHeight="1">
      <c r="AZ19209" s="138">
        <f t="shared" ca="1" si="293"/>
        <v>115000</v>
      </c>
      <c r="BA19209" s="138">
        <f t="shared" ca="1" si="294"/>
        <v>114999</v>
      </c>
      <c r="BB19209" s="138">
        <f t="shared" ca="1" si="295"/>
        <v>1</v>
      </c>
    </row>
    <row r="19210" spans="52:54" ht="15.75" customHeight="1">
      <c r="AZ19210" s="138">
        <f t="shared" ca="1" si="293"/>
        <v>367000</v>
      </c>
      <c r="BA19210" s="138">
        <f t="shared" ca="1" si="294"/>
        <v>366999</v>
      </c>
      <c r="BB19210" s="138">
        <f t="shared" ca="1" si="295"/>
        <v>1</v>
      </c>
    </row>
    <row r="19211" spans="52:54" ht="15.75" customHeight="1">
      <c r="AZ19211" s="138">
        <f t="shared" ca="1" si="293"/>
        <v>106000</v>
      </c>
      <c r="BA19211" s="138">
        <f t="shared" ca="1" si="294"/>
        <v>105999</v>
      </c>
      <c r="BB19211" s="138">
        <f t="shared" ca="1" si="295"/>
        <v>1</v>
      </c>
    </row>
    <row r="19212" spans="52:54" ht="15.75" customHeight="1">
      <c r="AZ19212" s="138">
        <f t="shared" ca="1" si="293"/>
        <v>275000</v>
      </c>
      <c r="BA19212" s="138">
        <f t="shared" ca="1" si="294"/>
        <v>274999</v>
      </c>
      <c r="BB19212" s="138">
        <f t="shared" ca="1" si="295"/>
        <v>1</v>
      </c>
    </row>
    <row r="19213" spans="52:54" ht="15.75" customHeight="1">
      <c r="AZ19213" s="138">
        <f t="shared" ca="1" si="293"/>
        <v>118000</v>
      </c>
      <c r="BA19213" s="138">
        <f t="shared" ca="1" si="294"/>
        <v>117999</v>
      </c>
      <c r="BB19213" s="138">
        <f t="shared" ca="1" si="295"/>
        <v>1</v>
      </c>
    </row>
    <row r="19214" spans="52:54" ht="15.75" customHeight="1">
      <c r="AZ19214" s="138">
        <f t="shared" ca="1" si="293"/>
        <v>306000</v>
      </c>
      <c r="BA19214" s="138">
        <f t="shared" ca="1" si="294"/>
        <v>305999</v>
      </c>
      <c r="BB19214" s="138">
        <f t="shared" ca="1" si="295"/>
        <v>1</v>
      </c>
    </row>
    <row r="19215" spans="52:54" ht="15.75" customHeight="1">
      <c r="AZ19215" s="138">
        <f t="shared" ca="1" si="293"/>
        <v>125000</v>
      </c>
      <c r="BA19215" s="138">
        <f t="shared" ca="1" si="294"/>
        <v>124999</v>
      </c>
      <c r="BB19215" s="138">
        <f t="shared" ca="1" si="295"/>
        <v>1</v>
      </c>
    </row>
    <row r="19216" spans="52:54" ht="15.75" customHeight="1">
      <c r="AZ19216" s="138">
        <f t="shared" ca="1" si="293"/>
        <v>322000</v>
      </c>
      <c r="BA19216" s="138">
        <f t="shared" ca="1" si="294"/>
        <v>321999</v>
      </c>
      <c r="BB19216" s="138">
        <f t="shared" ca="1" si="295"/>
        <v>1</v>
      </c>
    </row>
    <row r="19217" spans="52:54" ht="15.75" customHeight="1">
      <c r="AZ19217" s="138">
        <f t="shared" ca="1" si="293"/>
        <v>153000</v>
      </c>
      <c r="BA19217" s="138">
        <f t="shared" ca="1" si="294"/>
        <v>152999</v>
      </c>
      <c r="BB19217" s="138">
        <f t="shared" ca="1" si="295"/>
        <v>1</v>
      </c>
    </row>
    <row r="19218" spans="52:54" ht="15.75" customHeight="1">
      <c r="AZ19218" s="138">
        <f t="shared" ca="1" si="293"/>
        <v>193000</v>
      </c>
      <c r="BA19218" s="138">
        <f t="shared" ca="1" si="294"/>
        <v>192999</v>
      </c>
      <c r="BB19218" s="138">
        <f t="shared" ca="1" si="295"/>
        <v>1</v>
      </c>
    </row>
    <row r="19219" spans="52:54" ht="15.75" customHeight="1">
      <c r="AZ19219" s="138">
        <f t="shared" ca="1" si="293"/>
        <v>209000</v>
      </c>
      <c r="BA19219" s="138">
        <f t="shared" ca="1" si="294"/>
        <v>208999</v>
      </c>
      <c r="BB19219" s="138">
        <f t="shared" ca="1" si="295"/>
        <v>1</v>
      </c>
    </row>
    <row r="19220" spans="52:54" ht="15.75" customHeight="1">
      <c r="AZ19220" s="138">
        <f t="shared" ca="1" si="293"/>
        <v>266000</v>
      </c>
      <c r="BA19220" s="138">
        <f t="shared" ca="1" si="294"/>
        <v>265999</v>
      </c>
      <c r="BB19220" s="138">
        <f t="shared" ca="1" si="295"/>
        <v>1</v>
      </c>
    </row>
    <row r="19221" spans="52:54" ht="15.75" customHeight="1">
      <c r="AZ19221" s="138">
        <f t="shared" ca="1" si="293"/>
        <v>294000</v>
      </c>
      <c r="BA19221" s="138">
        <f t="shared" ca="1" si="294"/>
        <v>293999</v>
      </c>
      <c r="BB19221" s="138">
        <f t="shared" ca="1" si="295"/>
        <v>1</v>
      </c>
    </row>
    <row r="19222" spans="52:54" ht="15.75" customHeight="1">
      <c r="AZ19222" s="138">
        <f t="shared" ca="1" si="293"/>
        <v>208000</v>
      </c>
      <c r="BA19222" s="138">
        <f t="shared" ca="1" si="294"/>
        <v>207999</v>
      </c>
      <c r="BB19222" s="138">
        <f t="shared" ca="1" si="295"/>
        <v>1</v>
      </c>
    </row>
    <row r="19223" spans="52:54" ht="15.75" customHeight="1">
      <c r="AZ19223" s="138">
        <f t="shared" ca="1" si="293"/>
        <v>281000</v>
      </c>
      <c r="BA19223" s="138">
        <f t="shared" ca="1" si="294"/>
        <v>280999</v>
      </c>
      <c r="BB19223" s="138">
        <f t="shared" ca="1" si="295"/>
        <v>1</v>
      </c>
    </row>
    <row r="19224" spans="52:54" ht="15.75" customHeight="1">
      <c r="AZ19224" s="138">
        <f t="shared" ca="1" si="293"/>
        <v>218000</v>
      </c>
      <c r="BA19224" s="138">
        <f t="shared" ca="1" si="294"/>
        <v>217999</v>
      </c>
      <c r="BB19224" s="138">
        <f t="shared" ca="1" si="295"/>
        <v>1</v>
      </c>
    </row>
    <row r="19225" spans="52:54" ht="15.75" customHeight="1">
      <c r="AZ19225" s="138">
        <f t="shared" ca="1" si="293"/>
        <v>108000</v>
      </c>
      <c r="BA19225" s="138">
        <f t="shared" ca="1" si="294"/>
        <v>107999</v>
      </c>
      <c r="BB19225" s="138">
        <f t="shared" ca="1" si="295"/>
        <v>1</v>
      </c>
    </row>
    <row r="19226" spans="52:54" ht="15.75" customHeight="1">
      <c r="AZ19226" s="138">
        <f t="shared" ca="1" si="293"/>
        <v>123000</v>
      </c>
      <c r="BA19226" s="138">
        <f t="shared" ca="1" si="294"/>
        <v>122999</v>
      </c>
      <c r="BB19226" s="138">
        <f t="shared" ca="1" si="295"/>
        <v>1</v>
      </c>
    </row>
    <row r="19227" spans="52:54" ht="15.75" customHeight="1">
      <c r="AZ19227" s="138">
        <f t="shared" ca="1" si="293"/>
        <v>274000</v>
      </c>
      <c r="BA19227" s="138">
        <f t="shared" ca="1" si="294"/>
        <v>273999</v>
      </c>
      <c r="BB19227" s="138">
        <f t="shared" ca="1" si="295"/>
        <v>1</v>
      </c>
    </row>
    <row r="19228" spans="52:54" ht="15.75" customHeight="1">
      <c r="AZ19228" s="138">
        <f t="shared" ca="1" si="293"/>
        <v>200000</v>
      </c>
      <c r="BA19228" s="138">
        <f t="shared" ca="1" si="294"/>
        <v>199999</v>
      </c>
      <c r="BB19228" s="138">
        <f t="shared" ca="1" si="295"/>
        <v>1</v>
      </c>
    </row>
    <row r="19229" spans="52:54" ht="15.75" customHeight="1">
      <c r="AZ19229" s="138">
        <f t="shared" ca="1" si="293"/>
        <v>248000</v>
      </c>
      <c r="BA19229" s="138">
        <f t="shared" ca="1" si="294"/>
        <v>247999</v>
      </c>
      <c r="BB19229" s="138">
        <f t="shared" ca="1" si="295"/>
        <v>1</v>
      </c>
    </row>
    <row r="19230" spans="52:54" ht="15.75" customHeight="1">
      <c r="AZ19230" s="138">
        <f t="shared" ca="1" si="293"/>
        <v>397000</v>
      </c>
      <c r="BA19230" s="138">
        <f t="shared" ca="1" si="294"/>
        <v>396999</v>
      </c>
      <c r="BB19230" s="138">
        <f t="shared" ca="1" si="295"/>
        <v>1</v>
      </c>
    </row>
    <row r="19231" spans="52:54" ht="15.75" customHeight="1">
      <c r="AZ19231" s="138">
        <f t="shared" ca="1" si="293"/>
        <v>366000</v>
      </c>
      <c r="BA19231" s="138">
        <f t="shared" ca="1" si="294"/>
        <v>365999</v>
      </c>
      <c r="BB19231" s="138">
        <f t="shared" ca="1" si="295"/>
        <v>1</v>
      </c>
    </row>
    <row r="19232" spans="52:54" ht="15.75" customHeight="1">
      <c r="AZ19232" s="138">
        <f t="shared" ca="1" si="293"/>
        <v>381000</v>
      </c>
      <c r="BA19232" s="138">
        <f t="shared" ca="1" si="294"/>
        <v>380999</v>
      </c>
      <c r="BB19232" s="138">
        <f t="shared" ca="1" si="295"/>
        <v>1</v>
      </c>
    </row>
    <row r="19233" spans="52:54" ht="15.75" customHeight="1">
      <c r="AZ19233" s="138">
        <f t="shared" ca="1" si="293"/>
        <v>222000</v>
      </c>
      <c r="BA19233" s="138">
        <f t="shared" ca="1" si="294"/>
        <v>221999</v>
      </c>
      <c r="BB19233" s="138">
        <f t="shared" ca="1" si="295"/>
        <v>1</v>
      </c>
    </row>
    <row r="19234" spans="52:54" ht="15.75" customHeight="1">
      <c r="AZ19234" s="138">
        <f t="shared" ca="1" si="293"/>
        <v>169000</v>
      </c>
      <c r="BA19234" s="138">
        <f t="shared" ca="1" si="294"/>
        <v>168999</v>
      </c>
      <c r="BB19234" s="138">
        <f t="shared" ca="1" si="295"/>
        <v>1</v>
      </c>
    </row>
    <row r="19235" spans="52:54" ht="15.75" customHeight="1">
      <c r="AZ19235" s="138">
        <f t="shared" ca="1" si="293"/>
        <v>168000</v>
      </c>
      <c r="BA19235" s="138">
        <f t="shared" ca="1" si="294"/>
        <v>167999</v>
      </c>
      <c r="BB19235" s="138">
        <f t="shared" ca="1" si="295"/>
        <v>1</v>
      </c>
    </row>
    <row r="19236" spans="52:54" ht="15.75" customHeight="1">
      <c r="AZ19236" s="138">
        <f t="shared" ca="1" si="293"/>
        <v>333000</v>
      </c>
      <c r="BA19236" s="138">
        <f t="shared" ca="1" si="294"/>
        <v>332999</v>
      </c>
      <c r="BB19236" s="138">
        <f t="shared" ca="1" si="295"/>
        <v>1</v>
      </c>
    </row>
    <row r="19237" spans="52:54" ht="15.75" customHeight="1">
      <c r="AZ19237" s="138">
        <f t="shared" ca="1" si="293"/>
        <v>344000</v>
      </c>
      <c r="BA19237" s="138">
        <f t="shared" ca="1" si="294"/>
        <v>343999</v>
      </c>
      <c r="BB19237" s="138">
        <f t="shared" ca="1" si="295"/>
        <v>1</v>
      </c>
    </row>
    <row r="19238" spans="52:54" ht="15.75" customHeight="1">
      <c r="AZ19238" s="138">
        <f t="shared" ca="1" si="293"/>
        <v>283000</v>
      </c>
      <c r="BA19238" s="138">
        <f t="shared" ca="1" si="294"/>
        <v>282999</v>
      </c>
      <c r="BB19238" s="138">
        <f t="shared" ca="1" si="295"/>
        <v>1</v>
      </c>
    </row>
    <row r="19239" spans="52:54" ht="15.75" customHeight="1">
      <c r="AZ19239" s="138">
        <f t="shared" ca="1" si="293"/>
        <v>160000</v>
      </c>
      <c r="BA19239" s="138">
        <f t="shared" ca="1" si="294"/>
        <v>159999</v>
      </c>
      <c r="BB19239" s="138">
        <f t="shared" ca="1" si="295"/>
        <v>1</v>
      </c>
    </row>
    <row r="19240" spans="52:54" ht="15.75" customHeight="1">
      <c r="AZ19240" s="138">
        <f t="shared" ca="1" si="293"/>
        <v>168000</v>
      </c>
      <c r="BA19240" s="138">
        <f t="shared" ca="1" si="294"/>
        <v>167999</v>
      </c>
      <c r="BB19240" s="138">
        <f t="shared" ca="1" si="295"/>
        <v>1</v>
      </c>
    </row>
    <row r="19241" spans="52:54" ht="15.75" customHeight="1">
      <c r="AZ19241" s="138">
        <f t="shared" ca="1" si="293"/>
        <v>304000</v>
      </c>
      <c r="BA19241" s="138">
        <f t="shared" ca="1" si="294"/>
        <v>303999</v>
      </c>
      <c r="BB19241" s="138">
        <f t="shared" ca="1" si="295"/>
        <v>1</v>
      </c>
    </row>
    <row r="19242" spans="52:54" ht="15.75" customHeight="1">
      <c r="AZ19242" s="138">
        <f t="shared" ca="1" si="293"/>
        <v>331000</v>
      </c>
      <c r="BA19242" s="138">
        <f t="shared" ca="1" si="294"/>
        <v>330999</v>
      </c>
      <c r="BB19242" s="138">
        <f t="shared" ca="1" si="295"/>
        <v>1</v>
      </c>
    </row>
    <row r="19243" spans="52:54" ht="15.75" customHeight="1">
      <c r="AZ19243" s="138">
        <f t="shared" ca="1" si="293"/>
        <v>220000</v>
      </c>
      <c r="BA19243" s="138">
        <f t="shared" ca="1" si="294"/>
        <v>219999</v>
      </c>
      <c r="BB19243" s="138">
        <f t="shared" ca="1" si="295"/>
        <v>1</v>
      </c>
    </row>
    <row r="19244" spans="52:54" ht="15.75" customHeight="1">
      <c r="AZ19244" s="138">
        <f t="shared" ca="1" si="293"/>
        <v>149000</v>
      </c>
      <c r="BA19244" s="138">
        <f t="shared" ca="1" si="294"/>
        <v>148999</v>
      </c>
      <c r="BB19244" s="138">
        <f t="shared" ca="1" si="295"/>
        <v>1</v>
      </c>
    </row>
    <row r="19245" spans="52:54" ht="15.75" customHeight="1">
      <c r="AZ19245" s="138">
        <f t="shared" ca="1" si="293"/>
        <v>383000</v>
      </c>
      <c r="BA19245" s="138">
        <f t="shared" ca="1" si="294"/>
        <v>382999</v>
      </c>
      <c r="BB19245" s="138">
        <f t="shared" ca="1" si="295"/>
        <v>1</v>
      </c>
    </row>
    <row r="19246" spans="52:54" ht="15.75" customHeight="1">
      <c r="AZ19246" s="138">
        <f t="shared" ca="1" si="293"/>
        <v>376000</v>
      </c>
      <c r="BA19246" s="138">
        <f t="shared" ca="1" si="294"/>
        <v>375999</v>
      </c>
      <c r="BB19246" s="138">
        <f t="shared" ca="1" si="295"/>
        <v>1</v>
      </c>
    </row>
    <row r="19247" spans="52:54" ht="15.75" customHeight="1">
      <c r="AZ19247" s="138">
        <f t="shared" ca="1" si="293"/>
        <v>151000</v>
      </c>
      <c r="BA19247" s="138">
        <f t="shared" ca="1" si="294"/>
        <v>150999</v>
      </c>
      <c r="BB19247" s="138">
        <f t="shared" ca="1" si="295"/>
        <v>1</v>
      </c>
    </row>
    <row r="19248" spans="52:54" ht="15.75" customHeight="1">
      <c r="AZ19248" s="138">
        <f t="shared" ca="1" si="293"/>
        <v>304000</v>
      </c>
      <c r="BA19248" s="138">
        <f t="shared" ca="1" si="294"/>
        <v>303999</v>
      </c>
      <c r="BB19248" s="138">
        <f t="shared" ca="1" si="295"/>
        <v>1</v>
      </c>
    </row>
    <row r="19249" spans="52:54" ht="15.75" customHeight="1">
      <c r="AZ19249" s="138">
        <f t="shared" ca="1" si="293"/>
        <v>222000</v>
      </c>
      <c r="BA19249" s="138">
        <f t="shared" ca="1" si="294"/>
        <v>221999</v>
      </c>
      <c r="BB19249" s="138">
        <f t="shared" ca="1" si="295"/>
        <v>1</v>
      </c>
    </row>
    <row r="19250" spans="52:54" ht="15.75" customHeight="1">
      <c r="AZ19250" s="138">
        <f t="shared" ca="1" si="293"/>
        <v>118000</v>
      </c>
      <c r="BA19250" s="138">
        <f t="shared" ca="1" si="294"/>
        <v>117999</v>
      </c>
      <c r="BB19250" s="138">
        <f t="shared" ca="1" si="295"/>
        <v>1</v>
      </c>
    </row>
    <row r="19251" spans="52:54" ht="15.75" customHeight="1">
      <c r="AZ19251" s="138">
        <f t="shared" ca="1" si="293"/>
        <v>362000</v>
      </c>
      <c r="BA19251" s="138">
        <f t="shared" ca="1" si="294"/>
        <v>361999</v>
      </c>
      <c r="BB19251" s="138">
        <f t="shared" ca="1" si="295"/>
        <v>1</v>
      </c>
    </row>
    <row r="19252" spans="52:54" ht="15.75" customHeight="1">
      <c r="AZ19252" s="138">
        <f t="shared" ca="1" si="293"/>
        <v>363000</v>
      </c>
      <c r="BA19252" s="138">
        <f t="shared" ca="1" si="294"/>
        <v>362999</v>
      </c>
      <c r="BB19252" s="138">
        <f t="shared" ca="1" si="295"/>
        <v>1</v>
      </c>
    </row>
    <row r="19253" spans="52:54" ht="15.75" customHeight="1">
      <c r="AZ19253" s="138">
        <f t="shared" ca="1" si="293"/>
        <v>376000</v>
      </c>
      <c r="BA19253" s="138">
        <f t="shared" ca="1" si="294"/>
        <v>375999</v>
      </c>
      <c r="BB19253" s="138">
        <f t="shared" ca="1" si="295"/>
        <v>1</v>
      </c>
    </row>
    <row r="19254" spans="52:54" ht="15.75" customHeight="1">
      <c r="AZ19254" s="138">
        <f t="shared" ca="1" si="293"/>
        <v>184000</v>
      </c>
      <c r="BA19254" s="138">
        <f t="shared" ca="1" si="294"/>
        <v>183999</v>
      </c>
      <c r="BB19254" s="138">
        <f t="shared" ca="1" si="295"/>
        <v>1</v>
      </c>
    </row>
    <row r="19255" spans="52:54" ht="15.75" customHeight="1">
      <c r="AZ19255" s="138">
        <f t="shared" ca="1" si="293"/>
        <v>274000</v>
      </c>
      <c r="BA19255" s="138">
        <f t="shared" ca="1" si="294"/>
        <v>273999</v>
      </c>
      <c r="BB19255" s="138">
        <f t="shared" ca="1" si="295"/>
        <v>1</v>
      </c>
    </row>
    <row r="19256" spans="52:54" ht="15.75" customHeight="1">
      <c r="AZ19256" s="138">
        <f t="shared" ca="1" si="293"/>
        <v>327000</v>
      </c>
      <c r="BA19256" s="138">
        <f t="shared" ca="1" si="294"/>
        <v>326999</v>
      </c>
      <c r="BB19256" s="138">
        <f t="shared" ca="1" si="295"/>
        <v>1</v>
      </c>
    </row>
    <row r="19257" spans="52:54" ht="15.75" customHeight="1">
      <c r="AZ19257" s="138">
        <f t="shared" ca="1" si="293"/>
        <v>250000</v>
      </c>
      <c r="BA19257" s="138">
        <f t="shared" ca="1" si="294"/>
        <v>249999</v>
      </c>
      <c r="BB19257" s="138">
        <f t="shared" ca="1" si="295"/>
        <v>1</v>
      </c>
    </row>
    <row r="19258" spans="52:54" ht="15.75" customHeight="1">
      <c r="AZ19258" s="138">
        <f t="shared" ca="1" si="293"/>
        <v>115000</v>
      </c>
      <c r="BA19258" s="138">
        <f t="shared" ca="1" si="294"/>
        <v>114999</v>
      </c>
      <c r="BB19258" s="138">
        <f t="shared" ca="1" si="295"/>
        <v>1</v>
      </c>
    </row>
    <row r="19259" spans="52:54" ht="15.75" customHeight="1">
      <c r="AZ19259" s="138">
        <f t="shared" ca="1" si="293"/>
        <v>200000</v>
      </c>
      <c r="BA19259" s="138">
        <f t="shared" ca="1" si="294"/>
        <v>199999</v>
      </c>
      <c r="BB19259" s="138">
        <f t="shared" ca="1" si="295"/>
        <v>1</v>
      </c>
    </row>
    <row r="19260" spans="52:54" ht="15.75" customHeight="1">
      <c r="AZ19260" s="138">
        <f t="shared" ca="1" si="293"/>
        <v>153000</v>
      </c>
      <c r="BA19260" s="138">
        <f t="shared" ca="1" si="294"/>
        <v>152999</v>
      </c>
      <c r="BB19260" s="138">
        <f t="shared" ca="1" si="295"/>
        <v>1</v>
      </c>
    </row>
    <row r="19261" spans="52:54" ht="15.75" customHeight="1">
      <c r="AZ19261" s="138">
        <f t="shared" ca="1" si="293"/>
        <v>378000</v>
      </c>
      <c r="BA19261" s="138">
        <f t="shared" ca="1" si="294"/>
        <v>377999</v>
      </c>
      <c r="BB19261" s="138">
        <f t="shared" ca="1" si="295"/>
        <v>1</v>
      </c>
    </row>
    <row r="19262" spans="52:54" ht="15.75" customHeight="1">
      <c r="AZ19262" s="138">
        <f t="shared" ca="1" si="293"/>
        <v>303000</v>
      </c>
      <c r="BA19262" s="138">
        <f t="shared" ca="1" si="294"/>
        <v>302999</v>
      </c>
      <c r="BB19262" s="138">
        <f t="shared" ca="1" si="295"/>
        <v>1</v>
      </c>
    </row>
    <row r="19263" spans="52:54" ht="15.75" customHeight="1">
      <c r="AZ19263" s="138">
        <f t="shared" ca="1" si="293"/>
        <v>119000</v>
      </c>
      <c r="BA19263" s="138">
        <f t="shared" ca="1" si="294"/>
        <v>118999</v>
      </c>
      <c r="BB19263" s="138">
        <f t="shared" ca="1" si="295"/>
        <v>1</v>
      </c>
    </row>
    <row r="19264" spans="52:54" ht="15.75" customHeight="1">
      <c r="AZ19264" s="138">
        <f t="shared" ca="1" si="293"/>
        <v>235000</v>
      </c>
      <c r="BA19264" s="138">
        <f t="shared" ca="1" si="294"/>
        <v>234999</v>
      </c>
      <c r="BB19264" s="138">
        <f t="shared" ca="1" si="295"/>
        <v>1</v>
      </c>
    </row>
    <row r="19265" spans="52:54" ht="15.75" customHeight="1">
      <c r="AZ19265" s="138">
        <f t="shared" ca="1" si="293"/>
        <v>184000</v>
      </c>
      <c r="BA19265" s="138">
        <f t="shared" ca="1" si="294"/>
        <v>183999</v>
      </c>
      <c r="BB19265" s="138">
        <f t="shared" ca="1" si="295"/>
        <v>1</v>
      </c>
    </row>
    <row r="19266" spans="52:54" ht="15.75" customHeight="1">
      <c r="AZ19266" s="138">
        <f t="shared" ca="1" si="293"/>
        <v>263000</v>
      </c>
      <c r="BA19266" s="138">
        <f t="shared" ca="1" si="294"/>
        <v>262999</v>
      </c>
      <c r="BB19266" s="138">
        <f t="shared" ca="1" si="295"/>
        <v>1</v>
      </c>
    </row>
    <row r="19267" spans="52:54" ht="15.75" customHeight="1">
      <c r="AZ19267" s="138">
        <f t="shared" ca="1" si="293"/>
        <v>259000</v>
      </c>
      <c r="BA19267" s="138">
        <f t="shared" ca="1" si="294"/>
        <v>258999</v>
      </c>
      <c r="BB19267" s="138">
        <f t="shared" ca="1" si="295"/>
        <v>1</v>
      </c>
    </row>
    <row r="19268" spans="52:54" ht="15.75" customHeight="1">
      <c r="AZ19268" s="138">
        <f t="shared" ca="1" si="293"/>
        <v>322000</v>
      </c>
      <c r="BA19268" s="138">
        <f t="shared" ca="1" si="294"/>
        <v>321999</v>
      </c>
      <c r="BB19268" s="138">
        <f t="shared" ca="1" si="295"/>
        <v>1</v>
      </c>
    </row>
    <row r="19269" spans="52:54" ht="15.75" customHeight="1">
      <c r="AZ19269" s="138">
        <f t="shared" ca="1" si="293"/>
        <v>131000</v>
      </c>
      <c r="BA19269" s="138">
        <f t="shared" ca="1" si="294"/>
        <v>130999</v>
      </c>
      <c r="BB19269" s="138">
        <f t="shared" ca="1" si="295"/>
        <v>1</v>
      </c>
    </row>
    <row r="19270" spans="52:54" ht="15.75" customHeight="1">
      <c r="AZ19270" s="138">
        <f t="shared" ca="1" si="293"/>
        <v>140000</v>
      </c>
      <c r="BA19270" s="138">
        <f t="shared" ca="1" si="294"/>
        <v>139999</v>
      </c>
      <c r="BB19270" s="138">
        <f t="shared" ca="1" si="295"/>
        <v>1</v>
      </c>
    </row>
    <row r="19271" spans="52:54" ht="15.75" customHeight="1">
      <c r="AZ19271" s="138">
        <f t="shared" ca="1" si="293"/>
        <v>357000</v>
      </c>
      <c r="BA19271" s="138">
        <f t="shared" ca="1" si="294"/>
        <v>356999</v>
      </c>
      <c r="BB19271" s="138">
        <f t="shared" ca="1" si="295"/>
        <v>1</v>
      </c>
    </row>
    <row r="19272" spans="52:54" ht="15.75" customHeight="1">
      <c r="AZ19272" s="138">
        <f t="shared" ca="1" si="293"/>
        <v>329000</v>
      </c>
      <c r="BA19272" s="138">
        <f t="shared" ca="1" si="294"/>
        <v>328999</v>
      </c>
      <c r="BB19272" s="138">
        <f t="shared" ca="1" si="295"/>
        <v>1</v>
      </c>
    </row>
    <row r="19273" spans="52:54" ht="15.75" customHeight="1">
      <c r="AZ19273" s="138">
        <f t="shared" ca="1" si="293"/>
        <v>137000</v>
      </c>
      <c r="BA19273" s="138">
        <f t="shared" ca="1" si="294"/>
        <v>136999</v>
      </c>
      <c r="BB19273" s="138">
        <f t="shared" ca="1" si="295"/>
        <v>1</v>
      </c>
    </row>
    <row r="19274" spans="52:54" ht="15.75" customHeight="1">
      <c r="AZ19274" s="138">
        <f t="shared" ca="1" si="293"/>
        <v>153000</v>
      </c>
      <c r="BA19274" s="138">
        <f t="shared" ca="1" si="294"/>
        <v>152999</v>
      </c>
      <c r="BB19274" s="138">
        <f t="shared" ca="1" si="295"/>
        <v>1</v>
      </c>
    </row>
    <row r="19275" spans="52:54" ht="15.75" customHeight="1">
      <c r="AZ19275" s="138">
        <f t="shared" ca="1" si="293"/>
        <v>159000</v>
      </c>
      <c r="BA19275" s="138">
        <f t="shared" ca="1" si="294"/>
        <v>158999</v>
      </c>
      <c r="BB19275" s="138">
        <f t="shared" ca="1" si="295"/>
        <v>1</v>
      </c>
    </row>
    <row r="19276" spans="52:54" ht="15.75" customHeight="1">
      <c r="AZ19276" s="138">
        <f t="shared" ca="1" si="293"/>
        <v>115000</v>
      </c>
      <c r="BA19276" s="138">
        <f t="shared" ca="1" si="294"/>
        <v>114999</v>
      </c>
      <c r="BB19276" s="138">
        <f t="shared" ca="1" si="295"/>
        <v>1</v>
      </c>
    </row>
    <row r="19277" spans="52:54" ht="15.75" customHeight="1">
      <c r="AZ19277" s="138">
        <f t="shared" ca="1" si="293"/>
        <v>181000</v>
      </c>
      <c r="BA19277" s="138">
        <f t="shared" ca="1" si="294"/>
        <v>180999</v>
      </c>
      <c r="BB19277" s="138">
        <f t="shared" ca="1" si="295"/>
        <v>1</v>
      </c>
    </row>
    <row r="19278" spans="52:54" ht="15.75" customHeight="1">
      <c r="AZ19278" s="138">
        <f t="shared" ca="1" si="293"/>
        <v>380000</v>
      </c>
      <c r="BA19278" s="138">
        <f t="shared" ca="1" si="294"/>
        <v>379999</v>
      </c>
      <c r="BB19278" s="138">
        <f t="shared" ca="1" si="295"/>
        <v>1</v>
      </c>
    </row>
    <row r="19279" spans="52:54" ht="15.75" customHeight="1">
      <c r="AZ19279" s="138">
        <f t="shared" ca="1" si="293"/>
        <v>246000</v>
      </c>
      <c r="BA19279" s="138">
        <f t="shared" ca="1" si="294"/>
        <v>245999</v>
      </c>
      <c r="BB19279" s="138">
        <f t="shared" ca="1" si="295"/>
        <v>1</v>
      </c>
    </row>
    <row r="19280" spans="52:54" ht="15.75" customHeight="1">
      <c r="AZ19280" s="138">
        <f t="shared" ca="1" si="293"/>
        <v>262000</v>
      </c>
      <c r="BA19280" s="138">
        <f t="shared" ca="1" si="294"/>
        <v>261999</v>
      </c>
      <c r="BB19280" s="138">
        <f t="shared" ca="1" si="295"/>
        <v>1</v>
      </c>
    </row>
    <row r="19281" spans="52:54" ht="15.75" customHeight="1">
      <c r="AZ19281" s="138">
        <f t="shared" ca="1" si="293"/>
        <v>208000</v>
      </c>
      <c r="BA19281" s="138">
        <f t="shared" ca="1" si="294"/>
        <v>207999</v>
      </c>
      <c r="BB19281" s="138">
        <f t="shared" ca="1" si="295"/>
        <v>1</v>
      </c>
    </row>
    <row r="19282" spans="52:54" ht="15.75" customHeight="1">
      <c r="AZ19282" s="138">
        <f t="shared" ca="1" si="293"/>
        <v>107000</v>
      </c>
      <c r="BA19282" s="138">
        <f t="shared" ca="1" si="294"/>
        <v>106999</v>
      </c>
      <c r="BB19282" s="138">
        <f t="shared" ca="1" si="295"/>
        <v>1</v>
      </c>
    </row>
    <row r="19283" spans="52:54" ht="15.75" customHeight="1">
      <c r="AZ19283" s="138">
        <f t="shared" ca="1" si="293"/>
        <v>179000</v>
      </c>
      <c r="BA19283" s="138">
        <f t="shared" ca="1" si="294"/>
        <v>178999</v>
      </c>
      <c r="BB19283" s="138">
        <f t="shared" ca="1" si="295"/>
        <v>1</v>
      </c>
    </row>
    <row r="19284" spans="52:54" ht="15.75" customHeight="1">
      <c r="AZ19284" s="138">
        <f t="shared" ca="1" si="293"/>
        <v>340000</v>
      </c>
      <c r="BA19284" s="138">
        <f t="shared" ca="1" si="294"/>
        <v>339999</v>
      </c>
      <c r="BB19284" s="138">
        <f t="shared" ca="1" si="295"/>
        <v>1</v>
      </c>
    </row>
    <row r="19285" spans="52:54" ht="15.75" customHeight="1">
      <c r="AZ19285" s="138">
        <f t="shared" ca="1" si="293"/>
        <v>181000</v>
      </c>
      <c r="BA19285" s="138">
        <f t="shared" ca="1" si="294"/>
        <v>180999</v>
      </c>
      <c r="BB19285" s="138">
        <f t="shared" ca="1" si="295"/>
        <v>1</v>
      </c>
    </row>
    <row r="19286" spans="52:54" ht="15.75" customHeight="1">
      <c r="AZ19286" s="138">
        <f t="shared" ca="1" si="293"/>
        <v>196000</v>
      </c>
      <c r="BA19286" s="138">
        <f t="shared" ca="1" si="294"/>
        <v>195999</v>
      </c>
      <c r="BB19286" s="138">
        <f t="shared" ca="1" si="295"/>
        <v>1</v>
      </c>
    </row>
    <row r="19287" spans="52:54" ht="15.75" customHeight="1">
      <c r="AZ19287" s="138">
        <f t="shared" ca="1" si="293"/>
        <v>319000</v>
      </c>
      <c r="BA19287" s="138">
        <f t="shared" ca="1" si="294"/>
        <v>318999</v>
      </c>
      <c r="BB19287" s="138">
        <f t="shared" ca="1" si="295"/>
        <v>1</v>
      </c>
    </row>
    <row r="19288" spans="52:54" ht="15.75" customHeight="1">
      <c r="AZ19288" s="138">
        <f t="shared" ca="1" si="293"/>
        <v>399000</v>
      </c>
      <c r="BA19288" s="138">
        <f t="shared" ca="1" si="294"/>
        <v>398999</v>
      </c>
      <c r="BB19288" s="138">
        <f t="shared" ca="1" si="295"/>
        <v>1</v>
      </c>
    </row>
    <row r="19289" spans="52:54" ht="15.75" customHeight="1">
      <c r="AZ19289" s="138">
        <f t="shared" ca="1" si="293"/>
        <v>251000</v>
      </c>
      <c r="BA19289" s="138">
        <f t="shared" ca="1" si="294"/>
        <v>250999</v>
      </c>
      <c r="BB19289" s="138">
        <f t="shared" ca="1" si="295"/>
        <v>1</v>
      </c>
    </row>
    <row r="19290" spans="52:54" ht="15.75" customHeight="1">
      <c r="AZ19290" s="138">
        <f t="shared" ca="1" si="293"/>
        <v>148000</v>
      </c>
      <c r="BA19290" s="138">
        <f t="shared" ca="1" si="294"/>
        <v>147999</v>
      </c>
      <c r="BB19290" s="138">
        <f t="shared" ca="1" si="295"/>
        <v>1</v>
      </c>
    </row>
    <row r="19291" spans="52:54" ht="15.75" customHeight="1">
      <c r="AZ19291" s="138">
        <f t="shared" ca="1" si="293"/>
        <v>299000</v>
      </c>
      <c r="BA19291" s="138">
        <f t="shared" ca="1" si="294"/>
        <v>298999</v>
      </c>
      <c r="BB19291" s="138">
        <f t="shared" ca="1" si="295"/>
        <v>1</v>
      </c>
    </row>
    <row r="19292" spans="52:54" ht="15.75" customHeight="1">
      <c r="AZ19292" s="138">
        <f t="shared" ca="1" si="293"/>
        <v>194000</v>
      </c>
      <c r="BA19292" s="138">
        <f t="shared" ca="1" si="294"/>
        <v>193999</v>
      </c>
      <c r="BB19292" s="138">
        <f t="shared" ca="1" si="295"/>
        <v>1</v>
      </c>
    </row>
    <row r="19293" spans="52:54" ht="15.75" customHeight="1">
      <c r="AZ19293" s="138">
        <f t="shared" ca="1" si="293"/>
        <v>241000</v>
      </c>
      <c r="BA19293" s="138">
        <f t="shared" ca="1" si="294"/>
        <v>240999</v>
      </c>
      <c r="BB19293" s="138">
        <f t="shared" ca="1" si="295"/>
        <v>1</v>
      </c>
    </row>
    <row r="19294" spans="52:54" ht="15.75" customHeight="1">
      <c r="AZ19294" s="138">
        <f t="shared" ca="1" si="293"/>
        <v>270000</v>
      </c>
      <c r="BA19294" s="138">
        <f t="shared" ca="1" si="294"/>
        <v>269999</v>
      </c>
      <c r="BB19294" s="138">
        <f t="shared" ca="1" si="295"/>
        <v>1</v>
      </c>
    </row>
    <row r="19295" spans="52:54" ht="15.75" customHeight="1">
      <c r="AZ19295" s="138">
        <f t="shared" ca="1" si="293"/>
        <v>389000</v>
      </c>
      <c r="BA19295" s="138">
        <f t="shared" ca="1" si="294"/>
        <v>388999</v>
      </c>
      <c r="BB19295" s="138">
        <f t="shared" ca="1" si="295"/>
        <v>1</v>
      </c>
    </row>
    <row r="19296" spans="52:54" ht="15.75" customHeight="1">
      <c r="AZ19296" s="138">
        <f t="shared" ca="1" si="293"/>
        <v>181000</v>
      </c>
      <c r="BA19296" s="138">
        <f t="shared" ca="1" si="294"/>
        <v>180999</v>
      </c>
      <c r="BB19296" s="138">
        <f t="shared" ca="1" si="295"/>
        <v>1</v>
      </c>
    </row>
    <row r="19297" spans="52:54" ht="15.75" customHeight="1">
      <c r="AZ19297" s="138">
        <f t="shared" ca="1" si="293"/>
        <v>134000</v>
      </c>
      <c r="BA19297" s="138">
        <f t="shared" ca="1" si="294"/>
        <v>133999</v>
      </c>
      <c r="BB19297" s="138">
        <f t="shared" ca="1" si="295"/>
        <v>1</v>
      </c>
    </row>
    <row r="19298" spans="52:54" ht="15.75" customHeight="1">
      <c r="AZ19298" s="138">
        <f t="shared" ca="1" si="293"/>
        <v>209000</v>
      </c>
      <c r="BA19298" s="138">
        <f t="shared" ca="1" si="294"/>
        <v>208999</v>
      </c>
      <c r="BB19298" s="138">
        <f t="shared" ca="1" si="295"/>
        <v>1</v>
      </c>
    </row>
    <row r="19299" spans="52:54" ht="15.75" customHeight="1">
      <c r="AZ19299" s="138">
        <f t="shared" ca="1" si="293"/>
        <v>116000</v>
      </c>
      <c r="BA19299" s="138">
        <f t="shared" ca="1" si="294"/>
        <v>115999</v>
      </c>
      <c r="BB19299" s="138">
        <f t="shared" ca="1" si="295"/>
        <v>1</v>
      </c>
    </row>
    <row r="19300" spans="52:54" ht="15.75" customHeight="1">
      <c r="AZ19300" s="138">
        <f t="shared" ca="1" si="293"/>
        <v>148000</v>
      </c>
      <c r="BA19300" s="138">
        <f t="shared" ca="1" si="294"/>
        <v>147999</v>
      </c>
      <c r="BB19300" s="138">
        <f t="shared" ca="1" si="295"/>
        <v>1</v>
      </c>
    </row>
    <row r="19301" spans="52:54" ht="15.75" customHeight="1">
      <c r="AZ19301" s="138">
        <f t="shared" ca="1" si="293"/>
        <v>110000</v>
      </c>
      <c r="BA19301" s="138">
        <f t="shared" ca="1" si="294"/>
        <v>109999</v>
      </c>
      <c r="BB19301" s="138">
        <f t="shared" ca="1" si="295"/>
        <v>1</v>
      </c>
    </row>
    <row r="19302" spans="52:54" ht="15.75" customHeight="1">
      <c r="AZ19302" s="138">
        <f t="shared" ca="1" si="293"/>
        <v>139000</v>
      </c>
      <c r="BA19302" s="138">
        <f t="shared" ca="1" si="294"/>
        <v>138999</v>
      </c>
      <c r="BB19302" s="138">
        <f t="shared" ca="1" si="295"/>
        <v>1</v>
      </c>
    </row>
    <row r="19303" spans="52:54" ht="15.75" customHeight="1">
      <c r="AZ19303" s="138">
        <f t="shared" ca="1" si="293"/>
        <v>137000</v>
      </c>
      <c r="BA19303" s="138">
        <f t="shared" ca="1" si="294"/>
        <v>136999</v>
      </c>
      <c r="BB19303" s="138">
        <f t="shared" ca="1" si="295"/>
        <v>1</v>
      </c>
    </row>
    <row r="19304" spans="52:54" ht="15.75" customHeight="1">
      <c r="AZ19304" s="138">
        <f t="shared" ca="1" si="293"/>
        <v>213000</v>
      </c>
      <c r="BA19304" s="138">
        <f t="shared" ca="1" si="294"/>
        <v>212999</v>
      </c>
      <c r="BB19304" s="138">
        <f t="shared" ca="1" si="295"/>
        <v>1</v>
      </c>
    </row>
    <row r="19305" spans="52:54" ht="15.75" customHeight="1">
      <c r="AZ19305" s="138">
        <f t="shared" ca="1" si="293"/>
        <v>394000</v>
      </c>
      <c r="BA19305" s="138">
        <f t="shared" ca="1" si="294"/>
        <v>393999</v>
      </c>
      <c r="BB19305" s="138">
        <f t="shared" ca="1" si="295"/>
        <v>1</v>
      </c>
    </row>
    <row r="19306" spans="52:54" ht="15.75" customHeight="1">
      <c r="AZ19306" s="138">
        <f t="shared" ca="1" si="293"/>
        <v>137000</v>
      </c>
      <c r="BA19306" s="138">
        <f t="shared" ca="1" si="294"/>
        <v>136999</v>
      </c>
      <c r="BB19306" s="138">
        <f t="shared" ca="1" si="295"/>
        <v>1</v>
      </c>
    </row>
    <row r="19307" spans="52:54" ht="15.75" customHeight="1">
      <c r="AZ19307" s="138">
        <f t="shared" ca="1" si="293"/>
        <v>199000</v>
      </c>
      <c r="BA19307" s="138">
        <f t="shared" ca="1" si="294"/>
        <v>198999</v>
      </c>
      <c r="BB19307" s="138">
        <f t="shared" ca="1" si="295"/>
        <v>1</v>
      </c>
    </row>
    <row r="19308" spans="52:54" ht="15.75" customHeight="1">
      <c r="AZ19308" s="138">
        <f t="shared" ca="1" si="293"/>
        <v>364000</v>
      </c>
      <c r="BA19308" s="138">
        <f t="shared" ca="1" si="294"/>
        <v>363999</v>
      </c>
      <c r="BB19308" s="138">
        <f t="shared" ca="1" si="295"/>
        <v>1</v>
      </c>
    </row>
    <row r="19309" spans="52:54" ht="15.75" customHeight="1">
      <c r="AZ19309" s="138">
        <f t="shared" ca="1" si="293"/>
        <v>105000</v>
      </c>
      <c r="BA19309" s="138">
        <f t="shared" ca="1" si="294"/>
        <v>104999</v>
      </c>
      <c r="BB19309" s="138">
        <f t="shared" ca="1" si="295"/>
        <v>1</v>
      </c>
    </row>
    <row r="19310" spans="52:54" ht="15.75" customHeight="1">
      <c r="AZ19310" s="138">
        <f t="shared" ca="1" si="293"/>
        <v>300000</v>
      </c>
      <c r="BA19310" s="138">
        <f t="shared" ca="1" si="294"/>
        <v>299999</v>
      </c>
      <c r="BB19310" s="138">
        <f t="shared" ca="1" si="295"/>
        <v>1</v>
      </c>
    </row>
    <row r="19311" spans="52:54" ht="15.75" customHeight="1">
      <c r="AZ19311" s="138">
        <f t="shared" ca="1" si="293"/>
        <v>397000</v>
      </c>
      <c r="BA19311" s="138">
        <f t="shared" ca="1" si="294"/>
        <v>396999</v>
      </c>
      <c r="BB19311" s="138">
        <f t="shared" ca="1" si="295"/>
        <v>1</v>
      </c>
    </row>
    <row r="19312" spans="52:54" ht="15.75" customHeight="1">
      <c r="AZ19312" s="138">
        <f t="shared" ca="1" si="293"/>
        <v>185000</v>
      </c>
      <c r="BA19312" s="138">
        <f t="shared" ca="1" si="294"/>
        <v>184999</v>
      </c>
      <c r="BB19312" s="138">
        <f t="shared" ca="1" si="295"/>
        <v>1</v>
      </c>
    </row>
    <row r="19313" spans="52:54" ht="15.75" customHeight="1">
      <c r="AZ19313" s="138">
        <f t="shared" ca="1" si="293"/>
        <v>119000</v>
      </c>
      <c r="BA19313" s="138">
        <f t="shared" ca="1" si="294"/>
        <v>118999</v>
      </c>
      <c r="BB19313" s="138">
        <f t="shared" ca="1" si="295"/>
        <v>1</v>
      </c>
    </row>
    <row r="19314" spans="52:54" ht="15.75" customHeight="1">
      <c r="AZ19314" s="138">
        <f t="shared" ca="1" si="293"/>
        <v>140000</v>
      </c>
      <c r="BA19314" s="138">
        <f t="shared" ca="1" si="294"/>
        <v>139999</v>
      </c>
      <c r="BB19314" s="138">
        <f t="shared" ca="1" si="295"/>
        <v>1</v>
      </c>
    </row>
    <row r="19315" spans="52:54" ht="15.75" customHeight="1">
      <c r="AZ19315" s="138">
        <f t="shared" ca="1" si="293"/>
        <v>290000</v>
      </c>
      <c r="BA19315" s="138">
        <f t="shared" ca="1" si="294"/>
        <v>289999</v>
      </c>
      <c r="BB19315" s="138">
        <f t="shared" ca="1" si="295"/>
        <v>1</v>
      </c>
    </row>
    <row r="19316" spans="52:54" ht="15.75" customHeight="1">
      <c r="AZ19316" s="138">
        <f t="shared" ca="1" si="293"/>
        <v>102000</v>
      </c>
      <c r="BA19316" s="138">
        <f t="shared" ca="1" si="294"/>
        <v>101999</v>
      </c>
      <c r="BB19316" s="138">
        <f t="shared" ca="1" si="295"/>
        <v>1</v>
      </c>
    </row>
    <row r="19317" spans="52:54" ht="15.75" customHeight="1">
      <c r="AZ19317" s="138">
        <f t="shared" ca="1" si="293"/>
        <v>117000</v>
      </c>
      <c r="BA19317" s="138">
        <f t="shared" ca="1" si="294"/>
        <v>116999</v>
      </c>
      <c r="BB19317" s="138">
        <f t="shared" ca="1" si="295"/>
        <v>1</v>
      </c>
    </row>
    <row r="19318" spans="52:54" ht="15.75" customHeight="1">
      <c r="AZ19318" s="138">
        <f t="shared" ca="1" si="293"/>
        <v>277000</v>
      </c>
      <c r="BA19318" s="138">
        <f t="shared" ca="1" si="294"/>
        <v>276999</v>
      </c>
      <c r="BB19318" s="138">
        <f t="shared" ca="1" si="295"/>
        <v>1</v>
      </c>
    </row>
    <row r="19319" spans="52:54" ht="15.75" customHeight="1">
      <c r="AZ19319" s="138">
        <f t="shared" ca="1" si="293"/>
        <v>155000</v>
      </c>
      <c r="BA19319" s="138">
        <f t="shared" ca="1" si="294"/>
        <v>154999</v>
      </c>
      <c r="BB19319" s="138">
        <f t="shared" ca="1" si="295"/>
        <v>1</v>
      </c>
    </row>
    <row r="19320" spans="52:54" ht="15.75" customHeight="1">
      <c r="AZ19320" s="138">
        <f t="shared" ca="1" si="293"/>
        <v>275000</v>
      </c>
      <c r="BA19320" s="138">
        <f t="shared" ca="1" si="294"/>
        <v>274999</v>
      </c>
      <c r="BB19320" s="138">
        <f t="shared" ca="1" si="295"/>
        <v>1</v>
      </c>
    </row>
    <row r="19321" spans="52:54" ht="15.75" customHeight="1">
      <c r="AZ19321" s="138">
        <f t="shared" ca="1" si="293"/>
        <v>200000</v>
      </c>
      <c r="BA19321" s="138">
        <f t="shared" ca="1" si="294"/>
        <v>199999</v>
      </c>
      <c r="BB19321" s="138">
        <f t="shared" ca="1" si="295"/>
        <v>1</v>
      </c>
    </row>
    <row r="19322" spans="52:54" ht="15.75" customHeight="1">
      <c r="AZ19322" s="138">
        <f t="shared" ca="1" si="293"/>
        <v>265000</v>
      </c>
      <c r="BA19322" s="138">
        <f t="shared" ca="1" si="294"/>
        <v>264999</v>
      </c>
      <c r="BB19322" s="138">
        <f t="shared" ca="1" si="295"/>
        <v>1</v>
      </c>
    </row>
    <row r="19323" spans="52:54" ht="15.75" customHeight="1">
      <c r="AZ19323" s="138">
        <f t="shared" ca="1" si="293"/>
        <v>161000</v>
      </c>
      <c r="BA19323" s="138">
        <f t="shared" ca="1" si="294"/>
        <v>160999</v>
      </c>
      <c r="BB19323" s="138">
        <f t="shared" ca="1" si="295"/>
        <v>1</v>
      </c>
    </row>
    <row r="19324" spans="52:54" ht="15.75" customHeight="1">
      <c r="AZ19324" s="138">
        <f t="shared" ca="1" si="293"/>
        <v>329000</v>
      </c>
      <c r="BA19324" s="138">
        <f t="shared" ca="1" si="294"/>
        <v>328999</v>
      </c>
      <c r="BB19324" s="138">
        <f t="shared" ca="1" si="295"/>
        <v>1</v>
      </c>
    </row>
    <row r="19325" spans="52:54" ht="15.75" customHeight="1">
      <c r="AZ19325" s="138">
        <f t="shared" ca="1" si="293"/>
        <v>330000</v>
      </c>
      <c r="BA19325" s="138">
        <f t="shared" ca="1" si="294"/>
        <v>329999</v>
      </c>
      <c r="BB19325" s="138">
        <f t="shared" ca="1" si="295"/>
        <v>1</v>
      </c>
    </row>
    <row r="19326" spans="52:54" ht="15.75" customHeight="1">
      <c r="AZ19326" s="138">
        <f t="shared" ca="1" si="293"/>
        <v>131000</v>
      </c>
      <c r="BA19326" s="138">
        <f t="shared" ca="1" si="294"/>
        <v>130999</v>
      </c>
      <c r="BB19326" s="138">
        <f t="shared" ca="1" si="295"/>
        <v>1</v>
      </c>
    </row>
    <row r="19327" spans="52:54" ht="15.75" customHeight="1">
      <c r="AZ19327" s="138">
        <f t="shared" ca="1" si="293"/>
        <v>368000</v>
      </c>
      <c r="BA19327" s="138">
        <f t="shared" ca="1" si="294"/>
        <v>367999</v>
      </c>
      <c r="BB19327" s="138">
        <f t="shared" ca="1" si="295"/>
        <v>1</v>
      </c>
    </row>
    <row r="19328" spans="52:54" ht="15.75" customHeight="1">
      <c r="AZ19328" s="138">
        <f t="shared" ca="1" si="293"/>
        <v>188000</v>
      </c>
      <c r="BA19328" s="138">
        <f t="shared" ca="1" si="294"/>
        <v>187999</v>
      </c>
      <c r="BB19328" s="138">
        <f t="shared" ca="1" si="295"/>
        <v>1</v>
      </c>
    </row>
    <row r="19329" spans="52:54" ht="15.75" customHeight="1">
      <c r="AZ19329" s="138">
        <f t="shared" ca="1" si="293"/>
        <v>389000</v>
      </c>
      <c r="BA19329" s="138">
        <f t="shared" ca="1" si="294"/>
        <v>388999</v>
      </c>
      <c r="BB19329" s="138">
        <f t="shared" ca="1" si="295"/>
        <v>1</v>
      </c>
    </row>
    <row r="19330" spans="52:54" ht="15.75" customHeight="1">
      <c r="AZ19330" s="138">
        <f t="shared" ca="1" si="293"/>
        <v>300000</v>
      </c>
      <c r="BA19330" s="138">
        <f t="shared" ca="1" si="294"/>
        <v>299999</v>
      </c>
      <c r="BB19330" s="138">
        <f t="shared" ca="1" si="295"/>
        <v>1</v>
      </c>
    </row>
    <row r="19331" spans="52:54" ht="15.75" customHeight="1">
      <c r="AZ19331" s="138">
        <f t="shared" ca="1" si="293"/>
        <v>149000</v>
      </c>
      <c r="BA19331" s="138">
        <f t="shared" ca="1" si="294"/>
        <v>148999</v>
      </c>
      <c r="BB19331" s="138">
        <f t="shared" ca="1" si="295"/>
        <v>1</v>
      </c>
    </row>
    <row r="19332" spans="52:54" ht="15.75" customHeight="1">
      <c r="AZ19332" s="138">
        <f t="shared" ca="1" si="293"/>
        <v>260000</v>
      </c>
      <c r="BA19332" s="138">
        <f t="shared" ca="1" si="294"/>
        <v>259999</v>
      </c>
      <c r="BB19332" s="138">
        <f t="shared" ca="1" si="295"/>
        <v>1</v>
      </c>
    </row>
    <row r="19333" spans="52:54" ht="15.75" customHeight="1">
      <c r="AZ19333" s="138">
        <f t="shared" ca="1" si="293"/>
        <v>201000</v>
      </c>
      <c r="BA19333" s="138">
        <f t="shared" ca="1" si="294"/>
        <v>200999</v>
      </c>
      <c r="BB19333" s="138">
        <f t="shared" ca="1" si="295"/>
        <v>1</v>
      </c>
    </row>
    <row r="19334" spans="52:54" ht="15.75" customHeight="1">
      <c r="AZ19334" s="138">
        <f t="shared" ca="1" si="293"/>
        <v>235000</v>
      </c>
      <c r="BA19334" s="138">
        <f t="shared" ca="1" si="294"/>
        <v>234999</v>
      </c>
      <c r="BB19334" s="138">
        <f t="shared" ca="1" si="295"/>
        <v>1</v>
      </c>
    </row>
    <row r="19335" spans="52:54" ht="15.75" customHeight="1">
      <c r="AZ19335" s="138">
        <f t="shared" ca="1" si="293"/>
        <v>364000</v>
      </c>
      <c r="BA19335" s="138">
        <f t="shared" ca="1" si="294"/>
        <v>363999</v>
      </c>
      <c r="BB19335" s="138">
        <f t="shared" ca="1" si="295"/>
        <v>1</v>
      </c>
    </row>
    <row r="19336" spans="52:54" ht="15.75" customHeight="1">
      <c r="AZ19336" s="138">
        <f t="shared" ca="1" si="293"/>
        <v>215000</v>
      </c>
      <c r="BA19336" s="138">
        <f t="shared" ca="1" si="294"/>
        <v>214999</v>
      </c>
      <c r="BB19336" s="138">
        <f t="shared" ca="1" si="295"/>
        <v>1</v>
      </c>
    </row>
    <row r="19337" spans="52:54" ht="15.75" customHeight="1">
      <c r="AZ19337" s="138">
        <f t="shared" ca="1" si="293"/>
        <v>211000</v>
      </c>
      <c r="BA19337" s="138">
        <f t="shared" ca="1" si="294"/>
        <v>210999</v>
      </c>
      <c r="BB19337" s="138">
        <f t="shared" ca="1" si="295"/>
        <v>1</v>
      </c>
    </row>
    <row r="19338" spans="52:54" ht="15.75" customHeight="1">
      <c r="AZ19338" s="138">
        <f t="shared" ca="1" si="293"/>
        <v>117000</v>
      </c>
      <c r="BA19338" s="138">
        <f t="shared" ca="1" si="294"/>
        <v>116999</v>
      </c>
      <c r="BB19338" s="138">
        <f t="shared" ca="1" si="295"/>
        <v>1</v>
      </c>
    </row>
    <row r="19339" spans="52:54" ht="15.75" customHeight="1">
      <c r="AZ19339" s="138">
        <f t="shared" ca="1" si="293"/>
        <v>231000</v>
      </c>
      <c r="BA19339" s="138">
        <f t="shared" ca="1" si="294"/>
        <v>230999</v>
      </c>
      <c r="BB19339" s="138">
        <f t="shared" ca="1" si="295"/>
        <v>1</v>
      </c>
    </row>
    <row r="19340" spans="52:54" ht="15.75" customHeight="1">
      <c r="AZ19340" s="138">
        <f t="shared" ca="1" si="293"/>
        <v>243000</v>
      </c>
      <c r="BA19340" s="138">
        <f t="shared" ca="1" si="294"/>
        <v>242999</v>
      </c>
      <c r="BB19340" s="138">
        <f t="shared" ca="1" si="295"/>
        <v>1</v>
      </c>
    </row>
    <row r="19341" spans="52:54" ht="15.75" customHeight="1">
      <c r="AZ19341" s="138">
        <f t="shared" ca="1" si="293"/>
        <v>368000</v>
      </c>
      <c r="BA19341" s="138">
        <f t="shared" ca="1" si="294"/>
        <v>367999</v>
      </c>
      <c r="BB19341" s="138">
        <f t="shared" ca="1" si="295"/>
        <v>1</v>
      </c>
    </row>
    <row r="19342" spans="52:54" ht="15.75" customHeight="1">
      <c r="AZ19342" s="138">
        <f t="shared" ca="1" si="293"/>
        <v>299000</v>
      </c>
      <c r="BA19342" s="138">
        <f t="shared" ca="1" si="294"/>
        <v>298999</v>
      </c>
      <c r="BB19342" s="138">
        <f t="shared" ca="1" si="295"/>
        <v>1</v>
      </c>
    </row>
    <row r="19343" spans="52:54" ht="15.75" customHeight="1">
      <c r="AZ19343" s="138">
        <f t="shared" ca="1" si="293"/>
        <v>228000</v>
      </c>
      <c r="BA19343" s="138">
        <f t="shared" ca="1" si="294"/>
        <v>227999</v>
      </c>
      <c r="BB19343" s="138">
        <f t="shared" ca="1" si="295"/>
        <v>1</v>
      </c>
    </row>
    <row r="19344" spans="52:54" ht="15.75" customHeight="1">
      <c r="AZ19344" s="138">
        <f t="shared" ca="1" si="293"/>
        <v>340000</v>
      </c>
      <c r="BA19344" s="138">
        <f t="shared" ca="1" si="294"/>
        <v>339999</v>
      </c>
      <c r="BB19344" s="138">
        <f t="shared" ca="1" si="295"/>
        <v>1</v>
      </c>
    </row>
    <row r="19345" spans="52:54" ht="15.75" customHeight="1">
      <c r="AZ19345" s="138">
        <f t="shared" ca="1" si="293"/>
        <v>128000</v>
      </c>
      <c r="BA19345" s="138">
        <f t="shared" ca="1" si="294"/>
        <v>127999</v>
      </c>
      <c r="BB19345" s="138">
        <f t="shared" ca="1" si="295"/>
        <v>1</v>
      </c>
    </row>
    <row r="19346" spans="52:54" ht="15.75" customHeight="1">
      <c r="AZ19346" s="138">
        <f t="shared" ca="1" si="293"/>
        <v>139000</v>
      </c>
      <c r="BA19346" s="138">
        <f t="shared" ca="1" si="294"/>
        <v>138999</v>
      </c>
      <c r="BB19346" s="138">
        <f t="shared" ca="1" si="295"/>
        <v>1</v>
      </c>
    </row>
    <row r="19347" spans="52:54" ht="15.75" customHeight="1">
      <c r="AZ19347" s="138">
        <f t="shared" ca="1" si="293"/>
        <v>369000</v>
      </c>
      <c r="BA19347" s="138">
        <f t="shared" ca="1" si="294"/>
        <v>368999</v>
      </c>
      <c r="BB19347" s="138">
        <f t="shared" ca="1" si="295"/>
        <v>1</v>
      </c>
    </row>
    <row r="19348" spans="52:54" ht="15.75" customHeight="1">
      <c r="AZ19348" s="138">
        <f t="shared" ca="1" si="293"/>
        <v>139000</v>
      </c>
      <c r="BA19348" s="138">
        <f t="shared" ca="1" si="294"/>
        <v>138999</v>
      </c>
      <c r="BB19348" s="138">
        <f t="shared" ca="1" si="295"/>
        <v>1</v>
      </c>
    </row>
    <row r="19349" spans="52:54" ht="15.75" customHeight="1">
      <c r="AZ19349" s="138">
        <f t="shared" ca="1" si="293"/>
        <v>324000</v>
      </c>
      <c r="BA19349" s="138">
        <f t="shared" ca="1" si="294"/>
        <v>323999</v>
      </c>
      <c r="BB19349" s="138">
        <f t="shared" ca="1" si="295"/>
        <v>1</v>
      </c>
    </row>
    <row r="19350" spans="52:54" ht="15.75" customHeight="1">
      <c r="AZ19350" s="138">
        <f t="shared" ca="1" si="293"/>
        <v>319000</v>
      </c>
      <c r="BA19350" s="138">
        <f t="shared" ca="1" si="294"/>
        <v>318999</v>
      </c>
      <c r="BB19350" s="138">
        <f t="shared" ca="1" si="295"/>
        <v>1</v>
      </c>
    </row>
    <row r="19351" spans="52:54" ht="15.75" customHeight="1">
      <c r="AZ19351" s="138">
        <f t="shared" ca="1" si="293"/>
        <v>379000</v>
      </c>
      <c r="BA19351" s="138">
        <f t="shared" ca="1" si="294"/>
        <v>378999</v>
      </c>
      <c r="BB19351" s="138">
        <f t="shared" ca="1" si="295"/>
        <v>1</v>
      </c>
    </row>
    <row r="19352" spans="52:54" ht="15.75" customHeight="1">
      <c r="AZ19352" s="138">
        <f t="shared" ca="1" si="293"/>
        <v>381000</v>
      </c>
      <c r="BA19352" s="138">
        <f t="shared" ca="1" si="294"/>
        <v>380999</v>
      </c>
      <c r="BB19352" s="138">
        <f t="shared" ca="1" si="295"/>
        <v>1</v>
      </c>
    </row>
    <row r="19353" spans="52:54" ht="15.75" customHeight="1">
      <c r="AZ19353" s="138">
        <f t="shared" ca="1" si="293"/>
        <v>224000</v>
      </c>
      <c r="BA19353" s="138">
        <f t="shared" ca="1" si="294"/>
        <v>223999</v>
      </c>
      <c r="BB19353" s="138">
        <f t="shared" ca="1" si="295"/>
        <v>1</v>
      </c>
    </row>
    <row r="19354" spans="52:54" ht="15.75" customHeight="1">
      <c r="AZ19354" s="138">
        <f t="shared" ca="1" si="293"/>
        <v>265000</v>
      </c>
      <c r="BA19354" s="138">
        <f t="shared" ca="1" si="294"/>
        <v>264999</v>
      </c>
      <c r="BB19354" s="138">
        <f t="shared" ca="1" si="295"/>
        <v>1</v>
      </c>
    </row>
    <row r="19355" spans="52:54" ht="15.75" customHeight="1">
      <c r="AZ19355" s="138">
        <f t="shared" ca="1" si="293"/>
        <v>116000</v>
      </c>
      <c r="BA19355" s="138">
        <f t="shared" ca="1" si="294"/>
        <v>115999</v>
      </c>
      <c r="BB19355" s="138">
        <f t="shared" ca="1" si="295"/>
        <v>1</v>
      </c>
    </row>
    <row r="19356" spans="52:54" ht="15.75" customHeight="1">
      <c r="AZ19356" s="138">
        <f t="shared" ca="1" si="293"/>
        <v>203000</v>
      </c>
      <c r="BA19356" s="138">
        <f t="shared" ca="1" si="294"/>
        <v>202999</v>
      </c>
      <c r="BB19356" s="138">
        <f t="shared" ca="1" si="295"/>
        <v>1</v>
      </c>
    </row>
    <row r="19357" spans="52:54" ht="15.75" customHeight="1">
      <c r="AZ19357" s="138">
        <f t="shared" ca="1" si="293"/>
        <v>379000</v>
      </c>
      <c r="BA19357" s="138">
        <f t="shared" ca="1" si="294"/>
        <v>378999</v>
      </c>
      <c r="BB19357" s="138">
        <f t="shared" ca="1" si="295"/>
        <v>1</v>
      </c>
    </row>
    <row r="19358" spans="52:54" ht="15.75" customHeight="1">
      <c r="AZ19358" s="138">
        <f t="shared" ca="1" si="293"/>
        <v>188000</v>
      </c>
      <c r="BA19358" s="138">
        <f t="shared" ca="1" si="294"/>
        <v>187999</v>
      </c>
      <c r="BB19358" s="138">
        <f t="shared" ca="1" si="295"/>
        <v>1</v>
      </c>
    </row>
    <row r="19359" spans="52:54" ht="15.75" customHeight="1">
      <c r="AZ19359" s="138">
        <f t="shared" ca="1" si="293"/>
        <v>106000</v>
      </c>
      <c r="BA19359" s="138">
        <f t="shared" ca="1" si="294"/>
        <v>105999</v>
      </c>
      <c r="BB19359" s="138">
        <f t="shared" ca="1" si="295"/>
        <v>1</v>
      </c>
    </row>
    <row r="19360" spans="52:54" ht="15.75" customHeight="1">
      <c r="AZ19360" s="138">
        <f t="shared" ca="1" si="293"/>
        <v>297000</v>
      </c>
      <c r="BA19360" s="138">
        <f t="shared" ca="1" si="294"/>
        <v>296999</v>
      </c>
      <c r="BB19360" s="138">
        <f t="shared" ca="1" si="295"/>
        <v>1</v>
      </c>
    </row>
    <row r="19361" spans="52:54" ht="15.75" customHeight="1">
      <c r="AZ19361" s="138">
        <f t="shared" ca="1" si="293"/>
        <v>357000</v>
      </c>
      <c r="BA19361" s="138">
        <f t="shared" ca="1" si="294"/>
        <v>356999</v>
      </c>
      <c r="BB19361" s="138">
        <f t="shared" ca="1" si="295"/>
        <v>1</v>
      </c>
    </row>
    <row r="19362" spans="52:54" ht="15.75" customHeight="1">
      <c r="AZ19362" s="138">
        <f t="shared" ca="1" si="293"/>
        <v>198000</v>
      </c>
      <c r="BA19362" s="138">
        <f t="shared" ca="1" si="294"/>
        <v>197999</v>
      </c>
      <c r="BB19362" s="138">
        <f t="shared" ca="1" si="295"/>
        <v>1</v>
      </c>
    </row>
    <row r="19363" spans="52:54" ht="15.75" customHeight="1">
      <c r="AZ19363" s="138">
        <f t="shared" ca="1" si="293"/>
        <v>203000</v>
      </c>
      <c r="BA19363" s="138">
        <f t="shared" ca="1" si="294"/>
        <v>202999</v>
      </c>
      <c r="BB19363" s="138">
        <f t="shared" ca="1" si="295"/>
        <v>1</v>
      </c>
    </row>
    <row r="19364" spans="52:54" ht="15.75" customHeight="1">
      <c r="AZ19364" s="138">
        <f t="shared" ca="1" si="293"/>
        <v>277000</v>
      </c>
      <c r="BA19364" s="138">
        <f t="shared" ca="1" si="294"/>
        <v>276999</v>
      </c>
      <c r="BB19364" s="138">
        <f t="shared" ca="1" si="295"/>
        <v>1</v>
      </c>
    </row>
    <row r="19365" spans="52:54" ht="15.75" customHeight="1">
      <c r="AZ19365" s="138">
        <f t="shared" ca="1" si="293"/>
        <v>217000</v>
      </c>
      <c r="BA19365" s="138">
        <f t="shared" ca="1" si="294"/>
        <v>216999</v>
      </c>
      <c r="BB19365" s="138">
        <f t="shared" ca="1" si="295"/>
        <v>1</v>
      </c>
    </row>
    <row r="19366" spans="52:54" ht="15.75" customHeight="1">
      <c r="AZ19366" s="138">
        <f t="shared" ca="1" si="293"/>
        <v>242000</v>
      </c>
      <c r="BA19366" s="138">
        <f t="shared" ca="1" si="294"/>
        <v>241999</v>
      </c>
      <c r="BB19366" s="138">
        <f t="shared" ca="1" si="295"/>
        <v>1</v>
      </c>
    </row>
    <row r="19367" spans="52:54" ht="15.75" customHeight="1">
      <c r="AZ19367" s="138">
        <f t="shared" ca="1" si="293"/>
        <v>199000</v>
      </c>
      <c r="BA19367" s="138">
        <f t="shared" ca="1" si="294"/>
        <v>198999</v>
      </c>
      <c r="BB19367" s="138">
        <f t="shared" ca="1" si="295"/>
        <v>1</v>
      </c>
    </row>
    <row r="19368" spans="52:54" ht="15.75" customHeight="1">
      <c r="AZ19368" s="138">
        <f t="shared" ca="1" si="293"/>
        <v>113000</v>
      </c>
      <c r="BA19368" s="138">
        <f t="shared" ca="1" si="294"/>
        <v>112999</v>
      </c>
      <c r="BB19368" s="138">
        <f t="shared" ca="1" si="295"/>
        <v>1</v>
      </c>
    </row>
    <row r="19369" spans="52:54" ht="15.75" customHeight="1">
      <c r="AZ19369" s="138">
        <f t="shared" ca="1" si="293"/>
        <v>261000</v>
      </c>
      <c r="BA19369" s="138">
        <f t="shared" ca="1" si="294"/>
        <v>260999</v>
      </c>
      <c r="BB19369" s="138">
        <f t="shared" ca="1" si="295"/>
        <v>1</v>
      </c>
    </row>
    <row r="19370" spans="52:54" ht="15.75" customHeight="1">
      <c r="AZ19370" s="138">
        <f t="shared" ca="1" si="293"/>
        <v>263000</v>
      </c>
      <c r="BA19370" s="138">
        <f t="shared" ca="1" si="294"/>
        <v>262999</v>
      </c>
      <c r="BB19370" s="138">
        <f t="shared" ca="1" si="295"/>
        <v>1</v>
      </c>
    </row>
    <row r="19371" spans="52:54" ht="15.75" customHeight="1">
      <c r="AZ19371" s="138">
        <f t="shared" ca="1" si="293"/>
        <v>183000</v>
      </c>
      <c r="BA19371" s="138">
        <f t="shared" ca="1" si="294"/>
        <v>182999</v>
      </c>
      <c r="BB19371" s="138">
        <f t="shared" ca="1" si="295"/>
        <v>1</v>
      </c>
    </row>
    <row r="19372" spans="52:54" ht="15.75" customHeight="1">
      <c r="AZ19372" s="138">
        <f t="shared" ca="1" si="293"/>
        <v>246000</v>
      </c>
      <c r="BA19372" s="138">
        <f t="shared" ca="1" si="294"/>
        <v>245999</v>
      </c>
      <c r="BB19372" s="138">
        <f t="shared" ca="1" si="295"/>
        <v>1</v>
      </c>
    </row>
    <row r="19373" spans="52:54" ht="15.75" customHeight="1">
      <c r="AZ19373" s="138">
        <f t="shared" ca="1" si="293"/>
        <v>194000</v>
      </c>
      <c r="BA19373" s="138">
        <f t="shared" ca="1" si="294"/>
        <v>193999</v>
      </c>
      <c r="BB19373" s="138">
        <f t="shared" ca="1" si="295"/>
        <v>1</v>
      </c>
    </row>
    <row r="19374" spans="52:54" ht="15.75" customHeight="1">
      <c r="AZ19374" s="138">
        <f t="shared" ca="1" si="293"/>
        <v>299000</v>
      </c>
      <c r="BA19374" s="138">
        <f t="shared" ca="1" si="294"/>
        <v>298999</v>
      </c>
      <c r="BB19374" s="138">
        <f t="shared" ca="1" si="295"/>
        <v>1</v>
      </c>
    </row>
    <row r="19375" spans="52:54" ht="15.75" customHeight="1">
      <c r="AZ19375" s="138">
        <f t="shared" ca="1" si="293"/>
        <v>264000</v>
      </c>
      <c r="BA19375" s="138">
        <f t="shared" ca="1" si="294"/>
        <v>263999</v>
      </c>
      <c r="BB19375" s="138">
        <f t="shared" ca="1" si="295"/>
        <v>1</v>
      </c>
    </row>
    <row r="19376" spans="52:54" ht="15.75" customHeight="1">
      <c r="AZ19376" s="138">
        <f t="shared" ca="1" si="293"/>
        <v>294000</v>
      </c>
      <c r="BA19376" s="138">
        <f t="shared" ca="1" si="294"/>
        <v>293999</v>
      </c>
      <c r="BB19376" s="138">
        <f t="shared" ca="1" si="295"/>
        <v>1</v>
      </c>
    </row>
    <row r="19377" spans="52:54" ht="15.75" customHeight="1">
      <c r="AZ19377" s="138">
        <f t="shared" ca="1" si="293"/>
        <v>112000</v>
      </c>
      <c r="BA19377" s="138">
        <f t="shared" ca="1" si="294"/>
        <v>111999</v>
      </c>
      <c r="BB19377" s="138">
        <f t="shared" ca="1" si="295"/>
        <v>1</v>
      </c>
    </row>
    <row r="19378" spans="52:54" ht="15.75" customHeight="1">
      <c r="AZ19378" s="138">
        <f t="shared" ca="1" si="293"/>
        <v>369000</v>
      </c>
      <c r="BA19378" s="138">
        <f t="shared" ca="1" si="294"/>
        <v>368999</v>
      </c>
      <c r="BB19378" s="138">
        <f t="shared" ca="1" si="295"/>
        <v>1</v>
      </c>
    </row>
    <row r="19379" spans="52:54" ht="15.75" customHeight="1">
      <c r="AZ19379" s="138">
        <f t="shared" ca="1" si="293"/>
        <v>350000</v>
      </c>
      <c r="BA19379" s="138">
        <f t="shared" ca="1" si="294"/>
        <v>349999</v>
      </c>
      <c r="BB19379" s="138">
        <f t="shared" ca="1" si="295"/>
        <v>1</v>
      </c>
    </row>
    <row r="19380" spans="52:54" ht="15.75" customHeight="1">
      <c r="AZ19380" s="138">
        <f t="shared" ca="1" si="293"/>
        <v>393000</v>
      </c>
      <c r="BA19380" s="138">
        <f t="shared" ca="1" si="294"/>
        <v>392999</v>
      </c>
      <c r="BB19380" s="138">
        <f t="shared" ca="1" si="295"/>
        <v>1</v>
      </c>
    </row>
    <row r="19381" spans="52:54" ht="15.75" customHeight="1">
      <c r="AZ19381" s="138">
        <f t="shared" ca="1" si="293"/>
        <v>205000</v>
      </c>
      <c r="BA19381" s="138">
        <f t="shared" ca="1" si="294"/>
        <v>204999</v>
      </c>
      <c r="BB19381" s="138">
        <f t="shared" ca="1" si="295"/>
        <v>1</v>
      </c>
    </row>
    <row r="19382" spans="52:54" ht="15.75" customHeight="1">
      <c r="AZ19382" s="138">
        <f t="shared" ca="1" si="293"/>
        <v>167000</v>
      </c>
      <c r="BA19382" s="138">
        <f t="shared" ca="1" si="294"/>
        <v>166999</v>
      </c>
      <c r="BB19382" s="138">
        <f t="shared" ca="1" si="295"/>
        <v>1</v>
      </c>
    </row>
    <row r="19383" spans="52:54" ht="15.75" customHeight="1">
      <c r="AZ19383" s="138">
        <f t="shared" ca="1" si="293"/>
        <v>265000</v>
      </c>
      <c r="BA19383" s="138">
        <f t="shared" ca="1" si="294"/>
        <v>264999</v>
      </c>
      <c r="BB19383" s="138">
        <f t="shared" ca="1" si="295"/>
        <v>1</v>
      </c>
    </row>
    <row r="19384" spans="52:54" ht="15.75" customHeight="1">
      <c r="AZ19384" s="138">
        <f t="shared" ref="AZ19384:AZ19638" ca="1" si="296">RANDBETWEEN(100,400)*1000</f>
        <v>185000</v>
      </c>
      <c r="BA19384" s="138">
        <f t="shared" ref="BA19384:BA19638" ca="1" si="297">+AZ19384-1</f>
        <v>184999</v>
      </c>
      <c r="BB19384" s="138">
        <f t="shared" ref="BB19384:BB19638" ca="1" si="298">+AZ19384-BA19384</f>
        <v>1</v>
      </c>
    </row>
    <row r="19385" spans="52:54" ht="15.75" customHeight="1">
      <c r="AZ19385" s="138">
        <f t="shared" ca="1" si="296"/>
        <v>214000</v>
      </c>
      <c r="BA19385" s="138">
        <f t="shared" ca="1" si="297"/>
        <v>213999</v>
      </c>
      <c r="BB19385" s="138">
        <f t="shared" ca="1" si="298"/>
        <v>1</v>
      </c>
    </row>
    <row r="19386" spans="52:54" ht="15.75" customHeight="1">
      <c r="AZ19386" s="138">
        <f t="shared" ca="1" si="296"/>
        <v>330000</v>
      </c>
      <c r="BA19386" s="138">
        <f t="shared" ca="1" si="297"/>
        <v>329999</v>
      </c>
      <c r="BB19386" s="138">
        <f t="shared" ca="1" si="298"/>
        <v>1</v>
      </c>
    </row>
    <row r="19387" spans="52:54" ht="15.75" customHeight="1">
      <c r="AZ19387" s="138">
        <f t="shared" ca="1" si="296"/>
        <v>227000</v>
      </c>
      <c r="BA19387" s="138">
        <f t="shared" ca="1" si="297"/>
        <v>226999</v>
      </c>
      <c r="BB19387" s="138">
        <f t="shared" ca="1" si="298"/>
        <v>1</v>
      </c>
    </row>
    <row r="19388" spans="52:54" ht="15.75" customHeight="1">
      <c r="AZ19388" s="138">
        <f t="shared" ca="1" si="296"/>
        <v>166000</v>
      </c>
      <c r="BA19388" s="138">
        <f t="shared" ca="1" si="297"/>
        <v>165999</v>
      </c>
      <c r="BB19388" s="138">
        <f t="shared" ca="1" si="298"/>
        <v>1</v>
      </c>
    </row>
    <row r="19389" spans="52:54" ht="15.75" customHeight="1">
      <c r="AZ19389" s="138">
        <f t="shared" ca="1" si="296"/>
        <v>368000</v>
      </c>
      <c r="BA19389" s="138">
        <f t="shared" ca="1" si="297"/>
        <v>367999</v>
      </c>
      <c r="BB19389" s="138">
        <f t="shared" ca="1" si="298"/>
        <v>1</v>
      </c>
    </row>
    <row r="19390" spans="52:54" ht="15.75" customHeight="1">
      <c r="AZ19390" s="138">
        <f t="shared" ca="1" si="296"/>
        <v>203000</v>
      </c>
      <c r="BA19390" s="138">
        <f t="shared" ca="1" si="297"/>
        <v>202999</v>
      </c>
      <c r="BB19390" s="138">
        <f t="shared" ca="1" si="298"/>
        <v>1</v>
      </c>
    </row>
    <row r="19391" spans="52:54" ht="15.75" customHeight="1">
      <c r="AZ19391" s="138">
        <f t="shared" ca="1" si="296"/>
        <v>382000</v>
      </c>
      <c r="BA19391" s="138">
        <f t="shared" ca="1" si="297"/>
        <v>381999</v>
      </c>
      <c r="BB19391" s="138">
        <f t="shared" ca="1" si="298"/>
        <v>1</v>
      </c>
    </row>
    <row r="19392" spans="52:54" ht="15.75" customHeight="1">
      <c r="AZ19392" s="138">
        <f t="shared" ca="1" si="296"/>
        <v>253000</v>
      </c>
      <c r="BA19392" s="138">
        <f t="shared" ca="1" si="297"/>
        <v>252999</v>
      </c>
      <c r="BB19392" s="138">
        <f t="shared" ca="1" si="298"/>
        <v>1</v>
      </c>
    </row>
    <row r="19393" spans="52:54" ht="15.75" customHeight="1">
      <c r="AZ19393" s="138">
        <f t="shared" ca="1" si="296"/>
        <v>285000</v>
      </c>
      <c r="BA19393" s="138">
        <f t="shared" ca="1" si="297"/>
        <v>284999</v>
      </c>
      <c r="BB19393" s="138">
        <f t="shared" ca="1" si="298"/>
        <v>1</v>
      </c>
    </row>
    <row r="19394" spans="52:54" ht="15.75" customHeight="1">
      <c r="AZ19394" s="138">
        <f t="shared" ca="1" si="296"/>
        <v>295000</v>
      </c>
      <c r="BA19394" s="138">
        <f t="shared" ca="1" si="297"/>
        <v>294999</v>
      </c>
      <c r="BB19394" s="138">
        <f t="shared" ca="1" si="298"/>
        <v>1</v>
      </c>
    </row>
    <row r="19395" spans="52:54" ht="15.75" customHeight="1">
      <c r="AZ19395" s="138">
        <f t="shared" ca="1" si="296"/>
        <v>101000</v>
      </c>
      <c r="BA19395" s="138">
        <f t="shared" ca="1" si="297"/>
        <v>100999</v>
      </c>
      <c r="BB19395" s="138">
        <f t="shared" ca="1" si="298"/>
        <v>1</v>
      </c>
    </row>
    <row r="19396" spans="52:54" ht="15.75" customHeight="1">
      <c r="AZ19396" s="138">
        <f t="shared" ca="1" si="296"/>
        <v>140000</v>
      </c>
      <c r="BA19396" s="138">
        <f t="shared" ca="1" si="297"/>
        <v>139999</v>
      </c>
      <c r="BB19396" s="138">
        <f t="shared" ca="1" si="298"/>
        <v>1</v>
      </c>
    </row>
    <row r="19397" spans="52:54" ht="15.75" customHeight="1">
      <c r="AZ19397" s="138">
        <f t="shared" ca="1" si="296"/>
        <v>114000</v>
      </c>
      <c r="BA19397" s="138">
        <f t="shared" ca="1" si="297"/>
        <v>113999</v>
      </c>
      <c r="BB19397" s="138">
        <f t="shared" ca="1" si="298"/>
        <v>1</v>
      </c>
    </row>
    <row r="19398" spans="52:54" ht="15.75" customHeight="1">
      <c r="AZ19398" s="138">
        <f t="shared" ca="1" si="296"/>
        <v>335000</v>
      </c>
      <c r="BA19398" s="138">
        <f t="shared" ca="1" si="297"/>
        <v>334999</v>
      </c>
      <c r="BB19398" s="138">
        <f t="shared" ca="1" si="298"/>
        <v>1</v>
      </c>
    </row>
    <row r="19399" spans="52:54" ht="15.75" customHeight="1">
      <c r="AZ19399" s="138">
        <f t="shared" ca="1" si="296"/>
        <v>249000</v>
      </c>
      <c r="BA19399" s="138">
        <f t="shared" ca="1" si="297"/>
        <v>248999</v>
      </c>
      <c r="BB19399" s="138">
        <f t="shared" ca="1" si="298"/>
        <v>1</v>
      </c>
    </row>
    <row r="19400" spans="52:54" ht="15.75" customHeight="1">
      <c r="AZ19400" s="138">
        <f t="shared" ca="1" si="296"/>
        <v>327000</v>
      </c>
      <c r="BA19400" s="138">
        <f t="shared" ca="1" si="297"/>
        <v>326999</v>
      </c>
      <c r="BB19400" s="138">
        <f t="shared" ca="1" si="298"/>
        <v>1</v>
      </c>
    </row>
    <row r="19401" spans="52:54" ht="15.75" customHeight="1">
      <c r="AZ19401" s="138">
        <f t="shared" ca="1" si="296"/>
        <v>302000</v>
      </c>
      <c r="BA19401" s="138">
        <f t="shared" ca="1" si="297"/>
        <v>301999</v>
      </c>
      <c r="BB19401" s="138">
        <f t="shared" ca="1" si="298"/>
        <v>1</v>
      </c>
    </row>
    <row r="19402" spans="52:54" ht="15.75" customHeight="1">
      <c r="AZ19402" s="138">
        <f t="shared" ca="1" si="296"/>
        <v>102000</v>
      </c>
      <c r="BA19402" s="138">
        <f t="shared" ca="1" si="297"/>
        <v>101999</v>
      </c>
      <c r="BB19402" s="138">
        <f t="shared" ca="1" si="298"/>
        <v>1</v>
      </c>
    </row>
    <row r="19403" spans="52:54" ht="15.75" customHeight="1">
      <c r="AZ19403" s="138">
        <f t="shared" ca="1" si="296"/>
        <v>389000</v>
      </c>
      <c r="BA19403" s="138">
        <f t="shared" ca="1" si="297"/>
        <v>388999</v>
      </c>
      <c r="BB19403" s="138">
        <f t="shared" ca="1" si="298"/>
        <v>1</v>
      </c>
    </row>
    <row r="19404" spans="52:54" ht="15.75" customHeight="1">
      <c r="AZ19404" s="138">
        <f t="shared" ca="1" si="296"/>
        <v>230000</v>
      </c>
      <c r="BA19404" s="138">
        <f t="shared" ca="1" si="297"/>
        <v>229999</v>
      </c>
      <c r="BB19404" s="138">
        <f t="shared" ca="1" si="298"/>
        <v>1</v>
      </c>
    </row>
    <row r="19405" spans="52:54" ht="15.75" customHeight="1">
      <c r="AZ19405" s="138">
        <f t="shared" ca="1" si="296"/>
        <v>391000</v>
      </c>
      <c r="BA19405" s="138">
        <f t="shared" ca="1" si="297"/>
        <v>390999</v>
      </c>
      <c r="BB19405" s="138">
        <f t="shared" ca="1" si="298"/>
        <v>1</v>
      </c>
    </row>
    <row r="19406" spans="52:54" ht="15.75" customHeight="1">
      <c r="AZ19406" s="138">
        <f t="shared" ca="1" si="296"/>
        <v>218000</v>
      </c>
      <c r="BA19406" s="138">
        <f t="shared" ca="1" si="297"/>
        <v>217999</v>
      </c>
      <c r="BB19406" s="138">
        <f t="shared" ca="1" si="298"/>
        <v>1</v>
      </c>
    </row>
    <row r="19407" spans="52:54" ht="15.75" customHeight="1">
      <c r="AZ19407" s="138">
        <f t="shared" ca="1" si="296"/>
        <v>224000</v>
      </c>
      <c r="BA19407" s="138">
        <f t="shared" ca="1" si="297"/>
        <v>223999</v>
      </c>
      <c r="BB19407" s="138">
        <f t="shared" ca="1" si="298"/>
        <v>1</v>
      </c>
    </row>
    <row r="19408" spans="52:54" ht="15.75" customHeight="1">
      <c r="AZ19408" s="138">
        <f t="shared" ca="1" si="296"/>
        <v>296000</v>
      </c>
      <c r="BA19408" s="138">
        <f t="shared" ca="1" si="297"/>
        <v>295999</v>
      </c>
      <c r="BB19408" s="138">
        <f t="shared" ca="1" si="298"/>
        <v>1</v>
      </c>
    </row>
    <row r="19409" spans="52:54" ht="15.75" customHeight="1">
      <c r="AZ19409" s="138">
        <f t="shared" ca="1" si="296"/>
        <v>277000</v>
      </c>
      <c r="BA19409" s="138">
        <f t="shared" ca="1" si="297"/>
        <v>276999</v>
      </c>
      <c r="BB19409" s="138">
        <f t="shared" ca="1" si="298"/>
        <v>1</v>
      </c>
    </row>
    <row r="19410" spans="52:54" ht="15.75" customHeight="1">
      <c r="AZ19410" s="138">
        <f t="shared" ca="1" si="296"/>
        <v>149000</v>
      </c>
      <c r="BA19410" s="138">
        <f t="shared" ca="1" si="297"/>
        <v>148999</v>
      </c>
      <c r="BB19410" s="138">
        <f t="shared" ca="1" si="298"/>
        <v>1</v>
      </c>
    </row>
    <row r="19411" spans="52:54" ht="15.75" customHeight="1">
      <c r="AZ19411" s="138">
        <f t="shared" ca="1" si="296"/>
        <v>376000</v>
      </c>
      <c r="BA19411" s="138">
        <f t="shared" ca="1" si="297"/>
        <v>375999</v>
      </c>
      <c r="BB19411" s="138">
        <f t="shared" ca="1" si="298"/>
        <v>1</v>
      </c>
    </row>
    <row r="19412" spans="52:54" ht="15.75" customHeight="1">
      <c r="AZ19412" s="138">
        <f t="shared" ca="1" si="296"/>
        <v>317000</v>
      </c>
      <c r="BA19412" s="138">
        <f t="shared" ca="1" si="297"/>
        <v>316999</v>
      </c>
      <c r="BB19412" s="138">
        <f t="shared" ca="1" si="298"/>
        <v>1</v>
      </c>
    </row>
    <row r="19413" spans="52:54" ht="15.75" customHeight="1">
      <c r="AZ19413" s="138">
        <f t="shared" ca="1" si="296"/>
        <v>244000</v>
      </c>
      <c r="BA19413" s="138">
        <f t="shared" ca="1" si="297"/>
        <v>243999</v>
      </c>
      <c r="BB19413" s="138">
        <f t="shared" ca="1" si="298"/>
        <v>1</v>
      </c>
    </row>
    <row r="19414" spans="52:54" ht="15.75" customHeight="1">
      <c r="AZ19414" s="138">
        <f t="shared" ca="1" si="296"/>
        <v>211000</v>
      </c>
      <c r="BA19414" s="138">
        <f t="shared" ca="1" si="297"/>
        <v>210999</v>
      </c>
      <c r="BB19414" s="138">
        <f t="shared" ca="1" si="298"/>
        <v>1</v>
      </c>
    </row>
    <row r="19415" spans="52:54" ht="15.75" customHeight="1">
      <c r="AZ19415" s="138">
        <f t="shared" ca="1" si="296"/>
        <v>350000</v>
      </c>
      <c r="BA19415" s="138">
        <f t="shared" ca="1" si="297"/>
        <v>349999</v>
      </c>
      <c r="BB19415" s="138">
        <f t="shared" ca="1" si="298"/>
        <v>1</v>
      </c>
    </row>
    <row r="19416" spans="52:54" ht="15.75" customHeight="1">
      <c r="AZ19416" s="138">
        <f t="shared" ca="1" si="296"/>
        <v>105000</v>
      </c>
      <c r="BA19416" s="138">
        <f t="shared" ca="1" si="297"/>
        <v>104999</v>
      </c>
      <c r="BB19416" s="138">
        <f t="shared" ca="1" si="298"/>
        <v>1</v>
      </c>
    </row>
    <row r="19417" spans="52:54" ht="15.75" customHeight="1">
      <c r="AZ19417" s="138">
        <f t="shared" ca="1" si="296"/>
        <v>174000</v>
      </c>
      <c r="BA19417" s="138">
        <f t="shared" ca="1" si="297"/>
        <v>173999</v>
      </c>
      <c r="BB19417" s="138">
        <f t="shared" ca="1" si="298"/>
        <v>1</v>
      </c>
    </row>
    <row r="19418" spans="52:54" ht="15.75" customHeight="1">
      <c r="AZ19418" s="138">
        <f t="shared" ca="1" si="296"/>
        <v>301000</v>
      </c>
      <c r="BA19418" s="138">
        <f t="shared" ca="1" si="297"/>
        <v>300999</v>
      </c>
      <c r="BB19418" s="138">
        <f t="shared" ca="1" si="298"/>
        <v>1</v>
      </c>
    </row>
    <row r="19419" spans="52:54" ht="15.75" customHeight="1">
      <c r="AZ19419" s="138">
        <f t="shared" ca="1" si="296"/>
        <v>135000</v>
      </c>
      <c r="BA19419" s="138">
        <f t="shared" ca="1" si="297"/>
        <v>134999</v>
      </c>
      <c r="BB19419" s="138">
        <f t="shared" ca="1" si="298"/>
        <v>1</v>
      </c>
    </row>
    <row r="19420" spans="52:54" ht="15.75" customHeight="1">
      <c r="AZ19420" s="138">
        <f t="shared" ca="1" si="296"/>
        <v>230000</v>
      </c>
      <c r="BA19420" s="138">
        <f t="shared" ca="1" si="297"/>
        <v>229999</v>
      </c>
      <c r="BB19420" s="138">
        <f t="shared" ca="1" si="298"/>
        <v>1</v>
      </c>
    </row>
    <row r="19421" spans="52:54" ht="15.75" customHeight="1">
      <c r="AZ19421" s="138">
        <f t="shared" ca="1" si="296"/>
        <v>113000</v>
      </c>
      <c r="BA19421" s="138">
        <f t="shared" ca="1" si="297"/>
        <v>112999</v>
      </c>
      <c r="BB19421" s="138">
        <f t="shared" ca="1" si="298"/>
        <v>1</v>
      </c>
    </row>
    <row r="19422" spans="52:54" ht="15.75" customHeight="1">
      <c r="AZ19422" s="138">
        <f t="shared" ca="1" si="296"/>
        <v>299000</v>
      </c>
      <c r="BA19422" s="138">
        <f t="shared" ca="1" si="297"/>
        <v>298999</v>
      </c>
      <c r="BB19422" s="138">
        <f t="shared" ca="1" si="298"/>
        <v>1</v>
      </c>
    </row>
    <row r="19423" spans="52:54" ht="15.75" customHeight="1">
      <c r="AZ19423" s="138">
        <f t="shared" ca="1" si="296"/>
        <v>330000</v>
      </c>
      <c r="BA19423" s="138">
        <f t="shared" ca="1" si="297"/>
        <v>329999</v>
      </c>
      <c r="BB19423" s="138">
        <f t="shared" ca="1" si="298"/>
        <v>1</v>
      </c>
    </row>
    <row r="19424" spans="52:54" ht="15.75" customHeight="1">
      <c r="AZ19424" s="138">
        <f t="shared" ca="1" si="296"/>
        <v>245000</v>
      </c>
      <c r="BA19424" s="138">
        <f t="shared" ca="1" si="297"/>
        <v>244999</v>
      </c>
      <c r="BB19424" s="138">
        <f t="shared" ca="1" si="298"/>
        <v>1</v>
      </c>
    </row>
    <row r="19425" spans="52:54" ht="15.75" customHeight="1">
      <c r="AZ19425" s="138">
        <f t="shared" ca="1" si="296"/>
        <v>229000</v>
      </c>
      <c r="BA19425" s="138">
        <f t="shared" ca="1" si="297"/>
        <v>228999</v>
      </c>
      <c r="BB19425" s="138">
        <f t="shared" ca="1" si="298"/>
        <v>1</v>
      </c>
    </row>
    <row r="19426" spans="52:54" ht="15.75" customHeight="1">
      <c r="AZ19426" s="138">
        <f t="shared" ca="1" si="296"/>
        <v>109000</v>
      </c>
      <c r="BA19426" s="138">
        <f t="shared" ca="1" si="297"/>
        <v>108999</v>
      </c>
      <c r="BB19426" s="138">
        <f t="shared" ca="1" si="298"/>
        <v>1</v>
      </c>
    </row>
    <row r="19427" spans="52:54" ht="15.75" customHeight="1">
      <c r="AZ19427" s="138">
        <f t="shared" ca="1" si="296"/>
        <v>328000</v>
      </c>
      <c r="BA19427" s="138">
        <f t="shared" ca="1" si="297"/>
        <v>327999</v>
      </c>
      <c r="BB19427" s="138">
        <f t="shared" ca="1" si="298"/>
        <v>1</v>
      </c>
    </row>
    <row r="19428" spans="52:54" ht="15.75" customHeight="1">
      <c r="AZ19428" s="138">
        <f t="shared" ca="1" si="296"/>
        <v>234000</v>
      </c>
      <c r="BA19428" s="138">
        <f t="shared" ca="1" si="297"/>
        <v>233999</v>
      </c>
      <c r="BB19428" s="138">
        <f t="shared" ca="1" si="298"/>
        <v>1</v>
      </c>
    </row>
    <row r="19429" spans="52:54" ht="15.75" customHeight="1">
      <c r="AZ19429" s="138">
        <f t="shared" ca="1" si="296"/>
        <v>162000</v>
      </c>
      <c r="BA19429" s="138">
        <f t="shared" ca="1" si="297"/>
        <v>161999</v>
      </c>
      <c r="BB19429" s="138">
        <f t="shared" ca="1" si="298"/>
        <v>1</v>
      </c>
    </row>
    <row r="19430" spans="52:54" ht="15.75" customHeight="1">
      <c r="AZ19430" s="138">
        <f t="shared" ca="1" si="296"/>
        <v>367000</v>
      </c>
      <c r="BA19430" s="138">
        <f t="shared" ca="1" si="297"/>
        <v>366999</v>
      </c>
      <c r="BB19430" s="138">
        <f t="shared" ca="1" si="298"/>
        <v>1</v>
      </c>
    </row>
    <row r="19431" spans="52:54" ht="15.75" customHeight="1">
      <c r="AZ19431" s="138">
        <f t="shared" ca="1" si="296"/>
        <v>311000</v>
      </c>
      <c r="BA19431" s="138">
        <f t="shared" ca="1" si="297"/>
        <v>310999</v>
      </c>
      <c r="BB19431" s="138">
        <f t="shared" ca="1" si="298"/>
        <v>1</v>
      </c>
    </row>
    <row r="19432" spans="52:54" ht="15.75" customHeight="1">
      <c r="AZ19432" s="138">
        <f t="shared" ca="1" si="296"/>
        <v>255000</v>
      </c>
      <c r="BA19432" s="138">
        <f t="shared" ca="1" si="297"/>
        <v>254999</v>
      </c>
      <c r="BB19432" s="138">
        <f t="shared" ca="1" si="298"/>
        <v>1</v>
      </c>
    </row>
    <row r="19433" spans="52:54" ht="15.75" customHeight="1">
      <c r="AZ19433" s="138">
        <f t="shared" ca="1" si="296"/>
        <v>328000</v>
      </c>
      <c r="BA19433" s="138">
        <f t="shared" ca="1" si="297"/>
        <v>327999</v>
      </c>
      <c r="BB19433" s="138">
        <f t="shared" ca="1" si="298"/>
        <v>1</v>
      </c>
    </row>
    <row r="19434" spans="52:54" ht="15.75" customHeight="1">
      <c r="AZ19434" s="138">
        <f t="shared" ca="1" si="296"/>
        <v>268000</v>
      </c>
      <c r="BA19434" s="138">
        <f t="shared" ca="1" si="297"/>
        <v>267999</v>
      </c>
      <c r="BB19434" s="138">
        <f t="shared" ca="1" si="298"/>
        <v>1</v>
      </c>
    </row>
    <row r="19435" spans="52:54" ht="15.75" customHeight="1">
      <c r="AZ19435" s="138">
        <f t="shared" ca="1" si="296"/>
        <v>308000</v>
      </c>
      <c r="BA19435" s="138">
        <f t="shared" ca="1" si="297"/>
        <v>307999</v>
      </c>
      <c r="BB19435" s="138">
        <f t="shared" ca="1" si="298"/>
        <v>1</v>
      </c>
    </row>
    <row r="19436" spans="52:54" ht="15.75" customHeight="1">
      <c r="AZ19436" s="138">
        <f t="shared" ca="1" si="296"/>
        <v>238000</v>
      </c>
      <c r="BA19436" s="138">
        <f t="shared" ca="1" si="297"/>
        <v>237999</v>
      </c>
      <c r="BB19436" s="138">
        <f t="shared" ca="1" si="298"/>
        <v>1</v>
      </c>
    </row>
    <row r="19437" spans="52:54" ht="15.75" customHeight="1">
      <c r="AZ19437" s="138">
        <f t="shared" ca="1" si="296"/>
        <v>118000</v>
      </c>
      <c r="BA19437" s="138">
        <f t="shared" ca="1" si="297"/>
        <v>117999</v>
      </c>
      <c r="BB19437" s="138">
        <f t="shared" ca="1" si="298"/>
        <v>1</v>
      </c>
    </row>
    <row r="19438" spans="52:54" ht="15.75" customHeight="1">
      <c r="AZ19438" s="138">
        <f t="shared" ca="1" si="296"/>
        <v>300000</v>
      </c>
      <c r="BA19438" s="138">
        <f t="shared" ca="1" si="297"/>
        <v>299999</v>
      </c>
      <c r="BB19438" s="138">
        <f t="shared" ca="1" si="298"/>
        <v>1</v>
      </c>
    </row>
    <row r="19439" spans="52:54" ht="15.75" customHeight="1">
      <c r="AZ19439" s="138">
        <f t="shared" ca="1" si="296"/>
        <v>275000</v>
      </c>
      <c r="BA19439" s="138">
        <f t="shared" ca="1" si="297"/>
        <v>274999</v>
      </c>
      <c r="BB19439" s="138">
        <f t="shared" ca="1" si="298"/>
        <v>1</v>
      </c>
    </row>
    <row r="19440" spans="52:54" ht="15.75" customHeight="1">
      <c r="AZ19440" s="138">
        <f t="shared" ca="1" si="296"/>
        <v>207000</v>
      </c>
      <c r="BA19440" s="138">
        <f t="shared" ca="1" si="297"/>
        <v>206999</v>
      </c>
      <c r="BB19440" s="138">
        <f t="shared" ca="1" si="298"/>
        <v>1</v>
      </c>
    </row>
    <row r="19441" spans="52:54" ht="15.75" customHeight="1">
      <c r="AZ19441" s="138">
        <f t="shared" ca="1" si="296"/>
        <v>185000</v>
      </c>
      <c r="BA19441" s="138">
        <f t="shared" ca="1" si="297"/>
        <v>184999</v>
      </c>
      <c r="BB19441" s="138">
        <f t="shared" ca="1" si="298"/>
        <v>1</v>
      </c>
    </row>
    <row r="19442" spans="52:54" ht="15.75" customHeight="1">
      <c r="AZ19442" s="138">
        <f t="shared" ca="1" si="296"/>
        <v>179000</v>
      </c>
      <c r="BA19442" s="138">
        <f t="shared" ca="1" si="297"/>
        <v>178999</v>
      </c>
      <c r="BB19442" s="138">
        <f t="shared" ca="1" si="298"/>
        <v>1</v>
      </c>
    </row>
    <row r="19443" spans="52:54" ht="15.75" customHeight="1">
      <c r="AZ19443" s="138">
        <f t="shared" ca="1" si="296"/>
        <v>142000</v>
      </c>
      <c r="BA19443" s="138">
        <f t="shared" ca="1" si="297"/>
        <v>141999</v>
      </c>
      <c r="BB19443" s="138">
        <f t="shared" ca="1" si="298"/>
        <v>1</v>
      </c>
    </row>
    <row r="19444" spans="52:54" ht="15.75" customHeight="1">
      <c r="AZ19444" s="138">
        <f t="shared" ca="1" si="296"/>
        <v>236000</v>
      </c>
      <c r="BA19444" s="138">
        <f t="shared" ca="1" si="297"/>
        <v>235999</v>
      </c>
      <c r="BB19444" s="138">
        <f t="shared" ca="1" si="298"/>
        <v>1</v>
      </c>
    </row>
    <row r="19445" spans="52:54" ht="15.75" customHeight="1">
      <c r="AZ19445" s="138">
        <f t="shared" ca="1" si="296"/>
        <v>197000</v>
      </c>
      <c r="BA19445" s="138">
        <f t="shared" ca="1" si="297"/>
        <v>196999</v>
      </c>
      <c r="BB19445" s="138">
        <f t="shared" ca="1" si="298"/>
        <v>1</v>
      </c>
    </row>
    <row r="19446" spans="52:54" ht="15.75" customHeight="1">
      <c r="AZ19446" s="138">
        <f t="shared" ca="1" si="296"/>
        <v>229000</v>
      </c>
      <c r="BA19446" s="138">
        <f t="shared" ca="1" si="297"/>
        <v>228999</v>
      </c>
      <c r="BB19446" s="138">
        <f t="shared" ca="1" si="298"/>
        <v>1</v>
      </c>
    </row>
    <row r="19447" spans="52:54" ht="15.75" customHeight="1">
      <c r="AZ19447" s="138">
        <f t="shared" ca="1" si="296"/>
        <v>199000</v>
      </c>
      <c r="BA19447" s="138">
        <f t="shared" ca="1" si="297"/>
        <v>198999</v>
      </c>
      <c r="BB19447" s="138">
        <f t="shared" ca="1" si="298"/>
        <v>1</v>
      </c>
    </row>
    <row r="19448" spans="52:54" ht="15.75" customHeight="1">
      <c r="AZ19448" s="138">
        <f t="shared" ca="1" si="296"/>
        <v>275000</v>
      </c>
      <c r="BA19448" s="138">
        <f t="shared" ca="1" si="297"/>
        <v>274999</v>
      </c>
      <c r="BB19448" s="138">
        <f t="shared" ca="1" si="298"/>
        <v>1</v>
      </c>
    </row>
    <row r="19449" spans="52:54" ht="15.75" customHeight="1">
      <c r="AZ19449" s="138">
        <f t="shared" ca="1" si="296"/>
        <v>341000</v>
      </c>
      <c r="BA19449" s="138">
        <f t="shared" ca="1" si="297"/>
        <v>340999</v>
      </c>
      <c r="BB19449" s="138">
        <f t="shared" ca="1" si="298"/>
        <v>1</v>
      </c>
    </row>
    <row r="19450" spans="52:54" ht="15.75" customHeight="1">
      <c r="AZ19450" s="138">
        <f t="shared" ca="1" si="296"/>
        <v>215000</v>
      </c>
      <c r="BA19450" s="138">
        <f t="shared" ca="1" si="297"/>
        <v>214999</v>
      </c>
      <c r="BB19450" s="138">
        <f t="shared" ca="1" si="298"/>
        <v>1</v>
      </c>
    </row>
    <row r="19451" spans="52:54" ht="15.75" customHeight="1">
      <c r="AZ19451" s="138">
        <f t="shared" ca="1" si="296"/>
        <v>229000</v>
      </c>
      <c r="BA19451" s="138">
        <f t="shared" ca="1" si="297"/>
        <v>228999</v>
      </c>
      <c r="BB19451" s="138">
        <f t="shared" ca="1" si="298"/>
        <v>1</v>
      </c>
    </row>
    <row r="19452" spans="52:54" ht="15.75" customHeight="1">
      <c r="AZ19452" s="138">
        <f t="shared" ca="1" si="296"/>
        <v>364000</v>
      </c>
      <c r="BA19452" s="138">
        <f t="shared" ca="1" si="297"/>
        <v>363999</v>
      </c>
      <c r="BB19452" s="138">
        <f t="shared" ca="1" si="298"/>
        <v>1</v>
      </c>
    </row>
    <row r="19453" spans="52:54" ht="15.75" customHeight="1">
      <c r="AZ19453" s="138">
        <f t="shared" ca="1" si="296"/>
        <v>258000</v>
      </c>
      <c r="BA19453" s="138">
        <f t="shared" ca="1" si="297"/>
        <v>257999</v>
      </c>
      <c r="BB19453" s="138">
        <f t="shared" ca="1" si="298"/>
        <v>1</v>
      </c>
    </row>
    <row r="19454" spans="52:54" ht="15.75" customHeight="1">
      <c r="AZ19454" s="138">
        <f t="shared" ca="1" si="296"/>
        <v>226000</v>
      </c>
      <c r="BA19454" s="138">
        <f t="shared" ca="1" si="297"/>
        <v>225999</v>
      </c>
      <c r="BB19454" s="138">
        <f t="shared" ca="1" si="298"/>
        <v>1</v>
      </c>
    </row>
    <row r="19455" spans="52:54" ht="15.75" customHeight="1">
      <c r="AZ19455" s="138">
        <f t="shared" ca="1" si="296"/>
        <v>253000</v>
      </c>
      <c r="BA19455" s="138">
        <f t="shared" ca="1" si="297"/>
        <v>252999</v>
      </c>
      <c r="BB19455" s="138">
        <f t="shared" ca="1" si="298"/>
        <v>1</v>
      </c>
    </row>
    <row r="19456" spans="52:54" ht="15.75" customHeight="1">
      <c r="AZ19456" s="138">
        <f t="shared" ca="1" si="296"/>
        <v>182000</v>
      </c>
      <c r="BA19456" s="138">
        <f t="shared" ca="1" si="297"/>
        <v>181999</v>
      </c>
      <c r="BB19456" s="138">
        <f t="shared" ca="1" si="298"/>
        <v>1</v>
      </c>
    </row>
    <row r="19457" spans="52:54" ht="15.75" customHeight="1">
      <c r="AZ19457" s="138">
        <f t="shared" ca="1" si="296"/>
        <v>363000</v>
      </c>
      <c r="BA19457" s="138">
        <f t="shared" ca="1" si="297"/>
        <v>362999</v>
      </c>
      <c r="BB19457" s="138">
        <f t="shared" ca="1" si="298"/>
        <v>1</v>
      </c>
    </row>
    <row r="19458" spans="52:54" ht="15.75" customHeight="1">
      <c r="AZ19458" s="138">
        <f t="shared" ca="1" si="296"/>
        <v>317000</v>
      </c>
      <c r="BA19458" s="138">
        <f t="shared" ca="1" si="297"/>
        <v>316999</v>
      </c>
      <c r="BB19458" s="138">
        <f t="shared" ca="1" si="298"/>
        <v>1</v>
      </c>
    </row>
    <row r="19459" spans="52:54" ht="15.75" customHeight="1">
      <c r="AZ19459" s="138">
        <f t="shared" ca="1" si="296"/>
        <v>126000</v>
      </c>
      <c r="BA19459" s="138">
        <f t="shared" ca="1" si="297"/>
        <v>125999</v>
      </c>
      <c r="BB19459" s="138">
        <f t="shared" ca="1" si="298"/>
        <v>1</v>
      </c>
    </row>
    <row r="19460" spans="52:54" ht="15.75" customHeight="1">
      <c r="AZ19460" s="138">
        <f t="shared" ca="1" si="296"/>
        <v>346000</v>
      </c>
      <c r="BA19460" s="138">
        <f t="shared" ca="1" si="297"/>
        <v>345999</v>
      </c>
      <c r="BB19460" s="138">
        <f t="shared" ca="1" si="298"/>
        <v>1</v>
      </c>
    </row>
    <row r="19461" spans="52:54" ht="15.75" customHeight="1">
      <c r="AZ19461" s="138">
        <f t="shared" ca="1" si="296"/>
        <v>307000</v>
      </c>
      <c r="BA19461" s="138">
        <f t="shared" ca="1" si="297"/>
        <v>306999</v>
      </c>
      <c r="BB19461" s="138">
        <f t="shared" ca="1" si="298"/>
        <v>1</v>
      </c>
    </row>
    <row r="19462" spans="52:54" ht="15.75" customHeight="1">
      <c r="AZ19462" s="138">
        <f t="shared" ca="1" si="296"/>
        <v>257000</v>
      </c>
      <c r="BA19462" s="138">
        <f t="shared" ca="1" si="297"/>
        <v>256999</v>
      </c>
      <c r="BB19462" s="138">
        <f t="shared" ca="1" si="298"/>
        <v>1</v>
      </c>
    </row>
    <row r="19463" spans="52:54" ht="15.75" customHeight="1">
      <c r="AZ19463" s="138">
        <f t="shared" ca="1" si="296"/>
        <v>329000</v>
      </c>
      <c r="BA19463" s="138">
        <f t="shared" ca="1" si="297"/>
        <v>328999</v>
      </c>
      <c r="BB19463" s="138">
        <f t="shared" ca="1" si="298"/>
        <v>1</v>
      </c>
    </row>
    <row r="19464" spans="52:54" ht="15.75" customHeight="1">
      <c r="AZ19464" s="138">
        <f t="shared" ca="1" si="296"/>
        <v>164000</v>
      </c>
      <c r="BA19464" s="138">
        <f t="shared" ca="1" si="297"/>
        <v>163999</v>
      </c>
      <c r="BB19464" s="138">
        <f t="shared" ca="1" si="298"/>
        <v>1</v>
      </c>
    </row>
    <row r="19465" spans="52:54" ht="15.75" customHeight="1">
      <c r="AZ19465" s="138">
        <f t="shared" ca="1" si="296"/>
        <v>158000</v>
      </c>
      <c r="BA19465" s="138">
        <f t="shared" ca="1" si="297"/>
        <v>157999</v>
      </c>
      <c r="BB19465" s="138">
        <f t="shared" ca="1" si="298"/>
        <v>1</v>
      </c>
    </row>
    <row r="19466" spans="52:54" ht="15.75" customHeight="1">
      <c r="AZ19466" s="138">
        <f t="shared" ca="1" si="296"/>
        <v>294000</v>
      </c>
      <c r="BA19466" s="138">
        <f t="shared" ca="1" si="297"/>
        <v>293999</v>
      </c>
      <c r="BB19466" s="138">
        <f t="shared" ca="1" si="298"/>
        <v>1</v>
      </c>
    </row>
    <row r="19467" spans="52:54" ht="15.75" customHeight="1">
      <c r="AZ19467" s="138">
        <f t="shared" ca="1" si="296"/>
        <v>138000</v>
      </c>
      <c r="BA19467" s="138">
        <f t="shared" ca="1" si="297"/>
        <v>137999</v>
      </c>
      <c r="BB19467" s="138">
        <f t="shared" ca="1" si="298"/>
        <v>1</v>
      </c>
    </row>
    <row r="19468" spans="52:54" ht="15.75" customHeight="1">
      <c r="AZ19468" s="138">
        <f t="shared" ca="1" si="296"/>
        <v>331000</v>
      </c>
      <c r="BA19468" s="138">
        <f t="shared" ca="1" si="297"/>
        <v>330999</v>
      </c>
      <c r="BB19468" s="138">
        <f t="shared" ca="1" si="298"/>
        <v>1</v>
      </c>
    </row>
    <row r="19469" spans="52:54" ht="15.75" customHeight="1">
      <c r="AZ19469" s="138">
        <f t="shared" ca="1" si="296"/>
        <v>193000</v>
      </c>
      <c r="BA19469" s="138">
        <f t="shared" ca="1" si="297"/>
        <v>192999</v>
      </c>
      <c r="BB19469" s="138">
        <f t="shared" ca="1" si="298"/>
        <v>1</v>
      </c>
    </row>
    <row r="19470" spans="52:54" ht="15.75" customHeight="1">
      <c r="AZ19470" s="138">
        <f t="shared" ca="1" si="296"/>
        <v>301000</v>
      </c>
      <c r="BA19470" s="138">
        <f t="shared" ca="1" si="297"/>
        <v>300999</v>
      </c>
      <c r="BB19470" s="138">
        <f t="shared" ca="1" si="298"/>
        <v>1</v>
      </c>
    </row>
    <row r="19471" spans="52:54" ht="15.75" customHeight="1">
      <c r="AZ19471" s="138">
        <f t="shared" ca="1" si="296"/>
        <v>305000</v>
      </c>
      <c r="BA19471" s="138">
        <f t="shared" ca="1" si="297"/>
        <v>304999</v>
      </c>
      <c r="BB19471" s="138">
        <f t="shared" ca="1" si="298"/>
        <v>1</v>
      </c>
    </row>
    <row r="19472" spans="52:54" ht="15.75" customHeight="1">
      <c r="AZ19472" s="138">
        <f t="shared" ca="1" si="296"/>
        <v>344000</v>
      </c>
      <c r="BA19472" s="138">
        <f t="shared" ca="1" si="297"/>
        <v>343999</v>
      </c>
      <c r="BB19472" s="138">
        <f t="shared" ca="1" si="298"/>
        <v>1</v>
      </c>
    </row>
    <row r="19473" spans="52:54" ht="15.75" customHeight="1">
      <c r="AZ19473" s="138">
        <f t="shared" ca="1" si="296"/>
        <v>213000</v>
      </c>
      <c r="BA19473" s="138">
        <f t="shared" ca="1" si="297"/>
        <v>212999</v>
      </c>
      <c r="BB19473" s="138">
        <f t="shared" ca="1" si="298"/>
        <v>1</v>
      </c>
    </row>
    <row r="19474" spans="52:54" ht="15.75" customHeight="1">
      <c r="AZ19474" s="138">
        <f t="shared" ca="1" si="296"/>
        <v>217000</v>
      </c>
      <c r="BA19474" s="138">
        <f t="shared" ca="1" si="297"/>
        <v>216999</v>
      </c>
      <c r="BB19474" s="138">
        <f t="shared" ca="1" si="298"/>
        <v>1</v>
      </c>
    </row>
    <row r="19475" spans="52:54" ht="15.75" customHeight="1">
      <c r="AZ19475" s="138">
        <f t="shared" ca="1" si="296"/>
        <v>172000</v>
      </c>
      <c r="BA19475" s="138">
        <f t="shared" ca="1" si="297"/>
        <v>171999</v>
      </c>
      <c r="BB19475" s="138">
        <f t="shared" ca="1" si="298"/>
        <v>1</v>
      </c>
    </row>
    <row r="19476" spans="52:54" ht="15.75" customHeight="1">
      <c r="AZ19476" s="138">
        <f t="shared" ca="1" si="296"/>
        <v>208000</v>
      </c>
      <c r="BA19476" s="138">
        <f t="shared" ca="1" si="297"/>
        <v>207999</v>
      </c>
      <c r="BB19476" s="138">
        <f t="shared" ca="1" si="298"/>
        <v>1</v>
      </c>
    </row>
    <row r="19477" spans="52:54" ht="15.75" customHeight="1">
      <c r="AZ19477" s="138">
        <f t="shared" ca="1" si="296"/>
        <v>288000</v>
      </c>
      <c r="BA19477" s="138">
        <f t="shared" ca="1" si="297"/>
        <v>287999</v>
      </c>
      <c r="BB19477" s="138">
        <f t="shared" ca="1" si="298"/>
        <v>1</v>
      </c>
    </row>
    <row r="19478" spans="52:54" ht="15.75" customHeight="1">
      <c r="AZ19478" s="138">
        <f t="shared" ca="1" si="296"/>
        <v>366000</v>
      </c>
      <c r="BA19478" s="138">
        <f t="shared" ca="1" si="297"/>
        <v>365999</v>
      </c>
      <c r="BB19478" s="138">
        <f t="shared" ca="1" si="298"/>
        <v>1</v>
      </c>
    </row>
    <row r="19479" spans="52:54" ht="15.75" customHeight="1">
      <c r="AZ19479" s="138">
        <f t="shared" ca="1" si="296"/>
        <v>375000</v>
      </c>
      <c r="BA19479" s="138">
        <f t="shared" ca="1" si="297"/>
        <v>374999</v>
      </c>
      <c r="BB19479" s="138">
        <f t="shared" ca="1" si="298"/>
        <v>1</v>
      </c>
    </row>
    <row r="19480" spans="52:54" ht="15.75" customHeight="1">
      <c r="AZ19480" s="138">
        <f t="shared" ca="1" si="296"/>
        <v>139000</v>
      </c>
      <c r="BA19480" s="138">
        <f t="shared" ca="1" si="297"/>
        <v>138999</v>
      </c>
      <c r="BB19480" s="138">
        <f t="shared" ca="1" si="298"/>
        <v>1</v>
      </c>
    </row>
    <row r="19481" spans="52:54" ht="15.75" customHeight="1">
      <c r="AZ19481" s="138">
        <f t="shared" ca="1" si="296"/>
        <v>312000</v>
      </c>
      <c r="BA19481" s="138">
        <f t="shared" ca="1" si="297"/>
        <v>311999</v>
      </c>
      <c r="BB19481" s="138">
        <f t="shared" ca="1" si="298"/>
        <v>1</v>
      </c>
    </row>
    <row r="19482" spans="52:54" ht="15.75" customHeight="1">
      <c r="AZ19482" s="138">
        <f t="shared" ca="1" si="296"/>
        <v>145000</v>
      </c>
      <c r="BA19482" s="138">
        <f t="shared" ca="1" si="297"/>
        <v>144999</v>
      </c>
      <c r="BB19482" s="138">
        <f t="shared" ca="1" si="298"/>
        <v>1</v>
      </c>
    </row>
    <row r="19483" spans="52:54" ht="15.75" customHeight="1">
      <c r="AZ19483" s="138">
        <f t="shared" ca="1" si="296"/>
        <v>256000</v>
      </c>
      <c r="BA19483" s="138">
        <f t="shared" ca="1" si="297"/>
        <v>255999</v>
      </c>
      <c r="BB19483" s="138">
        <f t="shared" ca="1" si="298"/>
        <v>1</v>
      </c>
    </row>
    <row r="19484" spans="52:54" ht="15.75" customHeight="1">
      <c r="AZ19484" s="138">
        <f t="shared" ca="1" si="296"/>
        <v>236000</v>
      </c>
      <c r="BA19484" s="138">
        <f t="shared" ca="1" si="297"/>
        <v>235999</v>
      </c>
      <c r="BB19484" s="138">
        <f t="shared" ca="1" si="298"/>
        <v>1</v>
      </c>
    </row>
    <row r="19485" spans="52:54" ht="15.75" customHeight="1">
      <c r="AZ19485" s="138">
        <f t="shared" ca="1" si="296"/>
        <v>330000</v>
      </c>
      <c r="BA19485" s="138">
        <f t="shared" ca="1" si="297"/>
        <v>329999</v>
      </c>
      <c r="BB19485" s="138">
        <f t="shared" ca="1" si="298"/>
        <v>1</v>
      </c>
    </row>
    <row r="19486" spans="52:54" ht="15.75" customHeight="1">
      <c r="AZ19486" s="138">
        <f t="shared" ca="1" si="296"/>
        <v>332000</v>
      </c>
      <c r="BA19486" s="138">
        <f t="shared" ca="1" si="297"/>
        <v>331999</v>
      </c>
      <c r="BB19486" s="138">
        <f t="shared" ca="1" si="298"/>
        <v>1</v>
      </c>
    </row>
    <row r="19487" spans="52:54" ht="15.75" customHeight="1">
      <c r="AZ19487" s="138">
        <f t="shared" ca="1" si="296"/>
        <v>229000</v>
      </c>
      <c r="BA19487" s="138">
        <f t="shared" ca="1" si="297"/>
        <v>228999</v>
      </c>
      <c r="BB19487" s="138">
        <f t="shared" ca="1" si="298"/>
        <v>1</v>
      </c>
    </row>
    <row r="19488" spans="52:54" ht="15.75" customHeight="1">
      <c r="AZ19488" s="138">
        <f t="shared" ca="1" si="296"/>
        <v>202000</v>
      </c>
      <c r="BA19488" s="138">
        <f t="shared" ca="1" si="297"/>
        <v>201999</v>
      </c>
      <c r="BB19488" s="138">
        <f t="shared" ca="1" si="298"/>
        <v>1</v>
      </c>
    </row>
    <row r="19489" spans="52:54" ht="15.75" customHeight="1">
      <c r="AZ19489" s="138">
        <f t="shared" ca="1" si="296"/>
        <v>114000</v>
      </c>
      <c r="BA19489" s="138">
        <f t="shared" ca="1" si="297"/>
        <v>113999</v>
      </c>
      <c r="BB19489" s="138">
        <f t="shared" ca="1" si="298"/>
        <v>1</v>
      </c>
    </row>
    <row r="19490" spans="52:54" ht="15.75" customHeight="1">
      <c r="AZ19490" s="138">
        <f t="shared" ca="1" si="296"/>
        <v>282000</v>
      </c>
      <c r="BA19490" s="138">
        <f t="shared" ca="1" si="297"/>
        <v>281999</v>
      </c>
      <c r="BB19490" s="138">
        <f t="shared" ca="1" si="298"/>
        <v>1</v>
      </c>
    </row>
    <row r="19491" spans="52:54" ht="15.75" customHeight="1">
      <c r="AZ19491" s="138">
        <f t="shared" ca="1" si="296"/>
        <v>288000</v>
      </c>
      <c r="BA19491" s="138">
        <f t="shared" ca="1" si="297"/>
        <v>287999</v>
      </c>
      <c r="BB19491" s="138">
        <f t="shared" ca="1" si="298"/>
        <v>1</v>
      </c>
    </row>
    <row r="19492" spans="52:54" ht="15.75" customHeight="1">
      <c r="AZ19492" s="138">
        <f t="shared" ca="1" si="296"/>
        <v>174000</v>
      </c>
      <c r="BA19492" s="138">
        <f t="shared" ca="1" si="297"/>
        <v>173999</v>
      </c>
      <c r="BB19492" s="138">
        <f t="shared" ca="1" si="298"/>
        <v>1</v>
      </c>
    </row>
    <row r="19493" spans="52:54" ht="15.75" customHeight="1">
      <c r="AZ19493" s="138">
        <f t="shared" ca="1" si="296"/>
        <v>309000</v>
      </c>
      <c r="BA19493" s="138">
        <f t="shared" ca="1" si="297"/>
        <v>308999</v>
      </c>
      <c r="BB19493" s="138">
        <f t="shared" ca="1" si="298"/>
        <v>1</v>
      </c>
    </row>
    <row r="19494" spans="52:54" ht="15.75" customHeight="1">
      <c r="AZ19494" s="138">
        <f t="shared" ca="1" si="296"/>
        <v>212000</v>
      </c>
      <c r="BA19494" s="138">
        <f t="shared" ca="1" si="297"/>
        <v>211999</v>
      </c>
      <c r="BB19494" s="138">
        <f t="shared" ca="1" si="298"/>
        <v>1</v>
      </c>
    </row>
    <row r="19495" spans="52:54" ht="15.75" customHeight="1">
      <c r="AZ19495" s="138">
        <f t="shared" ca="1" si="296"/>
        <v>205000</v>
      </c>
      <c r="BA19495" s="138">
        <f t="shared" ca="1" si="297"/>
        <v>204999</v>
      </c>
      <c r="BB19495" s="138">
        <f t="shared" ca="1" si="298"/>
        <v>1</v>
      </c>
    </row>
    <row r="19496" spans="52:54" ht="15.75" customHeight="1">
      <c r="AZ19496" s="138">
        <f t="shared" ca="1" si="296"/>
        <v>373000</v>
      </c>
      <c r="BA19496" s="138">
        <f t="shared" ca="1" si="297"/>
        <v>372999</v>
      </c>
      <c r="BB19496" s="138">
        <f t="shared" ca="1" si="298"/>
        <v>1</v>
      </c>
    </row>
    <row r="19497" spans="52:54" ht="15.75" customHeight="1">
      <c r="AZ19497" s="138">
        <f t="shared" ca="1" si="296"/>
        <v>286000</v>
      </c>
      <c r="BA19497" s="138">
        <f t="shared" ca="1" si="297"/>
        <v>285999</v>
      </c>
      <c r="BB19497" s="138">
        <f t="shared" ca="1" si="298"/>
        <v>1</v>
      </c>
    </row>
    <row r="19498" spans="52:54" ht="15.75" customHeight="1">
      <c r="AZ19498" s="138">
        <f t="shared" ca="1" si="296"/>
        <v>291000</v>
      </c>
      <c r="BA19498" s="138">
        <f t="shared" ca="1" si="297"/>
        <v>290999</v>
      </c>
      <c r="BB19498" s="138">
        <f t="shared" ca="1" si="298"/>
        <v>1</v>
      </c>
    </row>
    <row r="19499" spans="52:54" ht="15.75" customHeight="1">
      <c r="AZ19499" s="138">
        <f t="shared" ca="1" si="296"/>
        <v>305000</v>
      </c>
      <c r="BA19499" s="138">
        <f t="shared" ca="1" si="297"/>
        <v>304999</v>
      </c>
      <c r="BB19499" s="138">
        <f t="shared" ca="1" si="298"/>
        <v>1</v>
      </c>
    </row>
    <row r="19500" spans="52:54" ht="15.75" customHeight="1">
      <c r="AZ19500" s="138">
        <f t="shared" ca="1" si="296"/>
        <v>244000</v>
      </c>
      <c r="BA19500" s="138">
        <f t="shared" ca="1" si="297"/>
        <v>243999</v>
      </c>
      <c r="BB19500" s="138">
        <f t="shared" ca="1" si="298"/>
        <v>1</v>
      </c>
    </row>
    <row r="19501" spans="52:54" ht="15.75" customHeight="1">
      <c r="AZ19501" s="138">
        <f t="shared" ca="1" si="296"/>
        <v>173000</v>
      </c>
      <c r="BA19501" s="138">
        <f t="shared" ca="1" si="297"/>
        <v>172999</v>
      </c>
      <c r="BB19501" s="138">
        <f t="shared" ca="1" si="298"/>
        <v>1</v>
      </c>
    </row>
    <row r="19502" spans="52:54" ht="15.75" customHeight="1">
      <c r="AZ19502" s="138">
        <f t="shared" ca="1" si="296"/>
        <v>119000</v>
      </c>
      <c r="BA19502" s="138">
        <f t="shared" ca="1" si="297"/>
        <v>118999</v>
      </c>
      <c r="BB19502" s="138">
        <f t="shared" ca="1" si="298"/>
        <v>1</v>
      </c>
    </row>
    <row r="19503" spans="52:54" ht="15.75" customHeight="1">
      <c r="AZ19503" s="138">
        <f t="shared" ca="1" si="296"/>
        <v>293000</v>
      </c>
      <c r="BA19503" s="138">
        <f t="shared" ca="1" si="297"/>
        <v>292999</v>
      </c>
      <c r="BB19503" s="138">
        <f t="shared" ca="1" si="298"/>
        <v>1</v>
      </c>
    </row>
    <row r="19504" spans="52:54" ht="15.75" customHeight="1">
      <c r="AZ19504" s="138">
        <f t="shared" ca="1" si="296"/>
        <v>288000</v>
      </c>
      <c r="BA19504" s="138">
        <f t="shared" ca="1" si="297"/>
        <v>287999</v>
      </c>
      <c r="BB19504" s="138">
        <f t="shared" ca="1" si="298"/>
        <v>1</v>
      </c>
    </row>
    <row r="19505" spans="52:54" ht="15.75" customHeight="1">
      <c r="AZ19505" s="138">
        <f t="shared" ca="1" si="296"/>
        <v>280000</v>
      </c>
      <c r="BA19505" s="138">
        <f t="shared" ca="1" si="297"/>
        <v>279999</v>
      </c>
      <c r="BB19505" s="138">
        <f t="shared" ca="1" si="298"/>
        <v>1</v>
      </c>
    </row>
    <row r="19506" spans="52:54" ht="15.75" customHeight="1">
      <c r="AZ19506" s="138">
        <f t="shared" ca="1" si="296"/>
        <v>313000</v>
      </c>
      <c r="BA19506" s="138">
        <f t="shared" ca="1" si="297"/>
        <v>312999</v>
      </c>
      <c r="BB19506" s="138">
        <f t="shared" ca="1" si="298"/>
        <v>1</v>
      </c>
    </row>
    <row r="19507" spans="52:54" ht="15.75" customHeight="1">
      <c r="AZ19507" s="138">
        <f t="shared" ca="1" si="296"/>
        <v>253000</v>
      </c>
      <c r="BA19507" s="138">
        <f t="shared" ca="1" si="297"/>
        <v>252999</v>
      </c>
      <c r="BB19507" s="138">
        <f t="shared" ca="1" si="298"/>
        <v>1</v>
      </c>
    </row>
    <row r="19508" spans="52:54" ht="15.75" customHeight="1">
      <c r="AZ19508" s="138">
        <f t="shared" ca="1" si="296"/>
        <v>241000</v>
      </c>
      <c r="BA19508" s="138">
        <f t="shared" ca="1" si="297"/>
        <v>240999</v>
      </c>
      <c r="BB19508" s="138">
        <f t="shared" ca="1" si="298"/>
        <v>1</v>
      </c>
    </row>
    <row r="19509" spans="52:54" ht="15.75" customHeight="1">
      <c r="AZ19509" s="138">
        <f t="shared" ca="1" si="296"/>
        <v>136000</v>
      </c>
      <c r="BA19509" s="138">
        <f t="shared" ca="1" si="297"/>
        <v>135999</v>
      </c>
      <c r="BB19509" s="138">
        <f t="shared" ca="1" si="298"/>
        <v>1</v>
      </c>
    </row>
    <row r="19510" spans="52:54" ht="15.75" customHeight="1">
      <c r="AZ19510" s="138">
        <f t="shared" ca="1" si="296"/>
        <v>114000</v>
      </c>
      <c r="BA19510" s="138">
        <f t="shared" ca="1" si="297"/>
        <v>113999</v>
      </c>
      <c r="BB19510" s="138">
        <f t="shared" ca="1" si="298"/>
        <v>1</v>
      </c>
    </row>
    <row r="19511" spans="52:54" ht="15.75" customHeight="1">
      <c r="AZ19511" s="138">
        <f t="shared" ca="1" si="296"/>
        <v>331000</v>
      </c>
      <c r="BA19511" s="138">
        <f t="shared" ca="1" si="297"/>
        <v>330999</v>
      </c>
      <c r="BB19511" s="138">
        <f t="shared" ca="1" si="298"/>
        <v>1</v>
      </c>
    </row>
    <row r="19512" spans="52:54" ht="15.75" customHeight="1">
      <c r="AZ19512" s="138">
        <f t="shared" ca="1" si="296"/>
        <v>140000</v>
      </c>
      <c r="BA19512" s="138">
        <f t="shared" ca="1" si="297"/>
        <v>139999</v>
      </c>
      <c r="BB19512" s="138">
        <f t="shared" ca="1" si="298"/>
        <v>1</v>
      </c>
    </row>
    <row r="19513" spans="52:54" ht="15.75" customHeight="1">
      <c r="AZ19513" s="138">
        <f t="shared" ca="1" si="296"/>
        <v>378000</v>
      </c>
      <c r="BA19513" s="138">
        <f t="shared" ca="1" si="297"/>
        <v>377999</v>
      </c>
      <c r="BB19513" s="138">
        <f t="shared" ca="1" si="298"/>
        <v>1</v>
      </c>
    </row>
    <row r="19514" spans="52:54" ht="15.75" customHeight="1">
      <c r="AZ19514" s="138">
        <f t="shared" ca="1" si="296"/>
        <v>259000</v>
      </c>
      <c r="BA19514" s="138">
        <f t="shared" ca="1" si="297"/>
        <v>258999</v>
      </c>
      <c r="BB19514" s="138">
        <f t="shared" ca="1" si="298"/>
        <v>1</v>
      </c>
    </row>
    <row r="19515" spans="52:54" ht="15.75" customHeight="1">
      <c r="AZ19515" s="138">
        <f t="shared" ca="1" si="296"/>
        <v>392000</v>
      </c>
      <c r="BA19515" s="138">
        <f t="shared" ca="1" si="297"/>
        <v>391999</v>
      </c>
      <c r="BB19515" s="138">
        <f t="shared" ca="1" si="298"/>
        <v>1</v>
      </c>
    </row>
    <row r="19516" spans="52:54" ht="15.75" customHeight="1">
      <c r="AZ19516" s="138">
        <f t="shared" ca="1" si="296"/>
        <v>134000</v>
      </c>
      <c r="BA19516" s="138">
        <f t="shared" ca="1" si="297"/>
        <v>133999</v>
      </c>
      <c r="BB19516" s="138">
        <f t="shared" ca="1" si="298"/>
        <v>1</v>
      </c>
    </row>
    <row r="19517" spans="52:54" ht="15.75" customHeight="1">
      <c r="AZ19517" s="138">
        <f t="shared" ca="1" si="296"/>
        <v>356000</v>
      </c>
      <c r="BA19517" s="138">
        <f t="shared" ca="1" si="297"/>
        <v>355999</v>
      </c>
      <c r="BB19517" s="138">
        <f t="shared" ca="1" si="298"/>
        <v>1</v>
      </c>
    </row>
    <row r="19518" spans="52:54" ht="15.75" customHeight="1">
      <c r="AZ19518" s="138">
        <f t="shared" ca="1" si="296"/>
        <v>331000</v>
      </c>
      <c r="BA19518" s="138">
        <f t="shared" ca="1" si="297"/>
        <v>330999</v>
      </c>
      <c r="BB19518" s="138">
        <f t="shared" ca="1" si="298"/>
        <v>1</v>
      </c>
    </row>
    <row r="19519" spans="52:54" ht="15.75" customHeight="1">
      <c r="AZ19519" s="138">
        <f t="shared" ca="1" si="296"/>
        <v>357000</v>
      </c>
      <c r="BA19519" s="138">
        <f t="shared" ca="1" si="297"/>
        <v>356999</v>
      </c>
      <c r="BB19519" s="138">
        <f t="shared" ca="1" si="298"/>
        <v>1</v>
      </c>
    </row>
    <row r="19520" spans="52:54" ht="15.75" customHeight="1">
      <c r="AZ19520" s="138">
        <f t="shared" ca="1" si="296"/>
        <v>158000</v>
      </c>
      <c r="BA19520" s="138">
        <f t="shared" ca="1" si="297"/>
        <v>157999</v>
      </c>
      <c r="BB19520" s="138">
        <f t="shared" ca="1" si="298"/>
        <v>1</v>
      </c>
    </row>
    <row r="19521" spans="52:54" ht="15.75" customHeight="1">
      <c r="AZ19521" s="138">
        <f t="shared" ca="1" si="296"/>
        <v>102000</v>
      </c>
      <c r="BA19521" s="138">
        <f t="shared" ca="1" si="297"/>
        <v>101999</v>
      </c>
      <c r="BB19521" s="138">
        <f t="shared" ca="1" si="298"/>
        <v>1</v>
      </c>
    </row>
    <row r="19522" spans="52:54" ht="15.75" customHeight="1">
      <c r="AZ19522" s="138">
        <f t="shared" ca="1" si="296"/>
        <v>267000</v>
      </c>
      <c r="BA19522" s="138">
        <f t="shared" ca="1" si="297"/>
        <v>266999</v>
      </c>
      <c r="BB19522" s="138">
        <f t="shared" ca="1" si="298"/>
        <v>1</v>
      </c>
    </row>
    <row r="19523" spans="52:54" ht="15.75" customHeight="1">
      <c r="AZ19523" s="138">
        <f t="shared" ca="1" si="296"/>
        <v>107000</v>
      </c>
      <c r="BA19523" s="138">
        <f t="shared" ca="1" si="297"/>
        <v>106999</v>
      </c>
      <c r="BB19523" s="138">
        <f t="shared" ca="1" si="298"/>
        <v>1</v>
      </c>
    </row>
    <row r="19524" spans="52:54" ht="15.75" customHeight="1">
      <c r="AZ19524" s="138">
        <f t="shared" ca="1" si="296"/>
        <v>268000</v>
      </c>
      <c r="BA19524" s="138">
        <f t="shared" ca="1" si="297"/>
        <v>267999</v>
      </c>
      <c r="BB19524" s="138">
        <f t="shared" ca="1" si="298"/>
        <v>1</v>
      </c>
    </row>
    <row r="19525" spans="52:54" ht="15.75" customHeight="1">
      <c r="AZ19525" s="138">
        <f t="shared" ca="1" si="296"/>
        <v>226000</v>
      </c>
      <c r="BA19525" s="138">
        <f t="shared" ca="1" si="297"/>
        <v>225999</v>
      </c>
      <c r="BB19525" s="138">
        <f t="shared" ca="1" si="298"/>
        <v>1</v>
      </c>
    </row>
    <row r="19526" spans="52:54" ht="15.75" customHeight="1">
      <c r="AZ19526" s="138">
        <f t="shared" ca="1" si="296"/>
        <v>328000</v>
      </c>
      <c r="BA19526" s="138">
        <f t="shared" ca="1" si="297"/>
        <v>327999</v>
      </c>
      <c r="BB19526" s="138">
        <f t="shared" ca="1" si="298"/>
        <v>1</v>
      </c>
    </row>
    <row r="19527" spans="52:54" ht="15.75" customHeight="1">
      <c r="AZ19527" s="138">
        <f t="shared" ca="1" si="296"/>
        <v>292000</v>
      </c>
      <c r="BA19527" s="138">
        <f t="shared" ca="1" si="297"/>
        <v>291999</v>
      </c>
      <c r="BB19527" s="138">
        <f t="shared" ca="1" si="298"/>
        <v>1</v>
      </c>
    </row>
    <row r="19528" spans="52:54" ht="15.75" customHeight="1">
      <c r="AZ19528" s="138">
        <f t="shared" ca="1" si="296"/>
        <v>325000</v>
      </c>
      <c r="BA19528" s="138">
        <f t="shared" ca="1" si="297"/>
        <v>324999</v>
      </c>
      <c r="BB19528" s="138">
        <f t="shared" ca="1" si="298"/>
        <v>1</v>
      </c>
    </row>
    <row r="19529" spans="52:54" ht="15.75" customHeight="1">
      <c r="AZ19529" s="138">
        <f t="shared" ca="1" si="296"/>
        <v>151000</v>
      </c>
      <c r="BA19529" s="138">
        <f t="shared" ca="1" si="297"/>
        <v>150999</v>
      </c>
      <c r="BB19529" s="138">
        <f t="shared" ca="1" si="298"/>
        <v>1</v>
      </c>
    </row>
    <row r="19530" spans="52:54" ht="15.75" customHeight="1">
      <c r="AZ19530" s="138">
        <f t="shared" ca="1" si="296"/>
        <v>367000</v>
      </c>
      <c r="BA19530" s="138">
        <f t="shared" ca="1" si="297"/>
        <v>366999</v>
      </c>
      <c r="BB19530" s="138">
        <f t="shared" ca="1" si="298"/>
        <v>1</v>
      </c>
    </row>
    <row r="19531" spans="52:54" ht="15.75" customHeight="1">
      <c r="AZ19531" s="138">
        <f t="shared" ca="1" si="296"/>
        <v>311000</v>
      </c>
      <c r="BA19531" s="138">
        <f t="shared" ca="1" si="297"/>
        <v>310999</v>
      </c>
      <c r="BB19531" s="138">
        <f t="shared" ca="1" si="298"/>
        <v>1</v>
      </c>
    </row>
    <row r="19532" spans="52:54" ht="15.75" customHeight="1">
      <c r="AZ19532" s="138">
        <f t="shared" ca="1" si="296"/>
        <v>358000</v>
      </c>
      <c r="BA19532" s="138">
        <f t="shared" ca="1" si="297"/>
        <v>357999</v>
      </c>
      <c r="BB19532" s="138">
        <f t="shared" ca="1" si="298"/>
        <v>1</v>
      </c>
    </row>
    <row r="19533" spans="52:54" ht="15.75" customHeight="1">
      <c r="AZ19533" s="138">
        <f t="shared" ca="1" si="296"/>
        <v>159000</v>
      </c>
      <c r="BA19533" s="138">
        <f t="shared" ca="1" si="297"/>
        <v>158999</v>
      </c>
      <c r="BB19533" s="138">
        <f t="shared" ca="1" si="298"/>
        <v>1</v>
      </c>
    </row>
    <row r="19534" spans="52:54" ht="15.75" customHeight="1">
      <c r="AZ19534" s="138">
        <f t="shared" ca="1" si="296"/>
        <v>345000</v>
      </c>
      <c r="BA19534" s="138">
        <f t="shared" ca="1" si="297"/>
        <v>344999</v>
      </c>
      <c r="BB19534" s="138">
        <f t="shared" ca="1" si="298"/>
        <v>1</v>
      </c>
    </row>
    <row r="19535" spans="52:54" ht="15.75" customHeight="1">
      <c r="AZ19535" s="138">
        <f t="shared" ca="1" si="296"/>
        <v>361000</v>
      </c>
      <c r="BA19535" s="138">
        <f t="shared" ca="1" si="297"/>
        <v>360999</v>
      </c>
      <c r="BB19535" s="138">
        <f t="shared" ca="1" si="298"/>
        <v>1</v>
      </c>
    </row>
    <row r="19536" spans="52:54" ht="15.75" customHeight="1">
      <c r="AZ19536" s="138">
        <f t="shared" ca="1" si="296"/>
        <v>124000</v>
      </c>
      <c r="BA19536" s="138">
        <f t="shared" ca="1" si="297"/>
        <v>123999</v>
      </c>
      <c r="BB19536" s="138">
        <f t="shared" ca="1" si="298"/>
        <v>1</v>
      </c>
    </row>
    <row r="19537" spans="52:54" ht="15.75" customHeight="1">
      <c r="AZ19537" s="138">
        <f t="shared" ca="1" si="296"/>
        <v>136000</v>
      </c>
      <c r="BA19537" s="138">
        <f t="shared" ca="1" si="297"/>
        <v>135999</v>
      </c>
      <c r="BB19537" s="138">
        <f t="shared" ca="1" si="298"/>
        <v>1</v>
      </c>
    </row>
    <row r="19538" spans="52:54" ht="15.75" customHeight="1">
      <c r="AZ19538" s="138">
        <f t="shared" ca="1" si="296"/>
        <v>289000</v>
      </c>
      <c r="BA19538" s="138">
        <f t="shared" ca="1" si="297"/>
        <v>288999</v>
      </c>
      <c r="BB19538" s="138">
        <f t="shared" ca="1" si="298"/>
        <v>1</v>
      </c>
    </row>
    <row r="19539" spans="52:54" ht="15.75" customHeight="1">
      <c r="AZ19539" s="138">
        <f t="shared" ca="1" si="296"/>
        <v>234000</v>
      </c>
      <c r="BA19539" s="138">
        <f t="shared" ca="1" si="297"/>
        <v>233999</v>
      </c>
      <c r="BB19539" s="138">
        <f t="shared" ca="1" si="298"/>
        <v>1</v>
      </c>
    </row>
    <row r="19540" spans="52:54" ht="15.75" customHeight="1">
      <c r="AZ19540" s="138">
        <f t="shared" ca="1" si="296"/>
        <v>137000</v>
      </c>
      <c r="BA19540" s="138">
        <f t="shared" ca="1" si="297"/>
        <v>136999</v>
      </c>
      <c r="BB19540" s="138">
        <f t="shared" ca="1" si="298"/>
        <v>1</v>
      </c>
    </row>
    <row r="19541" spans="52:54" ht="15.75" customHeight="1">
      <c r="AZ19541" s="138">
        <f t="shared" ca="1" si="296"/>
        <v>341000</v>
      </c>
      <c r="BA19541" s="138">
        <f t="shared" ca="1" si="297"/>
        <v>340999</v>
      </c>
      <c r="BB19541" s="138">
        <f t="shared" ca="1" si="298"/>
        <v>1</v>
      </c>
    </row>
    <row r="19542" spans="52:54" ht="15.75" customHeight="1">
      <c r="AZ19542" s="138">
        <f t="shared" ca="1" si="296"/>
        <v>293000</v>
      </c>
      <c r="BA19542" s="138">
        <f t="shared" ca="1" si="297"/>
        <v>292999</v>
      </c>
      <c r="BB19542" s="138">
        <f t="shared" ca="1" si="298"/>
        <v>1</v>
      </c>
    </row>
    <row r="19543" spans="52:54" ht="15.75" customHeight="1">
      <c r="AZ19543" s="138">
        <f t="shared" ca="1" si="296"/>
        <v>128000</v>
      </c>
      <c r="BA19543" s="138">
        <f t="shared" ca="1" si="297"/>
        <v>127999</v>
      </c>
      <c r="BB19543" s="138">
        <f t="shared" ca="1" si="298"/>
        <v>1</v>
      </c>
    </row>
    <row r="19544" spans="52:54" ht="15.75" customHeight="1">
      <c r="AZ19544" s="138">
        <f t="shared" ca="1" si="296"/>
        <v>180000</v>
      </c>
      <c r="BA19544" s="138">
        <f t="shared" ca="1" si="297"/>
        <v>179999</v>
      </c>
      <c r="BB19544" s="138">
        <f t="shared" ca="1" si="298"/>
        <v>1</v>
      </c>
    </row>
    <row r="19545" spans="52:54" ht="15.75" customHeight="1">
      <c r="AZ19545" s="138">
        <f t="shared" ca="1" si="296"/>
        <v>275000</v>
      </c>
      <c r="BA19545" s="138">
        <f t="shared" ca="1" si="297"/>
        <v>274999</v>
      </c>
      <c r="BB19545" s="138">
        <f t="shared" ca="1" si="298"/>
        <v>1</v>
      </c>
    </row>
    <row r="19546" spans="52:54" ht="15.75" customHeight="1">
      <c r="AZ19546" s="138">
        <f t="shared" ca="1" si="296"/>
        <v>103000</v>
      </c>
      <c r="BA19546" s="138">
        <f t="shared" ca="1" si="297"/>
        <v>102999</v>
      </c>
      <c r="BB19546" s="138">
        <f t="shared" ca="1" si="298"/>
        <v>1</v>
      </c>
    </row>
    <row r="19547" spans="52:54" ht="15.75" customHeight="1">
      <c r="AZ19547" s="138">
        <f t="shared" ca="1" si="296"/>
        <v>170000</v>
      </c>
      <c r="BA19547" s="138">
        <f t="shared" ca="1" si="297"/>
        <v>169999</v>
      </c>
      <c r="BB19547" s="138">
        <f t="shared" ca="1" si="298"/>
        <v>1</v>
      </c>
    </row>
    <row r="19548" spans="52:54" ht="15.75" customHeight="1">
      <c r="AZ19548" s="138">
        <f t="shared" ca="1" si="296"/>
        <v>189000</v>
      </c>
      <c r="BA19548" s="138">
        <f t="shared" ca="1" si="297"/>
        <v>188999</v>
      </c>
      <c r="BB19548" s="138">
        <f t="shared" ca="1" si="298"/>
        <v>1</v>
      </c>
    </row>
    <row r="19549" spans="52:54" ht="15.75" customHeight="1">
      <c r="AZ19549" s="138">
        <f t="shared" ca="1" si="296"/>
        <v>149000</v>
      </c>
      <c r="BA19549" s="138">
        <f t="shared" ca="1" si="297"/>
        <v>148999</v>
      </c>
      <c r="BB19549" s="138">
        <f t="shared" ca="1" si="298"/>
        <v>1</v>
      </c>
    </row>
    <row r="19550" spans="52:54" ht="15.75" customHeight="1">
      <c r="AZ19550" s="138">
        <f t="shared" ca="1" si="296"/>
        <v>249000</v>
      </c>
      <c r="BA19550" s="138">
        <f t="shared" ca="1" si="297"/>
        <v>248999</v>
      </c>
      <c r="BB19550" s="138">
        <f t="shared" ca="1" si="298"/>
        <v>1</v>
      </c>
    </row>
    <row r="19551" spans="52:54" ht="15.75" customHeight="1">
      <c r="AZ19551" s="138">
        <f t="shared" ca="1" si="296"/>
        <v>120000</v>
      </c>
      <c r="BA19551" s="138">
        <f t="shared" ca="1" si="297"/>
        <v>119999</v>
      </c>
      <c r="BB19551" s="138">
        <f t="shared" ca="1" si="298"/>
        <v>1</v>
      </c>
    </row>
    <row r="19552" spans="52:54" ht="15.75" customHeight="1">
      <c r="AZ19552" s="138">
        <f t="shared" ca="1" si="296"/>
        <v>326000</v>
      </c>
      <c r="BA19552" s="138">
        <f t="shared" ca="1" si="297"/>
        <v>325999</v>
      </c>
      <c r="BB19552" s="138">
        <f t="shared" ca="1" si="298"/>
        <v>1</v>
      </c>
    </row>
    <row r="19553" spans="52:54" ht="15.75" customHeight="1">
      <c r="AZ19553" s="138">
        <f t="shared" ca="1" si="296"/>
        <v>234000</v>
      </c>
      <c r="BA19553" s="138">
        <f t="shared" ca="1" si="297"/>
        <v>233999</v>
      </c>
      <c r="BB19553" s="138">
        <f t="shared" ca="1" si="298"/>
        <v>1</v>
      </c>
    </row>
    <row r="19554" spans="52:54" ht="15.75" customHeight="1">
      <c r="AZ19554" s="138">
        <f t="shared" ca="1" si="296"/>
        <v>397000</v>
      </c>
      <c r="BA19554" s="138">
        <f t="shared" ca="1" si="297"/>
        <v>396999</v>
      </c>
      <c r="BB19554" s="138">
        <f t="shared" ca="1" si="298"/>
        <v>1</v>
      </c>
    </row>
    <row r="19555" spans="52:54" ht="15.75" customHeight="1">
      <c r="AZ19555" s="138">
        <f t="shared" ca="1" si="296"/>
        <v>161000</v>
      </c>
      <c r="BA19555" s="138">
        <f t="shared" ca="1" si="297"/>
        <v>160999</v>
      </c>
      <c r="BB19555" s="138">
        <f t="shared" ca="1" si="298"/>
        <v>1</v>
      </c>
    </row>
    <row r="19556" spans="52:54" ht="15.75" customHeight="1">
      <c r="AZ19556" s="138">
        <f t="shared" ca="1" si="296"/>
        <v>367000</v>
      </c>
      <c r="BA19556" s="138">
        <f t="shared" ca="1" si="297"/>
        <v>366999</v>
      </c>
      <c r="BB19556" s="138">
        <f t="shared" ca="1" si="298"/>
        <v>1</v>
      </c>
    </row>
    <row r="19557" spans="52:54" ht="15.75" customHeight="1">
      <c r="AZ19557" s="138">
        <f t="shared" ca="1" si="296"/>
        <v>384000</v>
      </c>
      <c r="BA19557" s="138">
        <f t="shared" ca="1" si="297"/>
        <v>383999</v>
      </c>
      <c r="BB19557" s="138">
        <f t="shared" ca="1" si="298"/>
        <v>1</v>
      </c>
    </row>
    <row r="19558" spans="52:54" ht="15.75" customHeight="1">
      <c r="AZ19558" s="138">
        <f t="shared" ca="1" si="296"/>
        <v>164000</v>
      </c>
      <c r="BA19558" s="138">
        <f t="shared" ca="1" si="297"/>
        <v>163999</v>
      </c>
      <c r="BB19558" s="138">
        <f t="shared" ca="1" si="298"/>
        <v>1</v>
      </c>
    </row>
    <row r="19559" spans="52:54" ht="15.75" customHeight="1">
      <c r="AZ19559" s="138">
        <f t="shared" ca="1" si="296"/>
        <v>122000</v>
      </c>
      <c r="BA19559" s="138">
        <f t="shared" ca="1" si="297"/>
        <v>121999</v>
      </c>
      <c r="BB19559" s="138">
        <f t="shared" ca="1" si="298"/>
        <v>1</v>
      </c>
    </row>
    <row r="19560" spans="52:54" ht="15.75" customHeight="1">
      <c r="AZ19560" s="138">
        <f t="shared" ca="1" si="296"/>
        <v>285000</v>
      </c>
      <c r="BA19560" s="138">
        <f t="shared" ca="1" si="297"/>
        <v>284999</v>
      </c>
      <c r="BB19560" s="138">
        <f t="shared" ca="1" si="298"/>
        <v>1</v>
      </c>
    </row>
    <row r="19561" spans="52:54" ht="15.75" customHeight="1">
      <c r="AZ19561" s="138">
        <f t="shared" ca="1" si="296"/>
        <v>358000</v>
      </c>
      <c r="BA19561" s="138">
        <f t="shared" ca="1" si="297"/>
        <v>357999</v>
      </c>
      <c r="BB19561" s="138">
        <f t="shared" ca="1" si="298"/>
        <v>1</v>
      </c>
    </row>
    <row r="19562" spans="52:54" ht="15.75" customHeight="1">
      <c r="AZ19562" s="138">
        <f t="shared" ca="1" si="296"/>
        <v>398000</v>
      </c>
      <c r="BA19562" s="138">
        <f t="shared" ca="1" si="297"/>
        <v>397999</v>
      </c>
      <c r="BB19562" s="138">
        <f t="shared" ca="1" si="298"/>
        <v>1</v>
      </c>
    </row>
    <row r="19563" spans="52:54" ht="15.75" customHeight="1">
      <c r="AZ19563" s="138">
        <f t="shared" ca="1" si="296"/>
        <v>258000</v>
      </c>
      <c r="BA19563" s="138">
        <f t="shared" ca="1" si="297"/>
        <v>257999</v>
      </c>
      <c r="BB19563" s="138">
        <f t="shared" ca="1" si="298"/>
        <v>1</v>
      </c>
    </row>
    <row r="19564" spans="52:54" ht="15.75" customHeight="1">
      <c r="AZ19564" s="138">
        <f t="shared" ca="1" si="296"/>
        <v>241000</v>
      </c>
      <c r="BA19564" s="138">
        <f t="shared" ca="1" si="297"/>
        <v>240999</v>
      </c>
      <c r="BB19564" s="138">
        <f t="shared" ca="1" si="298"/>
        <v>1</v>
      </c>
    </row>
    <row r="19565" spans="52:54" ht="15.75" customHeight="1">
      <c r="AZ19565" s="138">
        <f t="shared" ca="1" si="296"/>
        <v>143000</v>
      </c>
      <c r="BA19565" s="138">
        <f t="shared" ca="1" si="297"/>
        <v>142999</v>
      </c>
      <c r="BB19565" s="138">
        <f t="shared" ca="1" si="298"/>
        <v>1</v>
      </c>
    </row>
    <row r="19566" spans="52:54" ht="15.75" customHeight="1">
      <c r="AZ19566" s="138">
        <f t="shared" ca="1" si="296"/>
        <v>287000</v>
      </c>
      <c r="BA19566" s="138">
        <f t="shared" ca="1" si="297"/>
        <v>286999</v>
      </c>
      <c r="BB19566" s="138">
        <f t="shared" ca="1" si="298"/>
        <v>1</v>
      </c>
    </row>
    <row r="19567" spans="52:54" ht="15.75" customHeight="1">
      <c r="AZ19567" s="138">
        <f t="shared" ca="1" si="296"/>
        <v>301000</v>
      </c>
      <c r="BA19567" s="138">
        <f t="shared" ca="1" si="297"/>
        <v>300999</v>
      </c>
      <c r="BB19567" s="138">
        <f t="shared" ca="1" si="298"/>
        <v>1</v>
      </c>
    </row>
    <row r="19568" spans="52:54" ht="15.75" customHeight="1">
      <c r="AZ19568" s="138">
        <f t="shared" ca="1" si="296"/>
        <v>185000</v>
      </c>
      <c r="BA19568" s="138">
        <f t="shared" ca="1" si="297"/>
        <v>184999</v>
      </c>
      <c r="BB19568" s="138">
        <f t="shared" ca="1" si="298"/>
        <v>1</v>
      </c>
    </row>
    <row r="19569" spans="52:54" ht="15.75" customHeight="1">
      <c r="AZ19569" s="138">
        <f t="shared" ca="1" si="296"/>
        <v>361000</v>
      </c>
      <c r="BA19569" s="138">
        <f t="shared" ca="1" si="297"/>
        <v>360999</v>
      </c>
      <c r="BB19569" s="138">
        <f t="shared" ca="1" si="298"/>
        <v>1</v>
      </c>
    </row>
    <row r="19570" spans="52:54" ht="15.75" customHeight="1">
      <c r="AZ19570" s="138">
        <f t="shared" ca="1" si="296"/>
        <v>368000</v>
      </c>
      <c r="BA19570" s="138">
        <f t="shared" ca="1" si="297"/>
        <v>367999</v>
      </c>
      <c r="BB19570" s="138">
        <f t="shared" ca="1" si="298"/>
        <v>1</v>
      </c>
    </row>
    <row r="19571" spans="52:54" ht="15.75" customHeight="1">
      <c r="AZ19571" s="138">
        <f t="shared" ca="1" si="296"/>
        <v>137000</v>
      </c>
      <c r="BA19571" s="138">
        <f t="shared" ca="1" si="297"/>
        <v>136999</v>
      </c>
      <c r="BB19571" s="138">
        <f t="shared" ca="1" si="298"/>
        <v>1</v>
      </c>
    </row>
    <row r="19572" spans="52:54" ht="15.75" customHeight="1">
      <c r="AZ19572" s="138">
        <f t="shared" ca="1" si="296"/>
        <v>348000</v>
      </c>
      <c r="BA19572" s="138">
        <f t="shared" ca="1" si="297"/>
        <v>347999</v>
      </c>
      <c r="BB19572" s="138">
        <f t="shared" ca="1" si="298"/>
        <v>1</v>
      </c>
    </row>
    <row r="19573" spans="52:54" ht="15.75" customHeight="1">
      <c r="AZ19573" s="138">
        <f t="shared" ca="1" si="296"/>
        <v>269000</v>
      </c>
      <c r="BA19573" s="138">
        <f t="shared" ca="1" si="297"/>
        <v>268999</v>
      </c>
      <c r="BB19573" s="138">
        <f t="shared" ca="1" si="298"/>
        <v>1</v>
      </c>
    </row>
    <row r="19574" spans="52:54" ht="15.75" customHeight="1">
      <c r="AZ19574" s="138">
        <f t="shared" ca="1" si="296"/>
        <v>195000</v>
      </c>
      <c r="BA19574" s="138">
        <f t="shared" ca="1" si="297"/>
        <v>194999</v>
      </c>
      <c r="BB19574" s="138">
        <f t="shared" ca="1" si="298"/>
        <v>1</v>
      </c>
    </row>
    <row r="19575" spans="52:54" ht="15.75" customHeight="1">
      <c r="AZ19575" s="138">
        <f t="shared" ca="1" si="296"/>
        <v>175000</v>
      </c>
      <c r="BA19575" s="138">
        <f t="shared" ca="1" si="297"/>
        <v>174999</v>
      </c>
      <c r="BB19575" s="138">
        <f t="shared" ca="1" si="298"/>
        <v>1</v>
      </c>
    </row>
    <row r="19576" spans="52:54" ht="15.75" customHeight="1">
      <c r="AZ19576" s="138">
        <f t="shared" ca="1" si="296"/>
        <v>137000</v>
      </c>
      <c r="BA19576" s="138">
        <f t="shared" ca="1" si="297"/>
        <v>136999</v>
      </c>
      <c r="BB19576" s="138">
        <f t="shared" ca="1" si="298"/>
        <v>1</v>
      </c>
    </row>
    <row r="19577" spans="52:54" ht="15.75" customHeight="1">
      <c r="AZ19577" s="138">
        <f t="shared" ca="1" si="296"/>
        <v>321000</v>
      </c>
      <c r="BA19577" s="138">
        <f t="shared" ca="1" si="297"/>
        <v>320999</v>
      </c>
      <c r="BB19577" s="138">
        <f t="shared" ca="1" si="298"/>
        <v>1</v>
      </c>
    </row>
    <row r="19578" spans="52:54" ht="15.75" customHeight="1">
      <c r="AZ19578" s="138">
        <f t="shared" ca="1" si="296"/>
        <v>171000</v>
      </c>
      <c r="BA19578" s="138">
        <f t="shared" ca="1" si="297"/>
        <v>170999</v>
      </c>
      <c r="BB19578" s="138">
        <f t="shared" ca="1" si="298"/>
        <v>1</v>
      </c>
    </row>
    <row r="19579" spans="52:54" ht="15.75" customHeight="1">
      <c r="AZ19579" s="138">
        <f t="shared" ca="1" si="296"/>
        <v>348000</v>
      </c>
      <c r="BA19579" s="138">
        <f t="shared" ca="1" si="297"/>
        <v>347999</v>
      </c>
      <c r="BB19579" s="138">
        <f t="shared" ca="1" si="298"/>
        <v>1</v>
      </c>
    </row>
    <row r="19580" spans="52:54" ht="15.75" customHeight="1">
      <c r="AZ19580" s="138">
        <f t="shared" ca="1" si="296"/>
        <v>227000</v>
      </c>
      <c r="BA19580" s="138">
        <f t="shared" ca="1" si="297"/>
        <v>226999</v>
      </c>
      <c r="BB19580" s="138">
        <f t="shared" ca="1" si="298"/>
        <v>1</v>
      </c>
    </row>
    <row r="19581" spans="52:54" ht="15.75" customHeight="1">
      <c r="AZ19581" s="138">
        <f t="shared" ca="1" si="296"/>
        <v>327000</v>
      </c>
      <c r="BA19581" s="138">
        <f t="shared" ca="1" si="297"/>
        <v>326999</v>
      </c>
      <c r="BB19581" s="138">
        <f t="shared" ca="1" si="298"/>
        <v>1</v>
      </c>
    </row>
    <row r="19582" spans="52:54" ht="15.75" customHeight="1">
      <c r="AZ19582" s="138">
        <f t="shared" ca="1" si="296"/>
        <v>221000</v>
      </c>
      <c r="BA19582" s="138">
        <f t="shared" ca="1" si="297"/>
        <v>220999</v>
      </c>
      <c r="BB19582" s="138">
        <f t="shared" ca="1" si="298"/>
        <v>1</v>
      </c>
    </row>
    <row r="19583" spans="52:54" ht="15.75" customHeight="1">
      <c r="AZ19583" s="138">
        <f t="shared" ca="1" si="296"/>
        <v>262000</v>
      </c>
      <c r="BA19583" s="138">
        <f t="shared" ca="1" si="297"/>
        <v>261999</v>
      </c>
      <c r="BB19583" s="138">
        <f t="shared" ca="1" si="298"/>
        <v>1</v>
      </c>
    </row>
    <row r="19584" spans="52:54" ht="15.75" customHeight="1">
      <c r="AZ19584" s="138">
        <f t="shared" ca="1" si="296"/>
        <v>169000</v>
      </c>
      <c r="BA19584" s="138">
        <f t="shared" ca="1" si="297"/>
        <v>168999</v>
      </c>
      <c r="BB19584" s="138">
        <f t="shared" ca="1" si="298"/>
        <v>1</v>
      </c>
    </row>
    <row r="19585" spans="52:54" ht="15.75" customHeight="1">
      <c r="AZ19585" s="138">
        <f t="shared" ca="1" si="296"/>
        <v>195000</v>
      </c>
      <c r="BA19585" s="138">
        <f t="shared" ca="1" si="297"/>
        <v>194999</v>
      </c>
      <c r="BB19585" s="138">
        <f t="shared" ca="1" si="298"/>
        <v>1</v>
      </c>
    </row>
    <row r="19586" spans="52:54" ht="15.75" customHeight="1">
      <c r="AZ19586" s="138">
        <f t="shared" ca="1" si="296"/>
        <v>317000</v>
      </c>
      <c r="BA19586" s="138">
        <f t="shared" ca="1" si="297"/>
        <v>316999</v>
      </c>
      <c r="BB19586" s="138">
        <f t="shared" ca="1" si="298"/>
        <v>1</v>
      </c>
    </row>
    <row r="19587" spans="52:54" ht="15.75" customHeight="1">
      <c r="AZ19587" s="138">
        <f t="shared" ca="1" si="296"/>
        <v>363000</v>
      </c>
      <c r="BA19587" s="138">
        <f t="shared" ca="1" si="297"/>
        <v>362999</v>
      </c>
      <c r="BB19587" s="138">
        <f t="shared" ca="1" si="298"/>
        <v>1</v>
      </c>
    </row>
    <row r="19588" spans="52:54" ht="15.75" customHeight="1">
      <c r="AZ19588" s="138">
        <f t="shared" ca="1" si="296"/>
        <v>103000</v>
      </c>
      <c r="BA19588" s="138">
        <f t="shared" ca="1" si="297"/>
        <v>102999</v>
      </c>
      <c r="BB19588" s="138">
        <f t="shared" ca="1" si="298"/>
        <v>1</v>
      </c>
    </row>
    <row r="19589" spans="52:54" ht="15.75" customHeight="1">
      <c r="AZ19589" s="138">
        <f t="shared" ca="1" si="296"/>
        <v>121000</v>
      </c>
      <c r="BA19589" s="138">
        <f t="shared" ca="1" si="297"/>
        <v>120999</v>
      </c>
      <c r="BB19589" s="138">
        <f t="shared" ca="1" si="298"/>
        <v>1</v>
      </c>
    </row>
    <row r="19590" spans="52:54" ht="15.75" customHeight="1">
      <c r="AZ19590" s="138">
        <f t="shared" ca="1" si="296"/>
        <v>294000</v>
      </c>
      <c r="BA19590" s="138">
        <f t="shared" ca="1" si="297"/>
        <v>293999</v>
      </c>
      <c r="BB19590" s="138">
        <f t="shared" ca="1" si="298"/>
        <v>1</v>
      </c>
    </row>
    <row r="19591" spans="52:54" ht="15.75" customHeight="1">
      <c r="AZ19591" s="138">
        <f t="shared" ca="1" si="296"/>
        <v>380000</v>
      </c>
      <c r="BA19591" s="138">
        <f t="shared" ca="1" si="297"/>
        <v>379999</v>
      </c>
      <c r="BB19591" s="138">
        <f t="shared" ca="1" si="298"/>
        <v>1</v>
      </c>
    </row>
    <row r="19592" spans="52:54" ht="15.75" customHeight="1">
      <c r="AZ19592" s="138">
        <f t="shared" ca="1" si="296"/>
        <v>310000</v>
      </c>
      <c r="BA19592" s="138">
        <f t="shared" ca="1" si="297"/>
        <v>309999</v>
      </c>
      <c r="BB19592" s="138">
        <f t="shared" ca="1" si="298"/>
        <v>1</v>
      </c>
    </row>
    <row r="19593" spans="52:54" ht="15.75" customHeight="1">
      <c r="AZ19593" s="138">
        <f t="shared" ca="1" si="296"/>
        <v>183000</v>
      </c>
      <c r="BA19593" s="138">
        <f t="shared" ca="1" si="297"/>
        <v>182999</v>
      </c>
      <c r="BB19593" s="138">
        <f t="shared" ca="1" si="298"/>
        <v>1</v>
      </c>
    </row>
    <row r="19594" spans="52:54" ht="15.75" customHeight="1">
      <c r="AZ19594" s="138">
        <f t="shared" ca="1" si="296"/>
        <v>195000</v>
      </c>
      <c r="BA19594" s="138">
        <f t="shared" ca="1" si="297"/>
        <v>194999</v>
      </c>
      <c r="BB19594" s="138">
        <f t="shared" ca="1" si="298"/>
        <v>1</v>
      </c>
    </row>
    <row r="19595" spans="52:54" ht="15.75" customHeight="1">
      <c r="AZ19595" s="138">
        <f t="shared" ca="1" si="296"/>
        <v>273000</v>
      </c>
      <c r="BA19595" s="138">
        <f t="shared" ca="1" si="297"/>
        <v>272999</v>
      </c>
      <c r="BB19595" s="138">
        <f t="shared" ca="1" si="298"/>
        <v>1</v>
      </c>
    </row>
    <row r="19596" spans="52:54" ht="15.75" customHeight="1">
      <c r="AZ19596" s="138">
        <f t="shared" ca="1" si="296"/>
        <v>259000</v>
      </c>
      <c r="BA19596" s="138">
        <f t="shared" ca="1" si="297"/>
        <v>258999</v>
      </c>
      <c r="BB19596" s="138">
        <f t="shared" ca="1" si="298"/>
        <v>1</v>
      </c>
    </row>
    <row r="19597" spans="52:54" ht="15.75" customHeight="1">
      <c r="AZ19597" s="138">
        <f t="shared" ca="1" si="296"/>
        <v>144000</v>
      </c>
      <c r="BA19597" s="138">
        <f t="shared" ca="1" si="297"/>
        <v>143999</v>
      </c>
      <c r="BB19597" s="138">
        <f t="shared" ca="1" si="298"/>
        <v>1</v>
      </c>
    </row>
    <row r="19598" spans="52:54" ht="15.75" customHeight="1">
      <c r="AZ19598" s="138">
        <f t="shared" ca="1" si="296"/>
        <v>176000</v>
      </c>
      <c r="BA19598" s="138">
        <f t="shared" ca="1" si="297"/>
        <v>175999</v>
      </c>
      <c r="BB19598" s="138">
        <f t="shared" ca="1" si="298"/>
        <v>1</v>
      </c>
    </row>
    <row r="19599" spans="52:54" ht="15.75" customHeight="1">
      <c r="AZ19599" s="138">
        <f t="shared" ca="1" si="296"/>
        <v>184000</v>
      </c>
      <c r="BA19599" s="138">
        <f t="shared" ca="1" si="297"/>
        <v>183999</v>
      </c>
      <c r="BB19599" s="138">
        <f t="shared" ca="1" si="298"/>
        <v>1</v>
      </c>
    </row>
    <row r="19600" spans="52:54" ht="15.75" customHeight="1">
      <c r="AZ19600" s="138">
        <f t="shared" ca="1" si="296"/>
        <v>287000</v>
      </c>
      <c r="BA19600" s="138">
        <f t="shared" ca="1" si="297"/>
        <v>286999</v>
      </c>
      <c r="BB19600" s="138">
        <f t="shared" ca="1" si="298"/>
        <v>1</v>
      </c>
    </row>
    <row r="19601" spans="52:54" ht="15.75" customHeight="1">
      <c r="AZ19601" s="138">
        <f t="shared" ca="1" si="296"/>
        <v>238000</v>
      </c>
      <c r="BA19601" s="138">
        <f t="shared" ca="1" si="297"/>
        <v>237999</v>
      </c>
      <c r="BB19601" s="138">
        <f t="shared" ca="1" si="298"/>
        <v>1</v>
      </c>
    </row>
    <row r="19602" spans="52:54" ht="15.75" customHeight="1">
      <c r="AZ19602" s="138">
        <f t="shared" ca="1" si="296"/>
        <v>371000</v>
      </c>
      <c r="BA19602" s="138">
        <f t="shared" ca="1" si="297"/>
        <v>370999</v>
      </c>
      <c r="BB19602" s="138">
        <f t="shared" ca="1" si="298"/>
        <v>1</v>
      </c>
    </row>
    <row r="19603" spans="52:54" ht="15.75" customHeight="1">
      <c r="AZ19603" s="138">
        <f t="shared" ca="1" si="296"/>
        <v>393000</v>
      </c>
      <c r="BA19603" s="138">
        <f t="shared" ca="1" si="297"/>
        <v>392999</v>
      </c>
      <c r="BB19603" s="138">
        <f t="shared" ca="1" si="298"/>
        <v>1</v>
      </c>
    </row>
    <row r="19604" spans="52:54" ht="15.75" customHeight="1">
      <c r="AZ19604" s="138">
        <f t="shared" ca="1" si="296"/>
        <v>364000</v>
      </c>
      <c r="BA19604" s="138">
        <f t="shared" ca="1" si="297"/>
        <v>363999</v>
      </c>
      <c r="BB19604" s="138">
        <f t="shared" ca="1" si="298"/>
        <v>1</v>
      </c>
    </row>
    <row r="19605" spans="52:54" ht="15.75" customHeight="1">
      <c r="AZ19605" s="138">
        <f t="shared" ca="1" si="296"/>
        <v>339000</v>
      </c>
      <c r="BA19605" s="138">
        <f t="shared" ca="1" si="297"/>
        <v>338999</v>
      </c>
      <c r="BB19605" s="138">
        <f t="shared" ca="1" si="298"/>
        <v>1</v>
      </c>
    </row>
    <row r="19606" spans="52:54" ht="15.75" customHeight="1">
      <c r="AZ19606" s="138">
        <f t="shared" ca="1" si="296"/>
        <v>240000</v>
      </c>
      <c r="BA19606" s="138">
        <f t="shared" ca="1" si="297"/>
        <v>239999</v>
      </c>
      <c r="BB19606" s="138">
        <f t="shared" ca="1" si="298"/>
        <v>1</v>
      </c>
    </row>
    <row r="19607" spans="52:54" ht="15.75" customHeight="1">
      <c r="AZ19607" s="138">
        <f t="shared" ca="1" si="296"/>
        <v>179000</v>
      </c>
      <c r="BA19607" s="138">
        <f t="shared" ca="1" si="297"/>
        <v>178999</v>
      </c>
      <c r="BB19607" s="138">
        <f t="shared" ca="1" si="298"/>
        <v>1</v>
      </c>
    </row>
    <row r="19608" spans="52:54" ht="15.75" customHeight="1">
      <c r="AZ19608" s="138">
        <f t="shared" ca="1" si="296"/>
        <v>182000</v>
      </c>
      <c r="BA19608" s="138">
        <f t="shared" ca="1" si="297"/>
        <v>181999</v>
      </c>
      <c r="BB19608" s="138">
        <f t="shared" ca="1" si="298"/>
        <v>1</v>
      </c>
    </row>
    <row r="19609" spans="52:54" ht="15.75" customHeight="1">
      <c r="AZ19609" s="138">
        <f t="shared" ca="1" si="296"/>
        <v>351000</v>
      </c>
      <c r="BA19609" s="138">
        <f t="shared" ca="1" si="297"/>
        <v>350999</v>
      </c>
      <c r="BB19609" s="138">
        <f t="shared" ca="1" si="298"/>
        <v>1</v>
      </c>
    </row>
    <row r="19610" spans="52:54" ht="15.75" customHeight="1">
      <c r="AZ19610" s="138">
        <f t="shared" ca="1" si="296"/>
        <v>397000</v>
      </c>
      <c r="BA19610" s="138">
        <f t="shared" ca="1" si="297"/>
        <v>396999</v>
      </c>
      <c r="BB19610" s="138">
        <f t="shared" ca="1" si="298"/>
        <v>1</v>
      </c>
    </row>
    <row r="19611" spans="52:54" ht="15.75" customHeight="1">
      <c r="AZ19611" s="138">
        <f t="shared" ca="1" si="296"/>
        <v>122000</v>
      </c>
      <c r="BA19611" s="138">
        <f t="shared" ca="1" si="297"/>
        <v>121999</v>
      </c>
      <c r="BB19611" s="138">
        <f t="shared" ca="1" si="298"/>
        <v>1</v>
      </c>
    </row>
    <row r="19612" spans="52:54" ht="15.75" customHeight="1">
      <c r="AZ19612" s="138">
        <f t="shared" ca="1" si="296"/>
        <v>322000</v>
      </c>
      <c r="BA19612" s="138">
        <f t="shared" ca="1" si="297"/>
        <v>321999</v>
      </c>
      <c r="BB19612" s="138">
        <f t="shared" ca="1" si="298"/>
        <v>1</v>
      </c>
    </row>
    <row r="19613" spans="52:54" ht="15.75" customHeight="1">
      <c r="AZ19613" s="138">
        <f t="shared" ca="1" si="296"/>
        <v>105000</v>
      </c>
      <c r="BA19613" s="138">
        <f t="shared" ca="1" si="297"/>
        <v>104999</v>
      </c>
      <c r="BB19613" s="138">
        <f t="shared" ca="1" si="298"/>
        <v>1</v>
      </c>
    </row>
    <row r="19614" spans="52:54" ht="15.75" customHeight="1">
      <c r="AZ19614" s="138">
        <f t="shared" ca="1" si="296"/>
        <v>311000</v>
      </c>
      <c r="BA19614" s="138">
        <f t="shared" ca="1" si="297"/>
        <v>310999</v>
      </c>
      <c r="BB19614" s="138">
        <f t="shared" ca="1" si="298"/>
        <v>1</v>
      </c>
    </row>
    <row r="19615" spans="52:54" ht="15.75" customHeight="1">
      <c r="AZ19615" s="138">
        <f t="shared" ca="1" si="296"/>
        <v>157000</v>
      </c>
      <c r="BA19615" s="138">
        <f t="shared" ca="1" si="297"/>
        <v>156999</v>
      </c>
      <c r="BB19615" s="138">
        <f t="shared" ca="1" si="298"/>
        <v>1</v>
      </c>
    </row>
    <row r="19616" spans="52:54" ht="15.75" customHeight="1">
      <c r="AZ19616" s="138">
        <f t="shared" ca="1" si="296"/>
        <v>306000</v>
      </c>
      <c r="BA19616" s="138">
        <f t="shared" ca="1" si="297"/>
        <v>305999</v>
      </c>
      <c r="BB19616" s="138">
        <f t="shared" ca="1" si="298"/>
        <v>1</v>
      </c>
    </row>
    <row r="19617" spans="52:54" ht="15.75" customHeight="1">
      <c r="AZ19617" s="138">
        <f t="shared" ca="1" si="296"/>
        <v>103000</v>
      </c>
      <c r="BA19617" s="138">
        <f t="shared" ca="1" si="297"/>
        <v>102999</v>
      </c>
      <c r="BB19617" s="138">
        <f t="shared" ca="1" si="298"/>
        <v>1</v>
      </c>
    </row>
    <row r="19618" spans="52:54" ht="15.75" customHeight="1">
      <c r="AZ19618" s="138">
        <f t="shared" ca="1" si="296"/>
        <v>214000</v>
      </c>
      <c r="BA19618" s="138">
        <f t="shared" ca="1" si="297"/>
        <v>213999</v>
      </c>
      <c r="BB19618" s="138">
        <f t="shared" ca="1" si="298"/>
        <v>1</v>
      </c>
    </row>
    <row r="19619" spans="52:54" ht="15.75" customHeight="1">
      <c r="AZ19619" s="138">
        <f t="shared" ca="1" si="296"/>
        <v>286000</v>
      </c>
      <c r="BA19619" s="138">
        <f t="shared" ca="1" si="297"/>
        <v>285999</v>
      </c>
      <c r="BB19619" s="138">
        <f t="shared" ca="1" si="298"/>
        <v>1</v>
      </c>
    </row>
    <row r="19620" spans="52:54" ht="15.75" customHeight="1">
      <c r="AZ19620" s="138">
        <f t="shared" ca="1" si="296"/>
        <v>240000</v>
      </c>
      <c r="BA19620" s="138">
        <f t="shared" ca="1" si="297"/>
        <v>239999</v>
      </c>
      <c r="BB19620" s="138">
        <f t="shared" ca="1" si="298"/>
        <v>1</v>
      </c>
    </row>
    <row r="19621" spans="52:54" ht="15.75" customHeight="1">
      <c r="AZ19621" s="138">
        <f t="shared" ca="1" si="296"/>
        <v>384000</v>
      </c>
      <c r="BA19621" s="138">
        <f t="shared" ca="1" si="297"/>
        <v>383999</v>
      </c>
      <c r="BB19621" s="138">
        <f t="shared" ca="1" si="298"/>
        <v>1</v>
      </c>
    </row>
    <row r="19622" spans="52:54" ht="15.75" customHeight="1">
      <c r="AZ19622" s="138">
        <f t="shared" ca="1" si="296"/>
        <v>274000</v>
      </c>
      <c r="BA19622" s="138">
        <f t="shared" ca="1" si="297"/>
        <v>273999</v>
      </c>
      <c r="BB19622" s="138">
        <f t="shared" ca="1" si="298"/>
        <v>1</v>
      </c>
    </row>
    <row r="19623" spans="52:54" ht="15.75" customHeight="1">
      <c r="AZ19623" s="138">
        <f t="shared" ca="1" si="296"/>
        <v>300000</v>
      </c>
      <c r="BA19623" s="138">
        <f t="shared" ca="1" si="297"/>
        <v>299999</v>
      </c>
      <c r="BB19623" s="138">
        <f t="shared" ca="1" si="298"/>
        <v>1</v>
      </c>
    </row>
    <row r="19624" spans="52:54" ht="15.75" customHeight="1">
      <c r="AZ19624" s="138">
        <f t="shared" ca="1" si="296"/>
        <v>327000</v>
      </c>
      <c r="BA19624" s="138">
        <f t="shared" ca="1" si="297"/>
        <v>326999</v>
      </c>
      <c r="BB19624" s="138">
        <f t="shared" ca="1" si="298"/>
        <v>1</v>
      </c>
    </row>
    <row r="19625" spans="52:54" ht="15.75" customHeight="1">
      <c r="AZ19625" s="138">
        <f t="shared" ca="1" si="296"/>
        <v>180000</v>
      </c>
      <c r="BA19625" s="138">
        <f t="shared" ca="1" si="297"/>
        <v>179999</v>
      </c>
      <c r="BB19625" s="138">
        <f t="shared" ca="1" si="298"/>
        <v>1</v>
      </c>
    </row>
    <row r="19626" spans="52:54" ht="15.75" customHeight="1">
      <c r="AZ19626" s="138">
        <f t="shared" ca="1" si="296"/>
        <v>383000</v>
      </c>
      <c r="BA19626" s="138">
        <f t="shared" ca="1" si="297"/>
        <v>382999</v>
      </c>
      <c r="BB19626" s="138">
        <f t="shared" ca="1" si="298"/>
        <v>1</v>
      </c>
    </row>
    <row r="19627" spans="52:54" ht="15.75" customHeight="1">
      <c r="AZ19627" s="138">
        <f t="shared" ca="1" si="296"/>
        <v>296000</v>
      </c>
      <c r="BA19627" s="138">
        <f t="shared" ca="1" si="297"/>
        <v>295999</v>
      </c>
      <c r="BB19627" s="138">
        <f t="shared" ca="1" si="298"/>
        <v>1</v>
      </c>
    </row>
    <row r="19628" spans="52:54" ht="15.75" customHeight="1">
      <c r="AZ19628" s="138">
        <f t="shared" ca="1" si="296"/>
        <v>384000</v>
      </c>
      <c r="BA19628" s="138">
        <f t="shared" ca="1" si="297"/>
        <v>383999</v>
      </c>
      <c r="BB19628" s="138">
        <f t="shared" ca="1" si="298"/>
        <v>1</v>
      </c>
    </row>
    <row r="19629" spans="52:54" ht="15.75" customHeight="1">
      <c r="AZ19629" s="138">
        <f t="shared" ca="1" si="296"/>
        <v>394000</v>
      </c>
      <c r="BA19629" s="138">
        <f t="shared" ca="1" si="297"/>
        <v>393999</v>
      </c>
      <c r="BB19629" s="138">
        <f t="shared" ca="1" si="298"/>
        <v>1</v>
      </c>
    </row>
    <row r="19630" spans="52:54" ht="15.75" customHeight="1">
      <c r="AZ19630" s="138">
        <f t="shared" ca="1" si="296"/>
        <v>123000</v>
      </c>
      <c r="BA19630" s="138">
        <f t="shared" ca="1" si="297"/>
        <v>122999</v>
      </c>
      <c r="BB19630" s="138">
        <f t="shared" ca="1" si="298"/>
        <v>1</v>
      </c>
    </row>
    <row r="19631" spans="52:54" ht="15.75" customHeight="1">
      <c r="AZ19631" s="138">
        <f t="shared" ca="1" si="296"/>
        <v>345000</v>
      </c>
      <c r="BA19631" s="138">
        <f t="shared" ca="1" si="297"/>
        <v>344999</v>
      </c>
      <c r="BB19631" s="138">
        <f t="shared" ca="1" si="298"/>
        <v>1</v>
      </c>
    </row>
    <row r="19632" spans="52:54" ht="15.75" customHeight="1">
      <c r="AZ19632" s="138">
        <f t="shared" ca="1" si="296"/>
        <v>237000</v>
      </c>
      <c r="BA19632" s="138">
        <f t="shared" ca="1" si="297"/>
        <v>236999</v>
      </c>
      <c r="BB19632" s="138">
        <f t="shared" ca="1" si="298"/>
        <v>1</v>
      </c>
    </row>
    <row r="19633" spans="52:54" ht="15.75" customHeight="1">
      <c r="AZ19633" s="138">
        <f t="shared" ca="1" si="296"/>
        <v>353000</v>
      </c>
      <c r="BA19633" s="138">
        <f t="shared" ca="1" si="297"/>
        <v>352999</v>
      </c>
      <c r="BB19633" s="138">
        <f t="shared" ca="1" si="298"/>
        <v>1</v>
      </c>
    </row>
    <row r="19634" spans="52:54" ht="15.75" customHeight="1">
      <c r="AZ19634" s="138">
        <f t="shared" ca="1" si="296"/>
        <v>265000</v>
      </c>
      <c r="BA19634" s="138">
        <f t="shared" ca="1" si="297"/>
        <v>264999</v>
      </c>
      <c r="BB19634" s="138">
        <f t="shared" ca="1" si="298"/>
        <v>1</v>
      </c>
    </row>
    <row r="19635" spans="52:54" ht="15.75" customHeight="1">
      <c r="AZ19635" s="138">
        <f t="shared" ca="1" si="296"/>
        <v>276000</v>
      </c>
      <c r="BA19635" s="138">
        <f t="shared" ca="1" si="297"/>
        <v>275999</v>
      </c>
      <c r="BB19635" s="138">
        <f t="shared" ca="1" si="298"/>
        <v>1</v>
      </c>
    </row>
    <row r="19636" spans="52:54" ht="15.75" customHeight="1">
      <c r="AZ19636" s="138">
        <f t="shared" ca="1" si="296"/>
        <v>159000</v>
      </c>
      <c r="BA19636" s="138">
        <f t="shared" ca="1" si="297"/>
        <v>158999</v>
      </c>
      <c r="BB19636" s="138">
        <f t="shared" ca="1" si="298"/>
        <v>1</v>
      </c>
    </row>
    <row r="19637" spans="52:54" ht="15.75" customHeight="1">
      <c r="AZ19637" s="138">
        <f t="shared" ca="1" si="296"/>
        <v>262000</v>
      </c>
      <c r="BA19637" s="138">
        <f t="shared" ca="1" si="297"/>
        <v>261999</v>
      </c>
      <c r="BB19637" s="138">
        <f t="shared" ca="1" si="298"/>
        <v>1</v>
      </c>
    </row>
    <row r="19638" spans="52:54" ht="15.75" customHeight="1">
      <c r="AZ19638" s="138">
        <f t="shared" ca="1" si="296"/>
        <v>159000</v>
      </c>
      <c r="BA19638" s="138">
        <f t="shared" ca="1" si="297"/>
        <v>158999</v>
      </c>
      <c r="BB19638" s="138">
        <f t="shared" ca="1" si="298"/>
        <v>1</v>
      </c>
    </row>
    <row r="19639" spans="52:54" ht="15.75" customHeight="1">
      <c r="AZ19639" s="138">
        <f t="shared" ref="AZ19639:AZ19893" ca="1" si="299">RANDBETWEEN(100,400)*1000</f>
        <v>352000</v>
      </c>
      <c r="BA19639" s="138">
        <f t="shared" ref="BA19639:BA19893" ca="1" si="300">+AZ19639-1</f>
        <v>351999</v>
      </c>
      <c r="BB19639" s="138">
        <f t="shared" ref="BB19639:BB19893" ca="1" si="301">+AZ19639-BA19639</f>
        <v>1</v>
      </c>
    </row>
    <row r="19640" spans="52:54" ht="15.75" customHeight="1">
      <c r="AZ19640" s="138">
        <f t="shared" ca="1" si="299"/>
        <v>231000</v>
      </c>
      <c r="BA19640" s="138">
        <f t="shared" ca="1" si="300"/>
        <v>230999</v>
      </c>
      <c r="BB19640" s="138">
        <f t="shared" ca="1" si="301"/>
        <v>1</v>
      </c>
    </row>
    <row r="19641" spans="52:54" ht="15.75" customHeight="1">
      <c r="AZ19641" s="138">
        <f t="shared" ca="1" si="299"/>
        <v>309000</v>
      </c>
      <c r="BA19641" s="138">
        <f t="shared" ca="1" si="300"/>
        <v>308999</v>
      </c>
      <c r="BB19641" s="138">
        <f t="shared" ca="1" si="301"/>
        <v>1</v>
      </c>
    </row>
    <row r="19642" spans="52:54" ht="15.75" customHeight="1">
      <c r="AZ19642" s="138">
        <f t="shared" ca="1" si="299"/>
        <v>109000</v>
      </c>
      <c r="BA19642" s="138">
        <f t="shared" ca="1" si="300"/>
        <v>108999</v>
      </c>
      <c r="BB19642" s="138">
        <f t="shared" ca="1" si="301"/>
        <v>1</v>
      </c>
    </row>
    <row r="19643" spans="52:54" ht="15.75" customHeight="1">
      <c r="AZ19643" s="138">
        <f t="shared" ca="1" si="299"/>
        <v>121000</v>
      </c>
      <c r="BA19643" s="138">
        <f t="shared" ca="1" si="300"/>
        <v>120999</v>
      </c>
      <c r="BB19643" s="138">
        <f t="shared" ca="1" si="301"/>
        <v>1</v>
      </c>
    </row>
    <row r="19644" spans="52:54" ht="15.75" customHeight="1">
      <c r="AZ19644" s="138">
        <f t="shared" ca="1" si="299"/>
        <v>182000</v>
      </c>
      <c r="BA19644" s="138">
        <f t="shared" ca="1" si="300"/>
        <v>181999</v>
      </c>
      <c r="BB19644" s="138">
        <f t="shared" ca="1" si="301"/>
        <v>1</v>
      </c>
    </row>
    <row r="19645" spans="52:54" ht="15.75" customHeight="1">
      <c r="AZ19645" s="138">
        <f t="shared" ca="1" si="299"/>
        <v>106000</v>
      </c>
      <c r="BA19645" s="138">
        <f t="shared" ca="1" si="300"/>
        <v>105999</v>
      </c>
      <c r="BB19645" s="138">
        <f t="shared" ca="1" si="301"/>
        <v>1</v>
      </c>
    </row>
    <row r="19646" spans="52:54" ht="15.75" customHeight="1">
      <c r="AZ19646" s="138">
        <f t="shared" ca="1" si="299"/>
        <v>345000</v>
      </c>
      <c r="BA19646" s="138">
        <f t="shared" ca="1" si="300"/>
        <v>344999</v>
      </c>
      <c r="BB19646" s="138">
        <f t="shared" ca="1" si="301"/>
        <v>1</v>
      </c>
    </row>
    <row r="19647" spans="52:54" ht="15.75" customHeight="1">
      <c r="AZ19647" s="138">
        <f t="shared" ca="1" si="299"/>
        <v>108000</v>
      </c>
      <c r="BA19647" s="138">
        <f t="shared" ca="1" si="300"/>
        <v>107999</v>
      </c>
      <c r="BB19647" s="138">
        <f t="shared" ca="1" si="301"/>
        <v>1</v>
      </c>
    </row>
    <row r="19648" spans="52:54" ht="15.75" customHeight="1">
      <c r="AZ19648" s="138">
        <f t="shared" ca="1" si="299"/>
        <v>271000</v>
      </c>
      <c r="BA19648" s="138">
        <f t="shared" ca="1" si="300"/>
        <v>270999</v>
      </c>
      <c r="BB19648" s="138">
        <f t="shared" ca="1" si="301"/>
        <v>1</v>
      </c>
    </row>
    <row r="19649" spans="52:54" ht="15.75" customHeight="1">
      <c r="AZ19649" s="138">
        <f t="shared" ca="1" si="299"/>
        <v>205000</v>
      </c>
      <c r="BA19649" s="138">
        <f t="shared" ca="1" si="300"/>
        <v>204999</v>
      </c>
      <c r="BB19649" s="138">
        <f t="shared" ca="1" si="301"/>
        <v>1</v>
      </c>
    </row>
    <row r="19650" spans="52:54" ht="15.75" customHeight="1">
      <c r="AZ19650" s="138">
        <f t="shared" ca="1" si="299"/>
        <v>303000</v>
      </c>
      <c r="BA19650" s="138">
        <f t="shared" ca="1" si="300"/>
        <v>302999</v>
      </c>
      <c r="BB19650" s="138">
        <f t="shared" ca="1" si="301"/>
        <v>1</v>
      </c>
    </row>
    <row r="19651" spans="52:54" ht="15.75" customHeight="1">
      <c r="AZ19651" s="138">
        <f t="shared" ca="1" si="299"/>
        <v>142000</v>
      </c>
      <c r="BA19651" s="138">
        <f t="shared" ca="1" si="300"/>
        <v>141999</v>
      </c>
      <c r="BB19651" s="138">
        <f t="shared" ca="1" si="301"/>
        <v>1</v>
      </c>
    </row>
    <row r="19652" spans="52:54" ht="15.75" customHeight="1">
      <c r="AZ19652" s="138">
        <f t="shared" ca="1" si="299"/>
        <v>390000</v>
      </c>
      <c r="BA19652" s="138">
        <f t="shared" ca="1" si="300"/>
        <v>389999</v>
      </c>
      <c r="BB19652" s="138">
        <f t="shared" ca="1" si="301"/>
        <v>1</v>
      </c>
    </row>
    <row r="19653" spans="52:54" ht="15.75" customHeight="1">
      <c r="AZ19653" s="138">
        <f t="shared" ca="1" si="299"/>
        <v>322000</v>
      </c>
      <c r="BA19653" s="138">
        <f t="shared" ca="1" si="300"/>
        <v>321999</v>
      </c>
      <c r="BB19653" s="138">
        <f t="shared" ca="1" si="301"/>
        <v>1</v>
      </c>
    </row>
    <row r="19654" spans="52:54" ht="15.75" customHeight="1">
      <c r="AZ19654" s="138">
        <f t="shared" ca="1" si="299"/>
        <v>334000</v>
      </c>
      <c r="BA19654" s="138">
        <f t="shared" ca="1" si="300"/>
        <v>333999</v>
      </c>
      <c r="BB19654" s="138">
        <f t="shared" ca="1" si="301"/>
        <v>1</v>
      </c>
    </row>
    <row r="19655" spans="52:54" ht="15.75" customHeight="1">
      <c r="AZ19655" s="138">
        <f t="shared" ca="1" si="299"/>
        <v>322000</v>
      </c>
      <c r="BA19655" s="138">
        <f t="shared" ca="1" si="300"/>
        <v>321999</v>
      </c>
      <c r="BB19655" s="138">
        <f t="shared" ca="1" si="301"/>
        <v>1</v>
      </c>
    </row>
    <row r="19656" spans="52:54" ht="15.75" customHeight="1">
      <c r="AZ19656" s="138">
        <f t="shared" ca="1" si="299"/>
        <v>202000</v>
      </c>
      <c r="BA19656" s="138">
        <f t="shared" ca="1" si="300"/>
        <v>201999</v>
      </c>
      <c r="BB19656" s="138">
        <f t="shared" ca="1" si="301"/>
        <v>1</v>
      </c>
    </row>
    <row r="19657" spans="52:54" ht="15.75" customHeight="1">
      <c r="AZ19657" s="138">
        <f t="shared" ca="1" si="299"/>
        <v>361000</v>
      </c>
      <c r="BA19657" s="138">
        <f t="shared" ca="1" si="300"/>
        <v>360999</v>
      </c>
      <c r="BB19657" s="138">
        <f t="shared" ca="1" si="301"/>
        <v>1</v>
      </c>
    </row>
    <row r="19658" spans="52:54" ht="15.75" customHeight="1">
      <c r="AZ19658" s="138">
        <f t="shared" ca="1" si="299"/>
        <v>262000</v>
      </c>
      <c r="BA19658" s="138">
        <f t="shared" ca="1" si="300"/>
        <v>261999</v>
      </c>
      <c r="BB19658" s="138">
        <f t="shared" ca="1" si="301"/>
        <v>1</v>
      </c>
    </row>
    <row r="19659" spans="52:54" ht="15.75" customHeight="1">
      <c r="AZ19659" s="138">
        <f t="shared" ca="1" si="299"/>
        <v>218000</v>
      </c>
      <c r="BA19659" s="138">
        <f t="shared" ca="1" si="300"/>
        <v>217999</v>
      </c>
      <c r="BB19659" s="138">
        <f t="shared" ca="1" si="301"/>
        <v>1</v>
      </c>
    </row>
    <row r="19660" spans="52:54" ht="15.75" customHeight="1">
      <c r="AZ19660" s="138">
        <f t="shared" ca="1" si="299"/>
        <v>350000</v>
      </c>
      <c r="BA19660" s="138">
        <f t="shared" ca="1" si="300"/>
        <v>349999</v>
      </c>
      <c r="BB19660" s="138">
        <f t="shared" ca="1" si="301"/>
        <v>1</v>
      </c>
    </row>
    <row r="19661" spans="52:54" ht="15.75" customHeight="1">
      <c r="AZ19661" s="138">
        <f t="shared" ca="1" si="299"/>
        <v>104000</v>
      </c>
      <c r="BA19661" s="138">
        <f t="shared" ca="1" si="300"/>
        <v>103999</v>
      </c>
      <c r="BB19661" s="138">
        <f t="shared" ca="1" si="301"/>
        <v>1</v>
      </c>
    </row>
    <row r="19662" spans="52:54" ht="15.75" customHeight="1">
      <c r="AZ19662" s="138">
        <f t="shared" ca="1" si="299"/>
        <v>365000</v>
      </c>
      <c r="BA19662" s="138">
        <f t="shared" ca="1" si="300"/>
        <v>364999</v>
      </c>
      <c r="BB19662" s="138">
        <f t="shared" ca="1" si="301"/>
        <v>1</v>
      </c>
    </row>
    <row r="19663" spans="52:54" ht="15.75" customHeight="1">
      <c r="AZ19663" s="138">
        <f t="shared" ca="1" si="299"/>
        <v>214000</v>
      </c>
      <c r="BA19663" s="138">
        <f t="shared" ca="1" si="300"/>
        <v>213999</v>
      </c>
      <c r="BB19663" s="138">
        <f t="shared" ca="1" si="301"/>
        <v>1</v>
      </c>
    </row>
    <row r="19664" spans="52:54" ht="15.75" customHeight="1">
      <c r="AZ19664" s="138">
        <f t="shared" ca="1" si="299"/>
        <v>325000</v>
      </c>
      <c r="BA19664" s="138">
        <f t="shared" ca="1" si="300"/>
        <v>324999</v>
      </c>
      <c r="BB19664" s="138">
        <f t="shared" ca="1" si="301"/>
        <v>1</v>
      </c>
    </row>
    <row r="19665" spans="52:54" ht="15.75" customHeight="1">
      <c r="AZ19665" s="138">
        <f t="shared" ca="1" si="299"/>
        <v>298000</v>
      </c>
      <c r="BA19665" s="138">
        <f t="shared" ca="1" si="300"/>
        <v>297999</v>
      </c>
      <c r="BB19665" s="138">
        <f t="shared" ca="1" si="301"/>
        <v>1</v>
      </c>
    </row>
    <row r="19666" spans="52:54" ht="15.75" customHeight="1">
      <c r="AZ19666" s="138">
        <f t="shared" ca="1" si="299"/>
        <v>257000</v>
      </c>
      <c r="BA19666" s="138">
        <f t="shared" ca="1" si="300"/>
        <v>256999</v>
      </c>
      <c r="BB19666" s="138">
        <f t="shared" ca="1" si="301"/>
        <v>1</v>
      </c>
    </row>
    <row r="19667" spans="52:54" ht="15.75" customHeight="1">
      <c r="AZ19667" s="138">
        <f t="shared" ca="1" si="299"/>
        <v>212000</v>
      </c>
      <c r="BA19667" s="138">
        <f t="shared" ca="1" si="300"/>
        <v>211999</v>
      </c>
      <c r="BB19667" s="138">
        <f t="shared" ca="1" si="301"/>
        <v>1</v>
      </c>
    </row>
    <row r="19668" spans="52:54" ht="15.75" customHeight="1">
      <c r="AZ19668" s="138">
        <f t="shared" ca="1" si="299"/>
        <v>368000</v>
      </c>
      <c r="BA19668" s="138">
        <f t="shared" ca="1" si="300"/>
        <v>367999</v>
      </c>
      <c r="BB19668" s="138">
        <f t="shared" ca="1" si="301"/>
        <v>1</v>
      </c>
    </row>
    <row r="19669" spans="52:54" ht="15.75" customHeight="1">
      <c r="AZ19669" s="138">
        <f t="shared" ca="1" si="299"/>
        <v>124000</v>
      </c>
      <c r="BA19669" s="138">
        <f t="shared" ca="1" si="300"/>
        <v>123999</v>
      </c>
      <c r="BB19669" s="138">
        <f t="shared" ca="1" si="301"/>
        <v>1</v>
      </c>
    </row>
    <row r="19670" spans="52:54" ht="15.75" customHeight="1">
      <c r="AZ19670" s="138">
        <f t="shared" ca="1" si="299"/>
        <v>209000</v>
      </c>
      <c r="BA19670" s="138">
        <f t="shared" ca="1" si="300"/>
        <v>208999</v>
      </c>
      <c r="BB19670" s="138">
        <f t="shared" ca="1" si="301"/>
        <v>1</v>
      </c>
    </row>
    <row r="19671" spans="52:54" ht="15.75" customHeight="1">
      <c r="AZ19671" s="138">
        <f t="shared" ca="1" si="299"/>
        <v>172000</v>
      </c>
      <c r="BA19671" s="138">
        <f t="shared" ca="1" si="300"/>
        <v>171999</v>
      </c>
      <c r="BB19671" s="138">
        <f t="shared" ca="1" si="301"/>
        <v>1</v>
      </c>
    </row>
    <row r="19672" spans="52:54" ht="15.75" customHeight="1">
      <c r="AZ19672" s="138">
        <f t="shared" ca="1" si="299"/>
        <v>325000</v>
      </c>
      <c r="BA19672" s="138">
        <f t="shared" ca="1" si="300"/>
        <v>324999</v>
      </c>
      <c r="BB19672" s="138">
        <f t="shared" ca="1" si="301"/>
        <v>1</v>
      </c>
    </row>
    <row r="19673" spans="52:54" ht="15.75" customHeight="1">
      <c r="AZ19673" s="138">
        <f t="shared" ca="1" si="299"/>
        <v>232000</v>
      </c>
      <c r="BA19673" s="138">
        <f t="shared" ca="1" si="300"/>
        <v>231999</v>
      </c>
      <c r="BB19673" s="138">
        <f t="shared" ca="1" si="301"/>
        <v>1</v>
      </c>
    </row>
    <row r="19674" spans="52:54" ht="15.75" customHeight="1">
      <c r="AZ19674" s="138">
        <f t="shared" ca="1" si="299"/>
        <v>135000</v>
      </c>
      <c r="BA19674" s="138">
        <f t="shared" ca="1" si="300"/>
        <v>134999</v>
      </c>
      <c r="BB19674" s="138">
        <f t="shared" ca="1" si="301"/>
        <v>1</v>
      </c>
    </row>
    <row r="19675" spans="52:54" ht="15.75" customHeight="1">
      <c r="AZ19675" s="138">
        <f t="shared" ca="1" si="299"/>
        <v>210000</v>
      </c>
      <c r="BA19675" s="138">
        <f t="shared" ca="1" si="300"/>
        <v>209999</v>
      </c>
      <c r="BB19675" s="138">
        <f t="shared" ca="1" si="301"/>
        <v>1</v>
      </c>
    </row>
    <row r="19676" spans="52:54" ht="15.75" customHeight="1">
      <c r="AZ19676" s="138">
        <f t="shared" ca="1" si="299"/>
        <v>266000</v>
      </c>
      <c r="BA19676" s="138">
        <f t="shared" ca="1" si="300"/>
        <v>265999</v>
      </c>
      <c r="BB19676" s="138">
        <f t="shared" ca="1" si="301"/>
        <v>1</v>
      </c>
    </row>
    <row r="19677" spans="52:54" ht="15.75" customHeight="1">
      <c r="AZ19677" s="138">
        <f t="shared" ca="1" si="299"/>
        <v>311000</v>
      </c>
      <c r="BA19677" s="138">
        <f t="shared" ca="1" si="300"/>
        <v>310999</v>
      </c>
      <c r="BB19677" s="138">
        <f t="shared" ca="1" si="301"/>
        <v>1</v>
      </c>
    </row>
    <row r="19678" spans="52:54" ht="15.75" customHeight="1">
      <c r="AZ19678" s="138">
        <f t="shared" ca="1" si="299"/>
        <v>169000</v>
      </c>
      <c r="BA19678" s="138">
        <f t="shared" ca="1" si="300"/>
        <v>168999</v>
      </c>
      <c r="BB19678" s="138">
        <f t="shared" ca="1" si="301"/>
        <v>1</v>
      </c>
    </row>
    <row r="19679" spans="52:54" ht="15.75" customHeight="1">
      <c r="AZ19679" s="138">
        <f t="shared" ca="1" si="299"/>
        <v>218000</v>
      </c>
      <c r="BA19679" s="138">
        <f t="shared" ca="1" si="300"/>
        <v>217999</v>
      </c>
      <c r="BB19679" s="138">
        <f t="shared" ca="1" si="301"/>
        <v>1</v>
      </c>
    </row>
    <row r="19680" spans="52:54" ht="15.75" customHeight="1">
      <c r="AZ19680" s="138">
        <f t="shared" ca="1" si="299"/>
        <v>301000</v>
      </c>
      <c r="BA19680" s="138">
        <f t="shared" ca="1" si="300"/>
        <v>300999</v>
      </c>
      <c r="BB19680" s="138">
        <f t="shared" ca="1" si="301"/>
        <v>1</v>
      </c>
    </row>
    <row r="19681" spans="52:54" ht="15.75" customHeight="1">
      <c r="AZ19681" s="138">
        <f t="shared" ca="1" si="299"/>
        <v>319000</v>
      </c>
      <c r="BA19681" s="138">
        <f t="shared" ca="1" si="300"/>
        <v>318999</v>
      </c>
      <c r="BB19681" s="138">
        <f t="shared" ca="1" si="301"/>
        <v>1</v>
      </c>
    </row>
    <row r="19682" spans="52:54" ht="15.75" customHeight="1">
      <c r="AZ19682" s="138">
        <f t="shared" ca="1" si="299"/>
        <v>328000</v>
      </c>
      <c r="BA19682" s="138">
        <f t="shared" ca="1" si="300"/>
        <v>327999</v>
      </c>
      <c r="BB19682" s="138">
        <f t="shared" ca="1" si="301"/>
        <v>1</v>
      </c>
    </row>
    <row r="19683" spans="52:54" ht="15.75" customHeight="1">
      <c r="AZ19683" s="138">
        <f t="shared" ca="1" si="299"/>
        <v>199000</v>
      </c>
      <c r="BA19683" s="138">
        <f t="shared" ca="1" si="300"/>
        <v>198999</v>
      </c>
      <c r="BB19683" s="138">
        <f t="shared" ca="1" si="301"/>
        <v>1</v>
      </c>
    </row>
    <row r="19684" spans="52:54" ht="15.75" customHeight="1">
      <c r="AZ19684" s="138">
        <f t="shared" ca="1" si="299"/>
        <v>201000</v>
      </c>
      <c r="BA19684" s="138">
        <f t="shared" ca="1" si="300"/>
        <v>200999</v>
      </c>
      <c r="BB19684" s="138">
        <f t="shared" ca="1" si="301"/>
        <v>1</v>
      </c>
    </row>
    <row r="19685" spans="52:54" ht="15.75" customHeight="1">
      <c r="AZ19685" s="138">
        <f t="shared" ca="1" si="299"/>
        <v>248000</v>
      </c>
      <c r="BA19685" s="138">
        <f t="shared" ca="1" si="300"/>
        <v>247999</v>
      </c>
      <c r="BB19685" s="138">
        <f t="shared" ca="1" si="301"/>
        <v>1</v>
      </c>
    </row>
    <row r="19686" spans="52:54" ht="15.75" customHeight="1">
      <c r="AZ19686" s="138">
        <f t="shared" ca="1" si="299"/>
        <v>387000</v>
      </c>
      <c r="BA19686" s="138">
        <f t="shared" ca="1" si="300"/>
        <v>386999</v>
      </c>
      <c r="BB19686" s="138">
        <f t="shared" ca="1" si="301"/>
        <v>1</v>
      </c>
    </row>
    <row r="19687" spans="52:54" ht="15.75" customHeight="1">
      <c r="AZ19687" s="138">
        <f t="shared" ca="1" si="299"/>
        <v>294000</v>
      </c>
      <c r="BA19687" s="138">
        <f t="shared" ca="1" si="300"/>
        <v>293999</v>
      </c>
      <c r="BB19687" s="138">
        <f t="shared" ca="1" si="301"/>
        <v>1</v>
      </c>
    </row>
    <row r="19688" spans="52:54" ht="15.75" customHeight="1">
      <c r="AZ19688" s="138">
        <f t="shared" ca="1" si="299"/>
        <v>297000</v>
      </c>
      <c r="BA19688" s="138">
        <f t="shared" ca="1" si="300"/>
        <v>296999</v>
      </c>
      <c r="BB19688" s="138">
        <f t="shared" ca="1" si="301"/>
        <v>1</v>
      </c>
    </row>
    <row r="19689" spans="52:54" ht="15.75" customHeight="1">
      <c r="AZ19689" s="138">
        <f t="shared" ca="1" si="299"/>
        <v>163000</v>
      </c>
      <c r="BA19689" s="138">
        <f t="shared" ca="1" si="300"/>
        <v>162999</v>
      </c>
      <c r="BB19689" s="138">
        <f t="shared" ca="1" si="301"/>
        <v>1</v>
      </c>
    </row>
    <row r="19690" spans="52:54" ht="15.75" customHeight="1">
      <c r="AZ19690" s="138">
        <f t="shared" ca="1" si="299"/>
        <v>328000</v>
      </c>
      <c r="BA19690" s="138">
        <f t="shared" ca="1" si="300"/>
        <v>327999</v>
      </c>
      <c r="BB19690" s="138">
        <f t="shared" ca="1" si="301"/>
        <v>1</v>
      </c>
    </row>
    <row r="19691" spans="52:54" ht="15.75" customHeight="1">
      <c r="AZ19691" s="138">
        <f t="shared" ca="1" si="299"/>
        <v>376000</v>
      </c>
      <c r="BA19691" s="138">
        <f t="shared" ca="1" si="300"/>
        <v>375999</v>
      </c>
      <c r="BB19691" s="138">
        <f t="shared" ca="1" si="301"/>
        <v>1</v>
      </c>
    </row>
    <row r="19692" spans="52:54" ht="15.75" customHeight="1">
      <c r="AZ19692" s="138">
        <f t="shared" ca="1" si="299"/>
        <v>266000</v>
      </c>
      <c r="BA19692" s="138">
        <f t="shared" ca="1" si="300"/>
        <v>265999</v>
      </c>
      <c r="BB19692" s="138">
        <f t="shared" ca="1" si="301"/>
        <v>1</v>
      </c>
    </row>
    <row r="19693" spans="52:54" ht="15.75" customHeight="1">
      <c r="AZ19693" s="138">
        <f t="shared" ca="1" si="299"/>
        <v>177000</v>
      </c>
      <c r="BA19693" s="138">
        <f t="shared" ca="1" si="300"/>
        <v>176999</v>
      </c>
      <c r="BB19693" s="138">
        <f t="shared" ca="1" si="301"/>
        <v>1</v>
      </c>
    </row>
    <row r="19694" spans="52:54" ht="15.75" customHeight="1">
      <c r="AZ19694" s="138">
        <f t="shared" ca="1" si="299"/>
        <v>113000</v>
      </c>
      <c r="BA19694" s="138">
        <f t="shared" ca="1" si="300"/>
        <v>112999</v>
      </c>
      <c r="BB19694" s="138">
        <f t="shared" ca="1" si="301"/>
        <v>1</v>
      </c>
    </row>
    <row r="19695" spans="52:54" ht="15.75" customHeight="1">
      <c r="AZ19695" s="138">
        <f t="shared" ca="1" si="299"/>
        <v>376000</v>
      </c>
      <c r="BA19695" s="138">
        <f t="shared" ca="1" si="300"/>
        <v>375999</v>
      </c>
      <c r="BB19695" s="138">
        <f t="shared" ca="1" si="301"/>
        <v>1</v>
      </c>
    </row>
    <row r="19696" spans="52:54" ht="15.75" customHeight="1">
      <c r="AZ19696" s="138">
        <f t="shared" ca="1" si="299"/>
        <v>352000</v>
      </c>
      <c r="BA19696" s="138">
        <f t="shared" ca="1" si="300"/>
        <v>351999</v>
      </c>
      <c r="BB19696" s="138">
        <f t="shared" ca="1" si="301"/>
        <v>1</v>
      </c>
    </row>
    <row r="19697" spans="52:54" ht="15.75" customHeight="1">
      <c r="AZ19697" s="138">
        <f t="shared" ca="1" si="299"/>
        <v>154000</v>
      </c>
      <c r="BA19697" s="138">
        <f t="shared" ca="1" si="300"/>
        <v>153999</v>
      </c>
      <c r="BB19697" s="138">
        <f t="shared" ca="1" si="301"/>
        <v>1</v>
      </c>
    </row>
    <row r="19698" spans="52:54" ht="15.75" customHeight="1">
      <c r="AZ19698" s="138">
        <f t="shared" ca="1" si="299"/>
        <v>112000</v>
      </c>
      <c r="BA19698" s="138">
        <f t="shared" ca="1" si="300"/>
        <v>111999</v>
      </c>
      <c r="BB19698" s="138">
        <f t="shared" ca="1" si="301"/>
        <v>1</v>
      </c>
    </row>
    <row r="19699" spans="52:54" ht="15.75" customHeight="1">
      <c r="AZ19699" s="138">
        <f t="shared" ca="1" si="299"/>
        <v>223000</v>
      </c>
      <c r="BA19699" s="138">
        <f t="shared" ca="1" si="300"/>
        <v>222999</v>
      </c>
      <c r="BB19699" s="138">
        <f t="shared" ca="1" si="301"/>
        <v>1</v>
      </c>
    </row>
    <row r="19700" spans="52:54" ht="15.75" customHeight="1">
      <c r="AZ19700" s="138">
        <f t="shared" ca="1" si="299"/>
        <v>102000</v>
      </c>
      <c r="BA19700" s="138">
        <f t="shared" ca="1" si="300"/>
        <v>101999</v>
      </c>
      <c r="BB19700" s="138">
        <f t="shared" ca="1" si="301"/>
        <v>1</v>
      </c>
    </row>
    <row r="19701" spans="52:54" ht="15.75" customHeight="1">
      <c r="AZ19701" s="138">
        <f t="shared" ca="1" si="299"/>
        <v>348000</v>
      </c>
      <c r="BA19701" s="138">
        <f t="shared" ca="1" si="300"/>
        <v>347999</v>
      </c>
      <c r="BB19701" s="138">
        <f t="shared" ca="1" si="301"/>
        <v>1</v>
      </c>
    </row>
    <row r="19702" spans="52:54" ht="15.75" customHeight="1">
      <c r="AZ19702" s="138">
        <f t="shared" ca="1" si="299"/>
        <v>273000</v>
      </c>
      <c r="BA19702" s="138">
        <f t="shared" ca="1" si="300"/>
        <v>272999</v>
      </c>
      <c r="BB19702" s="138">
        <f t="shared" ca="1" si="301"/>
        <v>1</v>
      </c>
    </row>
    <row r="19703" spans="52:54" ht="15.75" customHeight="1">
      <c r="AZ19703" s="138">
        <f t="shared" ca="1" si="299"/>
        <v>192000</v>
      </c>
      <c r="BA19703" s="138">
        <f t="shared" ca="1" si="300"/>
        <v>191999</v>
      </c>
      <c r="BB19703" s="138">
        <f t="shared" ca="1" si="301"/>
        <v>1</v>
      </c>
    </row>
    <row r="19704" spans="52:54" ht="15.75" customHeight="1">
      <c r="AZ19704" s="138">
        <f t="shared" ca="1" si="299"/>
        <v>364000</v>
      </c>
      <c r="BA19704" s="138">
        <f t="shared" ca="1" si="300"/>
        <v>363999</v>
      </c>
      <c r="BB19704" s="138">
        <f t="shared" ca="1" si="301"/>
        <v>1</v>
      </c>
    </row>
    <row r="19705" spans="52:54" ht="15.75" customHeight="1">
      <c r="AZ19705" s="138">
        <f t="shared" ca="1" si="299"/>
        <v>105000</v>
      </c>
      <c r="BA19705" s="138">
        <f t="shared" ca="1" si="300"/>
        <v>104999</v>
      </c>
      <c r="BB19705" s="138">
        <f t="shared" ca="1" si="301"/>
        <v>1</v>
      </c>
    </row>
    <row r="19706" spans="52:54" ht="15.75" customHeight="1">
      <c r="AZ19706" s="138">
        <f t="shared" ca="1" si="299"/>
        <v>248000</v>
      </c>
      <c r="BA19706" s="138">
        <f t="shared" ca="1" si="300"/>
        <v>247999</v>
      </c>
      <c r="BB19706" s="138">
        <f t="shared" ca="1" si="301"/>
        <v>1</v>
      </c>
    </row>
    <row r="19707" spans="52:54" ht="15.75" customHeight="1">
      <c r="AZ19707" s="138">
        <f t="shared" ca="1" si="299"/>
        <v>170000</v>
      </c>
      <c r="BA19707" s="138">
        <f t="shared" ca="1" si="300"/>
        <v>169999</v>
      </c>
      <c r="BB19707" s="138">
        <f t="shared" ca="1" si="301"/>
        <v>1</v>
      </c>
    </row>
    <row r="19708" spans="52:54" ht="15.75" customHeight="1">
      <c r="AZ19708" s="138">
        <f t="shared" ca="1" si="299"/>
        <v>131000</v>
      </c>
      <c r="BA19708" s="138">
        <f t="shared" ca="1" si="300"/>
        <v>130999</v>
      </c>
      <c r="BB19708" s="138">
        <f t="shared" ca="1" si="301"/>
        <v>1</v>
      </c>
    </row>
    <row r="19709" spans="52:54" ht="15.75" customHeight="1">
      <c r="AZ19709" s="138">
        <f t="shared" ca="1" si="299"/>
        <v>333000</v>
      </c>
      <c r="BA19709" s="138">
        <f t="shared" ca="1" si="300"/>
        <v>332999</v>
      </c>
      <c r="BB19709" s="138">
        <f t="shared" ca="1" si="301"/>
        <v>1</v>
      </c>
    </row>
    <row r="19710" spans="52:54" ht="15.75" customHeight="1">
      <c r="AZ19710" s="138">
        <f t="shared" ca="1" si="299"/>
        <v>144000</v>
      </c>
      <c r="BA19710" s="138">
        <f t="shared" ca="1" si="300"/>
        <v>143999</v>
      </c>
      <c r="BB19710" s="138">
        <f t="shared" ca="1" si="301"/>
        <v>1</v>
      </c>
    </row>
    <row r="19711" spans="52:54" ht="15.75" customHeight="1">
      <c r="AZ19711" s="138">
        <f t="shared" ca="1" si="299"/>
        <v>148000</v>
      </c>
      <c r="BA19711" s="138">
        <f t="shared" ca="1" si="300"/>
        <v>147999</v>
      </c>
      <c r="BB19711" s="138">
        <f t="shared" ca="1" si="301"/>
        <v>1</v>
      </c>
    </row>
    <row r="19712" spans="52:54" ht="15.75" customHeight="1">
      <c r="AZ19712" s="138">
        <f t="shared" ca="1" si="299"/>
        <v>225000</v>
      </c>
      <c r="BA19712" s="138">
        <f t="shared" ca="1" si="300"/>
        <v>224999</v>
      </c>
      <c r="BB19712" s="138">
        <f t="shared" ca="1" si="301"/>
        <v>1</v>
      </c>
    </row>
    <row r="19713" spans="52:54" ht="15.75" customHeight="1">
      <c r="AZ19713" s="138">
        <f t="shared" ca="1" si="299"/>
        <v>354000</v>
      </c>
      <c r="BA19713" s="138">
        <f t="shared" ca="1" si="300"/>
        <v>353999</v>
      </c>
      <c r="BB19713" s="138">
        <f t="shared" ca="1" si="301"/>
        <v>1</v>
      </c>
    </row>
    <row r="19714" spans="52:54" ht="15.75" customHeight="1">
      <c r="AZ19714" s="138">
        <f t="shared" ca="1" si="299"/>
        <v>369000</v>
      </c>
      <c r="BA19714" s="138">
        <f t="shared" ca="1" si="300"/>
        <v>368999</v>
      </c>
      <c r="BB19714" s="138">
        <f t="shared" ca="1" si="301"/>
        <v>1</v>
      </c>
    </row>
    <row r="19715" spans="52:54" ht="15.75" customHeight="1">
      <c r="AZ19715" s="138">
        <f t="shared" ca="1" si="299"/>
        <v>104000</v>
      </c>
      <c r="BA19715" s="138">
        <f t="shared" ca="1" si="300"/>
        <v>103999</v>
      </c>
      <c r="BB19715" s="138">
        <f t="shared" ca="1" si="301"/>
        <v>1</v>
      </c>
    </row>
    <row r="19716" spans="52:54" ht="15.75" customHeight="1">
      <c r="AZ19716" s="138">
        <f t="shared" ca="1" si="299"/>
        <v>323000</v>
      </c>
      <c r="BA19716" s="138">
        <f t="shared" ca="1" si="300"/>
        <v>322999</v>
      </c>
      <c r="BB19716" s="138">
        <f t="shared" ca="1" si="301"/>
        <v>1</v>
      </c>
    </row>
    <row r="19717" spans="52:54" ht="15.75" customHeight="1">
      <c r="AZ19717" s="138">
        <f t="shared" ca="1" si="299"/>
        <v>192000</v>
      </c>
      <c r="BA19717" s="138">
        <f t="shared" ca="1" si="300"/>
        <v>191999</v>
      </c>
      <c r="BB19717" s="138">
        <f t="shared" ca="1" si="301"/>
        <v>1</v>
      </c>
    </row>
    <row r="19718" spans="52:54" ht="15.75" customHeight="1">
      <c r="AZ19718" s="138">
        <f t="shared" ca="1" si="299"/>
        <v>303000</v>
      </c>
      <c r="BA19718" s="138">
        <f t="shared" ca="1" si="300"/>
        <v>302999</v>
      </c>
      <c r="BB19718" s="138">
        <f t="shared" ca="1" si="301"/>
        <v>1</v>
      </c>
    </row>
    <row r="19719" spans="52:54" ht="15.75" customHeight="1">
      <c r="AZ19719" s="138">
        <f t="shared" ca="1" si="299"/>
        <v>180000</v>
      </c>
      <c r="BA19719" s="138">
        <f t="shared" ca="1" si="300"/>
        <v>179999</v>
      </c>
      <c r="BB19719" s="138">
        <f t="shared" ca="1" si="301"/>
        <v>1</v>
      </c>
    </row>
    <row r="19720" spans="52:54" ht="15.75" customHeight="1">
      <c r="AZ19720" s="138">
        <f t="shared" ca="1" si="299"/>
        <v>172000</v>
      </c>
      <c r="BA19720" s="138">
        <f t="shared" ca="1" si="300"/>
        <v>171999</v>
      </c>
      <c r="BB19720" s="138">
        <f t="shared" ca="1" si="301"/>
        <v>1</v>
      </c>
    </row>
    <row r="19721" spans="52:54" ht="15.75" customHeight="1">
      <c r="AZ19721" s="138">
        <f t="shared" ca="1" si="299"/>
        <v>323000</v>
      </c>
      <c r="BA19721" s="138">
        <f t="shared" ca="1" si="300"/>
        <v>322999</v>
      </c>
      <c r="BB19721" s="138">
        <f t="shared" ca="1" si="301"/>
        <v>1</v>
      </c>
    </row>
    <row r="19722" spans="52:54" ht="15.75" customHeight="1">
      <c r="AZ19722" s="138">
        <f t="shared" ca="1" si="299"/>
        <v>250000</v>
      </c>
      <c r="BA19722" s="138">
        <f t="shared" ca="1" si="300"/>
        <v>249999</v>
      </c>
      <c r="BB19722" s="138">
        <f t="shared" ca="1" si="301"/>
        <v>1</v>
      </c>
    </row>
    <row r="19723" spans="52:54" ht="15.75" customHeight="1">
      <c r="AZ19723" s="138">
        <f t="shared" ca="1" si="299"/>
        <v>220000</v>
      </c>
      <c r="BA19723" s="138">
        <f t="shared" ca="1" si="300"/>
        <v>219999</v>
      </c>
      <c r="BB19723" s="138">
        <f t="shared" ca="1" si="301"/>
        <v>1</v>
      </c>
    </row>
    <row r="19724" spans="52:54" ht="15.75" customHeight="1">
      <c r="AZ19724" s="138">
        <f t="shared" ca="1" si="299"/>
        <v>199000</v>
      </c>
      <c r="BA19724" s="138">
        <f t="shared" ca="1" si="300"/>
        <v>198999</v>
      </c>
      <c r="BB19724" s="138">
        <f t="shared" ca="1" si="301"/>
        <v>1</v>
      </c>
    </row>
    <row r="19725" spans="52:54" ht="15.75" customHeight="1">
      <c r="AZ19725" s="138">
        <f t="shared" ca="1" si="299"/>
        <v>255000</v>
      </c>
      <c r="BA19725" s="138">
        <f t="shared" ca="1" si="300"/>
        <v>254999</v>
      </c>
      <c r="BB19725" s="138">
        <f t="shared" ca="1" si="301"/>
        <v>1</v>
      </c>
    </row>
    <row r="19726" spans="52:54" ht="15.75" customHeight="1">
      <c r="AZ19726" s="138">
        <f t="shared" ca="1" si="299"/>
        <v>122000</v>
      </c>
      <c r="BA19726" s="138">
        <f t="shared" ca="1" si="300"/>
        <v>121999</v>
      </c>
      <c r="BB19726" s="138">
        <f t="shared" ca="1" si="301"/>
        <v>1</v>
      </c>
    </row>
    <row r="19727" spans="52:54" ht="15.75" customHeight="1">
      <c r="AZ19727" s="138">
        <f t="shared" ca="1" si="299"/>
        <v>336000</v>
      </c>
      <c r="BA19727" s="138">
        <f t="shared" ca="1" si="300"/>
        <v>335999</v>
      </c>
      <c r="BB19727" s="138">
        <f t="shared" ca="1" si="301"/>
        <v>1</v>
      </c>
    </row>
    <row r="19728" spans="52:54" ht="15.75" customHeight="1">
      <c r="AZ19728" s="138">
        <f t="shared" ca="1" si="299"/>
        <v>124000</v>
      </c>
      <c r="BA19728" s="138">
        <f t="shared" ca="1" si="300"/>
        <v>123999</v>
      </c>
      <c r="BB19728" s="138">
        <f t="shared" ca="1" si="301"/>
        <v>1</v>
      </c>
    </row>
    <row r="19729" spans="52:54" ht="15.75" customHeight="1">
      <c r="AZ19729" s="138">
        <f t="shared" ca="1" si="299"/>
        <v>122000</v>
      </c>
      <c r="BA19729" s="138">
        <f t="shared" ca="1" si="300"/>
        <v>121999</v>
      </c>
      <c r="BB19729" s="138">
        <f t="shared" ca="1" si="301"/>
        <v>1</v>
      </c>
    </row>
    <row r="19730" spans="52:54" ht="15.75" customHeight="1">
      <c r="AZ19730" s="138">
        <f t="shared" ca="1" si="299"/>
        <v>337000</v>
      </c>
      <c r="BA19730" s="138">
        <f t="shared" ca="1" si="300"/>
        <v>336999</v>
      </c>
      <c r="BB19730" s="138">
        <f t="shared" ca="1" si="301"/>
        <v>1</v>
      </c>
    </row>
    <row r="19731" spans="52:54" ht="15.75" customHeight="1">
      <c r="AZ19731" s="138">
        <f t="shared" ca="1" si="299"/>
        <v>127000</v>
      </c>
      <c r="BA19731" s="138">
        <f t="shared" ca="1" si="300"/>
        <v>126999</v>
      </c>
      <c r="BB19731" s="138">
        <f t="shared" ca="1" si="301"/>
        <v>1</v>
      </c>
    </row>
    <row r="19732" spans="52:54" ht="15.75" customHeight="1">
      <c r="AZ19732" s="138">
        <f t="shared" ca="1" si="299"/>
        <v>304000</v>
      </c>
      <c r="BA19732" s="138">
        <f t="shared" ca="1" si="300"/>
        <v>303999</v>
      </c>
      <c r="BB19732" s="138">
        <f t="shared" ca="1" si="301"/>
        <v>1</v>
      </c>
    </row>
    <row r="19733" spans="52:54" ht="15.75" customHeight="1">
      <c r="AZ19733" s="138">
        <f t="shared" ca="1" si="299"/>
        <v>165000</v>
      </c>
      <c r="BA19733" s="138">
        <f t="shared" ca="1" si="300"/>
        <v>164999</v>
      </c>
      <c r="BB19733" s="138">
        <f t="shared" ca="1" si="301"/>
        <v>1</v>
      </c>
    </row>
    <row r="19734" spans="52:54" ht="15.75" customHeight="1">
      <c r="AZ19734" s="138">
        <f t="shared" ca="1" si="299"/>
        <v>277000</v>
      </c>
      <c r="BA19734" s="138">
        <f t="shared" ca="1" si="300"/>
        <v>276999</v>
      </c>
      <c r="BB19734" s="138">
        <f t="shared" ca="1" si="301"/>
        <v>1</v>
      </c>
    </row>
    <row r="19735" spans="52:54" ht="15.75" customHeight="1">
      <c r="AZ19735" s="138">
        <f t="shared" ca="1" si="299"/>
        <v>238000</v>
      </c>
      <c r="BA19735" s="138">
        <f t="shared" ca="1" si="300"/>
        <v>237999</v>
      </c>
      <c r="BB19735" s="138">
        <f t="shared" ca="1" si="301"/>
        <v>1</v>
      </c>
    </row>
    <row r="19736" spans="52:54" ht="15.75" customHeight="1">
      <c r="AZ19736" s="138">
        <f t="shared" ca="1" si="299"/>
        <v>393000</v>
      </c>
      <c r="BA19736" s="138">
        <f t="shared" ca="1" si="300"/>
        <v>392999</v>
      </c>
      <c r="BB19736" s="138">
        <f t="shared" ca="1" si="301"/>
        <v>1</v>
      </c>
    </row>
    <row r="19737" spans="52:54" ht="15.75" customHeight="1">
      <c r="AZ19737" s="138">
        <f t="shared" ca="1" si="299"/>
        <v>375000</v>
      </c>
      <c r="BA19737" s="138">
        <f t="shared" ca="1" si="300"/>
        <v>374999</v>
      </c>
      <c r="BB19737" s="138">
        <f t="shared" ca="1" si="301"/>
        <v>1</v>
      </c>
    </row>
    <row r="19738" spans="52:54" ht="15.75" customHeight="1">
      <c r="AZ19738" s="138">
        <f t="shared" ca="1" si="299"/>
        <v>284000</v>
      </c>
      <c r="BA19738" s="138">
        <f t="shared" ca="1" si="300"/>
        <v>283999</v>
      </c>
      <c r="BB19738" s="138">
        <f t="shared" ca="1" si="301"/>
        <v>1</v>
      </c>
    </row>
    <row r="19739" spans="52:54" ht="15.75" customHeight="1">
      <c r="AZ19739" s="138">
        <f t="shared" ca="1" si="299"/>
        <v>233000</v>
      </c>
      <c r="BA19739" s="138">
        <f t="shared" ca="1" si="300"/>
        <v>232999</v>
      </c>
      <c r="BB19739" s="138">
        <f t="shared" ca="1" si="301"/>
        <v>1</v>
      </c>
    </row>
    <row r="19740" spans="52:54" ht="15.75" customHeight="1">
      <c r="AZ19740" s="138">
        <f t="shared" ca="1" si="299"/>
        <v>361000</v>
      </c>
      <c r="BA19740" s="138">
        <f t="shared" ca="1" si="300"/>
        <v>360999</v>
      </c>
      <c r="BB19740" s="138">
        <f t="shared" ca="1" si="301"/>
        <v>1</v>
      </c>
    </row>
    <row r="19741" spans="52:54" ht="15.75" customHeight="1">
      <c r="AZ19741" s="138">
        <f t="shared" ca="1" si="299"/>
        <v>302000</v>
      </c>
      <c r="BA19741" s="138">
        <f t="shared" ca="1" si="300"/>
        <v>301999</v>
      </c>
      <c r="BB19741" s="138">
        <f t="shared" ca="1" si="301"/>
        <v>1</v>
      </c>
    </row>
    <row r="19742" spans="52:54" ht="15.75" customHeight="1">
      <c r="AZ19742" s="138">
        <f t="shared" ca="1" si="299"/>
        <v>344000</v>
      </c>
      <c r="BA19742" s="138">
        <f t="shared" ca="1" si="300"/>
        <v>343999</v>
      </c>
      <c r="BB19742" s="138">
        <f t="shared" ca="1" si="301"/>
        <v>1</v>
      </c>
    </row>
    <row r="19743" spans="52:54" ht="15.75" customHeight="1">
      <c r="AZ19743" s="138">
        <f t="shared" ca="1" si="299"/>
        <v>205000</v>
      </c>
      <c r="BA19743" s="138">
        <f t="shared" ca="1" si="300"/>
        <v>204999</v>
      </c>
      <c r="BB19743" s="138">
        <f t="shared" ca="1" si="301"/>
        <v>1</v>
      </c>
    </row>
    <row r="19744" spans="52:54" ht="15.75" customHeight="1">
      <c r="AZ19744" s="138">
        <f t="shared" ca="1" si="299"/>
        <v>307000</v>
      </c>
      <c r="BA19744" s="138">
        <f t="shared" ca="1" si="300"/>
        <v>306999</v>
      </c>
      <c r="BB19744" s="138">
        <f t="shared" ca="1" si="301"/>
        <v>1</v>
      </c>
    </row>
    <row r="19745" spans="52:54" ht="15.75" customHeight="1">
      <c r="AZ19745" s="138">
        <f t="shared" ca="1" si="299"/>
        <v>330000</v>
      </c>
      <c r="BA19745" s="138">
        <f t="shared" ca="1" si="300"/>
        <v>329999</v>
      </c>
      <c r="BB19745" s="138">
        <f t="shared" ca="1" si="301"/>
        <v>1</v>
      </c>
    </row>
    <row r="19746" spans="52:54" ht="15.75" customHeight="1">
      <c r="AZ19746" s="138">
        <f t="shared" ca="1" si="299"/>
        <v>209000</v>
      </c>
      <c r="BA19746" s="138">
        <f t="shared" ca="1" si="300"/>
        <v>208999</v>
      </c>
      <c r="BB19746" s="138">
        <f t="shared" ca="1" si="301"/>
        <v>1</v>
      </c>
    </row>
    <row r="19747" spans="52:54" ht="15.75" customHeight="1">
      <c r="AZ19747" s="138">
        <f t="shared" ca="1" si="299"/>
        <v>242000</v>
      </c>
      <c r="BA19747" s="138">
        <f t="shared" ca="1" si="300"/>
        <v>241999</v>
      </c>
      <c r="BB19747" s="138">
        <f t="shared" ca="1" si="301"/>
        <v>1</v>
      </c>
    </row>
    <row r="19748" spans="52:54" ht="15.75" customHeight="1">
      <c r="AZ19748" s="138">
        <f t="shared" ca="1" si="299"/>
        <v>269000</v>
      </c>
      <c r="BA19748" s="138">
        <f t="shared" ca="1" si="300"/>
        <v>268999</v>
      </c>
      <c r="BB19748" s="138">
        <f t="shared" ca="1" si="301"/>
        <v>1</v>
      </c>
    </row>
    <row r="19749" spans="52:54" ht="15.75" customHeight="1">
      <c r="AZ19749" s="138">
        <f t="shared" ca="1" si="299"/>
        <v>320000</v>
      </c>
      <c r="BA19749" s="138">
        <f t="shared" ca="1" si="300"/>
        <v>319999</v>
      </c>
      <c r="BB19749" s="138">
        <f t="shared" ca="1" si="301"/>
        <v>1</v>
      </c>
    </row>
    <row r="19750" spans="52:54" ht="15.75" customHeight="1">
      <c r="AZ19750" s="138">
        <f t="shared" ca="1" si="299"/>
        <v>246000</v>
      </c>
      <c r="BA19750" s="138">
        <f t="shared" ca="1" si="300"/>
        <v>245999</v>
      </c>
      <c r="BB19750" s="138">
        <f t="shared" ca="1" si="301"/>
        <v>1</v>
      </c>
    </row>
    <row r="19751" spans="52:54" ht="15.75" customHeight="1">
      <c r="AZ19751" s="138">
        <f t="shared" ca="1" si="299"/>
        <v>160000</v>
      </c>
      <c r="BA19751" s="138">
        <f t="shared" ca="1" si="300"/>
        <v>159999</v>
      </c>
      <c r="BB19751" s="138">
        <f t="shared" ca="1" si="301"/>
        <v>1</v>
      </c>
    </row>
    <row r="19752" spans="52:54" ht="15.75" customHeight="1">
      <c r="AZ19752" s="138">
        <f t="shared" ca="1" si="299"/>
        <v>316000</v>
      </c>
      <c r="BA19752" s="138">
        <f t="shared" ca="1" si="300"/>
        <v>315999</v>
      </c>
      <c r="BB19752" s="138">
        <f t="shared" ca="1" si="301"/>
        <v>1</v>
      </c>
    </row>
    <row r="19753" spans="52:54" ht="15.75" customHeight="1">
      <c r="AZ19753" s="138">
        <f t="shared" ca="1" si="299"/>
        <v>135000</v>
      </c>
      <c r="BA19753" s="138">
        <f t="shared" ca="1" si="300"/>
        <v>134999</v>
      </c>
      <c r="BB19753" s="138">
        <f t="shared" ca="1" si="301"/>
        <v>1</v>
      </c>
    </row>
    <row r="19754" spans="52:54" ht="15.75" customHeight="1">
      <c r="AZ19754" s="138">
        <f t="shared" ca="1" si="299"/>
        <v>245000</v>
      </c>
      <c r="BA19754" s="138">
        <f t="shared" ca="1" si="300"/>
        <v>244999</v>
      </c>
      <c r="BB19754" s="138">
        <f t="shared" ca="1" si="301"/>
        <v>1</v>
      </c>
    </row>
    <row r="19755" spans="52:54" ht="15.75" customHeight="1">
      <c r="AZ19755" s="138">
        <f t="shared" ca="1" si="299"/>
        <v>368000</v>
      </c>
      <c r="BA19755" s="138">
        <f t="shared" ca="1" si="300"/>
        <v>367999</v>
      </c>
      <c r="BB19755" s="138">
        <f t="shared" ca="1" si="301"/>
        <v>1</v>
      </c>
    </row>
    <row r="19756" spans="52:54" ht="15.75" customHeight="1">
      <c r="AZ19756" s="138">
        <f t="shared" ca="1" si="299"/>
        <v>237000</v>
      </c>
      <c r="BA19756" s="138">
        <f t="shared" ca="1" si="300"/>
        <v>236999</v>
      </c>
      <c r="BB19756" s="138">
        <f t="shared" ca="1" si="301"/>
        <v>1</v>
      </c>
    </row>
    <row r="19757" spans="52:54" ht="15.75" customHeight="1">
      <c r="AZ19757" s="138">
        <f t="shared" ca="1" si="299"/>
        <v>184000</v>
      </c>
      <c r="BA19757" s="138">
        <f t="shared" ca="1" si="300"/>
        <v>183999</v>
      </c>
      <c r="BB19757" s="138">
        <f t="shared" ca="1" si="301"/>
        <v>1</v>
      </c>
    </row>
    <row r="19758" spans="52:54" ht="15.75" customHeight="1">
      <c r="AZ19758" s="138">
        <f t="shared" ca="1" si="299"/>
        <v>224000</v>
      </c>
      <c r="BA19758" s="138">
        <f t="shared" ca="1" si="300"/>
        <v>223999</v>
      </c>
      <c r="BB19758" s="138">
        <f t="shared" ca="1" si="301"/>
        <v>1</v>
      </c>
    </row>
    <row r="19759" spans="52:54" ht="15.75" customHeight="1">
      <c r="AZ19759" s="138">
        <f t="shared" ca="1" si="299"/>
        <v>117000</v>
      </c>
      <c r="BA19759" s="138">
        <f t="shared" ca="1" si="300"/>
        <v>116999</v>
      </c>
      <c r="BB19759" s="138">
        <f t="shared" ca="1" si="301"/>
        <v>1</v>
      </c>
    </row>
    <row r="19760" spans="52:54" ht="15.75" customHeight="1">
      <c r="AZ19760" s="138">
        <f t="shared" ca="1" si="299"/>
        <v>236000</v>
      </c>
      <c r="BA19760" s="138">
        <f t="shared" ca="1" si="300"/>
        <v>235999</v>
      </c>
      <c r="BB19760" s="138">
        <f t="shared" ca="1" si="301"/>
        <v>1</v>
      </c>
    </row>
    <row r="19761" spans="52:54" ht="15.75" customHeight="1">
      <c r="AZ19761" s="138">
        <f t="shared" ca="1" si="299"/>
        <v>172000</v>
      </c>
      <c r="BA19761" s="138">
        <f t="shared" ca="1" si="300"/>
        <v>171999</v>
      </c>
      <c r="BB19761" s="138">
        <f t="shared" ca="1" si="301"/>
        <v>1</v>
      </c>
    </row>
    <row r="19762" spans="52:54" ht="15.75" customHeight="1">
      <c r="AZ19762" s="138">
        <f t="shared" ca="1" si="299"/>
        <v>119000</v>
      </c>
      <c r="BA19762" s="138">
        <f t="shared" ca="1" si="300"/>
        <v>118999</v>
      </c>
      <c r="BB19762" s="138">
        <f t="shared" ca="1" si="301"/>
        <v>1</v>
      </c>
    </row>
    <row r="19763" spans="52:54" ht="15.75" customHeight="1">
      <c r="AZ19763" s="138">
        <f t="shared" ca="1" si="299"/>
        <v>293000</v>
      </c>
      <c r="BA19763" s="138">
        <f t="shared" ca="1" si="300"/>
        <v>292999</v>
      </c>
      <c r="BB19763" s="138">
        <f t="shared" ca="1" si="301"/>
        <v>1</v>
      </c>
    </row>
    <row r="19764" spans="52:54" ht="15.75" customHeight="1">
      <c r="AZ19764" s="138">
        <f t="shared" ca="1" si="299"/>
        <v>307000</v>
      </c>
      <c r="BA19764" s="138">
        <f t="shared" ca="1" si="300"/>
        <v>306999</v>
      </c>
      <c r="BB19764" s="138">
        <f t="shared" ca="1" si="301"/>
        <v>1</v>
      </c>
    </row>
    <row r="19765" spans="52:54" ht="15.75" customHeight="1">
      <c r="AZ19765" s="138">
        <f t="shared" ca="1" si="299"/>
        <v>168000</v>
      </c>
      <c r="BA19765" s="138">
        <f t="shared" ca="1" si="300"/>
        <v>167999</v>
      </c>
      <c r="BB19765" s="138">
        <f t="shared" ca="1" si="301"/>
        <v>1</v>
      </c>
    </row>
    <row r="19766" spans="52:54" ht="15.75" customHeight="1">
      <c r="AZ19766" s="138">
        <f t="shared" ca="1" si="299"/>
        <v>390000</v>
      </c>
      <c r="BA19766" s="138">
        <f t="shared" ca="1" si="300"/>
        <v>389999</v>
      </c>
      <c r="BB19766" s="138">
        <f t="shared" ca="1" si="301"/>
        <v>1</v>
      </c>
    </row>
    <row r="19767" spans="52:54" ht="15.75" customHeight="1">
      <c r="AZ19767" s="138">
        <f t="shared" ca="1" si="299"/>
        <v>269000</v>
      </c>
      <c r="BA19767" s="138">
        <f t="shared" ca="1" si="300"/>
        <v>268999</v>
      </c>
      <c r="BB19767" s="138">
        <f t="shared" ca="1" si="301"/>
        <v>1</v>
      </c>
    </row>
    <row r="19768" spans="52:54" ht="15.75" customHeight="1">
      <c r="AZ19768" s="138">
        <f t="shared" ca="1" si="299"/>
        <v>358000</v>
      </c>
      <c r="BA19768" s="138">
        <f t="shared" ca="1" si="300"/>
        <v>357999</v>
      </c>
      <c r="BB19768" s="138">
        <f t="shared" ca="1" si="301"/>
        <v>1</v>
      </c>
    </row>
    <row r="19769" spans="52:54" ht="15.75" customHeight="1">
      <c r="AZ19769" s="138">
        <f t="shared" ca="1" si="299"/>
        <v>270000</v>
      </c>
      <c r="BA19769" s="138">
        <f t="shared" ca="1" si="300"/>
        <v>269999</v>
      </c>
      <c r="BB19769" s="138">
        <f t="shared" ca="1" si="301"/>
        <v>1</v>
      </c>
    </row>
    <row r="19770" spans="52:54" ht="15.75" customHeight="1">
      <c r="AZ19770" s="138">
        <f t="shared" ca="1" si="299"/>
        <v>292000</v>
      </c>
      <c r="BA19770" s="138">
        <f t="shared" ca="1" si="300"/>
        <v>291999</v>
      </c>
      <c r="BB19770" s="138">
        <f t="shared" ca="1" si="301"/>
        <v>1</v>
      </c>
    </row>
    <row r="19771" spans="52:54" ht="15.75" customHeight="1">
      <c r="AZ19771" s="138">
        <f t="shared" ca="1" si="299"/>
        <v>307000</v>
      </c>
      <c r="BA19771" s="138">
        <f t="shared" ca="1" si="300"/>
        <v>306999</v>
      </c>
      <c r="BB19771" s="138">
        <f t="shared" ca="1" si="301"/>
        <v>1</v>
      </c>
    </row>
    <row r="19772" spans="52:54" ht="15.75" customHeight="1">
      <c r="AZ19772" s="138">
        <f t="shared" ca="1" si="299"/>
        <v>122000</v>
      </c>
      <c r="BA19772" s="138">
        <f t="shared" ca="1" si="300"/>
        <v>121999</v>
      </c>
      <c r="BB19772" s="138">
        <f t="shared" ca="1" si="301"/>
        <v>1</v>
      </c>
    </row>
    <row r="19773" spans="52:54" ht="15.75" customHeight="1">
      <c r="AZ19773" s="138">
        <f t="shared" ca="1" si="299"/>
        <v>382000</v>
      </c>
      <c r="BA19773" s="138">
        <f t="shared" ca="1" si="300"/>
        <v>381999</v>
      </c>
      <c r="BB19773" s="138">
        <f t="shared" ca="1" si="301"/>
        <v>1</v>
      </c>
    </row>
    <row r="19774" spans="52:54" ht="15.75" customHeight="1">
      <c r="AZ19774" s="138">
        <f t="shared" ca="1" si="299"/>
        <v>241000</v>
      </c>
      <c r="BA19774" s="138">
        <f t="shared" ca="1" si="300"/>
        <v>240999</v>
      </c>
      <c r="BB19774" s="138">
        <f t="shared" ca="1" si="301"/>
        <v>1</v>
      </c>
    </row>
    <row r="19775" spans="52:54" ht="15.75" customHeight="1">
      <c r="AZ19775" s="138">
        <f t="shared" ca="1" si="299"/>
        <v>364000</v>
      </c>
      <c r="BA19775" s="138">
        <f t="shared" ca="1" si="300"/>
        <v>363999</v>
      </c>
      <c r="BB19775" s="138">
        <f t="shared" ca="1" si="301"/>
        <v>1</v>
      </c>
    </row>
    <row r="19776" spans="52:54" ht="15.75" customHeight="1">
      <c r="AZ19776" s="138">
        <f t="shared" ca="1" si="299"/>
        <v>379000</v>
      </c>
      <c r="BA19776" s="138">
        <f t="shared" ca="1" si="300"/>
        <v>378999</v>
      </c>
      <c r="BB19776" s="138">
        <f t="shared" ca="1" si="301"/>
        <v>1</v>
      </c>
    </row>
    <row r="19777" spans="52:54" ht="15.75" customHeight="1">
      <c r="AZ19777" s="138">
        <f t="shared" ca="1" si="299"/>
        <v>160000</v>
      </c>
      <c r="BA19777" s="138">
        <f t="shared" ca="1" si="300"/>
        <v>159999</v>
      </c>
      <c r="BB19777" s="138">
        <f t="shared" ca="1" si="301"/>
        <v>1</v>
      </c>
    </row>
    <row r="19778" spans="52:54" ht="15.75" customHeight="1">
      <c r="AZ19778" s="138">
        <f t="shared" ca="1" si="299"/>
        <v>375000</v>
      </c>
      <c r="BA19778" s="138">
        <f t="shared" ca="1" si="300"/>
        <v>374999</v>
      </c>
      <c r="BB19778" s="138">
        <f t="shared" ca="1" si="301"/>
        <v>1</v>
      </c>
    </row>
    <row r="19779" spans="52:54" ht="15.75" customHeight="1">
      <c r="AZ19779" s="138">
        <f t="shared" ca="1" si="299"/>
        <v>286000</v>
      </c>
      <c r="BA19779" s="138">
        <f t="shared" ca="1" si="300"/>
        <v>285999</v>
      </c>
      <c r="BB19779" s="138">
        <f t="shared" ca="1" si="301"/>
        <v>1</v>
      </c>
    </row>
    <row r="19780" spans="52:54" ht="15.75" customHeight="1">
      <c r="AZ19780" s="138">
        <f t="shared" ca="1" si="299"/>
        <v>322000</v>
      </c>
      <c r="BA19780" s="138">
        <f t="shared" ca="1" si="300"/>
        <v>321999</v>
      </c>
      <c r="BB19780" s="138">
        <f t="shared" ca="1" si="301"/>
        <v>1</v>
      </c>
    </row>
    <row r="19781" spans="52:54" ht="15.75" customHeight="1">
      <c r="AZ19781" s="138">
        <f t="shared" ca="1" si="299"/>
        <v>376000</v>
      </c>
      <c r="BA19781" s="138">
        <f t="shared" ca="1" si="300"/>
        <v>375999</v>
      </c>
      <c r="BB19781" s="138">
        <f t="shared" ca="1" si="301"/>
        <v>1</v>
      </c>
    </row>
    <row r="19782" spans="52:54" ht="15.75" customHeight="1">
      <c r="AZ19782" s="138">
        <f t="shared" ca="1" si="299"/>
        <v>267000</v>
      </c>
      <c r="BA19782" s="138">
        <f t="shared" ca="1" si="300"/>
        <v>266999</v>
      </c>
      <c r="BB19782" s="138">
        <f t="shared" ca="1" si="301"/>
        <v>1</v>
      </c>
    </row>
    <row r="19783" spans="52:54" ht="15.75" customHeight="1">
      <c r="AZ19783" s="138">
        <f t="shared" ca="1" si="299"/>
        <v>178000</v>
      </c>
      <c r="BA19783" s="138">
        <f t="shared" ca="1" si="300"/>
        <v>177999</v>
      </c>
      <c r="BB19783" s="138">
        <f t="shared" ca="1" si="301"/>
        <v>1</v>
      </c>
    </row>
    <row r="19784" spans="52:54" ht="15.75" customHeight="1">
      <c r="AZ19784" s="138">
        <f t="shared" ca="1" si="299"/>
        <v>111000</v>
      </c>
      <c r="BA19784" s="138">
        <f t="shared" ca="1" si="300"/>
        <v>110999</v>
      </c>
      <c r="BB19784" s="138">
        <f t="shared" ca="1" si="301"/>
        <v>1</v>
      </c>
    </row>
    <row r="19785" spans="52:54" ht="15.75" customHeight="1">
      <c r="AZ19785" s="138">
        <f t="shared" ca="1" si="299"/>
        <v>151000</v>
      </c>
      <c r="BA19785" s="138">
        <f t="shared" ca="1" si="300"/>
        <v>150999</v>
      </c>
      <c r="BB19785" s="138">
        <f t="shared" ca="1" si="301"/>
        <v>1</v>
      </c>
    </row>
    <row r="19786" spans="52:54" ht="15.75" customHeight="1">
      <c r="AZ19786" s="138">
        <f t="shared" ca="1" si="299"/>
        <v>208000</v>
      </c>
      <c r="BA19786" s="138">
        <f t="shared" ca="1" si="300"/>
        <v>207999</v>
      </c>
      <c r="BB19786" s="138">
        <f t="shared" ca="1" si="301"/>
        <v>1</v>
      </c>
    </row>
    <row r="19787" spans="52:54" ht="15.75" customHeight="1">
      <c r="AZ19787" s="138">
        <f t="shared" ca="1" si="299"/>
        <v>337000</v>
      </c>
      <c r="BA19787" s="138">
        <f t="shared" ca="1" si="300"/>
        <v>336999</v>
      </c>
      <c r="BB19787" s="138">
        <f t="shared" ca="1" si="301"/>
        <v>1</v>
      </c>
    </row>
    <row r="19788" spans="52:54" ht="15.75" customHeight="1">
      <c r="AZ19788" s="138">
        <f t="shared" ca="1" si="299"/>
        <v>349000</v>
      </c>
      <c r="BA19788" s="138">
        <f t="shared" ca="1" si="300"/>
        <v>348999</v>
      </c>
      <c r="BB19788" s="138">
        <f t="shared" ca="1" si="301"/>
        <v>1</v>
      </c>
    </row>
    <row r="19789" spans="52:54" ht="15.75" customHeight="1">
      <c r="AZ19789" s="138">
        <f t="shared" ca="1" si="299"/>
        <v>373000</v>
      </c>
      <c r="BA19789" s="138">
        <f t="shared" ca="1" si="300"/>
        <v>372999</v>
      </c>
      <c r="BB19789" s="138">
        <f t="shared" ca="1" si="301"/>
        <v>1</v>
      </c>
    </row>
    <row r="19790" spans="52:54" ht="15.75" customHeight="1">
      <c r="AZ19790" s="138">
        <f t="shared" ca="1" si="299"/>
        <v>287000</v>
      </c>
      <c r="BA19790" s="138">
        <f t="shared" ca="1" si="300"/>
        <v>286999</v>
      </c>
      <c r="BB19790" s="138">
        <f t="shared" ca="1" si="301"/>
        <v>1</v>
      </c>
    </row>
    <row r="19791" spans="52:54" ht="15.75" customHeight="1">
      <c r="AZ19791" s="138">
        <f t="shared" ca="1" si="299"/>
        <v>227000</v>
      </c>
      <c r="BA19791" s="138">
        <f t="shared" ca="1" si="300"/>
        <v>226999</v>
      </c>
      <c r="BB19791" s="138">
        <f t="shared" ca="1" si="301"/>
        <v>1</v>
      </c>
    </row>
    <row r="19792" spans="52:54" ht="15.75" customHeight="1">
      <c r="AZ19792" s="138">
        <f t="shared" ca="1" si="299"/>
        <v>292000</v>
      </c>
      <c r="BA19792" s="138">
        <f t="shared" ca="1" si="300"/>
        <v>291999</v>
      </c>
      <c r="BB19792" s="138">
        <f t="shared" ca="1" si="301"/>
        <v>1</v>
      </c>
    </row>
    <row r="19793" spans="52:54" ht="15.75" customHeight="1">
      <c r="AZ19793" s="138">
        <f t="shared" ca="1" si="299"/>
        <v>123000</v>
      </c>
      <c r="BA19793" s="138">
        <f t="shared" ca="1" si="300"/>
        <v>122999</v>
      </c>
      <c r="BB19793" s="138">
        <f t="shared" ca="1" si="301"/>
        <v>1</v>
      </c>
    </row>
    <row r="19794" spans="52:54" ht="15.75" customHeight="1">
      <c r="AZ19794" s="138">
        <f t="shared" ca="1" si="299"/>
        <v>386000</v>
      </c>
      <c r="BA19794" s="138">
        <f t="shared" ca="1" si="300"/>
        <v>385999</v>
      </c>
      <c r="BB19794" s="138">
        <f t="shared" ca="1" si="301"/>
        <v>1</v>
      </c>
    </row>
    <row r="19795" spans="52:54" ht="15.75" customHeight="1">
      <c r="AZ19795" s="138">
        <f t="shared" ca="1" si="299"/>
        <v>244000</v>
      </c>
      <c r="BA19795" s="138">
        <f t="shared" ca="1" si="300"/>
        <v>243999</v>
      </c>
      <c r="BB19795" s="138">
        <f t="shared" ca="1" si="301"/>
        <v>1</v>
      </c>
    </row>
    <row r="19796" spans="52:54" ht="15.75" customHeight="1">
      <c r="AZ19796" s="138">
        <f t="shared" ca="1" si="299"/>
        <v>160000</v>
      </c>
      <c r="BA19796" s="138">
        <f t="shared" ca="1" si="300"/>
        <v>159999</v>
      </c>
      <c r="BB19796" s="138">
        <f t="shared" ca="1" si="301"/>
        <v>1</v>
      </c>
    </row>
    <row r="19797" spans="52:54" ht="15.75" customHeight="1">
      <c r="AZ19797" s="138">
        <f t="shared" ca="1" si="299"/>
        <v>355000</v>
      </c>
      <c r="BA19797" s="138">
        <f t="shared" ca="1" si="300"/>
        <v>354999</v>
      </c>
      <c r="BB19797" s="138">
        <f t="shared" ca="1" si="301"/>
        <v>1</v>
      </c>
    </row>
    <row r="19798" spans="52:54" ht="15.75" customHeight="1">
      <c r="AZ19798" s="138">
        <f t="shared" ca="1" si="299"/>
        <v>231000</v>
      </c>
      <c r="BA19798" s="138">
        <f t="shared" ca="1" si="300"/>
        <v>230999</v>
      </c>
      <c r="BB19798" s="138">
        <f t="shared" ca="1" si="301"/>
        <v>1</v>
      </c>
    </row>
    <row r="19799" spans="52:54" ht="15.75" customHeight="1">
      <c r="AZ19799" s="138">
        <f t="shared" ca="1" si="299"/>
        <v>256000</v>
      </c>
      <c r="BA19799" s="138">
        <f t="shared" ca="1" si="300"/>
        <v>255999</v>
      </c>
      <c r="BB19799" s="138">
        <f t="shared" ca="1" si="301"/>
        <v>1</v>
      </c>
    </row>
    <row r="19800" spans="52:54" ht="15.75" customHeight="1">
      <c r="AZ19800" s="138">
        <f t="shared" ca="1" si="299"/>
        <v>170000</v>
      </c>
      <c r="BA19800" s="138">
        <f t="shared" ca="1" si="300"/>
        <v>169999</v>
      </c>
      <c r="BB19800" s="138">
        <f t="shared" ca="1" si="301"/>
        <v>1</v>
      </c>
    </row>
    <row r="19801" spans="52:54" ht="15.75" customHeight="1">
      <c r="AZ19801" s="138">
        <f t="shared" ca="1" si="299"/>
        <v>336000</v>
      </c>
      <c r="BA19801" s="138">
        <f t="shared" ca="1" si="300"/>
        <v>335999</v>
      </c>
      <c r="BB19801" s="138">
        <f t="shared" ca="1" si="301"/>
        <v>1</v>
      </c>
    </row>
    <row r="19802" spans="52:54" ht="15.75" customHeight="1">
      <c r="AZ19802" s="138">
        <f t="shared" ca="1" si="299"/>
        <v>334000</v>
      </c>
      <c r="BA19802" s="138">
        <f t="shared" ca="1" si="300"/>
        <v>333999</v>
      </c>
      <c r="BB19802" s="138">
        <f t="shared" ca="1" si="301"/>
        <v>1</v>
      </c>
    </row>
    <row r="19803" spans="52:54" ht="15.75" customHeight="1">
      <c r="AZ19803" s="138">
        <f t="shared" ca="1" si="299"/>
        <v>384000</v>
      </c>
      <c r="BA19803" s="138">
        <f t="shared" ca="1" si="300"/>
        <v>383999</v>
      </c>
      <c r="BB19803" s="138">
        <f t="shared" ca="1" si="301"/>
        <v>1</v>
      </c>
    </row>
    <row r="19804" spans="52:54" ht="15.75" customHeight="1">
      <c r="AZ19804" s="138">
        <f t="shared" ca="1" si="299"/>
        <v>396000</v>
      </c>
      <c r="BA19804" s="138">
        <f t="shared" ca="1" si="300"/>
        <v>395999</v>
      </c>
      <c r="BB19804" s="138">
        <f t="shared" ca="1" si="301"/>
        <v>1</v>
      </c>
    </row>
    <row r="19805" spans="52:54" ht="15.75" customHeight="1">
      <c r="AZ19805" s="138">
        <f t="shared" ca="1" si="299"/>
        <v>264000</v>
      </c>
      <c r="BA19805" s="138">
        <f t="shared" ca="1" si="300"/>
        <v>263999</v>
      </c>
      <c r="BB19805" s="138">
        <f t="shared" ca="1" si="301"/>
        <v>1</v>
      </c>
    </row>
    <row r="19806" spans="52:54" ht="15.75" customHeight="1">
      <c r="AZ19806" s="138">
        <f t="shared" ca="1" si="299"/>
        <v>200000</v>
      </c>
      <c r="BA19806" s="138">
        <f t="shared" ca="1" si="300"/>
        <v>199999</v>
      </c>
      <c r="BB19806" s="138">
        <f t="shared" ca="1" si="301"/>
        <v>1</v>
      </c>
    </row>
    <row r="19807" spans="52:54" ht="15.75" customHeight="1">
      <c r="AZ19807" s="138">
        <f t="shared" ca="1" si="299"/>
        <v>394000</v>
      </c>
      <c r="BA19807" s="138">
        <f t="shared" ca="1" si="300"/>
        <v>393999</v>
      </c>
      <c r="BB19807" s="138">
        <f t="shared" ca="1" si="301"/>
        <v>1</v>
      </c>
    </row>
    <row r="19808" spans="52:54" ht="15.75" customHeight="1">
      <c r="AZ19808" s="138">
        <f t="shared" ca="1" si="299"/>
        <v>239000</v>
      </c>
      <c r="BA19808" s="138">
        <f t="shared" ca="1" si="300"/>
        <v>238999</v>
      </c>
      <c r="BB19808" s="138">
        <f t="shared" ca="1" si="301"/>
        <v>1</v>
      </c>
    </row>
    <row r="19809" spans="52:54" ht="15.75" customHeight="1">
      <c r="AZ19809" s="138">
        <f t="shared" ca="1" si="299"/>
        <v>313000</v>
      </c>
      <c r="BA19809" s="138">
        <f t="shared" ca="1" si="300"/>
        <v>312999</v>
      </c>
      <c r="BB19809" s="138">
        <f t="shared" ca="1" si="301"/>
        <v>1</v>
      </c>
    </row>
    <row r="19810" spans="52:54" ht="15.75" customHeight="1">
      <c r="AZ19810" s="138">
        <f t="shared" ca="1" si="299"/>
        <v>364000</v>
      </c>
      <c r="BA19810" s="138">
        <f t="shared" ca="1" si="300"/>
        <v>363999</v>
      </c>
      <c r="BB19810" s="138">
        <f t="shared" ca="1" si="301"/>
        <v>1</v>
      </c>
    </row>
    <row r="19811" spans="52:54" ht="15.75" customHeight="1">
      <c r="AZ19811" s="138">
        <f t="shared" ca="1" si="299"/>
        <v>107000</v>
      </c>
      <c r="BA19811" s="138">
        <f t="shared" ca="1" si="300"/>
        <v>106999</v>
      </c>
      <c r="BB19811" s="138">
        <f t="shared" ca="1" si="301"/>
        <v>1</v>
      </c>
    </row>
    <row r="19812" spans="52:54" ht="15.75" customHeight="1">
      <c r="AZ19812" s="138">
        <f t="shared" ca="1" si="299"/>
        <v>150000</v>
      </c>
      <c r="BA19812" s="138">
        <f t="shared" ca="1" si="300"/>
        <v>149999</v>
      </c>
      <c r="BB19812" s="138">
        <f t="shared" ca="1" si="301"/>
        <v>1</v>
      </c>
    </row>
    <row r="19813" spans="52:54" ht="15.75" customHeight="1">
      <c r="AZ19813" s="138">
        <f t="shared" ca="1" si="299"/>
        <v>147000</v>
      </c>
      <c r="BA19813" s="138">
        <f t="shared" ca="1" si="300"/>
        <v>146999</v>
      </c>
      <c r="BB19813" s="138">
        <f t="shared" ca="1" si="301"/>
        <v>1</v>
      </c>
    </row>
    <row r="19814" spans="52:54" ht="15.75" customHeight="1">
      <c r="AZ19814" s="138">
        <f t="shared" ca="1" si="299"/>
        <v>370000</v>
      </c>
      <c r="BA19814" s="138">
        <f t="shared" ca="1" si="300"/>
        <v>369999</v>
      </c>
      <c r="BB19814" s="138">
        <f t="shared" ca="1" si="301"/>
        <v>1</v>
      </c>
    </row>
    <row r="19815" spans="52:54" ht="15.75" customHeight="1">
      <c r="AZ19815" s="138">
        <f t="shared" ca="1" si="299"/>
        <v>301000</v>
      </c>
      <c r="BA19815" s="138">
        <f t="shared" ca="1" si="300"/>
        <v>300999</v>
      </c>
      <c r="BB19815" s="138">
        <f t="shared" ca="1" si="301"/>
        <v>1</v>
      </c>
    </row>
    <row r="19816" spans="52:54" ht="15.75" customHeight="1">
      <c r="AZ19816" s="138">
        <f t="shared" ca="1" si="299"/>
        <v>111000</v>
      </c>
      <c r="BA19816" s="138">
        <f t="shared" ca="1" si="300"/>
        <v>110999</v>
      </c>
      <c r="BB19816" s="138">
        <f t="shared" ca="1" si="301"/>
        <v>1</v>
      </c>
    </row>
    <row r="19817" spans="52:54" ht="15.75" customHeight="1">
      <c r="AZ19817" s="138">
        <f t="shared" ca="1" si="299"/>
        <v>383000</v>
      </c>
      <c r="BA19817" s="138">
        <f t="shared" ca="1" si="300"/>
        <v>382999</v>
      </c>
      <c r="BB19817" s="138">
        <f t="shared" ca="1" si="301"/>
        <v>1</v>
      </c>
    </row>
    <row r="19818" spans="52:54" ht="15.75" customHeight="1">
      <c r="AZ19818" s="138">
        <f t="shared" ca="1" si="299"/>
        <v>325000</v>
      </c>
      <c r="BA19818" s="138">
        <f t="shared" ca="1" si="300"/>
        <v>324999</v>
      </c>
      <c r="BB19818" s="138">
        <f t="shared" ca="1" si="301"/>
        <v>1</v>
      </c>
    </row>
    <row r="19819" spans="52:54" ht="15.75" customHeight="1">
      <c r="AZ19819" s="138">
        <f t="shared" ca="1" si="299"/>
        <v>207000</v>
      </c>
      <c r="BA19819" s="138">
        <f t="shared" ca="1" si="300"/>
        <v>206999</v>
      </c>
      <c r="BB19819" s="138">
        <f t="shared" ca="1" si="301"/>
        <v>1</v>
      </c>
    </row>
    <row r="19820" spans="52:54" ht="15.75" customHeight="1">
      <c r="AZ19820" s="138">
        <f t="shared" ca="1" si="299"/>
        <v>328000</v>
      </c>
      <c r="BA19820" s="138">
        <f t="shared" ca="1" si="300"/>
        <v>327999</v>
      </c>
      <c r="BB19820" s="138">
        <f t="shared" ca="1" si="301"/>
        <v>1</v>
      </c>
    </row>
    <row r="19821" spans="52:54" ht="15.75" customHeight="1">
      <c r="AZ19821" s="138">
        <f t="shared" ca="1" si="299"/>
        <v>222000</v>
      </c>
      <c r="BA19821" s="138">
        <f t="shared" ca="1" si="300"/>
        <v>221999</v>
      </c>
      <c r="BB19821" s="138">
        <f t="shared" ca="1" si="301"/>
        <v>1</v>
      </c>
    </row>
    <row r="19822" spans="52:54" ht="15.75" customHeight="1">
      <c r="AZ19822" s="138">
        <f t="shared" ca="1" si="299"/>
        <v>357000</v>
      </c>
      <c r="BA19822" s="138">
        <f t="shared" ca="1" si="300"/>
        <v>356999</v>
      </c>
      <c r="BB19822" s="138">
        <f t="shared" ca="1" si="301"/>
        <v>1</v>
      </c>
    </row>
    <row r="19823" spans="52:54" ht="15.75" customHeight="1">
      <c r="AZ19823" s="138">
        <f t="shared" ca="1" si="299"/>
        <v>306000</v>
      </c>
      <c r="BA19823" s="138">
        <f t="shared" ca="1" si="300"/>
        <v>305999</v>
      </c>
      <c r="BB19823" s="138">
        <f t="shared" ca="1" si="301"/>
        <v>1</v>
      </c>
    </row>
    <row r="19824" spans="52:54" ht="15.75" customHeight="1">
      <c r="AZ19824" s="138">
        <f t="shared" ca="1" si="299"/>
        <v>125000</v>
      </c>
      <c r="BA19824" s="138">
        <f t="shared" ca="1" si="300"/>
        <v>124999</v>
      </c>
      <c r="BB19824" s="138">
        <f t="shared" ca="1" si="301"/>
        <v>1</v>
      </c>
    </row>
    <row r="19825" spans="52:54" ht="15.75" customHeight="1">
      <c r="AZ19825" s="138">
        <f t="shared" ca="1" si="299"/>
        <v>347000</v>
      </c>
      <c r="BA19825" s="138">
        <f t="shared" ca="1" si="300"/>
        <v>346999</v>
      </c>
      <c r="BB19825" s="138">
        <f t="shared" ca="1" si="301"/>
        <v>1</v>
      </c>
    </row>
    <row r="19826" spans="52:54" ht="15.75" customHeight="1">
      <c r="AZ19826" s="138">
        <f t="shared" ca="1" si="299"/>
        <v>135000</v>
      </c>
      <c r="BA19826" s="138">
        <f t="shared" ca="1" si="300"/>
        <v>134999</v>
      </c>
      <c r="BB19826" s="138">
        <f t="shared" ca="1" si="301"/>
        <v>1</v>
      </c>
    </row>
    <row r="19827" spans="52:54" ht="15.75" customHeight="1">
      <c r="AZ19827" s="138">
        <f t="shared" ca="1" si="299"/>
        <v>299000</v>
      </c>
      <c r="BA19827" s="138">
        <f t="shared" ca="1" si="300"/>
        <v>298999</v>
      </c>
      <c r="BB19827" s="138">
        <f t="shared" ca="1" si="301"/>
        <v>1</v>
      </c>
    </row>
    <row r="19828" spans="52:54" ht="15.75" customHeight="1">
      <c r="AZ19828" s="138">
        <f t="shared" ca="1" si="299"/>
        <v>209000</v>
      </c>
      <c r="BA19828" s="138">
        <f t="shared" ca="1" si="300"/>
        <v>208999</v>
      </c>
      <c r="BB19828" s="138">
        <f t="shared" ca="1" si="301"/>
        <v>1</v>
      </c>
    </row>
    <row r="19829" spans="52:54" ht="15.75" customHeight="1">
      <c r="AZ19829" s="138">
        <f t="shared" ca="1" si="299"/>
        <v>215000</v>
      </c>
      <c r="BA19829" s="138">
        <f t="shared" ca="1" si="300"/>
        <v>214999</v>
      </c>
      <c r="BB19829" s="138">
        <f t="shared" ca="1" si="301"/>
        <v>1</v>
      </c>
    </row>
    <row r="19830" spans="52:54" ht="15.75" customHeight="1">
      <c r="AZ19830" s="138">
        <f t="shared" ca="1" si="299"/>
        <v>314000</v>
      </c>
      <c r="BA19830" s="138">
        <f t="shared" ca="1" si="300"/>
        <v>313999</v>
      </c>
      <c r="BB19830" s="138">
        <f t="shared" ca="1" si="301"/>
        <v>1</v>
      </c>
    </row>
    <row r="19831" spans="52:54" ht="15.75" customHeight="1">
      <c r="AZ19831" s="138">
        <f t="shared" ca="1" si="299"/>
        <v>284000</v>
      </c>
      <c r="BA19831" s="138">
        <f t="shared" ca="1" si="300"/>
        <v>283999</v>
      </c>
      <c r="BB19831" s="138">
        <f t="shared" ca="1" si="301"/>
        <v>1</v>
      </c>
    </row>
    <row r="19832" spans="52:54" ht="15.75" customHeight="1">
      <c r="AZ19832" s="138">
        <f t="shared" ca="1" si="299"/>
        <v>361000</v>
      </c>
      <c r="BA19832" s="138">
        <f t="shared" ca="1" si="300"/>
        <v>360999</v>
      </c>
      <c r="BB19832" s="138">
        <f t="shared" ca="1" si="301"/>
        <v>1</v>
      </c>
    </row>
    <row r="19833" spans="52:54" ht="15.75" customHeight="1">
      <c r="AZ19833" s="138">
        <f t="shared" ca="1" si="299"/>
        <v>193000</v>
      </c>
      <c r="BA19833" s="138">
        <f t="shared" ca="1" si="300"/>
        <v>192999</v>
      </c>
      <c r="BB19833" s="138">
        <f t="shared" ca="1" si="301"/>
        <v>1</v>
      </c>
    </row>
    <row r="19834" spans="52:54" ht="15.75" customHeight="1">
      <c r="AZ19834" s="138">
        <f t="shared" ca="1" si="299"/>
        <v>344000</v>
      </c>
      <c r="BA19834" s="138">
        <f t="shared" ca="1" si="300"/>
        <v>343999</v>
      </c>
      <c r="BB19834" s="138">
        <f t="shared" ca="1" si="301"/>
        <v>1</v>
      </c>
    </row>
    <row r="19835" spans="52:54" ht="15.75" customHeight="1">
      <c r="AZ19835" s="138">
        <f t="shared" ca="1" si="299"/>
        <v>173000</v>
      </c>
      <c r="BA19835" s="138">
        <f t="shared" ca="1" si="300"/>
        <v>172999</v>
      </c>
      <c r="BB19835" s="138">
        <f t="shared" ca="1" si="301"/>
        <v>1</v>
      </c>
    </row>
    <row r="19836" spans="52:54" ht="15.75" customHeight="1">
      <c r="AZ19836" s="138">
        <f t="shared" ca="1" si="299"/>
        <v>171000</v>
      </c>
      <c r="BA19836" s="138">
        <f t="shared" ca="1" si="300"/>
        <v>170999</v>
      </c>
      <c r="BB19836" s="138">
        <f t="shared" ca="1" si="301"/>
        <v>1</v>
      </c>
    </row>
    <row r="19837" spans="52:54" ht="15.75" customHeight="1">
      <c r="AZ19837" s="138">
        <f t="shared" ca="1" si="299"/>
        <v>139000</v>
      </c>
      <c r="BA19837" s="138">
        <f t="shared" ca="1" si="300"/>
        <v>138999</v>
      </c>
      <c r="BB19837" s="138">
        <f t="shared" ca="1" si="301"/>
        <v>1</v>
      </c>
    </row>
    <row r="19838" spans="52:54" ht="15.75" customHeight="1">
      <c r="AZ19838" s="138">
        <f t="shared" ca="1" si="299"/>
        <v>341000</v>
      </c>
      <c r="BA19838" s="138">
        <f t="shared" ca="1" si="300"/>
        <v>340999</v>
      </c>
      <c r="BB19838" s="138">
        <f t="shared" ca="1" si="301"/>
        <v>1</v>
      </c>
    </row>
    <row r="19839" spans="52:54" ht="15.75" customHeight="1">
      <c r="AZ19839" s="138">
        <f t="shared" ca="1" si="299"/>
        <v>111000</v>
      </c>
      <c r="BA19839" s="138">
        <f t="shared" ca="1" si="300"/>
        <v>110999</v>
      </c>
      <c r="BB19839" s="138">
        <f t="shared" ca="1" si="301"/>
        <v>1</v>
      </c>
    </row>
    <row r="19840" spans="52:54" ht="15.75" customHeight="1">
      <c r="AZ19840" s="138">
        <f t="shared" ca="1" si="299"/>
        <v>146000</v>
      </c>
      <c r="BA19840" s="138">
        <f t="shared" ca="1" si="300"/>
        <v>145999</v>
      </c>
      <c r="BB19840" s="138">
        <f t="shared" ca="1" si="301"/>
        <v>1</v>
      </c>
    </row>
    <row r="19841" spans="52:54" ht="15.75" customHeight="1">
      <c r="AZ19841" s="138">
        <f t="shared" ca="1" si="299"/>
        <v>398000</v>
      </c>
      <c r="BA19841" s="138">
        <f t="shared" ca="1" si="300"/>
        <v>397999</v>
      </c>
      <c r="BB19841" s="138">
        <f t="shared" ca="1" si="301"/>
        <v>1</v>
      </c>
    </row>
    <row r="19842" spans="52:54" ht="15.75" customHeight="1">
      <c r="AZ19842" s="138">
        <f t="shared" ca="1" si="299"/>
        <v>266000</v>
      </c>
      <c r="BA19842" s="138">
        <f t="shared" ca="1" si="300"/>
        <v>265999</v>
      </c>
      <c r="BB19842" s="138">
        <f t="shared" ca="1" si="301"/>
        <v>1</v>
      </c>
    </row>
    <row r="19843" spans="52:54" ht="15.75" customHeight="1">
      <c r="AZ19843" s="138">
        <f t="shared" ca="1" si="299"/>
        <v>286000</v>
      </c>
      <c r="BA19843" s="138">
        <f t="shared" ca="1" si="300"/>
        <v>285999</v>
      </c>
      <c r="BB19843" s="138">
        <f t="shared" ca="1" si="301"/>
        <v>1</v>
      </c>
    </row>
    <row r="19844" spans="52:54" ht="15.75" customHeight="1">
      <c r="AZ19844" s="138">
        <f t="shared" ca="1" si="299"/>
        <v>143000</v>
      </c>
      <c r="BA19844" s="138">
        <f t="shared" ca="1" si="300"/>
        <v>142999</v>
      </c>
      <c r="BB19844" s="138">
        <f t="shared" ca="1" si="301"/>
        <v>1</v>
      </c>
    </row>
    <row r="19845" spans="52:54" ht="15.75" customHeight="1">
      <c r="AZ19845" s="138">
        <f t="shared" ca="1" si="299"/>
        <v>371000</v>
      </c>
      <c r="BA19845" s="138">
        <f t="shared" ca="1" si="300"/>
        <v>370999</v>
      </c>
      <c r="BB19845" s="138">
        <f t="shared" ca="1" si="301"/>
        <v>1</v>
      </c>
    </row>
    <row r="19846" spans="52:54" ht="15.75" customHeight="1">
      <c r="AZ19846" s="138">
        <f t="shared" ca="1" si="299"/>
        <v>292000</v>
      </c>
      <c r="BA19846" s="138">
        <f t="shared" ca="1" si="300"/>
        <v>291999</v>
      </c>
      <c r="BB19846" s="138">
        <f t="shared" ca="1" si="301"/>
        <v>1</v>
      </c>
    </row>
    <row r="19847" spans="52:54" ht="15.75" customHeight="1">
      <c r="AZ19847" s="138">
        <f t="shared" ca="1" si="299"/>
        <v>246000</v>
      </c>
      <c r="BA19847" s="138">
        <f t="shared" ca="1" si="300"/>
        <v>245999</v>
      </c>
      <c r="BB19847" s="138">
        <f t="shared" ca="1" si="301"/>
        <v>1</v>
      </c>
    </row>
    <row r="19848" spans="52:54" ht="15.75" customHeight="1">
      <c r="AZ19848" s="138">
        <f t="shared" ca="1" si="299"/>
        <v>252000</v>
      </c>
      <c r="BA19848" s="138">
        <f t="shared" ca="1" si="300"/>
        <v>251999</v>
      </c>
      <c r="BB19848" s="138">
        <f t="shared" ca="1" si="301"/>
        <v>1</v>
      </c>
    </row>
    <row r="19849" spans="52:54" ht="15.75" customHeight="1">
      <c r="AZ19849" s="138">
        <f t="shared" ca="1" si="299"/>
        <v>194000</v>
      </c>
      <c r="BA19849" s="138">
        <f t="shared" ca="1" si="300"/>
        <v>193999</v>
      </c>
      <c r="BB19849" s="138">
        <f t="shared" ca="1" si="301"/>
        <v>1</v>
      </c>
    </row>
    <row r="19850" spans="52:54" ht="15.75" customHeight="1">
      <c r="AZ19850" s="138">
        <f t="shared" ca="1" si="299"/>
        <v>118000</v>
      </c>
      <c r="BA19850" s="138">
        <f t="shared" ca="1" si="300"/>
        <v>117999</v>
      </c>
      <c r="BB19850" s="138">
        <f t="shared" ca="1" si="301"/>
        <v>1</v>
      </c>
    </row>
    <row r="19851" spans="52:54" ht="15.75" customHeight="1">
      <c r="AZ19851" s="138">
        <f t="shared" ca="1" si="299"/>
        <v>223000</v>
      </c>
      <c r="BA19851" s="138">
        <f t="shared" ca="1" si="300"/>
        <v>222999</v>
      </c>
      <c r="BB19851" s="138">
        <f t="shared" ca="1" si="301"/>
        <v>1</v>
      </c>
    </row>
    <row r="19852" spans="52:54" ht="15.75" customHeight="1">
      <c r="AZ19852" s="138">
        <f t="shared" ca="1" si="299"/>
        <v>324000</v>
      </c>
      <c r="BA19852" s="138">
        <f t="shared" ca="1" si="300"/>
        <v>323999</v>
      </c>
      <c r="BB19852" s="138">
        <f t="shared" ca="1" si="301"/>
        <v>1</v>
      </c>
    </row>
    <row r="19853" spans="52:54" ht="15.75" customHeight="1">
      <c r="AZ19853" s="138">
        <f t="shared" ca="1" si="299"/>
        <v>319000</v>
      </c>
      <c r="BA19853" s="138">
        <f t="shared" ca="1" si="300"/>
        <v>318999</v>
      </c>
      <c r="BB19853" s="138">
        <f t="shared" ca="1" si="301"/>
        <v>1</v>
      </c>
    </row>
    <row r="19854" spans="52:54" ht="15.75" customHeight="1">
      <c r="AZ19854" s="138">
        <f t="shared" ca="1" si="299"/>
        <v>309000</v>
      </c>
      <c r="BA19854" s="138">
        <f t="shared" ca="1" si="300"/>
        <v>308999</v>
      </c>
      <c r="BB19854" s="138">
        <f t="shared" ca="1" si="301"/>
        <v>1</v>
      </c>
    </row>
    <row r="19855" spans="52:54" ht="15.75" customHeight="1">
      <c r="AZ19855" s="138">
        <f t="shared" ca="1" si="299"/>
        <v>195000</v>
      </c>
      <c r="BA19855" s="138">
        <f t="shared" ca="1" si="300"/>
        <v>194999</v>
      </c>
      <c r="BB19855" s="138">
        <f t="shared" ca="1" si="301"/>
        <v>1</v>
      </c>
    </row>
    <row r="19856" spans="52:54" ht="15.75" customHeight="1">
      <c r="AZ19856" s="138">
        <f t="shared" ca="1" si="299"/>
        <v>361000</v>
      </c>
      <c r="BA19856" s="138">
        <f t="shared" ca="1" si="300"/>
        <v>360999</v>
      </c>
      <c r="BB19856" s="138">
        <f t="shared" ca="1" si="301"/>
        <v>1</v>
      </c>
    </row>
    <row r="19857" spans="52:54" ht="15.75" customHeight="1">
      <c r="AZ19857" s="138">
        <f t="shared" ca="1" si="299"/>
        <v>175000</v>
      </c>
      <c r="BA19857" s="138">
        <f t="shared" ca="1" si="300"/>
        <v>174999</v>
      </c>
      <c r="BB19857" s="138">
        <f t="shared" ca="1" si="301"/>
        <v>1</v>
      </c>
    </row>
    <row r="19858" spans="52:54" ht="15.75" customHeight="1">
      <c r="AZ19858" s="138">
        <f t="shared" ca="1" si="299"/>
        <v>157000</v>
      </c>
      <c r="BA19858" s="138">
        <f t="shared" ca="1" si="300"/>
        <v>156999</v>
      </c>
      <c r="BB19858" s="138">
        <f t="shared" ca="1" si="301"/>
        <v>1</v>
      </c>
    </row>
    <row r="19859" spans="52:54" ht="15.75" customHeight="1">
      <c r="AZ19859" s="138">
        <f t="shared" ca="1" si="299"/>
        <v>215000</v>
      </c>
      <c r="BA19859" s="138">
        <f t="shared" ca="1" si="300"/>
        <v>214999</v>
      </c>
      <c r="BB19859" s="138">
        <f t="shared" ca="1" si="301"/>
        <v>1</v>
      </c>
    </row>
    <row r="19860" spans="52:54" ht="15.75" customHeight="1">
      <c r="AZ19860" s="138">
        <f t="shared" ca="1" si="299"/>
        <v>129000</v>
      </c>
      <c r="BA19860" s="138">
        <f t="shared" ca="1" si="300"/>
        <v>128999</v>
      </c>
      <c r="BB19860" s="138">
        <f t="shared" ca="1" si="301"/>
        <v>1</v>
      </c>
    </row>
    <row r="19861" spans="52:54" ht="15.75" customHeight="1">
      <c r="AZ19861" s="138">
        <f t="shared" ca="1" si="299"/>
        <v>105000</v>
      </c>
      <c r="BA19861" s="138">
        <f t="shared" ca="1" si="300"/>
        <v>104999</v>
      </c>
      <c r="BB19861" s="138">
        <f t="shared" ca="1" si="301"/>
        <v>1</v>
      </c>
    </row>
    <row r="19862" spans="52:54" ht="15.75" customHeight="1">
      <c r="AZ19862" s="138">
        <f t="shared" ca="1" si="299"/>
        <v>162000</v>
      </c>
      <c r="BA19862" s="138">
        <f t="shared" ca="1" si="300"/>
        <v>161999</v>
      </c>
      <c r="BB19862" s="138">
        <f t="shared" ca="1" si="301"/>
        <v>1</v>
      </c>
    </row>
    <row r="19863" spans="52:54" ht="15.75" customHeight="1">
      <c r="AZ19863" s="138">
        <f t="shared" ca="1" si="299"/>
        <v>276000</v>
      </c>
      <c r="BA19863" s="138">
        <f t="shared" ca="1" si="300"/>
        <v>275999</v>
      </c>
      <c r="BB19863" s="138">
        <f t="shared" ca="1" si="301"/>
        <v>1</v>
      </c>
    </row>
    <row r="19864" spans="52:54" ht="15.75" customHeight="1">
      <c r="AZ19864" s="138">
        <f t="shared" ca="1" si="299"/>
        <v>345000</v>
      </c>
      <c r="BA19864" s="138">
        <f t="shared" ca="1" si="300"/>
        <v>344999</v>
      </c>
      <c r="BB19864" s="138">
        <f t="shared" ca="1" si="301"/>
        <v>1</v>
      </c>
    </row>
    <row r="19865" spans="52:54" ht="15.75" customHeight="1">
      <c r="AZ19865" s="138">
        <f t="shared" ca="1" si="299"/>
        <v>305000</v>
      </c>
      <c r="BA19865" s="138">
        <f t="shared" ca="1" si="300"/>
        <v>304999</v>
      </c>
      <c r="BB19865" s="138">
        <f t="shared" ca="1" si="301"/>
        <v>1</v>
      </c>
    </row>
    <row r="19866" spans="52:54" ht="15.75" customHeight="1">
      <c r="AZ19866" s="138">
        <f t="shared" ca="1" si="299"/>
        <v>251000</v>
      </c>
      <c r="BA19866" s="138">
        <f t="shared" ca="1" si="300"/>
        <v>250999</v>
      </c>
      <c r="BB19866" s="138">
        <f t="shared" ca="1" si="301"/>
        <v>1</v>
      </c>
    </row>
    <row r="19867" spans="52:54" ht="15.75" customHeight="1">
      <c r="AZ19867" s="138">
        <f t="shared" ca="1" si="299"/>
        <v>161000</v>
      </c>
      <c r="BA19867" s="138">
        <f t="shared" ca="1" si="300"/>
        <v>160999</v>
      </c>
      <c r="BB19867" s="138">
        <f t="shared" ca="1" si="301"/>
        <v>1</v>
      </c>
    </row>
    <row r="19868" spans="52:54" ht="15.75" customHeight="1">
      <c r="AZ19868" s="138">
        <f t="shared" ca="1" si="299"/>
        <v>338000</v>
      </c>
      <c r="BA19868" s="138">
        <f t="shared" ca="1" si="300"/>
        <v>337999</v>
      </c>
      <c r="BB19868" s="138">
        <f t="shared" ca="1" si="301"/>
        <v>1</v>
      </c>
    </row>
    <row r="19869" spans="52:54" ht="15.75" customHeight="1">
      <c r="AZ19869" s="138">
        <f t="shared" ca="1" si="299"/>
        <v>196000</v>
      </c>
      <c r="BA19869" s="138">
        <f t="shared" ca="1" si="300"/>
        <v>195999</v>
      </c>
      <c r="BB19869" s="138">
        <f t="shared" ca="1" si="301"/>
        <v>1</v>
      </c>
    </row>
    <row r="19870" spans="52:54" ht="15.75" customHeight="1">
      <c r="AZ19870" s="138">
        <f t="shared" ca="1" si="299"/>
        <v>166000</v>
      </c>
      <c r="BA19870" s="138">
        <f t="shared" ca="1" si="300"/>
        <v>165999</v>
      </c>
      <c r="BB19870" s="138">
        <f t="shared" ca="1" si="301"/>
        <v>1</v>
      </c>
    </row>
    <row r="19871" spans="52:54" ht="15.75" customHeight="1">
      <c r="AZ19871" s="138">
        <f t="shared" ca="1" si="299"/>
        <v>372000</v>
      </c>
      <c r="BA19871" s="138">
        <f t="shared" ca="1" si="300"/>
        <v>371999</v>
      </c>
      <c r="BB19871" s="138">
        <f t="shared" ca="1" si="301"/>
        <v>1</v>
      </c>
    </row>
    <row r="19872" spans="52:54" ht="15.75" customHeight="1">
      <c r="AZ19872" s="138">
        <f t="shared" ca="1" si="299"/>
        <v>388000</v>
      </c>
      <c r="BA19872" s="138">
        <f t="shared" ca="1" si="300"/>
        <v>387999</v>
      </c>
      <c r="BB19872" s="138">
        <f t="shared" ca="1" si="301"/>
        <v>1</v>
      </c>
    </row>
    <row r="19873" spans="52:54" ht="15.75" customHeight="1">
      <c r="AZ19873" s="138">
        <f t="shared" ca="1" si="299"/>
        <v>233000</v>
      </c>
      <c r="BA19873" s="138">
        <f t="shared" ca="1" si="300"/>
        <v>232999</v>
      </c>
      <c r="BB19873" s="138">
        <f t="shared" ca="1" si="301"/>
        <v>1</v>
      </c>
    </row>
    <row r="19874" spans="52:54" ht="15.75" customHeight="1">
      <c r="AZ19874" s="138">
        <f t="shared" ca="1" si="299"/>
        <v>168000</v>
      </c>
      <c r="BA19874" s="138">
        <f t="shared" ca="1" si="300"/>
        <v>167999</v>
      </c>
      <c r="BB19874" s="138">
        <f t="shared" ca="1" si="301"/>
        <v>1</v>
      </c>
    </row>
    <row r="19875" spans="52:54" ht="15.75" customHeight="1">
      <c r="AZ19875" s="138">
        <f t="shared" ca="1" si="299"/>
        <v>221000</v>
      </c>
      <c r="BA19875" s="138">
        <f t="shared" ca="1" si="300"/>
        <v>220999</v>
      </c>
      <c r="BB19875" s="138">
        <f t="shared" ca="1" si="301"/>
        <v>1</v>
      </c>
    </row>
    <row r="19876" spans="52:54" ht="15.75" customHeight="1">
      <c r="AZ19876" s="138">
        <f t="shared" ca="1" si="299"/>
        <v>159000</v>
      </c>
      <c r="BA19876" s="138">
        <f t="shared" ca="1" si="300"/>
        <v>158999</v>
      </c>
      <c r="BB19876" s="138">
        <f t="shared" ca="1" si="301"/>
        <v>1</v>
      </c>
    </row>
    <row r="19877" spans="52:54" ht="15.75" customHeight="1">
      <c r="AZ19877" s="138">
        <f t="shared" ca="1" si="299"/>
        <v>361000</v>
      </c>
      <c r="BA19877" s="138">
        <f t="shared" ca="1" si="300"/>
        <v>360999</v>
      </c>
      <c r="BB19877" s="138">
        <f t="shared" ca="1" si="301"/>
        <v>1</v>
      </c>
    </row>
    <row r="19878" spans="52:54" ht="15.75" customHeight="1">
      <c r="AZ19878" s="138">
        <f t="shared" ca="1" si="299"/>
        <v>126000</v>
      </c>
      <c r="BA19878" s="138">
        <f t="shared" ca="1" si="300"/>
        <v>125999</v>
      </c>
      <c r="BB19878" s="138">
        <f t="shared" ca="1" si="301"/>
        <v>1</v>
      </c>
    </row>
    <row r="19879" spans="52:54" ht="15.75" customHeight="1">
      <c r="AZ19879" s="138">
        <f t="shared" ca="1" si="299"/>
        <v>366000</v>
      </c>
      <c r="BA19879" s="138">
        <f t="shared" ca="1" si="300"/>
        <v>365999</v>
      </c>
      <c r="BB19879" s="138">
        <f t="shared" ca="1" si="301"/>
        <v>1</v>
      </c>
    </row>
    <row r="19880" spans="52:54" ht="15.75" customHeight="1">
      <c r="AZ19880" s="138">
        <f t="shared" ca="1" si="299"/>
        <v>265000</v>
      </c>
      <c r="BA19880" s="138">
        <f t="shared" ca="1" si="300"/>
        <v>264999</v>
      </c>
      <c r="BB19880" s="138">
        <f t="shared" ca="1" si="301"/>
        <v>1</v>
      </c>
    </row>
    <row r="19881" spans="52:54" ht="15.75" customHeight="1">
      <c r="AZ19881" s="138">
        <f t="shared" ca="1" si="299"/>
        <v>209000</v>
      </c>
      <c r="BA19881" s="138">
        <f t="shared" ca="1" si="300"/>
        <v>208999</v>
      </c>
      <c r="BB19881" s="138">
        <f t="shared" ca="1" si="301"/>
        <v>1</v>
      </c>
    </row>
    <row r="19882" spans="52:54" ht="15.75" customHeight="1">
      <c r="AZ19882" s="138">
        <f t="shared" ca="1" si="299"/>
        <v>322000</v>
      </c>
      <c r="BA19882" s="138">
        <f t="shared" ca="1" si="300"/>
        <v>321999</v>
      </c>
      <c r="BB19882" s="138">
        <f t="shared" ca="1" si="301"/>
        <v>1</v>
      </c>
    </row>
    <row r="19883" spans="52:54" ht="15.75" customHeight="1">
      <c r="AZ19883" s="138">
        <f t="shared" ca="1" si="299"/>
        <v>342000</v>
      </c>
      <c r="BA19883" s="138">
        <f t="shared" ca="1" si="300"/>
        <v>341999</v>
      </c>
      <c r="BB19883" s="138">
        <f t="shared" ca="1" si="301"/>
        <v>1</v>
      </c>
    </row>
    <row r="19884" spans="52:54" ht="15.75" customHeight="1">
      <c r="AZ19884" s="138">
        <f t="shared" ca="1" si="299"/>
        <v>225000</v>
      </c>
      <c r="BA19884" s="138">
        <f t="shared" ca="1" si="300"/>
        <v>224999</v>
      </c>
      <c r="BB19884" s="138">
        <f t="shared" ca="1" si="301"/>
        <v>1</v>
      </c>
    </row>
    <row r="19885" spans="52:54" ht="15.75" customHeight="1">
      <c r="AZ19885" s="138">
        <f t="shared" ca="1" si="299"/>
        <v>208000</v>
      </c>
      <c r="BA19885" s="138">
        <f t="shared" ca="1" si="300"/>
        <v>207999</v>
      </c>
      <c r="BB19885" s="138">
        <f t="shared" ca="1" si="301"/>
        <v>1</v>
      </c>
    </row>
    <row r="19886" spans="52:54" ht="15.75" customHeight="1">
      <c r="AZ19886" s="138">
        <f t="shared" ca="1" si="299"/>
        <v>247000</v>
      </c>
      <c r="BA19886" s="138">
        <f t="shared" ca="1" si="300"/>
        <v>246999</v>
      </c>
      <c r="BB19886" s="138">
        <f t="shared" ca="1" si="301"/>
        <v>1</v>
      </c>
    </row>
    <row r="19887" spans="52:54" ht="15.75" customHeight="1">
      <c r="AZ19887" s="138">
        <f t="shared" ca="1" si="299"/>
        <v>359000</v>
      </c>
      <c r="BA19887" s="138">
        <f t="shared" ca="1" si="300"/>
        <v>358999</v>
      </c>
      <c r="BB19887" s="138">
        <f t="shared" ca="1" si="301"/>
        <v>1</v>
      </c>
    </row>
    <row r="19888" spans="52:54" ht="15.75" customHeight="1">
      <c r="AZ19888" s="138">
        <f t="shared" ca="1" si="299"/>
        <v>371000</v>
      </c>
      <c r="BA19888" s="138">
        <f t="shared" ca="1" si="300"/>
        <v>370999</v>
      </c>
      <c r="BB19888" s="138">
        <f t="shared" ca="1" si="301"/>
        <v>1</v>
      </c>
    </row>
    <row r="19889" spans="52:54" ht="15.75" customHeight="1">
      <c r="AZ19889" s="138">
        <f t="shared" ca="1" si="299"/>
        <v>374000</v>
      </c>
      <c r="BA19889" s="138">
        <f t="shared" ca="1" si="300"/>
        <v>373999</v>
      </c>
      <c r="BB19889" s="138">
        <f t="shared" ca="1" si="301"/>
        <v>1</v>
      </c>
    </row>
    <row r="19890" spans="52:54" ht="15.75" customHeight="1">
      <c r="AZ19890" s="138">
        <f t="shared" ca="1" si="299"/>
        <v>119000</v>
      </c>
      <c r="BA19890" s="138">
        <f t="shared" ca="1" si="300"/>
        <v>118999</v>
      </c>
      <c r="BB19890" s="138">
        <f t="shared" ca="1" si="301"/>
        <v>1</v>
      </c>
    </row>
    <row r="19891" spans="52:54" ht="15.75" customHeight="1">
      <c r="AZ19891" s="138">
        <f t="shared" ca="1" si="299"/>
        <v>332000</v>
      </c>
      <c r="BA19891" s="138">
        <f t="shared" ca="1" si="300"/>
        <v>331999</v>
      </c>
      <c r="BB19891" s="138">
        <f t="shared" ca="1" si="301"/>
        <v>1</v>
      </c>
    </row>
    <row r="19892" spans="52:54" ht="15.75" customHeight="1">
      <c r="AZ19892" s="138">
        <f t="shared" ca="1" si="299"/>
        <v>330000</v>
      </c>
      <c r="BA19892" s="138">
        <f t="shared" ca="1" si="300"/>
        <v>329999</v>
      </c>
      <c r="BB19892" s="138">
        <f t="shared" ca="1" si="301"/>
        <v>1</v>
      </c>
    </row>
    <row r="19893" spans="52:54" ht="15.75" customHeight="1">
      <c r="AZ19893" s="138">
        <f t="shared" ca="1" si="299"/>
        <v>181000</v>
      </c>
      <c r="BA19893" s="138">
        <f t="shared" ca="1" si="300"/>
        <v>180999</v>
      </c>
      <c r="BB19893" s="138">
        <f t="shared" ca="1" si="301"/>
        <v>1</v>
      </c>
    </row>
    <row r="19894" spans="52:54" ht="15.75" customHeight="1">
      <c r="AZ19894" s="138">
        <f t="shared" ref="AZ19894:AZ20148" ca="1" si="302">RANDBETWEEN(100,400)*1000</f>
        <v>214000</v>
      </c>
      <c r="BA19894" s="138">
        <f t="shared" ref="BA19894:BA20148" ca="1" si="303">+AZ19894-1</f>
        <v>213999</v>
      </c>
      <c r="BB19894" s="138">
        <f t="shared" ref="BB19894:BB20148" ca="1" si="304">+AZ19894-BA19894</f>
        <v>1</v>
      </c>
    </row>
    <row r="19895" spans="52:54" ht="15.75" customHeight="1">
      <c r="AZ19895" s="138">
        <f t="shared" ca="1" si="302"/>
        <v>247000</v>
      </c>
      <c r="BA19895" s="138">
        <f t="shared" ca="1" si="303"/>
        <v>246999</v>
      </c>
      <c r="BB19895" s="138">
        <f t="shared" ca="1" si="304"/>
        <v>1</v>
      </c>
    </row>
    <row r="19896" spans="52:54" ht="15.75" customHeight="1">
      <c r="AZ19896" s="138">
        <f t="shared" ca="1" si="302"/>
        <v>162000</v>
      </c>
      <c r="BA19896" s="138">
        <f t="shared" ca="1" si="303"/>
        <v>161999</v>
      </c>
      <c r="BB19896" s="138">
        <f t="shared" ca="1" si="304"/>
        <v>1</v>
      </c>
    </row>
    <row r="19897" spans="52:54" ht="15.75" customHeight="1">
      <c r="AZ19897" s="138">
        <f t="shared" ca="1" si="302"/>
        <v>206000</v>
      </c>
      <c r="BA19897" s="138">
        <f t="shared" ca="1" si="303"/>
        <v>205999</v>
      </c>
      <c r="BB19897" s="138">
        <f t="shared" ca="1" si="304"/>
        <v>1</v>
      </c>
    </row>
    <row r="19898" spans="52:54" ht="15.75" customHeight="1">
      <c r="AZ19898" s="138">
        <f t="shared" ca="1" si="302"/>
        <v>296000</v>
      </c>
      <c r="BA19898" s="138">
        <f t="shared" ca="1" si="303"/>
        <v>295999</v>
      </c>
      <c r="BB19898" s="138">
        <f t="shared" ca="1" si="304"/>
        <v>1</v>
      </c>
    </row>
    <row r="19899" spans="52:54" ht="15.75" customHeight="1">
      <c r="AZ19899" s="138">
        <f t="shared" ca="1" si="302"/>
        <v>305000</v>
      </c>
      <c r="BA19899" s="138">
        <f t="shared" ca="1" si="303"/>
        <v>304999</v>
      </c>
      <c r="BB19899" s="138">
        <f t="shared" ca="1" si="304"/>
        <v>1</v>
      </c>
    </row>
    <row r="19900" spans="52:54" ht="15.75" customHeight="1">
      <c r="AZ19900" s="138">
        <f t="shared" ca="1" si="302"/>
        <v>247000</v>
      </c>
      <c r="BA19900" s="138">
        <f t="shared" ca="1" si="303"/>
        <v>246999</v>
      </c>
      <c r="BB19900" s="138">
        <f t="shared" ca="1" si="304"/>
        <v>1</v>
      </c>
    </row>
    <row r="19901" spans="52:54" ht="15.75" customHeight="1">
      <c r="AZ19901" s="138">
        <f t="shared" ca="1" si="302"/>
        <v>264000</v>
      </c>
      <c r="BA19901" s="138">
        <f t="shared" ca="1" si="303"/>
        <v>263999</v>
      </c>
      <c r="BB19901" s="138">
        <f t="shared" ca="1" si="304"/>
        <v>1</v>
      </c>
    </row>
    <row r="19902" spans="52:54" ht="15.75" customHeight="1">
      <c r="AZ19902" s="138">
        <f t="shared" ca="1" si="302"/>
        <v>320000</v>
      </c>
      <c r="BA19902" s="138">
        <f t="shared" ca="1" si="303"/>
        <v>319999</v>
      </c>
      <c r="BB19902" s="138">
        <f t="shared" ca="1" si="304"/>
        <v>1</v>
      </c>
    </row>
    <row r="19903" spans="52:54" ht="15.75" customHeight="1">
      <c r="AZ19903" s="138">
        <f t="shared" ca="1" si="302"/>
        <v>378000</v>
      </c>
      <c r="BA19903" s="138">
        <f t="shared" ca="1" si="303"/>
        <v>377999</v>
      </c>
      <c r="BB19903" s="138">
        <f t="shared" ca="1" si="304"/>
        <v>1</v>
      </c>
    </row>
    <row r="19904" spans="52:54" ht="15.75" customHeight="1">
      <c r="AZ19904" s="138">
        <f t="shared" ca="1" si="302"/>
        <v>317000</v>
      </c>
      <c r="BA19904" s="138">
        <f t="shared" ca="1" si="303"/>
        <v>316999</v>
      </c>
      <c r="BB19904" s="138">
        <f t="shared" ca="1" si="304"/>
        <v>1</v>
      </c>
    </row>
    <row r="19905" spans="52:54" ht="15.75" customHeight="1">
      <c r="AZ19905" s="138">
        <f t="shared" ca="1" si="302"/>
        <v>329000</v>
      </c>
      <c r="BA19905" s="138">
        <f t="shared" ca="1" si="303"/>
        <v>328999</v>
      </c>
      <c r="BB19905" s="138">
        <f t="shared" ca="1" si="304"/>
        <v>1</v>
      </c>
    </row>
    <row r="19906" spans="52:54" ht="15.75" customHeight="1">
      <c r="AZ19906" s="138">
        <f t="shared" ca="1" si="302"/>
        <v>396000</v>
      </c>
      <c r="BA19906" s="138">
        <f t="shared" ca="1" si="303"/>
        <v>395999</v>
      </c>
      <c r="BB19906" s="138">
        <f t="shared" ca="1" si="304"/>
        <v>1</v>
      </c>
    </row>
    <row r="19907" spans="52:54" ht="15.75" customHeight="1">
      <c r="AZ19907" s="138">
        <f t="shared" ca="1" si="302"/>
        <v>106000</v>
      </c>
      <c r="BA19907" s="138">
        <f t="shared" ca="1" si="303"/>
        <v>105999</v>
      </c>
      <c r="BB19907" s="138">
        <f t="shared" ca="1" si="304"/>
        <v>1</v>
      </c>
    </row>
    <row r="19908" spans="52:54" ht="15.75" customHeight="1">
      <c r="AZ19908" s="138">
        <f t="shared" ca="1" si="302"/>
        <v>276000</v>
      </c>
      <c r="BA19908" s="138">
        <f t="shared" ca="1" si="303"/>
        <v>275999</v>
      </c>
      <c r="BB19908" s="138">
        <f t="shared" ca="1" si="304"/>
        <v>1</v>
      </c>
    </row>
    <row r="19909" spans="52:54" ht="15.75" customHeight="1">
      <c r="AZ19909" s="138">
        <f t="shared" ca="1" si="302"/>
        <v>155000</v>
      </c>
      <c r="BA19909" s="138">
        <f t="shared" ca="1" si="303"/>
        <v>154999</v>
      </c>
      <c r="BB19909" s="138">
        <f t="shared" ca="1" si="304"/>
        <v>1</v>
      </c>
    </row>
    <row r="19910" spans="52:54" ht="15.75" customHeight="1">
      <c r="AZ19910" s="138">
        <f t="shared" ca="1" si="302"/>
        <v>212000</v>
      </c>
      <c r="BA19910" s="138">
        <f t="shared" ca="1" si="303"/>
        <v>211999</v>
      </c>
      <c r="BB19910" s="138">
        <f t="shared" ca="1" si="304"/>
        <v>1</v>
      </c>
    </row>
    <row r="19911" spans="52:54" ht="15.75" customHeight="1">
      <c r="AZ19911" s="138">
        <f t="shared" ca="1" si="302"/>
        <v>388000</v>
      </c>
      <c r="BA19911" s="138">
        <f t="shared" ca="1" si="303"/>
        <v>387999</v>
      </c>
      <c r="BB19911" s="138">
        <f t="shared" ca="1" si="304"/>
        <v>1</v>
      </c>
    </row>
    <row r="19912" spans="52:54" ht="15.75" customHeight="1">
      <c r="AZ19912" s="138">
        <f t="shared" ca="1" si="302"/>
        <v>359000</v>
      </c>
      <c r="BA19912" s="138">
        <f t="shared" ca="1" si="303"/>
        <v>358999</v>
      </c>
      <c r="BB19912" s="138">
        <f t="shared" ca="1" si="304"/>
        <v>1</v>
      </c>
    </row>
    <row r="19913" spans="52:54" ht="15.75" customHeight="1">
      <c r="AZ19913" s="138">
        <f t="shared" ca="1" si="302"/>
        <v>340000</v>
      </c>
      <c r="BA19913" s="138">
        <f t="shared" ca="1" si="303"/>
        <v>339999</v>
      </c>
      <c r="BB19913" s="138">
        <f t="shared" ca="1" si="304"/>
        <v>1</v>
      </c>
    </row>
    <row r="19914" spans="52:54" ht="15.75" customHeight="1">
      <c r="AZ19914" s="138">
        <f t="shared" ca="1" si="302"/>
        <v>214000</v>
      </c>
      <c r="BA19914" s="138">
        <f t="shared" ca="1" si="303"/>
        <v>213999</v>
      </c>
      <c r="BB19914" s="138">
        <f t="shared" ca="1" si="304"/>
        <v>1</v>
      </c>
    </row>
    <row r="19915" spans="52:54" ht="15.75" customHeight="1">
      <c r="AZ19915" s="138">
        <f t="shared" ca="1" si="302"/>
        <v>183000</v>
      </c>
      <c r="BA19915" s="138">
        <f t="shared" ca="1" si="303"/>
        <v>182999</v>
      </c>
      <c r="BB19915" s="138">
        <f t="shared" ca="1" si="304"/>
        <v>1</v>
      </c>
    </row>
    <row r="19916" spans="52:54" ht="15.75" customHeight="1">
      <c r="AZ19916" s="138">
        <f t="shared" ca="1" si="302"/>
        <v>319000</v>
      </c>
      <c r="BA19916" s="138">
        <f t="shared" ca="1" si="303"/>
        <v>318999</v>
      </c>
      <c r="BB19916" s="138">
        <f t="shared" ca="1" si="304"/>
        <v>1</v>
      </c>
    </row>
    <row r="19917" spans="52:54" ht="15.75" customHeight="1">
      <c r="AZ19917" s="138">
        <f t="shared" ca="1" si="302"/>
        <v>249000</v>
      </c>
      <c r="BA19917" s="138">
        <f t="shared" ca="1" si="303"/>
        <v>248999</v>
      </c>
      <c r="BB19917" s="138">
        <f t="shared" ca="1" si="304"/>
        <v>1</v>
      </c>
    </row>
    <row r="19918" spans="52:54" ht="15.75" customHeight="1">
      <c r="AZ19918" s="138">
        <f t="shared" ca="1" si="302"/>
        <v>140000</v>
      </c>
      <c r="BA19918" s="138">
        <f t="shared" ca="1" si="303"/>
        <v>139999</v>
      </c>
      <c r="BB19918" s="138">
        <f t="shared" ca="1" si="304"/>
        <v>1</v>
      </c>
    </row>
    <row r="19919" spans="52:54" ht="15.75" customHeight="1">
      <c r="AZ19919" s="138">
        <f t="shared" ca="1" si="302"/>
        <v>323000</v>
      </c>
      <c r="BA19919" s="138">
        <f t="shared" ca="1" si="303"/>
        <v>322999</v>
      </c>
      <c r="BB19919" s="138">
        <f t="shared" ca="1" si="304"/>
        <v>1</v>
      </c>
    </row>
    <row r="19920" spans="52:54" ht="15.75" customHeight="1">
      <c r="AZ19920" s="138">
        <f t="shared" ca="1" si="302"/>
        <v>286000</v>
      </c>
      <c r="BA19920" s="138">
        <f t="shared" ca="1" si="303"/>
        <v>285999</v>
      </c>
      <c r="BB19920" s="138">
        <f t="shared" ca="1" si="304"/>
        <v>1</v>
      </c>
    </row>
    <row r="19921" spans="52:54" ht="15.75" customHeight="1">
      <c r="AZ19921" s="138">
        <f t="shared" ca="1" si="302"/>
        <v>313000</v>
      </c>
      <c r="BA19921" s="138">
        <f t="shared" ca="1" si="303"/>
        <v>312999</v>
      </c>
      <c r="BB19921" s="138">
        <f t="shared" ca="1" si="304"/>
        <v>1</v>
      </c>
    </row>
    <row r="19922" spans="52:54" ht="15.75" customHeight="1">
      <c r="AZ19922" s="138">
        <f t="shared" ca="1" si="302"/>
        <v>100000</v>
      </c>
      <c r="BA19922" s="138">
        <f t="shared" ca="1" si="303"/>
        <v>99999</v>
      </c>
      <c r="BB19922" s="138">
        <f t="shared" ca="1" si="304"/>
        <v>1</v>
      </c>
    </row>
    <row r="19923" spans="52:54" ht="15.75" customHeight="1">
      <c r="AZ19923" s="138">
        <f t="shared" ca="1" si="302"/>
        <v>253000</v>
      </c>
      <c r="BA19923" s="138">
        <f t="shared" ca="1" si="303"/>
        <v>252999</v>
      </c>
      <c r="BB19923" s="138">
        <f t="shared" ca="1" si="304"/>
        <v>1</v>
      </c>
    </row>
    <row r="19924" spans="52:54" ht="15.75" customHeight="1">
      <c r="AZ19924" s="138">
        <f t="shared" ca="1" si="302"/>
        <v>224000</v>
      </c>
      <c r="BA19924" s="138">
        <f t="shared" ca="1" si="303"/>
        <v>223999</v>
      </c>
      <c r="BB19924" s="138">
        <f t="shared" ca="1" si="304"/>
        <v>1</v>
      </c>
    </row>
    <row r="19925" spans="52:54" ht="15.75" customHeight="1">
      <c r="AZ19925" s="138">
        <f t="shared" ca="1" si="302"/>
        <v>262000</v>
      </c>
      <c r="BA19925" s="138">
        <f t="shared" ca="1" si="303"/>
        <v>261999</v>
      </c>
      <c r="BB19925" s="138">
        <f t="shared" ca="1" si="304"/>
        <v>1</v>
      </c>
    </row>
    <row r="19926" spans="52:54" ht="15.75" customHeight="1">
      <c r="AZ19926" s="138">
        <f t="shared" ca="1" si="302"/>
        <v>207000</v>
      </c>
      <c r="BA19926" s="138">
        <f t="shared" ca="1" si="303"/>
        <v>206999</v>
      </c>
      <c r="BB19926" s="138">
        <f t="shared" ca="1" si="304"/>
        <v>1</v>
      </c>
    </row>
    <row r="19927" spans="52:54" ht="15.75" customHeight="1">
      <c r="AZ19927" s="138">
        <f t="shared" ca="1" si="302"/>
        <v>265000</v>
      </c>
      <c r="BA19927" s="138">
        <f t="shared" ca="1" si="303"/>
        <v>264999</v>
      </c>
      <c r="BB19927" s="138">
        <f t="shared" ca="1" si="304"/>
        <v>1</v>
      </c>
    </row>
    <row r="19928" spans="52:54" ht="15.75" customHeight="1">
      <c r="AZ19928" s="138">
        <f t="shared" ca="1" si="302"/>
        <v>236000</v>
      </c>
      <c r="BA19928" s="138">
        <f t="shared" ca="1" si="303"/>
        <v>235999</v>
      </c>
      <c r="BB19928" s="138">
        <f t="shared" ca="1" si="304"/>
        <v>1</v>
      </c>
    </row>
    <row r="19929" spans="52:54" ht="15.75" customHeight="1">
      <c r="AZ19929" s="138">
        <f t="shared" ca="1" si="302"/>
        <v>265000</v>
      </c>
      <c r="BA19929" s="138">
        <f t="shared" ca="1" si="303"/>
        <v>264999</v>
      </c>
      <c r="BB19929" s="138">
        <f t="shared" ca="1" si="304"/>
        <v>1</v>
      </c>
    </row>
    <row r="19930" spans="52:54" ht="15.75" customHeight="1">
      <c r="AZ19930" s="138">
        <f t="shared" ca="1" si="302"/>
        <v>256000</v>
      </c>
      <c r="BA19930" s="138">
        <f t="shared" ca="1" si="303"/>
        <v>255999</v>
      </c>
      <c r="BB19930" s="138">
        <f t="shared" ca="1" si="304"/>
        <v>1</v>
      </c>
    </row>
    <row r="19931" spans="52:54" ht="15.75" customHeight="1">
      <c r="AZ19931" s="138">
        <f t="shared" ca="1" si="302"/>
        <v>204000</v>
      </c>
      <c r="BA19931" s="138">
        <f t="shared" ca="1" si="303"/>
        <v>203999</v>
      </c>
      <c r="BB19931" s="138">
        <f t="shared" ca="1" si="304"/>
        <v>1</v>
      </c>
    </row>
    <row r="19932" spans="52:54" ht="15.75" customHeight="1">
      <c r="AZ19932" s="138">
        <f t="shared" ca="1" si="302"/>
        <v>133000</v>
      </c>
      <c r="BA19932" s="138">
        <f t="shared" ca="1" si="303"/>
        <v>132999</v>
      </c>
      <c r="BB19932" s="138">
        <f t="shared" ca="1" si="304"/>
        <v>1</v>
      </c>
    </row>
    <row r="19933" spans="52:54" ht="15.75" customHeight="1">
      <c r="AZ19933" s="138">
        <f t="shared" ca="1" si="302"/>
        <v>316000</v>
      </c>
      <c r="BA19933" s="138">
        <f t="shared" ca="1" si="303"/>
        <v>315999</v>
      </c>
      <c r="BB19933" s="138">
        <f t="shared" ca="1" si="304"/>
        <v>1</v>
      </c>
    </row>
    <row r="19934" spans="52:54" ht="15.75" customHeight="1">
      <c r="AZ19934" s="138">
        <f t="shared" ca="1" si="302"/>
        <v>271000</v>
      </c>
      <c r="BA19934" s="138">
        <f t="shared" ca="1" si="303"/>
        <v>270999</v>
      </c>
      <c r="BB19934" s="138">
        <f t="shared" ca="1" si="304"/>
        <v>1</v>
      </c>
    </row>
    <row r="19935" spans="52:54" ht="15.75" customHeight="1">
      <c r="AZ19935" s="138">
        <f t="shared" ca="1" si="302"/>
        <v>281000</v>
      </c>
      <c r="BA19935" s="138">
        <f t="shared" ca="1" si="303"/>
        <v>280999</v>
      </c>
      <c r="BB19935" s="138">
        <f t="shared" ca="1" si="304"/>
        <v>1</v>
      </c>
    </row>
    <row r="19936" spans="52:54" ht="15.75" customHeight="1">
      <c r="AZ19936" s="138">
        <f t="shared" ca="1" si="302"/>
        <v>227000</v>
      </c>
      <c r="BA19936" s="138">
        <f t="shared" ca="1" si="303"/>
        <v>226999</v>
      </c>
      <c r="BB19936" s="138">
        <f t="shared" ca="1" si="304"/>
        <v>1</v>
      </c>
    </row>
    <row r="19937" spans="52:54" ht="15.75" customHeight="1">
      <c r="AZ19937" s="138">
        <f t="shared" ca="1" si="302"/>
        <v>272000</v>
      </c>
      <c r="BA19937" s="138">
        <f t="shared" ca="1" si="303"/>
        <v>271999</v>
      </c>
      <c r="BB19937" s="138">
        <f t="shared" ca="1" si="304"/>
        <v>1</v>
      </c>
    </row>
    <row r="19938" spans="52:54" ht="15.75" customHeight="1">
      <c r="AZ19938" s="138">
        <f t="shared" ca="1" si="302"/>
        <v>279000</v>
      </c>
      <c r="BA19938" s="138">
        <f t="shared" ca="1" si="303"/>
        <v>278999</v>
      </c>
      <c r="BB19938" s="138">
        <f t="shared" ca="1" si="304"/>
        <v>1</v>
      </c>
    </row>
    <row r="19939" spans="52:54" ht="15.75" customHeight="1">
      <c r="AZ19939" s="138">
        <f t="shared" ca="1" si="302"/>
        <v>136000</v>
      </c>
      <c r="BA19939" s="138">
        <f t="shared" ca="1" si="303"/>
        <v>135999</v>
      </c>
      <c r="BB19939" s="138">
        <f t="shared" ca="1" si="304"/>
        <v>1</v>
      </c>
    </row>
    <row r="19940" spans="52:54" ht="15.75" customHeight="1">
      <c r="AZ19940" s="138">
        <f t="shared" ca="1" si="302"/>
        <v>100000</v>
      </c>
      <c r="BA19940" s="138">
        <f t="shared" ca="1" si="303"/>
        <v>99999</v>
      </c>
      <c r="BB19940" s="138">
        <f t="shared" ca="1" si="304"/>
        <v>1</v>
      </c>
    </row>
    <row r="19941" spans="52:54" ht="15.75" customHeight="1">
      <c r="AZ19941" s="138">
        <f t="shared" ca="1" si="302"/>
        <v>354000</v>
      </c>
      <c r="BA19941" s="138">
        <f t="shared" ca="1" si="303"/>
        <v>353999</v>
      </c>
      <c r="BB19941" s="138">
        <f t="shared" ca="1" si="304"/>
        <v>1</v>
      </c>
    </row>
    <row r="19942" spans="52:54" ht="15.75" customHeight="1">
      <c r="AZ19942" s="138">
        <f t="shared" ca="1" si="302"/>
        <v>368000</v>
      </c>
      <c r="BA19942" s="138">
        <f t="shared" ca="1" si="303"/>
        <v>367999</v>
      </c>
      <c r="BB19942" s="138">
        <f t="shared" ca="1" si="304"/>
        <v>1</v>
      </c>
    </row>
    <row r="19943" spans="52:54" ht="15.75" customHeight="1">
      <c r="AZ19943" s="138">
        <f t="shared" ca="1" si="302"/>
        <v>246000</v>
      </c>
      <c r="BA19943" s="138">
        <f t="shared" ca="1" si="303"/>
        <v>245999</v>
      </c>
      <c r="BB19943" s="138">
        <f t="shared" ca="1" si="304"/>
        <v>1</v>
      </c>
    </row>
    <row r="19944" spans="52:54" ht="15.75" customHeight="1">
      <c r="AZ19944" s="138">
        <f t="shared" ca="1" si="302"/>
        <v>388000</v>
      </c>
      <c r="BA19944" s="138">
        <f t="shared" ca="1" si="303"/>
        <v>387999</v>
      </c>
      <c r="BB19944" s="138">
        <f t="shared" ca="1" si="304"/>
        <v>1</v>
      </c>
    </row>
    <row r="19945" spans="52:54" ht="15.75" customHeight="1">
      <c r="AZ19945" s="138">
        <f t="shared" ca="1" si="302"/>
        <v>105000</v>
      </c>
      <c r="BA19945" s="138">
        <f t="shared" ca="1" si="303"/>
        <v>104999</v>
      </c>
      <c r="BB19945" s="138">
        <f t="shared" ca="1" si="304"/>
        <v>1</v>
      </c>
    </row>
    <row r="19946" spans="52:54" ht="15.75" customHeight="1">
      <c r="AZ19946" s="138">
        <f t="shared" ca="1" si="302"/>
        <v>117000</v>
      </c>
      <c r="BA19946" s="138">
        <f t="shared" ca="1" si="303"/>
        <v>116999</v>
      </c>
      <c r="BB19946" s="138">
        <f t="shared" ca="1" si="304"/>
        <v>1</v>
      </c>
    </row>
    <row r="19947" spans="52:54" ht="15.75" customHeight="1">
      <c r="AZ19947" s="138">
        <f t="shared" ca="1" si="302"/>
        <v>323000</v>
      </c>
      <c r="BA19947" s="138">
        <f t="shared" ca="1" si="303"/>
        <v>322999</v>
      </c>
      <c r="BB19947" s="138">
        <f t="shared" ca="1" si="304"/>
        <v>1</v>
      </c>
    </row>
    <row r="19948" spans="52:54" ht="15.75" customHeight="1">
      <c r="AZ19948" s="138">
        <f t="shared" ca="1" si="302"/>
        <v>254000</v>
      </c>
      <c r="BA19948" s="138">
        <f t="shared" ca="1" si="303"/>
        <v>253999</v>
      </c>
      <c r="BB19948" s="138">
        <f t="shared" ca="1" si="304"/>
        <v>1</v>
      </c>
    </row>
    <row r="19949" spans="52:54" ht="15.75" customHeight="1">
      <c r="AZ19949" s="138">
        <f t="shared" ca="1" si="302"/>
        <v>251000</v>
      </c>
      <c r="BA19949" s="138">
        <f t="shared" ca="1" si="303"/>
        <v>250999</v>
      </c>
      <c r="BB19949" s="138">
        <f t="shared" ca="1" si="304"/>
        <v>1</v>
      </c>
    </row>
    <row r="19950" spans="52:54" ht="15.75" customHeight="1">
      <c r="AZ19950" s="138">
        <f t="shared" ca="1" si="302"/>
        <v>143000</v>
      </c>
      <c r="BA19950" s="138">
        <f t="shared" ca="1" si="303"/>
        <v>142999</v>
      </c>
      <c r="BB19950" s="138">
        <f t="shared" ca="1" si="304"/>
        <v>1</v>
      </c>
    </row>
    <row r="19951" spans="52:54" ht="15.75" customHeight="1">
      <c r="AZ19951" s="138">
        <f t="shared" ca="1" si="302"/>
        <v>228000</v>
      </c>
      <c r="BA19951" s="138">
        <f t="shared" ca="1" si="303"/>
        <v>227999</v>
      </c>
      <c r="BB19951" s="138">
        <f t="shared" ca="1" si="304"/>
        <v>1</v>
      </c>
    </row>
    <row r="19952" spans="52:54" ht="15.75" customHeight="1">
      <c r="AZ19952" s="138">
        <f t="shared" ca="1" si="302"/>
        <v>398000</v>
      </c>
      <c r="BA19952" s="138">
        <f t="shared" ca="1" si="303"/>
        <v>397999</v>
      </c>
      <c r="BB19952" s="138">
        <f t="shared" ca="1" si="304"/>
        <v>1</v>
      </c>
    </row>
    <row r="19953" spans="52:54" ht="15.75" customHeight="1">
      <c r="AZ19953" s="138">
        <f t="shared" ca="1" si="302"/>
        <v>225000</v>
      </c>
      <c r="BA19953" s="138">
        <f t="shared" ca="1" si="303"/>
        <v>224999</v>
      </c>
      <c r="BB19953" s="138">
        <f t="shared" ca="1" si="304"/>
        <v>1</v>
      </c>
    </row>
    <row r="19954" spans="52:54" ht="15.75" customHeight="1">
      <c r="AZ19954" s="138">
        <f t="shared" ca="1" si="302"/>
        <v>209000</v>
      </c>
      <c r="BA19954" s="138">
        <f t="shared" ca="1" si="303"/>
        <v>208999</v>
      </c>
      <c r="BB19954" s="138">
        <f t="shared" ca="1" si="304"/>
        <v>1</v>
      </c>
    </row>
    <row r="19955" spans="52:54" ht="15.75" customHeight="1">
      <c r="AZ19955" s="138">
        <f t="shared" ca="1" si="302"/>
        <v>158000</v>
      </c>
      <c r="BA19955" s="138">
        <f t="shared" ca="1" si="303"/>
        <v>157999</v>
      </c>
      <c r="BB19955" s="138">
        <f t="shared" ca="1" si="304"/>
        <v>1</v>
      </c>
    </row>
    <row r="19956" spans="52:54" ht="15.75" customHeight="1">
      <c r="AZ19956" s="138">
        <f t="shared" ca="1" si="302"/>
        <v>175000</v>
      </c>
      <c r="BA19956" s="138">
        <f t="shared" ca="1" si="303"/>
        <v>174999</v>
      </c>
      <c r="BB19956" s="138">
        <f t="shared" ca="1" si="304"/>
        <v>1</v>
      </c>
    </row>
    <row r="19957" spans="52:54" ht="15.75" customHeight="1">
      <c r="AZ19957" s="138">
        <f t="shared" ca="1" si="302"/>
        <v>273000</v>
      </c>
      <c r="BA19957" s="138">
        <f t="shared" ca="1" si="303"/>
        <v>272999</v>
      </c>
      <c r="BB19957" s="138">
        <f t="shared" ca="1" si="304"/>
        <v>1</v>
      </c>
    </row>
    <row r="19958" spans="52:54" ht="15.75" customHeight="1">
      <c r="AZ19958" s="138">
        <f t="shared" ca="1" si="302"/>
        <v>271000</v>
      </c>
      <c r="BA19958" s="138">
        <f t="shared" ca="1" si="303"/>
        <v>270999</v>
      </c>
      <c r="BB19958" s="138">
        <f t="shared" ca="1" si="304"/>
        <v>1</v>
      </c>
    </row>
    <row r="19959" spans="52:54" ht="15.75" customHeight="1">
      <c r="AZ19959" s="138">
        <f t="shared" ca="1" si="302"/>
        <v>106000</v>
      </c>
      <c r="BA19959" s="138">
        <f t="shared" ca="1" si="303"/>
        <v>105999</v>
      </c>
      <c r="BB19959" s="138">
        <f t="shared" ca="1" si="304"/>
        <v>1</v>
      </c>
    </row>
    <row r="19960" spans="52:54" ht="15.75" customHeight="1">
      <c r="AZ19960" s="138">
        <f t="shared" ca="1" si="302"/>
        <v>145000</v>
      </c>
      <c r="BA19960" s="138">
        <f t="shared" ca="1" si="303"/>
        <v>144999</v>
      </c>
      <c r="BB19960" s="138">
        <f t="shared" ca="1" si="304"/>
        <v>1</v>
      </c>
    </row>
    <row r="19961" spans="52:54" ht="15.75" customHeight="1">
      <c r="AZ19961" s="138">
        <f t="shared" ca="1" si="302"/>
        <v>184000</v>
      </c>
      <c r="BA19961" s="138">
        <f t="shared" ca="1" si="303"/>
        <v>183999</v>
      </c>
      <c r="BB19961" s="138">
        <f t="shared" ca="1" si="304"/>
        <v>1</v>
      </c>
    </row>
    <row r="19962" spans="52:54" ht="15.75" customHeight="1">
      <c r="AZ19962" s="138">
        <f t="shared" ca="1" si="302"/>
        <v>355000</v>
      </c>
      <c r="BA19962" s="138">
        <f t="shared" ca="1" si="303"/>
        <v>354999</v>
      </c>
      <c r="BB19962" s="138">
        <f t="shared" ca="1" si="304"/>
        <v>1</v>
      </c>
    </row>
    <row r="19963" spans="52:54" ht="15.75" customHeight="1">
      <c r="AZ19963" s="138">
        <f t="shared" ca="1" si="302"/>
        <v>375000</v>
      </c>
      <c r="BA19963" s="138">
        <f t="shared" ca="1" si="303"/>
        <v>374999</v>
      </c>
      <c r="BB19963" s="138">
        <f t="shared" ca="1" si="304"/>
        <v>1</v>
      </c>
    </row>
    <row r="19964" spans="52:54" ht="15.75" customHeight="1">
      <c r="AZ19964" s="138">
        <f t="shared" ca="1" si="302"/>
        <v>395000</v>
      </c>
      <c r="BA19964" s="138">
        <f t="shared" ca="1" si="303"/>
        <v>394999</v>
      </c>
      <c r="BB19964" s="138">
        <f t="shared" ca="1" si="304"/>
        <v>1</v>
      </c>
    </row>
    <row r="19965" spans="52:54" ht="15.75" customHeight="1">
      <c r="AZ19965" s="138">
        <f t="shared" ca="1" si="302"/>
        <v>268000</v>
      </c>
      <c r="BA19965" s="138">
        <f t="shared" ca="1" si="303"/>
        <v>267999</v>
      </c>
      <c r="BB19965" s="138">
        <f t="shared" ca="1" si="304"/>
        <v>1</v>
      </c>
    </row>
    <row r="19966" spans="52:54" ht="15.75" customHeight="1">
      <c r="AZ19966" s="138">
        <f t="shared" ca="1" si="302"/>
        <v>161000</v>
      </c>
      <c r="BA19966" s="138">
        <f t="shared" ca="1" si="303"/>
        <v>160999</v>
      </c>
      <c r="BB19966" s="138">
        <f t="shared" ca="1" si="304"/>
        <v>1</v>
      </c>
    </row>
    <row r="19967" spans="52:54" ht="15.75" customHeight="1">
      <c r="AZ19967" s="138">
        <f t="shared" ca="1" si="302"/>
        <v>293000</v>
      </c>
      <c r="BA19967" s="138">
        <f t="shared" ca="1" si="303"/>
        <v>292999</v>
      </c>
      <c r="BB19967" s="138">
        <f t="shared" ca="1" si="304"/>
        <v>1</v>
      </c>
    </row>
    <row r="19968" spans="52:54" ht="15.75" customHeight="1">
      <c r="AZ19968" s="138">
        <f t="shared" ca="1" si="302"/>
        <v>245000</v>
      </c>
      <c r="BA19968" s="138">
        <f t="shared" ca="1" si="303"/>
        <v>244999</v>
      </c>
      <c r="BB19968" s="138">
        <f t="shared" ca="1" si="304"/>
        <v>1</v>
      </c>
    </row>
    <row r="19969" spans="52:54" ht="15.75" customHeight="1">
      <c r="AZ19969" s="138">
        <f t="shared" ca="1" si="302"/>
        <v>258000</v>
      </c>
      <c r="BA19969" s="138">
        <f t="shared" ca="1" si="303"/>
        <v>257999</v>
      </c>
      <c r="BB19969" s="138">
        <f t="shared" ca="1" si="304"/>
        <v>1</v>
      </c>
    </row>
    <row r="19970" spans="52:54" ht="15.75" customHeight="1">
      <c r="AZ19970" s="138">
        <f t="shared" ca="1" si="302"/>
        <v>317000</v>
      </c>
      <c r="BA19970" s="138">
        <f t="shared" ca="1" si="303"/>
        <v>316999</v>
      </c>
      <c r="BB19970" s="138">
        <f t="shared" ca="1" si="304"/>
        <v>1</v>
      </c>
    </row>
    <row r="19971" spans="52:54" ht="15.75" customHeight="1">
      <c r="AZ19971" s="138">
        <f t="shared" ca="1" si="302"/>
        <v>149000</v>
      </c>
      <c r="BA19971" s="138">
        <f t="shared" ca="1" si="303"/>
        <v>148999</v>
      </c>
      <c r="BB19971" s="138">
        <f t="shared" ca="1" si="304"/>
        <v>1</v>
      </c>
    </row>
    <row r="19972" spans="52:54" ht="15.75" customHeight="1">
      <c r="AZ19972" s="138">
        <f t="shared" ca="1" si="302"/>
        <v>272000</v>
      </c>
      <c r="BA19972" s="138">
        <f t="shared" ca="1" si="303"/>
        <v>271999</v>
      </c>
      <c r="BB19972" s="138">
        <f t="shared" ca="1" si="304"/>
        <v>1</v>
      </c>
    </row>
    <row r="19973" spans="52:54" ht="15.75" customHeight="1">
      <c r="AZ19973" s="138">
        <f t="shared" ca="1" si="302"/>
        <v>248000</v>
      </c>
      <c r="BA19973" s="138">
        <f t="shared" ca="1" si="303"/>
        <v>247999</v>
      </c>
      <c r="BB19973" s="138">
        <f t="shared" ca="1" si="304"/>
        <v>1</v>
      </c>
    </row>
    <row r="19974" spans="52:54" ht="15.75" customHeight="1">
      <c r="AZ19974" s="138">
        <f t="shared" ca="1" si="302"/>
        <v>222000</v>
      </c>
      <c r="BA19974" s="138">
        <f t="shared" ca="1" si="303"/>
        <v>221999</v>
      </c>
      <c r="BB19974" s="138">
        <f t="shared" ca="1" si="304"/>
        <v>1</v>
      </c>
    </row>
    <row r="19975" spans="52:54" ht="15.75" customHeight="1">
      <c r="AZ19975" s="138">
        <f t="shared" ca="1" si="302"/>
        <v>366000</v>
      </c>
      <c r="BA19975" s="138">
        <f t="shared" ca="1" si="303"/>
        <v>365999</v>
      </c>
      <c r="BB19975" s="138">
        <f t="shared" ca="1" si="304"/>
        <v>1</v>
      </c>
    </row>
    <row r="19976" spans="52:54" ht="15.75" customHeight="1">
      <c r="AZ19976" s="138">
        <f t="shared" ca="1" si="302"/>
        <v>202000</v>
      </c>
      <c r="BA19976" s="138">
        <f t="shared" ca="1" si="303"/>
        <v>201999</v>
      </c>
      <c r="BB19976" s="138">
        <f t="shared" ca="1" si="304"/>
        <v>1</v>
      </c>
    </row>
    <row r="19977" spans="52:54" ht="15.75" customHeight="1">
      <c r="AZ19977" s="138">
        <f t="shared" ca="1" si="302"/>
        <v>141000</v>
      </c>
      <c r="BA19977" s="138">
        <f t="shared" ca="1" si="303"/>
        <v>140999</v>
      </c>
      <c r="BB19977" s="138">
        <f t="shared" ca="1" si="304"/>
        <v>1</v>
      </c>
    </row>
    <row r="19978" spans="52:54" ht="15.75" customHeight="1">
      <c r="AZ19978" s="138">
        <f t="shared" ca="1" si="302"/>
        <v>392000</v>
      </c>
      <c r="BA19978" s="138">
        <f t="shared" ca="1" si="303"/>
        <v>391999</v>
      </c>
      <c r="BB19978" s="138">
        <f t="shared" ca="1" si="304"/>
        <v>1</v>
      </c>
    </row>
    <row r="19979" spans="52:54" ht="15.75" customHeight="1">
      <c r="AZ19979" s="138">
        <f t="shared" ca="1" si="302"/>
        <v>331000</v>
      </c>
      <c r="BA19979" s="138">
        <f t="shared" ca="1" si="303"/>
        <v>330999</v>
      </c>
      <c r="BB19979" s="138">
        <f t="shared" ca="1" si="304"/>
        <v>1</v>
      </c>
    </row>
    <row r="19980" spans="52:54" ht="15.75" customHeight="1">
      <c r="AZ19980" s="138">
        <f t="shared" ca="1" si="302"/>
        <v>346000</v>
      </c>
      <c r="BA19980" s="138">
        <f t="shared" ca="1" si="303"/>
        <v>345999</v>
      </c>
      <c r="BB19980" s="138">
        <f t="shared" ca="1" si="304"/>
        <v>1</v>
      </c>
    </row>
    <row r="19981" spans="52:54" ht="15.75" customHeight="1">
      <c r="AZ19981" s="138">
        <f t="shared" ca="1" si="302"/>
        <v>127000</v>
      </c>
      <c r="BA19981" s="138">
        <f t="shared" ca="1" si="303"/>
        <v>126999</v>
      </c>
      <c r="BB19981" s="138">
        <f t="shared" ca="1" si="304"/>
        <v>1</v>
      </c>
    </row>
    <row r="19982" spans="52:54" ht="15.75" customHeight="1">
      <c r="AZ19982" s="138">
        <f t="shared" ca="1" si="302"/>
        <v>113000</v>
      </c>
      <c r="BA19982" s="138">
        <f t="shared" ca="1" si="303"/>
        <v>112999</v>
      </c>
      <c r="BB19982" s="138">
        <f t="shared" ca="1" si="304"/>
        <v>1</v>
      </c>
    </row>
    <row r="19983" spans="52:54" ht="15.75" customHeight="1">
      <c r="AZ19983" s="138">
        <f t="shared" ca="1" si="302"/>
        <v>388000</v>
      </c>
      <c r="BA19983" s="138">
        <f t="shared" ca="1" si="303"/>
        <v>387999</v>
      </c>
      <c r="BB19983" s="138">
        <f t="shared" ca="1" si="304"/>
        <v>1</v>
      </c>
    </row>
    <row r="19984" spans="52:54" ht="15.75" customHeight="1">
      <c r="AZ19984" s="138">
        <f t="shared" ca="1" si="302"/>
        <v>173000</v>
      </c>
      <c r="BA19984" s="138">
        <f t="shared" ca="1" si="303"/>
        <v>172999</v>
      </c>
      <c r="BB19984" s="138">
        <f t="shared" ca="1" si="304"/>
        <v>1</v>
      </c>
    </row>
    <row r="19985" spans="52:54" ht="15.75" customHeight="1">
      <c r="AZ19985" s="138">
        <f t="shared" ca="1" si="302"/>
        <v>134000</v>
      </c>
      <c r="BA19985" s="138">
        <f t="shared" ca="1" si="303"/>
        <v>133999</v>
      </c>
      <c r="BB19985" s="138">
        <f t="shared" ca="1" si="304"/>
        <v>1</v>
      </c>
    </row>
    <row r="19986" spans="52:54" ht="15.75" customHeight="1">
      <c r="AZ19986" s="138">
        <f t="shared" ca="1" si="302"/>
        <v>256000</v>
      </c>
      <c r="BA19986" s="138">
        <f t="shared" ca="1" si="303"/>
        <v>255999</v>
      </c>
      <c r="BB19986" s="138">
        <f t="shared" ca="1" si="304"/>
        <v>1</v>
      </c>
    </row>
    <row r="19987" spans="52:54" ht="15.75" customHeight="1">
      <c r="AZ19987" s="138">
        <f t="shared" ca="1" si="302"/>
        <v>112000</v>
      </c>
      <c r="BA19987" s="138">
        <f t="shared" ca="1" si="303"/>
        <v>111999</v>
      </c>
      <c r="BB19987" s="138">
        <f t="shared" ca="1" si="304"/>
        <v>1</v>
      </c>
    </row>
    <row r="19988" spans="52:54" ht="15.75" customHeight="1">
      <c r="AZ19988" s="138">
        <f t="shared" ca="1" si="302"/>
        <v>174000</v>
      </c>
      <c r="BA19988" s="138">
        <f t="shared" ca="1" si="303"/>
        <v>173999</v>
      </c>
      <c r="BB19988" s="138">
        <f t="shared" ca="1" si="304"/>
        <v>1</v>
      </c>
    </row>
    <row r="19989" spans="52:54" ht="15.75" customHeight="1">
      <c r="AZ19989" s="138">
        <f t="shared" ca="1" si="302"/>
        <v>348000</v>
      </c>
      <c r="BA19989" s="138">
        <f t="shared" ca="1" si="303"/>
        <v>347999</v>
      </c>
      <c r="BB19989" s="138">
        <f t="shared" ca="1" si="304"/>
        <v>1</v>
      </c>
    </row>
    <row r="19990" spans="52:54" ht="15.75" customHeight="1">
      <c r="AZ19990" s="138">
        <f t="shared" ca="1" si="302"/>
        <v>303000</v>
      </c>
      <c r="BA19990" s="138">
        <f t="shared" ca="1" si="303"/>
        <v>302999</v>
      </c>
      <c r="BB19990" s="138">
        <f t="shared" ca="1" si="304"/>
        <v>1</v>
      </c>
    </row>
    <row r="19991" spans="52:54" ht="15.75" customHeight="1">
      <c r="AZ19991" s="138">
        <f t="shared" ca="1" si="302"/>
        <v>133000</v>
      </c>
      <c r="BA19991" s="138">
        <f t="shared" ca="1" si="303"/>
        <v>132999</v>
      </c>
      <c r="BB19991" s="138">
        <f t="shared" ca="1" si="304"/>
        <v>1</v>
      </c>
    </row>
    <row r="19992" spans="52:54" ht="15.75" customHeight="1">
      <c r="AZ19992" s="138">
        <f t="shared" ca="1" si="302"/>
        <v>384000</v>
      </c>
      <c r="BA19992" s="138">
        <f t="shared" ca="1" si="303"/>
        <v>383999</v>
      </c>
      <c r="BB19992" s="138">
        <f t="shared" ca="1" si="304"/>
        <v>1</v>
      </c>
    </row>
    <row r="19993" spans="52:54" ht="15.75" customHeight="1">
      <c r="AZ19993" s="138">
        <f t="shared" ca="1" si="302"/>
        <v>348000</v>
      </c>
      <c r="BA19993" s="138">
        <f t="shared" ca="1" si="303"/>
        <v>347999</v>
      </c>
      <c r="BB19993" s="138">
        <f t="shared" ca="1" si="304"/>
        <v>1</v>
      </c>
    </row>
    <row r="19994" spans="52:54" ht="15.75" customHeight="1">
      <c r="AZ19994" s="138">
        <f t="shared" ca="1" si="302"/>
        <v>174000</v>
      </c>
      <c r="BA19994" s="138">
        <f t="shared" ca="1" si="303"/>
        <v>173999</v>
      </c>
      <c r="BB19994" s="138">
        <f t="shared" ca="1" si="304"/>
        <v>1</v>
      </c>
    </row>
    <row r="19995" spans="52:54" ht="15.75" customHeight="1">
      <c r="AZ19995" s="138">
        <f t="shared" ca="1" si="302"/>
        <v>239000</v>
      </c>
      <c r="BA19995" s="138">
        <f t="shared" ca="1" si="303"/>
        <v>238999</v>
      </c>
      <c r="BB19995" s="138">
        <f t="shared" ca="1" si="304"/>
        <v>1</v>
      </c>
    </row>
    <row r="19996" spans="52:54" ht="15.75" customHeight="1">
      <c r="AZ19996" s="138">
        <f t="shared" ca="1" si="302"/>
        <v>260000</v>
      </c>
      <c r="BA19996" s="138">
        <f t="shared" ca="1" si="303"/>
        <v>259999</v>
      </c>
      <c r="BB19996" s="138">
        <f t="shared" ca="1" si="304"/>
        <v>1</v>
      </c>
    </row>
    <row r="19997" spans="52:54" ht="15.75" customHeight="1">
      <c r="AZ19997" s="138">
        <f t="shared" ca="1" si="302"/>
        <v>136000</v>
      </c>
      <c r="BA19997" s="138">
        <f t="shared" ca="1" si="303"/>
        <v>135999</v>
      </c>
      <c r="BB19997" s="138">
        <f t="shared" ca="1" si="304"/>
        <v>1</v>
      </c>
    </row>
    <row r="19998" spans="52:54" ht="15.75" customHeight="1">
      <c r="AZ19998" s="138">
        <f t="shared" ca="1" si="302"/>
        <v>172000</v>
      </c>
      <c r="BA19998" s="138">
        <f t="shared" ca="1" si="303"/>
        <v>171999</v>
      </c>
      <c r="BB19998" s="138">
        <f t="shared" ca="1" si="304"/>
        <v>1</v>
      </c>
    </row>
    <row r="19999" spans="52:54" ht="15.75" customHeight="1">
      <c r="AZ19999" s="138">
        <f t="shared" ca="1" si="302"/>
        <v>112000</v>
      </c>
      <c r="BA19999" s="138">
        <f t="shared" ca="1" si="303"/>
        <v>111999</v>
      </c>
      <c r="BB19999" s="138">
        <f t="shared" ca="1" si="304"/>
        <v>1</v>
      </c>
    </row>
    <row r="20000" spans="52:54" ht="15.75" customHeight="1">
      <c r="AZ20000" s="138">
        <f t="shared" ca="1" si="302"/>
        <v>254000</v>
      </c>
      <c r="BA20000" s="138">
        <f t="shared" ca="1" si="303"/>
        <v>253999</v>
      </c>
      <c r="BB20000" s="138">
        <f t="shared" ca="1" si="304"/>
        <v>1</v>
      </c>
    </row>
    <row r="20001" spans="52:54" ht="15.75" customHeight="1">
      <c r="AZ20001" s="138">
        <f t="shared" ca="1" si="302"/>
        <v>381000</v>
      </c>
      <c r="BA20001" s="138">
        <f t="shared" ca="1" si="303"/>
        <v>380999</v>
      </c>
      <c r="BB20001" s="138">
        <f t="shared" ca="1" si="304"/>
        <v>1</v>
      </c>
    </row>
    <row r="20002" spans="52:54" ht="15.75" customHeight="1">
      <c r="AZ20002" s="138">
        <f t="shared" ca="1" si="302"/>
        <v>334000</v>
      </c>
      <c r="BA20002" s="138">
        <f t="shared" ca="1" si="303"/>
        <v>333999</v>
      </c>
      <c r="BB20002" s="138">
        <f t="shared" ca="1" si="304"/>
        <v>1</v>
      </c>
    </row>
    <row r="20003" spans="52:54" ht="15.75" customHeight="1">
      <c r="AZ20003" s="138">
        <f t="shared" ca="1" si="302"/>
        <v>205000</v>
      </c>
      <c r="BA20003" s="138">
        <f t="shared" ca="1" si="303"/>
        <v>204999</v>
      </c>
      <c r="BB20003" s="138">
        <f t="shared" ca="1" si="304"/>
        <v>1</v>
      </c>
    </row>
    <row r="20004" spans="52:54" ht="15.75" customHeight="1">
      <c r="AZ20004" s="138">
        <f t="shared" ca="1" si="302"/>
        <v>148000</v>
      </c>
      <c r="BA20004" s="138">
        <f t="shared" ca="1" si="303"/>
        <v>147999</v>
      </c>
      <c r="BB20004" s="138">
        <f t="shared" ca="1" si="304"/>
        <v>1</v>
      </c>
    </row>
    <row r="20005" spans="52:54" ht="15.75" customHeight="1">
      <c r="AZ20005" s="138">
        <f t="shared" ca="1" si="302"/>
        <v>301000</v>
      </c>
      <c r="BA20005" s="138">
        <f t="shared" ca="1" si="303"/>
        <v>300999</v>
      </c>
      <c r="BB20005" s="138">
        <f t="shared" ca="1" si="304"/>
        <v>1</v>
      </c>
    </row>
    <row r="20006" spans="52:54" ht="15.75" customHeight="1">
      <c r="AZ20006" s="138">
        <f t="shared" ca="1" si="302"/>
        <v>300000</v>
      </c>
      <c r="BA20006" s="138">
        <f t="shared" ca="1" si="303"/>
        <v>299999</v>
      </c>
      <c r="BB20006" s="138">
        <f t="shared" ca="1" si="304"/>
        <v>1</v>
      </c>
    </row>
    <row r="20007" spans="52:54" ht="15.75" customHeight="1">
      <c r="AZ20007" s="138">
        <f t="shared" ca="1" si="302"/>
        <v>202000</v>
      </c>
      <c r="BA20007" s="138">
        <f t="shared" ca="1" si="303"/>
        <v>201999</v>
      </c>
      <c r="BB20007" s="138">
        <f t="shared" ca="1" si="304"/>
        <v>1</v>
      </c>
    </row>
    <row r="20008" spans="52:54" ht="15.75" customHeight="1">
      <c r="AZ20008" s="138">
        <f t="shared" ca="1" si="302"/>
        <v>261000</v>
      </c>
      <c r="BA20008" s="138">
        <f t="shared" ca="1" si="303"/>
        <v>260999</v>
      </c>
      <c r="BB20008" s="138">
        <f t="shared" ca="1" si="304"/>
        <v>1</v>
      </c>
    </row>
    <row r="20009" spans="52:54" ht="15.75" customHeight="1">
      <c r="AZ20009" s="138">
        <f t="shared" ca="1" si="302"/>
        <v>334000</v>
      </c>
      <c r="BA20009" s="138">
        <f t="shared" ca="1" si="303"/>
        <v>333999</v>
      </c>
      <c r="BB20009" s="138">
        <f t="shared" ca="1" si="304"/>
        <v>1</v>
      </c>
    </row>
    <row r="20010" spans="52:54" ht="15.75" customHeight="1">
      <c r="AZ20010" s="138">
        <f t="shared" ca="1" si="302"/>
        <v>108000</v>
      </c>
      <c r="BA20010" s="138">
        <f t="shared" ca="1" si="303"/>
        <v>107999</v>
      </c>
      <c r="BB20010" s="138">
        <f t="shared" ca="1" si="304"/>
        <v>1</v>
      </c>
    </row>
    <row r="20011" spans="52:54" ht="15.75" customHeight="1">
      <c r="AZ20011" s="138">
        <f t="shared" ca="1" si="302"/>
        <v>158000</v>
      </c>
      <c r="BA20011" s="138">
        <f t="shared" ca="1" si="303"/>
        <v>157999</v>
      </c>
      <c r="BB20011" s="138">
        <f t="shared" ca="1" si="304"/>
        <v>1</v>
      </c>
    </row>
    <row r="20012" spans="52:54" ht="15.75" customHeight="1">
      <c r="AZ20012" s="138">
        <f t="shared" ca="1" si="302"/>
        <v>145000</v>
      </c>
      <c r="BA20012" s="138">
        <f t="shared" ca="1" si="303"/>
        <v>144999</v>
      </c>
      <c r="BB20012" s="138">
        <f t="shared" ca="1" si="304"/>
        <v>1</v>
      </c>
    </row>
    <row r="20013" spans="52:54" ht="15.75" customHeight="1">
      <c r="AZ20013" s="138">
        <f t="shared" ca="1" si="302"/>
        <v>118000</v>
      </c>
      <c r="BA20013" s="138">
        <f t="shared" ca="1" si="303"/>
        <v>117999</v>
      </c>
      <c r="BB20013" s="138">
        <f t="shared" ca="1" si="304"/>
        <v>1</v>
      </c>
    </row>
    <row r="20014" spans="52:54" ht="15.75" customHeight="1">
      <c r="AZ20014" s="138">
        <f t="shared" ca="1" si="302"/>
        <v>367000</v>
      </c>
      <c r="BA20014" s="138">
        <f t="shared" ca="1" si="303"/>
        <v>366999</v>
      </c>
      <c r="BB20014" s="138">
        <f t="shared" ca="1" si="304"/>
        <v>1</v>
      </c>
    </row>
    <row r="20015" spans="52:54" ht="15.75" customHeight="1">
      <c r="AZ20015" s="138">
        <f t="shared" ca="1" si="302"/>
        <v>365000</v>
      </c>
      <c r="BA20015" s="138">
        <f t="shared" ca="1" si="303"/>
        <v>364999</v>
      </c>
      <c r="BB20015" s="138">
        <f t="shared" ca="1" si="304"/>
        <v>1</v>
      </c>
    </row>
    <row r="20016" spans="52:54" ht="15.75" customHeight="1">
      <c r="AZ20016" s="138">
        <f t="shared" ca="1" si="302"/>
        <v>261000</v>
      </c>
      <c r="BA20016" s="138">
        <f t="shared" ca="1" si="303"/>
        <v>260999</v>
      </c>
      <c r="BB20016" s="138">
        <f t="shared" ca="1" si="304"/>
        <v>1</v>
      </c>
    </row>
    <row r="20017" spans="52:54" ht="15.75" customHeight="1">
      <c r="AZ20017" s="138">
        <f t="shared" ca="1" si="302"/>
        <v>120000</v>
      </c>
      <c r="BA20017" s="138">
        <f t="shared" ca="1" si="303"/>
        <v>119999</v>
      </c>
      <c r="BB20017" s="138">
        <f t="shared" ca="1" si="304"/>
        <v>1</v>
      </c>
    </row>
    <row r="20018" spans="52:54" ht="15.75" customHeight="1">
      <c r="AZ20018" s="138">
        <f t="shared" ca="1" si="302"/>
        <v>355000</v>
      </c>
      <c r="BA20018" s="138">
        <f t="shared" ca="1" si="303"/>
        <v>354999</v>
      </c>
      <c r="BB20018" s="138">
        <f t="shared" ca="1" si="304"/>
        <v>1</v>
      </c>
    </row>
    <row r="20019" spans="52:54" ht="15.75" customHeight="1">
      <c r="AZ20019" s="138">
        <f t="shared" ca="1" si="302"/>
        <v>175000</v>
      </c>
      <c r="BA20019" s="138">
        <f t="shared" ca="1" si="303"/>
        <v>174999</v>
      </c>
      <c r="BB20019" s="138">
        <f t="shared" ca="1" si="304"/>
        <v>1</v>
      </c>
    </row>
    <row r="20020" spans="52:54" ht="15.75" customHeight="1">
      <c r="AZ20020" s="138">
        <f t="shared" ca="1" si="302"/>
        <v>260000</v>
      </c>
      <c r="BA20020" s="138">
        <f t="shared" ca="1" si="303"/>
        <v>259999</v>
      </c>
      <c r="BB20020" s="138">
        <f t="shared" ca="1" si="304"/>
        <v>1</v>
      </c>
    </row>
    <row r="20021" spans="52:54" ht="15.75" customHeight="1">
      <c r="AZ20021" s="138">
        <f t="shared" ca="1" si="302"/>
        <v>202000</v>
      </c>
      <c r="BA20021" s="138">
        <f t="shared" ca="1" si="303"/>
        <v>201999</v>
      </c>
      <c r="BB20021" s="138">
        <f t="shared" ca="1" si="304"/>
        <v>1</v>
      </c>
    </row>
    <row r="20022" spans="52:54" ht="15.75" customHeight="1">
      <c r="AZ20022" s="138">
        <f t="shared" ca="1" si="302"/>
        <v>143000</v>
      </c>
      <c r="BA20022" s="138">
        <f t="shared" ca="1" si="303"/>
        <v>142999</v>
      </c>
      <c r="BB20022" s="138">
        <f t="shared" ca="1" si="304"/>
        <v>1</v>
      </c>
    </row>
    <row r="20023" spans="52:54" ht="15.75" customHeight="1">
      <c r="AZ20023" s="138">
        <f t="shared" ca="1" si="302"/>
        <v>141000</v>
      </c>
      <c r="BA20023" s="138">
        <f t="shared" ca="1" si="303"/>
        <v>140999</v>
      </c>
      <c r="BB20023" s="138">
        <f t="shared" ca="1" si="304"/>
        <v>1</v>
      </c>
    </row>
    <row r="20024" spans="52:54" ht="15.75" customHeight="1">
      <c r="AZ20024" s="138">
        <f t="shared" ca="1" si="302"/>
        <v>169000</v>
      </c>
      <c r="BA20024" s="138">
        <f t="shared" ca="1" si="303"/>
        <v>168999</v>
      </c>
      <c r="BB20024" s="138">
        <f t="shared" ca="1" si="304"/>
        <v>1</v>
      </c>
    </row>
    <row r="20025" spans="52:54" ht="15.75" customHeight="1">
      <c r="AZ20025" s="138">
        <f t="shared" ca="1" si="302"/>
        <v>386000</v>
      </c>
      <c r="BA20025" s="138">
        <f t="shared" ca="1" si="303"/>
        <v>385999</v>
      </c>
      <c r="BB20025" s="138">
        <f t="shared" ca="1" si="304"/>
        <v>1</v>
      </c>
    </row>
    <row r="20026" spans="52:54" ht="15.75" customHeight="1">
      <c r="AZ20026" s="138">
        <f t="shared" ca="1" si="302"/>
        <v>173000</v>
      </c>
      <c r="BA20026" s="138">
        <f t="shared" ca="1" si="303"/>
        <v>172999</v>
      </c>
      <c r="BB20026" s="138">
        <f t="shared" ca="1" si="304"/>
        <v>1</v>
      </c>
    </row>
    <row r="20027" spans="52:54" ht="15.75" customHeight="1">
      <c r="AZ20027" s="138">
        <f t="shared" ca="1" si="302"/>
        <v>310000</v>
      </c>
      <c r="BA20027" s="138">
        <f t="shared" ca="1" si="303"/>
        <v>309999</v>
      </c>
      <c r="BB20027" s="138">
        <f t="shared" ca="1" si="304"/>
        <v>1</v>
      </c>
    </row>
    <row r="20028" spans="52:54" ht="15.75" customHeight="1">
      <c r="AZ20028" s="138">
        <f t="shared" ca="1" si="302"/>
        <v>368000</v>
      </c>
      <c r="BA20028" s="138">
        <f t="shared" ca="1" si="303"/>
        <v>367999</v>
      </c>
      <c r="BB20028" s="138">
        <f t="shared" ca="1" si="304"/>
        <v>1</v>
      </c>
    </row>
    <row r="20029" spans="52:54" ht="15.75" customHeight="1">
      <c r="AZ20029" s="138">
        <f t="shared" ca="1" si="302"/>
        <v>344000</v>
      </c>
      <c r="BA20029" s="138">
        <f t="shared" ca="1" si="303"/>
        <v>343999</v>
      </c>
      <c r="BB20029" s="138">
        <f t="shared" ca="1" si="304"/>
        <v>1</v>
      </c>
    </row>
    <row r="20030" spans="52:54" ht="15.75" customHeight="1">
      <c r="AZ20030" s="138">
        <f t="shared" ca="1" si="302"/>
        <v>102000</v>
      </c>
      <c r="BA20030" s="138">
        <f t="shared" ca="1" si="303"/>
        <v>101999</v>
      </c>
      <c r="BB20030" s="138">
        <f t="shared" ca="1" si="304"/>
        <v>1</v>
      </c>
    </row>
    <row r="20031" spans="52:54" ht="15.75" customHeight="1">
      <c r="AZ20031" s="138">
        <f t="shared" ca="1" si="302"/>
        <v>368000</v>
      </c>
      <c r="BA20031" s="138">
        <f t="shared" ca="1" si="303"/>
        <v>367999</v>
      </c>
      <c r="BB20031" s="138">
        <f t="shared" ca="1" si="304"/>
        <v>1</v>
      </c>
    </row>
    <row r="20032" spans="52:54" ht="15.75" customHeight="1">
      <c r="AZ20032" s="138">
        <f t="shared" ca="1" si="302"/>
        <v>165000</v>
      </c>
      <c r="BA20032" s="138">
        <f t="shared" ca="1" si="303"/>
        <v>164999</v>
      </c>
      <c r="BB20032" s="138">
        <f t="shared" ca="1" si="304"/>
        <v>1</v>
      </c>
    </row>
    <row r="20033" spans="52:54" ht="15.75" customHeight="1">
      <c r="AZ20033" s="138">
        <f t="shared" ca="1" si="302"/>
        <v>184000</v>
      </c>
      <c r="BA20033" s="138">
        <f t="shared" ca="1" si="303"/>
        <v>183999</v>
      </c>
      <c r="BB20033" s="138">
        <f t="shared" ca="1" si="304"/>
        <v>1</v>
      </c>
    </row>
    <row r="20034" spans="52:54" ht="15.75" customHeight="1">
      <c r="AZ20034" s="138">
        <f t="shared" ca="1" si="302"/>
        <v>132000</v>
      </c>
      <c r="BA20034" s="138">
        <f t="shared" ca="1" si="303"/>
        <v>131999</v>
      </c>
      <c r="BB20034" s="138">
        <f t="shared" ca="1" si="304"/>
        <v>1</v>
      </c>
    </row>
    <row r="20035" spans="52:54" ht="15.75" customHeight="1">
      <c r="AZ20035" s="138">
        <f t="shared" ca="1" si="302"/>
        <v>110000</v>
      </c>
      <c r="BA20035" s="138">
        <f t="shared" ca="1" si="303"/>
        <v>109999</v>
      </c>
      <c r="BB20035" s="138">
        <f t="shared" ca="1" si="304"/>
        <v>1</v>
      </c>
    </row>
    <row r="20036" spans="52:54" ht="15.75" customHeight="1">
      <c r="AZ20036" s="138">
        <f t="shared" ca="1" si="302"/>
        <v>123000</v>
      </c>
      <c r="BA20036" s="138">
        <f t="shared" ca="1" si="303"/>
        <v>122999</v>
      </c>
      <c r="BB20036" s="138">
        <f t="shared" ca="1" si="304"/>
        <v>1</v>
      </c>
    </row>
    <row r="20037" spans="52:54" ht="15.75" customHeight="1">
      <c r="AZ20037" s="138">
        <f t="shared" ca="1" si="302"/>
        <v>169000</v>
      </c>
      <c r="BA20037" s="138">
        <f t="shared" ca="1" si="303"/>
        <v>168999</v>
      </c>
      <c r="BB20037" s="138">
        <f t="shared" ca="1" si="304"/>
        <v>1</v>
      </c>
    </row>
    <row r="20038" spans="52:54" ht="15.75" customHeight="1">
      <c r="AZ20038" s="138">
        <f t="shared" ca="1" si="302"/>
        <v>186000</v>
      </c>
      <c r="BA20038" s="138">
        <f t="shared" ca="1" si="303"/>
        <v>185999</v>
      </c>
      <c r="BB20038" s="138">
        <f t="shared" ca="1" si="304"/>
        <v>1</v>
      </c>
    </row>
    <row r="20039" spans="52:54" ht="15.75" customHeight="1">
      <c r="AZ20039" s="138">
        <f t="shared" ca="1" si="302"/>
        <v>106000</v>
      </c>
      <c r="BA20039" s="138">
        <f t="shared" ca="1" si="303"/>
        <v>105999</v>
      </c>
      <c r="BB20039" s="138">
        <f t="shared" ca="1" si="304"/>
        <v>1</v>
      </c>
    </row>
    <row r="20040" spans="52:54" ht="15.75" customHeight="1">
      <c r="AZ20040" s="138">
        <f t="shared" ca="1" si="302"/>
        <v>308000</v>
      </c>
      <c r="BA20040" s="138">
        <f t="shared" ca="1" si="303"/>
        <v>307999</v>
      </c>
      <c r="BB20040" s="138">
        <f t="shared" ca="1" si="304"/>
        <v>1</v>
      </c>
    </row>
    <row r="20041" spans="52:54" ht="15.75" customHeight="1">
      <c r="AZ20041" s="138">
        <f t="shared" ca="1" si="302"/>
        <v>138000</v>
      </c>
      <c r="BA20041" s="138">
        <f t="shared" ca="1" si="303"/>
        <v>137999</v>
      </c>
      <c r="BB20041" s="138">
        <f t="shared" ca="1" si="304"/>
        <v>1</v>
      </c>
    </row>
    <row r="20042" spans="52:54" ht="15.75" customHeight="1">
      <c r="AZ20042" s="138">
        <f t="shared" ca="1" si="302"/>
        <v>209000</v>
      </c>
      <c r="BA20042" s="138">
        <f t="shared" ca="1" si="303"/>
        <v>208999</v>
      </c>
      <c r="BB20042" s="138">
        <f t="shared" ca="1" si="304"/>
        <v>1</v>
      </c>
    </row>
    <row r="20043" spans="52:54" ht="15.75" customHeight="1">
      <c r="AZ20043" s="138">
        <f t="shared" ca="1" si="302"/>
        <v>156000</v>
      </c>
      <c r="BA20043" s="138">
        <f t="shared" ca="1" si="303"/>
        <v>155999</v>
      </c>
      <c r="BB20043" s="138">
        <f t="shared" ca="1" si="304"/>
        <v>1</v>
      </c>
    </row>
    <row r="20044" spans="52:54" ht="15.75" customHeight="1">
      <c r="AZ20044" s="138">
        <f t="shared" ca="1" si="302"/>
        <v>291000</v>
      </c>
      <c r="BA20044" s="138">
        <f t="shared" ca="1" si="303"/>
        <v>290999</v>
      </c>
      <c r="BB20044" s="138">
        <f t="shared" ca="1" si="304"/>
        <v>1</v>
      </c>
    </row>
    <row r="20045" spans="52:54" ht="15.75" customHeight="1">
      <c r="AZ20045" s="138">
        <f t="shared" ca="1" si="302"/>
        <v>211000</v>
      </c>
      <c r="BA20045" s="138">
        <f t="shared" ca="1" si="303"/>
        <v>210999</v>
      </c>
      <c r="BB20045" s="138">
        <f t="shared" ca="1" si="304"/>
        <v>1</v>
      </c>
    </row>
    <row r="20046" spans="52:54" ht="15.75" customHeight="1">
      <c r="AZ20046" s="138">
        <f t="shared" ca="1" si="302"/>
        <v>274000</v>
      </c>
      <c r="BA20046" s="138">
        <f t="shared" ca="1" si="303"/>
        <v>273999</v>
      </c>
      <c r="BB20046" s="138">
        <f t="shared" ca="1" si="304"/>
        <v>1</v>
      </c>
    </row>
    <row r="20047" spans="52:54" ht="15.75" customHeight="1">
      <c r="AZ20047" s="138">
        <f t="shared" ca="1" si="302"/>
        <v>138000</v>
      </c>
      <c r="BA20047" s="138">
        <f t="shared" ca="1" si="303"/>
        <v>137999</v>
      </c>
      <c r="BB20047" s="138">
        <f t="shared" ca="1" si="304"/>
        <v>1</v>
      </c>
    </row>
    <row r="20048" spans="52:54" ht="15.75" customHeight="1">
      <c r="AZ20048" s="138">
        <f t="shared" ca="1" si="302"/>
        <v>285000</v>
      </c>
      <c r="BA20048" s="138">
        <f t="shared" ca="1" si="303"/>
        <v>284999</v>
      </c>
      <c r="BB20048" s="138">
        <f t="shared" ca="1" si="304"/>
        <v>1</v>
      </c>
    </row>
    <row r="20049" spans="52:54" ht="15.75" customHeight="1">
      <c r="AZ20049" s="138">
        <f t="shared" ca="1" si="302"/>
        <v>310000</v>
      </c>
      <c r="BA20049" s="138">
        <f t="shared" ca="1" si="303"/>
        <v>309999</v>
      </c>
      <c r="BB20049" s="138">
        <f t="shared" ca="1" si="304"/>
        <v>1</v>
      </c>
    </row>
    <row r="20050" spans="52:54" ht="15.75" customHeight="1">
      <c r="AZ20050" s="138">
        <f t="shared" ca="1" si="302"/>
        <v>146000</v>
      </c>
      <c r="BA20050" s="138">
        <f t="shared" ca="1" si="303"/>
        <v>145999</v>
      </c>
      <c r="BB20050" s="138">
        <f t="shared" ca="1" si="304"/>
        <v>1</v>
      </c>
    </row>
    <row r="20051" spans="52:54" ht="15.75" customHeight="1">
      <c r="AZ20051" s="138">
        <f t="shared" ca="1" si="302"/>
        <v>110000</v>
      </c>
      <c r="BA20051" s="138">
        <f t="shared" ca="1" si="303"/>
        <v>109999</v>
      </c>
      <c r="BB20051" s="138">
        <f t="shared" ca="1" si="304"/>
        <v>1</v>
      </c>
    </row>
    <row r="20052" spans="52:54" ht="15.75" customHeight="1">
      <c r="AZ20052" s="138">
        <f t="shared" ca="1" si="302"/>
        <v>310000</v>
      </c>
      <c r="BA20052" s="138">
        <f t="shared" ca="1" si="303"/>
        <v>309999</v>
      </c>
      <c r="BB20052" s="138">
        <f t="shared" ca="1" si="304"/>
        <v>1</v>
      </c>
    </row>
    <row r="20053" spans="52:54" ht="15.75" customHeight="1">
      <c r="AZ20053" s="138">
        <f t="shared" ca="1" si="302"/>
        <v>386000</v>
      </c>
      <c r="BA20053" s="138">
        <f t="shared" ca="1" si="303"/>
        <v>385999</v>
      </c>
      <c r="BB20053" s="138">
        <f t="shared" ca="1" si="304"/>
        <v>1</v>
      </c>
    </row>
    <row r="20054" spans="52:54" ht="15.75" customHeight="1">
      <c r="AZ20054" s="138">
        <f t="shared" ca="1" si="302"/>
        <v>172000</v>
      </c>
      <c r="BA20054" s="138">
        <f t="shared" ca="1" si="303"/>
        <v>171999</v>
      </c>
      <c r="BB20054" s="138">
        <f t="shared" ca="1" si="304"/>
        <v>1</v>
      </c>
    </row>
    <row r="20055" spans="52:54" ht="15.75" customHeight="1">
      <c r="AZ20055" s="138">
        <f t="shared" ca="1" si="302"/>
        <v>365000</v>
      </c>
      <c r="BA20055" s="138">
        <f t="shared" ca="1" si="303"/>
        <v>364999</v>
      </c>
      <c r="BB20055" s="138">
        <f t="shared" ca="1" si="304"/>
        <v>1</v>
      </c>
    </row>
    <row r="20056" spans="52:54" ht="15.75" customHeight="1">
      <c r="AZ20056" s="138">
        <f t="shared" ca="1" si="302"/>
        <v>192000</v>
      </c>
      <c r="BA20056" s="138">
        <f t="shared" ca="1" si="303"/>
        <v>191999</v>
      </c>
      <c r="BB20056" s="138">
        <f t="shared" ca="1" si="304"/>
        <v>1</v>
      </c>
    </row>
    <row r="20057" spans="52:54" ht="15.75" customHeight="1">
      <c r="AZ20057" s="138">
        <f t="shared" ca="1" si="302"/>
        <v>184000</v>
      </c>
      <c r="BA20057" s="138">
        <f t="shared" ca="1" si="303"/>
        <v>183999</v>
      </c>
      <c r="BB20057" s="138">
        <f t="shared" ca="1" si="304"/>
        <v>1</v>
      </c>
    </row>
    <row r="20058" spans="52:54" ht="15.75" customHeight="1">
      <c r="AZ20058" s="138">
        <f t="shared" ca="1" si="302"/>
        <v>242000</v>
      </c>
      <c r="BA20058" s="138">
        <f t="shared" ca="1" si="303"/>
        <v>241999</v>
      </c>
      <c r="BB20058" s="138">
        <f t="shared" ca="1" si="304"/>
        <v>1</v>
      </c>
    </row>
    <row r="20059" spans="52:54" ht="15.75" customHeight="1">
      <c r="AZ20059" s="138">
        <f t="shared" ca="1" si="302"/>
        <v>349000</v>
      </c>
      <c r="BA20059" s="138">
        <f t="shared" ca="1" si="303"/>
        <v>348999</v>
      </c>
      <c r="BB20059" s="138">
        <f t="shared" ca="1" si="304"/>
        <v>1</v>
      </c>
    </row>
    <row r="20060" spans="52:54" ht="15.75" customHeight="1">
      <c r="AZ20060" s="138">
        <f t="shared" ca="1" si="302"/>
        <v>386000</v>
      </c>
      <c r="BA20060" s="138">
        <f t="shared" ca="1" si="303"/>
        <v>385999</v>
      </c>
      <c r="BB20060" s="138">
        <f t="shared" ca="1" si="304"/>
        <v>1</v>
      </c>
    </row>
    <row r="20061" spans="52:54" ht="15.75" customHeight="1">
      <c r="AZ20061" s="138">
        <f t="shared" ca="1" si="302"/>
        <v>339000</v>
      </c>
      <c r="BA20061" s="138">
        <f t="shared" ca="1" si="303"/>
        <v>338999</v>
      </c>
      <c r="BB20061" s="138">
        <f t="shared" ca="1" si="304"/>
        <v>1</v>
      </c>
    </row>
    <row r="20062" spans="52:54" ht="15.75" customHeight="1">
      <c r="AZ20062" s="138">
        <f t="shared" ca="1" si="302"/>
        <v>400000</v>
      </c>
      <c r="BA20062" s="138">
        <f t="shared" ca="1" si="303"/>
        <v>399999</v>
      </c>
      <c r="BB20062" s="138">
        <f t="shared" ca="1" si="304"/>
        <v>1</v>
      </c>
    </row>
    <row r="20063" spans="52:54" ht="15.75" customHeight="1">
      <c r="AZ20063" s="138">
        <f t="shared" ca="1" si="302"/>
        <v>229000</v>
      </c>
      <c r="BA20063" s="138">
        <f t="shared" ca="1" si="303"/>
        <v>228999</v>
      </c>
      <c r="BB20063" s="138">
        <f t="shared" ca="1" si="304"/>
        <v>1</v>
      </c>
    </row>
    <row r="20064" spans="52:54" ht="15.75" customHeight="1">
      <c r="AZ20064" s="138">
        <f t="shared" ca="1" si="302"/>
        <v>277000</v>
      </c>
      <c r="BA20064" s="138">
        <f t="shared" ca="1" si="303"/>
        <v>276999</v>
      </c>
      <c r="BB20064" s="138">
        <f t="shared" ca="1" si="304"/>
        <v>1</v>
      </c>
    </row>
    <row r="20065" spans="52:54" ht="15.75" customHeight="1">
      <c r="AZ20065" s="138">
        <f t="shared" ca="1" si="302"/>
        <v>110000</v>
      </c>
      <c r="BA20065" s="138">
        <f t="shared" ca="1" si="303"/>
        <v>109999</v>
      </c>
      <c r="BB20065" s="138">
        <f t="shared" ca="1" si="304"/>
        <v>1</v>
      </c>
    </row>
    <row r="20066" spans="52:54" ht="15.75" customHeight="1">
      <c r="AZ20066" s="138">
        <f t="shared" ca="1" si="302"/>
        <v>190000</v>
      </c>
      <c r="BA20066" s="138">
        <f t="shared" ca="1" si="303"/>
        <v>189999</v>
      </c>
      <c r="BB20066" s="138">
        <f t="shared" ca="1" si="304"/>
        <v>1</v>
      </c>
    </row>
    <row r="20067" spans="52:54" ht="15.75" customHeight="1">
      <c r="AZ20067" s="138">
        <f t="shared" ca="1" si="302"/>
        <v>190000</v>
      </c>
      <c r="BA20067" s="138">
        <f t="shared" ca="1" si="303"/>
        <v>189999</v>
      </c>
      <c r="BB20067" s="138">
        <f t="shared" ca="1" si="304"/>
        <v>1</v>
      </c>
    </row>
    <row r="20068" spans="52:54" ht="15.75" customHeight="1">
      <c r="AZ20068" s="138">
        <f t="shared" ca="1" si="302"/>
        <v>107000</v>
      </c>
      <c r="BA20068" s="138">
        <f t="shared" ca="1" si="303"/>
        <v>106999</v>
      </c>
      <c r="BB20068" s="138">
        <f t="shared" ca="1" si="304"/>
        <v>1</v>
      </c>
    </row>
    <row r="20069" spans="52:54" ht="15.75" customHeight="1">
      <c r="AZ20069" s="138">
        <f t="shared" ca="1" si="302"/>
        <v>367000</v>
      </c>
      <c r="BA20069" s="138">
        <f t="shared" ca="1" si="303"/>
        <v>366999</v>
      </c>
      <c r="BB20069" s="138">
        <f t="shared" ca="1" si="304"/>
        <v>1</v>
      </c>
    </row>
    <row r="20070" spans="52:54" ht="15.75" customHeight="1">
      <c r="AZ20070" s="138">
        <f t="shared" ca="1" si="302"/>
        <v>300000</v>
      </c>
      <c r="BA20070" s="138">
        <f t="shared" ca="1" si="303"/>
        <v>299999</v>
      </c>
      <c r="BB20070" s="138">
        <f t="shared" ca="1" si="304"/>
        <v>1</v>
      </c>
    </row>
    <row r="20071" spans="52:54" ht="15.75" customHeight="1">
      <c r="AZ20071" s="138">
        <f t="shared" ca="1" si="302"/>
        <v>208000</v>
      </c>
      <c r="BA20071" s="138">
        <f t="shared" ca="1" si="303"/>
        <v>207999</v>
      </c>
      <c r="BB20071" s="138">
        <f t="shared" ca="1" si="304"/>
        <v>1</v>
      </c>
    </row>
    <row r="20072" spans="52:54" ht="15.75" customHeight="1">
      <c r="AZ20072" s="138">
        <f t="shared" ca="1" si="302"/>
        <v>292000</v>
      </c>
      <c r="BA20072" s="138">
        <f t="shared" ca="1" si="303"/>
        <v>291999</v>
      </c>
      <c r="BB20072" s="138">
        <f t="shared" ca="1" si="304"/>
        <v>1</v>
      </c>
    </row>
    <row r="20073" spans="52:54" ht="15.75" customHeight="1">
      <c r="AZ20073" s="138">
        <f t="shared" ca="1" si="302"/>
        <v>256000</v>
      </c>
      <c r="BA20073" s="138">
        <f t="shared" ca="1" si="303"/>
        <v>255999</v>
      </c>
      <c r="BB20073" s="138">
        <f t="shared" ca="1" si="304"/>
        <v>1</v>
      </c>
    </row>
    <row r="20074" spans="52:54" ht="15.75" customHeight="1">
      <c r="AZ20074" s="138">
        <f t="shared" ca="1" si="302"/>
        <v>321000</v>
      </c>
      <c r="BA20074" s="138">
        <f t="shared" ca="1" si="303"/>
        <v>320999</v>
      </c>
      <c r="BB20074" s="138">
        <f t="shared" ca="1" si="304"/>
        <v>1</v>
      </c>
    </row>
    <row r="20075" spans="52:54" ht="15.75" customHeight="1">
      <c r="AZ20075" s="138">
        <f t="shared" ca="1" si="302"/>
        <v>320000</v>
      </c>
      <c r="BA20075" s="138">
        <f t="shared" ca="1" si="303"/>
        <v>319999</v>
      </c>
      <c r="BB20075" s="138">
        <f t="shared" ca="1" si="304"/>
        <v>1</v>
      </c>
    </row>
    <row r="20076" spans="52:54" ht="15.75" customHeight="1">
      <c r="AZ20076" s="138">
        <f t="shared" ca="1" si="302"/>
        <v>309000</v>
      </c>
      <c r="BA20076" s="138">
        <f t="shared" ca="1" si="303"/>
        <v>308999</v>
      </c>
      <c r="BB20076" s="138">
        <f t="shared" ca="1" si="304"/>
        <v>1</v>
      </c>
    </row>
    <row r="20077" spans="52:54" ht="15.75" customHeight="1">
      <c r="AZ20077" s="138">
        <f t="shared" ca="1" si="302"/>
        <v>150000</v>
      </c>
      <c r="BA20077" s="138">
        <f t="shared" ca="1" si="303"/>
        <v>149999</v>
      </c>
      <c r="BB20077" s="138">
        <f t="shared" ca="1" si="304"/>
        <v>1</v>
      </c>
    </row>
    <row r="20078" spans="52:54" ht="15.75" customHeight="1">
      <c r="AZ20078" s="138">
        <f t="shared" ca="1" si="302"/>
        <v>277000</v>
      </c>
      <c r="BA20078" s="138">
        <f t="shared" ca="1" si="303"/>
        <v>276999</v>
      </c>
      <c r="BB20078" s="138">
        <f t="shared" ca="1" si="304"/>
        <v>1</v>
      </c>
    </row>
    <row r="20079" spans="52:54" ht="15.75" customHeight="1">
      <c r="AZ20079" s="138">
        <f t="shared" ca="1" si="302"/>
        <v>342000</v>
      </c>
      <c r="BA20079" s="138">
        <f t="shared" ca="1" si="303"/>
        <v>341999</v>
      </c>
      <c r="BB20079" s="138">
        <f t="shared" ca="1" si="304"/>
        <v>1</v>
      </c>
    </row>
    <row r="20080" spans="52:54" ht="15.75" customHeight="1">
      <c r="AZ20080" s="138">
        <f t="shared" ca="1" si="302"/>
        <v>257000</v>
      </c>
      <c r="BA20080" s="138">
        <f t="shared" ca="1" si="303"/>
        <v>256999</v>
      </c>
      <c r="BB20080" s="138">
        <f t="shared" ca="1" si="304"/>
        <v>1</v>
      </c>
    </row>
    <row r="20081" spans="52:54" ht="15.75" customHeight="1">
      <c r="AZ20081" s="138">
        <f t="shared" ca="1" si="302"/>
        <v>364000</v>
      </c>
      <c r="BA20081" s="138">
        <f t="shared" ca="1" si="303"/>
        <v>363999</v>
      </c>
      <c r="BB20081" s="138">
        <f t="shared" ca="1" si="304"/>
        <v>1</v>
      </c>
    </row>
    <row r="20082" spans="52:54" ht="15.75" customHeight="1">
      <c r="AZ20082" s="138">
        <f t="shared" ca="1" si="302"/>
        <v>101000</v>
      </c>
      <c r="BA20082" s="138">
        <f t="shared" ca="1" si="303"/>
        <v>100999</v>
      </c>
      <c r="BB20082" s="138">
        <f t="shared" ca="1" si="304"/>
        <v>1</v>
      </c>
    </row>
    <row r="20083" spans="52:54" ht="15.75" customHeight="1">
      <c r="AZ20083" s="138">
        <f t="shared" ca="1" si="302"/>
        <v>272000</v>
      </c>
      <c r="BA20083" s="138">
        <f t="shared" ca="1" si="303"/>
        <v>271999</v>
      </c>
      <c r="BB20083" s="138">
        <f t="shared" ca="1" si="304"/>
        <v>1</v>
      </c>
    </row>
    <row r="20084" spans="52:54" ht="15.75" customHeight="1">
      <c r="AZ20084" s="138">
        <f t="shared" ca="1" si="302"/>
        <v>283000</v>
      </c>
      <c r="BA20084" s="138">
        <f t="shared" ca="1" si="303"/>
        <v>282999</v>
      </c>
      <c r="BB20084" s="138">
        <f t="shared" ca="1" si="304"/>
        <v>1</v>
      </c>
    </row>
    <row r="20085" spans="52:54" ht="15.75" customHeight="1">
      <c r="AZ20085" s="138">
        <f t="shared" ca="1" si="302"/>
        <v>371000</v>
      </c>
      <c r="BA20085" s="138">
        <f t="shared" ca="1" si="303"/>
        <v>370999</v>
      </c>
      <c r="BB20085" s="138">
        <f t="shared" ca="1" si="304"/>
        <v>1</v>
      </c>
    </row>
    <row r="20086" spans="52:54" ht="15.75" customHeight="1">
      <c r="AZ20086" s="138">
        <f t="shared" ca="1" si="302"/>
        <v>228000</v>
      </c>
      <c r="BA20086" s="138">
        <f t="shared" ca="1" si="303"/>
        <v>227999</v>
      </c>
      <c r="BB20086" s="138">
        <f t="shared" ca="1" si="304"/>
        <v>1</v>
      </c>
    </row>
    <row r="20087" spans="52:54" ht="15.75" customHeight="1">
      <c r="AZ20087" s="138">
        <f t="shared" ca="1" si="302"/>
        <v>272000</v>
      </c>
      <c r="BA20087" s="138">
        <f t="shared" ca="1" si="303"/>
        <v>271999</v>
      </c>
      <c r="BB20087" s="138">
        <f t="shared" ca="1" si="304"/>
        <v>1</v>
      </c>
    </row>
    <row r="20088" spans="52:54" ht="15.75" customHeight="1">
      <c r="AZ20088" s="138">
        <f t="shared" ca="1" si="302"/>
        <v>350000</v>
      </c>
      <c r="BA20088" s="138">
        <f t="shared" ca="1" si="303"/>
        <v>349999</v>
      </c>
      <c r="BB20088" s="138">
        <f t="shared" ca="1" si="304"/>
        <v>1</v>
      </c>
    </row>
    <row r="20089" spans="52:54" ht="15.75" customHeight="1">
      <c r="AZ20089" s="138">
        <f t="shared" ca="1" si="302"/>
        <v>289000</v>
      </c>
      <c r="BA20089" s="138">
        <f t="shared" ca="1" si="303"/>
        <v>288999</v>
      </c>
      <c r="BB20089" s="138">
        <f t="shared" ca="1" si="304"/>
        <v>1</v>
      </c>
    </row>
    <row r="20090" spans="52:54" ht="15.75" customHeight="1">
      <c r="AZ20090" s="138">
        <f t="shared" ca="1" si="302"/>
        <v>215000</v>
      </c>
      <c r="BA20090" s="138">
        <f t="shared" ca="1" si="303"/>
        <v>214999</v>
      </c>
      <c r="BB20090" s="138">
        <f t="shared" ca="1" si="304"/>
        <v>1</v>
      </c>
    </row>
    <row r="20091" spans="52:54" ht="15.75" customHeight="1">
      <c r="AZ20091" s="138">
        <f t="shared" ca="1" si="302"/>
        <v>393000</v>
      </c>
      <c r="BA20091" s="138">
        <f t="shared" ca="1" si="303"/>
        <v>392999</v>
      </c>
      <c r="BB20091" s="138">
        <f t="shared" ca="1" si="304"/>
        <v>1</v>
      </c>
    </row>
    <row r="20092" spans="52:54" ht="15.75" customHeight="1">
      <c r="AZ20092" s="138">
        <f t="shared" ca="1" si="302"/>
        <v>115000</v>
      </c>
      <c r="BA20092" s="138">
        <f t="shared" ca="1" si="303"/>
        <v>114999</v>
      </c>
      <c r="BB20092" s="138">
        <f t="shared" ca="1" si="304"/>
        <v>1</v>
      </c>
    </row>
    <row r="20093" spans="52:54" ht="15.75" customHeight="1">
      <c r="AZ20093" s="138">
        <f t="shared" ca="1" si="302"/>
        <v>399000</v>
      </c>
      <c r="BA20093" s="138">
        <f t="shared" ca="1" si="303"/>
        <v>398999</v>
      </c>
      <c r="BB20093" s="138">
        <f t="shared" ca="1" si="304"/>
        <v>1</v>
      </c>
    </row>
    <row r="20094" spans="52:54" ht="15.75" customHeight="1">
      <c r="AZ20094" s="138">
        <f t="shared" ca="1" si="302"/>
        <v>148000</v>
      </c>
      <c r="BA20094" s="138">
        <f t="shared" ca="1" si="303"/>
        <v>147999</v>
      </c>
      <c r="BB20094" s="138">
        <f t="shared" ca="1" si="304"/>
        <v>1</v>
      </c>
    </row>
    <row r="20095" spans="52:54" ht="15.75" customHeight="1">
      <c r="AZ20095" s="138">
        <f t="shared" ca="1" si="302"/>
        <v>242000</v>
      </c>
      <c r="BA20095" s="138">
        <f t="shared" ca="1" si="303"/>
        <v>241999</v>
      </c>
      <c r="BB20095" s="138">
        <f t="shared" ca="1" si="304"/>
        <v>1</v>
      </c>
    </row>
    <row r="20096" spans="52:54" ht="15.75" customHeight="1">
      <c r="AZ20096" s="138">
        <f t="shared" ca="1" si="302"/>
        <v>196000</v>
      </c>
      <c r="BA20096" s="138">
        <f t="shared" ca="1" si="303"/>
        <v>195999</v>
      </c>
      <c r="BB20096" s="138">
        <f t="shared" ca="1" si="304"/>
        <v>1</v>
      </c>
    </row>
    <row r="20097" spans="52:54" ht="15.75" customHeight="1">
      <c r="AZ20097" s="138">
        <f t="shared" ca="1" si="302"/>
        <v>129000</v>
      </c>
      <c r="BA20097" s="138">
        <f t="shared" ca="1" si="303"/>
        <v>128999</v>
      </c>
      <c r="BB20097" s="138">
        <f t="shared" ca="1" si="304"/>
        <v>1</v>
      </c>
    </row>
    <row r="20098" spans="52:54" ht="15.75" customHeight="1">
      <c r="AZ20098" s="138">
        <f t="shared" ca="1" si="302"/>
        <v>151000</v>
      </c>
      <c r="BA20098" s="138">
        <f t="shared" ca="1" si="303"/>
        <v>150999</v>
      </c>
      <c r="BB20098" s="138">
        <f t="shared" ca="1" si="304"/>
        <v>1</v>
      </c>
    </row>
    <row r="20099" spans="52:54" ht="15.75" customHeight="1">
      <c r="AZ20099" s="138">
        <f t="shared" ca="1" si="302"/>
        <v>385000</v>
      </c>
      <c r="BA20099" s="138">
        <f t="shared" ca="1" si="303"/>
        <v>384999</v>
      </c>
      <c r="BB20099" s="138">
        <f t="shared" ca="1" si="304"/>
        <v>1</v>
      </c>
    </row>
    <row r="20100" spans="52:54" ht="15.75" customHeight="1">
      <c r="AZ20100" s="138">
        <f t="shared" ca="1" si="302"/>
        <v>177000</v>
      </c>
      <c r="BA20100" s="138">
        <f t="shared" ca="1" si="303"/>
        <v>176999</v>
      </c>
      <c r="BB20100" s="138">
        <f t="shared" ca="1" si="304"/>
        <v>1</v>
      </c>
    </row>
    <row r="20101" spans="52:54" ht="15.75" customHeight="1">
      <c r="AZ20101" s="138">
        <f t="shared" ca="1" si="302"/>
        <v>264000</v>
      </c>
      <c r="BA20101" s="138">
        <f t="shared" ca="1" si="303"/>
        <v>263999</v>
      </c>
      <c r="BB20101" s="138">
        <f t="shared" ca="1" si="304"/>
        <v>1</v>
      </c>
    </row>
    <row r="20102" spans="52:54" ht="15.75" customHeight="1">
      <c r="AZ20102" s="138">
        <f t="shared" ca="1" si="302"/>
        <v>396000</v>
      </c>
      <c r="BA20102" s="138">
        <f t="shared" ca="1" si="303"/>
        <v>395999</v>
      </c>
      <c r="BB20102" s="138">
        <f t="shared" ca="1" si="304"/>
        <v>1</v>
      </c>
    </row>
    <row r="20103" spans="52:54" ht="15.75" customHeight="1">
      <c r="AZ20103" s="138">
        <f t="shared" ca="1" si="302"/>
        <v>154000</v>
      </c>
      <c r="BA20103" s="138">
        <f t="shared" ca="1" si="303"/>
        <v>153999</v>
      </c>
      <c r="BB20103" s="138">
        <f t="shared" ca="1" si="304"/>
        <v>1</v>
      </c>
    </row>
    <row r="20104" spans="52:54" ht="15.75" customHeight="1">
      <c r="AZ20104" s="138">
        <f t="shared" ca="1" si="302"/>
        <v>297000</v>
      </c>
      <c r="BA20104" s="138">
        <f t="shared" ca="1" si="303"/>
        <v>296999</v>
      </c>
      <c r="BB20104" s="138">
        <f t="shared" ca="1" si="304"/>
        <v>1</v>
      </c>
    </row>
    <row r="20105" spans="52:54" ht="15.75" customHeight="1">
      <c r="AZ20105" s="138">
        <f t="shared" ca="1" si="302"/>
        <v>366000</v>
      </c>
      <c r="BA20105" s="138">
        <f t="shared" ca="1" si="303"/>
        <v>365999</v>
      </c>
      <c r="BB20105" s="138">
        <f t="shared" ca="1" si="304"/>
        <v>1</v>
      </c>
    </row>
    <row r="20106" spans="52:54" ht="15.75" customHeight="1">
      <c r="AZ20106" s="138">
        <f t="shared" ca="1" si="302"/>
        <v>397000</v>
      </c>
      <c r="BA20106" s="138">
        <f t="shared" ca="1" si="303"/>
        <v>396999</v>
      </c>
      <c r="BB20106" s="138">
        <f t="shared" ca="1" si="304"/>
        <v>1</v>
      </c>
    </row>
    <row r="20107" spans="52:54" ht="15.75" customHeight="1">
      <c r="AZ20107" s="138">
        <f t="shared" ca="1" si="302"/>
        <v>166000</v>
      </c>
      <c r="BA20107" s="138">
        <f t="shared" ca="1" si="303"/>
        <v>165999</v>
      </c>
      <c r="BB20107" s="138">
        <f t="shared" ca="1" si="304"/>
        <v>1</v>
      </c>
    </row>
    <row r="20108" spans="52:54" ht="15.75" customHeight="1">
      <c r="AZ20108" s="138">
        <f t="shared" ca="1" si="302"/>
        <v>304000</v>
      </c>
      <c r="BA20108" s="138">
        <f t="shared" ca="1" si="303"/>
        <v>303999</v>
      </c>
      <c r="BB20108" s="138">
        <f t="shared" ca="1" si="304"/>
        <v>1</v>
      </c>
    </row>
    <row r="20109" spans="52:54" ht="15.75" customHeight="1">
      <c r="AZ20109" s="138">
        <f t="shared" ca="1" si="302"/>
        <v>396000</v>
      </c>
      <c r="BA20109" s="138">
        <f t="shared" ca="1" si="303"/>
        <v>395999</v>
      </c>
      <c r="BB20109" s="138">
        <f t="shared" ca="1" si="304"/>
        <v>1</v>
      </c>
    </row>
    <row r="20110" spans="52:54" ht="15.75" customHeight="1">
      <c r="AZ20110" s="138">
        <f t="shared" ca="1" si="302"/>
        <v>342000</v>
      </c>
      <c r="BA20110" s="138">
        <f t="shared" ca="1" si="303"/>
        <v>341999</v>
      </c>
      <c r="BB20110" s="138">
        <f t="shared" ca="1" si="304"/>
        <v>1</v>
      </c>
    </row>
    <row r="20111" spans="52:54" ht="15.75" customHeight="1">
      <c r="AZ20111" s="138">
        <f t="shared" ca="1" si="302"/>
        <v>149000</v>
      </c>
      <c r="BA20111" s="138">
        <f t="shared" ca="1" si="303"/>
        <v>148999</v>
      </c>
      <c r="BB20111" s="138">
        <f t="shared" ca="1" si="304"/>
        <v>1</v>
      </c>
    </row>
    <row r="20112" spans="52:54" ht="15.75" customHeight="1">
      <c r="AZ20112" s="138">
        <f t="shared" ca="1" si="302"/>
        <v>356000</v>
      </c>
      <c r="BA20112" s="138">
        <f t="shared" ca="1" si="303"/>
        <v>355999</v>
      </c>
      <c r="BB20112" s="138">
        <f t="shared" ca="1" si="304"/>
        <v>1</v>
      </c>
    </row>
    <row r="20113" spans="52:54" ht="15.75" customHeight="1">
      <c r="AZ20113" s="138">
        <f t="shared" ca="1" si="302"/>
        <v>358000</v>
      </c>
      <c r="BA20113" s="138">
        <f t="shared" ca="1" si="303"/>
        <v>357999</v>
      </c>
      <c r="BB20113" s="138">
        <f t="shared" ca="1" si="304"/>
        <v>1</v>
      </c>
    </row>
    <row r="20114" spans="52:54" ht="15.75" customHeight="1">
      <c r="AZ20114" s="138">
        <f t="shared" ca="1" si="302"/>
        <v>284000</v>
      </c>
      <c r="BA20114" s="138">
        <f t="shared" ca="1" si="303"/>
        <v>283999</v>
      </c>
      <c r="BB20114" s="138">
        <f t="shared" ca="1" si="304"/>
        <v>1</v>
      </c>
    </row>
    <row r="20115" spans="52:54" ht="15.75" customHeight="1">
      <c r="AZ20115" s="138">
        <f t="shared" ca="1" si="302"/>
        <v>202000</v>
      </c>
      <c r="BA20115" s="138">
        <f t="shared" ca="1" si="303"/>
        <v>201999</v>
      </c>
      <c r="BB20115" s="138">
        <f t="shared" ca="1" si="304"/>
        <v>1</v>
      </c>
    </row>
    <row r="20116" spans="52:54" ht="15.75" customHeight="1">
      <c r="AZ20116" s="138">
        <f t="shared" ca="1" si="302"/>
        <v>193000</v>
      </c>
      <c r="BA20116" s="138">
        <f t="shared" ca="1" si="303"/>
        <v>192999</v>
      </c>
      <c r="BB20116" s="138">
        <f t="shared" ca="1" si="304"/>
        <v>1</v>
      </c>
    </row>
    <row r="20117" spans="52:54" ht="15.75" customHeight="1">
      <c r="AZ20117" s="138">
        <f t="shared" ca="1" si="302"/>
        <v>226000</v>
      </c>
      <c r="BA20117" s="138">
        <f t="shared" ca="1" si="303"/>
        <v>225999</v>
      </c>
      <c r="BB20117" s="138">
        <f t="shared" ca="1" si="304"/>
        <v>1</v>
      </c>
    </row>
    <row r="20118" spans="52:54" ht="15.75" customHeight="1">
      <c r="AZ20118" s="138">
        <f t="shared" ca="1" si="302"/>
        <v>307000</v>
      </c>
      <c r="BA20118" s="138">
        <f t="shared" ca="1" si="303"/>
        <v>306999</v>
      </c>
      <c r="BB20118" s="138">
        <f t="shared" ca="1" si="304"/>
        <v>1</v>
      </c>
    </row>
    <row r="20119" spans="52:54" ht="15.75" customHeight="1">
      <c r="AZ20119" s="138">
        <f t="shared" ca="1" si="302"/>
        <v>143000</v>
      </c>
      <c r="BA20119" s="138">
        <f t="shared" ca="1" si="303"/>
        <v>142999</v>
      </c>
      <c r="BB20119" s="138">
        <f t="shared" ca="1" si="304"/>
        <v>1</v>
      </c>
    </row>
    <row r="20120" spans="52:54" ht="15.75" customHeight="1">
      <c r="AZ20120" s="138">
        <f t="shared" ca="1" si="302"/>
        <v>184000</v>
      </c>
      <c r="BA20120" s="138">
        <f t="shared" ca="1" si="303"/>
        <v>183999</v>
      </c>
      <c r="BB20120" s="138">
        <f t="shared" ca="1" si="304"/>
        <v>1</v>
      </c>
    </row>
    <row r="20121" spans="52:54" ht="15.75" customHeight="1">
      <c r="AZ20121" s="138">
        <f t="shared" ca="1" si="302"/>
        <v>317000</v>
      </c>
      <c r="BA20121" s="138">
        <f t="shared" ca="1" si="303"/>
        <v>316999</v>
      </c>
      <c r="BB20121" s="138">
        <f t="shared" ca="1" si="304"/>
        <v>1</v>
      </c>
    </row>
    <row r="20122" spans="52:54" ht="15.75" customHeight="1">
      <c r="AZ20122" s="138">
        <f t="shared" ca="1" si="302"/>
        <v>341000</v>
      </c>
      <c r="BA20122" s="138">
        <f t="shared" ca="1" si="303"/>
        <v>340999</v>
      </c>
      <c r="BB20122" s="138">
        <f t="shared" ca="1" si="304"/>
        <v>1</v>
      </c>
    </row>
    <row r="20123" spans="52:54" ht="15.75" customHeight="1">
      <c r="AZ20123" s="138">
        <f t="shared" ca="1" si="302"/>
        <v>180000</v>
      </c>
      <c r="BA20123" s="138">
        <f t="shared" ca="1" si="303"/>
        <v>179999</v>
      </c>
      <c r="BB20123" s="138">
        <f t="shared" ca="1" si="304"/>
        <v>1</v>
      </c>
    </row>
    <row r="20124" spans="52:54" ht="15.75" customHeight="1">
      <c r="AZ20124" s="138">
        <f t="shared" ca="1" si="302"/>
        <v>226000</v>
      </c>
      <c r="BA20124" s="138">
        <f t="shared" ca="1" si="303"/>
        <v>225999</v>
      </c>
      <c r="BB20124" s="138">
        <f t="shared" ca="1" si="304"/>
        <v>1</v>
      </c>
    </row>
    <row r="20125" spans="52:54" ht="15.75" customHeight="1">
      <c r="AZ20125" s="138">
        <f t="shared" ca="1" si="302"/>
        <v>252000</v>
      </c>
      <c r="BA20125" s="138">
        <f t="shared" ca="1" si="303"/>
        <v>251999</v>
      </c>
      <c r="BB20125" s="138">
        <f t="shared" ca="1" si="304"/>
        <v>1</v>
      </c>
    </row>
    <row r="20126" spans="52:54" ht="15.75" customHeight="1">
      <c r="AZ20126" s="138">
        <f t="shared" ca="1" si="302"/>
        <v>360000</v>
      </c>
      <c r="BA20126" s="138">
        <f t="shared" ca="1" si="303"/>
        <v>359999</v>
      </c>
      <c r="BB20126" s="138">
        <f t="shared" ca="1" si="304"/>
        <v>1</v>
      </c>
    </row>
    <row r="20127" spans="52:54" ht="15.75" customHeight="1">
      <c r="AZ20127" s="138">
        <f t="shared" ca="1" si="302"/>
        <v>389000</v>
      </c>
      <c r="BA20127" s="138">
        <f t="shared" ca="1" si="303"/>
        <v>388999</v>
      </c>
      <c r="BB20127" s="138">
        <f t="shared" ca="1" si="304"/>
        <v>1</v>
      </c>
    </row>
    <row r="20128" spans="52:54" ht="15.75" customHeight="1">
      <c r="AZ20128" s="138">
        <f t="shared" ca="1" si="302"/>
        <v>194000</v>
      </c>
      <c r="BA20128" s="138">
        <f t="shared" ca="1" si="303"/>
        <v>193999</v>
      </c>
      <c r="BB20128" s="138">
        <f t="shared" ca="1" si="304"/>
        <v>1</v>
      </c>
    </row>
    <row r="20129" spans="52:54" ht="15.75" customHeight="1">
      <c r="AZ20129" s="138">
        <f t="shared" ca="1" si="302"/>
        <v>199000</v>
      </c>
      <c r="BA20129" s="138">
        <f t="shared" ca="1" si="303"/>
        <v>198999</v>
      </c>
      <c r="BB20129" s="138">
        <f t="shared" ca="1" si="304"/>
        <v>1</v>
      </c>
    </row>
    <row r="20130" spans="52:54" ht="15.75" customHeight="1">
      <c r="AZ20130" s="138">
        <f t="shared" ca="1" si="302"/>
        <v>201000</v>
      </c>
      <c r="BA20130" s="138">
        <f t="shared" ca="1" si="303"/>
        <v>200999</v>
      </c>
      <c r="BB20130" s="138">
        <f t="shared" ca="1" si="304"/>
        <v>1</v>
      </c>
    </row>
    <row r="20131" spans="52:54" ht="15.75" customHeight="1">
      <c r="AZ20131" s="138">
        <f t="shared" ca="1" si="302"/>
        <v>284000</v>
      </c>
      <c r="BA20131" s="138">
        <f t="shared" ca="1" si="303"/>
        <v>283999</v>
      </c>
      <c r="BB20131" s="138">
        <f t="shared" ca="1" si="304"/>
        <v>1</v>
      </c>
    </row>
    <row r="20132" spans="52:54" ht="15.75" customHeight="1">
      <c r="AZ20132" s="138">
        <f t="shared" ca="1" si="302"/>
        <v>281000</v>
      </c>
      <c r="BA20132" s="138">
        <f t="shared" ca="1" si="303"/>
        <v>280999</v>
      </c>
      <c r="BB20132" s="138">
        <f t="shared" ca="1" si="304"/>
        <v>1</v>
      </c>
    </row>
    <row r="20133" spans="52:54" ht="15.75" customHeight="1">
      <c r="AZ20133" s="138">
        <f t="shared" ca="1" si="302"/>
        <v>261000</v>
      </c>
      <c r="BA20133" s="138">
        <f t="shared" ca="1" si="303"/>
        <v>260999</v>
      </c>
      <c r="BB20133" s="138">
        <f t="shared" ca="1" si="304"/>
        <v>1</v>
      </c>
    </row>
    <row r="20134" spans="52:54" ht="15.75" customHeight="1">
      <c r="AZ20134" s="138">
        <f t="shared" ca="1" si="302"/>
        <v>237000</v>
      </c>
      <c r="BA20134" s="138">
        <f t="shared" ca="1" si="303"/>
        <v>236999</v>
      </c>
      <c r="BB20134" s="138">
        <f t="shared" ca="1" si="304"/>
        <v>1</v>
      </c>
    </row>
    <row r="20135" spans="52:54" ht="15.75" customHeight="1">
      <c r="AZ20135" s="138">
        <f t="shared" ca="1" si="302"/>
        <v>338000</v>
      </c>
      <c r="BA20135" s="138">
        <f t="shared" ca="1" si="303"/>
        <v>337999</v>
      </c>
      <c r="BB20135" s="138">
        <f t="shared" ca="1" si="304"/>
        <v>1</v>
      </c>
    </row>
    <row r="20136" spans="52:54" ht="15.75" customHeight="1">
      <c r="AZ20136" s="138">
        <f t="shared" ca="1" si="302"/>
        <v>390000</v>
      </c>
      <c r="BA20136" s="138">
        <f t="shared" ca="1" si="303"/>
        <v>389999</v>
      </c>
      <c r="BB20136" s="138">
        <f t="shared" ca="1" si="304"/>
        <v>1</v>
      </c>
    </row>
    <row r="20137" spans="52:54" ht="15.75" customHeight="1">
      <c r="AZ20137" s="138">
        <f t="shared" ca="1" si="302"/>
        <v>202000</v>
      </c>
      <c r="BA20137" s="138">
        <f t="shared" ca="1" si="303"/>
        <v>201999</v>
      </c>
      <c r="BB20137" s="138">
        <f t="shared" ca="1" si="304"/>
        <v>1</v>
      </c>
    </row>
    <row r="20138" spans="52:54" ht="15.75" customHeight="1">
      <c r="AZ20138" s="138">
        <f t="shared" ca="1" si="302"/>
        <v>109000</v>
      </c>
      <c r="BA20138" s="138">
        <f t="shared" ca="1" si="303"/>
        <v>108999</v>
      </c>
      <c r="BB20138" s="138">
        <f t="shared" ca="1" si="304"/>
        <v>1</v>
      </c>
    </row>
    <row r="20139" spans="52:54" ht="15.75" customHeight="1">
      <c r="AZ20139" s="138">
        <f t="shared" ca="1" si="302"/>
        <v>146000</v>
      </c>
      <c r="BA20139" s="138">
        <f t="shared" ca="1" si="303"/>
        <v>145999</v>
      </c>
      <c r="BB20139" s="138">
        <f t="shared" ca="1" si="304"/>
        <v>1</v>
      </c>
    </row>
    <row r="20140" spans="52:54" ht="15.75" customHeight="1">
      <c r="AZ20140" s="138">
        <f t="shared" ca="1" si="302"/>
        <v>187000</v>
      </c>
      <c r="BA20140" s="138">
        <f t="shared" ca="1" si="303"/>
        <v>186999</v>
      </c>
      <c r="BB20140" s="138">
        <f t="shared" ca="1" si="304"/>
        <v>1</v>
      </c>
    </row>
    <row r="20141" spans="52:54" ht="15.75" customHeight="1">
      <c r="AZ20141" s="138">
        <f t="shared" ca="1" si="302"/>
        <v>144000</v>
      </c>
      <c r="BA20141" s="138">
        <f t="shared" ca="1" si="303"/>
        <v>143999</v>
      </c>
      <c r="BB20141" s="138">
        <f t="shared" ca="1" si="304"/>
        <v>1</v>
      </c>
    </row>
    <row r="20142" spans="52:54" ht="15.75" customHeight="1">
      <c r="AZ20142" s="138">
        <f t="shared" ca="1" si="302"/>
        <v>165000</v>
      </c>
      <c r="BA20142" s="138">
        <f t="shared" ca="1" si="303"/>
        <v>164999</v>
      </c>
      <c r="BB20142" s="138">
        <f t="shared" ca="1" si="304"/>
        <v>1</v>
      </c>
    </row>
    <row r="20143" spans="52:54" ht="15.75" customHeight="1">
      <c r="AZ20143" s="138">
        <f t="shared" ca="1" si="302"/>
        <v>236000</v>
      </c>
      <c r="BA20143" s="138">
        <f t="shared" ca="1" si="303"/>
        <v>235999</v>
      </c>
      <c r="BB20143" s="138">
        <f t="shared" ca="1" si="304"/>
        <v>1</v>
      </c>
    </row>
    <row r="20144" spans="52:54" ht="15.75" customHeight="1">
      <c r="AZ20144" s="138">
        <f t="shared" ca="1" si="302"/>
        <v>157000</v>
      </c>
      <c r="BA20144" s="138">
        <f t="shared" ca="1" si="303"/>
        <v>156999</v>
      </c>
      <c r="BB20144" s="138">
        <f t="shared" ca="1" si="304"/>
        <v>1</v>
      </c>
    </row>
    <row r="20145" spans="52:54" ht="15.75" customHeight="1">
      <c r="AZ20145" s="138">
        <f t="shared" ca="1" si="302"/>
        <v>209000</v>
      </c>
      <c r="BA20145" s="138">
        <f t="shared" ca="1" si="303"/>
        <v>208999</v>
      </c>
      <c r="BB20145" s="138">
        <f t="shared" ca="1" si="304"/>
        <v>1</v>
      </c>
    </row>
    <row r="20146" spans="52:54" ht="15.75" customHeight="1">
      <c r="AZ20146" s="138">
        <f t="shared" ca="1" si="302"/>
        <v>173000</v>
      </c>
      <c r="BA20146" s="138">
        <f t="shared" ca="1" si="303"/>
        <v>172999</v>
      </c>
      <c r="BB20146" s="138">
        <f t="shared" ca="1" si="304"/>
        <v>1</v>
      </c>
    </row>
    <row r="20147" spans="52:54" ht="15.75" customHeight="1">
      <c r="AZ20147" s="138">
        <f t="shared" ca="1" si="302"/>
        <v>171000</v>
      </c>
      <c r="BA20147" s="138">
        <f t="shared" ca="1" si="303"/>
        <v>170999</v>
      </c>
      <c r="BB20147" s="138">
        <f t="shared" ca="1" si="304"/>
        <v>1</v>
      </c>
    </row>
    <row r="20148" spans="52:54" ht="15.75" customHeight="1">
      <c r="AZ20148" s="138">
        <f t="shared" ca="1" si="302"/>
        <v>229000</v>
      </c>
      <c r="BA20148" s="138">
        <f t="shared" ca="1" si="303"/>
        <v>228999</v>
      </c>
      <c r="BB20148" s="138">
        <f t="shared" ca="1" si="304"/>
        <v>1</v>
      </c>
    </row>
    <row r="20149" spans="52:54" ht="15.75" customHeight="1">
      <c r="AZ20149" s="138">
        <f t="shared" ref="AZ20149:AZ20228" ca="1" si="305">RANDBETWEEN(100,400)*1000</f>
        <v>245000</v>
      </c>
      <c r="BA20149" s="138">
        <f t="shared" ref="BA20149:BA20228" ca="1" si="306">+AZ20149-1</f>
        <v>244999</v>
      </c>
      <c r="BB20149" s="138">
        <f t="shared" ref="BB20149:BB20228" ca="1" si="307">+AZ20149-BA20149</f>
        <v>1</v>
      </c>
    </row>
    <row r="20150" spans="52:54" ht="15.75" customHeight="1">
      <c r="AZ20150" s="138">
        <f t="shared" ca="1" si="305"/>
        <v>114000</v>
      </c>
      <c r="BA20150" s="138">
        <f t="shared" ca="1" si="306"/>
        <v>113999</v>
      </c>
      <c r="BB20150" s="138">
        <f t="shared" ca="1" si="307"/>
        <v>1</v>
      </c>
    </row>
    <row r="20151" spans="52:54" ht="15.75" customHeight="1">
      <c r="AZ20151" s="138">
        <f t="shared" ca="1" si="305"/>
        <v>246000</v>
      </c>
      <c r="BA20151" s="138">
        <f t="shared" ca="1" si="306"/>
        <v>245999</v>
      </c>
      <c r="BB20151" s="138">
        <f t="shared" ca="1" si="307"/>
        <v>1</v>
      </c>
    </row>
    <row r="20152" spans="52:54" ht="15.75" customHeight="1">
      <c r="AZ20152" s="138">
        <f t="shared" ca="1" si="305"/>
        <v>199000</v>
      </c>
      <c r="BA20152" s="138">
        <f t="shared" ca="1" si="306"/>
        <v>198999</v>
      </c>
      <c r="BB20152" s="138">
        <f t="shared" ca="1" si="307"/>
        <v>1</v>
      </c>
    </row>
    <row r="20153" spans="52:54" ht="15.75" customHeight="1">
      <c r="AZ20153" s="138">
        <f t="shared" ca="1" si="305"/>
        <v>367000</v>
      </c>
      <c r="BA20153" s="138">
        <f t="shared" ca="1" si="306"/>
        <v>366999</v>
      </c>
      <c r="BB20153" s="138">
        <f t="shared" ca="1" si="307"/>
        <v>1</v>
      </c>
    </row>
    <row r="20154" spans="52:54" ht="15.75" customHeight="1">
      <c r="AZ20154" s="138">
        <f t="shared" ca="1" si="305"/>
        <v>123000</v>
      </c>
      <c r="BA20154" s="138">
        <f t="shared" ca="1" si="306"/>
        <v>122999</v>
      </c>
      <c r="BB20154" s="138">
        <f t="shared" ca="1" si="307"/>
        <v>1</v>
      </c>
    </row>
    <row r="20155" spans="52:54" ht="15.75" customHeight="1">
      <c r="AZ20155" s="138">
        <f t="shared" ca="1" si="305"/>
        <v>263000</v>
      </c>
      <c r="BA20155" s="138">
        <f t="shared" ca="1" si="306"/>
        <v>262999</v>
      </c>
      <c r="BB20155" s="138">
        <f t="shared" ca="1" si="307"/>
        <v>1</v>
      </c>
    </row>
    <row r="20156" spans="52:54" ht="15.75" customHeight="1">
      <c r="AZ20156" s="138">
        <f t="shared" ca="1" si="305"/>
        <v>269000</v>
      </c>
      <c r="BA20156" s="138">
        <f t="shared" ca="1" si="306"/>
        <v>268999</v>
      </c>
      <c r="BB20156" s="138">
        <f t="shared" ca="1" si="307"/>
        <v>1</v>
      </c>
    </row>
    <row r="20157" spans="52:54" ht="15.75" customHeight="1">
      <c r="AZ20157" s="138">
        <f t="shared" ca="1" si="305"/>
        <v>174000</v>
      </c>
      <c r="BA20157" s="138">
        <f t="shared" ca="1" si="306"/>
        <v>173999</v>
      </c>
      <c r="BB20157" s="138">
        <f t="shared" ca="1" si="307"/>
        <v>1</v>
      </c>
    </row>
    <row r="20158" spans="52:54" ht="15.75" customHeight="1">
      <c r="AZ20158" s="138">
        <f t="shared" ca="1" si="305"/>
        <v>258000</v>
      </c>
      <c r="BA20158" s="138">
        <f t="shared" ca="1" si="306"/>
        <v>257999</v>
      </c>
      <c r="BB20158" s="138">
        <f t="shared" ca="1" si="307"/>
        <v>1</v>
      </c>
    </row>
    <row r="20159" spans="52:54" ht="15.75" customHeight="1">
      <c r="AZ20159" s="138">
        <f t="shared" ca="1" si="305"/>
        <v>110000</v>
      </c>
      <c r="BA20159" s="138">
        <f t="shared" ca="1" si="306"/>
        <v>109999</v>
      </c>
      <c r="BB20159" s="138">
        <f t="shared" ca="1" si="307"/>
        <v>1</v>
      </c>
    </row>
    <row r="20160" spans="52:54" ht="15.75" customHeight="1">
      <c r="AZ20160" s="138">
        <f t="shared" ca="1" si="305"/>
        <v>225000</v>
      </c>
      <c r="BA20160" s="138">
        <f t="shared" ca="1" si="306"/>
        <v>224999</v>
      </c>
      <c r="BB20160" s="138">
        <f t="shared" ca="1" si="307"/>
        <v>1</v>
      </c>
    </row>
    <row r="20161" spans="52:54" ht="15.75" customHeight="1">
      <c r="AZ20161" s="138">
        <f t="shared" ca="1" si="305"/>
        <v>278000</v>
      </c>
      <c r="BA20161" s="138">
        <f t="shared" ca="1" si="306"/>
        <v>277999</v>
      </c>
      <c r="BB20161" s="138">
        <f t="shared" ca="1" si="307"/>
        <v>1</v>
      </c>
    </row>
    <row r="20162" spans="52:54" ht="15.75" customHeight="1">
      <c r="AZ20162" s="138">
        <f t="shared" ca="1" si="305"/>
        <v>124000</v>
      </c>
      <c r="BA20162" s="138">
        <f t="shared" ca="1" si="306"/>
        <v>123999</v>
      </c>
      <c r="BB20162" s="138">
        <f t="shared" ca="1" si="307"/>
        <v>1</v>
      </c>
    </row>
    <row r="20163" spans="52:54" ht="15.75" customHeight="1">
      <c r="AZ20163" s="138">
        <f t="shared" ca="1" si="305"/>
        <v>113000</v>
      </c>
      <c r="BA20163" s="138">
        <f t="shared" ca="1" si="306"/>
        <v>112999</v>
      </c>
      <c r="BB20163" s="138">
        <f t="shared" ca="1" si="307"/>
        <v>1</v>
      </c>
    </row>
    <row r="20164" spans="52:54" ht="15.75" customHeight="1">
      <c r="AZ20164" s="138">
        <f t="shared" ca="1" si="305"/>
        <v>364000</v>
      </c>
      <c r="BA20164" s="138">
        <f t="shared" ca="1" si="306"/>
        <v>363999</v>
      </c>
      <c r="BB20164" s="138">
        <f t="shared" ca="1" si="307"/>
        <v>1</v>
      </c>
    </row>
    <row r="20165" spans="52:54" ht="15.75" customHeight="1">
      <c r="AZ20165" s="138">
        <f t="shared" ca="1" si="305"/>
        <v>240000</v>
      </c>
      <c r="BA20165" s="138">
        <f t="shared" ca="1" si="306"/>
        <v>239999</v>
      </c>
      <c r="BB20165" s="138">
        <f t="shared" ca="1" si="307"/>
        <v>1</v>
      </c>
    </row>
    <row r="20166" spans="52:54" ht="15.75" customHeight="1">
      <c r="AZ20166" s="138">
        <f t="shared" ca="1" si="305"/>
        <v>106000</v>
      </c>
      <c r="BA20166" s="138">
        <f t="shared" ca="1" si="306"/>
        <v>105999</v>
      </c>
      <c r="BB20166" s="138">
        <f t="shared" ca="1" si="307"/>
        <v>1</v>
      </c>
    </row>
    <row r="20167" spans="52:54" ht="15.75" customHeight="1">
      <c r="AZ20167" s="138">
        <f t="shared" ca="1" si="305"/>
        <v>230000</v>
      </c>
      <c r="BA20167" s="138">
        <f t="shared" ca="1" si="306"/>
        <v>229999</v>
      </c>
      <c r="BB20167" s="138">
        <f t="shared" ca="1" si="307"/>
        <v>1</v>
      </c>
    </row>
    <row r="20168" spans="52:54" ht="15.75" customHeight="1">
      <c r="AZ20168" s="138">
        <f t="shared" ca="1" si="305"/>
        <v>294000</v>
      </c>
      <c r="BA20168" s="138">
        <f t="shared" ca="1" si="306"/>
        <v>293999</v>
      </c>
      <c r="BB20168" s="138">
        <f t="shared" ca="1" si="307"/>
        <v>1</v>
      </c>
    </row>
    <row r="20169" spans="52:54" ht="15.75" customHeight="1">
      <c r="AZ20169" s="138">
        <f t="shared" ca="1" si="305"/>
        <v>139000</v>
      </c>
      <c r="BA20169" s="138">
        <f t="shared" ca="1" si="306"/>
        <v>138999</v>
      </c>
      <c r="BB20169" s="138">
        <f t="shared" ca="1" si="307"/>
        <v>1</v>
      </c>
    </row>
    <row r="20170" spans="52:54" ht="15.75" customHeight="1">
      <c r="AZ20170" s="138">
        <f t="shared" ca="1" si="305"/>
        <v>233000</v>
      </c>
      <c r="BA20170" s="138">
        <f t="shared" ca="1" si="306"/>
        <v>232999</v>
      </c>
      <c r="BB20170" s="138">
        <f t="shared" ca="1" si="307"/>
        <v>1</v>
      </c>
    </row>
    <row r="20171" spans="52:54" ht="15.75" customHeight="1">
      <c r="AZ20171" s="138">
        <f t="shared" ca="1" si="305"/>
        <v>274000</v>
      </c>
      <c r="BA20171" s="138">
        <f t="shared" ca="1" si="306"/>
        <v>273999</v>
      </c>
      <c r="BB20171" s="138">
        <f t="shared" ca="1" si="307"/>
        <v>1</v>
      </c>
    </row>
    <row r="20172" spans="52:54" ht="15.75" customHeight="1">
      <c r="AZ20172" s="138">
        <f t="shared" ca="1" si="305"/>
        <v>347000</v>
      </c>
      <c r="BA20172" s="138">
        <f t="shared" ca="1" si="306"/>
        <v>346999</v>
      </c>
      <c r="BB20172" s="138">
        <f t="shared" ca="1" si="307"/>
        <v>1</v>
      </c>
    </row>
    <row r="20173" spans="52:54" ht="15.75" customHeight="1">
      <c r="AZ20173" s="138">
        <f t="shared" ca="1" si="305"/>
        <v>389000</v>
      </c>
      <c r="BA20173" s="138">
        <f t="shared" ca="1" si="306"/>
        <v>388999</v>
      </c>
      <c r="BB20173" s="138">
        <f t="shared" ca="1" si="307"/>
        <v>1</v>
      </c>
    </row>
    <row r="20174" spans="52:54" ht="15.75" customHeight="1">
      <c r="AZ20174" s="138">
        <f t="shared" ca="1" si="305"/>
        <v>242000</v>
      </c>
      <c r="BA20174" s="138">
        <f t="shared" ca="1" si="306"/>
        <v>241999</v>
      </c>
      <c r="BB20174" s="138">
        <f t="shared" ca="1" si="307"/>
        <v>1</v>
      </c>
    </row>
    <row r="20175" spans="52:54" ht="15.75" customHeight="1">
      <c r="AZ20175" s="138">
        <f t="shared" ca="1" si="305"/>
        <v>231000</v>
      </c>
      <c r="BA20175" s="138">
        <f t="shared" ca="1" si="306"/>
        <v>230999</v>
      </c>
      <c r="BB20175" s="138">
        <f t="shared" ca="1" si="307"/>
        <v>1</v>
      </c>
    </row>
    <row r="20176" spans="52:54" ht="15.75" customHeight="1">
      <c r="AZ20176" s="138">
        <f t="shared" ca="1" si="305"/>
        <v>152000</v>
      </c>
      <c r="BA20176" s="138">
        <f t="shared" ca="1" si="306"/>
        <v>151999</v>
      </c>
      <c r="BB20176" s="138">
        <f t="shared" ca="1" si="307"/>
        <v>1</v>
      </c>
    </row>
    <row r="20177" spans="52:54" ht="15.75" customHeight="1">
      <c r="AZ20177" s="138">
        <f t="shared" ca="1" si="305"/>
        <v>250000</v>
      </c>
      <c r="BA20177" s="138">
        <f t="shared" ca="1" si="306"/>
        <v>249999</v>
      </c>
      <c r="BB20177" s="138">
        <f t="shared" ca="1" si="307"/>
        <v>1</v>
      </c>
    </row>
    <row r="20178" spans="52:54" ht="15.75" customHeight="1">
      <c r="AZ20178" s="138">
        <f t="shared" ca="1" si="305"/>
        <v>144000</v>
      </c>
      <c r="BA20178" s="138">
        <f t="shared" ca="1" si="306"/>
        <v>143999</v>
      </c>
      <c r="BB20178" s="138">
        <f t="shared" ca="1" si="307"/>
        <v>1</v>
      </c>
    </row>
    <row r="20179" spans="52:54" ht="15.75" customHeight="1">
      <c r="AZ20179" s="138">
        <f t="shared" ca="1" si="305"/>
        <v>368000</v>
      </c>
      <c r="BA20179" s="138">
        <f t="shared" ca="1" si="306"/>
        <v>367999</v>
      </c>
      <c r="BB20179" s="138">
        <f t="shared" ca="1" si="307"/>
        <v>1</v>
      </c>
    </row>
    <row r="20180" spans="52:54" ht="15.75" customHeight="1">
      <c r="AZ20180" s="138">
        <f t="shared" ca="1" si="305"/>
        <v>344000</v>
      </c>
      <c r="BA20180" s="138">
        <f t="shared" ca="1" si="306"/>
        <v>343999</v>
      </c>
      <c r="BB20180" s="138">
        <f t="shared" ca="1" si="307"/>
        <v>1</v>
      </c>
    </row>
    <row r="20181" spans="52:54" ht="15.75" customHeight="1">
      <c r="AZ20181" s="138">
        <f t="shared" ca="1" si="305"/>
        <v>378000</v>
      </c>
      <c r="BA20181" s="138">
        <f t="shared" ca="1" si="306"/>
        <v>377999</v>
      </c>
      <c r="BB20181" s="138">
        <f t="shared" ca="1" si="307"/>
        <v>1</v>
      </c>
    </row>
    <row r="20182" spans="52:54" ht="15.75" customHeight="1">
      <c r="AZ20182" s="138">
        <f t="shared" ca="1" si="305"/>
        <v>171000</v>
      </c>
      <c r="BA20182" s="138">
        <f t="shared" ca="1" si="306"/>
        <v>170999</v>
      </c>
      <c r="BB20182" s="138">
        <f t="shared" ca="1" si="307"/>
        <v>1</v>
      </c>
    </row>
    <row r="20183" spans="52:54" ht="15.75" customHeight="1">
      <c r="AZ20183" s="138">
        <f t="shared" ca="1" si="305"/>
        <v>263000</v>
      </c>
      <c r="BA20183" s="138">
        <f t="shared" ca="1" si="306"/>
        <v>262999</v>
      </c>
      <c r="BB20183" s="138">
        <f t="shared" ca="1" si="307"/>
        <v>1</v>
      </c>
    </row>
    <row r="20184" spans="52:54" ht="15.75" customHeight="1">
      <c r="AZ20184" s="138">
        <f t="shared" ca="1" si="305"/>
        <v>199000</v>
      </c>
      <c r="BA20184" s="138">
        <f t="shared" ca="1" si="306"/>
        <v>198999</v>
      </c>
      <c r="BB20184" s="138">
        <f t="shared" ca="1" si="307"/>
        <v>1</v>
      </c>
    </row>
    <row r="20185" spans="52:54" ht="15.75" customHeight="1">
      <c r="AZ20185" s="138">
        <f t="shared" ca="1" si="305"/>
        <v>320000</v>
      </c>
      <c r="BA20185" s="138">
        <f t="shared" ca="1" si="306"/>
        <v>319999</v>
      </c>
      <c r="BB20185" s="138">
        <f t="shared" ca="1" si="307"/>
        <v>1</v>
      </c>
    </row>
    <row r="20186" spans="52:54" ht="15.75" customHeight="1">
      <c r="AZ20186" s="138">
        <f t="shared" ca="1" si="305"/>
        <v>105000</v>
      </c>
      <c r="BA20186" s="138">
        <f t="shared" ca="1" si="306"/>
        <v>104999</v>
      </c>
      <c r="BB20186" s="138">
        <f t="shared" ca="1" si="307"/>
        <v>1</v>
      </c>
    </row>
    <row r="20187" spans="52:54" ht="15.75" customHeight="1">
      <c r="AZ20187" s="138">
        <f t="shared" ca="1" si="305"/>
        <v>189000</v>
      </c>
      <c r="BA20187" s="138">
        <f t="shared" ca="1" si="306"/>
        <v>188999</v>
      </c>
      <c r="BB20187" s="138">
        <f t="shared" ca="1" si="307"/>
        <v>1</v>
      </c>
    </row>
    <row r="20188" spans="52:54" ht="15.75" customHeight="1">
      <c r="AZ20188" s="138">
        <f t="shared" ca="1" si="305"/>
        <v>147000</v>
      </c>
      <c r="BA20188" s="138">
        <f t="shared" ca="1" si="306"/>
        <v>146999</v>
      </c>
      <c r="BB20188" s="138">
        <f t="shared" ca="1" si="307"/>
        <v>1</v>
      </c>
    </row>
    <row r="20189" spans="52:54" ht="15.75" customHeight="1">
      <c r="AZ20189" s="138">
        <f t="shared" ca="1" si="305"/>
        <v>290000</v>
      </c>
      <c r="BA20189" s="138">
        <f t="shared" ca="1" si="306"/>
        <v>289999</v>
      </c>
      <c r="BB20189" s="138">
        <f t="shared" ca="1" si="307"/>
        <v>1</v>
      </c>
    </row>
    <row r="20190" spans="52:54" ht="15.75" customHeight="1">
      <c r="AZ20190" s="138">
        <f t="shared" ca="1" si="305"/>
        <v>190000</v>
      </c>
      <c r="BA20190" s="138">
        <f t="shared" ca="1" si="306"/>
        <v>189999</v>
      </c>
      <c r="BB20190" s="138">
        <f t="shared" ca="1" si="307"/>
        <v>1</v>
      </c>
    </row>
    <row r="20191" spans="52:54" ht="15.75" customHeight="1">
      <c r="AZ20191" s="138">
        <f t="shared" ca="1" si="305"/>
        <v>220000</v>
      </c>
      <c r="BA20191" s="138">
        <f t="shared" ca="1" si="306"/>
        <v>219999</v>
      </c>
      <c r="BB20191" s="138">
        <f t="shared" ca="1" si="307"/>
        <v>1</v>
      </c>
    </row>
    <row r="20192" spans="52:54" ht="15.75" customHeight="1">
      <c r="AZ20192" s="138">
        <f t="shared" ca="1" si="305"/>
        <v>269000</v>
      </c>
      <c r="BA20192" s="138">
        <f t="shared" ca="1" si="306"/>
        <v>268999</v>
      </c>
      <c r="BB20192" s="138">
        <f t="shared" ca="1" si="307"/>
        <v>1</v>
      </c>
    </row>
    <row r="20193" spans="52:54" ht="15.75" customHeight="1">
      <c r="AZ20193" s="138">
        <f t="shared" ca="1" si="305"/>
        <v>110000</v>
      </c>
      <c r="BA20193" s="138">
        <f t="shared" ca="1" si="306"/>
        <v>109999</v>
      </c>
      <c r="BB20193" s="138">
        <f t="shared" ca="1" si="307"/>
        <v>1</v>
      </c>
    </row>
    <row r="20194" spans="52:54" ht="15.75" customHeight="1">
      <c r="AZ20194" s="138">
        <f t="shared" ca="1" si="305"/>
        <v>114000</v>
      </c>
      <c r="BA20194" s="138">
        <f t="shared" ca="1" si="306"/>
        <v>113999</v>
      </c>
      <c r="BB20194" s="138">
        <f t="shared" ca="1" si="307"/>
        <v>1</v>
      </c>
    </row>
    <row r="20195" spans="52:54" ht="15.75" customHeight="1">
      <c r="AZ20195" s="138">
        <f t="shared" ca="1" si="305"/>
        <v>133000</v>
      </c>
      <c r="BA20195" s="138">
        <f t="shared" ca="1" si="306"/>
        <v>132999</v>
      </c>
      <c r="BB20195" s="138">
        <f t="shared" ca="1" si="307"/>
        <v>1</v>
      </c>
    </row>
    <row r="20196" spans="52:54" ht="15.75" customHeight="1">
      <c r="AZ20196" s="138">
        <f t="shared" ca="1" si="305"/>
        <v>184000</v>
      </c>
      <c r="BA20196" s="138">
        <f t="shared" ca="1" si="306"/>
        <v>183999</v>
      </c>
      <c r="BB20196" s="138">
        <f t="shared" ca="1" si="307"/>
        <v>1</v>
      </c>
    </row>
    <row r="20197" spans="52:54" ht="15.75" customHeight="1">
      <c r="AZ20197" s="138">
        <f t="shared" ca="1" si="305"/>
        <v>363000</v>
      </c>
      <c r="BA20197" s="138">
        <f t="shared" ca="1" si="306"/>
        <v>362999</v>
      </c>
      <c r="BB20197" s="138">
        <f t="shared" ca="1" si="307"/>
        <v>1</v>
      </c>
    </row>
    <row r="20198" spans="52:54" ht="15.75" customHeight="1">
      <c r="AZ20198" s="138">
        <f t="shared" ca="1" si="305"/>
        <v>181000</v>
      </c>
      <c r="BA20198" s="138">
        <f t="shared" ca="1" si="306"/>
        <v>180999</v>
      </c>
      <c r="BB20198" s="138">
        <f t="shared" ca="1" si="307"/>
        <v>1</v>
      </c>
    </row>
    <row r="20199" spans="52:54" ht="15.75" customHeight="1">
      <c r="AZ20199" s="138">
        <f t="shared" ca="1" si="305"/>
        <v>364000</v>
      </c>
      <c r="BA20199" s="138">
        <f t="shared" ca="1" si="306"/>
        <v>363999</v>
      </c>
      <c r="BB20199" s="138">
        <f t="shared" ca="1" si="307"/>
        <v>1</v>
      </c>
    </row>
    <row r="20200" spans="52:54" ht="15.75" customHeight="1">
      <c r="AZ20200" s="138">
        <f t="shared" ca="1" si="305"/>
        <v>220000</v>
      </c>
      <c r="BA20200" s="138">
        <f t="shared" ca="1" si="306"/>
        <v>219999</v>
      </c>
      <c r="BB20200" s="138">
        <f t="shared" ca="1" si="307"/>
        <v>1</v>
      </c>
    </row>
    <row r="20201" spans="52:54" ht="15.75" customHeight="1">
      <c r="AZ20201" s="138">
        <f t="shared" ca="1" si="305"/>
        <v>248000</v>
      </c>
      <c r="BA20201" s="138">
        <f t="shared" ca="1" si="306"/>
        <v>247999</v>
      </c>
      <c r="BB20201" s="138">
        <f t="shared" ca="1" si="307"/>
        <v>1</v>
      </c>
    </row>
    <row r="20202" spans="52:54" ht="15.75" customHeight="1">
      <c r="AZ20202" s="138">
        <f t="shared" ca="1" si="305"/>
        <v>397000</v>
      </c>
      <c r="BA20202" s="138">
        <f t="shared" ca="1" si="306"/>
        <v>396999</v>
      </c>
      <c r="BB20202" s="138">
        <f t="shared" ca="1" si="307"/>
        <v>1</v>
      </c>
    </row>
    <row r="20203" spans="52:54" ht="15.75" customHeight="1">
      <c r="AZ20203" s="138">
        <f t="shared" ca="1" si="305"/>
        <v>162000</v>
      </c>
      <c r="BA20203" s="138">
        <f t="shared" ca="1" si="306"/>
        <v>161999</v>
      </c>
      <c r="BB20203" s="138">
        <f t="shared" ca="1" si="307"/>
        <v>1</v>
      </c>
    </row>
    <row r="20204" spans="52:54" ht="15.75" customHeight="1">
      <c r="AZ20204" s="138">
        <f t="shared" ca="1" si="305"/>
        <v>216000</v>
      </c>
      <c r="BA20204" s="138">
        <f t="shared" ca="1" si="306"/>
        <v>215999</v>
      </c>
      <c r="BB20204" s="138">
        <f t="shared" ca="1" si="307"/>
        <v>1</v>
      </c>
    </row>
    <row r="20205" spans="52:54" ht="15.75" customHeight="1">
      <c r="AZ20205" s="138">
        <f t="shared" ca="1" si="305"/>
        <v>378000</v>
      </c>
      <c r="BA20205" s="138">
        <f t="shared" ca="1" si="306"/>
        <v>377999</v>
      </c>
      <c r="BB20205" s="138">
        <f t="shared" ca="1" si="307"/>
        <v>1</v>
      </c>
    </row>
    <row r="20206" spans="52:54" ht="15.75" customHeight="1">
      <c r="AZ20206" s="138">
        <f t="shared" ca="1" si="305"/>
        <v>141000</v>
      </c>
      <c r="BA20206" s="138">
        <f t="shared" ca="1" si="306"/>
        <v>140999</v>
      </c>
      <c r="BB20206" s="138">
        <f t="shared" ca="1" si="307"/>
        <v>1</v>
      </c>
    </row>
    <row r="20207" spans="52:54" ht="15.75" customHeight="1">
      <c r="AZ20207" s="138">
        <f t="shared" ca="1" si="305"/>
        <v>183000</v>
      </c>
      <c r="BA20207" s="138">
        <f t="shared" ca="1" si="306"/>
        <v>182999</v>
      </c>
      <c r="BB20207" s="138">
        <f t="shared" ca="1" si="307"/>
        <v>1</v>
      </c>
    </row>
    <row r="20208" spans="52:54" ht="15.75" customHeight="1">
      <c r="AZ20208" s="138">
        <f t="shared" ca="1" si="305"/>
        <v>216000</v>
      </c>
      <c r="BA20208" s="138">
        <f t="shared" ca="1" si="306"/>
        <v>215999</v>
      </c>
      <c r="BB20208" s="138">
        <f t="shared" ca="1" si="307"/>
        <v>1</v>
      </c>
    </row>
    <row r="20209" spans="52:54" ht="15.75" customHeight="1">
      <c r="AZ20209" s="138">
        <f t="shared" ca="1" si="305"/>
        <v>266000</v>
      </c>
      <c r="BA20209" s="138">
        <f t="shared" ca="1" si="306"/>
        <v>265999</v>
      </c>
      <c r="BB20209" s="138">
        <f t="shared" ca="1" si="307"/>
        <v>1</v>
      </c>
    </row>
    <row r="20210" spans="52:54" ht="15.75" customHeight="1">
      <c r="AZ20210" s="138">
        <f t="shared" ca="1" si="305"/>
        <v>231000</v>
      </c>
      <c r="BA20210" s="138">
        <f t="shared" ca="1" si="306"/>
        <v>230999</v>
      </c>
      <c r="BB20210" s="138">
        <f t="shared" ca="1" si="307"/>
        <v>1</v>
      </c>
    </row>
    <row r="20211" spans="52:54" ht="15.75" customHeight="1">
      <c r="AZ20211" s="138">
        <f t="shared" ca="1" si="305"/>
        <v>283000</v>
      </c>
      <c r="BA20211" s="138">
        <f t="shared" ca="1" si="306"/>
        <v>282999</v>
      </c>
      <c r="BB20211" s="138">
        <f t="shared" ca="1" si="307"/>
        <v>1</v>
      </c>
    </row>
    <row r="20212" spans="52:54" ht="15.75" customHeight="1">
      <c r="AZ20212" s="138">
        <f t="shared" ca="1" si="305"/>
        <v>298000</v>
      </c>
      <c r="BA20212" s="138">
        <f t="shared" ca="1" si="306"/>
        <v>297999</v>
      </c>
      <c r="BB20212" s="138">
        <f t="shared" ca="1" si="307"/>
        <v>1</v>
      </c>
    </row>
    <row r="20213" spans="52:54" ht="15.75" customHeight="1">
      <c r="AZ20213" s="138">
        <f t="shared" ca="1" si="305"/>
        <v>100000</v>
      </c>
      <c r="BA20213" s="138">
        <f t="shared" ca="1" si="306"/>
        <v>99999</v>
      </c>
      <c r="BB20213" s="138">
        <f t="shared" ca="1" si="307"/>
        <v>1</v>
      </c>
    </row>
    <row r="20214" spans="52:54" ht="15.75" customHeight="1">
      <c r="AZ20214" s="138">
        <f t="shared" ca="1" si="305"/>
        <v>130000</v>
      </c>
      <c r="BA20214" s="138">
        <f t="shared" ca="1" si="306"/>
        <v>129999</v>
      </c>
      <c r="BB20214" s="138">
        <f t="shared" ca="1" si="307"/>
        <v>1</v>
      </c>
    </row>
    <row r="20215" spans="52:54" ht="15.75" customHeight="1">
      <c r="AZ20215" s="138">
        <f t="shared" ca="1" si="305"/>
        <v>189000</v>
      </c>
      <c r="BA20215" s="138">
        <f t="shared" ca="1" si="306"/>
        <v>188999</v>
      </c>
      <c r="BB20215" s="138">
        <f t="shared" ca="1" si="307"/>
        <v>1</v>
      </c>
    </row>
    <row r="20216" spans="52:54" ht="15.75" customHeight="1">
      <c r="AZ20216" s="138">
        <f t="shared" ca="1" si="305"/>
        <v>387000</v>
      </c>
      <c r="BA20216" s="138">
        <f t="shared" ca="1" si="306"/>
        <v>386999</v>
      </c>
      <c r="BB20216" s="138">
        <f t="shared" ca="1" si="307"/>
        <v>1</v>
      </c>
    </row>
    <row r="20217" spans="52:54" ht="15.75" customHeight="1">
      <c r="AZ20217" s="138">
        <f t="shared" ca="1" si="305"/>
        <v>350000</v>
      </c>
      <c r="BA20217" s="138">
        <f t="shared" ca="1" si="306"/>
        <v>349999</v>
      </c>
      <c r="BB20217" s="138">
        <f t="shared" ca="1" si="307"/>
        <v>1</v>
      </c>
    </row>
    <row r="20218" spans="52:54" ht="15.75" customHeight="1">
      <c r="AZ20218" s="138">
        <f t="shared" ca="1" si="305"/>
        <v>169000</v>
      </c>
      <c r="BA20218" s="138">
        <f t="shared" ca="1" si="306"/>
        <v>168999</v>
      </c>
      <c r="BB20218" s="138">
        <f t="shared" ca="1" si="307"/>
        <v>1</v>
      </c>
    </row>
    <row r="20219" spans="52:54" ht="15.75" customHeight="1">
      <c r="AZ20219" s="138">
        <f t="shared" ca="1" si="305"/>
        <v>182000</v>
      </c>
      <c r="BA20219" s="138">
        <f t="shared" ca="1" si="306"/>
        <v>181999</v>
      </c>
      <c r="BB20219" s="138">
        <f t="shared" ca="1" si="307"/>
        <v>1</v>
      </c>
    </row>
    <row r="20220" spans="52:54" ht="15.75" customHeight="1">
      <c r="AZ20220" s="138">
        <f t="shared" ca="1" si="305"/>
        <v>363000</v>
      </c>
      <c r="BA20220" s="138">
        <f t="shared" ca="1" si="306"/>
        <v>362999</v>
      </c>
      <c r="BB20220" s="138">
        <f t="shared" ca="1" si="307"/>
        <v>1</v>
      </c>
    </row>
    <row r="20221" spans="52:54" ht="15.75" customHeight="1">
      <c r="AZ20221" s="138">
        <f t="shared" ca="1" si="305"/>
        <v>385000</v>
      </c>
      <c r="BA20221" s="138">
        <f t="shared" ca="1" si="306"/>
        <v>384999</v>
      </c>
      <c r="BB20221" s="138">
        <f t="shared" ca="1" si="307"/>
        <v>1</v>
      </c>
    </row>
    <row r="20222" spans="52:54" ht="15.75" customHeight="1">
      <c r="AZ20222" s="138">
        <f t="shared" ca="1" si="305"/>
        <v>369000</v>
      </c>
      <c r="BA20222" s="138">
        <f t="shared" ca="1" si="306"/>
        <v>368999</v>
      </c>
      <c r="BB20222" s="138">
        <f t="shared" ca="1" si="307"/>
        <v>1</v>
      </c>
    </row>
    <row r="20223" spans="52:54" ht="15.75" customHeight="1">
      <c r="AZ20223" s="138">
        <f t="shared" ca="1" si="305"/>
        <v>346000</v>
      </c>
      <c r="BA20223" s="138">
        <f t="shared" ca="1" si="306"/>
        <v>345999</v>
      </c>
      <c r="BB20223" s="138">
        <f t="shared" ca="1" si="307"/>
        <v>1</v>
      </c>
    </row>
    <row r="20224" spans="52:54" ht="15.75" customHeight="1">
      <c r="AZ20224" s="138">
        <f t="shared" ca="1" si="305"/>
        <v>333000</v>
      </c>
      <c r="BA20224" s="138">
        <f t="shared" ca="1" si="306"/>
        <v>332999</v>
      </c>
      <c r="BB20224" s="138">
        <f t="shared" ca="1" si="307"/>
        <v>1</v>
      </c>
    </row>
    <row r="20225" spans="52:54" ht="15.75" customHeight="1">
      <c r="AZ20225" s="138">
        <f t="shared" ca="1" si="305"/>
        <v>189000</v>
      </c>
      <c r="BA20225" s="138">
        <f t="shared" ca="1" si="306"/>
        <v>188999</v>
      </c>
      <c r="BB20225" s="138">
        <f t="shared" ca="1" si="307"/>
        <v>1</v>
      </c>
    </row>
    <row r="20226" spans="52:54" ht="15.75" customHeight="1">
      <c r="AZ20226" s="138">
        <f t="shared" ca="1" si="305"/>
        <v>304000</v>
      </c>
      <c r="BA20226" s="138">
        <f t="shared" ca="1" si="306"/>
        <v>303999</v>
      </c>
      <c r="BB20226" s="138">
        <f t="shared" ca="1" si="307"/>
        <v>1</v>
      </c>
    </row>
    <row r="20227" spans="52:54" ht="15.75" customHeight="1">
      <c r="AZ20227" s="138">
        <f t="shared" ca="1" si="305"/>
        <v>120000</v>
      </c>
      <c r="BA20227" s="138">
        <f t="shared" ca="1" si="306"/>
        <v>119999</v>
      </c>
      <c r="BB20227" s="138">
        <f t="shared" ca="1" si="307"/>
        <v>1</v>
      </c>
    </row>
    <row r="20228" spans="52:54" ht="15.75" customHeight="1">
      <c r="AZ20228" s="138">
        <f t="shared" ca="1" si="305"/>
        <v>306000</v>
      </c>
      <c r="BA20228" s="138">
        <f t="shared" ca="1" si="306"/>
        <v>305999</v>
      </c>
      <c r="BB20228" s="138">
        <f t="shared" ca="1" si="307"/>
        <v>1</v>
      </c>
    </row>
    <row r="20229" spans="52:54" ht="15.75" customHeight="1">
      <c r="AZ20229" s="827">
        <f t="shared" ref="AZ20229:BB20229" ca="1" si="308">SUM(AZ4:AZ20228)</f>
        <v>5045673000</v>
      </c>
      <c r="BA20229" s="828">
        <f t="shared" ca="1" si="308"/>
        <v>5045652775</v>
      </c>
      <c r="BB20229" s="828">
        <f t="shared" ca="1" si="308"/>
        <v>20225</v>
      </c>
    </row>
  </sheetData>
  <pageMargins left="0.7" right="0.7" top="0.75" bottom="0.75" header="0" footer="0"/>
  <pageSetup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0"/>
  <sheetViews>
    <sheetView workbookViewId="0"/>
  </sheetViews>
  <sheetFormatPr baseColWidth="10" defaultColWidth="14.42578125" defaultRowHeight="15" customHeight="1"/>
  <cols>
    <col min="1" max="1" width="5.42578125" customWidth="1"/>
    <col min="2" max="2" width="11.42578125" customWidth="1"/>
    <col min="3" max="3" width="13.5703125" customWidth="1"/>
    <col min="4" max="4" width="11.42578125" customWidth="1"/>
    <col min="5" max="5" width="3.140625" customWidth="1"/>
    <col min="6" max="6" width="11.42578125" customWidth="1"/>
    <col min="7" max="7" width="2.140625" customWidth="1"/>
    <col min="8" max="10" width="11.42578125" customWidth="1"/>
    <col min="11" max="11" width="8.140625" customWidth="1"/>
    <col min="12" max="17" width="9.140625" customWidth="1"/>
    <col min="18" max="18" width="11.42578125" customWidth="1"/>
    <col min="19" max="21" width="9.140625" customWidth="1"/>
    <col min="22" max="26" width="10.7109375" customWidth="1"/>
  </cols>
  <sheetData>
    <row r="1" spans="1:26">
      <c r="A1" s="149" t="s">
        <v>1510</v>
      </c>
      <c r="B1" s="149"/>
      <c r="C1" s="149"/>
      <c r="D1" s="149" t="s">
        <v>11</v>
      </c>
      <c r="E1" s="149"/>
      <c r="F1" s="149" t="s">
        <v>1511</v>
      </c>
      <c r="G1" s="138"/>
      <c r="H1" s="138"/>
      <c r="I1" s="138"/>
      <c r="J1" s="138"/>
      <c r="K1" s="138"/>
      <c r="L1" s="138"/>
      <c r="M1" s="138"/>
      <c r="N1" s="138"/>
      <c r="O1" s="138"/>
      <c r="P1" s="138"/>
      <c r="Q1" s="138"/>
      <c r="R1" s="138"/>
      <c r="S1" s="138"/>
      <c r="T1" s="138"/>
      <c r="U1" s="138"/>
      <c r="V1" s="138"/>
      <c r="W1" s="138"/>
      <c r="X1" s="138"/>
      <c r="Y1" s="138"/>
      <c r="Z1" s="138"/>
    </row>
    <row r="2" spans="1:26">
      <c r="A2" s="138"/>
      <c r="B2" s="138"/>
      <c r="C2" s="138"/>
      <c r="D2" s="138"/>
      <c r="E2" s="138"/>
      <c r="F2" s="829">
        <v>0.1</v>
      </c>
      <c r="G2" s="138"/>
      <c r="H2" s="138"/>
      <c r="I2" s="138"/>
      <c r="J2" s="138" t="s">
        <v>1512</v>
      </c>
      <c r="K2" s="138">
        <v>0</v>
      </c>
      <c r="L2" s="138">
        <v>1</v>
      </c>
      <c r="M2" s="138">
        <f t="shared" ref="M2:U2" si="0">+L2+1</f>
        <v>2</v>
      </c>
      <c r="N2" s="138">
        <f t="shared" si="0"/>
        <v>3</v>
      </c>
      <c r="O2" s="138">
        <f t="shared" si="0"/>
        <v>4</v>
      </c>
      <c r="P2" s="138">
        <f t="shared" si="0"/>
        <v>5</v>
      </c>
      <c r="Q2" s="138">
        <f t="shared" si="0"/>
        <v>6</v>
      </c>
      <c r="R2" s="138">
        <f t="shared" si="0"/>
        <v>7</v>
      </c>
      <c r="S2" s="138">
        <f t="shared" si="0"/>
        <v>8</v>
      </c>
      <c r="T2" s="138">
        <f t="shared" si="0"/>
        <v>9</v>
      </c>
      <c r="U2" s="138">
        <f t="shared" si="0"/>
        <v>10</v>
      </c>
      <c r="V2" s="138"/>
      <c r="W2" s="138"/>
      <c r="X2" s="138"/>
      <c r="Y2" s="138"/>
      <c r="Z2" s="138"/>
    </row>
    <row r="3" spans="1:26">
      <c r="A3" s="138"/>
      <c r="B3" s="138" t="s">
        <v>1513</v>
      </c>
      <c r="C3" s="138"/>
      <c r="D3" s="138">
        <v>1000000</v>
      </c>
      <c r="E3" s="138"/>
      <c r="F3" s="138">
        <v>1000000</v>
      </c>
      <c r="G3" s="138"/>
      <c r="H3" s="138"/>
      <c r="I3" s="138"/>
      <c r="J3" s="138"/>
      <c r="K3" s="138"/>
      <c r="L3" s="138"/>
      <c r="M3" s="138"/>
      <c r="N3" s="138"/>
      <c r="O3" s="138"/>
      <c r="P3" s="138"/>
      <c r="Q3" s="138"/>
      <c r="R3" s="138"/>
      <c r="S3" s="138"/>
      <c r="T3" s="138"/>
      <c r="U3" s="138"/>
      <c r="V3" s="138"/>
      <c r="W3" s="138"/>
      <c r="X3" s="138"/>
      <c r="Y3" s="138"/>
      <c r="Z3" s="138"/>
    </row>
    <row r="4" spans="1:26">
      <c r="A4" s="138"/>
      <c r="B4" s="138" t="s">
        <v>1514</v>
      </c>
      <c r="C4" s="138"/>
      <c r="D4" s="138">
        <v>40000</v>
      </c>
      <c r="E4" s="138"/>
      <c r="F4" s="138">
        <v>40000</v>
      </c>
      <c r="G4" s="138"/>
      <c r="H4" s="138"/>
      <c r="I4" s="138"/>
      <c r="J4" s="138" t="s">
        <v>1515</v>
      </c>
      <c r="K4" s="830">
        <f>-D7</f>
        <v>85000</v>
      </c>
      <c r="L4" s="830"/>
      <c r="M4" s="830"/>
      <c r="N4" s="830"/>
      <c r="O4" s="830"/>
      <c r="P4" s="830"/>
      <c r="Q4" s="830"/>
      <c r="R4" s="830"/>
      <c r="S4" s="830"/>
      <c r="T4" s="830"/>
      <c r="U4" s="830"/>
      <c r="V4" s="138"/>
      <c r="W4" s="138"/>
      <c r="X4" s="138"/>
      <c r="Y4" s="138"/>
      <c r="Z4" s="138"/>
    </row>
    <row r="5" spans="1:26">
      <c r="A5" s="138"/>
      <c r="B5" s="138" t="s">
        <v>1516</v>
      </c>
      <c r="C5" s="138"/>
      <c r="D5" s="138">
        <v>60000</v>
      </c>
      <c r="E5" s="138"/>
      <c r="F5" s="138">
        <v>0</v>
      </c>
      <c r="G5" s="138"/>
      <c r="H5" s="138"/>
      <c r="I5" s="138"/>
      <c r="J5" s="138" t="s">
        <v>1517</v>
      </c>
      <c r="K5" s="830">
        <f>-D6</f>
        <v>-90000</v>
      </c>
      <c r="L5" s="830"/>
      <c r="M5" s="830"/>
      <c r="N5" s="830"/>
      <c r="O5" s="830"/>
      <c r="P5" s="830"/>
      <c r="Q5" s="830"/>
      <c r="R5" s="830"/>
      <c r="S5" s="830"/>
      <c r="T5" s="830"/>
      <c r="U5" s="830"/>
      <c r="V5" s="138"/>
      <c r="W5" s="138"/>
      <c r="X5" s="138"/>
      <c r="Y5" s="138"/>
      <c r="Z5" s="138"/>
    </row>
    <row r="6" spans="1:26">
      <c r="A6" s="138"/>
      <c r="B6" s="138" t="s">
        <v>1518</v>
      </c>
      <c r="C6" s="138"/>
      <c r="D6" s="138">
        <v>90000</v>
      </c>
      <c r="E6" s="138"/>
      <c r="F6" s="138">
        <v>0</v>
      </c>
      <c r="G6" s="138"/>
      <c r="H6" s="138"/>
      <c r="I6" s="138"/>
      <c r="J6" s="138" t="s">
        <v>1519</v>
      </c>
      <c r="K6" s="830"/>
      <c r="L6" s="830">
        <f>+H18</f>
        <v>138125</v>
      </c>
      <c r="M6" s="830">
        <f t="shared" ref="M6:S6" si="1">+L6</f>
        <v>138125</v>
      </c>
      <c r="N6" s="830">
        <f t="shared" si="1"/>
        <v>138125</v>
      </c>
      <c r="O6" s="830">
        <f t="shared" si="1"/>
        <v>138125</v>
      </c>
      <c r="P6" s="830">
        <f t="shared" si="1"/>
        <v>138125</v>
      </c>
      <c r="Q6" s="830">
        <f t="shared" si="1"/>
        <v>138125</v>
      </c>
      <c r="R6" s="830">
        <f t="shared" si="1"/>
        <v>138125</v>
      </c>
      <c r="S6" s="830">
        <f t="shared" si="1"/>
        <v>138125</v>
      </c>
      <c r="T6" s="830"/>
      <c r="U6" s="830"/>
      <c r="V6" s="138"/>
      <c r="W6" s="138"/>
      <c r="X6" s="138"/>
      <c r="Y6" s="138"/>
      <c r="Z6" s="138"/>
    </row>
    <row r="7" spans="1:26">
      <c r="A7" s="138"/>
      <c r="B7" s="138" t="s">
        <v>1520</v>
      </c>
      <c r="C7" s="138"/>
      <c r="D7" s="138">
        <v>-85000</v>
      </c>
      <c r="E7" s="138"/>
      <c r="F7" s="138">
        <v>0</v>
      </c>
      <c r="G7" s="138"/>
      <c r="H7" s="138"/>
      <c r="I7" s="138"/>
      <c r="J7" s="138" t="s">
        <v>1521</v>
      </c>
      <c r="K7" s="830"/>
      <c r="L7" s="830">
        <f>-I18</f>
        <v>-104000</v>
      </c>
      <c r="M7" s="830">
        <f t="shared" ref="M7:U7" si="2">+L7</f>
        <v>-104000</v>
      </c>
      <c r="N7" s="830">
        <f t="shared" si="2"/>
        <v>-104000</v>
      </c>
      <c r="O7" s="830">
        <f t="shared" si="2"/>
        <v>-104000</v>
      </c>
      <c r="P7" s="830">
        <f t="shared" si="2"/>
        <v>-104000</v>
      </c>
      <c r="Q7" s="830">
        <f t="shared" si="2"/>
        <v>-104000</v>
      </c>
      <c r="R7" s="830">
        <f t="shared" si="2"/>
        <v>-104000</v>
      </c>
      <c r="S7" s="830">
        <f t="shared" si="2"/>
        <v>-104000</v>
      </c>
      <c r="T7" s="830">
        <f t="shared" si="2"/>
        <v>-104000</v>
      </c>
      <c r="U7" s="830">
        <f t="shared" si="2"/>
        <v>-104000</v>
      </c>
      <c r="V7" s="138"/>
      <c r="W7" s="138"/>
      <c r="X7" s="138"/>
      <c r="Y7" s="138"/>
      <c r="Z7" s="138"/>
    </row>
    <row r="8" spans="1:26">
      <c r="A8" s="138"/>
      <c r="B8" s="138"/>
      <c r="C8" s="138"/>
      <c r="D8" s="149">
        <f>SUM(D3:D7)</f>
        <v>1105000</v>
      </c>
      <c r="E8" s="149"/>
      <c r="F8" s="149">
        <f>SUM(F3:F7)</f>
        <v>1040000</v>
      </c>
      <c r="G8" s="138"/>
      <c r="H8" s="138"/>
      <c r="I8" s="138"/>
      <c r="J8" s="138" t="s">
        <v>1522</v>
      </c>
      <c r="K8" s="830"/>
      <c r="L8" s="830">
        <f>-D5/8</f>
        <v>-7500</v>
      </c>
      <c r="M8" s="830">
        <f t="shared" ref="M8:S8" si="3">+L8</f>
        <v>-7500</v>
      </c>
      <c r="N8" s="830">
        <f t="shared" si="3"/>
        <v>-7500</v>
      </c>
      <c r="O8" s="830">
        <f t="shared" si="3"/>
        <v>-7500</v>
      </c>
      <c r="P8" s="830">
        <f t="shared" si="3"/>
        <v>-7500</v>
      </c>
      <c r="Q8" s="830">
        <f t="shared" si="3"/>
        <v>-7500</v>
      </c>
      <c r="R8" s="830">
        <f t="shared" si="3"/>
        <v>-7500</v>
      </c>
      <c r="S8" s="830">
        <f t="shared" si="3"/>
        <v>-7500</v>
      </c>
      <c r="T8" s="830"/>
      <c r="U8" s="830"/>
      <c r="V8" s="138"/>
      <c r="W8" s="138"/>
      <c r="X8" s="138"/>
      <c r="Y8" s="138"/>
      <c r="Z8" s="138"/>
    </row>
    <row r="9" spans="1:26">
      <c r="A9" s="138"/>
      <c r="B9" s="138"/>
      <c r="C9" s="138"/>
      <c r="D9" s="138"/>
      <c r="E9" s="138"/>
      <c r="F9" s="138"/>
      <c r="G9" s="138"/>
      <c r="H9" s="138"/>
      <c r="I9" s="138"/>
      <c r="J9" s="138"/>
      <c r="K9" s="138"/>
      <c r="L9" s="138"/>
      <c r="M9" s="138"/>
      <c r="N9" s="138"/>
      <c r="O9" s="138"/>
      <c r="P9" s="138"/>
      <c r="Q9" s="138"/>
      <c r="R9" s="138"/>
      <c r="S9" s="138"/>
      <c r="T9" s="138"/>
      <c r="U9" s="138"/>
      <c r="V9" s="138"/>
      <c r="W9" s="138"/>
      <c r="X9" s="138"/>
      <c r="Y9" s="138"/>
      <c r="Z9" s="138"/>
    </row>
    <row r="10" spans="1:26">
      <c r="A10" s="138"/>
      <c r="B10" s="831" t="s">
        <v>1523</v>
      </c>
      <c r="C10" s="832"/>
      <c r="D10" s="832"/>
      <c r="E10" s="832"/>
      <c r="F10" s="832" t="s">
        <v>1524</v>
      </c>
      <c r="G10" s="152"/>
      <c r="H10" s="152"/>
      <c r="I10" s="833"/>
      <c r="J10" s="138"/>
      <c r="K10" s="834">
        <f t="shared" ref="K10:U10" si="4">SUM(K4:K8)</f>
        <v>-5000</v>
      </c>
      <c r="L10" s="834">
        <f t="shared" si="4"/>
        <v>26625</v>
      </c>
      <c r="M10" s="834">
        <f t="shared" si="4"/>
        <v>26625</v>
      </c>
      <c r="N10" s="834">
        <f t="shared" si="4"/>
        <v>26625</v>
      </c>
      <c r="O10" s="834">
        <f t="shared" si="4"/>
        <v>26625</v>
      </c>
      <c r="P10" s="834">
        <f t="shared" si="4"/>
        <v>26625</v>
      </c>
      <c r="Q10" s="834">
        <f t="shared" si="4"/>
        <v>26625</v>
      </c>
      <c r="R10" s="834">
        <f t="shared" si="4"/>
        <v>26625</v>
      </c>
      <c r="S10" s="834">
        <f t="shared" si="4"/>
        <v>26625</v>
      </c>
      <c r="T10" s="834">
        <f t="shared" si="4"/>
        <v>-104000</v>
      </c>
      <c r="U10" s="834">
        <f t="shared" si="4"/>
        <v>-104000</v>
      </c>
      <c r="V10" s="138"/>
      <c r="W10" s="138"/>
      <c r="X10" s="138"/>
      <c r="Y10" s="138"/>
      <c r="Z10" s="138"/>
    </row>
    <row r="11" spans="1:26">
      <c r="A11" s="138"/>
      <c r="B11" s="835" t="s">
        <v>1523</v>
      </c>
      <c r="C11" s="138"/>
      <c r="D11" s="149" t="s">
        <v>1525</v>
      </c>
      <c r="E11" s="138"/>
      <c r="F11" s="149" t="s">
        <v>1525</v>
      </c>
      <c r="G11" s="138"/>
      <c r="H11" s="138"/>
      <c r="I11" s="159"/>
      <c r="J11" s="138" t="s">
        <v>1526</v>
      </c>
      <c r="K11" s="834">
        <f t="shared" ref="K11:U11" si="5">+K10*30%</f>
        <v>-1500</v>
      </c>
      <c r="L11" s="834">
        <f t="shared" si="5"/>
        <v>7987.5</v>
      </c>
      <c r="M11" s="834">
        <f t="shared" si="5"/>
        <v>7987.5</v>
      </c>
      <c r="N11" s="834">
        <f t="shared" si="5"/>
        <v>7987.5</v>
      </c>
      <c r="O11" s="834">
        <f t="shared" si="5"/>
        <v>7987.5</v>
      </c>
      <c r="P11" s="834">
        <f t="shared" si="5"/>
        <v>7987.5</v>
      </c>
      <c r="Q11" s="834">
        <f t="shared" si="5"/>
        <v>7987.5</v>
      </c>
      <c r="R11" s="834">
        <f t="shared" si="5"/>
        <v>7987.5</v>
      </c>
      <c r="S11" s="834">
        <f t="shared" si="5"/>
        <v>7987.5</v>
      </c>
      <c r="T11" s="834">
        <f t="shared" si="5"/>
        <v>-31200</v>
      </c>
      <c r="U11" s="834">
        <f t="shared" si="5"/>
        <v>-31200</v>
      </c>
      <c r="V11" s="138"/>
      <c r="W11" s="138"/>
      <c r="X11" s="138"/>
      <c r="Y11" s="138"/>
      <c r="Z11" s="138"/>
    </row>
    <row r="12" spans="1:26">
      <c r="A12" s="138"/>
      <c r="B12" s="158"/>
      <c r="C12" s="138"/>
      <c r="D12" s="149" t="s">
        <v>1523</v>
      </c>
      <c r="E12" s="149" t="s">
        <v>1527</v>
      </c>
      <c r="F12" s="149" t="s">
        <v>1523</v>
      </c>
      <c r="G12" s="149" t="s">
        <v>1528</v>
      </c>
      <c r="H12" s="138"/>
      <c r="I12" s="159"/>
      <c r="J12" s="138" t="s">
        <v>1529</v>
      </c>
      <c r="K12" s="834">
        <f>+K11</f>
        <v>-1500</v>
      </c>
      <c r="L12" s="834">
        <f t="shared" ref="L12:U12" si="6">+K12+L11</f>
        <v>6487.5</v>
      </c>
      <c r="M12" s="834">
        <f t="shared" si="6"/>
        <v>14475</v>
      </c>
      <c r="N12" s="834">
        <f t="shared" si="6"/>
        <v>22462.5</v>
      </c>
      <c r="O12" s="834">
        <f t="shared" si="6"/>
        <v>30450</v>
      </c>
      <c r="P12" s="834">
        <f t="shared" si="6"/>
        <v>38437.5</v>
      </c>
      <c r="Q12" s="834">
        <f t="shared" si="6"/>
        <v>46425</v>
      </c>
      <c r="R12" s="834">
        <f t="shared" si="6"/>
        <v>54412.5</v>
      </c>
      <c r="S12" s="834">
        <f t="shared" si="6"/>
        <v>62400</v>
      </c>
      <c r="T12" s="834">
        <f t="shared" si="6"/>
        <v>31200</v>
      </c>
      <c r="U12" s="834">
        <f t="shared" si="6"/>
        <v>0</v>
      </c>
      <c r="V12" s="138"/>
      <c r="W12" s="138"/>
      <c r="X12" s="138"/>
      <c r="Y12" s="138"/>
      <c r="Z12" s="138"/>
    </row>
    <row r="13" spans="1:26">
      <c r="A13" s="138"/>
      <c r="B13" s="205"/>
      <c r="C13" s="206"/>
      <c r="D13" s="206">
        <f>+D3/15</f>
        <v>66666.666666666672</v>
      </c>
      <c r="E13" s="206"/>
      <c r="F13" s="206">
        <f>+F3/10</f>
        <v>100000</v>
      </c>
      <c r="G13" s="206"/>
      <c r="H13" s="206"/>
      <c r="I13" s="207"/>
      <c r="J13" s="138"/>
      <c r="K13" s="138"/>
      <c r="L13" s="138"/>
      <c r="M13" s="138"/>
      <c r="N13" s="138"/>
      <c r="O13" s="138"/>
      <c r="P13" s="138"/>
      <c r="Q13" s="138"/>
      <c r="R13" s="138"/>
      <c r="S13" s="138"/>
      <c r="T13" s="138"/>
      <c r="U13" s="138"/>
      <c r="V13" s="138"/>
      <c r="W13" s="138"/>
      <c r="X13" s="138"/>
      <c r="Y13" s="138"/>
      <c r="Z13" s="138"/>
    </row>
    <row r="14" spans="1:26">
      <c r="A14" s="138"/>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row>
    <row r="15" spans="1:26">
      <c r="A15" s="138"/>
      <c r="B15" s="836" t="s">
        <v>1523</v>
      </c>
      <c r="C15" s="837"/>
      <c r="D15" s="837">
        <v>8</v>
      </c>
      <c r="E15" s="837"/>
      <c r="F15" s="838">
        <v>10</v>
      </c>
      <c r="G15" s="138"/>
      <c r="H15" s="138"/>
      <c r="I15" s="138"/>
      <c r="J15" s="138"/>
      <c r="K15" s="138"/>
      <c r="L15" s="138"/>
      <c r="M15" s="138"/>
      <c r="N15" s="138"/>
      <c r="O15" s="138"/>
      <c r="P15" s="138"/>
      <c r="Q15" s="138"/>
      <c r="R15" s="138"/>
      <c r="S15" s="138"/>
      <c r="T15" s="138"/>
      <c r="U15" s="138"/>
      <c r="V15" s="138"/>
      <c r="W15" s="138"/>
      <c r="X15" s="138"/>
      <c r="Y15" s="138"/>
      <c r="Z15" s="138"/>
    </row>
    <row r="16" spans="1:26">
      <c r="A16" s="138"/>
      <c r="B16" s="138"/>
      <c r="C16" s="138"/>
      <c r="D16" s="138"/>
      <c r="E16" s="138"/>
      <c r="F16" s="138"/>
      <c r="G16" s="138"/>
      <c r="H16" s="138"/>
      <c r="I16" s="138"/>
      <c r="J16" s="138"/>
      <c r="K16" s="138"/>
      <c r="L16" s="138"/>
      <c r="M16" s="138"/>
      <c r="N16" s="138"/>
      <c r="O16" s="138"/>
      <c r="P16" s="138"/>
      <c r="Q16" s="138"/>
      <c r="R16" s="138"/>
      <c r="S16" s="138"/>
      <c r="T16" s="138"/>
      <c r="U16" s="138"/>
      <c r="V16" s="138"/>
      <c r="W16" s="138"/>
      <c r="X16" s="138"/>
      <c r="Y16" s="138"/>
      <c r="Z16" s="138"/>
    </row>
    <row r="17" spans="1:26">
      <c r="A17" s="138"/>
      <c r="B17" s="149" t="s">
        <v>400</v>
      </c>
      <c r="C17" s="138"/>
      <c r="D17" s="138"/>
      <c r="E17" s="138"/>
      <c r="F17" s="138"/>
      <c r="G17" s="138"/>
      <c r="H17" s="138" t="s">
        <v>388</v>
      </c>
      <c r="I17" s="138" t="s">
        <v>1511</v>
      </c>
      <c r="J17" s="138"/>
      <c r="K17" s="138"/>
      <c r="L17" s="138"/>
      <c r="M17" s="138"/>
      <c r="N17" s="138"/>
      <c r="O17" s="138"/>
      <c r="P17" s="138"/>
      <c r="Q17" s="138"/>
      <c r="R17" s="138"/>
      <c r="S17" s="138"/>
      <c r="T17" s="138"/>
      <c r="U17" s="138"/>
      <c r="V17" s="138"/>
      <c r="W17" s="138"/>
      <c r="X17" s="138"/>
      <c r="Y17" s="138"/>
      <c r="Z17" s="138"/>
    </row>
    <row r="18" spans="1:26">
      <c r="A18" s="138"/>
      <c r="B18" s="138" t="s">
        <v>50</v>
      </c>
      <c r="C18" s="138">
        <v>1</v>
      </c>
      <c r="D18" s="149">
        <f>+D8/D15</f>
        <v>138125</v>
      </c>
      <c r="E18" s="149"/>
      <c r="F18" s="149">
        <f>+F8/F15</f>
        <v>104000</v>
      </c>
      <c r="G18" s="138"/>
      <c r="H18" s="149">
        <f>+D18</f>
        <v>138125</v>
      </c>
      <c r="I18" s="138">
        <f>+F18</f>
        <v>104000</v>
      </c>
      <c r="J18" s="138"/>
      <c r="K18" s="138"/>
      <c r="L18" s="138"/>
      <c r="M18" s="138"/>
      <c r="N18" s="138"/>
      <c r="O18" s="138"/>
      <c r="P18" s="138"/>
      <c r="Q18" s="138"/>
      <c r="R18" s="138"/>
      <c r="S18" s="138"/>
      <c r="T18" s="138"/>
      <c r="U18" s="138"/>
      <c r="V18" s="138"/>
      <c r="W18" s="138"/>
      <c r="X18" s="138"/>
      <c r="Y18" s="138"/>
      <c r="Z18" s="138"/>
    </row>
    <row r="19" spans="1:26">
      <c r="A19" s="138"/>
      <c r="B19" s="138" t="s">
        <v>52</v>
      </c>
      <c r="C19" s="138">
        <f t="shared" ref="C19:C27" si="7">+C18+1</f>
        <v>2</v>
      </c>
      <c r="D19" s="149">
        <f t="shared" ref="D19:D25" si="8">+C19*$D$18</f>
        <v>276250</v>
      </c>
      <c r="E19" s="138"/>
      <c r="F19" s="149">
        <f t="shared" ref="F19:F27" si="9">+C19*$F$18</f>
        <v>208000</v>
      </c>
      <c r="G19" s="138"/>
      <c r="H19" s="149">
        <f t="shared" ref="H19:H27" si="10">+D19-D18</f>
        <v>138125</v>
      </c>
      <c r="I19" s="138">
        <f t="shared" ref="I19:I27" si="11">+F19-F18</f>
        <v>104000</v>
      </c>
      <c r="J19" s="138"/>
      <c r="K19" s="138"/>
      <c r="L19" s="138"/>
      <c r="M19" s="138"/>
      <c r="N19" s="138"/>
      <c r="O19" s="138"/>
      <c r="P19" s="138"/>
      <c r="Q19" s="138"/>
      <c r="R19" s="138"/>
      <c r="S19" s="138"/>
      <c r="T19" s="138"/>
      <c r="U19" s="138"/>
      <c r="V19" s="138"/>
      <c r="W19" s="138"/>
      <c r="X19" s="138"/>
      <c r="Y19" s="138"/>
      <c r="Z19" s="138"/>
    </row>
    <row r="20" spans="1:26">
      <c r="A20" s="138"/>
      <c r="B20" s="138" t="s">
        <v>53</v>
      </c>
      <c r="C20" s="138">
        <f t="shared" si="7"/>
        <v>3</v>
      </c>
      <c r="D20" s="149">
        <f t="shared" si="8"/>
        <v>414375</v>
      </c>
      <c r="E20" s="138"/>
      <c r="F20" s="149">
        <f t="shared" si="9"/>
        <v>312000</v>
      </c>
      <c r="G20" s="138"/>
      <c r="H20" s="149">
        <f t="shared" si="10"/>
        <v>138125</v>
      </c>
      <c r="I20" s="138">
        <f t="shared" si="11"/>
        <v>104000</v>
      </c>
      <c r="J20" s="138"/>
      <c r="K20" s="138"/>
      <c r="L20" s="138"/>
      <c r="M20" s="138"/>
      <c r="N20" s="138"/>
      <c r="O20" s="138"/>
      <c r="P20" s="138"/>
      <c r="Q20" s="138"/>
      <c r="R20" s="138"/>
      <c r="S20" s="138"/>
      <c r="T20" s="138"/>
      <c r="U20" s="138"/>
      <c r="V20" s="138"/>
      <c r="W20" s="138"/>
      <c r="X20" s="138"/>
      <c r="Y20" s="138"/>
      <c r="Z20" s="138"/>
    </row>
    <row r="21" spans="1:26" ht="15.75" customHeight="1">
      <c r="A21" s="138"/>
      <c r="B21" s="138" t="s">
        <v>54</v>
      </c>
      <c r="C21" s="138">
        <f t="shared" si="7"/>
        <v>4</v>
      </c>
      <c r="D21" s="149">
        <f t="shared" si="8"/>
        <v>552500</v>
      </c>
      <c r="E21" s="138"/>
      <c r="F21" s="149">
        <f t="shared" si="9"/>
        <v>416000</v>
      </c>
      <c r="G21" s="138"/>
      <c r="H21" s="149">
        <f t="shared" si="10"/>
        <v>138125</v>
      </c>
      <c r="I21" s="138">
        <f t="shared" si="11"/>
        <v>104000</v>
      </c>
      <c r="J21" s="138"/>
      <c r="K21" s="138"/>
      <c r="L21" s="138"/>
      <c r="M21" s="138"/>
      <c r="N21" s="138"/>
      <c r="O21" s="138"/>
      <c r="P21" s="138"/>
      <c r="Q21" s="138"/>
      <c r="R21" s="138"/>
      <c r="S21" s="138"/>
      <c r="T21" s="138"/>
      <c r="U21" s="138"/>
      <c r="V21" s="138"/>
      <c r="W21" s="138"/>
      <c r="X21" s="138"/>
      <c r="Y21" s="138"/>
      <c r="Z21" s="138"/>
    </row>
    <row r="22" spans="1:26" ht="15.75" customHeight="1">
      <c r="A22" s="138"/>
      <c r="B22" s="138" t="s">
        <v>379</v>
      </c>
      <c r="C22" s="138">
        <f t="shared" si="7"/>
        <v>5</v>
      </c>
      <c r="D22" s="149">
        <f t="shared" si="8"/>
        <v>690625</v>
      </c>
      <c r="E22" s="138"/>
      <c r="F22" s="149">
        <f t="shared" si="9"/>
        <v>520000</v>
      </c>
      <c r="G22" s="138"/>
      <c r="H22" s="149">
        <f t="shared" si="10"/>
        <v>138125</v>
      </c>
      <c r="I22" s="138">
        <f t="shared" si="11"/>
        <v>104000</v>
      </c>
      <c r="J22" s="138"/>
      <c r="K22" s="138"/>
      <c r="L22" s="138"/>
      <c r="M22" s="138"/>
      <c r="N22" s="138"/>
      <c r="O22" s="138"/>
      <c r="P22" s="138"/>
      <c r="Q22" s="138"/>
      <c r="R22" s="138"/>
      <c r="S22" s="138"/>
      <c r="T22" s="138"/>
      <c r="U22" s="138"/>
      <c r="V22" s="138"/>
      <c r="W22" s="138"/>
      <c r="X22" s="138"/>
      <c r="Y22" s="138"/>
      <c r="Z22" s="138"/>
    </row>
    <row r="23" spans="1:26" ht="15.75" customHeight="1">
      <c r="A23" s="138"/>
      <c r="B23" s="138" t="s">
        <v>380</v>
      </c>
      <c r="C23" s="138">
        <f t="shared" si="7"/>
        <v>6</v>
      </c>
      <c r="D23" s="149">
        <f t="shared" si="8"/>
        <v>828750</v>
      </c>
      <c r="E23" s="138"/>
      <c r="F23" s="149">
        <f t="shared" si="9"/>
        <v>624000</v>
      </c>
      <c r="G23" s="138"/>
      <c r="H23" s="149">
        <f t="shared" si="10"/>
        <v>138125</v>
      </c>
      <c r="I23" s="138">
        <f t="shared" si="11"/>
        <v>104000</v>
      </c>
      <c r="J23" s="138"/>
      <c r="K23" s="138"/>
      <c r="L23" s="138"/>
      <c r="M23" s="138"/>
      <c r="N23" s="138"/>
      <c r="O23" s="138"/>
      <c r="P23" s="138"/>
      <c r="Q23" s="138"/>
      <c r="R23" s="138"/>
      <c r="S23" s="138"/>
      <c r="T23" s="138"/>
      <c r="U23" s="138"/>
      <c r="V23" s="138"/>
      <c r="W23" s="138"/>
      <c r="X23" s="138"/>
      <c r="Y23" s="138"/>
      <c r="Z23" s="138"/>
    </row>
    <row r="24" spans="1:26" ht="15.75" customHeight="1">
      <c r="A24" s="138"/>
      <c r="B24" s="138" t="s">
        <v>381</v>
      </c>
      <c r="C24" s="138">
        <f t="shared" si="7"/>
        <v>7</v>
      </c>
      <c r="D24" s="149">
        <f t="shared" si="8"/>
        <v>966875</v>
      </c>
      <c r="E24" s="138"/>
      <c r="F24" s="149">
        <f t="shared" si="9"/>
        <v>728000</v>
      </c>
      <c r="G24" s="138"/>
      <c r="H24" s="149">
        <f t="shared" si="10"/>
        <v>138125</v>
      </c>
      <c r="I24" s="138">
        <f t="shared" si="11"/>
        <v>104000</v>
      </c>
      <c r="J24" s="138"/>
      <c r="K24" s="138"/>
      <c r="L24" s="138"/>
      <c r="M24" s="138"/>
      <c r="N24" s="138"/>
      <c r="O24" s="138"/>
      <c r="P24" s="138"/>
      <c r="Q24" s="138"/>
      <c r="R24" s="138"/>
      <c r="S24" s="138"/>
      <c r="T24" s="138"/>
      <c r="U24" s="138"/>
      <c r="V24" s="138"/>
      <c r="W24" s="138"/>
      <c r="X24" s="138"/>
      <c r="Y24" s="138"/>
      <c r="Z24" s="138"/>
    </row>
    <row r="25" spans="1:26" ht="15.75" customHeight="1">
      <c r="A25" s="138"/>
      <c r="B25" s="138" t="s">
        <v>382</v>
      </c>
      <c r="C25" s="138">
        <f t="shared" si="7"/>
        <v>8</v>
      </c>
      <c r="D25" s="149">
        <f t="shared" si="8"/>
        <v>1105000</v>
      </c>
      <c r="E25" s="138"/>
      <c r="F25" s="149">
        <f t="shared" si="9"/>
        <v>832000</v>
      </c>
      <c r="G25" s="138"/>
      <c r="H25" s="149">
        <f t="shared" si="10"/>
        <v>138125</v>
      </c>
      <c r="I25" s="138">
        <f t="shared" si="11"/>
        <v>104000</v>
      </c>
      <c r="J25" s="138"/>
      <c r="K25" s="138"/>
      <c r="L25" s="138"/>
      <c r="M25" s="138"/>
      <c r="N25" s="138"/>
      <c r="O25" s="138"/>
      <c r="P25" s="138"/>
      <c r="Q25" s="138"/>
      <c r="R25" s="138"/>
      <c r="S25" s="138"/>
      <c r="T25" s="138"/>
      <c r="U25" s="138"/>
      <c r="V25" s="138"/>
      <c r="W25" s="138"/>
      <c r="X25" s="138"/>
      <c r="Y25" s="138"/>
      <c r="Z25" s="138"/>
    </row>
    <row r="26" spans="1:26" ht="15.75" customHeight="1">
      <c r="A26" s="138"/>
      <c r="B26" s="138" t="s">
        <v>383</v>
      </c>
      <c r="C26" s="138">
        <f t="shared" si="7"/>
        <v>9</v>
      </c>
      <c r="D26" s="149">
        <f t="shared" ref="D26:D27" si="12">+D25</f>
        <v>1105000</v>
      </c>
      <c r="E26" s="138"/>
      <c r="F26" s="149">
        <f t="shared" si="9"/>
        <v>936000</v>
      </c>
      <c r="G26" s="138"/>
      <c r="H26" s="149">
        <f t="shared" si="10"/>
        <v>0</v>
      </c>
      <c r="I26" s="138">
        <f t="shared" si="11"/>
        <v>104000</v>
      </c>
      <c r="J26" s="138"/>
      <c r="K26" s="138"/>
      <c r="L26" s="138"/>
      <c r="M26" s="138"/>
      <c r="N26" s="138"/>
      <c r="O26" s="138"/>
      <c r="P26" s="138"/>
      <c r="Q26" s="138"/>
      <c r="R26" s="138"/>
      <c r="S26" s="138"/>
      <c r="T26" s="138"/>
      <c r="U26" s="138"/>
      <c r="V26" s="138"/>
      <c r="W26" s="138"/>
      <c r="X26" s="138"/>
      <c r="Y26" s="138"/>
      <c r="Z26" s="138"/>
    </row>
    <row r="27" spans="1:26" ht="15.75" customHeight="1">
      <c r="A27" s="138"/>
      <c r="B27" s="138" t="s">
        <v>384</v>
      </c>
      <c r="C27" s="138">
        <f t="shared" si="7"/>
        <v>10</v>
      </c>
      <c r="D27" s="149">
        <f t="shared" si="12"/>
        <v>1105000</v>
      </c>
      <c r="E27" s="138"/>
      <c r="F27" s="149">
        <f t="shared" si="9"/>
        <v>1040000</v>
      </c>
      <c r="G27" s="138"/>
      <c r="H27" s="149">
        <f t="shared" si="10"/>
        <v>0</v>
      </c>
      <c r="I27" s="138">
        <f t="shared" si="11"/>
        <v>104000</v>
      </c>
      <c r="J27" s="138"/>
      <c r="K27" s="138"/>
      <c r="L27" s="138"/>
      <c r="M27" s="138"/>
      <c r="N27" s="138"/>
      <c r="O27" s="138"/>
      <c r="P27" s="138"/>
      <c r="Q27" s="138"/>
      <c r="R27" s="138"/>
      <c r="S27" s="138"/>
      <c r="T27" s="138"/>
      <c r="U27" s="138"/>
      <c r="V27" s="138"/>
      <c r="W27" s="138"/>
      <c r="X27" s="138"/>
      <c r="Y27" s="138"/>
      <c r="Z27" s="138"/>
    </row>
    <row r="28" spans="1:26" ht="15.75" customHeight="1">
      <c r="A28" s="138"/>
      <c r="B28" s="138"/>
      <c r="C28" s="138"/>
      <c r="D28" s="138"/>
      <c r="E28" s="138"/>
      <c r="F28" s="138"/>
      <c r="G28" s="138"/>
      <c r="H28" s="138"/>
      <c r="I28" s="138"/>
      <c r="J28" s="138"/>
      <c r="K28" s="138"/>
      <c r="L28" s="138"/>
      <c r="M28" s="138"/>
      <c r="N28" s="138"/>
      <c r="O28" s="138"/>
      <c r="P28" s="138"/>
      <c r="Q28" s="138"/>
      <c r="R28" s="138"/>
      <c r="S28" s="138"/>
      <c r="T28" s="138"/>
      <c r="U28" s="138"/>
      <c r="V28" s="138"/>
      <c r="W28" s="138"/>
      <c r="X28" s="138"/>
      <c r="Y28" s="138"/>
      <c r="Z28" s="138"/>
    </row>
    <row r="29" spans="1:26" ht="15.75" customHeight="1">
      <c r="A29" s="138"/>
      <c r="B29" s="149" t="s">
        <v>1530</v>
      </c>
      <c r="C29" s="138"/>
      <c r="D29" s="149" t="s">
        <v>1531</v>
      </c>
      <c r="E29" s="149"/>
      <c r="F29" s="149" t="s">
        <v>710</v>
      </c>
      <c r="G29" s="138"/>
      <c r="H29" s="149" t="s">
        <v>711</v>
      </c>
      <c r="I29" s="149" t="s">
        <v>887</v>
      </c>
      <c r="J29" s="138"/>
      <c r="K29" s="138"/>
      <c r="L29" s="138"/>
      <c r="M29" s="138"/>
      <c r="N29" s="138"/>
      <c r="O29" s="138"/>
      <c r="P29" s="138"/>
      <c r="Q29" s="138"/>
      <c r="R29" s="138"/>
      <c r="S29" s="138"/>
      <c r="T29" s="138"/>
      <c r="U29" s="138"/>
      <c r="V29" s="138"/>
      <c r="W29" s="138"/>
      <c r="X29" s="138"/>
      <c r="Y29" s="138"/>
      <c r="Z29" s="138"/>
    </row>
    <row r="30" spans="1:26" ht="15.75" customHeight="1">
      <c r="A30" s="138"/>
      <c r="B30" s="138" t="s">
        <v>50</v>
      </c>
      <c r="C30" s="138"/>
      <c r="D30" s="149">
        <f t="shared" ref="D30:D39" si="13">+$D$8-D18</f>
        <v>966875</v>
      </c>
      <c r="E30" s="149"/>
      <c r="F30" s="149">
        <f t="shared" ref="F30:F39" si="14">+$F$8-F18</f>
        <v>936000</v>
      </c>
      <c r="G30" s="138"/>
      <c r="H30" s="149">
        <f t="shared" ref="H30:H39" si="15">+D30-F30</f>
        <v>30875</v>
      </c>
      <c r="I30" s="149">
        <f t="shared" ref="I30:I39" si="16">+H30*30%</f>
        <v>9262.5</v>
      </c>
      <c r="J30" s="138"/>
      <c r="K30" s="138"/>
      <c r="L30" s="138"/>
      <c r="M30" s="138"/>
      <c r="N30" s="138"/>
      <c r="O30" s="138"/>
      <c r="P30" s="138"/>
      <c r="Q30" s="138"/>
      <c r="R30" s="138"/>
      <c r="S30" s="138"/>
      <c r="T30" s="138"/>
      <c r="U30" s="138"/>
      <c r="V30" s="138"/>
      <c r="W30" s="138"/>
      <c r="X30" s="138"/>
      <c r="Y30" s="138"/>
      <c r="Z30" s="138"/>
    </row>
    <row r="31" spans="1:26" ht="15.75" customHeight="1">
      <c r="A31" s="138"/>
      <c r="B31" s="138" t="s">
        <v>52</v>
      </c>
      <c r="C31" s="138"/>
      <c r="D31" s="149">
        <f t="shared" si="13"/>
        <v>828750</v>
      </c>
      <c r="E31" s="149"/>
      <c r="F31" s="149">
        <f t="shared" si="14"/>
        <v>832000</v>
      </c>
      <c r="G31" s="138"/>
      <c r="H31" s="149">
        <f t="shared" si="15"/>
        <v>-3250</v>
      </c>
      <c r="I31" s="149">
        <f t="shared" si="16"/>
        <v>-975</v>
      </c>
      <c r="J31" s="138"/>
      <c r="K31" s="138"/>
      <c r="L31" s="138"/>
      <c r="M31" s="138"/>
      <c r="N31" s="138"/>
      <c r="O31" s="138"/>
      <c r="P31" s="138"/>
      <c r="Q31" s="138"/>
      <c r="R31" s="138"/>
      <c r="S31" s="138"/>
      <c r="T31" s="138"/>
      <c r="U31" s="138"/>
      <c r="V31" s="138"/>
      <c r="W31" s="138"/>
      <c r="X31" s="138"/>
      <c r="Y31" s="138"/>
      <c r="Z31" s="138"/>
    </row>
    <row r="32" spans="1:26" ht="15.75" customHeight="1">
      <c r="A32" s="138"/>
      <c r="B32" s="138" t="s">
        <v>53</v>
      </c>
      <c r="C32" s="138"/>
      <c r="D32" s="149">
        <f t="shared" si="13"/>
        <v>690625</v>
      </c>
      <c r="E32" s="149"/>
      <c r="F32" s="149">
        <f t="shared" si="14"/>
        <v>728000</v>
      </c>
      <c r="G32" s="138"/>
      <c r="H32" s="149">
        <f t="shared" si="15"/>
        <v>-37375</v>
      </c>
      <c r="I32" s="149">
        <f t="shared" si="16"/>
        <v>-11212.5</v>
      </c>
      <c r="J32" s="138"/>
      <c r="K32" s="138"/>
      <c r="L32" s="138"/>
      <c r="M32" s="138"/>
      <c r="N32" s="138"/>
      <c r="O32" s="138"/>
      <c r="P32" s="138"/>
      <c r="Q32" s="138"/>
      <c r="R32" s="138"/>
      <c r="S32" s="138"/>
      <c r="T32" s="138"/>
      <c r="U32" s="138"/>
      <c r="V32" s="138"/>
      <c r="W32" s="138"/>
      <c r="X32" s="138"/>
      <c r="Y32" s="138"/>
      <c r="Z32" s="138"/>
    </row>
    <row r="33" spans="1:26" ht="15.75" customHeight="1">
      <c r="A33" s="138"/>
      <c r="B33" s="138" t="s">
        <v>54</v>
      </c>
      <c r="C33" s="138"/>
      <c r="D33" s="149">
        <f t="shared" si="13"/>
        <v>552500</v>
      </c>
      <c r="E33" s="149"/>
      <c r="F33" s="149">
        <f t="shared" si="14"/>
        <v>624000</v>
      </c>
      <c r="G33" s="138"/>
      <c r="H33" s="149">
        <f t="shared" si="15"/>
        <v>-71500</v>
      </c>
      <c r="I33" s="149">
        <f t="shared" si="16"/>
        <v>-21450</v>
      </c>
      <c r="J33" s="138"/>
      <c r="K33" s="138"/>
      <c r="L33" s="138"/>
      <c r="M33" s="138"/>
      <c r="N33" s="138"/>
      <c r="O33" s="138"/>
      <c r="P33" s="138"/>
      <c r="Q33" s="138"/>
      <c r="R33" s="138"/>
      <c r="S33" s="138"/>
      <c r="T33" s="138"/>
      <c r="U33" s="138"/>
      <c r="V33" s="138"/>
      <c r="W33" s="138"/>
      <c r="X33" s="138"/>
      <c r="Y33" s="138"/>
      <c r="Z33" s="138"/>
    </row>
    <row r="34" spans="1:26" ht="15.75" customHeight="1">
      <c r="A34" s="138"/>
      <c r="B34" s="138" t="s">
        <v>379</v>
      </c>
      <c r="C34" s="138"/>
      <c r="D34" s="149">
        <f t="shared" si="13"/>
        <v>414375</v>
      </c>
      <c r="E34" s="149"/>
      <c r="F34" s="149">
        <f t="shared" si="14"/>
        <v>520000</v>
      </c>
      <c r="G34" s="138"/>
      <c r="H34" s="149">
        <f t="shared" si="15"/>
        <v>-105625</v>
      </c>
      <c r="I34" s="149">
        <f t="shared" si="16"/>
        <v>-31687.5</v>
      </c>
      <c r="J34" s="138"/>
      <c r="K34" s="138"/>
      <c r="L34" s="138"/>
      <c r="M34" s="138"/>
      <c r="N34" s="138"/>
      <c r="O34" s="138"/>
      <c r="P34" s="138"/>
      <c r="Q34" s="138"/>
      <c r="R34" s="138"/>
      <c r="S34" s="138"/>
      <c r="T34" s="138"/>
      <c r="U34" s="138"/>
      <c r="V34" s="138"/>
      <c r="W34" s="138"/>
      <c r="X34" s="138"/>
      <c r="Y34" s="138"/>
      <c r="Z34" s="138"/>
    </row>
    <row r="35" spans="1:26" ht="15.75" customHeight="1">
      <c r="A35" s="138"/>
      <c r="B35" s="138" t="s">
        <v>380</v>
      </c>
      <c r="C35" s="138"/>
      <c r="D35" s="149">
        <f t="shared" si="13"/>
        <v>276250</v>
      </c>
      <c r="E35" s="149"/>
      <c r="F35" s="149">
        <f t="shared" si="14"/>
        <v>416000</v>
      </c>
      <c r="G35" s="138"/>
      <c r="H35" s="149">
        <f t="shared" si="15"/>
        <v>-139750</v>
      </c>
      <c r="I35" s="149">
        <f t="shared" si="16"/>
        <v>-41925</v>
      </c>
      <c r="J35" s="138"/>
      <c r="K35" s="138"/>
      <c r="L35" s="138"/>
      <c r="M35" s="138"/>
      <c r="N35" s="138"/>
      <c r="O35" s="138"/>
      <c r="P35" s="138"/>
      <c r="Q35" s="138"/>
      <c r="R35" s="138"/>
      <c r="S35" s="138"/>
      <c r="T35" s="138"/>
      <c r="U35" s="138"/>
      <c r="V35" s="138"/>
      <c r="W35" s="138"/>
      <c r="X35" s="138"/>
      <c r="Y35" s="138"/>
      <c r="Z35" s="138"/>
    </row>
    <row r="36" spans="1:26" ht="15.75" customHeight="1">
      <c r="A36" s="138"/>
      <c r="B36" s="138" t="s">
        <v>381</v>
      </c>
      <c r="C36" s="138"/>
      <c r="D36" s="149">
        <f t="shared" si="13"/>
        <v>138125</v>
      </c>
      <c r="E36" s="149"/>
      <c r="F36" s="149">
        <f t="shared" si="14"/>
        <v>312000</v>
      </c>
      <c r="G36" s="138"/>
      <c r="H36" s="149">
        <f t="shared" si="15"/>
        <v>-173875</v>
      </c>
      <c r="I36" s="149">
        <f t="shared" si="16"/>
        <v>-52162.5</v>
      </c>
      <c r="J36" s="138"/>
      <c r="K36" s="138"/>
      <c r="L36" s="138"/>
      <c r="M36" s="138"/>
      <c r="N36" s="138"/>
      <c r="O36" s="138"/>
      <c r="P36" s="138"/>
      <c r="Q36" s="138"/>
      <c r="R36" s="138"/>
      <c r="S36" s="138"/>
      <c r="T36" s="138"/>
      <c r="U36" s="138"/>
      <c r="V36" s="138"/>
      <c r="W36" s="138"/>
      <c r="X36" s="138"/>
      <c r="Y36" s="138"/>
      <c r="Z36" s="138"/>
    </row>
    <row r="37" spans="1:26" ht="15.75" customHeight="1">
      <c r="A37" s="138"/>
      <c r="B37" s="138" t="s">
        <v>382</v>
      </c>
      <c r="C37" s="138"/>
      <c r="D37" s="149">
        <f t="shared" si="13"/>
        <v>0</v>
      </c>
      <c r="E37" s="149"/>
      <c r="F37" s="149">
        <f t="shared" si="14"/>
        <v>208000</v>
      </c>
      <c r="G37" s="138"/>
      <c r="H37" s="149">
        <f t="shared" si="15"/>
        <v>-208000</v>
      </c>
      <c r="I37" s="149">
        <f t="shared" si="16"/>
        <v>-62400</v>
      </c>
      <c r="J37" s="138"/>
      <c r="K37" s="138"/>
      <c r="L37" s="138"/>
      <c r="M37" s="138"/>
      <c r="N37" s="138"/>
      <c r="O37" s="138"/>
      <c r="P37" s="138"/>
      <c r="Q37" s="138"/>
      <c r="R37" s="138"/>
      <c r="S37" s="138"/>
      <c r="T37" s="138"/>
      <c r="U37" s="138"/>
      <c r="V37" s="138"/>
      <c r="W37" s="138"/>
      <c r="X37" s="138"/>
      <c r="Y37" s="138"/>
      <c r="Z37" s="138"/>
    </row>
    <row r="38" spans="1:26" ht="15.75" customHeight="1">
      <c r="A38" s="138"/>
      <c r="B38" s="138" t="s">
        <v>383</v>
      </c>
      <c r="C38" s="138"/>
      <c r="D38" s="149">
        <f t="shared" si="13"/>
        <v>0</v>
      </c>
      <c r="E38" s="149"/>
      <c r="F38" s="149">
        <f t="shared" si="14"/>
        <v>104000</v>
      </c>
      <c r="G38" s="138"/>
      <c r="H38" s="149">
        <f t="shared" si="15"/>
        <v>-104000</v>
      </c>
      <c r="I38" s="149">
        <f t="shared" si="16"/>
        <v>-31200</v>
      </c>
      <c r="J38" s="138"/>
      <c r="K38" s="138"/>
      <c r="L38" s="138"/>
      <c r="M38" s="138"/>
      <c r="N38" s="138"/>
      <c r="O38" s="138"/>
      <c r="P38" s="138"/>
      <c r="Q38" s="138"/>
      <c r="R38" s="138"/>
      <c r="S38" s="138"/>
      <c r="T38" s="138"/>
      <c r="U38" s="138"/>
      <c r="V38" s="138"/>
      <c r="W38" s="138"/>
      <c r="X38" s="138"/>
      <c r="Y38" s="138"/>
      <c r="Z38" s="138"/>
    </row>
    <row r="39" spans="1:26" ht="15.75" customHeight="1">
      <c r="A39" s="138"/>
      <c r="B39" s="138" t="s">
        <v>384</v>
      </c>
      <c r="C39" s="138"/>
      <c r="D39" s="149">
        <f t="shared" si="13"/>
        <v>0</v>
      </c>
      <c r="E39" s="149"/>
      <c r="F39" s="149">
        <f t="shared" si="14"/>
        <v>0</v>
      </c>
      <c r="G39" s="138"/>
      <c r="H39" s="149">
        <f t="shared" si="15"/>
        <v>0</v>
      </c>
      <c r="I39" s="149">
        <f t="shared" si="16"/>
        <v>0</v>
      </c>
      <c r="J39" s="138"/>
      <c r="K39" s="138"/>
      <c r="L39" s="138"/>
      <c r="M39" s="138"/>
      <c r="N39" s="138"/>
      <c r="O39" s="138"/>
      <c r="P39" s="138"/>
      <c r="Q39" s="138"/>
      <c r="R39" s="138"/>
      <c r="S39" s="138"/>
      <c r="T39" s="138"/>
      <c r="U39" s="138"/>
      <c r="V39" s="138"/>
      <c r="W39" s="138"/>
      <c r="X39" s="138"/>
      <c r="Y39" s="138"/>
      <c r="Z39" s="138"/>
    </row>
    <row r="40" spans="1:26" ht="15.75" customHeight="1">
      <c r="A40" s="138"/>
      <c r="B40" s="138"/>
      <c r="C40" s="138"/>
      <c r="D40" s="138"/>
      <c r="E40" s="138"/>
      <c r="F40" s="138"/>
      <c r="G40" s="138"/>
      <c r="H40" s="138"/>
      <c r="I40" s="138"/>
      <c r="J40" s="138"/>
      <c r="K40" s="138"/>
      <c r="L40" s="138"/>
      <c r="M40" s="138"/>
      <c r="N40" s="138"/>
      <c r="O40" s="138"/>
      <c r="P40" s="138"/>
      <c r="Q40" s="138"/>
      <c r="R40" s="138"/>
      <c r="S40" s="138"/>
      <c r="T40" s="138"/>
      <c r="U40" s="138"/>
      <c r="V40" s="138"/>
      <c r="W40" s="138"/>
      <c r="X40" s="138"/>
      <c r="Y40" s="138"/>
      <c r="Z40" s="138"/>
    </row>
    <row r="41" spans="1:26" ht="15.75" customHeight="1">
      <c r="A41" s="138"/>
      <c r="B41" s="138"/>
      <c r="C41" s="138"/>
      <c r="D41" s="138"/>
      <c r="E41" s="138"/>
      <c r="F41" s="138"/>
      <c r="G41" s="138"/>
      <c r="H41" s="138"/>
      <c r="I41" s="138"/>
      <c r="J41" s="138"/>
      <c r="K41" s="138"/>
      <c r="L41" s="138"/>
      <c r="M41" s="138"/>
      <c r="N41" s="138"/>
      <c r="O41" s="138"/>
      <c r="P41" s="138"/>
      <c r="Q41" s="138"/>
      <c r="R41" s="138"/>
      <c r="S41" s="138"/>
      <c r="T41" s="138"/>
      <c r="U41" s="138"/>
      <c r="V41" s="138"/>
      <c r="W41" s="138"/>
      <c r="X41" s="138"/>
      <c r="Y41" s="138"/>
      <c r="Z41" s="138"/>
    </row>
    <row r="42" spans="1:26" ht="15.75" customHeight="1">
      <c r="A42" s="138"/>
      <c r="B42" s="138"/>
      <c r="C42" s="138"/>
      <c r="D42" s="138"/>
      <c r="E42" s="138"/>
      <c r="F42" s="138"/>
      <c r="G42" s="138"/>
      <c r="H42" s="138"/>
      <c r="I42" s="138"/>
      <c r="J42" s="138"/>
      <c r="K42" s="138"/>
      <c r="L42" s="138"/>
      <c r="M42" s="138"/>
      <c r="N42" s="138"/>
      <c r="O42" s="138"/>
      <c r="P42" s="138"/>
      <c r="Q42" s="138"/>
      <c r="R42" s="138"/>
      <c r="S42" s="138"/>
      <c r="T42" s="138"/>
      <c r="U42" s="138"/>
      <c r="V42" s="138"/>
      <c r="W42" s="138"/>
      <c r="X42" s="138"/>
      <c r="Y42" s="138"/>
      <c r="Z42" s="138"/>
    </row>
    <row r="43" spans="1:26" ht="15.75" customHeight="1">
      <c r="A43" s="138"/>
      <c r="B43" s="138"/>
      <c r="C43" s="138"/>
      <c r="D43" s="138"/>
      <c r="E43" s="138"/>
      <c r="F43" s="138"/>
      <c r="G43" s="138"/>
      <c r="H43" s="138"/>
      <c r="I43" s="138"/>
      <c r="J43" s="138"/>
      <c r="K43" s="138"/>
      <c r="L43" s="138"/>
      <c r="M43" s="138"/>
      <c r="N43" s="138"/>
      <c r="O43" s="138"/>
      <c r="P43" s="138"/>
      <c r="Q43" s="138"/>
      <c r="R43" s="138"/>
      <c r="S43" s="138"/>
      <c r="T43" s="138"/>
      <c r="U43" s="138"/>
      <c r="V43" s="138"/>
      <c r="W43" s="138"/>
      <c r="X43" s="138"/>
      <c r="Y43" s="138"/>
      <c r="Z43" s="138"/>
    </row>
    <row r="44" spans="1:26" ht="15.75" customHeight="1">
      <c r="A44" s="138"/>
      <c r="B44" s="138"/>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row>
    <row r="45" spans="1:26" ht="15.75" customHeight="1">
      <c r="A45" s="138"/>
      <c r="B45" s="138"/>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row>
    <row r="46" spans="1:26" ht="15.75" customHeight="1">
      <c r="A46" s="138"/>
      <c r="B46" s="138"/>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row>
    <row r="47" spans="1:26" ht="15.75" customHeight="1">
      <c r="A47" s="138"/>
      <c r="B47" s="138"/>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row>
    <row r="48" spans="1:26" ht="15.75" customHeight="1">
      <c r="A48" s="138"/>
      <c r="B48" s="138"/>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row>
    <row r="49" spans="1:26" ht="15.75" customHeight="1">
      <c r="A49" s="138"/>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row>
    <row r="50" spans="1:26" ht="15.75" customHeight="1">
      <c r="A50" s="138"/>
      <c r="B50" s="138"/>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row>
    <row r="51" spans="1:26" ht="15.75" customHeight="1">
      <c r="A51" s="138"/>
      <c r="B51" s="138"/>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row>
    <row r="52" spans="1:26" ht="15.75" customHeight="1">
      <c r="A52" s="138"/>
      <c r="B52" s="138"/>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row>
    <row r="53" spans="1:26" ht="15.75" customHeight="1">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row>
    <row r="54" spans="1:26" ht="15.75" customHeight="1">
      <c r="A54" s="138"/>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row>
    <row r="55" spans="1:26" ht="15.75" customHeight="1">
      <c r="A55" s="138"/>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row>
    <row r="56" spans="1:26" ht="15.75" customHeight="1">
      <c r="A56" s="138"/>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row>
    <row r="57" spans="1:26" ht="15.75" customHeight="1">
      <c r="A57" s="138"/>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row>
    <row r="58" spans="1:26" ht="15.75" customHeight="1">
      <c r="A58" s="138"/>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row>
    <row r="59" spans="1:26" ht="15.75" customHeight="1">
      <c r="A59" s="138"/>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row>
    <row r="60" spans="1:26" ht="15.75" customHeight="1">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row>
    <row r="61" spans="1:26" ht="15.75" customHeight="1">
      <c r="A61" s="138"/>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row>
    <row r="62" spans="1:26" ht="15.75" customHeight="1">
      <c r="A62" s="138"/>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row>
    <row r="63" spans="1:26" ht="15.75" customHeight="1">
      <c r="A63" s="138"/>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row>
    <row r="64" spans="1:26" ht="15.75" customHeight="1">
      <c r="A64" s="138"/>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row>
    <row r="65" spans="1:26" ht="15.75" customHeight="1">
      <c r="A65" s="138"/>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row>
    <row r="66" spans="1:26" ht="15.75" customHeight="1">
      <c r="A66" s="138"/>
      <c r="B66" s="138"/>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row>
    <row r="67" spans="1:26" ht="15.75" customHeight="1">
      <c r="A67" s="138"/>
      <c r="B67" s="138"/>
      <c r="C67" s="138"/>
      <c r="D67" s="138"/>
      <c r="E67" s="138"/>
      <c r="F67" s="138"/>
      <c r="G67" s="138"/>
      <c r="H67" s="138"/>
      <c r="I67" s="138"/>
      <c r="J67" s="138"/>
      <c r="K67" s="138"/>
      <c r="L67" s="138"/>
      <c r="M67" s="138"/>
      <c r="N67" s="138"/>
      <c r="O67" s="138"/>
      <c r="P67" s="138"/>
      <c r="Q67" s="138"/>
      <c r="R67" s="138"/>
      <c r="S67" s="138"/>
      <c r="T67" s="138"/>
      <c r="U67" s="138"/>
      <c r="V67" s="138"/>
      <c r="W67" s="138"/>
      <c r="X67" s="138"/>
      <c r="Y67" s="138"/>
      <c r="Z67" s="138"/>
    </row>
    <row r="68" spans="1:26" ht="15.75" customHeight="1">
      <c r="A68" s="138"/>
      <c r="B68" s="138"/>
      <c r="C68" s="138"/>
      <c r="D68" s="138"/>
      <c r="E68" s="138"/>
      <c r="F68" s="138"/>
      <c r="G68" s="138"/>
      <c r="H68" s="138"/>
      <c r="I68" s="138"/>
      <c r="J68" s="138"/>
      <c r="K68" s="138"/>
      <c r="L68" s="138"/>
      <c r="M68" s="138"/>
      <c r="N68" s="138"/>
      <c r="O68" s="138"/>
      <c r="P68" s="138"/>
      <c r="Q68" s="138"/>
      <c r="R68" s="138"/>
      <c r="S68" s="138"/>
      <c r="T68" s="138"/>
      <c r="U68" s="138"/>
      <c r="V68" s="138"/>
      <c r="W68" s="138"/>
      <c r="X68" s="138"/>
      <c r="Y68" s="138"/>
      <c r="Z68" s="138"/>
    </row>
    <row r="69" spans="1:26" ht="15.75" customHeight="1">
      <c r="A69" s="138"/>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c r="Z69" s="138"/>
    </row>
    <row r="70" spans="1:26" ht="15.75" customHeight="1">
      <c r="A70" s="138"/>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row>
    <row r="71" spans="1:26" ht="15.75" customHeight="1">
      <c r="A71" s="138"/>
      <c r="B71" s="138"/>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row>
    <row r="72" spans="1:26" ht="15.75" customHeight="1">
      <c r="A72" s="138"/>
      <c r="B72" s="138"/>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row>
    <row r="73" spans="1:26" ht="15.75" customHeight="1">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row>
    <row r="74" spans="1:26" ht="15.75" customHeight="1">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row>
    <row r="75" spans="1:26" ht="15.75" customHeight="1">
      <c r="A75" s="138"/>
      <c r="B75" s="138"/>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row>
    <row r="76" spans="1:26" ht="15.75" customHeight="1">
      <c r="A76" s="138"/>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row>
    <row r="77" spans="1:26" ht="15.75" customHeight="1">
      <c r="A77" s="138"/>
      <c r="B77" s="138"/>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row>
    <row r="78" spans="1:26" ht="15.75" customHeight="1">
      <c r="A78" s="138"/>
      <c r="B78" s="138"/>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row>
    <row r="79" spans="1:26" ht="15.75" customHeight="1">
      <c r="A79" s="138"/>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row>
    <row r="80" spans="1:26" ht="15.75" customHeight="1">
      <c r="A80" s="138"/>
      <c r="B80" s="138"/>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row>
    <row r="81" spans="1:26" ht="15.75" customHeight="1">
      <c r="A81" s="138"/>
      <c r="B81" s="138"/>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row>
    <row r="82" spans="1:26" ht="15.75" customHeight="1">
      <c r="A82" s="138"/>
      <c r="B82" s="138"/>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row>
    <row r="83" spans="1:26" ht="15.75" customHeight="1">
      <c r="A83" s="138"/>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row>
    <row r="84" spans="1:26" ht="15.75" customHeight="1">
      <c r="A84" s="138"/>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row>
    <row r="85" spans="1:26" ht="15.75" customHeight="1">
      <c r="A85" s="138"/>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row>
    <row r="86" spans="1:26" ht="15.75" customHeight="1">
      <c r="A86" s="138"/>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row>
    <row r="87" spans="1:26" ht="15.75" customHeight="1">
      <c r="A87" s="138"/>
      <c r="B87" s="138"/>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row>
    <row r="88" spans="1:26" ht="15.75" customHeight="1">
      <c r="A88" s="138"/>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row>
    <row r="89" spans="1:26" ht="15.75" customHeight="1">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c r="Z89" s="138"/>
    </row>
    <row r="90" spans="1:26" ht="15.75" customHeight="1">
      <c r="A90" s="138"/>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c r="Z90" s="138"/>
    </row>
    <row r="91" spans="1:26" ht="15.75" customHeight="1">
      <c r="A91" s="138"/>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c r="Z91" s="138"/>
    </row>
    <row r="92" spans="1:26" ht="15.75" customHeight="1">
      <c r="A92" s="138"/>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row>
    <row r="93" spans="1:26" ht="15.75" customHeight="1">
      <c r="A93" s="138"/>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row>
    <row r="94" spans="1:26" ht="15.75" customHeight="1">
      <c r="A94" s="138"/>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row>
    <row r="95" spans="1:26" ht="15.75" customHeight="1">
      <c r="A95" s="138"/>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row>
    <row r="96" spans="1:26" ht="15.75" customHeight="1">
      <c r="A96" s="138"/>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row>
    <row r="97" spans="1:26" ht="15.75" customHeight="1">
      <c r="A97" s="138"/>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c r="Z97" s="138"/>
    </row>
    <row r="98" spans="1:26" ht="15.75" customHeight="1">
      <c r="A98" s="138"/>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c r="Z98" s="138"/>
    </row>
    <row r="99" spans="1:26" ht="15.75" customHeight="1">
      <c r="A99" s="138"/>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138"/>
      <c r="Z99" s="138"/>
    </row>
    <row r="100" spans="1:26" ht="15.75" customHeight="1">
      <c r="A100" s="138"/>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row>
    <row r="101" spans="1:26" ht="15.75" customHeight="1">
      <c r="A101" s="138"/>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row>
    <row r="102" spans="1:26" ht="15.75" customHeight="1">
      <c r="A102" s="138"/>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row>
    <row r="103" spans="1:26" ht="15.75" customHeight="1">
      <c r="A103" s="138"/>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row>
    <row r="104" spans="1:26" ht="15.75" customHeight="1">
      <c r="A104" s="138"/>
      <c r="B104" s="138"/>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row>
    <row r="105" spans="1:26" ht="15.75" customHeight="1">
      <c r="A105" s="138"/>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c r="Z105" s="138"/>
    </row>
    <row r="106" spans="1:26" ht="15.75" customHeight="1">
      <c r="A106" s="138"/>
      <c r="B106" s="138"/>
      <c r="C106" s="138"/>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c r="Z106" s="138"/>
    </row>
    <row r="107" spans="1:26" ht="15.75" customHeight="1">
      <c r="A107" s="138"/>
      <c r="B107" s="138"/>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c r="Z107" s="138"/>
    </row>
    <row r="108" spans="1:26" ht="15.75" customHeight="1">
      <c r="A108" s="138"/>
      <c r="B108" s="138"/>
      <c r="C108" s="138"/>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c r="Z108" s="138"/>
    </row>
    <row r="109" spans="1:26" ht="15.75" customHeight="1">
      <c r="A109" s="138"/>
      <c r="B109" s="138"/>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row>
    <row r="110" spans="1:26" ht="15.75" customHeight="1">
      <c r="A110" s="138"/>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row>
    <row r="111" spans="1:26" ht="15.75" customHeight="1">
      <c r="A111" s="138"/>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row>
    <row r="112" spans="1:26" ht="15.75" customHeight="1">
      <c r="A112" s="138"/>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row>
    <row r="113" spans="1:26" ht="15.75" customHeight="1">
      <c r="A113" s="138"/>
      <c r="B113" s="138"/>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row>
    <row r="114" spans="1:26" ht="15.75" customHeight="1">
      <c r="A114" s="138"/>
      <c r="B114" s="138"/>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row>
    <row r="115" spans="1:26" ht="15.75" customHeight="1">
      <c r="A115" s="138"/>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row>
    <row r="116" spans="1:26" ht="15.75" customHeight="1">
      <c r="A116" s="138"/>
      <c r="B116" s="138"/>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row>
    <row r="117" spans="1:26" ht="15.75" customHeight="1">
      <c r="A117" s="138"/>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row>
    <row r="118" spans="1:26" ht="15.75" customHeight="1">
      <c r="A118" s="138"/>
      <c r="B118" s="138"/>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row>
    <row r="119" spans="1:26" ht="15.75" customHeight="1">
      <c r="A119" s="138"/>
      <c r="B119" s="138"/>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row>
    <row r="120" spans="1:26" ht="15.75" customHeight="1">
      <c r="A120" s="138"/>
      <c r="B120" s="138"/>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row>
    <row r="121" spans="1:26" ht="15.75" customHeight="1">
      <c r="A121" s="138"/>
      <c r="B121" s="138"/>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row>
    <row r="122" spans="1:26" ht="15.75" customHeight="1">
      <c r="A122" s="138"/>
      <c r="B122" s="138"/>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c r="Z122" s="138"/>
    </row>
    <row r="123" spans="1:26" ht="15.75" customHeight="1">
      <c r="A123" s="138"/>
      <c r="B123" s="138"/>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row>
    <row r="124" spans="1:26" ht="15.75" customHeight="1">
      <c r="A124" s="138"/>
      <c r="B124" s="138"/>
      <c r="C124" s="138"/>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c r="Z124" s="138"/>
    </row>
    <row r="125" spans="1:26" ht="15.75" customHeight="1">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row>
    <row r="126" spans="1:26" ht="15.75" customHeight="1">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row>
    <row r="127" spans="1:26" ht="15.75" customHeight="1">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row>
    <row r="128" spans="1:26" ht="15.75" customHeight="1">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row>
    <row r="129" spans="1:26" ht="15.75" customHeight="1">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row>
    <row r="130" spans="1:26" ht="15.75" customHeight="1">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row>
    <row r="131" spans="1:26" ht="15.75" customHeight="1">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row>
    <row r="132" spans="1:26" ht="15.75" customHeight="1">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row>
    <row r="133" spans="1:26" ht="15.75" customHeight="1">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row>
    <row r="134" spans="1:26" ht="15.75" customHeight="1">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row>
    <row r="135" spans="1:26" ht="15.75" customHeight="1">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row>
    <row r="136" spans="1:26" ht="15.75" customHeight="1">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row>
    <row r="137" spans="1:26" ht="15.75" customHeight="1">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row>
    <row r="138" spans="1:26" ht="15.75" customHeight="1">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row>
    <row r="139" spans="1:26" ht="15.75" customHeight="1">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row>
    <row r="140" spans="1:26" ht="15.75" customHeight="1">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row>
    <row r="141" spans="1:26" ht="15.75" customHeight="1">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row>
    <row r="142" spans="1:26" ht="15.75" customHeight="1">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row>
    <row r="143" spans="1:26" ht="15.75" customHeight="1">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row>
    <row r="144" spans="1:26" ht="15.75" customHeight="1">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row>
    <row r="145" spans="1:26" ht="15.75" customHeight="1">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row>
    <row r="146" spans="1:26" ht="15.75" customHeight="1">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row>
    <row r="147" spans="1:26" ht="15.75" customHeight="1">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row>
    <row r="148" spans="1:26" ht="15.75" customHeight="1">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row>
    <row r="149" spans="1:26" ht="15.75" customHeight="1">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row>
    <row r="150" spans="1:26" ht="15.75" customHeight="1">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row>
    <row r="151" spans="1:26" ht="15.75" customHeight="1">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row>
    <row r="152" spans="1:26" ht="15.75" customHeight="1">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row>
    <row r="153" spans="1:26" ht="15.75" customHeight="1">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row>
    <row r="154" spans="1:26" ht="15.75" customHeight="1">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row>
    <row r="155" spans="1:26" ht="15.75" customHeight="1">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row>
    <row r="156" spans="1:26" ht="15.75" customHeight="1">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row>
    <row r="157" spans="1:26" ht="15.75" customHeight="1">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row>
    <row r="158" spans="1:26" ht="15.75" customHeight="1">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row>
    <row r="159" spans="1:26" ht="15.75" customHeight="1">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row>
    <row r="160" spans="1:26" ht="15.75" customHeight="1">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row>
    <row r="161" spans="1:26" ht="15.75" customHeight="1">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row>
    <row r="162" spans="1:26" ht="15.75" customHeight="1">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row>
    <row r="163" spans="1:26" ht="15.75" customHeight="1">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row>
    <row r="164" spans="1:26" ht="15.75" customHeight="1">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row>
    <row r="165" spans="1:26" ht="15.75" customHeight="1">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row>
    <row r="166" spans="1:26" ht="15.75" customHeight="1">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row>
    <row r="167" spans="1:26" ht="15.75" customHeight="1">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row>
    <row r="168" spans="1:26" ht="15.75" customHeight="1">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row>
    <row r="169" spans="1:26" ht="15.75" customHeight="1">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row>
    <row r="170" spans="1:26" ht="15.75" customHeight="1">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row>
    <row r="171" spans="1:26" ht="15.75" customHeight="1">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row>
    <row r="172" spans="1:26" ht="15.75" customHeight="1">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row>
    <row r="173" spans="1:26" ht="15.75" customHeight="1">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row>
    <row r="174" spans="1:26" ht="15.75" customHeight="1">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row>
    <row r="175" spans="1:26" ht="15.75" customHeight="1">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row>
    <row r="176" spans="1:26" ht="15.75" customHeight="1">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row>
    <row r="177" spans="1:26" ht="15.75" customHeight="1">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row>
    <row r="178" spans="1:26" ht="15.75" customHeight="1">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row>
    <row r="179" spans="1:26" ht="15.75" customHeight="1">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row>
    <row r="180" spans="1:26" ht="15.75" customHeight="1">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row>
    <row r="181" spans="1:26" ht="15.75" customHeight="1">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row>
    <row r="182" spans="1:26" ht="15.75" customHeight="1">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row>
    <row r="183" spans="1:26" ht="15.75" customHeight="1">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row>
    <row r="184" spans="1:26" ht="15.75" customHeight="1">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row>
    <row r="185" spans="1:26" ht="15.75" customHeight="1">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row>
    <row r="186" spans="1:26" ht="15.75" customHeight="1">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row>
    <row r="187" spans="1:26" ht="15.75" customHeight="1">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row>
    <row r="188" spans="1:26" ht="15.75" customHeight="1">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row>
    <row r="189" spans="1:26" ht="15.75" customHeight="1">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row>
    <row r="190" spans="1:26" ht="15.75" customHeight="1">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row>
    <row r="191" spans="1:26" ht="15.75" customHeight="1">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row>
    <row r="192" spans="1:26" ht="15.75" customHeight="1">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row>
    <row r="193" spans="1:26" ht="15.75" customHeight="1">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row>
    <row r="194" spans="1:26" ht="15.75" customHeight="1">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row>
    <row r="195" spans="1:26" ht="15.75" customHeight="1">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row>
    <row r="196" spans="1:26" ht="15.75" customHeight="1">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row>
    <row r="197" spans="1:26" ht="15.75" customHeight="1">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row>
    <row r="198" spans="1:26" ht="15.75" customHeight="1">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row>
    <row r="199" spans="1:26" ht="15.75" customHeight="1">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row>
    <row r="200" spans="1:26" ht="15.75" customHeight="1">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row>
    <row r="201" spans="1:26" ht="15.75" customHeight="1">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row>
    <row r="202" spans="1:26" ht="15.75" customHeight="1">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row>
    <row r="203" spans="1:26" ht="15.75" customHeight="1">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row>
    <row r="204" spans="1:26" ht="15.75" customHeight="1">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row>
    <row r="205" spans="1:26" ht="15.75" customHeight="1">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row>
    <row r="206" spans="1:26" ht="15.75" customHeight="1">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row>
    <row r="207" spans="1:26" ht="15.75" customHeight="1">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row>
    <row r="208" spans="1:26" ht="15.75" customHeight="1">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row>
    <row r="209" spans="1:26" ht="15.75" customHeight="1">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row>
    <row r="210" spans="1:26" ht="15.75" customHeight="1">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row>
    <row r="211" spans="1:26" ht="15.75" customHeight="1">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row>
    <row r="212" spans="1:26" ht="15.75" customHeight="1">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row>
    <row r="213" spans="1:26" ht="15.75" customHeight="1">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row>
    <row r="214" spans="1:26" ht="15.75" customHeight="1">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row>
    <row r="215" spans="1:26" ht="15.75" customHeight="1">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row>
    <row r="216" spans="1:26" ht="15.75" customHeight="1">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row>
    <row r="217" spans="1:26" ht="15.75" customHeight="1">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row>
    <row r="218" spans="1:26" ht="15.75" customHeight="1">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row>
    <row r="219" spans="1:26" ht="15.75" customHeight="1">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row>
    <row r="220" spans="1:26" ht="15.75" customHeight="1">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row>
    <row r="221" spans="1:26" ht="15.75" customHeight="1">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row>
    <row r="222" spans="1:26" ht="15.75" customHeight="1">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row>
    <row r="223" spans="1:26" ht="15.75" customHeight="1">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row>
    <row r="224" spans="1:26" ht="15.75" customHeight="1">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row>
    <row r="225" spans="1:26" ht="15.75" customHeight="1">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row>
    <row r="226" spans="1:26" ht="15.75" customHeight="1">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row>
    <row r="227" spans="1:26" ht="15.75" customHeight="1">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row>
    <row r="228" spans="1:26" ht="15.75" customHeight="1">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row>
    <row r="229" spans="1:26" ht="15.75" customHeight="1">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row>
    <row r="230" spans="1:26" ht="15.75" customHeight="1">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row>
    <row r="231" spans="1:26" ht="15.75" customHeight="1">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row>
    <row r="232" spans="1:26" ht="15.75" customHeight="1">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row>
    <row r="233" spans="1:26" ht="15.75" customHeight="1">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row>
    <row r="234" spans="1:26" ht="15.75" customHeight="1">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row>
    <row r="235" spans="1:26" ht="15.75" customHeight="1">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row>
    <row r="236" spans="1:26" ht="15.75" customHeight="1">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row>
    <row r="237" spans="1:26" ht="15.75" customHeight="1">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row>
    <row r="238" spans="1:26" ht="15.75" customHeight="1">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row>
    <row r="239" spans="1:26" ht="15.75" customHeight="1">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row>
    <row r="240" spans="1:26" ht="15.75" customHeight="1">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row>
    <row r="241" spans="1:26" ht="15.75" customHeight="1">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row>
    <row r="242" spans="1:26" ht="15.75" customHeight="1">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row>
    <row r="243" spans="1:26" ht="15.75" customHeight="1">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row>
    <row r="244" spans="1:26" ht="15.75" customHeight="1">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row>
    <row r="245" spans="1:26" ht="15.75" customHeight="1">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row>
    <row r="246" spans="1:26" ht="15.75" customHeight="1">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row>
    <row r="247" spans="1:26" ht="15.75" customHeight="1">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row>
    <row r="248" spans="1:26" ht="15.75" customHeight="1">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row>
    <row r="249" spans="1:26" ht="15.75" customHeight="1">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row>
    <row r="250" spans="1:26" ht="15.75" customHeight="1">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row>
    <row r="251" spans="1:26" ht="15.75" customHeight="1">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row>
    <row r="252" spans="1:26" ht="15.75" customHeight="1">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row>
    <row r="253" spans="1:26" ht="15.75" customHeight="1">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row>
    <row r="254" spans="1:26" ht="15.75" customHeight="1">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row>
    <row r="255" spans="1:26" ht="15.75" customHeight="1">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row>
    <row r="256" spans="1:26" ht="15.75" customHeight="1">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row>
    <row r="257" spans="1:26" ht="15.75" customHeight="1">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row>
    <row r="258" spans="1:26" ht="15.75" customHeight="1">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row>
    <row r="259" spans="1:26" ht="15.75" customHeight="1">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row>
    <row r="260" spans="1:26" ht="15.75" customHeight="1">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row>
    <row r="261" spans="1:26" ht="15.75" customHeight="1">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row>
    <row r="262" spans="1:26" ht="15.75" customHeight="1">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row>
    <row r="263" spans="1:26" ht="15.75" customHeight="1">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row>
    <row r="264" spans="1:26" ht="15.75" customHeight="1">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row>
    <row r="265" spans="1:26" ht="15.75" customHeight="1">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row>
    <row r="266" spans="1:26" ht="15.75" customHeight="1">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row>
    <row r="267" spans="1:26" ht="15.75" customHeight="1">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row>
    <row r="268" spans="1:26" ht="15.75" customHeight="1">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row>
    <row r="269" spans="1:26" ht="15.75" customHeight="1">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row>
    <row r="270" spans="1:26" ht="15.75" customHeight="1">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row>
    <row r="271" spans="1:26" ht="15.75" customHeight="1">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row>
    <row r="272" spans="1:26" ht="15.75" customHeight="1">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row>
    <row r="273" spans="1:26" ht="15.75" customHeight="1">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row>
    <row r="274" spans="1:26" ht="15.75" customHeight="1">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row>
    <row r="275" spans="1:26" ht="15.75" customHeight="1">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row>
    <row r="276" spans="1:26" ht="15.75" customHeight="1">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row>
    <row r="277" spans="1:26" ht="15.75" customHeight="1">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row>
    <row r="278" spans="1:26" ht="15.75" customHeight="1">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row>
    <row r="279" spans="1:26" ht="15.75" customHeight="1">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row>
    <row r="280" spans="1:26" ht="15.75" customHeight="1">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row>
    <row r="281" spans="1:26" ht="15.75" customHeight="1">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row>
    <row r="282" spans="1:26" ht="15.75" customHeight="1">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row>
    <row r="283" spans="1:26" ht="15.75" customHeight="1">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row>
    <row r="284" spans="1:26" ht="15.75" customHeight="1">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row>
    <row r="285" spans="1:26" ht="15.75" customHeight="1">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row>
    <row r="286" spans="1:26" ht="15.75" customHeight="1">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row>
    <row r="287" spans="1:26" ht="15.75" customHeight="1">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row>
    <row r="288" spans="1:26" ht="15.75" customHeight="1">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row>
    <row r="289" spans="1:26" ht="15.75" customHeight="1">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row>
    <row r="290" spans="1:26" ht="15.75" customHeight="1">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row>
    <row r="291" spans="1:26" ht="15.75" customHeight="1">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row>
    <row r="292" spans="1:26" ht="15.75" customHeight="1">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row>
    <row r="293" spans="1:26" ht="15.75" customHeight="1">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row>
    <row r="294" spans="1:26" ht="15.75" customHeight="1">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row>
    <row r="295" spans="1:26" ht="15.75" customHeight="1">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row>
    <row r="296" spans="1:26" ht="15.75" customHeight="1">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row>
    <row r="297" spans="1:26" ht="15.75" customHeight="1">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row>
    <row r="298" spans="1:26" ht="15.75" customHeight="1">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row>
    <row r="299" spans="1:26" ht="15.75" customHeight="1">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row>
    <row r="300" spans="1:26" ht="15.75" customHeight="1">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row>
    <row r="301" spans="1:26" ht="15.75" customHeight="1">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row>
    <row r="302" spans="1:26" ht="15.75" customHeight="1">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row>
    <row r="303" spans="1:26" ht="15.75" customHeight="1">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row>
    <row r="304" spans="1:26" ht="15.75" customHeight="1">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row>
    <row r="305" spans="1:26" ht="15.75" customHeight="1">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row>
    <row r="306" spans="1:26" ht="15.75" customHeight="1">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row>
    <row r="307" spans="1:26" ht="15.75" customHeight="1">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row>
    <row r="308" spans="1:26" ht="15.75" customHeight="1">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row>
    <row r="309" spans="1:26" ht="15.75" customHeight="1">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row>
    <row r="310" spans="1:26" ht="15.75" customHeight="1">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row>
    <row r="311" spans="1:26" ht="15.75" customHeight="1">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row>
    <row r="312" spans="1:26" ht="15.75" customHeight="1">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row>
    <row r="313" spans="1:26" ht="15.75" customHeight="1">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row>
    <row r="314" spans="1:26" ht="15.75" customHeight="1">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row>
    <row r="315" spans="1:26" ht="15.75" customHeight="1">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row>
    <row r="316" spans="1:26" ht="15.75" customHeight="1">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row>
    <row r="317" spans="1:26" ht="15.75" customHeight="1">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row>
    <row r="318" spans="1:26" ht="15.75" customHeight="1">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row>
    <row r="319" spans="1:26" ht="15.75" customHeight="1">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row>
    <row r="320" spans="1:26" ht="15.75" customHeight="1">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row>
    <row r="321" spans="1:26" ht="15.75" customHeight="1">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row>
    <row r="322" spans="1:26" ht="15.75" customHeight="1">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row>
    <row r="323" spans="1:26" ht="15.75" customHeight="1">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row>
    <row r="324" spans="1:26" ht="15.75" customHeight="1">
      <c r="A324" s="138"/>
      <c r="B324" s="138"/>
      <c r="C324" s="138"/>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8"/>
      <c r="Z324" s="138"/>
    </row>
    <row r="325" spans="1:26" ht="15.75" customHeight="1">
      <c r="A325" s="138"/>
      <c r="B325" s="138"/>
      <c r="C325" s="138"/>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c r="Z325" s="138"/>
    </row>
    <row r="326" spans="1:26" ht="15.75" customHeight="1">
      <c r="A326" s="138"/>
      <c r="B326" s="138"/>
      <c r="C326" s="138"/>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c r="Z326" s="138"/>
    </row>
    <row r="327" spans="1:26" ht="15.75" customHeight="1">
      <c r="A327" s="138"/>
      <c r="B327" s="138"/>
      <c r="C327" s="138"/>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c r="Z327" s="138"/>
    </row>
    <row r="328" spans="1:26" ht="15.75" customHeight="1">
      <c r="A328" s="138"/>
      <c r="B328" s="138"/>
      <c r="C328" s="138"/>
      <c r="D328" s="138"/>
      <c r="E328" s="138"/>
      <c r="F328" s="138"/>
      <c r="G328" s="138"/>
      <c r="H328" s="138"/>
      <c r="I328" s="138"/>
      <c r="J328" s="138"/>
      <c r="K328" s="138"/>
      <c r="L328" s="138"/>
      <c r="M328" s="138"/>
      <c r="N328" s="138"/>
      <c r="O328" s="138"/>
      <c r="P328" s="138"/>
      <c r="Q328" s="138"/>
      <c r="R328" s="138"/>
      <c r="S328" s="138"/>
      <c r="T328" s="138"/>
      <c r="U328" s="138"/>
      <c r="V328" s="138"/>
      <c r="W328" s="138"/>
      <c r="X328" s="138"/>
      <c r="Y328" s="138"/>
      <c r="Z328" s="138"/>
    </row>
    <row r="329" spans="1:26" ht="15.75" customHeight="1">
      <c r="A329" s="138"/>
      <c r="B329" s="138"/>
      <c r="C329" s="138"/>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38"/>
      <c r="Z329" s="138"/>
    </row>
    <row r="330" spans="1:26" ht="15.75" customHeight="1">
      <c r="A330" s="138"/>
      <c r="B330" s="138"/>
      <c r="C330" s="138"/>
      <c r="D330" s="138"/>
      <c r="E330" s="138"/>
      <c r="F330" s="138"/>
      <c r="G330" s="138"/>
      <c r="H330" s="138"/>
      <c r="I330" s="138"/>
      <c r="J330" s="138"/>
      <c r="K330" s="138"/>
      <c r="L330" s="138"/>
      <c r="M330" s="138"/>
      <c r="N330" s="138"/>
      <c r="O330" s="138"/>
      <c r="P330" s="138"/>
      <c r="Q330" s="138"/>
      <c r="R330" s="138"/>
      <c r="S330" s="138"/>
      <c r="T330" s="138"/>
      <c r="U330" s="138"/>
      <c r="V330" s="138"/>
      <c r="W330" s="138"/>
      <c r="X330" s="138"/>
      <c r="Y330" s="138"/>
      <c r="Z330" s="138"/>
    </row>
    <row r="331" spans="1:26" ht="15.75" customHeight="1">
      <c r="A331" s="138"/>
      <c r="B331" s="138"/>
      <c r="C331" s="138"/>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row>
    <row r="332" spans="1:26" ht="15.75" customHeight="1">
      <c r="A332" s="138"/>
      <c r="B332" s="138"/>
      <c r="C332" s="138"/>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c r="Z332" s="138"/>
    </row>
    <row r="333" spans="1:26" ht="15.75" customHeight="1">
      <c r="A333" s="138"/>
      <c r="B333" s="138"/>
      <c r="C333" s="138"/>
      <c r="D333" s="138"/>
      <c r="E333" s="138"/>
      <c r="F333" s="138"/>
      <c r="G333" s="138"/>
      <c r="H333" s="138"/>
      <c r="I333" s="138"/>
      <c r="J333" s="138"/>
      <c r="K333" s="138"/>
      <c r="L333" s="138"/>
      <c r="M333" s="138"/>
      <c r="N333" s="138"/>
      <c r="O333" s="138"/>
      <c r="P333" s="138"/>
      <c r="Q333" s="138"/>
      <c r="R333" s="138"/>
      <c r="S333" s="138"/>
      <c r="T333" s="138"/>
      <c r="U333" s="138"/>
      <c r="V333" s="138"/>
      <c r="W333" s="138"/>
      <c r="X333" s="138"/>
      <c r="Y333" s="138"/>
      <c r="Z333" s="138"/>
    </row>
    <row r="334" spans="1:26" ht="15.75" customHeight="1">
      <c r="A334" s="138"/>
      <c r="B334" s="138"/>
      <c r="C334" s="138"/>
      <c r="D334" s="138"/>
      <c r="E334" s="138"/>
      <c r="F334" s="138"/>
      <c r="G334" s="138"/>
      <c r="H334" s="138"/>
      <c r="I334" s="138"/>
      <c r="J334" s="138"/>
      <c r="K334" s="138"/>
      <c r="L334" s="138"/>
      <c r="M334" s="138"/>
      <c r="N334" s="138"/>
      <c r="O334" s="138"/>
      <c r="P334" s="138"/>
      <c r="Q334" s="138"/>
      <c r="R334" s="138"/>
      <c r="S334" s="138"/>
      <c r="T334" s="138"/>
      <c r="U334" s="138"/>
      <c r="V334" s="138"/>
      <c r="W334" s="138"/>
      <c r="X334" s="138"/>
      <c r="Y334" s="138"/>
      <c r="Z334" s="138"/>
    </row>
    <row r="335" spans="1:26" ht="15.75" customHeight="1">
      <c r="A335" s="138"/>
      <c r="B335" s="138"/>
      <c r="C335" s="138"/>
      <c r="D335" s="138"/>
      <c r="E335" s="138"/>
      <c r="F335" s="138"/>
      <c r="G335" s="138"/>
      <c r="H335" s="138"/>
      <c r="I335" s="138"/>
      <c r="J335" s="138"/>
      <c r="K335" s="138"/>
      <c r="L335" s="138"/>
      <c r="M335" s="138"/>
      <c r="N335" s="138"/>
      <c r="O335" s="138"/>
      <c r="P335" s="138"/>
      <c r="Q335" s="138"/>
      <c r="R335" s="138"/>
      <c r="S335" s="138"/>
      <c r="T335" s="138"/>
      <c r="U335" s="138"/>
      <c r="V335" s="138"/>
      <c r="W335" s="138"/>
      <c r="X335" s="138"/>
      <c r="Y335" s="138"/>
      <c r="Z335" s="138"/>
    </row>
    <row r="336" spans="1:26" ht="15.75" customHeight="1">
      <c r="A336" s="138"/>
      <c r="B336" s="138"/>
      <c r="C336" s="138"/>
      <c r="D336" s="138"/>
      <c r="E336" s="138"/>
      <c r="F336" s="138"/>
      <c r="G336" s="138"/>
      <c r="H336" s="138"/>
      <c r="I336" s="138"/>
      <c r="J336" s="138"/>
      <c r="K336" s="138"/>
      <c r="L336" s="138"/>
      <c r="M336" s="138"/>
      <c r="N336" s="138"/>
      <c r="O336" s="138"/>
      <c r="P336" s="138"/>
      <c r="Q336" s="138"/>
      <c r="R336" s="138"/>
      <c r="S336" s="138"/>
      <c r="T336" s="138"/>
      <c r="U336" s="138"/>
      <c r="V336" s="138"/>
      <c r="W336" s="138"/>
      <c r="X336" s="138"/>
      <c r="Y336" s="138"/>
      <c r="Z336" s="138"/>
    </row>
    <row r="337" spans="1:26" ht="15.75" customHeight="1">
      <c r="A337" s="138"/>
      <c r="B337" s="138"/>
      <c r="C337" s="138"/>
      <c r="D337" s="138"/>
      <c r="E337" s="138"/>
      <c r="F337" s="138"/>
      <c r="G337" s="138"/>
      <c r="H337" s="138"/>
      <c r="I337" s="138"/>
      <c r="J337" s="138"/>
      <c r="K337" s="138"/>
      <c r="L337" s="138"/>
      <c r="M337" s="138"/>
      <c r="N337" s="138"/>
      <c r="O337" s="138"/>
      <c r="P337" s="138"/>
      <c r="Q337" s="138"/>
      <c r="R337" s="138"/>
      <c r="S337" s="138"/>
      <c r="T337" s="138"/>
      <c r="U337" s="138"/>
      <c r="V337" s="138"/>
      <c r="W337" s="138"/>
      <c r="X337" s="138"/>
      <c r="Y337" s="138"/>
      <c r="Z337" s="138"/>
    </row>
    <row r="338" spans="1:26" ht="15.75" customHeight="1">
      <c r="A338" s="138"/>
      <c r="B338" s="138"/>
      <c r="C338" s="138"/>
      <c r="D338" s="138"/>
      <c r="E338" s="138"/>
      <c r="F338" s="138"/>
      <c r="G338" s="138"/>
      <c r="H338" s="138"/>
      <c r="I338" s="138"/>
      <c r="J338" s="138"/>
      <c r="K338" s="138"/>
      <c r="L338" s="138"/>
      <c r="M338" s="138"/>
      <c r="N338" s="138"/>
      <c r="O338" s="138"/>
      <c r="P338" s="138"/>
      <c r="Q338" s="138"/>
      <c r="R338" s="138"/>
      <c r="S338" s="138"/>
      <c r="T338" s="138"/>
      <c r="U338" s="138"/>
      <c r="V338" s="138"/>
      <c r="W338" s="138"/>
      <c r="X338" s="138"/>
      <c r="Y338" s="138"/>
      <c r="Z338" s="138"/>
    </row>
    <row r="339" spans="1:26" ht="15.75" customHeight="1">
      <c r="A339" s="138"/>
      <c r="B339" s="138"/>
      <c r="C339" s="138"/>
      <c r="D339" s="138"/>
      <c r="E339" s="138"/>
      <c r="F339" s="138"/>
      <c r="G339" s="138"/>
      <c r="H339" s="138"/>
      <c r="I339" s="138"/>
      <c r="J339" s="138"/>
      <c r="K339" s="138"/>
      <c r="L339" s="138"/>
      <c r="M339" s="138"/>
      <c r="N339" s="138"/>
      <c r="O339" s="138"/>
      <c r="P339" s="138"/>
      <c r="Q339" s="138"/>
      <c r="R339" s="138"/>
      <c r="S339" s="138"/>
      <c r="T339" s="138"/>
      <c r="U339" s="138"/>
      <c r="V339" s="138"/>
      <c r="W339" s="138"/>
      <c r="X339" s="138"/>
      <c r="Y339" s="138"/>
      <c r="Z339" s="138"/>
    </row>
    <row r="340" spans="1:26" ht="15.75" customHeight="1">
      <c r="A340" s="138"/>
      <c r="B340" s="138"/>
      <c r="C340" s="138"/>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c r="Z340" s="138"/>
    </row>
    <row r="341" spans="1:26" ht="15.75" customHeight="1">
      <c r="A341" s="138"/>
      <c r="B341" s="138"/>
      <c r="C341" s="138"/>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row>
    <row r="342" spans="1:26" ht="15.75" customHeight="1">
      <c r="A342" s="138"/>
      <c r="B342" s="138"/>
      <c r="C342" s="138"/>
      <c r="D342" s="138"/>
      <c r="E342" s="138"/>
      <c r="F342" s="138"/>
      <c r="G342" s="138"/>
      <c r="H342" s="138"/>
      <c r="I342" s="138"/>
      <c r="J342" s="138"/>
      <c r="K342" s="138"/>
      <c r="L342" s="138"/>
      <c r="M342" s="138"/>
      <c r="N342" s="138"/>
      <c r="O342" s="138"/>
      <c r="P342" s="138"/>
      <c r="Q342" s="138"/>
      <c r="R342" s="138"/>
      <c r="S342" s="138"/>
      <c r="T342" s="138"/>
      <c r="U342" s="138"/>
      <c r="V342" s="138"/>
      <c r="W342" s="138"/>
      <c r="X342" s="138"/>
      <c r="Y342" s="138"/>
      <c r="Z342" s="138"/>
    </row>
    <row r="343" spans="1:26" ht="15.75" customHeight="1">
      <c r="A343" s="138"/>
      <c r="B343" s="138"/>
      <c r="C343" s="138"/>
      <c r="D343" s="138"/>
      <c r="E343" s="138"/>
      <c r="F343" s="138"/>
      <c r="G343" s="138"/>
      <c r="H343" s="138"/>
      <c r="I343" s="138"/>
      <c r="J343" s="138"/>
      <c r="K343" s="138"/>
      <c r="L343" s="138"/>
      <c r="M343" s="138"/>
      <c r="N343" s="138"/>
      <c r="O343" s="138"/>
      <c r="P343" s="138"/>
      <c r="Q343" s="138"/>
      <c r="R343" s="138"/>
      <c r="S343" s="138"/>
      <c r="T343" s="138"/>
      <c r="U343" s="138"/>
      <c r="V343" s="138"/>
      <c r="W343" s="138"/>
      <c r="X343" s="138"/>
      <c r="Y343" s="138"/>
      <c r="Z343" s="138"/>
    </row>
    <row r="344" spans="1:26" ht="15.75" customHeight="1">
      <c r="A344" s="138"/>
      <c r="B344" s="138"/>
      <c r="C344" s="138"/>
      <c r="D344" s="138"/>
      <c r="E344" s="138"/>
      <c r="F344" s="138"/>
      <c r="G344" s="138"/>
      <c r="H344" s="138"/>
      <c r="I344" s="138"/>
      <c r="J344" s="138"/>
      <c r="K344" s="138"/>
      <c r="L344" s="138"/>
      <c r="M344" s="138"/>
      <c r="N344" s="138"/>
      <c r="O344" s="138"/>
      <c r="P344" s="138"/>
      <c r="Q344" s="138"/>
      <c r="R344" s="138"/>
      <c r="S344" s="138"/>
      <c r="T344" s="138"/>
      <c r="U344" s="138"/>
      <c r="V344" s="138"/>
      <c r="W344" s="138"/>
      <c r="X344" s="138"/>
      <c r="Y344" s="138"/>
      <c r="Z344" s="138"/>
    </row>
    <row r="345" spans="1:26" ht="15.75" customHeight="1">
      <c r="A345" s="138"/>
      <c r="B345" s="138"/>
      <c r="C345" s="138"/>
      <c r="D345" s="138"/>
      <c r="E345" s="138"/>
      <c r="F345" s="138"/>
      <c r="G345" s="138"/>
      <c r="H345" s="138"/>
      <c r="I345" s="138"/>
      <c r="J345" s="138"/>
      <c r="K345" s="138"/>
      <c r="L345" s="138"/>
      <c r="M345" s="138"/>
      <c r="N345" s="138"/>
      <c r="O345" s="138"/>
      <c r="P345" s="138"/>
      <c r="Q345" s="138"/>
      <c r="R345" s="138"/>
      <c r="S345" s="138"/>
      <c r="T345" s="138"/>
      <c r="U345" s="138"/>
      <c r="V345" s="138"/>
      <c r="W345" s="138"/>
      <c r="X345" s="138"/>
      <c r="Y345" s="138"/>
      <c r="Z345" s="138"/>
    </row>
    <row r="346" spans="1:26" ht="15.75" customHeight="1">
      <c r="A346" s="138"/>
      <c r="B346" s="138"/>
      <c r="C346" s="138"/>
      <c r="D346" s="138"/>
      <c r="E346" s="138"/>
      <c r="F346" s="138"/>
      <c r="G346" s="138"/>
      <c r="H346" s="138"/>
      <c r="I346" s="138"/>
      <c r="J346" s="138"/>
      <c r="K346" s="138"/>
      <c r="L346" s="138"/>
      <c r="M346" s="138"/>
      <c r="N346" s="138"/>
      <c r="O346" s="138"/>
      <c r="P346" s="138"/>
      <c r="Q346" s="138"/>
      <c r="R346" s="138"/>
      <c r="S346" s="138"/>
      <c r="T346" s="138"/>
      <c r="U346" s="138"/>
      <c r="V346" s="138"/>
      <c r="W346" s="138"/>
      <c r="X346" s="138"/>
      <c r="Y346" s="138"/>
      <c r="Z346" s="138"/>
    </row>
    <row r="347" spans="1:26" ht="15.75" customHeight="1">
      <c r="A347" s="138"/>
      <c r="B347" s="138"/>
      <c r="C347" s="138"/>
      <c r="D347" s="138"/>
      <c r="E347" s="138"/>
      <c r="F347" s="138"/>
      <c r="G347" s="138"/>
      <c r="H347" s="138"/>
      <c r="I347" s="138"/>
      <c r="J347" s="138"/>
      <c r="K347" s="138"/>
      <c r="L347" s="138"/>
      <c r="M347" s="138"/>
      <c r="N347" s="138"/>
      <c r="O347" s="138"/>
      <c r="P347" s="138"/>
      <c r="Q347" s="138"/>
      <c r="R347" s="138"/>
      <c r="S347" s="138"/>
      <c r="T347" s="138"/>
      <c r="U347" s="138"/>
      <c r="V347" s="138"/>
      <c r="W347" s="138"/>
      <c r="X347" s="138"/>
      <c r="Y347" s="138"/>
      <c r="Z347" s="138"/>
    </row>
    <row r="348" spans="1:26" ht="15.75" customHeight="1">
      <c r="A348" s="138"/>
      <c r="B348" s="138"/>
      <c r="C348" s="138"/>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c r="Z348" s="138"/>
    </row>
    <row r="349" spans="1:26" ht="15.75" customHeight="1">
      <c r="A349" s="138"/>
      <c r="B349" s="138"/>
      <c r="C349" s="138"/>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c r="Z349" s="138"/>
    </row>
    <row r="350" spans="1:26" ht="15.75" customHeight="1">
      <c r="A350" s="138"/>
      <c r="B350" s="138"/>
      <c r="C350" s="138"/>
      <c r="D350" s="138"/>
      <c r="E350" s="138"/>
      <c r="F350" s="138"/>
      <c r="G350" s="138"/>
      <c r="H350" s="138"/>
      <c r="I350" s="138"/>
      <c r="J350" s="138"/>
      <c r="K350" s="138"/>
      <c r="L350" s="138"/>
      <c r="M350" s="138"/>
      <c r="N350" s="138"/>
      <c r="O350" s="138"/>
      <c r="P350" s="138"/>
      <c r="Q350" s="138"/>
      <c r="R350" s="138"/>
      <c r="S350" s="138"/>
      <c r="T350" s="138"/>
      <c r="U350" s="138"/>
      <c r="V350" s="138"/>
      <c r="W350" s="138"/>
      <c r="X350" s="138"/>
      <c r="Y350" s="138"/>
      <c r="Z350" s="138"/>
    </row>
    <row r="351" spans="1:26" ht="15.75" customHeight="1">
      <c r="A351" s="138"/>
      <c r="B351" s="138"/>
      <c r="C351" s="138"/>
      <c r="D351" s="138"/>
      <c r="E351" s="138"/>
      <c r="F351" s="138"/>
      <c r="G351" s="138"/>
      <c r="H351" s="138"/>
      <c r="I351" s="138"/>
      <c r="J351" s="138"/>
      <c r="K351" s="138"/>
      <c r="L351" s="138"/>
      <c r="M351" s="138"/>
      <c r="N351" s="138"/>
      <c r="O351" s="138"/>
      <c r="P351" s="138"/>
      <c r="Q351" s="138"/>
      <c r="R351" s="138"/>
      <c r="S351" s="138"/>
      <c r="T351" s="138"/>
      <c r="U351" s="138"/>
      <c r="V351" s="138"/>
      <c r="W351" s="138"/>
      <c r="X351" s="138"/>
      <c r="Y351" s="138"/>
      <c r="Z351" s="138"/>
    </row>
    <row r="352" spans="1:26" ht="15.75" customHeight="1">
      <c r="A352" s="138"/>
      <c r="B352" s="138"/>
      <c r="C352" s="138"/>
      <c r="D352" s="138"/>
      <c r="E352" s="138"/>
      <c r="F352" s="138"/>
      <c r="G352" s="138"/>
      <c r="H352" s="138"/>
      <c r="I352" s="138"/>
      <c r="J352" s="138"/>
      <c r="K352" s="138"/>
      <c r="L352" s="138"/>
      <c r="M352" s="138"/>
      <c r="N352" s="138"/>
      <c r="O352" s="138"/>
      <c r="P352" s="138"/>
      <c r="Q352" s="138"/>
      <c r="R352" s="138"/>
      <c r="S352" s="138"/>
      <c r="T352" s="138"/>
      <c r="U352" s="138"/>
      <c r="V352" s="138"/>
      <c r="W352" s="138"/>
      <c r="X352" s="138"/>
      <c r="Y352" s="138"/>
      <c r="Z352" s="138"/>
    </row>
    <row r="353" spans="1:26" ht="15.75" customHeight="1">
      <c r="A353" s="138"/>
      <c r="B353" s="138"/>
      <c r="C353" s="138"/>
      <c r="D353" s="138"/>
      <c r="E353" s="138"/>
      <c r="F353" s="138"/>
      <c r="G353" s="138"/>
      <c r="H353" s="138"/>
      <c r="I353" s="138"/>
      <c r="J353" s="138"/>
      <c r="K353" s="138"/>
      <c r="L353" s="138"/>
      <c r="M353" s="138"/>
      <c r="N353" s="138"/>
      <c r="O353" s="138"/>
      <c r="P353" s="138"/>
      <c r="Q353" s="138"/>
      <c r="R353" s="138"/>
      <c r="S353" s="138"/>
      <c r="T353" s="138"/>
      <c r="U353" s="138"/>
      <c r="V353" s="138"/>
      <c r="W353" s="138"/>
      <c r="X353" s="138"/>
      <c r="Y353" s="138"/>
      <c r="Z353" s="138"/>
    </row>
    <row r="354" spans="1:26" ht="15.75" customHeight="1">
      <c r="A354" s="138"/>
      <c r="B354" s="138"/>
      <c r="C354" s="138"/>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c r="Z354" s="138"/>
    </row>
    <row r="355" spans="1:26" ht="15.75" customHeight="1">
      <c r="A355" s="138"/>
      <c r="B355" s="138"/>
      <c r="C355" s="138"/>
      <c r="D355" s="138"/>
      <c r="E355" s="138"/>
      <c r="F355" s="138"/>
      <c r="G355" s="138"/>
      <c r="H355" s="138"/>
      <c r="I355" s="138"/>
      <c r="J355" s="138"/>
      <c r="K355" s="138"/>
      <c r="L355" s="138"/>
      <c r="M355" s="138"/>
      <c r="N355" s="138"/>
      <c r="O355" s="138"/>
      <c r="P355" s="138"/>
      <c r="Q355" s="138"/>
      <c r="R355" s="138"/>
      <c r="S355" s="138"/>
      <c r="T355" s="138"/>
      <c r="U355" s="138"/>
      <c r="V355" s="138"/>
      <c r="W355" s="138"/>
      <c r="X355" s="138"/>
      <c r="Y355" s="138"/>
      <c r="Z355" s="138"/>
    </row>
    <row r="356" spans="1:26" ht="15.75" customHeight="1">
      <c r="A356" s="138"/>
      <c r="B356" s="138"/>
      <c r="C356" s="138"/>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c r="Z356" s="138"/>
    </row>
    <row r="357" spans="1:26" ht="15.75" customHeight="1">
      <c r="A357" s="138"/>
      <c r="B357" s="138"/>
      <c r="C357" s="138"/>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c r="Z357" s="138"/>
    </row>
    <row r="358" spans="1:26" ht="15.75" customHeight="1">
      <c r="A358" s="138"/>
      <c r="B358" s="138"/>
      <c r="C358" s="138"/>
      <c r="D358" s="138"/>
      <c r="E358" s="138"/>
      <c r="F358" s="138"/>
      <c r="G358" s="138"/>
      <c r="H358" s="138"/>
      <c r="I358" s="138"/>
      <c r="J358" s="138"/>
      <c r="K358" s="138"/>
      <c r="L358" s="138"/>
      <c r="M358" s="138"/>
      <c r="N358" s="138"/>
      <c r="O358" s="138"/>
      <c r="P358" s="138"/>
      <c r="Q358" s="138"/>
      <c r="R358" s="138"/>
      <c r="S358" s="138"/>
      <c r="T358" s="138"/>
      <c r="U358" s="138"/>
      <c r="V358" s="138"/>
      <c r="W358" s="138"/>
      <c r="X358" s="138"/>
      <c r="Y358" s="138"/>
      <c r="Z358" s="138"/>
    </row>
    <row r="359" spans="1:26" ht="15.75" customHeight="1">
      <c r="A359" s="138"/>
      <c r="B359" s="138"/>
      <c r="C359" s="138"/>
      <c r="D359" s="138"/>
      <c r="E359" s="138"/>
      <c r="F359" s="138"/>
      <c r="G359" s="138"/>
      <c r="H359" s="138"/>
      <c r="I359" s="138"/>
      <c r="J359" s="138"/>
      <c r="K359" s="138"/>
      <c r="L359" s="138"/>
      <c r="M359" s="138"/>
      <c r="N359" s="138"/>
      <c r="O359" s="138"/>
      <c r="P359" s="138"/>
      <c r="Q359" s="138"/>
      <c r="R359" s="138"/>
      <c r="S359" s="138"/>
      <c r="T359" s="138"/>
      <c r="U359" s="138"/>
      <c r="V359" s="138"/>
      <c r="W359" s="138"/>
      <c r="X359" s="138"/>
      <c r="Y359" s="138"/>
      <c r="Z359" s="138"/>
    </row>
    <row r="360" spans="1:26" ht="15.75" customHeight="1">
      <c r="A360" s="138"/>
      <c r="B360" s="138"/>
      <c r="C360" s="138"/>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c r="Z360" s="138"/>
    </row>
    <row r="361" spans="1:26" ht="15.75" customHeight="1">
      <c r="A361" s="138"/>
      <c r="B361" s="138"/>
      <c r="C361" s="138"/>
      <c r="D361" s="138"/>
      <c r="E361" s="138"/>
      <c r="F361" s="138"/>
      <c r="G361" s="138"/>
      <c r="H361" s="138"/>
      <c r="I361" s="138"/>
      <c r="J361" s="138"/>
      <c r="K361" s="138"/>
      <c r="L361" s="138"/>
      <c r="M361" s="138"/>
      <c r="N361" s="138"/>
      <c r="O361" s="138"/>
      <c r="P361" s="138"/>
      <c r="Q361" s="138"/>
      <c r="R361" s="138"/>
      <c r="S361" s="138"/>
      <c r="T361" s="138"/>
      <c r="U361" s="138"/>
      <c r="V361" s="138"/>
      <c r="W361" s="138"/>
      <c r="X361" s="138"/>
      <c r="Y361" s="138"/>
      <c r="Z361" s="138"/>
    </row>
    <row r="362" spans="1:26" ht="15.75" customHeight="1">
      <c r="A362" s="138"/>
      <c r="B362" s="138"/>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138"/>
    </row>
    <row r="363" spans="1:26" ht="15.75" customHeight="1">
      <c r="A363" s="138"/>
      <c r="B363" s="138"/>
      <c r="C363" s="138"/>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c r="Z363" s="138"/>
    </row>
    <row r="364" spans="1:26" ht="15.75" customHeight="1">
      <c r="A364" s="138"/>
      <c r="B364" s="138"/>
      <c r="C364" s="138"/>
      <c r="D364" s="138"/>
      <c r="E364" s="138"/>
      <c r="F364" s="138"/>
      <c r="G364" s="138"/>
      <c r="H364" s="138"/>
      <c r="I364" s="138"/>
      <c r="J364" s="138"/>
      <c r="K364" s="138"/>
      <c r="L364" s="138"/>
      <c r="M364" s="138"/>
      <c r="N364" s="138"/>
      <c r="O364" s="138"/>
      <c r="P364" s="138"/>
      <c r="Q364" s="138"/>
      <c r="R364" s="138"/>
      <c r="S364" s="138"/>
      <c r="T364" s="138"/>
      <c r="U364" s="138"/>
      <c r="V364" s="138"/>
      <c r="W364" s="138"/>
      <c r="X364" s="138"/>
      <c r="Y364" s="138"/>
      <c r="Z364" s="138"/>
    </row>
    <row r="365" spans="1:26" ht="15.75" customHeight="1">
      <c r="A365" s="138"/>
      <c r="B365" s="138"/>
      <c r="C365" s="138"/>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138"/>
      <c r="Z365" s="138"/>
    </row>
    <row r="366" spans="1:26" ht="15.75" customHeight="1">
      <c r="A366" s="138"/>
      <c r="B366" s="138"/>
      <c r="C366" s="138"/>
      <c r="D366" s="138"/>
      <c r="E366" s="138"/>
      <c r="F366" s="138"/>
      <c r="G366" s="138"/>
      <c r="H366" s="138"/>
      <c r="I366" s="138"/>
      <c r="J366" s="138"/>
      <c r="K366" s="138"/>
      <c r="L366" s="138"/>
      <c r="M366" s="138"/>
      <c r="N366" s="138"/>
      <c r="O366" s="138"/>
      <c r="P366" s="138"/>
      <c r="Q366" s="138"/>
      <c r="R366" s="138"/>
      <c r="S366" s="138"/>
      <c r="T366" s="138"/>
      <c r="U366" s="138"/>
      <c r="V366" s="138"/>
      <c r="W366" s="138"/>
      <c r="X366" s="138"/>
      <c r="Y366" s="138"/>
      <c r="Z366" s="138"/>
    </row>
    <row r="367" spans="1:26" ht="15.75" customHeight="1">
      <c r="A367" s="138"/>
      <c r="B367" s="138"/>
      <c r="C367" s="138"/>
      <c r="D367" s="138"/>
      <c r="E367" s="138"/>
      <c r="F367" s="138"/>
      <c r="G367" s="138"/>
      <c r="H367" s="138"/>
      <c r="I367" s="138"/>
      <c r="J367" s="138"/>
      <c r="K367" s="138"/>
      <c r="L367" s="138"/>
      <c r="M367" s="138"/>
      <c r="N367" s="138"/>
      <c r="O367" s="138"/>
      <c r="P367" s="138"/>
      <c r="Q367" s="138"/>
      <c r="R367" s="138"/>
      <c r="S367" s="138"/>
      <c r="T367" s="138"/>
      <c r="U367" s="138"/>
      <c r="V367" s="138"/>
      <c r="W367" s="138"/>
      <c r="X367" s="138"/>
      <c r="Y367" s="138"/>
      <c r="Z367" s="138"/>
    </row>
    <row r="368" spans="1:26" ht="15.75" customHeight="1">
      <c r="A368" s="138"/>
      <c r="B368" s="138"/>
      <c r="C368" s="138"/>
      <c r="D368" s="138"/>
      <c r="E368" s="138"/>
      <c r="F368" s="138"/>
      <c r="G368" s="138"/>
      <c r="H368" s="138"/>
      <c r="I368" s="138"/>
      <c r="J368" s="138"/>
      <c r="K368" s="138"/>
      <c r="L368" s="138"/>
      <c r="M368" s="138"/>
      <c r="N368" s="138"/>
      <c r="O368" s="138"/>
      <c r="P368" s="138"/>
      <c r="Q368" s="138"/>
      <c r="R368" s="138"/>
      <c r="S368" s="138"/>
      <c r="T368" s="138"/>
      <c r="U368" s="138"/>
      <c r="V368" s="138"/>
      <c r="W368" s="138"/>
      <c r="X368" s="138"/>
      <c r="Y368" s="138"/>
      <c r="Z368" s="138"/>
    </row>
    <row r="369" spans="1:26" ht="15.75" customHeight="1">
      <c r="A369" s="138"/>
      <c r="B369" s="138"/>
      <c r="C369" s="138"/>
      <c r="D369" s="138"/>
      <c r="E369" s="138"/>
      <c r="F369" s="138"/>
      <c r="G369" s="138"/>
      <c r="H369" s="138"/>
      <c r="I369" s="138"/>
      <c r="J369" s="138"/>
      <c r="K369" s="138"/>
      <c r="L369" s="138"/>
      <c r="M369" s="138"/>
      <c r="N369" s="138"/>
      <c r="O369" s="138"/>
      <c r="P369" s="138"/>
      <c r="Q369" s="138"/>
      <c r="R369" s="138"/>
      <c r="S369" s="138"/>
      <c r="T369" s="138"/>
      <c r="U369" s="138"/>
      <c r="V369" s="138"/>
      <c r="W369" s="138"/>
      <c r="X369" s="138"/>
      <c r="Y369" s="138"/>
      <c r="Z369" s="138"/>
    </row>
    <row r="370" spans="1:26" ht="15.75" customHeight="1">
      <c r="A370" s="138"/>
      <c r="B370" s="138"/>
      <c r="C370" s="138"/>
      <c r="D370" s="138"/>
      <c r="E370" s="138"/>
      <c r="F370" s="138"/>
      <c r="G370" s="138"/>
      <c r="H370" s="138"/>
      <c r="I370" s="138"/>
      <c r="J370" s="138"/>
      <c r="K370" s="138"/>
      <c r="L370" s="138"/>
      <c r="M370" s="138"/>
      <c r="N370" s="138"/>
      <c r="O370" s="138"/>
      <c r="P370" s="138"/>
      <c r="Q370" s="138"/>
      <c r="R370" s="138"/>
      <c r="S370" s="138"/>
      <c r="T370" s="138"/>
      <c r="U370" s="138"/>
      <c r="V370" s="138"/>
      <c r="W370" s="138"/>
      <c r="X370" s="138"/>
      <c r="Y370" s="138"/>
      <c r="Z370" s="138"/>
    </row>
    <row r="371" spans="1:26" ht="15.75" customHeight="1">
      <c r="A371" s="138"/>
      <c r="B371" s="138"/>
      <c r="C371" s="138"/>
      <c r="D371" s="138"/>
      <c r="E371" s="138"/>
      <c r="F371" s="138"/>
      <c r="G371" s="138"/>
      <c r="H371" s="138"/>
      <c r="I371" s="138"/>
      <c r="J371" s="138"/>
      <c r="K371" s="138"/>
      <c r="L371" s="138"/>
      <c r="M371" s="138"/>
      <c r="N371" s="138"/>
      <c r="O371" s="138"/>
      <c r="P371" s="138"/>
      <c r="Q371" s="138"/>
      <c r="R371" s="138"/>
      <c r="S371" s="138"/>
      <c r="T371" s="138"/>
      <c r="U371" s="138"/>
      <c r="V371" s="138"/>
      <c r="W371" s="138"/>
      <c r="X371" s="138"/>
      <c r="Y371" s="138"/>
      <c r="Z371" s="138"/>
    </row>
    <row r="372" spans="1:26" ht="15.75" customHeight="1">
      <c r="A372" s="138"/>
      <c r="B372" s="138"/>
      <c r="C372" s="138"/>
      <c r="D372" s="138"/>
      <c r="E372" s="138"/>
      <c r="F372" s="138"/>
      <c r="G372" s="138"/>
      <c r="H372" s="138"/>
      <c r="I372" s="138"/>
      <c r="J372" s="138"/>
      <c r="K372" s="138"/>
      <c r="L372" s="138"/>
      <c r="M372" s="138"/>
      <c r="N372" s="138"/>
      <c r="O372" s="138"/>
      <c r="P372" s="138"/>
      <c r="Q372" s="138"/>
      <c r="R372" s="138"/>
      <c r="S372" s="138"/>
      <c r="T372" s="138"/>
      <c r="U372" s="138"/>
      <c r="V372" s="138"/>
      <c r="W372" s="138"/>
      <c r="X372" s="138"/>
      <c r="Y372" s="138"/>
      <c r="Z372" s="138"/>
    </row>
    <row r="373" spans="1:26" ht="15.75" customHeight="1">
      <c r="A373" s="138"/>
      <c r="B373" s="138"/>
      <c r="C373" s="138"/>
      <c r="D373" s="138"/>
      <c r="E373" s="138"/>
      <c r="F373" s="138"/>
      <c r="G373" s="138"/>
      <c r="H373" s="138"/>
      <c r="I373" s="138"/>
      <c r="J373" s="138"/>
      <c r="K373" s="138"/>
      <c r="L373" s="138"/>
      <c r="M373" s="138"/>
      <c r="N373" s="138"/>
      <c r="O373" s="138"/>
      <c r="P373" s="138"/>
      <c r="Q373" s="138"/>
      <c r="R373" s="138"/>
      <c r="S373" s="138"/>
      <c r="T373" s="138"/>
      <c r="U373" s="138"/>
      <c r="V373" s="138"/>
      <c r="W373" s="138"/>
      <c r="X373" s="138"/>
      <c r="Y373" s="138"/>
      <c r="Z373" s="138"/>
    </row>
    <row r="374" spans="1:26" ht="15.75" customHeight="1">
      <c r="A374" s="138"/>
      <c r="B374" s="138"/>
      <c r="C374" s="138"/>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c r="Z374" s="138"/>
    </row>
    <row r="375" spans="1:26" ht="15.75" customHeight="1">
      <c r="A375" s="138"/>
      <c r="B375" s="138"/>
      <c r="C375" s="138"/>
      <c r="D375" s="138"/>
      <c r="E375" s="138"/>
      <c r="F375" s="138"/>
      <c r="G375" s="138"/>
      <c r="H375" s="138"/>
      <c r="I375" s="138"/>
      <c r="J375" s="138"/>
      <c r="K375" s="138"/>
      <c r="L375" s="138"/>
      <c r="M375" s="138"/>
      <c r="N375" s="138"/>
      <c r="O375" s="138"/>
      <c r="P375" s="138"/>
      <c r="Q375" s="138"/>
      <c r="R375" s="138"/>
      <c r="S375" s="138"/>
      <c r="T375" s="138"/>
      <c r="U375" s="138"/>
      <c r="V375" s="138"/>
      <c r="W375" s="138"/>
      <c r="X375" s="138"/>
      <c r="Y375" s="138"/>
      <c r="Z375" s="138"/>
    </row>
    <row r="376" spans="1:26" ht="15.75" customHeight="1">
      <c r="A376" s="138"/>
      <c r="B376" s="138"/>
      <c r="C376" s="138"/>
      <c r="D376" s="138"/>
      <c r="E376" s="138"/>
      <c r="F376" s="138"/>
      <c r="G376" s="138"/>
      <c r="H376" s="138"/>
      <c r="I376" s="138"/>
      <c r="J376" s="138"/>
      <c r="K376" s="138"/>
      <c r="L376" s="138"/>
      <c r="M376" s="138"/>
      <c r="N376" s="138"/>
      <c r="O376" s="138"/>
      <c r="P376" s="138"/>
      <c r="Q376" s="138"/>
      <c r="R376" s="138"/>
      <c r="S376" s="138"/>
      <c r="T376" s="138"/>
      <c r="U376" s="138"/>
      <c r="V376" s="138"/>
      <c r="W376" s="138"/>
      <c r="X376" s="138"/>
      <c r="Y376" s="138"/>
      <c r="Z376" s="138"/>
    </row>
    <row r="377" spans="1:26" ht="15.75" customHeight="1">
      <c r="A377" s="138"/>
      <c r="B377" s="138"/>
      <c r="C377" s="138"/>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c r="Z377" s="138"/>
    </row>
    <row r="378" spans="1:26" ht="15.75" customHeight="1">
      <c r="A378" s="138"/>
      <c r="B378" s="138"/>
      <c r="C378" s="138"/>
      <c r="D378" s="138"/>
      <c r="E378" s="138"/>
      <c r="F378" s="138"/>
      <c r="G378" s="138"/>
      <c r="H378" s="138"/>
      <c r="I378" s="138"/>
      <c r="J378" s="138"/>
      <c r="K378" s="138"/>
      <c r="L378" s="138"/>
      <c r="M378" s="138"/>
      <c r="N378" s="138"/>
      <c r="O378" s="138"/>
      <c r="P378" s="138"/>
      <c r="Q378" s="138"/>
      <c r="R378" s="138"/>
      <c r="S378" s="138"/>
      <c r="T378" s="138"/>
      <c r="U378" s="138"/>
      <c r="V378" s="138"/>
      <c r="W378" s="138"/>
      <c r="X378" s="138"/>
      <c r="Y378" s="138"/>
      <c r="Z378" s="138"/>
    </row>
    <row r="379" spans="1:26" ht="15.75" customHeight="1">
      <c r="A379" s="138"/>
      <c r="B379" s="138"/>
      <c r="C379" s="138"/>
      <c r="D379" s="138"/>
      <c r="E379" s="138"/>
      <c r="F379" s="138"/>
      <c r="G379" s="138"/>
      <c r="H379" s="138"/>
      <c r="I379" s="138"/>
      <c r="J379" s="138"/>
      <c r="K379" s="138"/>
      <c r="L379" s="138"/>
      <c r="M379" s="138"/>
      <c r="N379" s="138"/>
      <c r="O379" s="138"/>
      <c r="P379" s="138"/>
      <c r="Q379" s="138"/>
      <c r="R379" s="138"/>
      <c r="S379" s="138"/>
      <c r="T379" s="138"/>
      <c r="U379" s="138"/>
      <c r="V379" s="138"/>
      <c r="W379" s="138"/>
      <c r="X379" s="138"/>
      <c r="Y379" s="138"/>
      <c r="Z379" s="138"/>
    </row>
    <row r="380" spans="1:26" ht="15.75" customHeight="1">
      <c r="A380" s="138"/>
      <c r="B380" s="138"/>
      <c r="C380" s="138"/>
      <c r="D380" s="138"/>
      <c r="E380" s="138"/>
      <c r="F380" s="138"/>
      <c r="G380" s="138"/>
      <c r="H380" s="138"/>
      <c r="I380" s="138"/>
      <c r="J380" s="138"/>
      <c r="K380" s="138"/>
      <c r="L380" s="138"/>
      <c r="M380" s="138"/>
      <c r="N380" s="138"/>
      <c r="O380" s="138"/>
      <c r="P380" s="138"/>
      <c r="Q380" s="138"/>
      <c r="R380" s="138"/>
      <c r="S380" s="138"/>
      <c r="T380" s="138"/>
      <c r="U380" s="138"/>
      <c r="V380" s="138"/>
      <c r="W380" s="138"/>
      <c r="X380" s="138"/>
      <c r="Y380" s="138"/>
      <c r="Z380" s="138"/>
    </row>
    <row r="381" spans="1:26" ht="15.75" customHeight="1">
      <c r="A381" s="138"/>
      <c r="B381" s="138"/>
      <c r="C381" s="138"/>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38"/>
      <c r="Z381" s="138"/>
    </row>
    <row r="382" spans="1:26" ht="15.75" customHeight="1">
      <c r="A382" s="138"/>
      <c r="B382" s="138"/>
      <c r="C382" s="138"/>
      <c r="D382" s="138"/>
      <c r="E382" s="138"/>
      <c r="F382" s="138"/>
      <c r="G382" s="138"/>
      <c r="H382" s="138"/>
      <c r="I382" s="138"/>
      <c r="J382" s="138"/>
      <c r="K382" s="138"/>
      <c r="L382" s="138"/>
      <c r="M382" s="138"/>
      <c r="N382" s="138"/>
      <c r="O382" s="138"/>
      <c r="P382" s="138"/>
      <c r="Q382" s="138"/>
      <c r="R382" s="138"/>
      <c r="S382" s="138"/>
      <c r="T382" s="138"/>
      <c r="U382" s="138"/>
      <c r="V382" s="138"/>
      <c r="W382" s="138"/>
      <c r="X382" s="138"/>
      <c r="Y382" s="138"/>
      <c r="Z382" s="138"/>
    </row>
    <row r="383" spans="1:26" ht="15.75" customHeight="1">
      <c r="A383" s="138"/>
      <c r="B383" s="138"/>
      <c r="C383" s="138"/>
      <c r="D383" s="138"/>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row>
    <row r="384" spans="1:26" ht="15.75" customHeight="1">
      <c r="A384" s="138"/>
      <c r="B384" s="138"/>
      <c r="C384" s="138"/>
      <c r="D384" s="138"/>
      <c r="E384" s="138"/>
      <c r="F384" s="138"/>
      <c r="G384" s="138"/>
      <c r="H384" s="138"/>
      <c r="I384" s="138"/>
      <c r="J384" s="138"/>
      <c r="K384" s="138"/>
      <c r="L384" s="138"/>
      <c r="M384" s="138"/>
      <c r="N384" s="138"/>
      <c r="O384" s="138"/>
      <c r="P384" s="138"/>
      <c r="Q384" s="138"/>
      <c r="R384" s="138"/>
      <c r="S384" s="138"/>
      <c r="T384" s="138"/>
      <c r="U384" s="138"/>
      <c r="V384" s="138"/>
      <c r="W384" s="138"/>
      <c r="X384" s="138"/>
      <c r="Y384" s="138"/>
      <c r="Z384" s="138"/>
    </row>
    <row r="385" spans="1:26" ht="15.75" customHeight="1">
      <c r="A385" s="138"/>
      <c r="B385" s="138"/>
      <c r="C385" s="138"/>
      <c r="D385" s="138"/>
      <c r="E385" s="138"/>
      <c r="F385" s="138"/>
      <c r="G385" s="138"/>
      <c r="H385" s="138"/>
      <c r="I385" s="138"/>
      <c r="J385" s="138"/>
      <c r="K385" s="138"/>
      <c r="L385" s="138"/>
      <c r="M385" s="138"/>
      <c r="N385" s="138"/>
      <c r="O385" s="138"/>
      <c r="P385" s="138"/>
      <c r="Q385" s="138"/>
      <c r="R385" s="138"/>
      <c r="S385" s="138"/>
      <c r="T385" s="138"/>
      <c r="U385" s="138"/>
      <c r="V385" s="138"/>
      <c r="W385" s="138"/>
      <c r="X385" s="138"/>
      <c r="Y385" s="138"/>
      <c r="Z385" s="138"/>
    </row>
    <row r="386" spans="1:26" ht="15.75" customHeight="1">
      <c r="A386" s="138"/>
      <c r="B386" s="138"/>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c r="Z386" s="138"/>
    </row>
    <row r="387" spans="1:26" ht="15.75" customHeight="1">
      <c r="A387" s="138"/>
      <c r="B387" s="138"/>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8"/>
      <c r="Z387" s="138"/>
    </row>
    <row r="388" spans="1:26" ht="15.75" customHeight="1">
      <c r="A388" s="138"/>
      <c r="B388" s="138"/>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8"/>
      <c r="Z388" s="138"/>
    </row>
    <row r="389" spans="1:26" ht="15.75" customHeight="1">
      <c r="A389" s="138"/>
      <c r="B389" s="138"/>
      <c r="C389" s="138"/>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c r="Z389" s="138"/>
    </row>
    <row r="390" spans="1:26" ht="15.75" customHeight="1">
      <c r="A390" s="138"/>
      <c r="B390" s="138"/>
      <c r="C390" s="138"/>
      <c r="D390" s="138"/>
      <c r="E390" s="138"/>
      <c r="F390" s="138"/>
      <c r="G390" s="138"/>
      <c r="H390" s="138"/>
      <c r="I390" s="138"/>
      <c r="J390" s="138"/>
      <c r="K390" s="138"/>
      <c r="L390" s="138"/>
      <c r="M390" s="138"/>
      <c r="N390" s="138"/>
      <c r="O390" s="138"/>
      <c r="P390" s="138"/>
      <c r="Q390" s="138"/>
      <c r="R390" s="138"/>
      <c r="S390" s="138"/>
      <c r="T390" s="138"/>
      <c r="U390" s="138"/>
      <c r="V390" s="138"/>
      <c r="W390" s="138"/>
      <c r="X390" s="138"/>
      <c r="Y390" s="138"/>
      <c r="Z390" s="138"/>
    </row>
    <row r="391" spans="1:26" ht="15.75" customHeight="1">
      <c r="A391" s="138"/>
      <c r="B391" s="138"/>
      <c r="C391" s="138"/>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8"/>
      <c r="Z391" s="138"/>
    </row>
    <row r="392" spans="1:26" ht="15.75" customHeight="1">
      <c r="A392" s="138"/>
      <c r="B392" s="138"/>
      <c r="C392" s="138"/>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c r="Z392" s="138"/>
    </row>
    <row r="393" spans="1:26" ht="15.75" customHeight="1">
      <c r="A393" s="138"/>
      <c r="B393" s="138"/>
      <c r="C393" s="138"/>
      <c r="D393" s="138"/>
      <c r="E393" s="138"/>
      <c r="F393" s="138"/>
      <c r="G393" s="138"/>
      <c r="H393" s="138"/>
      <c r="I393" s="138"/>
      <c r="J393" s="138"/>
      <c r="K393" s="138"/>
      <c r="L393" s="138"/>
      <c r="M393" s="138"/>
      <c r="N393" s="138"/>
      <c r="O393" s="138"/>
      <c r="P393" s="138"/>
      <c r="Q393" s="138"/>
      <c r="R393" s="138"/>
      <c r="S393" s="138"/>
      <c r="T393" s="138"/>
      <c r="U393" s="138"/>
      <c r="V393" s="138"/>
      <c r="W393" s="138"/>
      <c r="X393" s="138"/>
      <c r="Y393" s="138"/>
      <c r="Z393" s="138"/>
    </row>
    <row r="394" spans="1:26" ht="15.75" customHeight="1">
      <c r="A394" s="138"/>
      <c r="B394" s="138"/>
      <c r="C394" s="138"/>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c r="Z394" s="138"/>
    </row>
    <row r="395" spans="1:26" ht="15.75" customHeight="1">
      <c r="A395" s="138"/>
      <c r="B395" s="138"/>
      <c r="C395" s="138"/>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8"/>
      <c r="Z395" s="138"/>
    </row>
    <row r="396" spans="1:26" ht="15.75" customHeight="1">
      <c r="A396" s="138"/>
      <c r="B396" s="138"/>
      <c r="C396" s="138"/>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8"/>
      <c r="Z396" s="138"/>
    </row>
    <row r="397" spans="1:26" ht="15.75" customHeight="1">
      <c r="A397" s="138"/>
      <c r="B397" s="138"/>
      <c r="C397" s="138"/>
      <c r="D397" s="138"/>
      <c r="E397" s="138"/>
      <c r="F397" s="138"/>
      <c r="G397" s="138"/>
      <c r="H397" s="138"/>
      <c r="I397" s="138"/>
      <c r="J397" s="138"/>
      <c r="K397" s="138"/>
      <c r="L397" s="138"/>
      <c r="M397" s="138"/>
      <c r="N397" s="138"/>
      <c r="O397" s="138"/>
      <c r="P397" s="138"/>
      <c r="Q397" s="138"/>
      <c r="R397" s="138"/>
      <c r="S397" s="138"/>
      <c r="T397" s="138"/>
      <c r="U397" s="138"/>
      <c r="V397" s="138"/>
      <c r="W397" s="138"/>
      <c r="X397" s="138"/>
      <c r="Y397" s="138"/>
      <c r="Z397" s="138"/>
    </row>
    <row r="398" spans="1:26" ht="15.75" customHeight="1">
      <c r="A398" s="138"/>
      <c r="B398" s="138"/>
      <c r="C398" s="138"/>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8"/>
      <c r="Z398" s="138"/>
    </row>
    <row r="399" spans="1:26" ht="15.75" customHeight="1">
      <c r="A399" s="138"/>
      <c r="B399" s="138"/>
      <c r="C399" s="138"/>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c r="Z399" s="138"/>
    </row>
    <row r="400" spans="1:26" ht="15.75" customHeight="1">
      <c r="A400" s="138"/>
      <c r="B400" s="138"/>
      <c r="C400" s="138"/>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38"/>
      <c r="Z400" s="138"/>
    </row>
    <row r="401" spans="1:26" ht="15.75" customHeight="1">
      <c r="A401" s="138"/>
      <c r="B401" s="138"/>
      <c r="C401" s="138"/>
      <c r="D401" s="138"/>
      <c r="E401" s="138"/>
      <c r="F401" s="138"/>
      <c r="G401" s="138"/>
      <c r="H401" s="138"/>
      <c r="I401" s="138"/>
      <c r="J401" s="138"/>
      <c r="K401" s="138"/>
      <c r="L401" s="138"/>
      <c r="M401" s="138"/>
      <c r="N401" s="138"/>
      <c r="O401" s="138"/>
      <c r="P401" s="138"/>
      <c r="Q401" s="138"/>
      <c r="R401" s="138"/>
      <c r="S401" s="138"/>
      <c r="T401" s="138"/>
      <c r="U401" s="138"/>
      <c r="V401" s="138"/>
      <c r="W401" s="138"/>
      <c r="X401" s="138"/>
      <c r="Y401" s="138"/>
      <c r="Z401" s="138"/>
    </row>
    <row r="402" spans="1:26" ht="15.75" customHeight="1">
      <c r="A402" s="138"/>
      <c r="B402" s="138"/>
      <c r="C402" s="138"/>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c r="Z402" s="138"/>
    </row>
    <row r="403" spans="1:26" ht="15.75" customHeight="1">
      <c r="A403" s="138"/>
      <c r="B403" s="138"/>
      <c r="C403" s="138"/>
      <c r="D403" s="138"/>
      <c r="E403" s="138"/>
      <c r="F403" s="138"/>
      <c r="G403" s="138"/>
      <c r="H403" s="138"/>
      <c r="I403" s="138"/>
      <c r="J403" s="138"/>
      <c r="K403" s="138"/>
      <c r="L403" s="138"/>
      <c r="M403" s="138"/>
      <c r="N403" s="138"/>
      <c r="O403" s="138"/>
      <c r="P403" s="138"/>
      <c r="Q403" s="138"/>
      <c r="R403" s="138"/>
      <c r="S403" s="138"/>
      <c r="T403" s="138"/>
      <c r="U403" s="138"/>
      <c r="V403" s="138"/>
      <c r="W403" s="138"/>
      <c r="X403" s="138"/>
      <c r="Y403" s="138"/>
      <c r="Z403" s="138"/>
    </row>
    <row r="404" spans="1:26" ht="15.75" customHeight="1">
      <c r="A404" s="138"/>
      <c r="B404" s="138"/>
      <c r="C404" s="138"/>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c r="Z404" s="138"/>
    </row>
    <row r="405" spans="1:26" ht="15.75" customHeight="1">
      <c r="A405" s="138"/>
      <c r="B405" s="138"/>
      <c r="C405" s="138"/>
      <c r="D405" s="138"/>
      <c r="E405" s="138"/>
      <c r="F405" s="138"/>
      <c r="G405" s="138"/>
      <c r="H405" s="138"/>
      <c r="I405" s="138"/>
      <c r="J405" s="138"/>
      <c r="K405" s="138"/>
      <c r="L405" s="138"/>
      <c r="M405" s="138"/>
      <c r="N405" s="138"/>
      <c r="O405" s="138"/>
      <c r="P405" s="138"/>
      <c r="Q405" s="138"/>
      <c r="R405" s="138"/>
      <c r="S405" s="138"/>
      <c r="T405" s="138"/>
      <c r="U405" s="138"/>
      <c r="V405" s="138"/>
      <c r="W405" s="138"/>
      <c r="X405" s="138"/>
      <c r="Y405" s="138"/>
      <c r="Z405" s="138"/>
    </row>
    <row r="406" spans="1:26" ht="15.75" customHeight="1">
      <c r="A406" s="138"/>
      <c r="B406" s="138"/>
      <c r="C406" s="138"/>
      <c r="D406" s="138"/>
      <c r="E406" s="138"/>
      <c r="F406" s="138"/>
      <c r="G406" s="138"/>
      <c r="H406" s="138"/>
      <c r="I406" s="138"/>
      <c r="J406" s="138"/>
      <c r="K406" s="138"/>
      <c r="L406" s="138"/>
      <c r="M406" s="138"/>
      <c r="N406" s="138"/>
      <c r="O406" s="138"/>
      <c r="P406" s="138"/>
      <c r="Q406" s="138"/>
      <c r="R406" s="138"/>
      <c r="S406" s="138"/>
      <c r="T406" s="138"/>
      <c r="U406" s="138"/>
      <c r="V406" s="138"/>
      <c r="W406" s="138"/>
      <c r="X406" s="138"/>
      <c r="Y406" s="138"/>
      <c r="Z406" s="138"/>
    </row>
    <row r="407" spans="1:26" ht="15.75" customHeight="1">
      <c r="A407" s="138"/>
      <c r="B407" s="138"/>
      <c r="C407" s="138"/>
      <c r="D407" s="138"/>
      <c r="E407" s="138"/>
      <c r="F407" s="138"/>
      <c r="G407" s="138"/>
      <c r="H407" s="138"/>
      <c r="I407" s="138"/>
      <c r="J407" s="138"/>
      <c r="K407" s="138"/>
      <c r="L407" s="138"/>
      <c r="M407" s="138"/>
      <c r="N407" s="138"/>
      <c r="O407" s="138"/>
      <c r="P407" s="138"/>
      <c r="Q407" s="138"/>
      <c r="R407" s="138"/>
      <c r="S407" s="138"/>
      <c r="T407" s="138"/>
      <c r="U407" s="138"/>
      <c r="V407" s="138"/>
      <c r="W407" s="138"/>
      <c r="X407" s="138"/>
      <c r="Y407" s="138"/>
      <c r="Z407" s="138"/>
    </row>
    <row r="408" spans="1:26" ht="15.75" customHeight="1">
      <c r="A408" s="138"/>
      <c r="B408" s="138"/>
      <c r="C408" s="138"/>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8"/>
      <c r="Z408" s="138"/>
    </row>
    <row r="409" spans="1:26" ht="15.75" customHeight="1">
      <c r="A409" s="138"/>
      <c r="B409" s="138"/>
      <c r="C409" s="138"/>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c r="Z409" s="138"/>
    </row>
    <row r="410" spans="1:26" ht="15.75" customHeight="1">
      <c r="A410" s="138"/>
      <c r="B410" s="138"/>
      <c r="C410" s="138"/>
      <c r="D410" s="138"/>
      <c r="E410" s="138"/>
      <c r="F410" s="138"/>
      <c r="G410" s="138"/>
      <c r="H410" s="138"/>
      <c r="I410" s="138"/>
      <c r="J410" s="138"/>
      <c r="K410" s="138"/>
      <c r="L410" s="138"/>
      <c r="M410" s="138"/>
      <c r="N410" s="138"/>
      <c r="O410" s="138"/>
      <c r="P410" s="138"/>
      <c r="Q410" s="138"/>
      <c r="R410" s="138"/>
      <c r="S410" s="138"/>
      <c r="T410" s="138"/>
      <c r="U410" s="138"/>
      <c r="V410" s="138"/>
      <c r="W410" s="138"/>
      <c r="X410" s="138"/>
      <c r="Y410" s="138"/>
      <c r="Z410" s="138"/>
    </row>
    <row r="411" spans="1:26" ht="15.75" customHeight="1">
      <c r="A411" s="138"/>
      <c r="B411" s="138"/>
      <c r="C411" s="138"/>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8"/>
      <c r="Z411" s="138"/>
    </row>
    <row r="412" spans="1:26" ht="15.75" customHeight="1">
      <c r="A412" s="138"/>
      <c r="B412" s="138"/>
      <c r="C412" s="138"/>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38"/>
      <c r="Z412" s="138"/>
    </row>
    <row r="413" spans="1:26" ht="15.75" customHeight="1">
      <c r="A413" s="138"/>
      <c r="B413" s="138"/>
      <c r="C413" s="138"/>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8"/>
      <c r="Z413" s="138"/>
    </row>
    <row r="414" spans="1:26" ht="15.75" customHeight="1">
      <c r="A414" s="138"/>
      <c r="B414" s="138"/>
      <c r="C414" s="138"/>
      <c r="D414" s="138"/>
      <c r="E414" s="138"/>
      <c r="F414" s="138"/>
      <c r="G414" s="138"/>
      <c r="H414" s="138"/>
      <c r="I414" s="138"/>
      <c r="J414" s="138"/>
      <c r="K414" s="138"/>
      <c r="L414" s="138"/>
      <c r="M414" s="138"/>
      <c r="N414" s="138"/>
      <c r="O414" s="138"/>
      <c r="P414" s="138"/>
      <c r="Q414" s="138"/>
      <c r="R414" s="138"/>
      <c r="S414" s="138"/>
      <c r="T414" s="138"/>
      <c r="U414" s="138"/>
      <c r="V414" s="138"/>
      <c r="W414" s="138"/>
      <c r="X414" s="138"/>
      <c r="Y414" s="138"/>
      <c r="Z414" s="138"/>
    </row>
    <row r="415" spans="1:26" ht="15.75" customHeight="1">
      <c r="A415" s="138"/>
      <c r="B415" s="138"/>
      <c r="C415" s="138"/>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38"/>
      <c r="Z415" s="138"/>
    </row>
    <row r="416" spans="1:26" ht="15.75" customHeight="1">
      <c r="A416" s="138"/>
      <c r="B416" s="138"/>
      <c r="C416" s="138"/>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c r="Z416" s="138"/>
    </row>
    <row r="417" spans="1:26" ht="15.75" customHeight="1">
      <c r="A417" s="138"/>
      <c r="B417" s="138"/>
      <c r="C417" s="138"/>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8"/>
      <c r="Z417" s="138"/>
    </row>
    <row r="418" spans="1:26" ht="15.75" customHeight="1">
      <c r="A418" s="138"/>
      <c r="B418" s="138"/>
      <c r="C418" s="138"/>
      <c r="D418" s="138"/>
      <c r="E418" s="138"/>
      <c r="F418" s="138"/>
      <c r="G418" s="138"/>
      <c r="H418" s="138"/>
      <c r="I418" s="138"/>
      <c r="J418" s="138"/>
      <c r="K418" s="138"/>
      <c r="L418" s="138"/>
      <c r="M418" s="138"/>
      <c r="N418" s="138"/>
      <c r="O418" s="138"/>
      <c r="P418" s="138"/>
      <c r="Q418" s="138"/>
      <c r="R418" s="138"/>
      <c r="S418" s="138"/>
      <c r="T418" s="138"/>
      <c r="U418" s="138"/>
      <c r="V418" s="138"/>
      <c r="W418" s="138"/>
      <c r="X418" s="138"/>
      <c r="Y418" s="138"/>
      <c r="Z418" s="138"/>
    </row>
    <row r="419" spans="1:26" ht="15.75" customHeight="1">
      <c r="A419" s="138"/>
      <c r="B419" s="138"/>
      <c r="C419" s="138"/>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8"/>
      <c r="Z419" s="138"/>
    </row>
    <row r="420" spans="1:26" ht="15.75" customHeight="1">
      <c r="A420" s="138"/>
      <c r="B420" s="138"/>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c r="Z420" s="138"/>
    </row>
    <row r="421" spans="1:26" ht="15.75" customHeight="1">
      <c r="A421" s="138"/>
      <c r="B421" s="138"/>
      <c r="C421" s="138"/>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8"/>
      <c r="Z421" s="138"/>
    </row>
    <row r="422" spans="1:26" ht="15.75" customHeight="1">
      <c r="A422" s="138"/>
      <c r="B422" s="138"/>
      <c r="C422" s="138"/>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8"/>
      <c r="Z422" s="138"/>
    </row>
    <row r="423" spans="1:26" ht="15.75" customHeight="1">
      <c r="A423" s="138"/>
      <c r="B423" s="138"/>
      <c r="C423" s="138"/>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8"/>
      <c r="Z423" s="138"/>
    </row>
    <row r="424" spans="1:26" ht="15.75" customHeight="1">
      <c r="A424" s="138"/>
      <c r="B424" s="138"/>
      <c r="C424" s="138"/>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8"/>
      <c r="Z424" s="138"/>
    </row>
    <row r="425" spans="1:26" ht="15.75" customHeight="1">
      <c r="A425" s="138"/>
      <c r="B425" s="138"/>
      <c r="C425" s="138"/>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8"/>
      <c r="Z425" s="138"/>
    </row>
    <row r="426" spans="1:26" ht="15.75" customHeight="1">
      <c r="A426" s="138"/>
      <c r="B426" s="138"/>
      <c r="C426" s="138"/>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c r="Z426" s="138"/>
    </row>
    <row r="427" spans="1:26" ht="15.75" customHeight="1">
      <c r="A427" s="138"/>
      <c r="B427" s="138"/>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c r="Z427" s="138"/>
    </row>
    <row r="428" spans="1:26" ht="15.75" customHeight="1">
      <c r="A428" s="138"/>
      <c r="B428" s="138"/>
      <c r="C428" s="138"/>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8"/>
      <c r="Z428" s="138"/>
    </row>
    <row r="429" spans="1:26" ht="15.75" customHeight="1">
      <c r="A429" s="138"/>
      <c r="B429" s="138"/>
      <c r="C429" s="138"/>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c r="Z429" s="138"/>
    </row>
    <row r="430" spans="1:26" ht="15.75" customHeight="1">
      <c r="A430" s="138"/>
      <c r="B430" s="138"/>
      <c r="C430" s="138"/>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8"/>
      <c r="Z430" s="138"/>
    </row>
    <row r="431" spans="1:26" ht="15.75" customHeight="1">
      <c r="A431" s="138"/>
      <c r="B431" s="138"/>
      <c r="C431" s="138"/>
      <c r="D431" s="138"/>
      <c r="E431" s="138"/>
      <c r="F431" s="138"/>
      <c r="G431" s="138"/>
      <c r="H431" s="138"/>
      <c r="I431" s="138"/>
      <c r="J431" s="138"/>
      <c r="K431" s="138"/>
      <c r="L431" s="138"/>
      <c r="M431" s="138"/>
      <c r="N431" s="138"/>
      <c r="O431" s="138"/>
      <c r="P431" s="138"/>
      <c r="Q431" s="138"/>
      <c r="R431" s="138"/>
      <c r="S431" s="138"/>
      <c r="T431" s="138"/>
      <c r="U431" s="138"/>
      <c r="V431" s="138"/>
      <c r="W431" s="138"/>
      <c r="X431" s="138"/>
      <c r="Y431" s="138"/>
      <c r="Z431" s="138"/>
    </row>
    <row r="432" spans="1:26" ht="15.75" customHeight="1">
      <c r="A432" s="138"/>
      <c r="B432" s="138"/>
      <c r="C432" s="138"/>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8"/>
      <c r="Z432" s="138"/>
    </row>
    <row r="433" spans="1:26" ht="15.75" customHeight="1">
      <c r="A433" s="138"/>
      <c r="B433" s="138"/>
      <c r="C433" s="138"/>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c r="Z433" s="138"/>
    </row>
    <row r="434" spans="1:26" ht="15.75" customHeight="1">
      <c r="A434" s="138"/>
      <c r="B434" s="138"/>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c r="Z434" s="138"/>
    </row>
    <row r="435" spans="1:26" ht="15.75" customHeight="1">
      <c r="A435" s="138"/>
      <c r="B435" s="138"/>
      <c r="C435" s="138"/>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8"/>
      <c r="Z435" s="138"/>
    </row>
    <row r="436" spans="1:26" ht="15.75" customHeight="1">
      <c r="A436" s="138"/>
      <c r="B436" s="138"/>
      <c r="C436" s="138"/>
      <c r="D436" s="138"/>
      <c r="E436" s="138"/>
      <c r="F436" s="138"/>
      <c r="G436" s="138"/>
      <c r="H436" s="138"/>
      <c r="I436" s="138"/>
      <c r="J436" s="138"/>
      <c r="K436" s="138"/>
      <c r="L436" s="138"/>
      <c r="M436" s="138"/>
      <c r="N436" s="138"/>
      <c r="O436" s="138"/>
      <c r="P436" s="138"/>
      <c r="Q436" s="138"/>
      <c r="R436" s="138"/>
      <c r="S436" s="138"/>
      <c r="T436" s="138"/>
      <c r="U436" s="138"/>
      <c r="V436" s="138"/>
      <c r="W436" s="138"/>
      <c r="X436" s="138"/>
      <c r="Y436" s="138"/>
      <c r="Z436" s="138"/>
    </row>
    <row r="437" spans="1:26" ht="15.75" customHeight="1">
      <c r="A437" s="138"/>
      <c r="B437" s="138"/>
      <c r="C437" s="138"/>
      <c r="D437" s="138"/>
      <c r="E437" s="138"/>
      <c r="F437" s="138"/>
      <c r="G437" s="138"/>
      <c r="H437" s="138"/>
      <c r="I437" s="138"/>
      <c r="J437" s="138"/>
      <c r="K437" s="138"/>
      <c r="L437" s="138"/>
      <c r="M437" s="138"/>
      <c r="N437" s="138"/>
      <c r="O437" s="138"/>
      <c r="P437" s="138"/>
      <c r="Q437" s="138"/>
      <c r="R437" s="138"/>
      <c r="S437" s="138"/>
      <c r="T437" s="138"/>
      <c r="U437" s="138"/>
      <c r="V437" s="138"/>
      <c r="W437" s="138"/>
      <c r="X437" s="138"/>
      <c r="Y437" s="138"/>
      <c r="Z437" s="138"/>
    </row>
    <row r="438" spans="1:26" ht="15.75" customHeight="1">
      <c r="A438" s="138"/>
      <c r="B438" s="138"/>
      <c r="C438" s="138"/>
      <c r="D438" s="138"/>
      <c r="E438" s="138"/>
      <c r="F438" s="138"/>
      <c r="G438" s="138"/>
      <c r="H438" s="138"/>
      <c r="I438" s="138"/>
      <c r="J438" s="138"/>
      <c r="K438" s="138"/>
      <c r="L438" s="138"/>
      <c r="M438" s="138"/>
      <c r="N438" s="138"/>
      <c r="O438" s="138"/>
      <c r="P438" s="138"/>
      <c r="Q438" s="138"/>
      <c r="R438" s="138"/>
      <c r="S438" s="138"/>
      <c r="T438" s="138"/>
      <c r="U438" s="138"/>
      <c r="V438" s="138"/>
      <c r="W438" s="138"/>
      <c r="X438" s="138"/>
      <c r="Y438" s="138"/>
      <c r="Z438" s="138"/>
    </row>
    <row r="439" spans="1:26" ht="15.75" customHeight="1">
      <c r="A439" s="138"/>
      <c r="B439" s="138"/>
      <c r="C439" s="138"/>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8"/>
      <c r="Z439" s="138"/>
    </row>
    <row r="440" spans="1:26" ht="15.75" customHeight="1">
      <c r="A440" s="138"/>
      <c r="B440" s="138"/>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c r="Z440" s="138"/>
    </row>
    <row r="441" spans="1:26" ht="15.75" customHeight="1">
      <c r="A441" s="138"/>
      <c r="B441" s="138"/>
      <c r="C441" s="138"/>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8"/>
      <c r="Z441" s="138"/>
    </row>
    <row r="442" spans="1:26" ht="15.75" customHeight="1">
      <c r="A442" s="138"/>
      <c r="B442" s="138"/>
      <c r="C442" s="138"/>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8"/>
      <c r="Z442" s="138"/>
    </row>
    <row r="443" spans="1:26" ht="15.75" customHeight="1">
      <c r="A443" s="138"/>
      <c r="B443" s="138"/>
      <c r="C443" s="138"/>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8"/>
      <c r="Z443" s="138"/>
    </row>
    <row r="444" spans="1:26" ht="15.75" customHeight="1">
      <c r="A444" s="138"/>
      <c r="B444" s="138"/>
      <c r="C444" s="138"/>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8"/>
      <c r="Z444" s="138"/>
    </row>
    <row r="445" spans="1:26" ht="15.75" customHeight="1">
      <c r="A445" s="138"/>
      <c r="B445" s="138"/>
      <c r="C445" s="138"/>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8"/>
      <c r="Z445" s="138"/>
    </row>
    <row r="446" spans="1:26" ht="15.75" customHeight="1">
      <c r="A446" s="138"/>
      <c r="B446" s="138"/>
      <c r="C446" s="138"/>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8"/>
      <c r="Z446" s="138"/>
    </row>
    <row r="447" spans="1:26" ht="15.75" customHeight="1">
      <c r="A447" s="138"/>
      <c r="B447" s="138"/>
      <c r="C447" s="138"/>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8"/>
      <c r="Z447" s="138"/>
    </row>
    <row r="448" spans="1:26" ht="15.75" customHeight="1">
      <c r="A448" s="138"/>
      <c r="B448" s="138"/>
      <c r="C448" s="138"/>
      <c r="D448" s="138"/>
      <c r="E448" s="138"/>
      <c r="F448" s="138"/>
      <c r="G448" s="138"/>
      <c r="H448" s="138"/>
      <c r="I448" s="138"/>
      <c r="J448" s="138"/>
      <c r="K448" s="138"/>
      <c r="L448" s="138"/>
      <c r="M448" s="138"/>
      <c r="N448" s="138"/>
      <c r="O448" s="138"/>
      <c r="P448" s="138"/>
      <c r="Q448" s="138"/>
      <c r="R448" s="138"/>
      <c r="S448" s="138"/>
      <c r="T448" s="138"/>
      <c r="U448" s="138"/>
      <c r="V448" s="138"/>
      <c r="W448" s="138"/>
      <c r="X448" s="138"/>
      <c r="Y448" s="138"/>
      <c r="Z448" s="138"/>
    </row>
    <row r="449" spans="1:26" ht="15.75" customHeight="1">
      <c r="A449" s="138"/>
      <c r="B449" s="138"/>
      <c r="C449" s="138"/>
      <c r="D449" s="138"/>
      <c r="E449" s="138"/>
      <c r="F449" s="138"/>
      <c r="G449" s="138"/>
      <c r="H449" s="138"/>
      <c r="I449" s="138"/>
      <c r="J449" s="138"/>
      <c r="K449" s="138"/>
      <c r="L449" s="138"/>
      <c r="M449" s="138"/>
      <c r="N449" s="138"/>
      <c r="O449" s="138"/>
      <c r="P449" s="138"/>
      <c r="Q449" s="138"/>
      <c r="R449" s="138"/>
      <c r="S449" s="138"/>
      <c r="T449" s="138"/>
      <c r="U449" s="138"/>
      <c r="V449" s="138"/>
      <c r="W449" s="138"/>
      <c r="X449" s="138"/>
      <c r="Y449" s="138"/>
      <c r="Z449" s="138"/>
    </row>
    <row r="450" spans="1:26" ht="15.75" customHeight="1">
      <c r="A450" s="138"/>
      <c r="B450" s="138"/>
      <c r="C450" s="138"/>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8"/>
      <c r="Z450" s="138"/>
    </row>
    <row r="451" spans="1:26" ht="15.75" customHeight="1">
      <c r="A451" s="138"/>
      <c r="B451" s="138"/>
      <c r="C451" s="138"/>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8"/>
      <c r="Z451" s="138"/>
    </row>
    <row r="452" spans="1:26" ht="15.75" customHeight="1">
      <c r="A452" s="138"/>
      <c r="B452" s="138"/>
      <c r="C452" s="138"/>
      <c r="D452" s="138"/>
      <c r="E452" s="138"/>
      <c r="F452" s="138"/>
      <c r="G452" s="138"/>
      <c r="H452" s="138"/>
      <c r="I452" s="138"/>
      <c r="J452" s="138"/>
      <c r="K452" s="138"/>
      <c r="L452" s="138"/>
      <c r="M452" s="138"/>
      <c r="N452" s="138"/>
      <c r="O452" s="138"/>
      <c r="P452" s="138"/>
      <c r="Q452" s="138"/>
      <c r="R452" s="138"/>
      <c r="S452" s="138"/>
      <c r="T452" s="138"/>
      <c r="U452" s="138"/>
      <c r="V452" s="138"/>
      <c r="W452" s="138"/>
      <c r="X452" s="138"/>
      <c r="Y452" s="138"/>
      <c r="Z452" s="138"/>
    </row>
    <row r="453" spans="1:26" ht="15.75" customHeight="1">
      <c r="A453" s="138"/>
      <c r="B453" s="138"/>
      <c r="C453" s="138"/>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8"/>
      <c r="Z453" s="138"/>
    </row>
    <row r="454" spans="1:26" ht="15.75" customHeight="1">
      <c r="A454" s="138"/>
      <c r="B454" s="138"/>
      <c r="C454" s="138"/>
      <c r="D454" s="138"/>
      <c r="E454" s="138"/>
      <c r="F454" s="138"/>
      <c r="G454" s="138"/>
      <c r="H454" s="138"/>
      <c r="I454" s="138"/>
      <c r="J454" s="138"/>
      <c r="K454" s="138"/>
      <c r="L454" s="138"/>
      <c r="M454" s="138"/>
      <c r="N454" s="138"/>
      <c r="O454" s="138"/>
      <c r="P454" s="138"/>
      <c r="Q454" s="138"/>
      <c r="R454" s="138"/>
      <c r="S454" s="138"/>
      <c r="T454" s="138"/>
      <c r="U454" s="138"/>
      <c r="V454" s="138"/>
      <c r="W454" s="138"/>
      <c r="X454" s="138"/>
      <c r="Y454" s="138"/>
      <c r="Z454" s="138"/>
    </row>
    <row r="455" spans="1:26" ht="15.75" customHeight="1">
      <c r="A455" s="138"/>
      <c r="B455" s="138"/>
      <c r="C455" s="138"/>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8"/>
      <c r="Z455" s="138"/>
    </row>
    <row r="456" spans="1:26" ht="15.75" customHeight="1">
      <c r="A456" s="138"/>
      <c r="B456" s="138"/>
      <c r="C456" s="138"/>
      <c r="D456" s="138"/>
      <c r="E456" s="138"/>
      <c r="F456" s="138"/>
      <c r="G456" s="138"/>
      <c r="H456" s="138"/>
      <c r="I456" s="138"/>
      <c r="J456" s="138"/>
      <c r="K456" s="138"/>
      <c r="L456" s="138"/>
      <c r="M456" s="138"/>
      <c r="N456" s="138"/>
      <c r="O456" s="138"/>
      <c r="P456" s="138"/>
      <c r="Q456" s="138"/>
      <c r="R456" s="138"/>
      <c r="S456" s="138"/>
      <c r="T456" s="138"/>
      <c r="U456" s="138"/>
      <c r="V456" s="138"/>
      <c r="W456" s="138"/>
      <c r="X456" s="138"/>
      <c r="Y456" s="138"/>
      <c r="Z456" s="138"/>
    </row>
    <row r="457" spans="1:26" ht="15.75" customHeight="1">
      <c r="A457" s="138"/>
      <c r="B457" s="138"/>
      <c r="C457" s="138"/>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8"/>
      <c r="Z457" s="138"/>
    </row>
    <row r="458" spans="1:26" ht="15.75" customHeight="1">
      <c r="A458" s="138"/>
      <c r="B458" s="138"/>
      <c r="C458" s="138"/>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8"/>
      <c r="Z458" s="138"/>
    </row>
    <row r="459" spans="1:26" ht="15.75" customHeight="1">
      <c r="A459" s="138"/>
      <c r="B459" s="138"/>
      <c r="C459" s="138"/>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8"/>
      <c r="Z459" s="138"/>
    </row>
    <row r="460" spans="1:26" ht="15.75" customHeight="1">
      <c r="A460" s="138"/>
      <c r="B460" s="138"/>
      <c r="C460" s="138"/>
      <c r="D460" s="138"/>
      <c r="E460" s="138"/>
      <c r="F460" s="138"/>
      <c r="G460" s="138"/>
      <c r="H460" s="138"/>
      <c r="I460" s="138"/>
      <c r="J460" s="138"/>
      <c r="K460" s="138"/>
      <c r="L460" s="138"/>
      <c r="M460" s="138"/>
      <c r="N460" s="138"/>
      <c r="O460" s="138"/>
      <c r="P460" s="138"/>
      <c r="Q460" s="138"/>
      <c r="R460" s="138"/>
      <c r="S460" s="138"/>
      <c r="T460" s="138"/>
      <c r="U460" s="138"/>
      <c r="V460" s="138"/>
      <c r="W460" s="138"/>
      <c r="X460" s="138"/>
      <c r="Y460" s="138"/>
      <c r="Z460" s="138"/>
    </row>
    <row r="461" spans="1:26" ht="15.75" customHeight="1">
      <c r="A461" s="138"/>
      <c r="B461" s="138"/>
      <c r="C461" s="138"/>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c r="Z461" s="138"/>
    </row>
    <row r="462" spans="1:26" ht="15.75" customHeight="1">
      <c r="A462" s="138"/>
      <c r="B462" s="138"/>
      <c r="C462" s="138"/>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c r="Z462" s="138"/>
    </row>
    <row r="463" spans="1:26" ht="15.75" customHeight="1">
      <c r="A463" s="138"/>
      <c r="B463" s="138"/>
      <c r="C463" s="138"/>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8"/>
      <c r="Z463" s="138"/>
    </row>
    <row r="464" spans="1:26" ht="15.75" customHeight="1">
      <c r="A464" s="138"/>
      <c r="B464" s="138"/>
      <c r="C464" s="138"/>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8"/>
      <c r="Z464" s="138"/>
    </row>
    <row r="465" spans="1:26" ht="15.75" customHeight="1">
      <c r="A465" s="138"/>
      <c r="B465" s="138"/>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c r="Z465" s="138"/>
    </row>
    <row r="466" spans="1:26" ht="15.75" customHeight="1">
      <c r="A466" s="138"/>
      <c r="B466" s="138"/>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c r="Z466" s="138"/>
    </row>
    <row r="467" spans="1:26" ht="15.75" customHeight="1">
      <c r="A467" s="138"/>
      <c r="B467" s="138"/>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c r="Z467" s="138"/>
    </row>
    <row r="468" spans="1:26" ht="15.75" customHeight="1">
      <c r="A468" s="138"/>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row>
    <row r="469" spans="1:26" ht="15.75" customHeight="1">
      <c r="A469" s="138"/>
      <c r="B469" s="138"/>
      <c r="C469" s="138"/>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8"/>
      <c r="Z469" s="138"/>
    </row>
    <row r="470" spans="1:26" ht="15.75" customHeight="1">
      <c r="A470" s="138"/>
      <c r="B470" s="138"/>
      <c r="C470" s="138"/>
      <c r="D470" s="138"/>
      <c r="E470" s="138"/>
      <c r="F470" s="138"/>
      <c r="G470" s="138"/>
      <c r="H470" s="138"/>
      <c r="I470" s="138"/>
      <c r="J470" s="138"/>
      <c r="K470" s="138"/>
      <c r="L470" s="138"/>
      <c r="M470" s="138"/>
      <c r="N470" s="138"/>
      <c r="O470" s="138"/>
      <c r="P470" s="138"/>
      <c r="Q470" s="138"/>
      <c r="R470" s="138"/>
      <c r="S470" s="138"/>
      <c r="T470" s="138"/>
      <c r="U470" s="138"/>
      <c r="V470" s="138"/>
      <c r="W470" s="138"/>
      <c r="X470" s="138"/>
      <c r="Y470" s="138"/>
      <c r="Z470" s="138"/>
    </row>
    <row r="471" spans="1:26" ht="15.75" customHeight="1">
      <c r="A471" s="138"/>
      <c r="B471" s="138"/>
      <c r="C471" s="138"/>
      <c r="D471" s="138"/>
      <c r="E471" s="138"/>
      <c r="F471" s="138"/>
      <c r="G471" s="138"/>
      <c r="H471" s="138"/>
      <c r="I471" s="138"/>
      <c r="J471" s="138"/>
      <c r="K471" s="138"/>
      <c r="L471" s="138"/>
      <c r="M471" s="138"/>
      <c r="N471" s="138"/>
      <c r="O471" s="138"/>
      <c r="P471" s="138"/>
      <c r="Q471" s="138"/>
      <c r="R471" s="138"/>
      <c r="S471" s="138"/>
      <c r="T471" s="138"/>
      <c r="U471" s="138"/>
      <c r="V471" s="138"/>
      <c r="W471" s="138"/>
      <c r="X471" s="138"/>
      <c r="Y471" s="138"/>
      <c r="Z471" s="138"/>
    </row>
    <row r="472" spans="1:26" ht="15.75" customHeight="1">
      <c r="A472" s="138"/>
      <c r="B472" s="138"/>
      <c r="C472" s="138"/>
      <c r="D472" s="138"/>
      <c r="E472" s="138"/>
      <c r="F472" s="138"/>
      <c r="G472" s="138"/>
      <c r="H472" s="138"/>
      <c r="I472" s="138"/>
      <c r="J472" s="138"/>
      <c r="K472" s="138"/>
      <c r="L472" s="138"/>
      <c r="M472" s="138"/>
      <c r="N472" s="138"/>
      <c r="O472" s="138"/>
      <c r="P472" s="138"/>
      <c r="Q472" s="138"/>
      <c r="R472" s="138"/>
      <c r="S472" s="138"/>
      <c r="T472" s="138"/>
      <c r="U472" s="138"/>
      <c r="V472" s="138"/>
      <c r="W472" s="138"/>
      <c r="X472" s="138"/>
      <c r="Y472" s="138"/>
      <c r="Z472" s="138"/>
    </row>
    <row r="473" spans="1:26" ht="15.75" customHeight="1">
      <c r="A473" s="138"/>
      <c r="B473" s="138"/>
      <c r="C473" s="138"/>
      <c r="D473" s="138"/>
      <c r="E473" s="138"/>
      <c r="F473" s="138"/>
      <c r="G473" s="138"/>
      <c r="H473" s="138"/>
      <c r="I473" s="138"/>
      <c r="J473" s="138"/>
      <c r="K473" s="138"/>
      <c r="L473" s="138"/>
      <c r="M473" s="138"/>
      <c r="N473" s="138"/>
      <c r="O473" s="138"/>
      <c r="P473" s="138"/>
      <c r="Q473" s="138"/>
      <c r="R473" s="138"/>
      <c r="S473" s="138"/>
      <c r="T473" s="138"/>
      <c r="U473" s="138"/>
      <c r="V473" s="138"/>
      <c r="W473" s="138"/>
      <c r="X473" s="138"/>
      <c r="Y473" s="138"/>
      <c r="Z473" s="138"/>
    </row>
    <row r="474" spans="1:26" ht="15.75" customHeight="1">
      <c r="A474" s="138"/>
      <c r="B474" s="138"/>
      <c r="C474" s="138"/>
      <c r="D474" s="138"/>
      <c r="E474" s="138"/>
      <c r="F474" s="138"/>
      <c r="G474" s="138"/>
      <c r="H474" s="138"/>
      <c r="I474" s="138"/>
      <c r="J474" s="138"/>
      <c r="K474" s="138"/>
      <c r="L474" s="138"/>
      <c r="M474" s="138"/>
      <c r="N474" s="138"/>
      <c r="O474" s="138"/>
      <c r="P474" s="138"/>
      <c r="Q474" s="138"/>
      <c r="R474" s="138"/>
      <c r="S474" s="138"/>
      <c r="T474" s="138"/>
      <c r="U474" s="138"/>
      <c r="V474" s="138"/>
      <c r="W474" s="138"/>
      <c r="X474" s="138"/>
      <c r="Y474" s="138"/>
      <c r="Z474" s="138"/>
    </row>
    <row r="475" spans="1:26" ht="15.75" customHeight="1">
      <c r="A475" s="138"/>
      <c r="B475" s="138"/>
      <c r="C475" s="138"/>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8"/>
      <c r="Z475" s="138"/>
    </row>
    <row r="476" spans="1:26" ht="15.75" customHeight="1">
      <c r="A476" s="138"/>
      <c r="B476" s="138"/>
      <c r="C476" s="138"/>
      <c r="D476" s="138"/>
      <c r="E476" s="138"/>
      <c r="F476" s="138"/>
      <c r="G476" s="138"/>
      <c r="H476" s="138"/>
      <c r="I476" s="138"/>
      <c r="J476" s="138"/>
      <c r="K476" s="138"/>
      <c r="L476" s="138"/>
      <c r="M476" s="138"/>
      <c r="N476" s="138"/>
      <c r="O476" s="138"/>
      <c r="P476" s="138"/>
      <c r="Q476" s="138"/>
      <c r="R476" s="138"/>
      <c r="S476" s="138"/>
      <c r="T476" s="138"/>
      <c r="U476" s="138"/>
      <c r="V476" s="138"/>
      <c r="W476" s="138"/>
      <c r="X476" s="138"/>
      <c r="Y476" s="138"/>
      <c r="Z476" s="138"/>
    </row>
    <row r="477" spans="1:26" ht="15.75" customHeight="1">
      <c r="A477" s="138"/>
      <c r="B477" s="138"/>
      <c r="C477" s="138"/>
      <c r="D477" s="138"/>
      <c r="E477" s="138"/>
      <c r="F477" s="138"/>
      <c r="G477" s="138"/>
      <c r="H477" s="138"/>
      <c r="I477" s="138"/>
      <c r="J477" s="138"/>
      <c r="K477" s="138"/>
      <c r="L477" s="138"/>
      <c r="M477" s="138"/>
      <c r="N477" s="138"/>
      <c r="O477" s="138"/>
      <c r="P477" s="138"/>
      <c r="Q477" s="138"/>
      <c r="R477" s="138"/>
      <c r="S477" s="138"/>
      <c r="T477" s="138"/>
      <c r="U477" s="138"/>
      <c r="V477" s="138"/>
      <c r="W477" s="138"/>
      <c r="X477" s="138"/>
      <c r="Y477" s="138"/>
      <c r="Z477" s="138"/>
    </row>
    <row r="478" spans="1:26" ht="15.75" customHeight="1">
      <c r="A478" s="138"/>
      <c r="B478" s="138"/>
      <c r="C478" s="138"/>
      <c r="D478" s="138"/>
      <c r="E478" s="138"/>
      <c r="F478" s="138"/>
      <c r="G478" s="138"/>
      <c r="H478" s="138"/>
      <c r="I478" s="138"/>
      <c r="J478" s="138"/>
      <c r="K478" s="138"/>
      <c r="L478" s="138"/>
      <c r="M478" s="138"/>
      <c r="N478" s="138"/>
      <c r="O478" s="138"/>
      <c r="P478" s="138"/>
      <c r="Q478" s="138"/>
      <c r="R478" s="138"/>
      <c r="S478" s="138"/>
      <c r="T478" s="138"/>
      <c r="U478" s="138"/>
      <c r="V478" s="138"/>
      <c r="W478" s="138"/>
      <c r="X478" s="138"/>
      <c r="Y478" s="138"/>
      <c r="Z478" s="138"/>
    </row>
    <row r="479" spans="1:26" ht="15.75" customHeight="1">
      <c r="A479" s="138"/>
      <c r="B479" s="138"/>
      <c r="C479" s="138"/>
      <c r="D479" s="138"/>
      <c r="E479" s="138"/>
      <c r="F479" s="138"/>
      <c r="G479" s="138"/>
      <c r="H479" s="138"/>
      <c r="I479" s="138"/>
      <c r="J479" s="138"/>
      <c r="K479" s="138"/>
      <c r="L479" s="138"/>
      <c r="M479" s="138"/>
      <c r="N479" s="138"/>
      <c r="O479" s="138"/>
      <c r="P479" s="138"/>
      <c r="Q479" s="138"/>
      <c r="R479" s="138"/>
      <c r="S479" s="138"/>
      <c r="T479" s="138"/>
      <c r="U479" s="138"/>
      <c r="V479" s="138"/>
      <c r="W479" s="138"/>
      <c r="X479" s="138"/>
      <c r="Y479" s="138"/>
      <c r="Z479" s="138"/>
    </row>
    <row r="480" spans="1:26" ht="15.75" customHeight="1">
      <c r="A480" s="138"/>
      <c r="B480" s="138"/>
      <c r="C480" s="138"/>
      <c r="D480" s="138"/>
      <c r="E480" s="138"/>
      <c r="F480" s="138"/>
      <c r="G480" s="138"/>
      <c r="H480" s="138"/>
      <c r="I480" s="138"/>
      <c r="J480" s="138"/>
      <c r="K480" s="138"/>
      <c r="L480" s="138"/>
      <c r="M480" s="138"/>
      <c r="N480" s="138"/>
      <c r="O480" s="138"/>
      <c r="P480" s="138"/>
      <c r="Q480" s="138"/>
      <c r="R480" s="138"/>
      <c r="S480" s="138"/>
      <c r="T480" s="138"/>
      <c r="U480" s="138"/>
      <c r="V480" s="138"/>
      <c r="W480" s="138"/>
      <c r="X480" s="138"/>
      <c r="Y480" s="138"/>
      <c r="Z480" s="138"/>
    </row>
    <row r="481" spans="1:26" ht="15.75" customHeight="1">
      <c r="A481" s="138"/>
      <c r="B481" s="138"/>
      <c r="C481" s="138"/>
      <c r="D481" s="138"/>
      <c r="E481" s="138"/>
      <c r="F481" s="138"/>
      <c r="G481" s="138"/>
      <c r="H481" s="138"/>
      <c r="I481" s="138"/>
      <c r="J481" s="138"/>
      <c r="K481" s="138"/>
      <c r="L481" s="138"/>
      <c r="M481" s="138"/>
      <c r="N481" s="138"/>
      <c r="O481" s="138"/>
      <c r="P481" s="138"/>
      <c r="Q481" s="138"/>
      <c r="R481" s="138"/>
      <c r="S481" s="138"/>
      <c r="T481" s="138"/>
      <c r="U481" s="138"/>
      <c r="V481" s="138"/>
      <c r="W481" s="138"/>
      <c r="X481" s="138"/>
      <c r="Y481" s="138"/>
      <c r="Z481" s="138"/>
    </row>
    <row r="482" spans="1:26" ht="15.75" customHeight="1">
      <c r="A482" s="138"/>
      <c r="B482" s="138"/>
      <c r="C482" s="138"/>
      <c r="D482" s="138"/>
      <c r="E482" s="138"/>
      <c r="F482" s="138"/>
      <c r="G482" s="138"/>
      <c r="H482" s="138"/>
      <c r="I482" s="138"/>
      <c r="J482" s="138"/>
      <c r="K482" s="138"/>
      <c r="L482" s="138"/>
      <c r="M482" s="138"/>
      <c r="N482" s="138"/>
      <c r="O482" s="138"/>
      <c r="P482" s="138"/>
      <c r="Q482" s="138"/>
      <c r="R482" s="138"/>
      <c r="S482" s="138"/>
      <c r="T482" s="138"/>
      <c r="U482" s="138"/>
      <c r="V482" s="138"/>
      <c r="W482" s="138"/>
      <c r="X482" s="138"/>
      <c r="Y482" s="138"/>
      <c r="Z482" s="138"/>
    </row>
    <row r="483" spans="1:26" ht="15.75" customHeight="1">
      <c r="A483" s="138"/>
      <c r="B483" s="138"/>
      <c r="C483" s="138"/>
      <c r="D483" s="138"/>
      <c r="E483" s="138"/>
      <c r="F483" s="138"/>
      <c r="G483" s="138"/>
      <c r="H483" s="138"/>
      <c r="I483" s="138"/>
      <c r="J483" s="138"/>
      <c r="K483" s="138"/>
      <c r="L483" s="138"/>
      <c r="M483" s="138"/>
      <c r="N483" s="138"/>
      <c r="O483" s="138"/>
      <c r="P483" s="138"/>
      <c r="Q483" s="138"/>
      <c r="R483" s="138"/>
      <c r="S483" s="138"/>
      <c r="T483" s="138"/>
      <c r="U483" s="138"/>
      <c r="V483" s="138"/>
      <c r="W483" s="138"/>
      <c r="X483" s="138"/>
      <c r="Y483" s="138"/>
      <c r="Z483" s="138"/>
    </row>
    <row r="484" spans="1:26" ht="15.75" customHeight="1">
      <c r="A484" s="138"/>
      <c r="B484" s="138"/>
      <c r="C484" s="138"/>
      <c r="D484" s="138"/>
      <c r="E484" s="138"/>
      <c r="F484" s="138"/>
      <c r="G484" s="138"/>
      <c r="H484" s="138"/>
      <c r="I484" s="138"/>
      <c r="J484" s="138"/>
      <c r="K484" s="138"/>
      <c r="L484" s="138"/>
      <c r="M484" s="138"/>
      <c r="N484" s="138"/>
      <c r="O484" s="138"/>
      <c r="P484" s="138"/>
      <c r="Q484" s="138"/>
      <c r="R484" s="138"/>
      <c r="S484" s="138"/>
      <c r="T484" s="138"/>
      <c r="U484" s="138"/>
      <c r="V484" s="138"/>
      <c r="W484" s="138"/>
      <c r="X484" s="138"/>
      <c r="Y484" s="138"/>
      <c r="Z484" s="138"/>
    </row>
    <row r="485" spans="1:26" ht="15.75" customHeight="1">
      <c r="A485" s="138"/>
      <c r="B485" s="138"/>
      <c r="C485" s="138"/>
      <c r="D485" s="138"/>
      <c r="E485" s="138"/>
      <c r="F485" s="138"/>
      <c r="G485" s="138"/>
      <c r="H485" s="138"/>
      <c r="I485" s="138"/>
      <c r="J485" s="138"/>
      <c r="K485" s="138"/>
      <c r="L485" s="138"/>
      <c r="M485" s="138"/>
      <c r="N485" s="138"/>
      <c r="O485" s="138"/>
      <c r="P485" s="138"/>
      <c r="Q485" s="138"/>
      <c r="R485" s="138"/>
      <c r="S485" s="138"/>
      <c r="T485" s="138"/>
      <c r="U485" s="138"/>
      <c r="V485" s="138"/>
      <c r="W485" s="138"/>
      <c r="X485" s="138"/>
      <c r="Y485" s="138"/>
      <c r="Z485" s="138"/>
    </row>
    <row r="486" spans="1:26" ht="15.75" customHeight="1">
      <c r="A486" s="138"/>
      <c r="B486" s="138"/>
      <c r="C486" s="138"/>
      <c r="D486" s="138"/>
      <c r="E486" s="138"/>
      <c r="F486" s="138"/>
      <c r="G486" s="138"/>
      <c r="H486" s="138"/>
      <c r="I486" s="138"/>
      <c r="J486" s="138"/>
      <c r="K486" s="138"/>
      <c r="L486" s="138"/>
      <c r="M486" s="138"/>
      <c r="N486" s="138"/>
      <c r="O486" s="138"/>
      <c r="P486" s="138"/>
      <c r="Q486" s="138"/>
      <c r="R486" s="138"/>
      <c r="S486" s="138"/>
      <c r="T486" s="138"/>
      <c r="U486" s="138"/>
      <c r="V486" s="138"/>
      <c r="W486" s="138"/>
      <c r="X486" s="138"/>
      <c r="Y486" s="138"/>
      <c r="Z486" s="138"/>
    </row>
    <row r="487" spans="1:26" ht="15.75" customHeight="1">
      <c r="A487" s="138"/>
      <c r="B487" s="138"/>
      <c r="C487" s="138"/>
      <c r="D487" s="138"/>
      <c r="E487" s="138"/>
      <c r="F487" s="138"/>
      <c r="G487" s="138"/>
      <c r="H487" s="138"/>
      <c r="I487" s="138"/>
      <c r="J487" s="138"/>
      <c r="K487" s="138"/>
      <c r="L487" s="138"/>
      <c r="M487" s="138"/>
      <c r="N487" s="138"/>
      <c r="O487" s="138"/>
      <c r="P487" s="138"/>
      <c r="Q487" s="138"/>
      <c r="R487" s="138"/>
      <c r="S487" s="138"/>
      <c r="T487" s="138"/>
      <c r="U487" s="138"/>
      <c r="V487" s="138"/>
      <c r="W487" s="138"/>
      <c r="X487" s="138"/>
      <c r="Y487" s="138"/>
      <c r="Z487" s="138"/>
    </row>
    <row r="488" spans="1:26" ht="15.75" customHeight="1">
      <c r="A488" s="138"/>
      <c r="B488" s="138"/>
      <c r="C488" s="138"/>
      <c r="D488" s="138"/>
      <c r="E488" s="138"/>
      <c r="F488" s="138"/>
      <c r="G488" s="138"/>
      <c r="H488" s="138"/>
      <c r="I488" s="138"/>
      <c r="J488" s="138"/>
      <c r="K488" s="138"/>
      <c r="L488" s="138"/>
      <c r="M488" s="138"/>
      <c r="N488" s="138"/>
      <c r="O488" s="138"/>
      <c r="P488" s="138"/>
      <c r="Q488" s="138"/>
      <c r="R488" s="138"/>
      <c r="S488" s="138"/>
      <c r="T488" s="138"/>
      <c r="U488" s="138"/>
      <c r="V488" s="138"/>
      <c r="W488" s="138"/>
      <c r="X488" s="138"/>
      <c r="Y488" s="138"/>
      <c r="Z488" s="138"/>
    </row>
    <row r="489" spans="1:26" ht="15.75" customHeight="1">
      <c r="A489" s="138"/>
      <c r="B489" s="138"/>
      <c r="C489" s="138"/>
      <c r="D489" s="138"/>
      <c r="E489" s="138"/>
      <c r="F489" s="138"/>
      <c r="G489" s="138"/>
      <c r="H489" s="138"/>
      <c r="I489" s="138"/>
      <c r="J489" s="138"/>
      <c r="K489" s="138"/>
      <c r="L489" s="138"/>
      <c r="M489" s="138"/>
      <c r="N489" s="138"/>
      <c r="O489" s="138"/>
      <c r="P489" s="138"/>
      <c r="Q489" s="138"/>
      <c r="R489" s="138"/>
      <c r="S489" s="138"/>
      <c r="T489" s="138"/>
      <c r="U489" s="138"/>
      <c r="V489" s="138"/>
      <c r="W489" s="138"/>
      <c r="X489" s="138"/>
      <c r="Y489" s="138"/>
      <c r="Z489" s="138"/>
    </row>
    <row r="490" spans="1:26" ht="15.75" customHeight="1">
      <c r="A490" s="138"/>
      <c r="B490" s="138"/>
      <c r="C490" s="138"/>
      <c r="D490" s="138"/>
      <c r="E490" s="138"/>
      <c r="F490" s="138"/>
      <c r="G490" s="138"/>
      <c r="H490" s="138"/>
      <c r="I490" s="138"/>
      <c r="J490" s="138"/>
      <c r="K490" s="138"/>
      <c r="L490" s="138"/>
      <c r="M490" s="138"/>
      <c r="N490" s="138"/>
      <c r="O490" s="138"/>
      <c r="P490" s="138"/>
      <c r="Q490" s="138"/>
      <c r="R490" s="138"/>
      <c r="S490" s="138"/>
      <c r="T490" s="138"/>
      <c r="U490" s="138"/>
      <c r="V490" s="138"/>
      <c r="W490" s="138"/>
      <c r="X490" s="138"/>
      <c r="Y490" s="138"/>
      <c r="Z490" s="138"/>
    </row>
    <row r="491" spans="1:26" ht="15.75" customHeight="1">
      <c r="A491" s="138"/>
      <c r="B491" s="138"/>
      <c r="C491" s="138"/>
      <c r="D491" s="138"/>
      <c r="E491" s="138"/>
      <c r="F491" s="138"/>
      <c r="G491" s="138"/>
      <c r="H491" s="138"/>
      <c r="I491" s="138"/>
      <c r="J491" s="138"/>
      <c r="K491" s="138"/>
      <c r="L491" s="138"/>
      <c r="M491" s="138"/>
      <c r="N491" s="138"/>
      <c r="O491" s="138"/>
      <c r="P491" s="138"/>
      <c r="Q491" s="138"/>
      <c r="R491" s="138"/>
      <c r="S491" s="138"/>
      <c r="T491" s="138"/>
      <c r="U491" s="138"/>
      <c r="V491" s="138"/>
      <c r="W491" s="138"/>
      <c r="X491" s="138"/>
      <c r="Y491" s="138"/>
      <c r="Z491" s="138"/>
    </row>
    <row r="492" spans="1:26" ht="15.75" customHeight="1">
      <c r="A492" s="138"/>
      <c r="B492" s="138"/>
      <c r="C492" s="138"/>
      <c r="D492" s="138"/>
      <c r="E492" s="138"/>
      <c r="F492" s="138"/>
      <c r="G492" s="138"/>
      <c r="H492" s="138"/>
      <c r="I492" s="138"/>
      <c r="J492" s="138"/>
      <c r="K492" s="138"/>
      <c r="L492" s="138"/>
      <c r="M492" s="138"/>
      <c r="N492" s="138"/>
      <c r="O492" s="138"/>
      <c r="P492" s="138"/>
      <c r="Q492" s="138"/>
      <c r="R492" s="138"/>
      <c r="S492" s="138"/>
      <c r="T492" s="138"/>
      <c r="U492" s="138"/>
      <c r="V492" s="138"/>
      <c r="W492" s="138"/>
      <c r="X492" s="138"/>
      <c r="Y492" s="138"/>
      <c r="Z492" s="138"/>
    </row>
    <row r="493" spans="1:26" ht="15.75" customHeight="1">
      <c r="A493" s="138"/>
      <c r="B493" s="138"/>
      <c r="C493" s="138"/>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8"/>
      <c r="Z493" s="138"/>
    </row>
    <row r="494" spans="1:26" ht="15.75" customHeight="1">
      <c r="A494" s="138"/>
      <c r="B494" s="138"/>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c r="Z494" s="138"/>
    </row>
    <row r="495" spans="1:26" ht="15.75" customHeight="1">
      <c r="A495" s="138"/>
      <c r="B495" s="138"/>
      <c r="C495" s="138"/>
      <c r="D495" s="138"/>
      <c r="E495" s="138"/>
      <c r="F495" s="138"/>
      <c r="G495" s="138"/>
      <c r="H495" s="138"/>
      <c r="I495" s="138"/>
      <c r="J495" s="138"/>
      <c r="K495" s="138"/>
      <c r="L495" s="138"/>
      <c r="M495" s="138"/>
      <c r="N495" s="138"/>
      <c r="O495" s="138"/>
      <c r="P495" s="138"/>
      <c r="Q495" s="138"/>
      <c r="R495" s="138"/>
      <c r="S495" s="138"/>
      <c r="T495" s="138"/>
      <c r="U495" s="138"/>
      <c r="V495" s="138"/>
      <c r="W495" s="138"/>
      <c r="X495" s="138"/>
      <c r="Y495" s="138"/>
      <c r="Z495" s="138"/>
    </row>
    <row r="496" spans="1:26" ht="15.75" customHeight="1">
      <c r="A496" s="138"/>
      <c r="B496" s="138"/>
      <c r="C496" s="138"/>
      <c r="D496" s="138"/>
      <c r="E496" s="138"/>
      <c r="F496" s="138"/>
      <c r="G496" s="138"/>
      <c r="H496" s="138"/>
      <c r="I496" s="138"/>
      <c r="J496" s="138"/>
      <c r="K496" s="138"/>
      <c r="L496" s="138"/>
      <c r="M496" s="138"/>
      <c r="N496" s="138"/>
      <c r="O496" s="138"/>
      <c r="P496" s="138"/>
      <c r="Q496" s="138"/>
      <c r="R496" s="138"/>
      <c r="S496" s="138"/>
      <c r="T496" s="138"/>
      <c r="U496" s="138"/>
      <c r="V496" s="138"/>
      <c r="W496" s="138"/>
      <c r="X496" s="138"/>
      <c r="Y496" s="138"/>
      <c r="Z496" s="138"/>
    </row>
    <row r="497" spans="1:26" ht="15.75" customHeight="1">
      <c r="A497" s="138"/>
      <c r="B497" s="138"/>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8"/>
      <c r="Z497" s="138"/>
    </row>
    <row r="498" spans="1:26" ht="15.75" customHeight="1">
      <c r="A498" s="138"/>
      <c r="B498" s="138"/>
      <c r="C498" s="138"/>
      <c r="D498" s="138"/>
      <c r="E498" s="138"/>
      <c r="F498" s="138"/>
      <c r="G498" s="138"/>
      <c r="H498" s="138"/>
      <c r="I498" s="138"/>
      <c r="J498" s="138"/>
      <c r="K498" s="138"/>
      <c r="L498" s="138"/>
      <c r="M498" s="138"/>
      <c r="N498" s="138"/>
      <c r="O498" s="138"/>
      <c r="P498" s="138"/>
      <c r="Q498" s="138"/>
      <c r="R498" s="138"/>
      <c r="S498" s="138"/>
      <c r="T498" s="138"/>
      <c r="U498" s="138"/>
      <c r="V498" s="138"/>
      <c r="W498" s="138"/>
      <c r="X498" s="138"/>
      <c r="Y498" s="138"/>
      <c r="Z498" s="138"/>
    </row>
    <row r="499" spans="1:26" ht="15.75" customHeight="1">
      <c r="A499" s="138"/>
      <c r="B499" s="138"/>
      <c r="C499" s="138"/>
      <c r="D499" s="138"/>
      <c r="E499" s="138"/>
      <c r="F499" s="138"/>
      <c r="G499" s="138"/>
      <c r="H499" s="138"/>
      <c r="I499" s="138"/>
      <c r="J499" s="138"/>
      <c r="K499" s="138"/>
      <c r="L499" s="138"/>
      <c r="M499" s="138"/>
      <c r="N499" s="138"/>
      <c r="O499" s="138"/>
      <c r="P499" s="138"/>
      <c r="Q499" s="138"/>
      <c r="R499" s="138"/>
      <c r="S499" s="138"/>
      <c r="T499" s="138"/>
      <c r="U499" s="138"/>
      <c r="V499" s="138"/>
      <c r="W499" s="138"/>
      <c r="X499" s="138"/>
      <c r="Y499" s="138"/>
      <c r="Z499" s="138"/>
    </row>
    <row r="500" spans="1:26" ht="15.75" customHeight="1">
      <c r="A500" s="138"/>
      <c r="B500" s="138"/>
      <c r="C500" s="138"/>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8"/>
      <c r="Z500" s="138"/>
    </row>
    <row r="501" spans="1:26" ht="15.75" customHeight="1">
      <c r="A501" s="138"/>
      <c r="B501" s="138"/>
      <c r="C501" s="138"/>
      <c r="D501" s="138"/>
      <c r="E501" s="138"/>
      <c r="F501" s="138"/>
      <c r="G501" s="138"/>
      <c r="H501" s="138"/>
      <c r="I501" s="138"/>
      <c r="J501" s="138"/>
      <c r="K501" s="138"/>
      <c r="L501" s="138"/>
      <c r="M501" s="138"/>
      <c r="N501" s="138"/>
      <c r="O501" s="138"/>
      <c r="P501" s="138"/>
      <c r="Q501" s="138"/>
      <c r="R501" s="138"/>
      <c r="S501" s="138"/>
      <c r="T501" s="138"/>
      <c r="U501" s="138"/>
      <c r="V501" s="138"/>
      <c r="W501" s="138"/>
      <c r="X501" s="138"/>
      <c r="Y501" s="138"/>
      <c r="Z501" s="138"/>
    </row>
    <row r="502" spans="1:26" ht="15.75" customHeight="1">
      <c r="A502" s="138"/>
      <c r="B502" s="138"/>
      <c r="C502" s="138"/>
      <c r="D502" s="138"/>
      <c r="E502" s="138"/>
      <c r="F502" s="138"/>
      <c r="G502" s="138"/>
      <c r="H502" s="138"/>
      <c r="I502" s="138"/>
      <c r="J502" s="138"/>
      <c r="K502" s="138"/>
      <c r="L502" s="138"/>
      <c r="M502" s="138"/>
      <c r="N502" s="138"/>
      <c r="O502" s="138"/>
      <c r="P502" s="138"/>
      <c r="Q502" s="138"/>
      <c r="R502" s="138"/>
      <c r="S502" s="138"/>
      <c r="T502" s="138"/>
      <c r="U502" s="138"/>
      <c r="V502" s="138"/>
      <c r="W502" s="138"/>
      <c r="X502" s="138"/>
      <c r="Y502" s="138"/>
      <c r="Z502" s="138"/>
    </row>
    <row r="503" spans="1:26" ht="15.75" customHeight="1">
      <c r="A503" s="138"/>
      <c r="B503" s="138"/>
      <c r="C503" s="138"/>
      <c r="D503" s="138"/>
      <c r="E503" s="138"/>
      <c r="F503" s="138"/>
      <c r="G503" s="138"/>
      <c r="H503" s="138"/>
      <c r="I503" s="138"/>
      <c r="J503" s="138"/>
      <c r="K503" s="138"/>
      <c r="L503" s="138"/>
      <c r="M503" s="138"/>
      <c r="N503" s="138"/>
      <c r="O503" s="138"/>
      <c r="P503" s="138"/>
      <c r="Q503" s="138"/>
      <c r="R503" s="138"/>
      <c r="S503" s="138"/>
      <c r="T503" s="138"/>
      <c r="U503" s="138"/>
      <c r="V503" s="138"/>
      <c r="W503" s="138"/>
      <c r="X503" s="138"/>
      <c r="Y503" s="138"/>
      <c r="Z503" s="138"/>
    </row>
    <row r="504" spans="1:26" ht="15.75" customHeight="1">
      <c r="A504" s="138"/>
      <c r="B504" s="138"/>
      <c r="C504" s="138"/>
      <c r="D504" s="138"/>
      <c r="E504" s="138"/>
      <c r="F504" s="138"/>
      <c r="G504" s="138"/>
      <c r="H504" s="138"/>
      <c r="I504" s="138"/>
      <c r="J504" s="138"/>
      <c r="K504" s="138"/>
      <c r="L504" s="138"/>
      <c r="M504" s="138"/>
      <c r="N504" s="138"/>
      <c r="O504" s="138"/>
      <c r="P504" s="138"/>
      <c r="Q504" s="138"/>
      <c r="R504" s="138"/>
      <c r="S504" s="138"/>
      <c r="T504" s="138"/>
      <c r="U504" s="138"/>
      <c r="V504" s="138"/>
      <c r="W504" s="138"/>
      <c r="X504" s="138"/>
      <c r="Y504" s="138"/>
      <c r="Z504" s="138"/>
    </row>
    <row r="505" spans="1:26" ht="15.75" customHeight="1">
      <c r="A505" s="138"/>
      <c r="B505" s="138"/>
      <c r="C505" s="138"/>
      <c r="D505" s="138"/>
      <c r="E505" s="138"/>
      <c r="F505" s="138"/>
      <c r="G505" s="138"/>
      <c r="H505" s="138"/>
      <c r="I505" s="138"/>
      <c r="J505" s="138"/>
      <c r="K505" s="138"/>
      <c r="L505" s="138"/>
      <c r="M505" s="138"/>
      <c r="N505" s="138"/>
      <c r="O505" s="138"/>
      <c r="P505" s="138"/>
      <c r="Q505" s="138"/>
      <c r="R505" s="138"/>
      <c r="S505" s="138"/>
      <c r="T505" s="138"/>
      <c r="U505" s="138"/>
      <c r="V505" s="138"/>
      <c r="W505" s="138"/>
      <c r="X505" s="138"/>
      <c r="Y505" s="138"/>
      <c r="Z505" s="138"/>
    </row>
    <row r="506" spans="1:26" ht="15.75" customHeight="1">
      <c r="A506" s="138"/>
      <c r="B506" s="138"/>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c r="Z506" s="138"/>
    </row>
    <row r="507" spans="1:26" ht="15.75" customHeight="1">
      <c r="A507" s="138"/>
      <c r="B507" s="138"/>
      <c r="C507" s="138"/>
      <c r="D507" s="138"/>
      <c r="E507" s="138"/>
      <c r="F507" s="138"/>
      <c r="G507" s="138"/>
      <c r="H507" s="138"/>
      <c r="I507" s="138"/>
      <c r="J507" s="138"/>
      <c r="K507" s="138"/>
      <c r="L507" s="138"/>
      <c r="M507" s="138"/>
      <c r="N507" s="138"/>
      <c r="O507" s="138"/>
      <c r="P507" s="138"/>
      <c r="Q507" s="138"/>
      <c r="R507" s="138"/>
      <c r="S507" s="138"/>
      <c r="T507" s="138"/>
      <c r="U507" s="138"/>
      <c r="V507" s="138"/>
      <c r="W507" s="138"/>
      <c r="X507" s="138"/>
      <c r="Y507" s="138"/>
      <c r="Z507" s="138"/>
    </row>
    <row r="508" spans="1:26" ht="15.75" customHeight="1">
      <c r="A508" s="138"/>
      <c r="B508" s="138"/>
      <c r="C508" s="138"/>
      <c r="D508" s="138"/>
      <c r="E508" s="138"/>
      <c r="F508" s="138"/>
      <c r="G508" s="138"/>
      <c r="H508" s="138"/>
      <c r="I508" s="138"/>
      <c r="J508" s="138"/>
      <c r="K508" s="138"/>
      <c r="L508" s="138"/>
      <c r="M508" s="138"/>
      <c r="N508" s="138"/>
      <c r="O508" s="138"/>
      <c r="P508" s="138"/>
      <c r="Q508" s="138"/>
      <c r="R508" s="138"/>
      <c r="S508" s="138"/>
      <c r="T508" s="138"/>
      <c r="U508" s="138"/>
      <c r="V508" s="138"/>
      <c r="W508" s="138"/>
      <c r="X508" s="138"/>
      <c r="Y508" s="138"/>
      <c r="Z508" s="138"/>
    </row>
    <row r="509" spans="1:26" ht="15.75" customHeight="1">
      <c r="A509" s="138"/>
      <c r="B509" s="138"/>
      <c r="C509" s="138"/>
      <c r="D509" s="138"/>
      <c r="E509" s="138"/>
      <c r="F509" s="138"/>
      <c r="G509" s="138"/>
      <c r="H509" s="138"/>
      <c r="I509" s="138"/>
      <c r="J509" s="138"/>
      <c r="K509" s="138"/>
      <c r="L509" s="138"/>
      <c r="M509" s="138"/>
      <c r="N509" s="138"/>
      <c r="O509" s="138"/>
      <c r="P509" s="138"/>
      <c r="Q509" s="138"/>
      <c r="R509" s="138"/>
      <c r="S509" s="138"/>
      <c r="T509" s="138"/>
      <c r="U509" s="138"/>
      <c r="V509" s="138"/>
      <c r="W509" s="138"/>
      <c r="X509" s="138"/>
      <c r="Y509" s="138"/>
      <c r="Z509" s="138"/>
    </row>
    <row r="510" spans="1:26" ht="15.75" customHeight="1">
      <c r="A510" s="138"/>
      <c r="B510" s="138"/>
      <c r="C510" s="138"/>
      <c r="D510" s="138"/>
      <c r="E510" s="138"/>
      <c r="F510" s="138"/>
      <c r="G510" s="138"/>
      <c r="H510" s="138"/>
      <c r="I510" s="138"/>
      <c r="J510" s="138"/>
      <c r="K510" s="138"/>
      <c r="L510" s="138"/>
      <c r="M510" s="138"/>
      <c r="N510" s="138"/>
      <c r="O510" s="138"/>
      <c r="P510" s="138"/>
      <c r="Q510" s="138"/>
      <c r="R510" s="138"/>
      <c r="S510" s="138"/>
      <c r="T510" s="138"/>
      <c r="U510" s="138"/>
      <c r="V510" s="138"/>
      <c r="W510" s="138"/>
      <c r="X510" s="138"/>
      <c r="Y510" s="138"/>
      <c r="Z510" s="138"/>
    </row>
    <row r="511" spans="1:26" ht="15.75" customHeight="1">
      <c r="A511" s="138"/>
      <c r="B511" s="138"/>
      <c r="C511" s="138"/>
      <c r="D511" s="138"/>
      <c r="E511" s="138"/>
      <c r="F511" s="138"/>
      <c r="G511" s="138"/>
      <c r="H511" s="138"/>
      <c r="I511" s="138"/>
      <c r="J511" s="138"/>
      <c r="K511" s="138"/>
      <c r="L511" s="138"/>
      <c r="M511" s="138"/>
      <c r="N511" s="138"/>
      <c r="O511" s="138"/>
      <c r="P511" s="138"/>
      <c r="Q511" s="138"/>
      <c r="R511" s="138"/>
      <c r="S511" s="138"/>
      <c r="T511" s="138"/>
      <c r="U511" s="138"/>
      <c r="V511" s="138"/>
      <c r="W511" s="138"/>
      <c r="X511" s="138"/>
      <c r="Y511" s="138"/>
      <c r="Z511" s="138"/>
    </row>
    <row r="512" spans="1:26" ht="15.75" customHeight="1">
      <c r="A512" s="138"/>
      <c r="B512" s="138"/>
      <c r="C512" s="138"/>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8"/>
      <c r="Z512" s="138"/>
    </row>
    <row r="513" spans="1:26" ht="15.75" customHeight="1">
      <c r="A513" s="138"/>
      <c r="B513" s="138"/>
      <c r="C513" s="138"/>
      <c r="D513" s="138"/>
      <c r="E513" s="138"/>
      <c r="F513" s="138"/>
      <c r="G513" s="138"/>
      <c r="H513" s="138"/>
      <c r="I513" s="138"/>
      <c r="J513" s="138"/>
      <c r="K513" s="138"/>
      <c r="L513" s="138"/>
      <c r="M513" s="138"/>
      <c r="N513" s="138"/>
      <c r="O513" s="138"/>
      <c r="P513" s="138"/>
      <c r="Q513" s="138"/>
      <c r="R513" s="138"/>
      <c r="S513" s="138"/>
      <c r="T513" s="138"/>
      <c r="U513" s="138"/>
      <c r="V513" s="138"/>
      <c r="W513" s="138"/>
      <c r="X513" s="138"/>
      <c r="Y513" s="138"/>
      <c r="Z513" s="138"/>
    </row>
    <row r="514" spans="1:26" ht="15.75" customHeight="1">
      <c r="A514" s="138"/>
      <c r="B514" s="138"/>
      <c r="C514" s="138"/>
      <c r="D514" s="138"/>
      <c r="E514" s="138"/>
      <c r="F514" s="138"/>
      <c r="G514" s="138"/>
      <c r="H514" s="138"/>
      <c r="I514" s="138"/>
      <c r="J514" s="138"/>
      <c r="K514" s="138"/>
      <c r="L514" s="138"/>
      <c r="M514" s="138"/>
      <c r="N514" s="138"/>
      <c r="O514" s="138"/>
      <c r="P514" s="138"/>
      <c r="Q514" s="138"/>
      <c r="R514" s="138"/>
      <c r="S514" s="138"/>
      <c r="T514" s="138"/>
      <c r="U514" s="138"/>
      <c r="V514" s="138"/>
      <c r="W514" s="138"/>
      <c r="X514" s="138"/>
      <c r="Y514" s="138"/>
      <c r="Z514" s="138"/>
    </row>
    <row r="515" spans="1:26" ht="15.75" customHeight="1">
      <c r="A515" s="138"/>
      <c r="B515" s="138"/>
      <c r="C515" s="138"/>
      <c r="D515" s="138"/>
      <c r="E515" s="138"/>
      <c r="F515" s="138"/>
      <c r="G515" s="138"/>
      <c r="H515" s="138"/>
      <c r="I515" s="138"/>
      <c r="J515" s="138"/>
      <c r="K515" s="138"/>
      <c r="L515" s="138"/>
      <c r="M515" s="138"/>
      <c r="N515" s="138"/>
      <c r="O515" s="138"/>
      <c r="P515" s="138"/>
      <c r="Q515" s="138"/>
      <c r="R515" s="138"/>
      <c r="S515" s="138"/>
      <c r="T515" s="138"/>
      <c r="U515" s="138"/>
      <c r="V515" s="138"/>
      <c r="W515" s="138"/>
      <c r="X515" s="138"/>
      <c r="Y515" s="138"/>
      <c r="Z515" s="138"/>
    </row>
    <row r="516" spans="1:26" ht="15.75" customHeight="1">
      <c r="A516" s="138"/>
      <c r="B516" s="138"/>
      <c r="C516" s="138"/>
      <c r="D516" s="138"/>
      <c r="E516" s="138"/>
      <c r="F516" s="138"/>
      <c r="G516" s="138"/>
      <c r="H516" s="138"/>
      <c r="I516" s="138"/>
      <c r="J516" s="138"/>
      <c r="K516" s="138"/>
      <c r="L516" s="138"/>
      <c r="M516" s="138"/>
      <c r="N516" s="138"/>
      <c r="O516" s="138"/>
      <c r="P516" s="138"/>
      <c r="Q516" s="138"/>
      <c r="R516" s="138"/>
      <c r="S516" s="138"/>
      <c r="T516" s="138"/>
      <c r="U516" s="138"/>
      <c r="V516" s="138"/>
      <c r="W516" s="138"/>
      <c r="X516" s="138"/>
      <c r="Y516" s="138"/>
      <c r="Z516" s="138"/>
    </row>
    <row r="517" spans="1:26" ht="15.75" customHeight="1">
      <c r="A517" s="138"/>
      <c r="B517" s="138"/>
      <c r="C517" s="138"/>
      <c r="D517" s="138"/>
      <c r="E517" s="138"/>
      <c r="F517" s="138"/>
      <c r="G517" s="138"/>
      <c r="H517" s="138"/>
      <c r="I517" s="138"/>
      <c r="J517" s="138"/>
      <c r="K517" s="138"/>
      <c r="L517" s="138"/>
      <c r="M517" s="138"/>
      <c r="N517" s="138"/>
      <c r="O517" s="138"/>
      <c r="P517" s="138"/>
      <c r="Q517" s="138"/>
      <c r="R517" s="138"/>
      <c r="S517" s="138"/>
      <c r="T517" s="138"/>
      <c r="U517" s="138"/>
      <c r="V517" s="138"/>
      <c r="W517" s="138"/>
      <c r="X517" s="138"/>
      <c r="Y517" s="138"/>
      <c r="Z517" s="138"/>
    </row>
    <row r="518" spans="1:26" ht="15.75" customHeight="1">
      <c r="A518" s="138"/>
      <c r="B518" s="138"/>
      <c r="C518" s="138"/>
      <c r="D518" s="138"/>
      <c r="E518" s="138"/>
      <c r="F518" s="138"/>
      <c r="G518" s="138"/>
      <c r="H518" s="138"/>
      <c r="I518" s="138"/>
      <c r="J518" s="138"/>
      <c r="K518" s="138"/>
      <c r="L518" s="138"/>
      <c r="M518" s="138"/>
      <c r="N518" s="138"/>
      <c r="O518" s="138"/>
      <c r="P518" s="138"/>
      <c r="Q518" s="138"/>
      <c r="R518" s="138"/>
      <c r="S518" s="138"/>
      <c r="T518" s="138"/>
      <c r="U518" s="138"/>
      <c r="V518" s="138"/>
      <c r="W518" s="138"/>
      <c r="X518" s="138"/>
      <c r="Y518" s="138"/>
      <c r="Z518" s="138"/>
    </row>
    <row r="519" spans="1:26" ht="15.75" customHeight="1">
      <c r="A519" s="138"/>
      <c r="B519" s="138"/>
      <c r="C519" s="138"/>
      <c r="D519" s="138"/>
      <c r="E519" s="138"/>
      <c r="F519" s="138"/>
      <c r="G519" s="138"/>
      <c r="H519" s="138"/>
      <c r="I519" s="138"/>
      <c r="J519" s="138"/>
      <c r="K519" s="138"/>
      <c r="L519" s="138"/>
      <c r="M519" s="138"/>
      <c r="N519" s="138"/>
      <c r="O519" s="138"/>
      <c r="P519" s="138"/>
      <c r="Q519" s="138"/>
      <c r="R519" s="138"/>
      <c r="S519" s="138"/>
      <c r="T519" s="138"/>
      <c r="U519" s="138"/>
      <c r="V519" s="138"/>
      <c r="W519" s="138"/>
      <c r="X519" s="138"/>
      <c r="Y519" s="138"/>
      <c r="Z519" s="138"/>
    </row>
    <row r="520" spans="1:26" ht="15.75" customHeight="1">
      <c r="A520" s="138"/>
      <c r="B520" s="138"/>
      <c r="C520" s="138"/>
      <c r="D520" s="138"/>
      <c r="E520" s="138"/>
      <c r="F520" s="138"/>
      <c r="G520" s="138"/>
      <c r="H520" s="138"/>
      <c r="I520" s="138"/>
      <c r="J520" s="138"/>
      <c r="K520" s="138"/>
      <c r="L520" s="138"/>
      <c r="M520" s="138"/>
      <c r="N520" s="138"/>
      <c r="O520" s="138"/>
      <c r="P520" s="138"/>
      <c r="Q520" s="138"/>
      <c r="R520" s="138"/>
      <c r="S520" s="138"/>
      <c r="T520" s="138"/>
      <c r="U520" s="138"/>
      <c r="V520" s="138"/>
      <c r="W520" s="138"/>
      <c r="X520" s="138"/>
      <c r="Y520" s="138"/>
      <c r="Z520" s="138"/>
    </row>
    <row r="521" spans="1:26" ht="15.75" customHeight="1">
      <c r="A521" s="138"/>
      <c r="B521" s="138"/>
      <c r="C521" s="138"/>
      <c r="D521" s="138"/>
      <c r="E521" s="138"/>
      <c r="F521" s="138"/>
      <c r="G521" s="138"/>
      <c r="H521" s="138"/>
      <c r="I521" s="138"/>
      <c r="J521" s="138"/>
      <c r="K521" s="138"/>
      <c r="L521" s="138"/>
      <c r="M521" s="138"/>
      <c r="N521" s="138"/>
      <c r="O521" s="138"/>
      <c r="P521" s="138"/>
      <c r="Q521" s="138"/>
      <c r="R521" s="138"/>
      <c r="S521" s="138"/>
      <c r="T521" s="138"/>
      <c r="U521" s="138"/>
      <c r="V521" s="138"/>
      <c r="W521" s="138"/>
      <c r="X521" s="138"/>
      <c r="Y521" s="138"/>
      <c r="Z521" s="138"/>
    </row>
    <row r="522" spans="1:26" ht="15.75" customHeight="1">
      <c r="A522" s="138"/>
      <c r="B522" s="138"/>
      <c r="C522" s="138"/>
      <c r="D522" s="138"/>
      <c r="E522" s="138"/>
      <c r="F522" s="138"/>
      <c r="G522" s="138"/>
      <c r="H522" s="138"/>
      <c r="I522" s="138"/>
      <c r="J522" s="138"/>
      <c r="K522" s="138"/>
      <c r="L522" s="138"/>
      <c r="M522" s="138"/>
      <c r="N522" s="138"/>
      <c r="O522" s="138"/>
      <c r="P522" s="138"/>
      <c r="Q522" s="138"/>
      <c r="R522" s="138"/>
      <c r="S522" s="138"/>
      <c r="T522" s="138"/>
      <c r="U522" s="138"/>
      <c r="V522" s="138"/>
      <c r="W522" s="138"/>
      <c r="X522" s="138"/>
      <c r="Y522" s="138"/>
      <c r="Z522" s="138"/>
    </row>
    <row r="523" spans="1:26" ht="15.75" customHeight="1">
      <c r="A523" s="138"/>
      <c r="B523" s="138"/>
      <c r="C523" s="138"/>
      <c r="D523" s="138"/>
      <c r="E523" s="138"/>
      <c r="F523" s="138"/>
      <c r="G523" s="138"/>
      <c r="H523" s="138"/>
      <c r="I523" s="138"/>
      <c r="J523" s="138"/>
      <c r="K523" s="138"/>
      <c r="L523" s="138"/>
      <c r="M523" s="138"/>
      <c r="N523" s="138"/>
      <c r="O523" s="138"/>
      <c r="P523" s="138"/>
      <c r="Q523" s="138"/>
      <c r="R523" s="138"/>
      <c r="S523" s="138"/>
      <c r="T523" s="138"/>
      <c r="U523" s="138"/>
      <c r="V523" s="138"/>
      <c r="W523" s="138"/>
      <c r="X523" s="138"/>
      <c r="Y523" s="138"/>
      <c r="Z523" s="138"/>
    </row>
    <row r="524" spans="1:26" ht="15.75" customHeight="1">
      <c r="A524" s="138"/>
      <c r="B524" s="138"/>
      <c r="C524" s="138"/>
      <c r="D524" s="138"/>
      <c r="E524" s="138"/>
      <c r="F524" s="138"/>
      <c r="G524" s="138"/>
      <c r="H524" s="138"/>
      <c r="I524" s="138"/>
      <c r="J524" s="138"/>
      <c r="K524" s="138"/>
      <c r="L524" s="138"/>
      <c r="M524" s="138"/>
      <c r="N524" s="138"/>
      <c r="O524" s="138"/>
      <c r="P524" s="138"/>
      <c r="Q524" s="138"/>
      <c r="R524" s="138"/>
      <c r="S524" s="138"/>
      <c r="T524" s="138"/>
      <c r="U524" s="138"/>
      <c r="V524" s="138"/>
      <c r="W524" s="138"/>
      <c r="X524" s="138"/>
      <c r="Y524" s="138"/>
      <c r="Z524" s="138"/>
    </row>
    <row r="525" spans="1:26" ht="15.75" customHeight="1">
      <c r="A525" s="138"/>
      <c r="B525" s="138"/>
      <c r="C525" s="138"/>
      <c r="D525" s="138"/>
      <c r="E525" s="138"/>
      <c r="F525" s="138"/>
      <c r="G525" s="138"/>
      <c r="H525" s="138"/>
      <c r="I525" s="138"/>
      <c r="J525" s="138"/>
      <c r="K525" s="138"/>
      <c r="L525" s="138"/>
      <c r="M525" s="138"/>
      <c r="N525" s="138"/>
      <c r="O525" s="138"/>
      <c r="P525" s="138"/>
      <c r="Q525" s="138"/>
      <c r="R525" s="138"/>
      <c r="S525" s="138"/>
      <c r="T525" s="138"/>
      <c r="U525" s="138"/>
      <c r="V525" s="138"/>
      <c r="W525" s="138"/>
      <c r="X525" s="138"/>
      <c r="Y525" s="138"/>
      <c r="Z525" s="138"/>
    </row>
    <row r="526" spans="1:26" ht="15.75" customHeight="1">
      <c r="A526" s="138"/>
      <c r="B526" s="138"/>
      <c r="C526" s="138"/>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8"/>
      <c r="Z526" s="138"/>
    </row>
    <row r="527" spans="1:26" ht="15.75" customHeight="1">
      <c r="A527" s="138"/>
      <c r="B527" s="138"/>
      <c r="C527" s="138"/>
      <c r="D527" s="138"/>
      <c r="E527" s="138"/>
      <c r="F527" s="138"/>
      <c r="G527" s="138"/>
      <c r="H527" s="138"/>
      <c r="I527" s="138"/>
      <c r="J527" s="138"/>
      <c r="K527" s="138"/>
      <c r="L527" s="138"/>
      <c r="M527" s="138"/>
      <c r="N527" s="138"/>
      <c r="O527" s="138"/>
      <c r="P527" s="138"/>
      <c r="Q527" s="138"/>
      <c r="R527" s="138"/>
      <c r="S527" s="138"/>
      <c r="T527" s="138"/>
      <c r="U527" s="138"/>
      <c r="V527" s="138"/>
      <c r="W527" s="138"/>
      <c r="X527" s="138"/>
      <c r="Y527" s="138"/>
      <c r="Z527" s="138"/>
    </row>
    <row r="528" spans="1:26" ht="15.75" customHeight="1">
      <c r="A528" s="138"/>
      <c r="B528" s="138"/>
      <c r="C528" s="138"/>
      <c r="D528" s="138"/>
      <c r="E528" s="138"/>
      <c r="F528" s="138"/>
      <c r="G528" s="138"/>
      <c r="H528" s="138"/>
      <c r="I528" s="138"/>
      <c r="J528" s="138"/>
      <c r="K528" s="138"/>
      <c r="L528" s="138"/>
      <c r="M528" s="138"/>
      <c r="N528" s="138"/>
      <c r="O528" s="138"/>
      <c r="P528" s="138"/>
      <c r="Q528" s="138"/>
      <c r="R528" s="138"/>
      <c r="S528" s="138"/>
      <c r="T528" s="138"/>
      <c r="U528" s="138"/>
      <c r="V528" s="138"/>
      <c r="W528" s="138"/>
      <c r="X528" s="138"/>
      <c r="Y528" s="138"/>
      <c r="Z528" s="138"/>
    </row>
    <row r="529" spans="1:26" ht="15.75" customHeight="1">
      <c r="A529" s="138"/>
      <c r="B529" s="138"/>
      <c r="C529" s="138"/>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38"/>
      <c r="Z529" s="138"/>
    </row>
    <row r="530" spans="1:26" ht="15.75" customHeight="1">
      <c r="A530" s="138"/>
      <c r="B530" s="138"/>
      <c r="C530" s="138"/>
      <c r="D530" s="138"/>
      <c r="E530" s="138"/>
      <c r="F530" s="138"/>
      <c r="G530" s="138"/>
      <c r="H530" s="138"/>
      <c r="I530" s="138"/>
      <c r="J530" s="138"/>
      <c r="K530" s="138"/>
      <c r="L530" s="138"/>
      <c r="M530" s="138"/>
      <c r="N530" s="138"/>
      <c r="O530" s="138"/>
      <c r="P530" s="138"/>
      <c r="Q530" s="138"/>
      <c r="R530" s="138"/>
      <c r="S530" s="138"/>
      <c r="T530" s="138"/>
      <c r="U530" s="138"/>
      <c r="V530" s="138"/>
      <c r="W530" s="138"/>
      <c r="X530" s="138"/>
      <c r="Y530" s="138"/>
      <c r="Z530" s="138"/>
    </row>
    <row r="531" spans="1:26" ht="15.75" customHeight="1">
      <c r="A531" s="138"/>
      <c r="B531" s="138"/>
      <c r="C531" s="138"/>
      <c r="D531" s="138"/>
      <c r="E531" s="138"/>
      <c r="F531" s="138"/>
      <c r="G531" s="138"/>
      <c r="H531" s="138"/>
      <c r="I531" s="138"/>
      <c r="J531" s="138"/>
      <c r="K531" s="138"/>
      <c r="L531" s="138"/>
      <c r="M531" s="138"/>
      <c r="N531" s="138"/>
      <c r="O531" s="138"/>
      <c r="P531" s="138"/>
      <c r="Q531" s="138"/>
      <c r="R531" s="138"/>
      <c r="S531" s="138"/>
      <c r="T531" s="138"/>
      <c r="U531" s="138"/>
      <c r="V531" s="138"/>
      <c r="W531" s="138"/>
      <c r="X531" s="138"/>
      <c r="Y531" s="138"/>
      <c r="Z531" s="138"/>
    </row>
    <row r="532" spans="1:26" ht="15.75" customHeight="1">
      <c r="A532" s="138"/>
      <c r="B532" s="138"/>
      <c r="C532" s="138"/>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8"/>
      <c r="Z532" s="138"/>
    </row>
    <row r="533" spans="1:26" ht="15.75" customHeight="1">
      <c r="A533" s="138"/>
      <c r="B533" s="138"/>
      <c r="C533" s="138"/>
      <c r="D533" s="138"/>
      <c r="E533" s="138"/>
      <c r="F533" s="138"/>
      <c r="G533" s="138"/>
      <c r="H533" s="138"/>
      <c r="I533" s="138"/>
      <c r="J533" s="138"/>
      <c r="K533" s="138"/>
      <c r="L533" s="138"/>
      <c r="M533" s="138"/>
      <c r="N533" s="138"/>
      <c r="O533" s="138"/>
      <c r="P533" s="138"/>
      <c r="Q533" s="138"/>
      <c r="R533" s="138"/>
      <c r="S533" s="138"/>
      <c r="T533" s="138"/>
      <c r="U533" s="138"/>
      <c r="V533" s="138"/>
      <c r="W533" s="138"/>
      <c r="X533" s="138"/>
      <c r="Y533" s="138"/>
      <c r="Z533" s="138"/>
    </row>
    <row r="534" spans="1:26" ht="15.75" customHeight="1">
      <c r="A534" s="138"/>
      <c r="B534" s="138"/>
      <c r="C534" s="138"/>
      <c r="D534" s="138"/>
      <c r="E534" s="138"/>
      <c r="F534" s="138"/>
      <c r="G534" s="138"/>
      <c r="H534" s="138"/>
      <c r="I534" s="138"/>
      <c r="J534" s="138"/>
      <c r="K534" s="138"/>
      <c r="L534" s="138"/>
      <c r="M534" s="138"/>
      <c r="N534" s="138"/>
      <c r="O534" s="138"/>
      <c r="P534" s="138"/>
      <c r="Q534" s="138"/>
      <c r="R534" s="138"/>
      <c r="S534" s="138"/>
      <c r="T534" s="138"/>
      <c r="U534" s="138"/>
      <c r="V534" s="138"/>
      <c r="W534" s="138"/>
      <c r="X534" s="138"/>
      <c r="Y534" s="138"/>
      <c r="Z534" s="138"/>
    </row>
    <row r="535" spans="1:26" ht="15.75" customHeight="1">
      <c r="A535" s="138"/>
      <c r="B535" s="138"/>
      <c r="C535" s="138"/>
      <c r="D535" s="138"/>
      <c r="E535" s="138"/>
      <c r="F535" s="138"/>
      <c r="G535" s="138"/>
      <c r="H535" s="138"/>
      <c r="I535" s="138"/>
      <c r="J535" s="138"/>
      <c r="K535" s="138"/>
      <c r="L535" s="138"/>
      <c r="M535" s="138"/>
      <c r="N535" s="138"/>
      <c r="O535" s="138"/>
      <c r="P535" s="138"/>
      <c r="Q535" s="138"/>
      <c r="R535" s="138"/>
      <c r="S535" s="138"/>
      <c r="T535" s="138"/>
      <c r="U535" s="138"/>
      <c r="V535" s="138"/>
      <c r="W535" s="138"/>
      <c r="X535" s="138"/>
      <c r="Y535" s="138"/>
      <c r="Z535" s="138"/>
    </row>
    <row r="536" spans="1:26" ht="15.75" customHeight="1">
      <c r="A536" s="138"/>
      <c r="B536" s="138"/>
      <c r="C536" s="138"/>
      <c r="D536" s="138"/>
      <c r="E536" s="138"/>
      <c r="F536" s="138"/>
      <c r="G536" s="138"/>
      <c r="H536" s="138"/>
      <c r="I536" s="138"/>
      <c r="J536" s="138"/>
      <c r="K536" s="138"/>
      <c r="L536" s="138"/>
      <c r="M536" s="138"/>
      <c r="N536" s="138"/>
      <c r="O536" s="138"/>
      <c r="P536" s="138"/>
      <c r="Q536" s="138"/>
      <c r="R536" s="138"/>
      <c r="S536" s="138"/>
      <c r="T536" s="138"/>
      <c r="U536" s="138"/>
      <c r="V536" s="138"/>
      <c r="W536" s="138"/>
      <c r="X536" s="138"/>
      <c r="Y536" s="138"/>
      <c r="Z536" s="138"/>
    </row>
    <row r="537" spans="1:26" ht="15.75" customHeight="1">
      <c r="A537" s="138"/>
      <c r="B537" s="138"/>
      <c r="C537" s="138"/>
      <c r="D537" s="138"/>
      <c r="E537" s="138"/>
      <c r="F537" s="138"/>
      <c r="G537" s="138"/>
      <c r="H537" s="138"/>
      <c r="I537" s="138"/>
      <c r="J537" s="138"/>
      <c r="K537" s="138"/>
      <c r="L537" s="138"/>
      <c r="M537" s="138"/>
      <c r="N537" s="138"/>
      <c r="O537" s="138"/>
      <c r="P537" s="138"/>
      <c r="Q537" s="138"/>
      <c r="R537" s="138"/>
      <c r="S537" s="138"/>
      <c r="T537" s="138"/>
      <c r="U537" s="138"/>
      <c r="V537" s="138"/>
      <c r="W537" s="138"/>
      <c r="X537" s="138"/>
      <c r="Y537" s="138"/>
      <c r="Z537" s="138"/>
    </row>
    <row r="538" spans="1:26" ht="15.75" customHeight="1">
      <c r="A538" s="138"/>
      <c r="B538" s="138"/>
      <c r="C538" s="138"/>
      <c r="D538" s="138"/>
      <c r="E538" s="138"/>
      <c r="F538" s="138"/>
      <c r="G538" s="138"/>
      <c r="H538" s="138"/>
      <c r="I538" s="138"/>
      <c r="J538" s="138"/>
      <c r="K538" s="138"/>
      <c r="L538" s="138"/>
      <c r="M538" s="138"/>
      <c r="N538" s="138"/>
      <c r="O538" s="138"/>
      <c r="P538" s="138"/>
      <c r="Q538" s="138"/>
      <c r="R538" s="138"/>
      <c r="S538" s="138"/>
      <c r="T538" s="138"/>
      <c r="U538" s="138"/>
      <c r="V538" s="138"/>
      <c r="W538" s="138"/>
      <c r="X538" s="138"/>
      <c r="Y538" s="138"/>
      <c r="Z538" s="138"/>
    </row>
    <row r="539" spans="1:26" ht="15.75" customHeight="1">
      <c r="A539" s="138"/>
      <c r="B539" s="138"/>
      <c r="C539" s="138"/>
      <c r="D539" s="138"/>
      <c r="E539" s="138"/>
      <c r="F539" s="138"/>
      <c r="G539" s="138"/>
      <c r="H539" s="138"/>
      <c r="I539" s="138"/>
      <c r="J539" s="138"/>
      <c r="K539" s="138"/>
      <c r="L539" s="138"/>
      <c r="M539" s="138"/>
      <c r="N539" s="138"/>
      <c r="O539" s="138"/>
      <c r="P539" s="138"/>
      <c r="Q539" s="138"/>
      <c r="R539" s="138"/>
      <c r="S539" s="138"/>
      <c r="T539" s="138"/>
      <c r="U539" s="138"/>
      <c r="V539" s="138"/>
      <c r="W539" s="138"/>
      <c r="X539" s="138"/>
      <c r="Y539" s="138"/>
      <c r="Z539" s="138"/>
    </row>
    <row r="540" spans="1:26" ht="15.75" customHeight="1">
      <c r="A540" s="138"/>
      <c r="B540" s="138"/>
      <c r="C540" s="138"/>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8"/>
      <c r="Z540" s="138"/>
    </row>
    <row r="541" spans="1:26" ht="15.75" customHeight="1">
      <c r="A541" s="138"/>
      <c r="B541" s="138"/>
      <c r="C541" s="138"/>
      <c r="D541" s="138"/>
      <c r="E541" s="138"/>
      <c r="F541" s="138"/>
      <c r="G541" s="138"/>
      <c r="H541" s="138"/>
      <c r="I541" s="138"/>
      <c r="J541" s="138"/>
      <c r="K541" s="138"/>
      <c r="L541" s="138"/>
      <c r="M541" s="138"/>
      <c r="N541" s="138"/>
      <c r="O541" s="138"/>
      <c r="P541" s="138"/>
      <c r="Q541" s="138"/>
      <c r="R541" s="138"/>
      <c r="S541" s="138"/>
      <c r="T541" s="138"/>
      <c r="U541" s="138"/>
      <c r="V541" s="138"/>
      <c r="W541" s="138"/>
      <c r="X541" s="138"/>
      <c r="Y541" s="138"/>
      <c r="Z541" s="138"/>
    </row>
    <row r="542" spans="1:26" ht="15.75" customHeight="1">
      <c r="A542" s="138"/>
      <c r="B542" s="138"/>
      <c r="C542" s="138"/>
      <c r="D542" s="138"/>
      <c r="E542" s="138"/>
      <c r="F542" s="138"/>
      <c r="G542" s="138"/>
      <c r="H542" s="138"/>
      <c r="I542" s="138"/>
      <c r="J542" s="138"/>
      <c r="K542" s="138"/>
      <c r="L542" s="138"/>
      <c r="M542" s="138"/>
      <c r="N542" s="138"/>
      <c r="O542" s="138"/>
      <c r="P542" s="138"/>
      <c r="Q542" s="138"/>
      <c r="R542" s="138"/>
      <c r="S542" s="138"/>
      <c r="T542" s="138"/>
      <c r="U542" s="138"/>
      <c r="V542" s="138"/>
      <c r="W542" s="138"/>
      <c r="X542" s="138"/>
      <c r="Y542" s="138"/>
      <c r="Z542" s="138"/>
    </row>
    <row r="543" spans="1:26" ht="15.75" customHeight="1">
      <c r="A543" s="138"/>
      <c r="B543" s="138"/>
      <c r="C543" s="138"/>
      <c r="D543" s="138"/>
      <c r="E543" s="138"/>
      <c r="F543" s="138"/>
      <c r="G543" s="138"/>
      <c r="H543" s="138"/>
      <c r="I543" s="138"/>
      <c r="J543" s="138"/>
      <c r="K543" s="138"/>
      <c r="L543" s="138"/>
      <c r="M543" s="138"/>
      <c r="N543" s="138"/>
      <c r="O543" s="138"/>
      <c r="P543" s="138"/>
      <c r="Q543" s="138"/>
      <c r="R543" s="138"/>
      <c r="S543" s="138"/>
      <c r="T543" s="138"/>
      <c r="U543" s="138"/>
      <c r="V543" s="138"/>
      <c r="W543" s="138"/>
      <c r="X543" s="138"/>
      <c r="Y543" s="138"/>
      <c r="Z543" s="138"/>
    </row>
    <row r="544" spans="1:26" ht="15.75" customHeight="1">
      <c r="A544" s="138"/>
      <c r="B544" s="138"/>
      <c r="C544" s="138"/>
      <c r="D544" s="138"/>
      <c r="E544" s="138"/>
      <c r="F544" s="138"/>
      <c r="G544" s="138"/>
      <c r="H544" s="138"/>
      <c r="I544" s="138"/>
      <c r="J544" s="138"/>
      <c r="K544" s="138"/>
      <c r="L544" s="138"/>
      <c r="M544" s="138"/>
      <c r="N544" s="138"/>
      <c r="O544" s="138"/>
      <c r="P544" s="138"/>
      <c r="Q544" s="138"/>
      <c r="R544" s="138"/>
      <c r="S544" s="138"/>
      <c r="T544" s="138"/>
      <c r="U544" s="138"/>
      <c r="V544" s="138"/>
      <c r="W544" s="138"/>
      <c r="X544" s="138"/>
      <c r="Y544" s="138"/>
      <c r="Z544" s="138"/>
    </row>
    <row r="545" spans="1:26" ht="15.75" customHeight="1">
      <c r="A545" s="138"/>
      <c r="B545" s="138"/>
      <c r="C545" s="138"/>
      <c r="D545" s="138"/>
      <c r="E545" s="138"/>
      <c r="F545" s="138"/>
      <c r="G545" s="138"/>
      <c r="H545" s="138"/>
      <c r="I545" s="138"/>
      <c r="J545" s="138"/>
      <c r="K545" s="138"/>
      <c r="L545" s="138"/>
      <c r="M545" s="138"/>
      <c r="N545" s="138"/>
      <c r="O545" s="138"/>
      <c r="P545" s="138"/>
      <c r="Q545" s="138"/>
      <c r="R545" s="138"/>
      <c r="S545" s="138"/>
      <c r="T545" s="138"/>
      <c r="U545" s="138"/>
      <c r="V545" s="138"/>
      <c r="W545" s="138"/>
      <c r="X545" s="138"/>
      <c r="Y545" s="138"/>
      <c r="Z545" s="138"/>
    </row>
    <row r="546" spans="1:26" ht="15.75" customHeight="1">
      <c r="A546" s="138"/>
      <c r="B546" s="138"/>
      <c r="C546" s="138"/>
      <c r="D546" s="138"/>
      <c r="E546" s="138"/>
      <c r="F546" s="138"/>
      <c r="G546" s="138"/>
      <c r="H546" s="138"/>
      <c r="I546" s="138"/>
      <c r="J546" s="138"/>
      <c r="K546" s="138"/>
      <c r="L546" s="138"/>
      <c r="M546" s="138"/>
      <c r="N546" s="138"/>
      <c r="O546" s="138"/>
      <c r="P546" s="138"/>
      <c r="Q546" s="138"/>
      <c r="R546" s="138"/>
      <c r="S546" s="138"/>
      <c r="T546" s="138"/>
      <c r="U546" s="138"/>
      <c r="V546" s="138"/>
      <c r="W546" s="138"/>
      <c r="X546" s="138"/>
      <c r="Y546" s="138"/>
      <c r="Z546" s="138"/>
    </row>
    <row r="547" spans="1:26" ht="15.75" customHeight="1">
      <c r="A547" s="138"/>
      <c r="B547" s="138"/>
      <c r="C547" s="138"/>
      <c r="D547" s="138"/>
      <c r="E547" s="138"/>
      <c r="F547" s="138"/>
      <c r="G547" s="138"/>
      <c r="H547" s="138"/>
      <c r="I547" s="138"/>
      <c r="J547" s="138"/>
      <c r="K547" s="138"/>
      <c r="L547" s="138"/>
      <c r="M547" s="138"/>
      <c r="N547" s="138"/>
      <c r="O547" s="138"/>
      <c r="P547" s="138"/>
      <c r="Q547" s="138"/>
      <c r="R547" s="138"/>
      <c r="S547" s="138"/>
      <c r="T547" s="138"/>
      <c r="U547" s="138"/>
      <c r="V547" s="138"/>
      <c r="W547" s="138"/>
      <c r="X547" s="138"/>
      <c r="Y547" s="138"/>
      <c r="Z547" s="138"/>
    </row>
    <row r="548" spans="1:26" ht="15.75" customHeight="1">
      <c r="A548" s="138"/>
      <c r="B548" s="138"/>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c r="Z548" s="138"/>
    </row>
    <row r="549" spans="1:26" ht="15.75" customHeight="1">
      <c r="A549" s="138"/>
      <c r="B549" s="138"/>
      <c r="C549" s="138"/>
      <c r="D549" s="138"/>
      <c r="E549" s="138"/>
      <c r="F549" s="138"/>
      <c r="G549" s="138"/>
      <c r="H549" s="138"/>
      <c r="I549" s="138"/>
      <c r="J549" s="138"/>
      <c r="K549" s="138"/>
      <c r="L549" s="138"/>
      <c r="M549" s="138"/>
      <c r="N549" s="138"/>
      <c r="O549" s="138"/>
      <c r="P549" s="138"/>
      <c r="Q549" s="138"/>
      <c r="R549" s="138"/>
      <c r="S549" s="138"/>
      <c r="T549" s="138"/>
      <c r="U549" s="138"/>
      <c r="V549" s="138"/>
      <c r="W549" s="138"/>
      <c r="X549" s="138"/>
      <c r="Y549" s="138"/>
      <c r="Z549" s="138"/>
    </row>
    <row r="550" spans="1:26" ht="15.75" customHeight="1">
      <c r="A550" s="138"/>
      <c r="B550" s="138"/>
      <c r="C550" s="138"/>
      <c r="D550" s="138"/>
      <c r="E550" s="138"/>
      <c r="F550" s="138"/>
      <c r="G550" s="138"/>
      <c r="H550" s="138"/>
      <c r="I550" s="138"/>
      <c r="J550" s="138"/>
      <c r="K550" s="138"/>
      <c r="L550" s="138"/>
      <c r="M550" s="138"/>
      <c r="N550" s="138"/>
      <c r="O550" s="138"/>
      <c r="P550" s="138"/>
      <c r="Q550" s="138"/>
      <c r="R550" s="138"/>
      <c r="S550" s="138"/>
      <c r="T550" s="138"/>
      <c r="U550" s="138"/>
      <c r="V550" s="138"/>
      <c r="W550" s="138"/>
      <c r="X550" s="138"/>
      <c r="Y550" s="138"/>
      <c r="Z550" s="138"/>
    </row>
    <row r="551" spans="1:26" ht="15.75" customHeight="1">
      <c r="A551" s="138"/>
      <c r="B551" s="138"/>
      <c r="C551" s="138"/>
      <c r="D551" s="138"/>
      <c r="E551" s="138"/>
      <c r="F551" s="138"/>
      <c r="G551" s="138"/>
      <c r="H551" s="138"/>
      <c r="I551" s="138"/>
      <c r="J551" s="138"/>
      <c r="K551" s="138"/>
      <c r="L551" s="138"/>
      <c r="M551" s="138"/>
      <c r="N551" s="138"/>
      <c r="O551" s="138"/>
      <c r="P551" s="138"/>
      <c r="Q551" s="138"/>
      <c r="R551" s="138"/>
      <c r="S551" s="138"/>
      <c r="T551" s="138"/>
      <c r="U551" s="138"/>
      <c r="V551" s="138"/>
      <c r="W551" s="138"/>
      <c r="X551" s="138"/>
      <c r="Y551" s="138"/>
      <c r="Z551" s="138"/>
    </row>
    <row r="552" spans="1:26" ht="15.75" customHeight="1">
      <c r="A552" s="138"/>
      <c r="B552" s="138"/>
      <c r="C552" s="138"/>
      <c r="D552" s="138"/>
      <c r="E552" s="138"/>
      <c r="F552" s="138"/>
      <c r="G552" s="138"/>
      <c r="H552" s="138"/>
      <c r="I552" s="138"/>
      <c r="J552" s="138"/>
      <c r="K552" s="138"/>
      <c r="L552" s="138"/>
      <c r="M552" s="138"/>
      <c r="N552" s="138"/>
      <c r="O552" s="138"/>
      <c r="P552" s="138"/>
      <c r="Q552" s="138"/>
      <c r="R552" s="138"/>
      <c r="S552" s="138"/>
      <c r="T552" s="138"/>
      <c r="U552" s="138"/>
      <c r="V552" s="138"/>
      <c r="W552" s="138"/>
      <c r="X552" s="138"/>
      <c r="Y552" s="138"/>
      <c r="Z552" s="138"/>
    </row>
    <row r="553" spans="1:26" ht="15.75" customHeight="1">
      <c r="A553" s="138"/>
      <c r="B553" s="138"/>
      <c r="C553" s="138"/>
      <c r="D553" s="138"/>
      <c r="E553" s="138"/>
      <c r="F553" s="138"/>
      <c r="G553" s="138"/>
      <c r="H553" s="138"/>
      <c r="I553" s="138"/>
      <c r="J553" s="138"/>
      <c r="K553" s="138"/>
      <c r="L553" s="138"/>
      <c r="M553" s="138"/>
      <c r="N553" s="138"/>
      <c r="O553" s="138"/>
      <c r="P553" s="138"/>
      <c r="Q553" s="138"/>
      <c r="R553" s="138"/>
      <c r="S553" s="138"/>
      <c r="T553" s="138"/>
      <c r="U553" s="138"/>
      <c r="V553" s="138"/>
      <c r="W553" s="138"/>
      <c r="X553" s="138"/>
      <c r="Y553" s="138"/>
      <c r="Z553" s="138"/>
    </row>
    <row r="554" spans="1:26" ht="15.75" customHeight="1">
      <c r="A554" s="138"/>
      <c r="B554" s="138"/>
      <c r="C554" s="138"/>
      <c r="D554" s="138"/>
      <c r="E554" s="138"/>
      <c r="F554" s="138"/>
      <c r="G554" s="138"/>
      <c r="H554" s="138"/>
      <c r="I554" s="138"/>
      <c r="J554" s="138"/>
      <c r="K554" s="138"/>
      <c r="L554" s="138"/>
      <c r="M554" s="138"/>
      <c r="N554" s="138"/>
      <c r="O554" s="138"/>
      <c r="P554" s="138"/>
      <c r="Q554" s="138"/>
      <c r="R554" s="138"/>
      <c r="S554" s="138"/>
      <c r="T554" s="138"/>
      <c r="U554" s="138"/>
      <c r="V554" s="138"/>
      <c r="W554" s="138"/>
      <c r="X554" s="138"/>
      <c r="Y554" s="138"/>
      <c r="Z554" s="138"/>
    </row>
    <row r="555" spans="1:26" ht="15.75" customHeight="1">
      <c r="A555" s="138"/>
      <c r="B555" s="138"/>
      <c r="C555" s="138"/>
      <c r="D555" s="138"/>
      <c r="E555" s="138"/>
      <c r="F555" s="138"/>
      <c r="G555" s="138"/>
      <c r="H555" s="138"/>
      <c r="I555" s="138"/>
      <c r="J555" s="138"/>
      <c r="K555" s="138"/>
      <c r="L555" s="138"/>
      <c r="M555" s="138"/>
      <c r="N555" s="138"/>
      <c r="O555" s="138"/>
      <c r="P555" s="138"/>
      <c r="Q555" s="138"/>
      <c r="R555" s="138"/>
      <c r="S555" s="138"/>
      <c r="T555" s="138"/>
      <c r="U555" s="138"/>
      <c r="V555" s="138"/>
      <c r="W555" s="138"/>
      <c r="X555" s="138"/>
      <c r="Y555" s="138"/>
      <c r="Z555" s="138"/>
    </row>
    <row r="556" spans="1:26" ht="15.75" customHeight="1">
      <c r="A556" s="138"/>
      <c r="B556" s="138"/>
      <c r="C556" s="138"/>
      <c r="D556" s="138"/>
      <c r="E556" s="138"/>
      <c r="F556" s="138"/>
      <c r="G556" s="138"/>
      <c r="H556" s="138"/>
      <c r="I556" s="138"/>
      <c r="J556" s="138"/>
      <c r="K556" s="138"/>
      <c r="L556" s="138"/>
      <c r="M556" s="138"/>
      <c r="N556" s="138"/>
      <c r="O556" s="138"/>
      <c r="P556" s="138"/>
      <c r="Q556" s="138"/>
      <c r="R556" s="138"/>
      <c r="S556" s="138"/>
      <c r="T556" s="138"/>
      <c r="U556" s="138"/>
      <c r="V556" s="138"/>
      <c r="W556" s="138"/>
      <c r="X556" s="138"/>
      <c r="Y556" s="138"/>
      <c r="Z556" s="138"/>
    </row>
    <row r="557" spans="1:26" ht="15.75" customHeight="1">
      <c r="A557" s="138"/>
      <c r="B557" s="138"/>
      <c r="C557" s="138"/>
      <c r="D557" s="138"/>
      <c r="E557" s="138"/>
      <c r="F557" s="138"/>
      <c r="G557" s="138"/>
      <c r="H557" s="138"/>
      <c r="I557" s="138"/>
      <c r="J557" s="138"/>
      <c r="K557" s="138"/>
      <c r="L557" s="138"/>
      <c r="M557" s="138"/>
      <c r="N557" s="138"/>
      <c r="O557" s="138"/>
      <c r="P557" s="138"/>
      <c r="Q557" s="138"/>
      <c r="R557" s="138"/>
      <c r="S557" s="138"/>
      <c r="T557" s="138"/>
      <c r="U557" s="138"/>
      <c r="V557" s="138"/>
      <c r="W557" s="138"/>
      <c r="X557" s="138"/>
      <c r="Y557" s="138"/>
      <c r="Z557" s="138"/>
    </row>
    <row r="558" spans="1:26" ht="15.75" customHeight="1">
      <c r="A558" s="138"/>
      <c r="B558" s="138"/>
      <c r="C558" s="138"/>
      <c r="D558" s="138"/>
      <c r="E558" s="138"/>
      <c r="F558" s="138"/>
      <c r="G558" s="138"/>
      <c r="H558" s="138"/>
      <c r="I558" s="138"/>
      <c r="J558" s="138"/>
      <c r="K558" s="138"/>
      <c r="L558" s="138"/>
      <c r="M558" s="138"/>
      <c r="N558" s="138"/>
      <c r="O558" s="138"/>
      <c r="P558" s="138"/>
      <c r="Q558" s="138"/>
      <c r="R558" s="138"/>
      <c r="S558" s="138"/>
      <c r="T558" s="138"/>
      <c r="U558" s="138"/>
      <c r="V558" s="138"/>
      <c r="W558" s="138"/>
      <c r="X558" s="138"/>
      <c r="Y558" s="138"/>
      <c r="Z558" s="138"/>
    </row>
    <row r="559" spans="1:26" ht="15.75" customHeight="1">
      <c r="A559" s="138"/>
      <c r="B559" s="138"/>
      <c r="C559" s="138"/>
      <c r="D559" s="138"/>
      <c r="E559" s="138"/>
      <c r="F559" s="138"/>
      <c r="G559" s="138"/>
      <c r="H559" s="138"/>
      <c r="I559" s="138"/>
      <c r="J559" s="138"/>
      <c r="K559" s="138"/>
      <c r="L559" s="138"/>
      <c r="M559" s="138"/>
      <c r="N559" s="138"/>
      <c r="O559" s="138"/>
      <c r="P559" s="138"/>
      <c r="Q559" s="138"/>
      <c r="R559" s="138"/>
      <c r="S559" s="138"/>
      <c r="T559" s="138"/>
      <c r="U559" s="138"/>
      <c r="V559" s="138"/>
      <c r="W559" s="138"/>
      <c r="X559" s="138"/>
      <c r="Y559" s="138"/>
      <c r="Z559" s="138"/>
    </row>
    <row r="560" spans="1:26" ht="15.75" customHeight="1">
      <c r="A560" s="138"/>
      <c r="B560" s="138"/>
      <c r="C560" s="138"/>
      <c r="D560" s="138"/>
      <c r="E560" s="138"/>
      <c r="F560" s="138"/>
      <c r="G560" s="138"/>
      <c r="H560" s="138"/>
      <c r="I560" s="138"/>
      <c r="J560" s="138"/>
      <c r="K560" s="138"/>
      <c r="L560" s="138"/>
      <c r="M560" s="138"/>
      <c r="N560" s="138"/>
      <c r="O560" s="138"/>
      <c r="P560" s="138"/>
      <c r="Q560" s="138"/>
      <c r="R560" s="138"/>
      <c r="S560" s="138"/>
      <c r="T560" s="138"/>
      <c r="U560" s="138"/>
      <c r="V560" s="138"/>
      <c r="W560" s="138"/>
      <c r="X560" s="138"/>
      <c r="Y560" s="138"/>
      <c r="Z560" s="138"/>
    </row>
    <row r="561" spans="1:26" ht="15.75" customHeight="1">
      <c r="A561" s="138"/>
      <c r="B561" s="138"/>
      <c r="C561" s="138"/>
      <c r="D561" s="138"/>
      <c r="E561" s="138"/>
      <c r="F561" s="138"/>
      <c r="G561" s="138"/>
      <c r="H561" s="138"/>
      <c r="I561" s="138"/>
      <c r="J561" s="138"/>
      <c r="K561" s="138"/>
      <c r="L561" s="138"/>
      <c r="M561" s="138"/>
      <c r="N561" s="138"/>
      <c r="O561" s="138"/>
      <c r="P561" s="138"/>
      <c r="Q561" s="138"/>
      <c r="R561" s="138"/>
      <c r="S561" s="138"/>
      <c r="T561" s="138"/>
      <c r="U561" s="138"/>
      <c r="V561" s="138"/>
      <c r="W561" s="138"/>
      <c r="X561" s="138"/>
      <c r="Y561" s="138"/>
      <c r="Z561" s="138"/>
    </row>
    <row r="562" spans="1:26" ht="15.75" customHeight="1">
      <c r="A562" s="138"/>
      <c r="B562" s="138"/>
      <c r="C562" s="138"/>
      <c r="D562" s="138"/>
      <c r="E562" s="138"/>
      <c r="F562" s="138"/>
      <c r="G562" s="138"/>
      <c r="H562" s="138"/>
      <c r="I562" s="138"/>
      <c r="J562" s="138"/>
      <c r="K562" s="138"/>
      <c r="L562" s="138"/>
      <c r="M562" s="138"/>
      <c r="N562" s="138"/>
      <c r="O562" s="138"/>
      <c r="P562" s="138"/>
      <c r="Q562" s="138"/>
      <c r="R562" s="138"/>
      <c r="S562" s="138"/>
      <c r="T562" s="138"/>
      <c r="U562" s="138"/>
      <c r="V562" s="138"/>
      <c r="W562" s="138"/>
      <c r="X562" s="138"/>
      <c r="Y562" s="138"/>
      <c r="Z562" s="138"/>
    </row>
    <row r="563" spans="1:26" ht="15.75" customHeight="1">
      <c r="A563" s="138"/>
      <c r="B563" s="138"/>
      <c r="C563" s="138"/>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8"/>
      <c r="Z563" s="138"/>
    </row>
    <row r="564" spans="1:26" ht="15.75" customHeight="1">
      <c r="A564" s="138"/>
      <c r="B564" s="138"/>
      <c r="C564" s="138"/>
      <c r="D564" s="138"/>
      <c r="E564" s="138"/>
      <c r="F564" s="138"/>
      <c r="G564" s="138"/>
      <c r="H564" s="138"/>
      <c r="I564" s="138"/>
      <c r="J564" s="138"/>
      <c r="K564" s="138"/>
      <c r="L564" s="138"/>
      <c r="M564" s="138"/>
      <c r="N564" s="138"/>
      <c r="O564" s="138"/>
      <c r="P564" s="138"/>
      <c r="Q564" s="138"/>
      <c r="R564" s="138"/>
      <c r="S564" s="138"/>
      <c r="T564" s="138"/>
      <c r="U564" s="138"/>
      <c r="V564" s="138"/>
      <c r="W564" s="138"/>
      <c r="X564" s="138"/>
      <c r="Y564" s="138"/>
      <c r="Z564" s="138"/>
    </row>
    <row r="565" spans="1:26" ht="15.75" customHeight="1">
      <c r="A565" s="138"/>
      <c r="B565" s="138"/>
      <c r="C565" s="138"/>
      <c r="D565" s="138"/>
      <c r="E565" s="138"/>
      <c r="F565" s="138"/>
      <c r="G565" s="138"/>
      <c r="H565" s="138"/>
      <c r="I565" s="138"/>
      <c r="J565" s="138"/>
      <c r="K565" s="138"/>
      <c r="L565" s="138"/>
      <c r="M565" s="138"/>
      <c r="N565" s="138"/>
      <c r="O565" s="138"/>
      <c r="P565" s="138"/>
      <c r="Q565" s="138"/>
      <c r="R565" s="138"/>
      <c r="S565" s="138"/>
      <c r="T565" s="138"/>
      <c r="U565" s="138"/>
      <c r="V565" s="138"/>
      <c r="W565" s="138"/>
      <c r="X565" s="138"/>
      <c r="Y565" s="138"/>
      <c r="Z565" s="138"/>
    </row>
    <row r="566" spans="1:26" ht="15.75" customHeight="1">
      <c r="A566" s="138"/>
      <c r="B566" s="138"/>
      <c r="C566" s="138"/>
      <c r="D566" s="138"/>
      <c r="E566" s="138"/>
      <c r="F566" s="138"/>
      <c r="G566" s="138"/>
      <c r="H566" s="138"/>
      <c r="I566" s="138"/>
      <c r="J566" s="138"/>
      <c r="K566" s="138"/>
      <c r="L566" s="138"/>
      <c r="M566" s="138"/>
      <c r="N566" s="138"/>
      <c r="O566" s="138"/>
      <c r="P566" s="138"/>
      <c r="Q566" s="138"/>
      <c r="R566" s="138"/>
      <c r="S566" s="138"/>
      <c r="T566" s="138"/>
      <c r="U566" s="138"/>
      <c r="V566" s="138"/>
      <c r="W566" s="138"/>
      <c r="X566" s="138"/>
      <c r="Y566" s="138"/>
      <c r="Z566" s="138"/>
    </row>
    <row r="567" spans="1:26" ht="15.75" customHeight="1">
      <c r="A567" s="138"/>
      <c r="B567" s="138"/>
      <c r="C567" s="138"/>
      <c r="D567" s="138"/>
      <c r="E567" s="138"/>
      <c r="F567" s="138"/>
      <c r="G567" s="138"/>
      <c r="H567" s="138"/>
      <c r="I567" s="138"/>
      <c r="J567" s="138"/>
      <c r="K567" s="138"/>
      <c r="L567" s="138"/>
      <c r="M567" s="138"/>
      <c r="N567" s="138"/>
      <c r="O567" s="138"/>
      <c r="P567" s="138"/>
      <c r="Q567" s="138"/>
      <c r="R567" s="138"/>
      <c r="S567" s="138"/>
      <c r="T567" s="138"/>
      <c r="U567" s="138"/>
      <c r="V567" s="138"/>
      <c r="W567" s="138"/>
      <c r="X567" s="138"/>
      <c r="Y567" s="138"/>
      <c r="Z567" s="138"/>
    </row>
    <row r="568" spans="1:26" ht="15.75" customHeight="1">
      <c r="A568" s="138"/>
      <c r="B568" s="138"/>
      <c r="C568" s="138"/>
      <c r="D568" s="138"/>
      <c r="E568" s="138"/>
      <c r="F568" s="138"/>
      <c r="G568" s="138"/>
      <c r="H568" s="138"/>
      <c r="I568" s="138"/>
      <c r="J568" s="138"/>
      <c r="K568" s="138"/>
      <c r="L568" s="138"/>
      <c r="M568" s="138"/>
      <c r="N568" s="138"/>
      <c r="O568" s="138"/>
      <c r="P568" s="138"/>
      <c r="Q568" s="138"/>
      <c r="R568" s="138"/>
      <c r="S568" s="138"/>
      <c r="T568" s="138"/>
      <c r="U568" s="138"/>
      <c r="V568" s="138"/>
      <c r="W568" s="138"/>
      <c r="X568" s="138"/>
      <c r="Y568" s="138"/>
      <c r="Z568" s="138"/>
    </row>
    <row r="569" spans="1:26" ht="15.75" customHeight="1">
      <c r="A569" s="138"/>
      <c r="B569" s="138"/>
      <c r="C569" s="138"/>
      <c r="D569" s="138"/>
      <c r="E569" s="138"/>
      <c r="F569" s="138"/>
      <c r="G569" s="138"/>
      <c r="H569" s="138"/>
      <c r="I569" s="138"/>
      <c r="J569" s="138"/>
      <c r="K569" s="138"/>
      <c r="L569" s="138"/>
      <c r="M569" s="138"/>
      <c r="N569" s="138"/>
      <c r="O569" s="138"/>
      <c r="P569" s="138"/>
      <c r="Q569" s="138"/>
      <c r="R569" s="138"/>
      <c r="S569" s="138"/>
      <c r="T569" s="138"/>
      <c r="U569" s="138"/>
      <c r="V569" s="138"/>
      <c r="W569" s="138"/>
      <c r="X569" s="138"/>
      <c r="Y569" s="138"/>
      <c r="Z569" s="138"/>
    </row>
    <row r="570" spans="1:26" ht="15.75" customHeight="1">
      <c r="A570" s="138"/>
      <c r="B570" s="138"/>
      <c r="C570" s="138"/>
      <c r="D570" s="138"/>
      <c r="E570" s="138"/>
      <c r="F570" s="138"/>
      <c r="G570" s="138"/>
      <c r="H570" s="138"/>
      <c r="I570" s="138"/>
      <c r="J570" s="138"/>
      <c r="K570" s="138"/>
      <c r="L570" s="138"/>
      <c r="M570" s="138"/>
      <c r="N570" s="138"/>
      <c r="O570" s="138"/>
      <c r="P570" s="138"/>
      <c r="Q570" s="138"/>
      <c r="R570" s="138"/>
      <c r="S570" s="138"/>
      <c r="T570" s="138"/>
      <c r="U570" s="138"/>
      <c r="V570" s="138"/>
      <c r="W570" s="138"/>
      <c r="X570" s="138"/>
      <c r="Y570" s="138"/>
      <c r="Z570" s="138"/>
    </row>
    <row r="571" spans="1:26" ht="15.75" customHeight="1">
      <c r="A571" s="138"/>
      <c r="B571" s="138"/>
      <c r="C571" s="138"/>
      <c r="D571" s="138"/>
      <c r="E571" s="138"/>
      <c r="F571" s="138"/>
      <c r="G571" s="138"/>
      <c r="H571" s="138"/>
      <c r="I571" s="138"/>
      <c r="J571" s="138"/>
      <c r="K571" s="138"/>
      <c r="L571" s="138"/>
      <c r="M571" s="138"/>
      <c r="N571" s="138"/>
      <c r="O571" s="138"/>
      <c r="P571" s="138"/>
      <c r="Q571" s="138"/>
      <c r="R571" s="138"/>
      <c r="S571" s="138"/>
      <c r="T571" s="138"/>
      <c r="U571" s="138"/>
      <c r="V571" s="138"/>
      <c r="W571" s="138"/>
      <c r="X571" s="138"/>
      <c r="Y571" s="138"/>
      <c r="Z571" s="138"/>
    </row>
    <row r="572" spans="1:26" ht="15.75" customHeight="1">
      <c r="A572" s="138"/>
      <c r="B572" s="138"/>
      <c r="C572" s="138"/>
      <c r="D572" s="138"/>
      <c r="E572" s="138"/>
      <c r="F572" s="138"/>
      <c r="G572" s="138"/>
      <c r="H572" s="138"/>
      <c r="I572" s="138"/>
      <c r="J572" s="138"/>
      <c r="K572" s="138"/>
      <c r="L572" s="138"/>
      <c r="M572" s="138"/>
      <c r="N572" s="138"/>
      <c r="O572" s="138"/>
      <c r="P572" s="138"/>
      <c r="Q572" s="138"/>
      <c r="R572" s="138"/>
      <c r="S572" s="138"/>
      <c r="T572" s="138"/>
      <c r="U572" s="138"/>
      <c r="V572" s="138"/>
      <c r="W572" s="138"/>
      <c r="X572" s="138"/>
      <c r="Y572" s="138"/>
      <c r="Z572" s="138"/>
    </row>
    <row r="573" spans="1:26" ht="15.75" customHeight="1">
      <c r="A573" s="138"/>
      <c r="B573" s="138"/>
      <c r="C573" s="138"/>
      <c r="D573" s="138"/>
      <c r="E573" s="138"/>
      <c r="F573" s="138"/>
      <c r="G573" s="138"/>
      <c r="H573" s="138"/>
      <c r="I573" s="138"/>
      <c r="J573" s="138"/>
      <c r="K573" s="138"/>
      <c r="L573" s="138"/>
      <c r="M573" s="138"/>
      <c r="N573" s="138"/>
      <c r="O573" s="138"/>
      <c r="P573" s="138"/>
      <c r="Q573" s="138"/>
      <c r="R573" s="138"/>
      <c r="S573" s="138"/>
      <c r="T573" s="138"/>
      <c r="U573" s="138"/>
      <c r="V573" s="138"/>
      <c r="W573" s="138"/>
      <c r="X573" s="138"/>
      <c r="Y573" s="138"/>
      <c r="Z573" s="138"/>
    </row>
    <row r="574" spans="1:26" ht="15.75" customHeight="1">
      <c r="A574" s="138"/>
      <c r="B574" s="138"/>
      <c r="C574" s="138"/>
      <c r="D574" s="138"/>
      <c r="E574" s="138"/>
      <c r="F574" s="138"/>
      <c r="G574" s="138"/>
      <c r="H574" s="138"/>
      <c r="I574" s="138"/>
      <c r="J574" s="138"/>
      <c r="K574" s="138"/>
      <c r="L574" s="138"/>
      <c r="M574" s="138"/>
      <c r="N574" s="138"/>
      <c r="O574" s="138"/>
      <c r="P574" s="138"/>
      <c r="Q574" s="138"/>
      <c r="R574" s="138"/>
      <c r="S574" s="138"/>
      <c r="T574" s="138"/>
      <c r="U574" s="138"/>
      <c r="V574" s="138"/>
      <c r="W574" s="138"/>
      <c r="X574" s="138"/>
      <c r="Y574" s="138"/>
      <c r="Z574" s="138"/>
    </row>
    <row r="575" spans="1:26" ht="15.75" customHeight="1">
      <c r="A575" s="138"/>
      <c r="B575" s="138"/>
      <c r="C575" s="138"/>
      <c r="D575" s="138"/>
      <c r="E575" s="138"/>
      <c r="F575" s="138"/>
      <c r="G575" s="138"/>
      <c r="H575" s="138"/>
      <c r="I575" s="138"/>
      <c r="J575" s="138"/>
      <c r="K575" s="138"/>
      <c r="L575" s="138"/>
      <c r="M575" s="138"/>
      <c r="N575" s="138"/>
      <c r="O575" s="138"/>
      <c r="P575" s="138"/>
      <c r="Q575" s="138"/>
      <c r="R575" s="138"/>
      <c r="S575" s="138"/>
      <c r="T575" s="138"/>
      <c r="U575" s="138"/>
      <c r="V575" s="138"/>
      <c r="W575" s="138"/>
      <c r="X575" s="138"/>
      <c r="Y575" s="138"/>
      <c r="Z575" s="138"/>
    </row>
    <row r="576" spans="1:26" ht="15.75" customHeight="1">
      <c r="A576" s="138"/>
      <c r="B576" s="138"/>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8"/>
      <c r="Z576" s="138"/>
    </row>
    <row r="577" spans="1:26" ht="15.75" customHeight="1">
      <c r="A577" s="138"/>
      <c r="B577" s="138"/>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8"/>
      <c r="Z577" s="138"/>
    </row>
    <row r="578" spans="1:26" ht="15.75" customHeight="1">
      <c r="A578" s="138"/>
      <c r="B578" s="138"/>
      <c r="C578" s="138"/>
      <c r="D578" s="138"/>
      <c r="E578" s="138"/>
      <c r="F578" s="138"/>
      <c r="G578" s="138"/>
      <c r="H578" s="138"/>
      <c r="I578" s="138"/>
      <c r="J578" s="138"/>
      <c r="K578" s="138"/>
      <c r="L578" s="138"/>
      <c r="M578" s="138"/>
      <c r="N578" s="138"/>
      <c r="O578" s="138"/>
      <c r="P578" s="138"/>
      <c r="Q578" s="138"/>
      <c r="R578" s="138"/>
      <c r="S578" s="138"/>
      <c r="T578" s="138"/>
      <c r="U578" s="138"/>
      <c r="V578" s="138"/>
      <c r="W578" s="138"/>
      <c r="X578" s="138"/>
      <c r="Y578" s="138"/>
      <c r="Z578" s="138"/>
    </row>
    <row r="579" spans="1:26" ht="15.75" customHeight="1">
      <c r="A579" s="138"/>
      <c r="B579" s="138"/>
      <c r="C579" s="138"/>
      <c r="D579" s="138"/>
      <c r="E579" s="138"/>
      <c r="F579" s="138"/>
      <c r="G579" s="138"/>
      <c r="H579" s="138"/>
      <c r="I579" s="138"/>
      <c r="J579" s="138"/>
      <c r="K579" s="138"/>
      <c r="L579" s="138"/>
      <c r="M579" s="138"/>
      <c r="N579" s="138"/>
      <c r="O579" s="138"/>
      <c r="P579" s="138"/>
      <c r="Q579" s="138"/>
      <c r="R579" s="138"/>
      <c r="S579" s="138"/>
      <c r="T579" s="138"/>
      <c r="U579" s="138"/>
      <c r="V579" s="138"/>
      <c r="W579" s="138"/>
      <c r="X579" s="138"/>
      <c r="Y579" s="138"/>
      <c r="Z579" s="138"/>
    </row>
    <row r="580" spans="1:26" ht="15.75" customHeight="1">
      <c r="A580" s="138"/>
      <c r="B580" s="138"/>
      <c r="C580" s="138"/>
      <c r="D580" s="138"/>
      <c r="E580" s="138"/>
      <c r="F580" s="138"/>
      <c r="G580" s="138"/>
      <c r="H580" s="138"/>
      <c r="I580" s="138"/>
      <c r="J580" s="138"/>
      <c r="K580" s="138"/>
      <c r="L580" s="138"/>
      <c r="M580" s="138"/>
      <c r="N580" s="138"/>
      <c r="O580" s="138"/>
      <c r="P580" s="138"/>
      <c r="Q580" s="138"/>
      <c r="R580" s="138"/>
      <c r="S580" s="138"/>
      <c r="T580" s="138"/>
      <c r="U580" s="138"/>
      <c r="V580" s="138"/>
      <c r="W580" s="138"/>
      <c r="X580" s="138"/>
      <c r="Y580" s="138"/>
      <c r="Z580" s="138"/>
    </row>
    <row r="581" spans="1:26" ht="15.75" customHeight="1">
      <c r="A581" s="138"/>
      <c r="B581" s="138"/>
      <c r="C581" s="138"/>
      <c r="D581" s="138"/>
      <c r="E581" s="138"/>
      <c r="F581" s="138"/>
      <c r="G581" s="138"/>
      <c r="H581" s="138"/>
      <c r="I581" s="138"/>
      <c r="J581" s="138"/>
      <c r="K581" s="138"/>
      <c r="L581" s="138"/>
      <c r="M581" s="138"/>
      <c r="N581" s="138"/>
      <c r="O581" s="138"/>
      <c r="P581" s="138"/>
      <c r="Q581" s="138"/>
      <c r="R581" s="138"/>
      <c r="S581" s="138"/>
      <c r="T581" s="138"/>
      <c r="U581" s="138"/>
      <c r="V581" s="138"/>
      <c r="W581" s="138"/>
      <c r="X581" s="138"/>
      <c r="Y581" s="138"/>
      <c r="Z581" s="138"/>
    </row>
    <row r="582" spans="1:26" ht="15.75" customHeight="1">
      <c r="A582" s="138"/>
      <c r="B582" s="138"/>
      <c r="C582" s="138"/>
      <c r="D582" s="138"/>
      <c r="E582" s="138"/>
      <c r="F582" s="138"/>
      <c r="G582" s="138"/>
      <c r="H582" s="138"/>
      <c r="I582" s="138"/>
      <c r="J582" s="138"/>
      <c r="K582" s="138"/>
      <c r="L582" s="138"/>
      <c r="M582" s="138"/>
      <c r="N582" s="138"/>
      <c r="O582" s="138"/>
      <c r="P582" s="138"/>
      <c r="Q582" s="138"/>
      <c r="R582" s="138"/>
      <c r="S582" s="138"/>
      <c r="T582" s="138"/>
      <c r="U582" s="138"/>
      <c r="V582" s="138"/>
      <c r="W582" s="138"/>
      <c r="X582" s="138"/>
      <c r="Y582" s="138"/>
      <c r="Z582" s="138"/>
    </row>
    <row r="583" spans="1:26" ht="15.75" customHeight="1">
      <c r="A583" s="138"/>
      <c r="B583" s="138"/>
      <c r="C583" s="138"/>
      <c r="D583" s="138"/>
      <c r="E583" s="138"/>
      <c r="F583" s="138"/>
      <c r="G583" s="138"/>
      <c r="H583" s="138"/>
      <c r="I583" s="138"/>
      <c r="J583" s="138"/>
      <c r="K583" s="138"/>
      <c r="L583" s="138"/>
      <c r="M583" s="138"/>
      <c r="N583" s="138"/>
      <c r="O583" s="138"/>
      <c r="P583" s="138"/>
      <c r="Q583" s="138"/>
      <c r="R583" s="138"/>
      <c r="S583" s="138"/>
      <c r="T583" s="138"/>
      <c r="U583" s="138"/>
      <c r="V583" s="138"/>
      <c r="W583" s="138"/>
      <c r="X583" s="138"/>
      <c r="Y583" s="138"/>
      <c r="Z583" s="138"/>
    </row>
    <row r="584" spans="1:26" ht="15.75" customHeight="1">
      <c r="A584" s="138"/>
      <c r="B584" s="138"/>
      <c r="C584" s="138"/>
      <c r="D584" s="138"/>
      <c r="E584" s="138"/>
      <c r="F584" s="138"/>
      <c r="G584" s="138"/>
      <c r="H584" s="138"/>
      <c r="I584" s="138"/>
      <c r="J584" s="138"/>
      <c r="K584" s="138"/>
      <c r="L584" s="138"/>
      <c r="M584" s="138"/>
      <c r="N584" s="138"/>
      <c r="O584" s="138"/>
      <c r="P584" s="138"/>
      <c r="Q584" s="138"/>
      <c r="R584" s="138"/>
      <c r="S584" s="138"/>
      <c r="T584" s="138"/>
      <c r="U584" s="138"/>
      <c r="V584" s="138"/>
      <c r="W584" s="138"/>
      <c r="X584" s="138"/>
      <c r="Y584" s="138"/>
      <c r="Z584" s="138"/>
    </row>
    <row r="585" spans="1:26" ht="15.75" customHeight="1">
      <c r="A585" s="138"/>
      <c r="B585" s="138"/>
      <c r="C585" s="138"/>
      <c r="D585" s="138"/>
      <c r="E585" s="138"/>
      <c r="F585" s="138"/>
      <c r="G585" s="138"/>
      <c r="H585" s="138"/>
      <c r="I585" s="138"/>
      <c r="J585" s="138"/>
      <c r="K585" s="138"/>
      <c r="L585" s="138"/>
      <c r="M585" s="138"/>
      <c r="N585" s="138"/>
      <c r="O585" s="138"/>
      <c r="P585" s="138"/>
      <c r="Q585" s="138"/>
      <c r="R585" s="138"/>
      <c r="S585" s="138"/>
      <c r="T585" s="138"/>
      <c r="U585" s="138"/>
      <c r="V585" s="138"/>
      <c r="W585" s="138"/>
      <c r="X585" s="138"/>
      <c r="Y585" s="138"/>
      <c r="Z585" s="138"/>
    </row>
    <row r="586" spans="1:26" ht="15.75" customHeight="1">
      <c r="A586" s="138"/>
      <c r="B586" s="138"/>
      <c r="C586" s="138"/>
      <c r="D586" s="138"/>
      <c r="E586" s="138"/>
      <c r="F586" s="138"/>
      <c r="G586" s="138"/>
      <c r="H586" s="138"/>
      <c r="I586" s="138"/>
      <c r="J586" s="138"/>
      <c r="K586" s="138"/>
      <c r="L586" s="138"/>
      <c r="M586" s="138"/>
      <c r="N586" s="138"/>
      <c r="O586" s="138"/>
      <c r="P586" s="138"/>
      <c r="Q586" s="138"/>
      <c r="R586" s="138"/>
      <c r="S586" s="138"/>
      <c r="T586" s="138"/>
      <c r="U586" s="138"/>
      <c r="V586" s="138"/>
      <c r="W586" s="138"/>
      <c r="X586" s="138"/>
      <c r="Y586" s="138"/>
      <c r="Z586" s="138"/>
    </row>
    <row r="587" spans="1:26" ht="15.75" customHeight="1">
      <c r="A587" s="138"/>
      <c r="B587" s="138"/>
      <c r="C587" s="138"/>
      <c r="D587" s="138"/>
      <c r="E587" s="138"/>
      <c r="F587" s="138"/>
      <c r="G587" s="138"/>
      <c r="H587" s="138"/>
      <c r="I587" s="138"/>
      <c r="J587" s="138"/>
      <c r="K587" s="138"/>
      <c r="L587" s="138"/>
      <c r="M587" s="138"/>
      <c r="N587" s="138"/>
      <c r="O587" s="138"/>
      <c r="P587" s="138"/>
      <c r="Q587" s="138"/>
      <c r="R587" s="138"/>
      <c r="S587" s="138"/>
      <c r="T587" s="138"/>
      <c r="U587" s="138"/>
      <c r="V587" s="138"/>
      <c r="W587" s="138"/>
      <c r="X587" s="138"/>
      <c r="Y587" s="138"/>
      <c r="Z587" s="138"/>
    </row>
    <row r="588" spans="1:26" ht="15.75" customHeight="1">
      <c r="A588" s="138"/>
      <c r="B588" s="138"/>
      <c r="C588" s="138"/>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38"/>
      <c r="Z588" s="138"/>
    </row>
    <row r="589" spans="1:26" ht="15.75" customHeight="1">
      <c r="A589" s="138"/>
      <c r="B589" s="138"/>
      <c r="C589" s="138"/>
      <c r="D589" s="138"/>
      <c r="E589" s="138"/>
      <c r="F589" s="138"/>
      <c r="G589" s="138"/>
      <c r="H589" s="138"/>
      <c r="I589" s="138"/>
      <c r="J589" s="138"/>
      <c r="K589" s="138"/>
      <c r="L589" s="138"/>
      <c r="M589" s="138"/>
      <c r="N589" s="138"/>
      <c r="O589" s="138"/>
      <c r="P589" s="138"/>
      <c r="Q589" s="138"/>
      <c r="R589" s="138"/>
      <c r="S589" s="138"/>
      <c r="T589" s="138"/>
      <c r="U589" s="138"/>
      <c r="V589" s="138"/>
      <c r="W589" s="138"/>
      <c r="X589" s="138"/>
      <c r="Y589" s="138"/>
      <c r="Z589" s="138"/>
    </row>
    <row r="590" spans="1:26" ht="15.75" customHeight="1">
      <c r="A590" s="138"/>
      <c r="B590" s="138"/>
      <c r="C590" s="138"/>
      <c r="D590" s="138"/>
      <c r="E590" s="138"/>
      <c r="F590" s="138"/>
      <c r="G590" s="138"/>
      <c r="H590" s="138"/>
      <c r="I590" s="138"/>
      <c r="J590" s="138"/>
      <c r="K590" s="138"/>
      <c r="L590" s="138"/>
      <c r="M590" s="138"/>
      <c r="N590" s="138"/>
      <c r="O590" s="138"/>
      <c r="P590" s="138"/>
      <c r="Q590" s="138"/>
      <c r="R590" s="138"/>
      <c r="S590" s="138"/>
      <c r="T590" s="138"/>
      <c r="U590" s="138"/>
      <c r="V590" s="138"/>
      <c r="W590" s="138"/>
      <c r="X590" s="138"/>
      <c r="Y590" s="138"/>
      <c r="Z590" s="138"/>
    </row>
    <row r="591" spans="1:26" ht="15.75" customHeight="1">
      <c r="A591" s="138"/>
      <c r="B591" s="138"/>
      <c r="C591" s="138"/>
      <c r="D591" s="138"/>
      <c r="E591" s="138"/>
      <c r="F591" s="138"/>
      <c r="G591" s="138"/>
      <c r="H591" s="138"/>
      <c r="I591" s="138"/>
      <c r="J591" s="138"/>
      <c r="K591" s="138"/>
      <c r="L591" s="138"/>
      <c r="M591" s="138"/>
      <c r="N591" s="138"/>
      <c r="O591" s="138"/>
      <c r="P591" s="138"/>
      <c r="Q591" s="138"/>
      <c r="R591" s="138"/>
      <c r="S591" s="138"/>
      <c r="T591" s="138"/>
      <c r="U591" s="138"/>
      <c r="V591" s="138"/>
      <c r="W591" s="138"/>
      <c r="X591" s="138"/>
      <c r="Y591" s="138"/>
      <c r="Z591" s="138"/>
    </row>
    <row r="592" spans="1:26" ht="15.75" customHeight="1">
      <c r="A592" s="138"/>
      <c r="B592" s="138"/>
      <c r="C592" s="138"/>
      <c r="D592" s="138"/>
      <c r="E592" s="138"/>
      <c r="F592" s="138"/>
      <c r="G592" s="138"/>
      <c r="H592" s="138"/>
      <c r="I592" s="138"/>
      <c r="J592" s="138"/>
      <c r="K592" s="138"/>
      <c r="L592" s="138"/>
      <c r="M592" s="138"/>
      <c r="N592" s="138"/>
      <c r="O592" s="138"/>
      <c r="P592" s="138"/>
      <c r="Q592" s="138"/>
      <c r="R592" s="138"/>
      <c r="S592" s="138"/>
      <c r="T592" s="138"/>
      <c r="U592" s="138"/>
      <c r="V592" s="138"/>
      <c r="W592" s="138"/>
      <c r="X592" s="138"/>
      <c r="Y592" s="138"/>
      <c r="Z592" s="138"/>
    </row>
    <row r="593" spans="1:26" ht="15.75" customHeight="1">
      <c r="A593" s="138"/>
      <c r="B593" s="138"/>
      <c r="C593" s="138"/>
      <c r="D593" s="138"/>
      <c r="E593" s="138"/>
      <c r="F593" s="138"/>
      <c r="G593" s="138"/>
      <c r="H593" s="138"/>
      <c r="I593" s="138"/>
      <c r="J593" s="138"/>
      <c r="K593" s="138"/>
      <c r="L593" s="138"/>
      <c r="M593" s="138"/>
      <c r="N593" s="138"/>
      <c r="O593" s="138"/>
      <c r="P593" s="138"/>
      <c r="Q593" s="138"/>
      <c r="R593" s="138"/>
      <c r="S593" s="138"/>
      <c r="T593" s="138"/>
      <c r="U593" s="138"/>
      <c r="V593" s="138"/>
      <c r="W593" s="138"/>
      <c r="X593" s="138"/>
      <c r="Y593" s="138"/>
      <c r="Z593" s="138"/>
    </row>
    <row r="594" spans="1:26" ht="15.75" customHeight="1">
      <c r="A594" s="138"/>
      <c r="B594" s="138"/>
      <c r="C594" s="138"/>
      <c r="D594" s="138"/>
      <c r="E594" s="138"/>
      <c r="F594" s="138"/>
      <c r="G594" s="138"/>
      <c r="H594" s="138"/>
      <c r="I594" s="138"/>
      <c r="J594" s="138"/>
      <c r="K594" s="138"/>
      <c r="L594" s="138"/>
      <c r="M594" s="138"/>
      <c r="N594" s="138"/>
      <c r="O594" s="138"/>
      <c r="P594" s="138"/>
      <c r="Q594" s="138"/>
      <c r="R594" s="138"/>
      <c r="S594" s="138"/>
      <c r="T594" s="138"/>
      <c r="U594" s="138"/>
      <c r="V594" s="138"/>
      <c r="W594" s="138"/>
      <c r="X594" s="138"/>
      <c r="Y594" s="138"/>
      <c r="Z594" s="138"/>
    </row>
    <row r="595" spans="1:26" ht="15.75" customHeight="1">
      <c r="A595" s="138"/>
      <c r="B595" s="138"/>
      <c r="C595" s="138"/>
      <c r="D595" s="138"/>
      <c r="E595" s="138"/>
      <c r="F595" s="138"/>
      <c r="G595" s="138"/>
      <c r="H595" s="138"/>
      <c r="I595" s="138"/>
      <c r="J595" s="138"/>
      <c r="K595" s="138"/>
      <c r="L595" s="138"/>
      <c r="M595" s="138"/>
      <c r="N595" s="138"/>
      <c r="O595" s="138"/>
      <c r="P595" s="138"/>
      <c r="Q595" s="138"/>
      <c r="R595" s="138"/>
      <c r="S595" s="138"/>
      <c r="T595" s="138"/>
      <c r="U595" s="138"/>
      <c r="V595" s="138"/>
      <c r="W595" s="138"/>
      <c r="X595" s="138"/>
      <c r="Y595" s="138"/>
      <c r="Z595" s="138"/>
    </row>
    <row r="596" spans="1:26" ht="15.75" customHeight="1">
      <c r="A596" s="138"/>
      <c r="B596" s="138"/>
      <c r="C596" s="138"/>
      <c r="D596" s="138"/>
      <c r="E596" s="138"/>
      <c r="F596" s="138"/>
      <c r="G596" s="138"/>
      <c r="H596" s="138"/>
      <c r="I596" s="138"/>
      <c r="J596" s="138"/>
      <c r="K596" s="138"/>
      <c r="L596" s="138"/>
      <c r="M596" s="138"/>
      <c r="N596" s="138"/>
      <c r="O596" s="138"/>
      <c r="P596" s="138"/>
      <c r="Q596" s="138"/>
      <c r="R596" s="138"/>
      <c r="S596" s="138"/>
      <c r="T596" s="138"/>
      <c r="U596" s="138"/>
      <c r="V596" s="138"/>
      <c r="W596" s="138"/>
      <c r="X596" s="138"/>
      <c r="Y596" s="138"/>
      <c r="Z596" s="138"/>
    </row>
    <row r="597" spans="1:26" ht="15.75" customHeight="1">
      <c r="A597" s="138"/>
      <c r="B597" s="138"/>
      <c r="C597" s="138"/>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8"/>
      <c r="Z597" s="138"/>
    </row>
    <row r="598" spans="1:26" ht="15.75" customHeight="1">
      <c r="A598" s="138"/>
      <c r="B598" s="138"/>
      <c r="C598" s="138"/>
      <c r="D598" s="138"/>
      <c r="E598" s="138"/>
      <c r="F598" s="138"/>
      <c r="G598" s="138"/>
      <c r="H598" s="138"/>
      <c r="I598" s="138"/>
      <c r="J598" s="138"/>
      <c r="K598" s="138"/>
      <c r="L598" s="138"/>
      <c r="M598" s="138"/>
      <c r="N598" s="138"/>
      <c r="O598" s="138"/>
      <c r="P598" s="138"/>
      <c r="Q598" s="138"/>
      <c r="R598" s="138"/>
      <c r="S598" s="138"/>
      <c r="T598" s="138"/>
      <c r="U598" s="138"/>
      <c r="V598" s="138"/>
      <c r="W598" s="138"/>
      <c r="X598" s="138"/>
      <c r="Y598" s="138"/>
      <c r="Z598" s="138"/>
    </row>
    <row r="599" spans="1:26" ht="15.75" customHeight="1">
      <c r="A599" s="138"/>
      <c r="B599" s="138"/>
      <c r="C599" s="138"/>
      <c r="D599" s="138"/>
      <c r="E599" s="138"/>
      <c r="F599" s="138"/>
      <c r="G599" s="138"/>
      <c r="H599" s="138"/>
      <c r="I599" s="138"/>
      <c r="J599" s="138"/>
      <c r="K599" s="138"/>
      <c r="L599" s="138"/>
      <c r="M599" s="138"/>
      <c r="N599" s="138"/>
      <c r="O599" s="138"/>
      <c r="P599" s="138"/>
      <c r="Q599" s="138"/>
      <c r="R599" s="138"/>
      <c r="S599" s="138"/>
      <c r="T599" s="138"/>
      <c r="U599" s="138"/>
      <c r="V599" s="138"/>
      <c r="W599" s="138"/>
      <c r="X599" s="138"/>
      <c r="Y599" s="138"/>
      <c r="Z599" s="138"/>
    </row>
    <row r="600" spans="1:26" ht="15.75" customHeight="1">
      <c r="A600" s="138"/>
      <c r="B600" s="138"/>
      <c r="C600" s="138"/>
      <c r="D600" s="138"/>
      <c r="E600" s="138"/>
      <c r="F600" s="138"/>
      <c r="G600" s="138"/>
      <c r="H600" s="138"/>
      <c r="I600" s="138"/>
      <c r="J600" s="138"/>
      <c r="K600" s="138"/>
      <c r="L600" s="138"/>
      <c r="M600" s="138"/>
      <c r="N600" s="138"/>
      <c r="O600" s="138"/>
      <c r="P600" s="138"/>
      <c r="Q600" s="138"/>
      <c r="R600" s="138"/>
      <c r="S600" s="138"/>
      <c r="T600" s="138"/>
      <c r="U600" s="138"/>
      <c r="V600" s="138"/>
      <c r="W600" s="138"/>
      <c r="X600" s="138"/>
      <c r="Y600" s="138"/>
      <c r="Z600" s="138"/>
    </row>
    <row r="601" spans="1:26" ht="15.75" customHeight="1">
      <c r="A601" s="138"/>
      <c r="B601" s="138"/>
      <c r="C601" s="138"/>
      <c r="D601" s="138"/>
      <c r="E601" s="138"/>
      <c r="F601" s="138"/>
      <c r="G601" s="138"/>
      <c r="H601" s="138"/>
      <c r="I601" s="138"/>
      <c r="J601" s="138"/>
      <c r="K601" s="138"/>
      <c r="L601" s="138"/>
      <c r="M601" s="138"/>
      <c r="N601" s="138"/>
      <c r="O601" s="138"/>
      <c r="P601" s="138"/>
      <c r="Q601" s="138"/>
      <c r="R601" s="138"/>
      <c r="S601" s="138"/>
      <c r="T601" s="138"/>
      <c r="U601" s="138"/>
      <c r="V601" s="138"/>
      <c r="W601" s="138"/>
      <c r="X601" s="138"/>
      <c r="Y601" s="138"/>
      <c r="Z601" s="138"/>
    </row>
    <row r="602" spans="1:26" ht="15.75" customHeight="1">
      <c r="A602" s="138"/>
      <c r="B602" s="138"/>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c r="Z602" s="138"/>
    </row>
    <row r="603" spans="1:26" ht="15.75" customHeight="1">
      <c r="A603" s="138"/>
      <c r="B603" s="138"/>
      <c r="C603" s="138"/>
      <c r="D603" s="138"/>
      <c r="E603" s="138"/>
      <c r="F603" s="138"/>
      <c r="G603" s="138"/>
      <c r="H603" s="138"/>
      <c r="I603" s="138"/>
      <c r="J603" s="138"/>
      <c r="K603" s="138"/>
      <c r="L603" s="138"/>
      <c r="M603" s="138"/>
      <c r="N603" s="138"/>
      <c r="O603" s="138"/>
      <c r="P603" s="138"/>
      <c r="Q603" s="138"/>
      <c r="R603" s="138"/>
      <c r="S603" s="138"/>
      <c r="T603" s="138"/>
      <c r="U603" s="138"/>
      <c r="V603" s="138"/>
      <c r="W603" s="138"/>
      <c r="X603" s="138"/>
      <c r="Y603" s="138"/>
      <c r="Z603" s="138"/>
    </row>
    <row r="604" spans="1:26" ht="15.75" customHeight="1">
      <c r="A604" s="138"/>
      <c r="B604" s="138"/>
      <c r="C604" s="138"/>
      <c r="D604" s="138"/>
      <c r="E604" s="138"/>
      <c r="F604" s="138"/>
      <c r="G604" s="138"/>
      <c r="H604" s="138"/>
      <c r="I604" s="138"/>
      <c r="J604" s="138"/>
      <c r="K604" s="138"/>
      <c r="L604" s="138"/>
      <c r="M604" s="138"/>
      <c r="N604" s="138"/>
      <c r="O604" s="138"/>
      <c r="P604" s="138"/>
      <c r="Q604" s="138"/>
      <c r="R604" s="138"/>
      <c r="S604" s="138"/>
      <c r="T604" s="138"/>
      <c r="U604" s="138"/>
      <c r="V604" s="138"/>
      <c r="W604" s="138"/>
      <c r="X604" s="138"/>
      <c r="Y604" s="138"/>
      <c r="Z604" s="138"/>
    </row>
    <row r="605" spans="1:26" ht="15.75" customHeight="1">
      <c r="A605" s="138"/>
      <c r="B605" s="138"/>
      <c r="C605" s="138"/>
      <c r="D605" s="138"/>
      <c r="E605" s="138"/>
      <c r="F605" s="138"/>
      <c r="G605" s="138"/>
      <c r="H605" s="138"/>
      <c r="I605" s="138"/>
      <c r="J605" s="138"/>
      <c r="K605" s="138"/>
      <c r="L605" s="138"/>
      <c r="M605" s="138"/>
      <c r="N605" s="138"/>
      <c r="O605" s="138"/>
      <c r="P605" s="138"/>
      <c r="Q605" s="138"/>
      <c r="R605" s="138"/>
      <c r="S605" s="138"/>
      <c r="T605" s="138"/>
      <c r="U605" s="138"/>
      <c r="V605" s="138"/>
      <c r="W605" s="138"/>
      <c r="X605" s="138"/>
      <c r="Y605" s="138"/>
      <c r="Z605" s="138"/>
    </row>
    <row r="606" spans="1:26" ht="15.75" customHeight="1">
      <c r="A606" s="138"/>
      <c r="B606" s="138"/>
      <c r="C606" s="138"/>
      <c r="D606" s="138"/>
      <c r="E606" s="138"/>
      <c r="F606" s="138"/>
      <c r="G606" s="138"/>
      <c r="H606" s="138"/>
      <c r="I606" s="138"/>
      <c r="J606" s="138"/>
      <c r="K606" s="138"/>
      <c r="L606" s="138"/>
      <c r="M606" s="138"/>
      <c r="N606" s="138"/>
      <c r="O606" s="138"/>
      <c r="P606" s="138"/>
      <c r="Q606" s="138"/>
      <c r="R606" s="138"/>
      <c r="S606" s="138"/>
      <c r="T606" s="138"/>
      <c r="U606" s="138"/>
      <c r="V606" s="138"/>
      <c r="W606" s="138"/>
      <c r="X606" s="138"/>
      <c r="Y606" s="138"/>
      <c r="Z606" s="138"/>
    </row>
    <row r="607" spans="1:26" ht="15.75" customHeight="1">
      <c r="A607" s="138"/>
      <c r="B607" s="138"/>
      <c r="C607" s="138"/>
      <c r="D607" s="138"/>
      <c r="E607" s="138"/>
      <c r="F607" s="138"/>
      <c r="G607" s="138"/>
      <c r="H607" s="138"/>
      <c r="I607" s="138"/>
      <c r="J607" s="138"/>
      <c r="K607" s="138"/>
      <c r="L607" s="138"/>
      <c r="M607" s="138"/>
      <c r="N607" s="138"/>
      <c r="O607" s="138"/>
      <c r="P607" s="138"/>
      <c r="Q607" s="138"/>
      <c r="R607" s="138"/>
      <c r="S607" s="138"/>
      <c r="T607" s="138"/>
      <c r="U607" s="138"/>
      <c r="V607" s="138"/>
      <c r="W607" s="138"/>
      <c r="X607" s="138"/>
      <c r="Y607" s="138"/>
      <c r="Z607" s="138"/>
    </row>
    <row r="608" spans="1:26" ht="15.75" customHeight="1">
      <c r="A608" s="138"/>
      <c r="B608" s="138"/>
      <c r="C608" s="138"/>
      <c r="D608" s="138"/>
      <c r="E608" s="138"/>
      <c r="F608" s="138"/>
      <c r="G608" s="138"/>
      <c r="H608" s="138"/>
      <c r="I608" s="138"/>
      <c r="J608" s="138"/>
      <c r="K608" s="138"/>
      <c r="L608" s="138"/>
      <c r="M608" s="138"/>
      <c r="N608" s="138"/>
      <c r="O608" s="138"/>
      <c r="P608" s="138"/>
      <c r="Q608" s="138"/>
      <c r="R608" s="138"/>
      <c r="S608" s="138"/>
      <c r="T608" s="138"/>
      <c r="U608" s="138"/>
      <c r="V608" s="138"/>
      <c r="W608" s="138"/>
      <c r="X608" s="138"/>
      <c r="Y608" s="138"/>
      <c r="Z608" s="138"/>
    </row>
    <row r="609" spans="1:26" ht="15.75" customHeight="1">
      <c r="A609" s="138"/>
      <c r="B609" s="138"/>
      <c r="C609" s="138"/>
      <c r="D609" s="138"/>
      <c r="E609" s="138"/>
      <c r="F609" s="138"/>
      <c r="G609" s="138"/>
      <c r="H609" s="138"/>
      <c r="I609" s="138"/>
      <c r="J609" s="138"/>
      <c r="K609" s="138"/>
      <c r="L609" s="138"/>
      <c r="M609" s="138"/>
      <c r="N609" s="138"/>
      <c r="O609" s="138"/>
      <c r="P609" s="138"/>
      <c r="Q609" s="138"/>
      <c r="R609" s="138"/>
      <c r="S609" s="138"/>
      <c r="T609" s="138"/>
      <c r="U609" s="138"/>
      <c r="V609" s="138"/>
      <c r="W609" s="138"/>
      <c r="X609" s="138"/>
      <c r="Y609" s="138"/>
      <c r="Z609" s="138"/>
    </row>
    <row r="610" spans="1:26" ht="15.75" customHeight="1">
      <c r="A610" s="138"/>
      <c r="B610" s="138"/>
      <c r="C610" s="138"/>
      <c r="D610" s="138"/>
      <c r="E610" s="138"/>
      <c r="F610" s="138"/>
      <c r="G610" s="138"/>
      <c r="H610" s="138"/>
      <c r="I610" s="138"/>
      <c r="J610" s="138"/>
      <c r="K610" s="138"/>
      <c r="L610" s="138"/>
      <c r="M610" s="138"/>
      <c r="N610" s="138"/>
      <c r="O610" s="138"/>
      <c r="P610" s="138"/>
      <c r="Q610" s="138"/>
      <c r="R610" s="138"/>
      <c r="S610" s="138"/>
      <c r="T610" s="138"/>
      <c r="U610" s="138"/>
      <c r="V610" s="138"/>
      <c r="W610" s="138"/>
      <c r="X610" s="138"/>
      <c r="Y610" s="138"/>
      <c r="Z610" s="138"/>
    </row>
    <row r="611" spans="1:26" ht="15.75" customHeight="1">
      <c r="A611" s="138"/>
      <c r="B611" s="138"/>
      <c r="C611" s="138"/>
      <c r="D611" s="138"/>
      <c r="E611" s="138"/>
      <c r="F611" s="138"/>
      <c r="G611" s="138"/>
      <c r="H611" s="138"/>
      <c r="I611" s="138"/>
      <c r="J611" s="138"/>
      <c r="K611" s="138"/>
      <c r="L611" s="138"/>
      <c r="M611" s="138"/>
      <c r="N611" s="138"/>
      <c r="O611" s="138"/>
      <c r="P611" s="138"/>
      <c r="Q611" s="138"/>
      <c r="R611" s="138"/>
      <c r="S611" s="138"/>
      <c r="T611" s="138"/>
      <c r="U611" s="138"/>
      <c r="V611" s="138"/>
      <c r="W611" s="138"/>
      <c r="X611" s="138"/>
      <c r="Y611" s="138"/>
      <c r="Z611" s="138"/>
    </row>
    <row r="612" spans="1:26" ht="15.75" customHeight="1">
      <c r="A612" s="138"/>
      <c r="B612" s="138"/>
      <c r="C612" s="138"/>
      <c r="D612" s="138"/>
      <c r="E612" s="138"/>
      <c r="F612" s="138"/>
      <c r="G612" s="138"/>
      <c r="H612" s="138"/>
      <c r="I612" s="138"/>
      <c r="J612" s="138"/>
      <c r="K612" s="138"/>
      <c r="L612" s="138"/>
      <c r="M612" s="138"/>
      <c r="N612" s="138"/>
      <c r="O612" s="138"/>
      <c r="P612" s="138"/>
      <c r="Q612" s="138"/>
      <c r="R612" s="138"/>
      <c r="S612" s="138"/>
      <c r="T612" s="138"/>
      <c r="U612" s="138"/>
      <c r="V612" s="138"/>
      <c r="W612" s="138"/>
      <c r="X612" s="138"/>
      <c r="Y612" s="138"/>
      <c r="Z612" s="138"/>
    </row>
    <row r="613" spans="1:26" ht="15.75" customHeight="1">
      <c r="A613" s="138"/>
      <c r="B613" s="138"/>
      <c r="C613" s="138"/>
      <c r="D613" s="138"/>
      <c r="E613" s="138"/>
      <c r="F613" s="138"/>
      <c r="G613" s="138"/>
      <c r="H613" s="138"/>
      <c r="I613" s="138"/>
      <c r="J613" s="138"/>
      <c r="K613" s="138"/>
      <c r="L613" s="138"/>
      <c r="M613" s="138"/>
      <c r="N613" s="138"/>
      <c r="O613" s="138"/>
      <c r="P613" s="138"/>
      <c r="Q613" s="138"/>
      <c r="R613" s="138"/>
      <c r="S613" s="138"/>
      <c r="T613" s="138"/>
      <c r="U613" s="138"/>
      <c r="V613" s="138"/>
      <c r="W613" s="138"/>
      <c r="X613" s="138"/>
      <c r="Y613" s="138"/>
      <c r="Z613" s="138"/>
    </row>
    <row r="614" spans="1:26" ht="15.75" customHeight="1">
      <c r="A614" s="138"/>
      <c r="B614" s="138"/>
      <c r="C614" s="138"/>
      <c r="D614" s="138"/>
      <c r="E614" s="138"/>
      <c r="F614" s="138"/>
      <c r="G614" s="138"/>
      <c r="H614" s="138"/>
      <c r="I614" s="138"/>
      <c r="J614" s="138"/>
      <c r="K614" s="138"/>
      <c r="L614" s="138"/>
      <c r="M614" s="138"/>
      <c r="N614" s="138"/>
      <c r="O614" s="138"/>
      <c r="P614" s="138"/>
      <c r="Q614" s="138"/>
      <c r="R614" s="138"/>
      <c r="S614" s="138"/>
      <c r="T614" s="138"/>
      <c r="U614" s="138"/>
      <c r="V614" s="138"/>
      <c r="W614" s="138"/>
      <c r="X614" s="138"/>
      <c r="Y614" s="138"/>
      <c r="Z614" s="138"/>
    </row>
    <row r="615" spans="1:26" ht="15.75" customHeight="1">
      <c r="A615" s="138"/>
      <c r="B615" s="138"/>
      <c r="C615" s="138"/>
      <c r="D615" s="138"/>
      <c r="E615" s="138"/>
      <c r="F615" s="138"/>
      <c r="G615" s="138"/>
      <c r="H615" s="138"/>
      <c r="I615" s="138"/>
      <c r="J615" s="138"/>
      <c r="K615" s="138"/>
      <c r="L615" s="138"/>
      <c r="M615" s="138"/>
      <c r="N615" s="138"/>
      <c r="O615" s="138"/>
      <c r="P615" s="138"/>
      <c r="Q615" s="138"/>
      <c r="R615" s="138"/>
      <c r="S615" s="138"/>
      <c r="T615" s="138"/>
      <c r="U615" s="138"/>
      <c r="V615" s="138"/>
      <c r="W615" s="138"/>
      <c r="X615" s="138"/>
      <c r="Y615" s="138"/>
      <c r="Z615" s="138"/>
    </row>
    <row r="616" spans="1:26" ht="15.75" customHeight="1">
      <c r="A616" s="138"/>
      <c r="B616" s="138"/>
      <c r="C616" s="138"/>
      <c r="D616" s="138"/>
      <c r="E616" s="138"/>
      <c r="F616" s="138"/>
      <c r="G616" s="138"/>
      <c r="H616" s="138"/>
      <c r="I616" s="138"/>
      <c r="J616" s="138"/>
      <c r="K616" s="138"/>
      <c r="L616" s="138"/>
      <c r="M616" s="138"/>
      <c r="N616" s="138"/>
      <c r="O616" s="138"/>
      <c r="P616" s="138"/>
      <c r="Q616" s="138"/>
      <c r="R616" s="138"/>
      <c r="S616" s="138"/>
      <c r="T616" s="138"/>
      <c r="U616" s="138"/>
      <c r="V616" s="138"/>
      <c r="W616" s="138"/>
      <c r="X616" s="138"/>
      <c r="Y616" s="138"/>
      <c r="Z616" s="138"/>
    </row>
    <row r="617" spans="1:26" ht="15.75" customHeight="1">
      <c r="A617" s="138"/>
      <c r="B617" s="138"/>
      <c r="C617" s="138"/>
      <c r="D617" s="138"/>
      <c r="E617" s="138"/>
      <c r="F617" s="138"/>
      <c r="G617" s="138"/>
      <c r="H617" s="138"/>
      <c r="I617" s="138"/>
      <c r="J617" s="138"/>
      <c r="K617" s="138"/>
      <c r="L617" s="138"/>
      <c r="M617" s="138"/>
      <c r="N617" s="138"/>
      <c r="O617" s="138"/>
      <c r="P617" s="138"/>
      <c r="Q617" s="138"/>
      <c r="R617" s="138"/>
      <c r="S617" s="138"/>
      <c r="T617" s="138"/>
      <c r="U617" s="138"/>
      <c r="V617" s="138"/>
      <c r="W617" s="138"/>
      <c r="X617" s="138"/>
      <c r="Y617" s="138"/>
      <c r="Z617" s="138"/>
    </row>
    <row r="618" spans="1:26" ht="15.75" customHeight="1">
      <c r="A618" s="138"/>
      <c r="B618" s="138"/>
      <c r="C618" s="138"/>
      <c r="D618" s="138"/>
      <c r="E618" s="138"/>
      <c r="F618" s="138"/>
      <c r="G618" s="138"/>
      <c r="H618" s="138"/>
      <c r="I618" s="138"/>
      <c r="J618" s="138"/>
      <c r="K618" s="138"/>
      <c r="L618" s="138"/>
      <c r="M618" s="138"/>
      <c r="N618" s="138"/>
      <c r="O618" s="138"/>
      <c r="P618" s="138"/>
      <c r="Q618" s="138"/>
      <c r="R618" s="138"/>
      <c r="S618" s="138"/>
      <c r="T618" s="138"/>
      <c r="U618" s="138"/>
      <c r="V618" s="138"/>
      <c r="W618" s="138"/>
      <c r="X618" s="138"/>
      <c r="Y618" s="138"/>
      <c r="Z618" s="138"/>
    </row>
    <row r="619" spans="1:26" ht="15.75" customHeight="1">
      <c r="A619" s="138"/>
      <c r="B619" s="138"/>
      <c r="C619" s="138"/>
      <c r="D619" s="138"/>
      <c r="E619" s="138"/>
      <c r="F619" s="138"/>
      <c r="G619" s="138"/>
      <c r="H619" s="138"/>
      <c r="I619" s="138"/>
      <c r="J619" s="138"/>
      <c r="K619" s="138"/>
      <c r="L619" s="138"/>
      <c r="M619" s="138"/>
      <c r="N619" s="138"/>
      <c r="O619" s="138"/>
      <c r="P619" s="138"/>
      <c r="Q619" s="138"/>
      <c r="R619" s="138"/>
      <c r="S619" s="138"/>
      <c r="T619" s="138"/>
      <c r="U619" s="138"/>
      <c r="V619" s="138"/>
      <c r="W619" s="138"/>
      <c r="X619" s="138"/>
      <c r="Y619" s="138"/>
      <c r="Z619" s="138"/>
    </row>
    <row r="620" spans="1:26" ht="15.75" customHeight="1">
      <c r="A620" s="138"/>
      <c r="B620" s="138"/>
      <c r="C620" s="138"/>
      <c r="D620" s="138"/>
      <c r="E620" s="138"/>
      <c r="F620" s="138"/>
      <c r="G620" s="138"/>
      <c r="H620" s="138"/>
      <c r="I620" s="138"/>
      <c r="J620" s="138"/>
      <c r="K620" s="138"/>
      <c r="L620" s="138"/>
      <c r="M620" s="138"/>
      <c r="N620" s="138"/>
      <c r="O620" s="138"/>
      <c r="P620" s="138"/>
      <c r="Q620" s="138"/>
      <c r="R620" s="138"/>
      <c r="S620" s="138"/>
      <c r="T620" s="138"/>
      <c r="U620" s="138"/>
      <c r="V620" s="138"/>
      <c r="W620" s="138"/>
      <c r="X620" s="138"/>
      <c r="Y620" s="138"/>
      <c r="Z620" s="138"/>
    </row>
    <row r="621" spans="1:26" ht="15.75" customHeight="1">
      <c r="A621" s="138"/>
      <c r="B621" s="138"/>
      <c r="C621" s="138"/>
      <c r="D621" s="138"/>
      <c r="E621" s="138"/>
      <c r="F621" s="138"/>
      <c r="G621" s="138"/>
      <c r="H621" s="138"/>
      <c r="I621" s="138"/>
      <c r="J621" s="138"/>
      <c r="K621" s="138"/>
      <c r="L621" s="138"/>
      <c r="M621" s="138"/>
      <c r="N621" s="138"/>
      <c r="O621" s="138"/>
      <c r="P621" s="138"/>
      <c r="Q621" s="138"/>
      <c r="R621" s="138"/>
      <c r="S621" s="138"/>
      <c r="T621" s="138"/>
      <c r="U621" s="138"/>
      <c r="V621" s="138"/>
      <c r="W621" s="138"/>
      <c r="X621" s="138"/>
      <c r="Y621" s="138"/>
      <c r="Z621" s="138"/>
    </row>
    <row r="622" spans="1:26" ht="15.75" customHeight="1">
      <c r="A622" s="138"/>
      <c r="B622" s="138"/>
      <c r="C622" s="138"/>
      <c r="D622" s="138"/>
      <c r="E622" s="138"/>
      <c r="F622" s="138"/>
      <c r="G622" s="138"/>
      <c r="H622" s="138"/>
      <c r="I622" s="138"/>
      <c r="J622" s="138"/>
      <c r="K622" s="138"/>
      <c r="L622" s="138"/>
      <c r="M622" s="138"/>
      <c r="N622" s="138"/>
      <c r="O622" s="138"/>
      <c r="P622" s="138"/>
      <c r="Q622" s="138"/>
      <c r="R622" s="138"/>
      <c r="S622" s="138"/>
      <c r="T622" s="138"/>
      <c r="U622" s="138"/>
      <c r="V622" s="138"/>
      <c r="W622" s="138"/>
      <c r="X622" s="138"/>
      <c r="Y622" s="138"/>
      <c r="Z622" s="138"/>
    </row>
    <row r="623" spans="1:26" ht="15.75" customHeight="1">
      <c r="A623" s="138"/>
      <c r="B623" s="138"/>
      <c r="C623" s="138"/>
      <c r="D623" s="138"/>
      <c r="E623" s="138"/>
      <c r="F623" s="138"/>
      <c r="G623" s="138"/>
      <c r="H623" s="138"/>
      <c r="I623" s="138"/>
      <c r="J623" s="138"/>
      <c r="K623" s="138"/>
      <c r="L623" s="138"/>
      <c r="M623" s="138"/>
      <c r="N623" s="138"/>
      <c r="O623" s="138"/>
      <c r="P623" s="138"/>
      <c r="Q623" s="138"/>
      <c r="R623" s="138"/>
      <c r="S623" s="138"/>
      <c r="T623" s="138"/>
      <c r="U623" s="138"/>
      <c r="V623" s="138"/>
      <c r="W623" s="138"/>
      <c r="X623" s="138"/>
      <c r="Y623" s="138"/>
      <c r="Z623" s="138"/>
    </row>
    <row r="624" spans="1:26" ht="15.75" customHeight="1">
      <c r="A624" s="138"/>
      <c r="B624" s="138"/>
      <c r="C624" s="138"/>
      <c r="D624" s="138"/>
      <c r="E624" s="138"/>
      <c r="F624" s="138"/>
      <c r="G624" s="138"/>
      <c r="H624" s="138"/>
      <c r="I624" s="138"/>
      <c r="J624" s="138"/>
      <c r="K624" s="138"/>
      <c r="L624" s="138"/>
      <c r="M624" s="138"/>
      <c r="N624" s="138"/>
      <c r="O624" s="138"/>
      <c r="P624" s="138"/>
      <c r="Q624" s="138"/>
      <c r="R624" s="138"/>
      <c r="S624" s="138"/>
      <c r="T624" s="138"/>
      <c r="U624" s="138"/>
      <c r="V624" s="138"/>
      <c r="W624" s="138"/>
      <c r="X624" s="138"/>
      <c r="Y624" s="138"/>
      <c r="Z624" s="138"/>
    </row>
    <row r="625" spans="1:26" ht="15.75" customHeight="1">
      <c r="A625" s="138"/>
      <c r="B625" s="138"/>
      <c r="C625" s="138"/>
      <c r="D625" s="138"/>
      <c r="E625" s="138"/>
      <c r="F625" s="138"/>
      <c r="G625" s="138"/>
      <c r="H625" s="138"/>
      <c r="I625" s="138"/>
      <c r="J625" s="138"/>
      <c r="K625" s="138"/>
      <c r="L625" s="138"/>
      <c r="M625" s="138"/>
      <c r="N625" s="138"/>
      <c r="O625" s="138"/>
      <c r="P625" s="138"/>
      <c r="Q625" s="138"/>
      <c r="R625" s="138"/>
      <c r="S625" s="138"/>
      <c r="T625" s="138"/>
      <c r="U625" s="138"/>
      <c r="V625" s="138"/>
      <c r="W625" s="138"/>
      <c r="X625" s="138"/>
      <c r="Y625" s="138"/>
      <c r="Z625" s="138"/>
    </row>
    <row r="626" spans="1:26" ht="15.75" customHeight="1">
      <c r="A626" s="138"/>
      <c r="B626" s="138"/>
      <c r="C626" s="138"/>
      <c r="D626" s="138"/>
      <c r="E626" s="138"/>
      <c r="F626" s="138"/>
      <c r="G626" s="138"/>
      <c r="H626" s="138"/>
      <c r="I626" s="138"/>
      <c r="J626" s="138"/>
      <c r="K626" s="138"/>
      <c r="L626" s="138"/>
      <c r="M626" s="138"/>
      <c r="N626" s="138"/>
      <c r="O626" s="138"/>
      <c r="P626" s="138"/>
      <c r="Q626" s="138"/>
      <c r="R626" s="138"/>
      <c r="S626" s="138"/>
      <c r="T626" s="138"/>
      <c r="U626" s="138"/>
      <c r="V626" s="138"/>
      <c r="W626" s="138"/>
      <c r="X626" s="138"/>
      <c r="Y626" s="138"/>
      <c r="Z626" s="138"/>
    </row>
    <row r="627" spans="1:26" ht="15.75" customHeight="1">
      <c r="A627" s="138"/>
      <c r="B627" s="138"/>
      <c r="C627" s="138"/>
      <c r="D627" s="138"/>
      <c r="E627" s="138"/>
      <c r="F627" s="138"/>
      <c r="G627" s="138"/>
      <c r="H627" s="138"/>
      <c r="I627" s="138"/>
      <c r="J627" s="138"/>
      <c r="K627" s="138"/>
      <c r="L627" s="138"/>
      <c r="M627" s="138"/>
      <c r="N627" s="138"/>
      <c r="O627" s="138"/>
      <c r="P627" s="138"/>
      <c r="Q627" s="138"/>
      <c r="R627" s="138"/>
      <c r="S627" s="138"/>
      <c r="T627" s="138"/>
      <c r="U627" s="138"/>
      <c r="V627" s="138"/>
      <c r="W627" s="138"/>
      <c r="X627" s="138"/>
      <c r="Y627" s="138"/>
      <c r="Z627" s="138"/>
    </row>
    <row r="628" spans="1:26" ht="15.75" customHeight="1">
      <c r="A628" s="138"/>
      <c r="B628" s="138"/>
      <c r="C628" s="138"/>
      <c r="D628" s="138"/>
      <c r="E628" s="138"/>
      <c r="F628" s="138"/>
      <c r="G628" s="138"/>
      <c r="H628" s="138"/>
      <c r="I628" s="138"/>
      <c r="J628" s="138"/>
      <c r="K628" s="138"/>
      <c r="L628" s="138"/>
      <c r="M628" s="138"/>
      <c r="N628" s="138"/>
      <c r="O628" s="138"/>
      <c r="P628" s="138"/>
      <c r="Q628" s="138"/>
      <c r="R628" s="138"/>
      <c r="S628" s="138"/>
      <c r="T628" s="138"/>
      <c r="U628" s="138"/>
      <c r="V628" s="138"/>
      <c r="W628" s="138"/>
      <c r="X628" s="138"/>
      <c r="Y628" s="138"/>
      <c r="Z628" s="138"/>
    </row>
    <row r="629" spans="1:26" ht="15.75" customHeight="1">
      <c r="A629" s="138"/>
      <c r="B629" s="138"/>
      <c r="C629" s="138"/>
      <c r="D629" s="138"/>
      <c r="E629" s="138"/>
      <c r="F629" s="138"/>
      <c r="G629" s="138"/>
      <c r="H629" s="138"/>
      <c r="I629" s="138"/>
      <c r="J629" s="138"/>
      <c r="K629" s="138"/>
      <c r="L629" s="138"/>
      <c r="M629" s="138"/>
      <c r="N629" s="138"/>
      <c r="O629" s="138"/>
      <c r="P629" s="138"/>
      <c r="Q629" s="138"/>
      <c r="R629" s="138"/>
      <c r="S629" s="138"/>
      <c r="T629" s="138"/>
      <c r="U629" s="138"/>
      <c r="V629" s="138"/>
      <c r="W629" s="138"/>
      <c r="X629" s="138"/>
      <c r="Y629" s="138"/>
      <c r="Z629" s="138"/>
    </row>
    <row r="630" spans="1:26" ht="15.75" customHeight="1">
      <c r="A630" s="138"/>
      <c r="B630" s="138"/>
      <c r="C630" s="138"/>
      <c r="D630" s="138"/>
      <c r="E630" s="138"/>
      <c r="F630" s="138"/>
      <c r="G630" s="138"/>
      <c r="H630" s="138"/>
      <c r="I630" s="138"/>
      <c r="J630" s="138"/>
      <c r="K630" s="138"/>
      <c r="L630" s="138"/>
      <c r="M630" s="138"/>
      <c r="N630" s="138"/>
      <c r="O630" s="138"/>
      <c r="P630" s="138"/>
      <c r="Q630" s="138"/>
      <c r="R630" s="138"/>
      <c r="S630" s="138"/>
      <c r="T630" s="138"/>
      <c r="U630" s="138"/>
      <c r="V630" s="138"/>
      <c r="W630" s="138"/>
      <c r="X630" s="138"/>
      <c r="Y630" s="138"/>
      <c r="Z630" s="138"/>
    </row>
    <row r="631" spans="1:26" ht="15.75" customHeight="1">
      <c r="A631" s="138"/>
      <c r="B631" s="138"/>
      <c r="C631" s="138"/>
      <c r="D631" s="138"/>
      <c r="E631" s="138"/>
      <c r="F631" s="138"/>
      <c r="G631" s="138"/>
      <c r="H631" s="138"/>
      <c r="I631" s="138"/>
      <c r="J631" s="138"/>
      <c r="K631" s="138"/>
      <c r="L631" s="138"/>
      <c r="M631" s="138"/>
      <c r="N631" s="138"/>
      <c r="O631" s="138"/>
      <c r="P631" s="138"/>
      <c r="Q631" s="138"/>
      <c r="R631" s="138"/>
      <c r="S631" s="138"/>
      <c r="T631" s="138"/>
      <c r="U631" s="138"/>
      <c r="V631" s="138"/>
      <c r="W631" s="138"/>
      <c r="X631" s="138"/>
      <c r="Y631" s="138"/>
      <c r="Z631" s="138"/>
    </row>
    <row r="632" spans="1:26" ht="15.75" customHeight="1">
      <c r="A632" s="138"/>
      <c r="B632" s="138"/>
      <c r="C632" s="138"/>
      <c r="D632" s="138"/>
      <c r="E632" s="138"/>
      <c r="F632" s="138"/>
      <c r="G632" s="138"/>
      <c r="H632" s="138"/>
      <c r="I632" s="138"/>
      <c r="J632" s="138"/>
      <c r="K632" s="138"/>
      <c r="L632" s="138"/>
      <c r="M632" s="138"/>
      <c r="N632" s="138"/>
      <c r="O632" s="138"/>
      <c r="P632" s="138"/>
      <c r="Q632" s="138"/>
      <c r="R632" s="138"/>
      <c r="S632" s="138"/>
      <c r="T632" s="138"/>
      <c r="U632" s="138"/>
      <c r="V632" s="138"/>
      <c r="W632" s="138"/>
      <c r="X632" s="138"/>
      <c r="Y632" s="138"/>
      <c r="Z632" s="138"/>
    </row>
    <row r="633" spans="1:26" ht="15.75" customHeight="1">
      <c r="A633" s="138"/>
      <c r="B633" s="138"/>
      <c r="C633" s="138"/>
      <c r="D633" s="138"/>
      <c r="E633" s="138"/>
      <c r="F633" s="138"/>
      <c r="G633" s="138"/>
      <c r="H633" s="138"/>
      <c r="I633" s="138"/>
      <c r="J633" s="138"/>
      <c r="K633" s="138"/>
      <c r="L633" s="138"/>
      <c r="M633" s="138"/>
      <c r="N633" s="138"/>
      <c r="O633" s="138"/>
      <c r="P633" s="138"/>
      <c r="Q633" s="138"/>
      <c r="R633" s="138"/>
      <c r="S633" s="138"/>
      <c r="T633" s="138"/>
      <c r="U633" s="138"/>
      <c r="V633" s="138"/>
      <c r="W633" s="138"/>
      <c r="X633" s="138"/>
      <c r="Y633" s="138"/>
      <c r="Z633" s="138"/>
    </row>
    <row r="634" spans="1:26" ht="15.75" customHeight="1">
      <c r="A634" s="138"/>
      <c r="B634" s="138"/>
      <c r="C634" s="138"/>
      <c r="D634" s="138"/>
      <c r="E634" s="138"/>
      <c r="F634" s="138"/>
      <c r="G634" s="138"/>
      <c r="H634" s="138"/>
      <c r="I634" s="138"/>
      <c r="J634" s="138"/>
      <c r="K634" s="138"/>
      <c r="L634" s="138"/>
      <c r="M634" s="138"/>
      <c r="N634" s="138"/>
      <c r="O634" s="138"/>
      <c r="P634" s="138"/>
      <c r="Q634" s="138"/>
      <c r="R634" s="138"/>
      <c r="S634" s="138"/>
      <c r="T634" s="138"/>
      <c r="U634" s="138"/>
      <c r="V634" s="138"/>
      <c r="W634" s="138"/>
      <c r="X634" s="138"/>
      <c r="Y634" s="138"/>
      <c r="Z634" s="138"/>
    </row>
    <row r="635" spans="1:26" ht="15.75" customHeight="1">
      <c r="A635" s="138"/>
      <c r="B635" s="138"/>
      <c r="C635" s="138"/>
      <c r="D635" s="138"/>
      <c r="E635" s="138"/>
      <c r="F635" s="138"/>
      <c r="G635" s="138"/>
      <c r="H635" s="138"/>
      <c r="I635" s="138"/>
      <c r="J635" s="138"/>
      <c r="K635" s="138"/>
      <c r="L635" s="138"/>
      <c r="M635" s="138"/>
      <c r="N635" s="138"/>
      <c r="O635" s="138"/>
      <c r="P635" s="138"/>
      <c r="Q635" s="138"/>
      <c r="R635" s="138"/>
      <c r="S635" s="138"/>
      <c r="T635" s="138"/>
      <c r="U635" s="138"/>
      <c r="V635" s="138"/>
      <c r="W635" s="138"/>
      <c r="X635" s="138"/>
      <c r="Y635" s="138"/>
      <c r="Z635" s="138"/>
    </row>
    <row r="636" spans="1:26" ht="15.75" customHeight="1">
      <c r="A636" s="138"/>
      <c r="B636" s="138"/>
      <c r="C636" s="138"/>
      <c r="D636" s="138"/>
      <c r="E636" s="138"/>
      <c r="F636" s="138"/>
      <c r="G636" s="138"/>
      <c r="H636" s="138"/>
      <c r="I636" s="138"/>
      <c r="J636" s="138"/>
      <c r="K636" s="138"/>
      <c r="L636" s="138"/>
      <c r="M636" s="138"/>
      <c r="N636" s="138"/>
      <c r="O636" s="138"/>
      <c r="P636" s="138"/>
      <c r="Q636" s="138"/>
      <c r="R636" s="138"/>
      <c r="S636" s="138"/>
      <c r="T636" s="138"/>
      <c r="U636" s="138"/>
      <c r="V636" s="138"/>
      <c r="W636" s="138"/>
      <c r="X636" s="138"/>
      <c r="Y636" s="138"/>
      <c r="Z636" s="138"/>
    </row>
    <row r="637" spans="1:26" ht="15.75" customHeight="1">
      <c r="A637" s="138"/>
      <c r="B637" s="138"/>
      <c r="C637" s="138"/>
      <c r="D637" s="138"/>
      <c r="E637" s="138"/>
      <c r="F637" s="138"/>
      <c r="G637" s="138"/>
      <c r="H637" s="138"/>
      <c r="I637" s="138"/>
      <c r="J637" s="138"/>
      <c r="K637" s="138"/>
      <c r="L637" s="138"/>
      <c r="M637" s="138"/>
      <c r="N637" s="138"/>
      <c r="O637" s="138"/>
      <c r="P637" s="138"/>
      <c r="Q637" s="138"/>
      <c r="R637" s="138"/>
      <c r="S637" s="138"/>
      <c r="T637" s="138"/>
      <c r="U637" s="138"/>
      <c r="V637" s="138"/>
      <c r="W637" s="138"/>
      <c r="X637" s="138"/>
      <c r="Y637" s="138"/>
      <c r="Z637" s="138"/>
    </row>
    <row r="638" spans="1:26" ht="15.75" customHeight="1">
      <c r="A638" s="138"/>
      <c r="B638" s="138"/>
      <c r="C638" s="138"/>
      <c r="D638" s="138"/>
      <c r="E638" s="138"/>
      <c r="F638" s="138"/>
      <c r="G638" s="138"/>
      <c r="H638" s="138"/>
      <c r="I638" s="138"/>
      <c r="J638" s="138"/>
      <c r="K638" s="138"/>
      <c r="L638" s="138"/>
      <c r="M638" s="138"/>
      <c r="N638" s="138"/>
      <c r="O638" s="138"/>
      <c r="P638" s="138"/>
      <c r="Q638" s="138"/>
      <c r="R638" s="138"/>
      <c r="S638" s="138"/>
      <c r="T638" s="138"/>
      <c r="U638" s="138"/>
      <c r="V638" s="138"/>
      <c r="W638" s="138"/>
      <c r="X638" s="138"/>
      <c r="Y638" s="138"/>
      <c r="Z638" s="138"/>
    </row>
    <row r="639" spans="1:26" ht="15.75" customHeight="1">
      <c r="A639" s="138"/>
      <c r="B639" s="138"/>
      <c r="C639" s="138"/>
      <c r="D639" s="138"/>
      <c r="E639" s="138"/>
      <c r="F639" s="138"/>
      <c r="G639" s="138"/>
      <c r="H639" s="138"/>
      <c r="I639" s="138"/>
      <c r="J639" s="138"/>
      <c r="K639" s="138"/>
      <c r="L639" s="138"/>
      <c r="M639" s="138"/>
      <c r="N639" s="138"/>
      <c r="O639" s="138"/>
      <c r="P639" s="138"/>
      <c r="Q639" s="138"/>
      <c r="R639" s="138"/>
      <c r="S639" s="138"/>
      <c r="T639" s="138"/>
      <c r="U639" s="138"/>
      <c r="V639" s="138"/>
      <c r="W639" s="138"/>
      <c r="X639" s="138"/>
      <c r="Y639" s="138"/>
      <c r="Z639" s="138"/>
    </row>
    <row r="640" spans="1:26" ht="15.75" customHeight="1">
      <c r="A640" s="138"/>
      <c r="B640" s="138"/>
      <c r="C640" s="138"/>
      <c r="D640" s="138"/>
      <c r="E640" s="138"/>
      <c r="F640" s="138"/>
      <c r="G640" s="138"/>
      <c r="H640" s="138"/>
      <c r="I640" s="138"/>
      <c r="J640" s="138"/>
      <c r="K640" s="138"/>
      <c r="L640" s="138"/>
      <c r="M640" s="138"/>
      <c r="N640" s="138"/>
      <c r="O640" s="138"/>
      <c r="P640" s="138"/>
      <c r="Q640" s="138"/>
      <c r="R640" s="138"/>
      <c r="S640" s="138"/>
      <c r="T640" s="138"/>
      <c r="U640" s="138"/>
      <c r="V640" s="138"/>
      <c r="W640" s="138"/>
      <c r="X640" s="138"/>
      <c r="Y640" s="138"/>
      <c r="Z640" s="138"/>
    </row>
    <row r="641" spans="1:26" ht="15.75" customHeight="1">
      <c r="A641" s="138"/>
      <c r="B641" s="138"/>
      <c r="C641" s="138"/>
      <c r="D641" s="138"/>
      <c r="E641" s="138"/>
      <c r="F641" s="138"/>
      <c r="G641" s="138"/>
      <c r="H641" s="138"/>
      <c r="I641" s="138"/>
      <c r="J641" s="138"/>
      <c r="K641" s="138"/>
      <c r="L641" s="138"/>
      <c r="M641" s="138"/>
      <c r="N641" s="138"/>
      <c r="O641" s="138"/>
      <c r="P641" s="138"/>
      <c r="Q641" s="138"/>
      <c r="R641" s="138"/>
      <c r="S641" s="138"/>
      <c r="T641" s="138"/>
      <c r="U641" s="138"/>
      <c r="V641" s="138"/>
      <c r="W641" s="138"/>
      <c r="X641" s="138"/>
      <c r="Y641" s="138"/>
      <c r="Z641" s="138"/>
    </row>
    <row r="642" spans="1:26" ht="15.75" customHeight="1">
      <c r="A642" s="138"/>
      <c r="B642" s="138"/>
      <c r="C642" s="138"/>
      <c r="D642" s="138"/>
      <c r="E642" s="138"/>
      <c r="F642" s="138"/>
      <c r="G642" s="138"/>
      <c r="H642" s="138"/>
      <c r="I642" s="138"/>
      <c r="J642" s="138"/>
      <c r="K642" s="138"/>
      <c r="L642" s="138"/>
      <c r="M642" s="138"/>
      <c r="N642" s="138"/>
      <c r="O642" s="138"/>
      <c r="P642" s="138"/>
      <c r="Q642" s="138"/>
      <c r="R642" s="138"/>
      <c r="S642" s="138"/>
      <c r="T642" s="138"/>
      <c r="U642" s="138"/>
      <c r="V642" s="138"/>
      <c r="W642" s="138"/>
      <c r="X642" s="138"/>
      <c r="Y642" s="138"/>
      <c r="Z642" s="138"/>
    </row>
    <row r="643" spans="1:26" ht="15.75" customHeight="1">
      <c r="A643" s="138"/>
      <c r="B643" s="138"/>
      <c r="C643" s="138"/>
      <c r="D643" s="138"/>
      <c r="E643" s="138"/>
      <c r="F643" s="138"/>
      <c r="G643" s="138"/>
      <c r="H643" s="138"/>
      <c r="I643" s="138"/>
      <c r="J643" s="138"/>
      <c r="K643" s="138"/>
      <c r="L643" s="138"/>
      <c r="M643" s="138"/>
      <c r="N643" s="138"/>
      <c r="O643" s="138"/>
      <c r="P643" s="138"/>
      <c r="Q643" s="138"/>
      <c r="R643" s="138"/>
      <c r="S643" s="138"/>
      <c r="T643" s="138"/>
      <c r="U643" s="138"/>
      <c r="V643" s="138"/>
      <c r="W643" s="138"/>
      <c r="X643" s="138"/>
      <c r="Y643" s="138"/>
      <c r="Z643" s="138"/>
    </row>
    <row r="644" spans="1:26" ht="15.75" customHeight="1">
      <c r="A644" s="138"/>
      <c r="B644" s="138"/>
      <c r="C644" s="138"/>
      <c r="D644" s="138"/>
      <c r="E644" s="138"/>
      <c r="F644" s="138"/>
      <c r="G644" s="138"/>
      <c r="H644" s="138"/>
      <c r="I644" s="138"/>
      <c r="J644" s="138"/>
      <c r="K644" s="138"/>
      <c r="L644" s="138"/>
      <c r="M644" s="138"/>
      <c r="N644" s="138"/>
      <c r="O644" s="138"/>
      <c r="P644" s="138"/>
      <c r="Q644" s="138"/>
      <c r="R644" s="138"/>
      <c r="S644" s="138"/>
      <c r="T644" s="138"/>
      <c r="U644" s="138"/>
      <c r="V644" s="138"/>
      <c r="W644" s="138"/>
      <c r="X644" s="138"/>
      <c r="Y644" s="138"/>
      <c r="Z644" s="138"/>
    </row>
    <row r="645" spans="1:26" ht="15.75" customHeight="1">
      <c r="A645" s="138"/>
      <c r="B645" s="138"/>
      <c r="C645" s="138"/>
      <c r="D645" s="138"/>
      <c r="E645" s="138"/>
      <c r="F645" s="138"/>
      <c r="G645" s="138"/>
      <c r="H645" s="138"/>
      <c r="I645" s="138"/>
      <c r="J645" s="138"/>
      <c r="K645" s="138"/>
      <c r="L645" s="138"/>
      <c r="M645" s="138"/>
      <c r="N645" s="138"/>
      <c r="O645" s="138"/>
      <c r="P645" s="138"/>
      <c r="Q645" s="138"/>
      <c r="R645" s="138"/>
      <c r="S645" s="138"/>
      <c r="T645" s="138"/>
      <c r="U645" s="138"/>
      <c r="V645" s="138"/>
      <c r="W645" s="138"/>
      <c r="X645" s="138"/>
      <c r="Y645" s="138"/>
      <c r="Z645" s="138"/>
    </row>
    <row r="646" spans="1:26" ht="15.75" customHeight="1">
      <c r="A646" s="138"/>
      <c r="B646" s="138"/>
      <c r="C646" s="138"/>
      <c r="D646" s="138"/>
      <c r="E646" s="138"/>
      <c r="F646" s="138"/>
      <c r="G646" s="138"/>
      <c r="H646" s="138"/>
      <c r="I646" s="138"/>
      <c r="J646" s="138"/>
      <c r="K646" s="138"/>
      <c r="L646" s="138"/>
      <c r="M646" s="138"/>
      <c r="N646" s="138"/>
      <c r="O646" s="138"/>
      <c r="P646" s="138"/>
      <c r="Q646" s="138"/>
      <c r="R646" s="138"/>
      <c r="S646" s="138"/>
      <c r="T646" s="138"/>
      <c r="U646" s="138"/>
      <c r="V646" s="138"/>
      <c r="W646" s="138"/>
      <c r="X646" s="138"/>
      <c r="Y646" s="138"/>
      <c r="Z646" s="138"/>
    </row>
    <row r="647" spans="1:26" ht="15.75" customHeight="1">
      <c r="A647" s="138"/>
      <c r="B647" s="138"/>
      <c r="C647" s="138"/>
      <c r="D647" s="138"/>
      <c r="E647" s="138"/>
      <c r="F647" s="138"/>
      <c r="G647" s="138"/>
      <c r="H647" s="138"/>
      <c r="I647" s="138"/>
      <c r="J647" s="138"/>
      <c r="K647" s="138"/>
      <c r="L647" s="138"/>
      <c r="M647" s="138"/>
      <c r="N647" s="138"/>
      <c r="O647" s="138"/>
      <c r="P647" s="138"/>
      <c r="Q647" s="138"/>
      <c r="R647" s="138"/>
      <c r="S647" s="138"/>
      <c r="T647" s="138"/>
      <c r="U647" s="138"/>
      <c r="V647" s="138"/>
      <c r="W647" s="138"/>
      <c r="X647" s="138"/>
      <c r="Y647" s="138"/>
      <c r="Z647" s="138"/>
    </row>
    <row r="648" spans="1:26" ht="15.75" customHeight="1">
      <c r="A648" s="138"/>
      <c r="B648" s="138"/>
      <c r="C648" s="138"/>
      <c r="D648" s="138"/>
      <c r="E648" s="138"/>
      <c r="F648" s="138"/>
      <c r="G648" s="138"/>
      <c r="H648" s="138"/>
      <c r="I648" s="138"/>
      <c r="J648" s="138"/>
      <c r="K648" s="138"/>
      <c r="L648" s="138"/>
      <c r="M648" s="138"/>
      <c r="N648" s="138"/>
      <c r="O648" s="138"/>
      <c r="P648" s="138"/>
      <c r="Q648" s="138"/>
      <c r="R648" s="138"/>
      <c r="S648" s="138"/>
      <c r="T648" s="138"/>
      <c r="U648" s="138"/>
      <c r="V648" s="138"/>
      <c r="W648" s="138"/>
      <c r="X648" s="138"/>
      <c r="Y648" s="138"/>
      <c r="Z648" s="138"/>
    </row>
    <row r="649" spans="1:26" ht="15.75" customHeight="1">
      <c r="A649" s="138"/>
      <c r="B649" s="138"/>
      <c r="C649" s="138"/>
      <c r="D649" s="138"/>
      <c r="E649" s="138"/>
      <c r="F649" s="138"/>
      <c r="G649" s="138"/>
      <c r="H649" s="138"/>
      <c r="I649" s="138"/>
      <c r="J649" s="138"/>
      <c r="K649" s="138"/>
      <c r="L649" s="138"/>
      <c r="M649" s="138"/>
      <c r="N649" s="138"/>
      <c r="O649" s="138"/>
      <c r="P649" s="138"/>
      <c r="Q649" s="138"/>
      <c r="R649" s="138"/>
      <c r="S649" s="138"/>
      <c r="T649" s="138"/>
      <c r="U649" s="138"/>
      <c r="V649" s="138"/>
      <c r="W649" s="138"/>
      <c r="X649" s="138"/>
      <c r="Y649" s="138"/>
      <c r="Z649" s="138"/>
    </row>
    <row r="650" spans="1:26" ht="15.75" customHeight="1">
      <c r="A650" s="138"/>
      <c r="B650" s="138"/>
      <c r="C650" s="138"/>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8"/>
      <c r="Z650" s="138"/>
    </row>
    <row r="651" spans="1:26" ht="15.75" customHeight="1">
      <c r="A651" s="138"/>
      <c r="B651" s="138"/>
      <c r="C651" s="138"/>
      <c r="D651" s="138"/>
      <c r="E651" s="138"/>
      <c r="F651" s="138"/>
      <c r="G651" s="138"/>
      <c r="H651" s="138"/>
      <c r="I651" s="138"/>
      <c r="J651" s="138"/>
      <c r="K651" s="138"/>
      <c r="L651" s="138"/>
      <c r="M651" s="138"/>
      <c r="N651" s="138"/>
      <c r="O651" s="138"/>
      <c r="P651" s="138"/>
      <c r="Q651" s="138"/>
      <c r="R651" s="138"/>
      <c r="S651" s="138"/>
      <c r="T651" s="138"/>
      <c r="U651" s="138"/>
      <c r="V651" s="138"/>
      <c r="W651" s="138"/>
      <c r="X651" s="138"/>
      <c r="Y651" s="138"/>
      <c r="Z651" s="138"/>
    </row>
    <row r="652" spans="1:26" ht="15.75" customHeight="1">
      <c r="A652" s="138"/>
      <c r="B652" s="138"/>
      <c r="C652" s="138"/>
      <c r="D652" s="138"/>
      <c r="E652" s="138"/>
      <c r="F652" s="138"/>
      <c r="G652" s="138"/>
      <c r="H652" s="138"/>
      <c r="I652" s="138"/>
      <c r="J652" s="138"/>
      <c r="K652" s="138"/>
      <c r="L652" s="138"/>
      <c r="M652" s="138"/>
      <c r="N652" s="138"/>
      <c r="O652" s="138"/>
      <c r="P652" s="138"/>
      <c r="Q652" s="138"/>
      <c r="R652" s="138"/>
      <c r="S652" s="138"/>
      <c r="T652" s="138"/>
      <c r="U652" s="138"/>
      <c r="V652" s="138"/>
      <c r="W652" s="138"/>
      <c r="X652" s="138"/>
      <c r="Y652" s="138"/>
      <c r="Z652" s="138"/>
    </row>
    <row r="653" spans="1:26" ht="15.75" customHeight="1">
      <c r="A653" s="138"/>
      <c r="B653" s="138"/>
      <c r="C653" s="138"/>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38"/>
      <c r="Z653" s="138"/>
    </row>
    <row r="654" spans="1:26" ht="15.75" customHeight="1">
      <c r="A654" s="138"/>
      <c r="B654" s="138"/>
      <c r="C654" s="138"/>
      <c r="D654" s="138"/>
      <c r="E654" s="138"/>
      <c r="F654" s="138"/>
      <c r="G654" s="138"/>
      <c r="H654" s="138"/>
      <c r="I654" s="138"/>
      <c r="J654" s="138"/>
      <c r="K654" s="138"/>
      <c r="L654" s="138"/>
      <c r="M654" s="138"/>
      <c r="N654" s="138"/>
      <c r="O654" s="138"/>
      <c r="P654" s="138"/>
      <c r="Q654" s="138"/>
      <c r="R654" s="138"/>
      <c r="S654" s="138"/>
      <c r="T654" s="138"/>
      <c r="U654" s="138"/>
      <c r="V654" s="138"/>
      <c r="W654" s="138"/>
      <c r="X654" s="138"/>
      <c r="Y654" s="138"/>
      <c r="Z654" s="138"/>
    </row>
    <row r="655" spans="1:26" ht="15.75" customHeight="1">
      <c r="A655" s="138"/>
      <c r="B655" s="138"/>
      <c r="C655" s="138"/>
      <c r="D655" s="138"/>
      <c r="E655" s="138"/>
      <c r="F655" s="138"/>
      <c r="G655" s="138"/>
      <c r="H655" s="138"/>
      <c r="I655" s="138"/>
      <c r="J655" s="138"/>
      <c r="K655" s="138"/>
      <c r="L655" s="138"/>
      <c r="M655" s="138"/>
      <c r="N655" s="138"/>
      <c r="O655" s="138"/>
      <c r="P655" s="138"/>
      <c r="Q655" s="138"/>
      <c r="R655" s="138"/>
      <c r="S655" s="138"/>
      <c r="T655" s="138"/>
      <c r="U655" s="138"/>
      <c r="V655" s="138"/>
      <c r="W655" s="138"/>
      <c r="X655" s="138"/>
      <c r="Y655" s="138"/>
      <c r="Z655" s="138"/>
    </row>
    <row r="656" spans="1:26" ht="15.75" customHeight="1">
      <c r="A656" s="138"/>
      <c r="B656" s="138"/>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8"/>
      <c r="Z656" s="138"/>
    </row>
    <row r="657" spans="1:26" ht="15.75" customHeight="1">
      <c r="A657" s="138"/>
      <c r="B657" s="138"/>
      <c r="C657" s="138"/>
      <c r="D657" s="138"/>
      <c r="E657" s="138"/>
      <c r="F657" s="138"/>
      <c r="G657" s="138"/>
      <c r="H657" s="138"/>
      <c r="I657" s="138"/>
      <c r="J657" s="138"/>
      <c r="K657" s="138"/>
      <c r="L657" s="138"/>
      <c r="M657" s="138"/>
      <c r="N657" s="138"/>
      <c r="O657" s="138"/>
      <c r="P657" s="138"/>
      <c r="Q657" s="138"/>
      <c r="R657" s="138"/>
      <c r="S657" s="138"/>
      <c r="T657" s="138"/>
      <c r="U657" s="138"/>
      <c r="V657" s="138"/>
      <c r="W657" s="138"/>
      <c r="X657" s="138"/>
      <c r="Y657" s="138"/>
      <c r="Z657" s="138"/>
    </row>
    <row r="658" spans="1:26" ht="15.75" customHeight="1">
      <c r="A658" s="138"/>
      <c r="B658" s="138"/>
      <c r="C658" s="138"/>
      <c r="D658" s="138"/>
      <c r="E658" s="138"/>
      <c r="F658" s="138"/>
      <c r="G658" s="138"/>
      <c r="H658" s="138"/>
      <c r="I658" s="138"/>
      <c r="J658" s="138"/>
      <c r="K658" s="138"/>
      <c r="L658" s="138"/>
      <c r="M658" s="138"/>
      <c r="N658" s="138"/>
      <c r="O658" s="138"/>
      <c r="P658" s="138"/>
      <c r="Q658" s="138"/>
      <c r="R658" s="138"/>
      <c r="S658" s="138"/>
      <c r="T658" s="138"/>
      <c r="U658" s="138"/>
      <c r="V658" s="138"/>
      <c r="W658" s="138"/>
      <c r="X658" s="138"/>
      <c r="Y658" s="138"/>
      <c r="Z658" s="138"/>
    </row>
    <row r="659" spans="1:26" ht="15.75" customHeight="1">
      <c r="A659" s="138"/>
      <c r="B659" s="138"/>
      <c r="C659" s="138"/>
      <c r="D659" s="138"/>
      <c r="E659" s="138"/>
      <c r="F659" s="138"/>
      <c r="G659" s="138"/>
      <c r="H659" s="138"/>
      <c r="I659" s="138"/>
      <c r="J659" s="138"/>
      <c r="K659" s="138"/>
      <c r="L659" s="138"/>
      <c r="M659" s="138"/>
      <c r="N659" s="138"/>
      <c r="O659" s="138"/>
      <c r="P659" s="138"/>
      <c r="Q659" s="138"/>
      <c r="R659" s="138"/>
      <c r="S659" s="138"/>
      <c r="T659" s="138"/>
      <c r="U659" s="138"/>
      <c r="V659" s="138"/>
      <c r="W659" s="138"/>
      <c r="X659" s="138"/>
      <c r="Y659" s="138"/>
      <c r="Z659" s="138"/>
    </row>
    <row r="660" spans="1:26" ht="15.75" customHeight="1">
      <c r="A660" s="138"/>
      <c r="B660" s="138"/>
      <c r="C660" s="138"/>
      <c r="D660" s="138"/>
      <c r="E660" s="138"/>
      <c r="F660" s="138"/>
      <c r="G660" s="138"/>
      <c r="H660" s="138"/>
      <c r="I660" s="138"/>
      <c r="J660" s="138"/>
      <c r="K660" s="138"/>
      <c r="L660" s="138"/>
      <c r="M660" s="138"/>
      <c r="N660" s="138"/>
      <c r="O660" s="138"/>
      <c r="P660" s="138"/>
      <c r="Q660" s="138"/>
      <c r="R660" s="138"/>
      <c r="S660" s="138"/>
      <c r="T660" s="138"/>
      <c r="U660" s="138"/>
      <c r="V660" s="138"/>
      <c r="W660" s="138"/>
      <c r="X660" s="138"/>
      <c r="Y660" s="138"/>
      <c r="Z660" s="138"/>
    </row>
    <row r="661" spans="1:26" ht="15.75" customHeight="1">
      <c r="A661" s="138"/>
      <c r="B661" s="138"/>
      <c r="C661" s="138"/>
      <c r="D661" s="138"/>
      <c r="E661" s="138"/>
      <c r="F661" s="138"/>
      <c r="G661" s="138"/>
      <c r="H661" s="138"/>
      <c r="I661" s="138"/>
      <c r="J661" s="138"/>
      <c r="K661" s="138"/>
      <c r="L661" s="138"/>
      <c r="M661" s="138"/>
      <c r="N661" s="138"/>
      <c r="O661" s="138"/>
      <c r="P661" s="138"/>
      <c r="Q661" s="138"/>
      <c r="R661" s="138"/>
      <c r="S661" s="138"/>
      <c r="T661" s="138"/>
      <c r="U661" s="138"/>
      <c r="V661" s="138"/>
      <c r="W661" s="138"/>
      <c r="X661" s="138"/>
      <c r="Y661" s="138"/>
      <c r="Z661" s="138"/>
    </row>
    <row r="662" spans="1:26" ht="15.75" customHeight="1">
      <c r="A662" s="138"/>
      <c r="B662" s="138"/>
      <c r="C662" s="138"/>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8"/>
      <c r="Z662" s="138"/>
    </row>
    <row r="663" spans="1:26" ht="15.75" customHeight="1">
      <c r="A663" s="138"/>
      <c r="B663" s="138"/>
      <c r="C663" s="138"/>
      <c r="D663" s="138"/>
      <c r="E663" s="138"/>
      <c r="F663" s="138"/>
      <c r="G663" s="138"/>
      <c r="H663" s="138"/>
      <c r="I663" s="138"/>
      <c r="J663" s="138"/>
      <c r="K663" s="138"/>
      <c r="L663" s="138"/>
      <c r="M663" s="138"/>
      <c r="N663" s="138"/>
      <c r="O663" s="138"/>
      <c r="P663" s="138"/>
      <c r="Q663" s="138"/>
      <c r="R663" s="138"/>
      <c r="S663" s="138"/>
      <c r="T663" s="138"/>
      <c r="U663" s="138"/>
      <c r="V663" s="138"/>
      <c r="W663" s="138"/>
      <c r="X663" s="138"/>
      <c r="Y663" s="138"/>
      <c r="Z663" s="138"/>
    </row>
    <row r="664" spans="1:26" ht="15.75" customHeight="1">
      <c r="A664" s="138"/>
      <c r="B664" s="138"/>
      <c r="C664" s="138"/>
      <c r="D664" s="138"/>
      <c r="E664" s="138"/>
      <c r="F664" s="138"/>
      <c r="G664" s="138"/>
      <c r="H664" s="138"/>
      <c r="I664" s="138"/>
      <c r="J664" s="138"/>
      <c r="K664" s="138"/>
      <c r="L664" s="138"/>
      <c r="M664" s="138"/>
      <c r="N664" s="138"/>
      <c r="O664" s="138"/>
      <c r="P664" s="138"/>
      <c r="Q664" s="138"/>
      <c r="R664" s="138"/>
      <c r="S664" s="138"/>
      <c r="T664" s="138"/>
      <c r="U664" s="138"/>
      <c r="V664" s="138"/>
      <c r="W664" s="138"/>
      <c r="X664" s="138"/>
      <c r="Y664" s="138"/>
      <c r="Z664" s="138"/>
    </row>
    <row r="665" spans="1:26" ht="15.75" customHeight="1">
      <c r="A665" s="138"/>
      <c r="B665" s="138"/>
      <c r="C665" s="138"/>
      <c r="D665" s="138"/>
      <c r="E665" s="138"/>
      <c r="F665" s="138"/>
      <c r="G665" s="138"/>
      <c r="H665" s="138"/>
      <c r="I665" s="138"/>
      <c r="J665" s="138"/>
      <c r="K665" s="138"/>
      <c r="L665" s="138"/>
      <c r="M665" s="138"/>
      <c r="N665" s="138"/>
      <c r="O665" s="138"/>
      <c r="P665" s="138"/>
      <c r="Q665" s="138"/>
      <c r="R665" s="138"/>
      <c r="S665" s="138"/>
      <c r="T665" s="138"/>
      <c r="U665" s="138"/>
      <c r="V665" s="138"/>
      <c r="W665" s="138"/>
      <c r="X665" s="138"/>
      <c r="Y665" s="138"/>
      <c r="Z665" s="138"/>
    </row>
    <row r="666" spans="1:26" ht="15.75" customHeight="1">
      <c r="A666" s="138"/>
      <c r="B666" s="138"/>
      <c r="C666" s="138"/>
      <c r="D666" s="138"/>
      <c r="E666" s="138"/>
      <c r="F666" s="138"/>
      <c r="G666" s="138"/>
      <c r="H666" s="138"/>
      <c r="I666" s="138"/>
      <c r="J666" s="138"/>
      <c r="K666" s="138"/>
      <c r="L666" s="138"/>
      <c r="M666" s="138"/>
      <c r="N666" s="138"/>
      <c r="O666" s="138"/>
      <c r="P666" s="138"/>
      <c r="Q666" s="138"/>
      <c r="R666" s="138"/>
      <c r="S666" s="138"/>
      <c r="T666" s="138"/>
      <c r="U666" s="138"/>
      <c r="V666" s="138"/>
      <c r="W666" s="138"/>
      <c r="X666" s="138"/>
      <c r="Y666" s="138"/>
      <c r="Z666" s="138"/>
    </row>
    <row r="667" spans="1:26" ht="15.75" customHeight="1">
      <c r="A667" s="138"/>
      <c r="B667" s="138"/>
      <c r="C667" s="138"/>
      <c r="D667" s="138"/>
      <c r="E667" s="138"/>
      <c r="F667" s="138"/>
      <c r="G667" s="138"/>
      <c r="H667" s="138"/>
      <c r="I667" s="138"/>
      <c r="J667" s="138"/>
      <c r="K667" s="138"/>
      <c r="L667" s="138"/>
      <c r="M667" s="138"/>
      <c r="N667" s="138"/>
      <c r="O667" s="138"/>
      <c r="P667" s="138"/>
      <c r="Q667" s="138"/>
      <c r="R667" s="138"/>
      <c r="S667" s="138"/>
      <c r="T667" s="138"/>
      <c r="U667" s="138"/>
      <c r="V667" s="138"/>
      <c r="W667" s="138"/>
      <c r="X667" s="138"/>
      <c r="Y667" s="138"/>
      <c r="Z667" s="138"/>
    </row>
    <row r="668" spans="1:26" ht="15.75" customHeight="1">
      <c r="A668" s="138"/>
      <c r="B668" s="138"/>
      <c r="C668" s="138"/>
      <c r="D668" s="138"/>
      <c r="E668" s="138"/>
      <c r="F668" s="138"/>
      <c r="G668" s="138"/>
      <c r="H668" s="138"/>
      <c r="I668" s="138"/>
      <c r="J668" s="138"/>
      <c r="K668" s="138"/>
      <c r="L668" s="138"/>
      <c r="M668" s="138"/>
      <c r="N668" s="138"/>
      <c r="O668" s="138"/>
      <c r="P668" s="138"/>
      <c r="Q668" s="138"/>
      <c r="R668" s="138"/>
      <c r="S668" s="138"/>
      <c r="T668" s="138"/>
      <c r="U668" s="138"/>
      <c r="V668" s="138"/>
      <c r="W668" s="138"/>
      <c r="X668" s="138"/>
      <c r="Y668" s="138"/>
      <c r="Z668" s="138"/>
    </row>
    <row r="669" spans="1:26" ht="15.75" customHeight="1">
      <c r="A669" s="138"/>
      <c r="B669" s="138"/>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8"/>
      <c r="Z669" s="138"/>
    </row>
    <row r="670" spans="1:26" ht="15.75" customHeight="1">
      <c r="A670" s="138"/>
      <c r="B670" s="138"/>
      <c r="C670" s="138"/>
      <c r="D670" s="138"/>
      <c r="E670" s="138"/>
      <c r="F670" s="138"/>
      <c r="G670" s="138"/>
      <c r="H670" s="138"/>
      <c r="I670" s="138"/>
      <c r="J670" s="138"/>
      <c r="K670" s="138"/>
      <c r="L670" s="138"/>
      <c r="M670" s="138"/>
      <c r="N670" s="138"/>
      <c r="O670" s="138"/>
      <c r="P670" s="138"/>
      <c r="Q670" s="138"/>
      <c r="R670" s="138"/>
      <c r="S670" s="138"/>
      <c r="T670" s="138"/>
      <c r="U670" s="138"/>
      <c r="V670" s="138"/>
      <c r="W670" s="138"/>
      <c r="X670" s="138"/>
      <c r="Y670" s="138"/>
      <c r="Z670" s="138"/>
    </row>
    <row r="671" spans="1:26" ht="15.75" customHeight="1">
      <c r="A671" s="138"/>
      <c r="B671" s="138"/>
      <c r="C671" s="138"/>
      <c r="D671" s="138"/>
      <c r="E671" s="138"/>
      <c r="F671" s="138"/>
      <c r="G671" s="138"/>
      <c r="H671" s="138"/>
      <c r="I671" s="138"/>
      <c r="J671" s="138"/>
      <c r="K671" s="138"/>
      <c r="L671" s="138"/>
      <c r="M671" s="138"/>
      <c r="N671" s="138"/>
      <c r="O671" s="138"/>
      <c r="P671" s="138"/>
      <c r="Q671" s="138"/>
      <c r="R671" s="138"/>
      <c r="S671" s="138"/>
      <c r="T671" s="138"/>
      <c r="U671" s="138"/>
      <c r="V671" s="138"/>
      <c r="W671" s="138"/>
      <c r="X671" s="138"/>
      <c r="Y671" s="138"/>
      <c r="Z671" s="138"/>
    </row>
    <row r="672" spans="1:26" ht="15.75" customHeight="1">
      <c r="A672" s="138"/>
      <c r="B672" s="138"/>
      <c r="C672" s="138"/>
      <c r="D672" s="138"/>
      <c r="E672" s="138"/>
      <c r="F672" s="138"/>
      <c r="G672" s="138"/>
      <c r="H672" s="138"/>
      <c r="I672" s="138"/>
      <c r="J672" s="138"/>
      <c r="K672" s="138"/>
      <c r="L672" s="138"/>
      <c r="M672" s="138"/>
      <c r="N672" s="138"/>
      <c r="O672" s="138"/>
      <c r="P672" s="138"/>
      <c r="Q672" s="138"/>
      <c r="R672" s="138"/>
      <c r="S672" s="138"/>
      <c r="T672" s="138"/>
      <c r="U672" s="138"/>
      <c r="V672" s="138"/>
      <c r="W672" s="138"/>
      <c r="X672" s="138"/>
      <c r="Y672" s="138"/>
      <c r="Z672" s="138"/>
    </row>
    <row r="673" spans="1:26" ht="15.75" customHeight="1">
      <c r="A673" s="138"/>
      <c r="B673" s="138"/>
      <c r="C673" s="138"/>
      <c r="D673" s="138"/>
      <c r="E673" s="138"/>
      <c r="F673" s="138"/>
      <c r="G673" s="138"/>
      <c r="H673" s="138"/>
      <c r="I673" s="138"/>
      <c r="J673" s="138"/>
      <c r="K673" s="138"/>
      <c r="L673" s="138"/>
      <c r="M673" s="138"/>
      <c r="N673" s="138"/>
      <c r="O673" s="138"/>
      <c r="P673" s="138"/>
      <c r="Q673" s="138"/>
      <c r="R673" s="138"/>
      <c r="S673" s="138"/>
      <c r="T673" s="138"/>
      <c r="U673" s="138"/>
      <c r="V673" s="138"/>
      <c r="W673" s="138"/>
      <c r="X673" s="138"/>
      <c r="Y673" s="138"/>
      <c r="Z673" s="138"/>
    </row>
    <row r="674" spans="1:26" ht="15.75" customHeight="1">
      <c r="A674" s="138"/>
      <c r="B674" s="138"/>
      <c r="C674" s="138"/>
      <c r="D674" s="138"/>
      <c r="E674" s="138"/>
      <c r="F674" s="138"/>
      <c r="G674" s="138"/>
      <c r="H674" s="138"/>
      <c r="I674" s="138"/>
      <c r="J674" s="138"/>
      <c r="K674" s="138"/>
      <c r="L674" s="138"/>
      <c r="M674" s="138"/>
      <c r="N674" s="138"/>
      <c r="O674" s="138"/>
      <c r="P674" s="138"/>
      <c r="Q674" s="138"/>
      <c r="R674" s="138"/>
      <c r="S674" s="138"/>
      <c r="T674" s="138"/>
      <c r="U674" s="138"/>
      <c r="V674" s="138"/>
      <c r="W674" s="138"/>
      <c r="X674" s="138"/>
      <c r="Y674" s="138"/>
      <c r="Z674" s="138"/>
    </row>
    <row r="675" spans="1:26" ht="15.75" customHeight="1">
      <c r="A675" s="138"/>
      <c r="B675" s="138"/>
      <c r="C675" s="138"/>
      <c r="D675" s="138"/>
      <c r="E675" s="138"/>
      <c r="F675" s="138"/>
      <c r="G675" s="138"/>
      <c r="H675" s="138"/>
      <c r="I675" s="138"/>
      <c r="J675" s="138"/>
      <c r="K675" s="138"/>
      <c r="L675" s="138"/>
      <c r="M675" s="138"/>
      <c r="N675" s="138"/>
      <c r="O675" s="138"/>
      <c r="P675" s="138"/>
      <c r="Q675" s="138"/>
      <c r="R675" s="138"/>
      <c r="S675" s="138"/>
      <c r="T675" s="138"/>
      <c r="U675" s="138"/>
      <c r="V675" s="138"/>
      <c r="W675" s="138"/>
      <c r="X675" s="138"/>
      <c r="Y675" s="138"/>
      <c r="Z675" s="138"/>
    </row>
    <row r="676" spans="1:26" ht="15.75" customHeight="1">
      <c r="A676" s="138"/>
      <c r="B676" s="138"/>
      <c r="C676" s="138"/>
      <c r="D676" s="138"/>
      <c r="E676" s="138"/>
      <c r="F676" s="138"/>
      <c r="G676" s="138"/>
      <c r="H676" s="138"/>
      <c r="I676" s="138"/>
      <c r="J676" s="138"/>
      <c r="K676" s="138"/>
      <c r="L676" s="138"/>
      <c r="M676" s="138"/>
      <c r="N676" s="138"/>
      <c r="O676" s="138"/>
      <c r="P676" s="138"/>
      <c r="Q676" s="138"/>
      <c r="R676" s="138"/>
      <c r="S676" s="138"/>
      <c r="T676" s="138"/>
      <c r="U676" s="138"/>
      <c r="V676" s="138"/>
      <c r="W676" s="138"/>
      <c r="X676" s="138"/>
      <c r="Y676" s="138"/>
      <c r="Z676" s="138"/>
    </row>
    <row r="677" spans="1:26" ht="15.75" customHeight="1">
      <c r="A677" s="138"/>
      <c r="B677" s="138"/>
      <c r="C677" s="138"/>
      <c r="D677" s="138"/>
      <c r="E677" s="138"/>
      <c r="F677" s="138"/>
      <c r="G677" s="138"/>
      <c r="H677" s="138"/>
      <c r="I677" s="138"/>
      <c r="J677" s="138"/>
      <c r="K677" s="138"/>
      <c r="L677" s="138"/>
      <c r="M677" s="138"/>
      <c r="N677" s="138"/>
      <c r="O677" s="138"/>
      <c r="P677" s="138"/>
      <c r="Q677" s="138"/>
      <c r="R677" s="138"/>
      <c r="S677" s="138"/>
      <c r="T677" s="138"/>
      <c r="U677" s="138"/>
      <c r="V677" s="138"/>
      <c r="W677" s="138"/>
      <c r="X677" s="138"/>
      <c r="Y677" s="138"/>
      <c r="Z677" s="138"/>
    </row>
    <row r="678" spans="1:26" ht="15.75" customHeight="1">
      <c r="A678" s="138"/>
      <c r="B678" s="138"/>
      <c r="C678" s="138"/>
      <c r="D678" s="138"/>
      <c r="E678" s="138"/>
      <c r="F678" s="138"/>
      <c r="G678" s="138"/>
      <c r="H678" s="138"/>
      <c r="I678" s="138"/>
      <c r="J678" s="138"/>
      <c r="K678" s="138"/>
      <c r="L678" s="138"/>
      <c r="M678" s="138"/>
      <c r="N678" s="138"/>
      <c r="O678" s="138"/>
      <c r="P678" s="138"/>
      <c r="Q678" s="138"/>
      <c r="R678" s="138"/>
      <c r="S678" s="138"/>
      <c r="T678" s="138"/>
      <c r="U678" s="138"/>
      <c r="V678" s="138"/>
      <c r="W678" s="138"/>
      <c r="X678" s="138"/>
      <c r="Y678" s="138"/>
      <c r="Z678" s="138"/>
    </row>
    <row r="679" spans="1:26" ht="15.75" customHeight="1">
      <c r="A679" s="138"/>
      <c r="B679" s="138"/>
      <c r="C679" s="138"/>
      <c r="D679" s="138"/>
      <c r="E679" s="138"/>
      <c r="F679" s="138"/>
      <c r="G679" s="138"/>
      <c r="H679" s="138"/>
      <c r="I679" s="138"/>
      <c r="J679" s="138"/>
      <c r="K679" s="138"/>
      <c r="L679" s="138"/>
      <c r="M679" s="138"/>
      <c r="N679" s="138"/>
      <c r="O679" s="138"/>
      <c r="P679" s="138"/>
      <c r="Q679" s="138"/>
      <c r="R679" s="138"/>
      <c r="S679" s="138"/>
      <c r="T679" s="138"/>
      <c r="U679" s="138"/>
      <c r="V679" s="138"/>
      <c r="W679" s="138"/>
      <c r="X679" s="138"/>
      <c r="Y679" s="138"/>
      <c r="Z679" s="138"/>
    </row>
    <row r="680" spans="1:26" ht="15.75" customHeight="1">
      <c r="A680" s="138"/>
      <c r="B680" s="138"/>
      <c r="C680" s="138"/>
      <c r="D680" s="138"/>
      <c r="E680" s="138"/>
      <c r="F680" s="138"/>
      <c r="G680" s="138"/>
      <c r="H680" s="138"/>
      <c r="I680" s="138"/>
      <c r="J680" s="138"/>
      <c r="K680" s="138"/>
      <c r="L680" s="138"/>
      <c r="M680" s="138"/>
      <c r="N680" s="138"/>
      <c r="O680" s="138"/>
      <c r="P680" s="138"/>
      <c r="Q680" s="138"/>
      <c r="R680" s="138"/>
      <c r="S680" s="138"/>
      <c r="T680" s="138"/>
      <c r="U680" s="138"/>
      <c r="V680" s="138"/>
      <c r="W680" s="138"/>
      <c r="X680" s="138"/>
      <c r="Y680" s="138"/>
      <c r="Z680" s="138"/>
    </row>
    <row r="681" spans="1:26" ht="15.75" customHeight="1">
      <c r="A681" s="138"/>
      <c r="B681" s="138"/>
      <c r="C681" s="138"/>
      <c r="D681" s="138"/>
      <c r="E681" s="138"/>
      <c r="F681" s="138"/>
      <c r="G681" s="138"/>
      <c r="H681" s="138"/>
      <c r="I681" s="138"/>
      <c r="J681" s="138"/>
      <c r="K681" s="138"/>
      <c r="L681" s="138"/>
      <c r="M681" s="138"/>
      <c r="N681" s="138"/>
      <c r="O681" s="138"/>
      <c r="P681" s="138"/>
      <c r="Q681" s="138"/>
      <c r="R681" s="138"/>
      <c r="S681" s="138"/>
      <c r="T681" s="138"/>
      <c r="U681" s="138"/>
      <c r="V681" s="138"/>
      <c r="W681" s="138"/>
      <c r="X681" s="138"/>
      <c r="Y681" s="138"/>
      <c r="Z681" s="138"/>
    </row>
    <row r="682" spans="1:26" ht="15.75" customHeight="1">
      <c r="A682" s="138"/>
      <c r="B682" s="138"/>
      <c r="C682" s="138"/>
      <c r="D682" s="138"/>
      <c r="E682" s="138"/>
      <c r="F682" s="138"/>
      <c r="G682" s="138"/>
      <c r="H682" s="138"/>
      <c r="I682" s="138"/>
      <c r="J682" s="138"/>
      <c r="K682" s="138"/>
      <c r="L682" s="138"/>
      <c r="M682" s="138"/>
      <c r="N682" s="138"/>
      <c r="O682" s="138"/>
      <c r="P682" s="138"/>
      <c r="Q682" s="138"/>
      <c r="R682" s="138"/>
      <c r="S682" s="138"/>
      <c r="T682" s="138"/>
      <c r="U682" s="138"/>
      <c r="V682" s="138"/>
      <c r="W682" s="138"/>
      <c r="X682" s="138"/>
      <c r="Y682" s="138"/>
      <c r="Z682" s="138"/>
    </row>
    <row r="683" spans="1:26" ht="15.75" customHeight="1">
      <c r="A683" s="138"/>
      <c r="B683" s="138"/>
      <c r="C683" s="138"/>
      <c r="D683" s="138"/>
      <c r="E683" s="138"/>
      <c r="F683" s="138"/>
      <c r="G683" s="138"/>
      <c r="H683" s="138"/>
      <c r="I683" s="138"/>
      <c r="J683" s="138"/>
      <c r="K683" s="138"/>
      <c r="L683" s="138"/>
      <c r="M683" s="138"/>
      <c r="N683" s="138"/>
      <c r="O683" s="138"/>
      <c r="P683" s="138"/>
      <c r="Q683" s="138"/>
      <c r="R683" s="138"/>
      <c r="S683" s="138"/>
      <c r="T683" s="138"/>
      <c r="U683" s="138"/>
      <c r="V683" s="138"/>
      <c r="W683" s="138"/>
      <c r="X683" s="138"/>
      <c r="Y683" s="138"/>
      <c r="Z683" s="138"/>
    </row>
    <row r="684" spans="1:26" ht="15.75" customHeight="1">
      <c r="A684" s="138"/>
      <c r="B684" s="138"/>
      <c r="C684" s="138"/>
      <c r="D684" s="138"/>
      <c r="E684" s="138"/>
      <c r="F684" s="138"/>
      <c r="G684" s="138"/>
      <c r="H684" s="138"/>
      <c r="I684" s="138"/>
      <c r="J684" s="138"/>
      <c r="K684" s="138"/>
      <c r="L684" s="138"/>
      <c r="M684" s="138"/>
      <c r="N684" s="138"/>
      <c r="O684" s="138"/>
      <c r="P684" s="138"/>
      <c r="Q684" s="138"/>
      <c r="R684" s="138"/>
      <c r="S684" s="138"/>
      <c r="T684" s="138"/>
      <c r="U684" s="138"/>
      <c r="V684" s="138"/>
      <c r="W684" s="138"/>
      <c r="X684" s="138"/>
      <c r="Y684" s="138"/>
      <c r="Z684" s="138"/>
    </row>
    <row r="685" spans="1:26" ht="15.75" customHeight="1">
      <c r="A685" s="138"/>
      <c r="B685" s="138"/>
      <c r="C685" s="138"/>
      <c r="D685" s="138"/>
      <c r="E685" s="138"/>
      <c r="F685" s="138"/>
      <c r="G685" s="138"/>
      <c r="H685" s="138"/>
      <c r="I685" s="138"/>
      <c r="J685" s="138"/>
      <c r="K685" s="138"/>
      <c r="L685" s="138"/>
      <c r="M685" s="138"/>
      <c r="N685" s="138"/>
      <c r="O685" s="138"/>
      <c r="P685" s="138"/>
      <c r="Q685" s="138"/>
      <c r="R685" s="138"/>
      <c r="S685" s="138"/>
      <c r="T685" s="138"/>
      <c r="U685" s="138"/>
      <c r="V685" s="138"/>
      <c r="W685" s="138"/>
      <c r="X685" s="138"/>
      <c r="Y685" s="138"/>
      <c r="Z685" s="138"/>
    </row>
    <row r="686" spans="1:26" ht="15.75" customHeight="1">
      <c r="A686" s="138"/>
      <c r="B686" s="138"/>
      <c r="C686" s="138"/>
      <c r="D686" s="138"/>
      <c r="E686" s="138"/>
      <c r="F686" s="138"/>
      <c r="G686" s="138"/>
      <c r="H686" s="138"/>
      <c r="I686" s="138"/>
      <c r="J686" s="138"/>
      <c r="K686" s="138"/>
      <c r="L686" s="138"/>
      <c r="M686" s="138"/>
      <c r="N686" s="138"/>
      <c r="O686" s="138"/>
      <c r="P686" s="138"/>
      <c r="Q686" s="138"/>
      <c r="R686" s="138"/>
      <c r="S686" s="138"/>
      <c r="T686" s="138"/>
      <c r="U686" s="138"/>
      <c r="V686" s="138"/>
      <c r="W686" s="138"/>
      <c r="X686" s="138"/>
      <c r="Y686" s="138"/>
      <c r="Z686" s="138"/>
    </row>
    <row r="687" spans="1:26" ht="15.75" customHeight="1">
      <c r="A687" s="138"/>
      <c r="B687" s="138"/>
      <c r="C687" s="138"/>
      <c r="D687" s="138"/>
      <c r="E687" s="138"/>
      <c r="F687" s="138"/>
      <c r="G687" s="138"/>
      <c r="H687" s="138"/>
      <c r="I687" s="138"/>
      <c r="J687" s="138"/>
      <c r="K687" s="138"/>
      <c r="L687" s="138"/>
      <c r="M687" s="138"/>
      <c r="N687" s="138"/>
      <c r="O687" s="138"/>
      <c r="P687" s="138"/>
      <c r="Q687" s="138"/>
      <c r="R687" s="138"/>
      <c r="S687" s="138"/>
      <c r="T687" s="138"/>
      <c r="U687" s="138"/>
      <c r="V687" s="138"/>
      <c r="W687" s="138"/>
      <c r="X687" s="138"/>
      <c r="Y687" s="138"/>
      <c r="Z687" s="138"/>
    </row>
    <row r="688" spans="1:26" ht="15.75" customHeight="1">
      <c r="A688" s="138"/>
      <c r="B688" s="138"/>
      <c r="C688" s="138"/>
      <c r="D688" s="138"/>
      <c r="E688" s="138"/>
      <c r="F688" s="138"/>
      <c r="G688" s="138"/>
      <c r="H688" s="138"/>
      <c r="I688" s="138"/>
      <c r="J688" s="138"/>
      <c r="K688" s="138"/>
      <c r="L688" s="138"/>
      <c r="M688" s="138"/>
      <c r="N688" s="138"/>
      <c r="O688" s="138"/>
      <c r="P688" s="138"/>
      <c r="Q688" s="138"/>
      <c r="R688" s="138"/>
      <c r="S688" s="138"/>
      <c r="T688" s="138"/>
      <c r="U688" s="138"/>
      <c r="V688" s="138"/>
      <c r="W688" s="138"/>
      <c r="X688" s="138"/>
      <c r="Y688" s="138"/>
      <c r="Z688" s="138"/>
    </row>
    <row r="689" spans="1:26" ht="15.75" customHeight="1">
      <c r="A689" s="138"/>
      <c r="B689" s="138"/>
      <c r="C689" s="138"/>
      <c r="D689" s="138"/>
      <c r="E689" s="138"/>
      <c r="F689" s="138"/>
      <c r="G689" s="138"/>
      <c r="H689" s="138"/>
      <c r="I689" s="138"/>
      <c r="J689" s="138"/>
      <c r="K689" s="138"/>
      <c r="L689" s="138"/>
      <c r="M689" s="138"/>
      <c r="N689" s="138"/>
      <c r="O689" s="138"/>
      <c r="P689" s="138"/>
      <c r="Q689" s="138"/>
      <c r="R689" s="138"/>
      <c r="S689" s="138"/>
      <c r="T689" s="138"/>
      <c r="U689" s="138"/>
      <c r="V689" s="138"/>
      <c r="W689" s="138"/>
      <c r="X689" s="138"/>
      <c r="Y689" s="138"/>
      <c r="Z689" s="138"/>
    </row>
    <row r="690" spans="1:26" ht="15.75" customHeight="1">
      <c r="A690" s="138"/>
      <c r="B690" s="138"/>
      <c r="C690" s="138"/>
      <c r="D690" s="138"/>
      <c r="E690" s="138"/>
      <c r="F690" s="138"/>
      <c r="G690" s="138"/>
      <c r="H690" s="138"/>
      <c r="I690" s="138"/>
      <c r="J690" s="138"/>
      <c r="K690" s="138"/>
      <c r="L690" s="138"/>
      <c r="M690" s="138"/>
      <c r="N690" s="138"/>
      <c r="O690" s="138"/>
      <c r="P690" s="138"/>
      <c r="Q690" s="138"/>
      <c r="R690" s="138"/>
      <c r="S690" s="138"/>
      <c r="T690" s="138"/>
      <c r="U690" s="138"/>
      <c r="V690" s="138"/>
      <c r="W690" s="138"/>
      <c r="X690" s="138"/>
      <c r="Y690" s="138"/>
      <c r="Z690" s="138"/>
    </row>
    <row r="691" spans="1:26" ht="15.75" customHeight="1">
      <c r="A691" s="138"/>
      <c r="B691" s="138"/>
      <c r="C691" s="138"/>
      <c r="D691" s="138"/>
      <c r="E691" s="138"/>
      <c r="F691" s="138"/>
      <c r="G691" s="138"/>
      <c r="H691" s="138"/>
      <c r="I691" s="138"/>
      <c r="J691" s="138"/>
      <c r="K691" s="138"/>
      <c r="L691" s="138"/>
      <c r="M691" s="138"/>
      <c r="N691" s="138"/>
      <c r="O691" s="138"/>
      <c r="P691" s="138"/>
      <c r="Q691" s="138"/>
      <c r="R691" s="138"/>
      <c r="S691" s="138"/>
      <c r="T691" s="138"/>
      <c r="U691" s="138"/>
      <c r="V691" s="138"/>
      <c r="W691" s="138"/>
      <c r="X691" s="138"/>
      <c r="Y691" s="138"/>
      <c r="Z691" s="138"/>
    </row>
    <row r="692" spans="1:26" ht="15.75" customHeight="1">
      <c r="A692" s="138"/>
      <c r="B692" s="138"/>
      <c r="C692" s="138"/>
      <c r="D692" s="138"/>
      <c r="E692" s="138"/>
      <c r="F692" s="138"/>
      <c r="G692" s="138"/>
      <c r="H692" s="138"/>
      <c r="I692" s="138"/>
      <c r="J692" s="138"/>
      <c r="K692" s="138"/>
      <c r="L692" s="138"/>
      <c r="M692" s="138"/>
      <c r="N692" s="138"/>
      <c r="O692" s="138"/>
      <c r="P692" s="138"/>
      <c r="Q692" s="138"/>
      <c r="R692" s="138"/>
      <c r="S692" s="138"/>
      <c r="T692" s="138"/>
      <c r="U692" s="138"/>
      <c r="V692" s="138"/>
      <c r="W692" s="138"/>
      <c r="X692" s="138"/>
      <c r="Y692" s="138"/>
      <c r="Z692" s="138"/>
    </row>
    <row r="693" spans="1:26" ht="15.75" customHeight="1">
      <c r="A693" s="138"/>
      <c r="B693" s="138"/>
      <c r="C693" s="138"/>
      <c r="D693" s="138"/>
      <c r="E693" s="138"/>
      <c r="F693" s="138"/>
      <c r="G693" s="138"/>
      <c r="H693" s="138"/>
      <c r="I693" s="138"/>
      <c r="J693" s="138"/>
      <c r="K693" s="138"/>
      <c r="L693" s="138"/>
      <c r="M693" s="138"/>
      <c r="N693" s="138"/>
      <c r="O693" s="138"/>
      <c r="P693" s="138"/>
      <c r="Q693" s="138"/>
      <c r="R693" s="138"/>
      <c r="S693" s="138"/>
      <c r="T693" s="138"/>
      <c r="U693" s="138"/>
      <c r="V693" s="138"/>
      <c r="W693" s="138"/>
      <c r="X693" s="138"/>
      <c r="Y693" s="138"/>
      <c r="Z693" s="138"/>
    </row>
    <row r="694" spans="1:26" ht="15.75" customHeight="1">
      <c r="A694" s="138"/>
      <c r="B694" s="138"/>
      <c r="C694" s="138"/>
      <c r="D694" s="138"/>
      <c r="E694" s="138"/>
      <c r="F694" s="138"/>
      <c r="G694" s="138"/>
      <c r="H694" s="138"/>
      <c r="I694" s="138"/>
      <c r="J694" s="138"/>
      <c r="K694" s="138"/>
      <c r="L694" s="138"/>
      <c r="M694" s="138"/>
      <c r="N694" s="138"/>
      <c r="O694" s="138"/>
      <c r="P694" s="138"/>
      <c r="Q694" s="138"/>
      <c r="R694" s="138"/>
      <c r="S694" s="138"/>
      <c r="T694" s="138"/>
      <c r="U694" s="138"/>
      <c r="V694" s="138"/>
      <c r="W694" s="138"/>
      <c r="X694" s="138"/>
      <c r="Y694" s="138"/>
      <c r="Z694" s="138"/>
    </row>
    <row r="695" spans="1:26" ht="15.75" customHeight="1">
      <c r="A695" s="138"/>
      <c r="B695" s="138"/>
      <c r="C695" s="138"/>
      <c r="D695" s="138"/>
      <c r="E695" s="138"/>
      <c r="F695" s="138"/>
      <c r="G695" s="138"/>
      <c r="H695" s="138"/>
      <c r="I695" s="138"/>
      <c r="J695" s="138"/>
      <c r="K695" s="138"/>
      <c r="L695" s="138"/>
      <c r="M695" s="138"/>
      <c r="N695" s="138"/>
      <c r="O695" s="138"/>
      <c r="P695" s="138"/>
      <c r="Q695" s="138"/>
      <c r="R695" s="138"/>
      <c r="S695" s="138"/>
      <c r="T695" s="138"/>
      <c r="U695" s="138"/>
      <c r="V695" s="138"/>
      <c r="W695" s="138"/>
      <c r="X695" s="138"/>
      <c r="Y695" s="138"/>
      <c r="Z695" s="138"/>
    </row>
    <row r="696" spans="1:26" ht="15.75" customHeight="1">
      <c r="A696" s="138"/>
      <c r="B696" s="138"/>
      <c r="C696" s="138"/>
      <c r="D696" s="138"/>
      <c r="E696" s="138"/>
      <c r="F696" s="138"/>
      <c r="G696" s="138"/>
      <c r="H696" s="138"/>
      <c r="I696" s="138"/>
      <c r="J696" s="138"/>
      <c r="K696" s="138"/>
      <c r="L696" s="138"/>
      <c r="M696" s="138"/>
      <c r="N696" s="138"/>
      <c r="O696" s="138"/>
      <c r="P696" s="138"/>
      <c r="Q696" s="138"/>
      <c r="R696" s="138"/>
      <c r="S696" s="138"/>
      <c r="T696" s="138"/>
      <c r="U696" s="138"/>
      <c r="V696" s="138"/>
      <c r="W696" s="138"/>
      <c r="X696" s="138"/>
      <c r="Y696" s="138"/>
      <c r="Z696" s="138"/>
    </row>
    <row r="697" spans="1:26" ht="15.75" customHeight="1">
      <c r="A697" s="138"/>
      <c r="B697" s="138"/>
      <c r="C697" s="138"/>
      <c r="D697" s="138"/>
      <c r="E697" s="138"/>
      <c r="F697" s="138"/>
      <c r="G697" s="138"/>
      <c r="H697" s="138"/>
      <c r="I697" s="138"/>
      <c r="J697" s="138"/>
      <c r="K697" s="138"/>
      <c r="L697" s="138"/>
      <c r="M697" s="138"/>
      <c r="N697" s="138"/>
      <c r="O697" s="138"/>
      <c r="P697" s="138"/>
      <c r="Q697" s="138"/>
      <c r="R697" s="138"/>
      <c r="S697" s="138"/>
      <c r="T697" s="138"/>
      <c r="U697" s="138"/>
      <c r="V697" s="138"/>
      <c r="W697" s="138"/>
      <c r="X697" s="138"/>
      <c r="Y697" s="138"/>
      <c r="Z697" s="138"/>
    </row>
    <row r="698" spans="1:26" ht="15.75" customHeight="1">
      <c r="A698" s="138"/>
      <c r="B698" s="138"/>
      <c r="C698" s="138"/>
      <c r="D698" s="138"/>
      <c r="E698" s="138"/>
      <c r="F698" s="138"/>
      <c r="G698" s="138"/>
      <c r="H698" s="138"/>
      <c r="I698" s="138"/>
      <c r="J698" s="138"/>
      <c r="K698" s="138"/>
      <c r="L698" s="138"/>
      <c r="M698" s="138"/>
      <c r="N698" s="138"/>
      <c r="O698" s="138"/>
      <c r="P698" s="138"/>
      <c r="Q698" s="138"/>
      <c r="R698" s="138"/>
      <c r="S698" s="138"/>
      <c r="T698" s="138"/>
      <c r="U698" s="138"/>
      <c r="V698" s="138"/>
      <c r="W698" s="138"/>
      <c r="X698" s="138"/>
      <c r="Y698" s="138"/>
      <c r="Z698" s="138"/>
    </row>
    <row r="699" spans="1:26" ht="15.75" customHeight="1">
      <c r="A699" s="138"/>
      <c r="B699" s="138"/>
      <c r="C699" s="138"/>
      <c r="D699" s="138"/>
      <c r="E699" s="138"/>
      <c r="F699" s="138"/>
      <c r="G699" s="138"/>
      <c r="H699" s="138"/>
      <c r="I699" s="138"/>
      <c r="J699" s="138"/>
      <c r="K699" s="138"/>
      <c r="L699" s="138"/>
      <c r="M699" s="138"/>
      <c r="N699" s="138"/>
      <c r="O699" s="138"/>
      <c r="P699" s="138"/>
      <c r="Q699" s="138"/>
      <c r="R699" s="138"/>
      <c r="S699" s="138"/>
      <c r="T699" s="138"/>
      <c r="U699" s="138"/>
      <c r="V699" s="138"/>
      <c r="W699" s="138"/>
      <c r="X699" s="138"/>
      <c r="Y699" s="138"/>
      <c r="Z699" s="138"/>
    </row>
    <row r="700" spans="1:26" ht="15.75" customHeight="1">
      <c r="A700" s="138"/>
      <c r="B700" s="138"/>
      <c r="C700" s="138"/>
      <c r="D700" s="138"/>
      <c r="E700" s="138"/>
      <c r="F700" s="138"/>
      <c r="G700" s="138"/>
      <c r="H700" s="138"/>
      <c r="I700" s="138"/>
      <c r="J700" s="138"/>
      <c r="K700" s="138"/>
      <c r="L700" s="138"/>
      <c r="M700" s="138"/>
      <c r="N700" s="138"/>
      <c r="O700" s="138"/>
      <c r="P700" s="138"/>
      <c r="Q700" s="138"/>
      <c r="R700" s="138"/>
      <c r="S700" s="138"/>
      <c r="T700" s="138"/>
      <c r="U700" s="138"/>
      <c r="V700" s="138"/>
      <c r="W700" s="138"/>
      <c r="X700" s="138"/>
      <c r="Y700" s="138"/>
      <c r="Z700" s="138"/>
    </row>
    <row r="701" spans="1:26" ht="15.75" customHeight="1">
      <c r="A701" s="138"/>
      <c r="B701" s="138"/>
      <c r="C701" s="138"/>
      <c r="D701" s="138"/>
      <c r="E701" s="138"/>
      <c r="F701" s="138"/>
      <c r="G701" s="138"/>
      <c r="H701" s="138"/>
      <c r="I701" s="138"/>
      <c r="J701" s="138"/>
      <c r="K701" s="138"/>
      <c r="L701" s="138"/>
      <c r="M701" s="138"/>
      <c r="N701" s="138"/>
      <c r="O701" s="138"/>
      <c r="P701" s="138"/>
      <c r="Q701" s="138"/>
      <c r="R701" s="138"/>
      <c r="S701" s="138"/>
      <c r="T701" s="138"/>
      <c r="U701" s="138"/>
      <c r="V701" s="138"/>
      <c r="W701" s="138"/>
      <c r="X701" s="138"/>
      <c r="Y701" s="138"/>
      <c r="Z701" s="138"/>
    </row>
    <row r="702" spans="1:26" ht="15.75" customHeight="1">
      <c r="A702" s="138"/>
      <c r="B702" s="138"/>
      <c r="C702" s="138"/>
      <c r="D702" s="138"/>
      <c r="E702" s="138"/>
      <c r="F702" s="138"/>
      <c r="G702" s="138"/>
      <c r="H702" s="138"/>
      <c r="I702" s="138"/>
      <c r="J702" s="138"/>
      <c r="K702" s="138"/>
      <c r="L702" s="138"/>
      <c r="M702" s="138"/>
      <c r="N702" s="138"/>
      <c r="O702" s="138"/>
      <c r="P702" s="138"/>
      <c r="Q702" s="138"/>
      <c r="R702" s="138"/>
      <c r="S702" s="138"/>
      <c r="T702" s="138"/>
      <c r="U702" s="138"/>
      <c r="V702" s="138"/>
      <c r="W702" s="138"/>
      <c r="X702" s="138"/>
      <c r="Y702" s="138"/>
      <c r="Z702" s="138"/>
    </row>
    <row r="703" spans="1:26" ht="15.75" customHeight="1">
      <c r="A703" s="138"/>
      <c r="B703" s="138"/>
      <c r="C703" s="138"/>
      <c r="D703" s="138"/>
      <c r="E703" s="138"/>
      <c r="F703" s="138"/>
      <c r="G703" s="138"/>
      <c r="H703" s="138"/>
      <c r="I703" s="138"/>
      <c r="J703" s="138"/>
      <c r="K703" s="138"/>
      <c r="L703" s="138"/>
      <c r="M703" s="138"/>
      <c r="N703" s="138"/>
      <c r="O703" s="138"/>
      <c r="P703" s="138"/>
      <c r="Q703" s="138"/>
      <c r="R703" s="138"/>
      <c r="S703" s="138"/>
      <c r="T703" s="138"/>
      <c r="U703" s="138"/>
      <c r="V703" s="138"/>
      <c r="W703" s="138"/>
      <c r="X703" s="138"/>
      <c r="Y703" s="138"/>
      <c r="Z703" s="138"/>
    </row>
    <row r="704" spans="1:26" ht="15.75" customHeight="1">
      <c r="A704" s="138"/>
      <c r="B704" s="138"/>
      <c r="C704" s="138"/>
      <c r="D704" s="138"/>
      <c r="E704" s="138"/>
      <c r="F704" s="138"/>
      <c r="G704" s="138"/>
      <c r="H704" s="138"/>
      <c r="I704" s="138"/>
      <c r="J704" s="138"/>
      <c r="K704" s="138"/>
      <c r="L704" s="138"/>
      <c r="M704" s="138"/>
      <c r="N704" s="138"/>
      <c r="O704" s="138"/>
      <c r="P704" s="138"/>
      <c r="Q704" s="138"/>
      <c r="R704" s="138"/>
      <c r="S704" s="138"/>
      <c r="T704" s="138"/>
      <c r="U704" s="138"/>
      <c r="V704" s="138"/>
      <c r="W704" s="138"/>
      <c r="X704" s="138"/>
      <c r="Y704" s="138"/>
      <c r="Z704" s="138"/>
    </row>
    <row r="705" spans="1:26" ht="15.75" customHeight="1">
      <c r="A705" s="138"/>
      <c r="B705" s="138"/>
      <c r="C705" s="138"/>
      <c r="D705" s="138"/>
      <c r="E705" s="138"/>
      <c r="F705" s="138"/>
      <c r="G705" s="138"/>
      <c r="H705" s="138"/>
      <c r="I705" s="138"/>
      <c r="J705" s="138"/>
      <c r="K705" s="138"/>
      <c r="L705" s="138"/>
      <c r="M705" s="138"/>
      <c r="N705" s="138"/>
      <c r="O705" s="138"/>
      <c r="P705" s="138"/>
      <c r="Q705" s="138"/>
      <c r="R705" s="138"/>
      <c r="S705" s="138"/>
      <c r="T705" s="138"/>
      <c r="U705" s="138"/>
      <c r="V705" s="138"/>
      <c r="W705" s="138"/>
      <c r="X705" s="138"/>
      <c r="Y705" s="138"/>
      <c r="Z705" s="138"/>
    </row>
    <row r="706" spans="1:26" ht="15.75" customHeight="1">
      <c r="A706" s="138"/>
      <c r="B706" s="138"/>
      <c r="C706" s="138"/>
      <c r="D706" s="138"/>
      <c r="E706" s="138"/>
      <c r="F706" s="138"/>
      <c r="G706" s="138"/>
      <c r="H706" s="138"/>
      <c r="I706" s="138"/>
      <c r="J706" s="138"/>
      <c r="K706" s="138"/>
      <c r="L706" s="138"/>
      <c r="M706" s="138"/>
      <c r="N706" s="138"/>
      <c r="O706" s="138"/>
      <c r="P706" s="138"/>
      <c r="Q706" s="138"/>
      <c r="R706" s="138"/>
      <c r="S706" s="138"/>
      <c r="T706" s="138"/>
      <c r="U706" s="138"/>
      <c r="V706" s="138"/>
      <c r="W706" s="138"/>
      <c r="X706" s="138"/>
      <c r="Y706" s="138"/>
      <c r="Z706" s="138"/>
    </row>
    <row r="707" spans="1:26" ht="15.75" customHeight="1">
      <c r="A707" s="138"/>
      <c r="B707" s="138"/>
      <c r="C707" s="138"/>
      <c r="D707" s="138"/>
      <c r="E707" s="138"/>
      <c r="F707" s="138"/>
      <c r="G707" s="138"/>
      <c r="H707" s="138"/>
      <c r="I707" s="138"/>
      <c r="J707" s="138"/>
      <c r="K707" s="138"/>
      <c r="L707" s="138"/>
      <c r="M707" s="138"/>
      <c r="N707" s="138"/>
      <c r="O707" s="138"/>
      <c r="P707" s="138"/>
      <c r="Q707" s="138"/>
      <c r="R707" s="138"/>
      <c r="S707" s="138"/>
      <c r="T707" s="138"/>
      <c r="U707" s="138"/>
      <c r="V707" s="138"/>
      <c r="W707" s="138"/>
      <c r="X707" s="138"/>
      <c r="Y707" s="138"/>
      <c r="Z707" s="138"/>
    </row>
    <row r="708" spans="1:26" ht="15.75" customHeight="1">
      <c r="A708" s="138"/>
      <c r="B708" s="138"/>
      <c r="C708" s="138"/>
      <c r="D708" s="138"/>
      <c r="E708" s="138"/>
      <c r="F708" s="138"/>
      <c r="G708" s="138"/>
      <c r="H708" s="138"/>
      <c r="I708" s="138"/>
      <c r="J708" s="138"/>
      <c r="K708" s="138"/>
      <c r="L708" s="138"/>
      <c r="M708" s="138"/>
      <c r="N708" s="138"/>
      <c r="O708" s="138"/>
      <c r="P708" s="138"/>
      <c r="Q708" s="138"/>
      <c r="R708" s="138"/>
      <c r="S708" s="138"/>
      <c r="T708" s="138"/>
      <c r="U708" s="138"/>
      <c r="V708" s="138"/>
      <c r="W708" s="138"/>
      <c r="X708" s="138"/>
      <c r="Y708" s="138"/>
      <c r="Z708" s="138"/>
    </row>
    <row r="709" spans="1:26" ht="15.75" customHeight="1">
      <c r="A709" s="138"/>
      <c r="B709" s="138"/>
      <c r="C709" s="138"/>
      <c r="D709" s="138"/>
      <c r="E709" s="138"/>
      <c r="F709" s="138"/>
      <c r="G709" s="138"/>
      <c r="H709" s="138"/>
      <c r="I709" s="138"/>
      <c r="J709" s="138"/>
      <c r="K709" s="138"/>
      <c r="L709" s="138"/>
      <c r="M709" s="138"/>
      <c r="N709" s="138"/>
      <c r="O709" s="138"/>
      <c r="P709" s="138"/>
      <c r="Q709" s="138"/>
      <c r="R709" s="138"/>
      <c r="S709" s="138"/>
      <c r="T709" s="138"/>
      <c r="U709" s="138"/>
      <c r="V709" s="138"/>
      <c r="W709" s="138"/>
      <c r="X709" s="138"/>
      <c r="Y709" s="138"/>
      <c r="Z709" s="138"/>
    </row>
    <row r="710" spans="1:26" ht="15.75" customHeight="1">
      <c r="A710" s="138"/>
      <c r="B710" s="138"/>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8"/>
      <c r="Z710" s="138"/>
    </row>
    <row r="711" spans="1:26" ht="15.75" customHeight="1">
      <c r="A711" s="138"/>
      <c r="B711" s="138"/>
      <c r="C711" s="138"/>
      <c r="D711" s="138"/>
      <c r="E711" s="138"/>
      <c r="F711" s="138"/>
      <c r="G711" s="138"/>
      <c r="H711" s="138"/>
      <c r="I711" s="138"/>
      <c r="J711" s="138"/>
      <c r="K711" s="138"/>
      <c r="L711" s="138"/>
      <c r="M711" s="138"/>
      <c r="N711" s="138"/>
      <c r="O711" s="138"/>
      <c r="P711" s="138"/>
      <c r="Q711" s="138"/>
      <c r="R711" s="138"/>
      <c r="S711" s="138"/>
      <c r="T711" s="138"/>
      <c r="U711" s="138"/>
      <c r="V711" s="138"/>
      <c r="W711" s="138"/>
      <c r="X711" s="138"/>
      <c r="Y711" s="138"/>
      <c r="Z711" s="138"/>
    </row>
    <row r="712" spans="1:26" ht="15.75" customHeight="1">
      <c r="A712" s="138"/>
      <c r="B712" s="138"/>
      <c r="C712" s="138"/>
      <c r="D712" s="138"/>
      <c r="E712" s="138"/>
      <c r="F712" s="138"/>
      <c r="G712" s="138"/>
      <c r="H712" s="138"/>
      <c r="I712" s="138"/>
      <c r="J712" s="138"/>
      <c r="K712" s="138"/>
      <c r="L712" s="138"/>
      <c r="M712" s="138"/>
      <c r="N712" s="138"/>
      <c r="O712" s="138"/>
      <c r="P712" s="138"/>
      <c r="Q712" s="138"/>
      <c r="R712" s="138"/>
      <c r="S712" s="138"/>
      <c r="T712" s="138"/>
      <c r="U712" s="138"/>
      <c r="V712" s="138"/>
      <c r="W712" s="138"/>
      <c r="X712" s="138"/>
      <c r="Y712" s="138"/>
      <c r="Z712" s="138"/>
    </row>
    <row r="713" spans="1:26" ht="15.75" customHeight="1">
      <c r="A713" s="138"/>
      <c r="B713" s="138"/>
      <c r="C713" s="138"/>
      <c r="D713" s="138"/>
      <c r="E713" s="138"/>
      <c r="F713" s="138"/>
      <c r="G713" s="138"/>
      <c r="H713" s="138"/>
      <c r="I713" s="138"/>
      <c r="J713" s="138"/>
      <c r="K713" s="138"/>
      <c r="L713" s="138"/>
      <c r="M713" s="138"/>
      <c r="N713" s="138"/>
      <c r="O713" s="138"/>
      <c r="P713" s="138"/>
      <c r="Q713" s="138"/>
      <c r="R713" s="138"/>
      <c r="S713" s="138"/>
      <c r="T713" s="138"/>
      <c r="U713" s="138"/>
      <c r="V713" s="138"/>
      <c r="W713" s="138"/>
      <c r="X713" s="138"/>
      <c r="Y713" s="138"/>
      <c r="Z713" s="138"/>
    </row>
    <row r="714" spans="1:26" ht="15.75" customHeight="1">
      <c r="A714" s="138"/>
      <c r="B714" s="138"/>
      <c r="C714" s="138"/>
      <c r="D714" s="138"/>
      <c r="E714" s="138"/>
      <c r="F714" s="138"/>
      <c r="G714" s="138"/>
      <c r="H714" s="138"/>
      <c r="I714" s="138"/>
      <c r="J714" s="138"/>
      <c r="K714" s="138"/>
      <c r="L714" s="138"/>
      <c r="M714" s="138"/>
      <c r="N714" s="138"/>
      <c r="O714" s="138"/>
      <c r="P714" s="138"/>
      <c r="Q714" s="138"/>
      <c r="R714" s="138"/>
      <c r="S714" s="138"/>
      <c r="T714" s="138"/>
      <c r="U714" s="138"/>
      <c r="V714" s="138"/>
      <c r="W714" s="138"/>
      <c r="X714" s="138"/>
      <c r="Y714" s="138"/>
      <c r="Z714" s="138"/>
    </row>
    <row r="715" spans="1:26" ht="15.75" customHeight="1">
      <c r="A715" s="138"/>
      <c r="B715" s="138"/>
      <c r="C715" s="138"/>
      <c r="D715" s="138"/>
      <c r="E715" s="138"/>
      <c r="F715" s="138"/>
      <c r="G715" s="138"/>
      <c r="H715" s="138"/>
      <c r="I715" s="138"/>
      <c r="J715" s="138"/>
      <c r="K715" s="138"/>
      <c r="L715" s="138"/>
      <c r="M715" s="138"/>
      <c r="N715" s="138"/>
      <c r="O715" s="138"/>
      <c r="P715" s="138"/>
      <c r="Q715" s="138"/>
      <c r="R715" s="138"/>
      <c r="S715" s="138"/>
      <c r="T715" s="138"/>
      <c r="U715" s="138"/>
      <c r="V715" s="138"/>
      <c r="W715" s="138"/>
      <c r="X715" s="138"/>
      <c r="Y715" s="138"/>
      <c r="Z715" s="138"/>
    </row>
    <row r="716" spans="1:26" ht="15.75" customHeight="1">
      <c r="A716" s="138"/>
      <c r="B716" s="138"/>
      <c r="C716" s="138"/>
      <c r="D716" s="138"/>
      <c r="E716" s="138"/>
      <c r="F716" s="138"/>
      <c r="G716" s="138"/>
      <c r="H716" s="138"/>
      <c r="I716" s="138"/>
      <c r="J716" s="138"/>
      <c r="K716" s="138"/>
      <c r="L716" s="138"/>
      <c r="M716" s="138"/>
      <c r="N716" s="138"/>
      <c r="O716" s="138"/>
      <c r="P716" s="138"/>
      <c r="Q716" s="138"/>
      <c r="R716" s="138"/>
      <c r="S716" s="138"/>
      <c r="T716" s="138"/>
      <c r="U716" s="138"/>
      <c r="V716" s="138"/>
      <c r="W716" s="138"/>
      <c r="X716" s="138"/>
      <c r="Y716" s="138"/>
      <c r="Z716" s="138"/>
    </row>
    <row r="717" spans="1:26" ht="15.75" customHeight="1">
      <c r="A717" s="138"/>
      <c r="B717" s="138"/>
      <c r="C717" s="138"/>
      <c r="D717" s="138"/>
      <c r="E717" s="138"/>
      <c r="F717" s="138"/>
      <c r="G717" s="138"/>
      <c r="H717" s="138"/>
      <c r="I717" s="138"/>
      <c r="J717" s="138"/>
      <c r="K717" s="138"/>
      <c r="L717" s="138"/>
      <c r="M717" s="138"/>
      <c r="N717" s="138"/>
      <c r="O717" s="138"/>
      <c r="P717" s="138"/>
      <c r="Q717" s="138"/>
      <c r="R717" s="138"/>
      <c r="S717" s="138"/>
      <c r="T717" s="138"/>
      <c r="U717" s="138"/>
      <c r="V717" s="138"/>
      <c r="W717" s="138"/>
      <c r="X717" s="138"/>
      <c r="Y717" s="138"/>
      <c r="Z717" s="138"/>
    </row>
    <row r="718" spans="1:26" ht="15.75" customHeight="1">
      <c r="A718" s="138"/>
      <c r="B718" s="138"/>
      <c r="C718" s="138"/>
      <c r="D718" s="138"/>
      <c r="E718" s="138"/>
      <c r="F718" s="138"/>
      <c r="G718" s="138"/>
      <c r="H718" s="138"/>
      <c r="I718" s="138"/>
      <c r="J718" s="138"/>
      <c r="K718" s="138"/>
      <c r="L718" s="138"/>
      <c r="M718" s="138"/>
      <c r="N718" s="138"/>
      <c r="O718" s="138"/>
      <c r="P718" s="138"/>
      <c r="Q718" s="138"/>
      <c r="R718" s="138"/>
      <c r="S718" s="138"/>
      <c r="T718" s="138"/>
      <c r="U718" s="138"/>
      <c r="V718" s="138"/>
      <c r="W718" s="138"/>
      <c r="X718" s="138"/>
      <c r="Y718" s="138"/>
      <c r="Z718" s="138"/>
    </row>
    <row r="719" spans="1:26" ht="15.75" customHeight="1">
      <c r="A719" s="138"/>
      <c r="B719" s="138"/>
      <c r="C719" s="138"/>
      <c r="D719" s="138"/>
      <c r="E719" s="138"/>
      <c r="F719" s="138"/>
      <c r="G719" s="138"/>
      <c r="H719" s="138"/>
      <c r="I719" s="138"/>
      <c r="J719" s="138"/>
      <c r="K719" s="138"/>
      <c r="L719" s="138"/>
      <c r="M719" s="138"/>
      <c r="N719" s="138"/>
      <c r="O719" s="138"/>
      <c r="P719" s="138"/>
      <c r="Q719" s="138"/>
      <c r="R719" s="138"/>
      <c r="S719" s="138"/>
      <c r="T719" s="138"/>
      <c r="U719" s="138"/>
      <c r="V719" s="138"/>
      <c r="W719" s="138"/>
      <c r="X719" s="138"/>
      <c r="Y719" s="138"/>
      <c r="Z719" s="138"/>
    </row>
    <row r="720" spans="1:26" ht="15.75" customHeight="1">
      <c r="A720" s="138"/>
      <c r="B720" s="138"/>
      <c r="C720" s="138"/>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38"/>
      <c r="Z720" s="138"/>
    </row>
    <row r="721" spans="1:26" ht="15.75" customHeight="1">
      <c r="A721" s="138"/>
      <c r="B721" s="138"/>
      <c r="C721" s="138"/>
      <c r="D721" s="138"/>
      <c r="E721" s="138"/>
      <c r="F721" s="138"/>
      <c r="G721" s="138"/>
      <c r="H721" s="138"/>
      <c r="I721" s="138"/>
      <c r="J721" s="138"/>
      <c r="K721" s="138"/>
      <c r="L721" s="138"/>
      <c r="M721" s="138"/>
      <c r="N721" s="138"/>
      <c r="O721" s="138"/>
      <c r="P721" s="138"/>
      <c r="Q721" s="138"/>
      <c r="R721" s="138"/>
      <c r="S721" s="138"/>
      <c r="T721" s="138"/>
      <c r="U721" s="138"/>
      <c r="V721" s="138"/>
      <c r="W721" s="138"/>
      <c r="X721" s="138"/>
      <c r="Y721" s="138"/>
      <c r="Z721" s="138"/>
    </row>
    <row r="722" spans="1:26" ht="15.75" customHeight="1">
      <c r="A722" s="138"/>
      <c r="B722" s="138"/>
      <c r="C722" s="138"/>
      <c r="D722" s="138"/>
      <c r="E722" s="138"/>
      <c r="F722" s="138"/>
      <c r="G722" s="138"/>
      <c r="H722" s="138"/>
      <c r="I722" s="138"/>
      <c r="J722" s="138"/>
      <c r="K722" s="138"/>
      <c r="L722" s="138"/>
      <c r="M722" s="138"/>
      <c r="N722" s="138"/>
      <c r="O722" s="138"/>
      <c r="P722" s="138"/>
      <c r="Q722" s="138"/>
      <c r="R722" s="138"/>
      <c r="S722" s="138"/>
      <c r="T722" s="138"/>
      <c r="U722" s="138"/>
      <c r="V722" s="138"/>
      <c r="W722" s="138"/>
      <c r="X722" s="138"/>
      <c r="Y722" s="138"/>
      <c r="Z722" s="138"/>
    </row>
    <row r="723" spans="1:26" ht="15.75" customHeight="1">
      <c r="A723" s="138"/>
      <c r="B723" s="138"/>
      <c r="C723" s="138"/>
      <c r="D723" s="138"/>
      <c r="E723" s="138"/>
      <c r="F723" s="138"/>
      <c r="G723" s="138"/>
      <c r="H723" s="138"/>
      <c r="I723" s="138"/>
      <c r="J723" s="138"/>
      <c r="K723" s="138"/>
      <c r="L723" s="138"/>
      <c r="M723" s="138"/>
      <c r="N723" s="138"/>
      <c r="O723" s="138"/>
      <c r="P723" s="138"/>
      <c r="Q723" s="138"/>
      <c r="R723" s="138"/>
      <c r="S723" s="138"/>
      <c r="T723" s="138"/>
      <c r="U723" s="138"/>
      <c r="V723" s="138"/>
      <c r="W723" s="138"/>
      <c r="X723" s="138"/>
      <c r="Y723" s="138"/>
      <c r="Z723" s="138"/>
    </row>
    <row r="724" spans="1:26" ht="15.75" customHeight="1">
      <c r="A724" s="138"/>
      <c r="B724" s="138"/>
      <c r="C724" s="138"/>
      <c r="D724" s="138"/>
      <c r="E724" s="138"/>
      <c r="F724" s="138"/>
      <c r="G724" s="138"/>
      <c r="H724" s="138"/>
      <c r="I724" s="138"/>
      <c r="J724" s="138"/>
      <c r="K724" s="138"/>
      <c r="L724" s="138"/>
      <c r="M724" s="138"/>
      <c r="N724" s="138"/>
      <c r="O724" s="138"/>
      <c r="P724" s="138"/>
      <c r="Q724" s="138"/>
      <c r="R724" s="138"/>
      <c r="S724" s="138"/>
      <c r="T724" s="138"/>
      <c r="U724" s="138"/>
      <c r="V724" s="138"/>
      <c r="W724" s="138"/>
      <c r="X724" s="138"/>
      <c r="Y724" s="138"/>
      <c r="Z724" s="138"/>
    </row>
    <row r="725" spans="1:26" ht="15.75" customHeight="1">
      <c r="A725" s="138"/>
      <c r="B725" s="138"/>
      <c r="C725" s="138"/>
      <c r="D725" s="138"/>
      <c r="E725" s="138"/>
      <c r="F725" s="138"/>
      <c r="G725" s="138"/>
      <c r="H725" s="138"/>
      <c r="I725" s="138"/>
      <c r="J725" s="138"/>
      <c r="K725" s="138"/>
      <c r="L725" s="138"/>
      <c r="M725" s="138"/>
      <c r="N725" s="138"/>
      <c r="O725" s="138"/>
      <c r="P725" s="138"/>
      <c r="Q725" s="138"/>
      <c r="R725" s="138"/>
      <c r="S725" s="138"/>
      <c r="T725" s="138"/>
      <c r="U725" s="138"/>
      <c r="V725" s="138"/>
      <c r="W725" s="138"/>
      <c r="X725" s="138"/>
      <c r="Y725" s="138"/>
      <c r="Z725" s="138"/>
    </row>
    <row r="726" spans="1:26" ht="15.75" customHeight="1">
      <c r="A726" s="138"/>
      <c r="B726" s="138"/>
      <c r="C726" s="138"/>
      <c r="D726" s="138"/>
      <c r="E726" s="138"/>
      <c r="F726" s="138"/>
      <c r="G726" s="138"/>
      <c r="H726" s="138"/>
      <c r="I726" s="138"/>
      <c r="J726" s="138"/>
      <c r="K726" s="138"/>
      <c r="L726" s="138"/>
      <c r="M726" s="138"/>
      <c r="N726" s="138"/>
      <c r="O726" s="138"/>
      <c r="P726" s="138"/>
      <c r="Q726" s="138"/>
      <c r="R726" s="138"/>
      <c r="S726" s="138"/>
      <c r="T726" s="138"/>
      <c r="U726" s="138"/>
      <c r="V726" s="138"/>
      <c r="W726" s="138"/>
      <c r="X726" s="138"/>
      <c r="Y726" s="138"/>
      <c r="Z726" s="138"/>
    </row>
    <row r="727" spans="1:26" ht="15.75" customHeight="1">
      <c r="A727" s="138"/>
      <c r="B727" s="138"/>
      <c r="C727" s="138"/>
      <c r="D727" s="138"/>
      <c r="E727" s="138"/>
      <c r="F727" s="138"/>
      <c r="G727" s="138"/>
      <c r="H727" s="138"/>
      <c r="I727" s="138"/>
      <c r="J727" s="138"/>
      <c r="K727" s="138"/>
      <c r="L727" s="138"/>
      <c r="M727" s="138"/>
      <c r="N727" s="138"/>
      <c r="O727" s="138"/>
      <c r="P727" s="138"/>
      <c r="Q727" s="138"/>
      <c r="R727" s="138"/>
      <c r="S727" s="138"/>
      <c r="T727" s="138"/>
      <c r="U727" s="138"/>
      <c r="V727" s="138"/>
      <c r="W727" s="138"/>
      <c r="X727" s="138"/>
      <c r="Y727" s="138"/>
      <c r="Z727" s="138"/>
    </row>
    <row r="728" spans="1:26" ht="15.75" customHeight="1">
      <c r="A728" s="138"/>
      <c r="B728" s="138"/>
      <c r="C728" s="138"/>
      <c r="D728" s="138"/>
      <c r="E728" s="138"/>
      <c r="F728" s="138"/>
      <c r="G728" s="138"/>
      <c r="H728" s="138"/>
      <c r="I728" s="138"/>
      <c r="J728" s="138"/>
      <c r="K728" s="138"/>
      <c r="L728" s="138"/>
      <c r="M728" s="138"/>
      <c r="N728" s="138"/>
      <c r="O728" s="138"/>
      <c r="P728" s="138"/>
      <c r="Q728" s="138"/>
      <c r="R728" s="138"/>
      <c r="S728" s="138"/>
      <c r="T728" s="138"/>
      <c r="U728" s="138"/>
      <c r="V728" s="138"/>
      <c r="W728" s="138"/>
      <c r="X728" s="138"/>
      <c r="Y728" s="138"/>
      <c r="Z728" s="138"/>
    </row>
    <row r="729" spans="1:26" ht="15.75" customHeight="1">
      <c r="A729" s="138"/>
      <c r="B729" s="138"/>
      <c r="C729" s="138"/>
      <c r="D729" s="138"/>
      <c r="E729" s="138"/>
      <c r="F729" s="138"/>
      <c r="G729" s="138"/>
      <c r="H729" s="138"/>
      <c r="I729" s="138"/>
      <c r="J729" s="138"/>
      <c r="K729" s="138"/>
      <c r="L729" s="138"/>
      <c r="M729" s="138"/>
      <c r="N729" s="138"/>
      <c r="O729" s="138"/>
      <c r="P729" s="138"/>
      <c r="Q729" s="138"/>
      <c r="R729" s="138"/>
      <c r="S729" s="138"/>
      <c r="T729" s="138"/>
      <c r="U729" s="138"/>
      <c r="V729" s="138"/>
      <c r="W729" s="138"/>
      <c r="X729" s="138"/>
      <c r="Y729" s="138"/>
      <c r="Z729" s="138"/>
    </row>
    <row r="730" spans="1:26" ht="15.75" customHeight="1">
      <c r="A730" s="138"/>
      <c r="B730" s="138"/>
      <c r="C730" s="138"/>
      <c r="D730" s="138"/>
      <c r="E730" s="138"/>
      <c r="F730" s="138"/>
      <c r="G730" s="138"/>
      <c r="H730" s="138"/>
      <c r="I730" s="138"/>
      <c r="J730" s="138"/>
      <c r="K730" s="138"/>
      <c r="L730" s="138"/>
      <c r="M730" s="138"/>
      <c r="N730" s="138"/>
      <c r="O730" s="138"/>
      <c r="P730" s="138"/>
      <c r="Q730" s="138"/>
      <c r="R730" s="138"/>
      <c r="S730" s="138"/>
      <c r="T730" s="138"/>
      <c r="U730" s="138"/>
      <c r="V730" s="138"/>
      <c r="W730" s="138"/>
      <c r="X730" s="138"/>
      <c r="Y730" s="138"/>
      <c r="Z730" s="138"/>
    </row>
    <row r="731" spans="1:26" ht="15.75" customHeight="1">
      <c r="A731" s="138"/>
      <c r="B731" s="138"/>
      <c r="C731" s="138"/>
      <c r="D731" s="138"/>
      <c r="E731" s="138"/>
      <c r="F731" s="138"/>
      <c r="G731" s="138"/>
      <c r="H731" s="138"/>
      <c r="I731" s="138"/>
      <c r="J731" s="138"/>
      <c r="K731" s="138"/>
      <c r="L731" s="138"/>
      <c r="M731" s="138"/>
      <c r="N731" s="138"/>
      <c r="O731" s="138"/>
      <c r="P731" s="138"/>
      <c r="Q731" s="138"/>
      <c r="R731" s="138"/>
      <c r="S731" s="138"/>
      <c r="T731" s="138"/>
      <c r="U731" s="138"/>
      <c r="V731" s="138"/>
      <c r="W731" s="138"/>
      <c r="X731" s="138"/>
      <c r="Y731" s="138"/>
      <c r="Z731" s="138"/>
    </row>
    <row r="732" spans="1:26" ht="15.75" customHeight="1">
      <c r="A732" s="138"/>
      <c r="B732" s="138"/>
      <c r="C732" s="138"/>
      <c r="D732" s="138"/>
      <c r="E732" s="138"/>
      <c r="F732" s="138"/>
      <c r="G732" s="138"/>
      <c r="H732" s="138"/>
      <c r="I732" s="138"/>
      <c r="J732" s="138"/>
      <c r="K732" s="138"/>
      <c r="L732" s="138"/>
      <c r="M732" s="138"/>
      <c r="N732" s="138"/>
      <c r="O732" s="138"/>
      <c r="P732" s="138"/>
      <c r="Q732" s="138"/>
      <c r="R732" s="138"/>
      <c r="S732" s="138"/>
      <c r="T732" s="138"/>
      <c r="U732" s="138"/>
      <c r="V732" s="138"/>
      <c r="W732" s="138"/>
      <c r="X732" s="138"/>
      <c r="Y732" s="138"/>
      <c r="Z732" s="138"/>
    </row>
    <row r="733" spans="1:26" ht="15.75" customHeight="1">
      <c r="A733" s="138"/>
      <c r="B733" s="138"/>
      <c r="C733" s="138"/>
      <c r="D733" s="138"/>
      <c r="E733" s="138"/>
      <c r="F733" s="138"/>
      <c r="G733" s="138"/>
      <c r="H733" s="138"/>
      <c r="I733" s="138"/>
      <c r="J733" s="138"/>
      <c r="K733" s="138"/>
      <c r="L733" s="138"/>
      <c r="M733" s="138"/>
      <c r="N733" s="138"/>
      <c r="O733" s="138"/>
      <c r="P733" s="138"/>
      <c r="Q733" s="138"/>
      <c r="R733" s="138"/>
      <c r="S733" s="138"/>
      <c r="T733" s="138"/>
      <c r="U733" s="138"/>
      <c r="V733" s="138"/>
      <c r="W733" s="138"/>
      <c r="X733" s="138"/>
      <c r="Y733" s="138"/>
      <c r="Z733" s="138"/>
    </row>
    <row r="734" spans="1:26" ht="15.75" customHeight="1">
      <c r="A734" s="138"/>
      <c r="B734" s="138"/>
      <c r="C734" s="138"/>
      <c r="D734" s="138"/>
      <c r="E734" s="138"/>
      <c r="F734" s="138"/>
      <c r="G734" s="138"/>
      <c r="H734" s="138"/>
      <c r="I734" s="138"/>
      <c r="J734" s="138"/>
      <c r="K734" s="138"/>
      <c r="L734" s="138"/>
      <c r="M734" s="138"/>
      <c r="N734" s="138"/>
      <c r="O734" s="138"/>
      <c r="P734" s="138"/>
      <c r="Q734" s="138"/>
      <c r="R734" s="138"/>
      <c r="S734" s="138"/>
      <c r="T734" s="138"/>
      <c r="U734" s="138"/>
      <c r="V734" s="138"/>
      <c r="W734" s="138"/>
      <c r="X734" s="138"/>
      <c r="Y734" s="138"/>
      <c r="Z734" s="138"/>
    </row>
    <row r="735" spans="1:26" ht="15.75" customHeight="1">
      <c r="A735" s="138"/>
      <c r="B735" s="138"/>
      <c r="C735" s="138"/>
      <c r="D735" s="138"/>
      <c r="E735" s="138"/>
      <c r="F735" s="138"/>
      <c r="G735" s="138"/>
      <c r="H735" s="138"/>
      <c r="I735" s="138"/>
      <c r="J735" s="138"/>
      <c r="K735" s="138"/>
      <c r="L735" s="138"/>
      <c r="M735" s="138"/>
      <c r="N735" s="138"/>
      <c r="O735" s="138"/>
      <c r="P735" s="138"/>
      <c r="Q735" s="138"/>
      <c r="R735" s="138"/>
      <c r="S735" s="138"/>
      <c r="T735" s="138"/>
      <c r="U735" s="138"/>
      <c r="V735" s="138"/>
      <c r="W735" s="138"/>
      <c r="X735" s="138"/>
      <c r="Y735" s="138"/>
      <c r="Z735" s="138"/>
    </row>
    <row r="736" spans="1:26" ht="15.75" customHeight="1">
      <c r="A736" s="138"/>
      <c r="B736" s="138"/>
      <c r="C736" s="138"/>
      <c r="D736" s="138"/>
      <c r="E736" s="138"/>
      <c r="F736" s="138"/>
      <c r="G736" s="138"/>
      <c r="H736" s="138"/>
      <c r="I736" s="138"/>
      <c r="J736" s="138"/>
      <c r="K736" s="138"/>
      <c r="L736" s="138"/>
      <c r="M736" s="138"/>
      <c r="N736" s="138"/>
      <c r="O736" s="138"/>
      <c r="P736" s="138"/>
      <c r="Q736" s="138"/>
      <c r="R736" s="138"/>
      <c r="S736" s="138"/>
      <c r="T736" s="138"/>
      <c r="U736" s="138"/>
      <c r="V736" s="138"/>
      <c r="W736" s="138"/>
      <c r="X736" s="138"/>
      <c r="Y736" s="138"/>
      <c r="Z736" s="138"/>
    </row>
    <row r="737" spans="1:26" ht="15.75" customHeight="1">
      <c r="A737" s="138"/>
      <c r="B737" s="138"/>
      <c r="C737" s="138"/>
      <c r="D737" s="138"/>
      <c r="E737" s="138"/>
      <c r="F737" s="138"/>
      <c r="G737" s="138"/>
      <c r="H737" s="138"/>
      <c r="I737" s="138"/>
      <c r="J737" s="138"/>
      <c r="K737" s="138"/>
      <c r="L737" s="138"/>
      <c r="M737" s="138"/>
      <c r="N737" s="138"/>
      <c r="O737" s="138"/>
      <c r="P737" s="138"/>
      <c r="Q737" s="138"/>
      <c r="R737" s="138"/>
      <c r="S737" s="138"/>
      <c r="T737" s="138"/>
      <c r="U737" s="138"/>
      <c r="V737" s="138"/>
      <c r="W737" s="138"/>
      <c r="X737" s="138"/>
      <c r="Y737" s="138"/>
      <c r="Z737" s="138"/>
    </row>
    <row r="738" spans="1:26" ht="15.75" customHeight="1">
      <c r="A738" s="138"/>
      <c r="B738" s="138"/>
      <c r="C738" s="138"/>
      <c r="D738" s="138"/>
      <c r="E738" s="138"/>
      <c r="F738" s="138"/>
      <c r="G738" s="138"/>
      <c r="H738" s="138"/>
      <c r="I738" s="138"/>
      <c r="J738" s="138"/>
      <c r="K738" s="138"/>
      <c r="L738" s="138"/>
      <c r="M738" s="138"/>
      <c r="N738" s="138"/>
      <c r="O738" s="138"/>
      <c r="P738" s="138"/>
      <c r="Q738" s="138"/>
      <c r="R738" s="138"/>
      <c r="S738" s="138"/>
      <c r="T738" s="138"/>
      <c r="U738" s="138"/>
      <c r="V738" s="138"/>
      <c r="W738" s="138"/>
      <c r="X738" s="138"/>
      <c r="Y738" s="138"/>
      <c r="Z738" s="138"/>
    </row>
    <row r="739" spans="1:26" ht="15.75" customHeight="1">
      <c r="A739" s="138"/>
      <c r="B739" s="138"/>
      <c r="C739" s="138"/>
      <c r="D739" s="138"/>
      <c r="E739" s="138"/>
      <c r="F739" s="138"/>
      <c r="G739" s="138"/>
      <c r="H739" s="138"/>
      <c r="I739" s="138"/>
      <c r="J739" s="138"/>
      <c r="K739" s="138"/>
      <c r="L739" s="138"/>
      <c r="M739" s="138"/>
      <c r="N739" s="138"/>
      <c r="O739" s="138"/>
      <c r="P739" s="138"/>
      <c r="Q739" s="138"/>
      <c r="R739" s="138"/>
      <c r="S739" s="138"/>
      <c r="T739" s="138"/>
      <c r="U739" s="138"/>
      <c r="V739" s="138"/>
      <c r="W739" s="138"/>
      <c r="X739" s="138"/>
      <c r="Y739" s="138"/>
      <c r="Z739" s="138"/>
    </row>
    <row r="740" spans="1:26" ht="15.75" customHeight="1">
      <c r="A740" s="138"/>
      <c r="B740" s="138"/>
      <c r="C740" s="138"/>
      <c r="D740" s="138"/>
      <c r="E740" s="138"/>
      <c r="F740" s="138"/>
      <c r="G740" s="138"/>
      <c r="H740" s="138"/>
      <c r="I740" s="138"/>
      <c r="J740" s="138"/>
      <c r="K740" s="138"/>
      <c r="L740" s="138"/>
      <c r="M740" s="138"/>
      <c r="N740" s="138"/>
      <c r="O740" s="138"/>
      <c r="P740" s="138"/>
      <c r="Q740" s="138"/>
      <c r="R740" s="138"/>
      <c r="S740" s="138"/>
      <c r="T740" s="138"/>
      <c r="U740" s="138"/>
      <c r="V740" s="138"/>
      <c r="W740" s="138"/>
      <c r="X740" s="138"/>
      <c r="Y740" s="138"/>
      <c r="Z740" s="138"/>
    </row>
    <row r="741" spans="1:26" ht="15.75" customHeight="1">
      <c r="A741" s="138"/>
      <c r="B741" s="138"/>
      <c r="C741" s="138"/>
      <c r="D741" s="138"/>
      <c r="E741" s="138"/>
      <c r="F741" s="138"/>
      <c r="G741" s="138"/>
      <c r="H741" s="138"/>
      <c r="I741" s="138"/>
      <c r="J741" s="138"/>
      <c r="K741" s="138"/>
      <c r="L741" s="138"/>
      <c r="M741" s="138"/>
      <c r="N741" s="138"/>
      <c r="O741" s="138"/>
      <c r="P741" s="138"/>
      <c r="Q741" s="138"/>
      <c r="R741" s="138"/>
      <c r="S741" s="138"/>
      <c r="T741" s="138"/>
      <c r="U741" s="138"/>
      <c r="V741" s="138"/>
      <c r="W741" s="138"/>
      <c r="X741" s="138"/>
      <c r="Y741" s="138"/>
      <c r="Z741" s="138"/>
    </row>
    <row r="742" spans="1:26" ht="15.75" customHeight="1">
      <c r="A742" s="138"/>
      <c r="B742" s="138"/>
      <c r="C742" s="138"/>
      <c r="D742" s="138"/>
      <c r="E742" s="138"/>
      <c r="F742" s="138"/>
      <c r="G742" s="138"/>
      <c r="H742" s="138"/>
      <c r="I742" s="138"/>
      <c r="J742" s="138"/>
      <c r="K742" s="138"/>
      <c r="L742" s="138"/>
      <c r="M742" s="138"/>
      <c r="N742" s="138"/>
      <c r="O742" s="138"/>
      <c r="P742" s="138"/>
      <c r="Q742" s="138"/>
      <c r="R742" s="138"/>
      <c r="S742" s="138"/>
      <c r="T742" s="138"/>
      <c r="U742" s="138"/>
      <c r="V742" s="138"/>
      <c r="W742" s="138"/>
      <c r="X742" s="138"/>
      <c r="Y742" s="138"/>
      <c r="Z742" s="138"/>
    </row>
    <row r="743" spans="1:26" ht="15.75" customHeight="1">
      <c r="A743" s="138"/>
      <c r="B743" s="138"/>
      <c r="C743" s="138"/>
      <c r="D743" s="138"/>
      <c r="E743" s="138"/>
      <c r="F743" s="138"/>
      <c r="G743" s="138"/>
      <c r="H743" s="138"/>
      <c r="I743" s="138"/>
      <c r="J743" s="138"/>
      <c r="K743" s="138"/>
      <c r="L743" s="138"/>
      <c r="M743" s="138"/>
      <c r="N743" s="138"/>
      <c r="O743" s="138"/>
      <c r="P743" s="138"/>
      <c r="Q743" s="138"/>
      <c r="R743" s="138"/>
      <c r="S743" s="138"/>
      <c r="T743" s="138"/>
      <c r="U743" s="138"/>
      <c r="V743" s="138"/>
      <c r="W743" s="138"/>
      <c r="X743" s="138"/>
      <c r="Y743" s="138"/>
      <c r="Z743" s="138"/>
    </row>
    <row r="744" spans="1:26" ht="15.75" customHeight="1">
      <c r="A744" s="138"/>
      <c r="B744" s="138"/>
      <c r="C744" s="138"/>
      <c r="D744" s="138"/>
      <c r="E744" s="138"/>
      <c r="F744" s="138"/>
      <c r="G744" s="138"/>
      <c r="H744" s="138"/>
      <c r="I744" s="138"/>
      <c r="J744" s="138"/>
      <c r="K744" s="138"/>
      <c r="L744" s="138"/>
      <c r="M744" s="138"/>
      <c r="N744" s="138"/>
      <c r="O744" s="138"/>
      <c r="P744" s="138"/>
      <c r="Q744" s="138"/>
      <c r="R744" s="138"/>
      <c r="S744" s="138"/>
      <c r="T744" s="138"/>
      <c r="U744" s="138"/>
      <c r="V744" s="138"/>
      <c r="W744" s="138"/>
      <c r="X744" s="138"/>
      <c r="Y744" s="138"/>
      <c r="Z744" s="138"/>
    </row>
    <row r="745" spans="1:26" ht="15.75" customHeight="1">
      <c r="A745" s="138"/>
      <c r="B745" s="138"/>
      <c r="C745" s="138"/>
      <c r="D745" s="138"/>
      <c r="E745" s="138"/>
      <c r="F745" s="138"/>
      <c r="G745" s="138"/>
      <c r="H745" s="138"/>
      <c r="I745" s="138"/>
      <c r="J745" s="138"/>
      <c r="K745" s="138"/>
      <c r="L745" s="138"/>
      <c r="M745" s="138"/>
      <c r="N745" s="138"/>
      <c r="O745" s="138"/>
      <c r="P745" s="138"/>
      <c r="Q745" s="138"/>
      <c r="R745" s="138"/>
      <c r="S745" s="138"/>
      <c r="T745" s="138"/>
      <c r="U745" s="138"/>
      <c r="V745" s="138"/>
      <c r="W745" s="138"/>
      <c r="X745" s="138"/>
      <c r="Y745" s="138"/>
      <c r="Z745" s="138"/>
    </row>
    <row r="746" spans="1:26" ht="15.75" customHeight="1">
      <c r="A746" s="138"/>
      <c r="B746" s="138"/>
      <c r="C746" s="138"/>
      <c r="D746" s="138"/>
      <c r="E746" s="138"/>
      <c r="F746" s="138"/>
      <c r="G746" s="138"/>
      <c r="H746" s="138"/>
      <c r="I746" s="138"/>
      <c r="J746" s="138"/>
      <c r="K746" s="138"/>
      <c r="L746" s="138"/>
      <c r="M746" s="138"/>
      <c r="N746" s="138"/>
      <c r="O746" s="138"/>
      <c r="P746" s="138"/>
      <c r="Q746" s="138"/>
      <c r="R746" s="138"/>
      <c r="S746" s="138"/>
      <c r="T746" s="138"/>
      <c r="U746" s="138"/>
      <c r="V746" s="138"/>
      <c r="W746" s="138"/>
      <c r="X746" s="138"/>
      <c r="Y746" s="138"/>
      <c r="Z746" s="138"/>
    </row>
    <row r="747" spans="1:26" ht="15.75" customHeight="1">
      <c r="A747" s="138"/>
      <c r="B747" s="138"/>
      <c r="C747" s="138"/>
      <c r="D747" s="138"/>
      <c r="E747" s="138"/>
      <c r="F747" s="138"/>
      <c r="G747" s="138"/>
      <c r="H747" s="138"/>
      <c r="I747" s="138"/>
      <c r="J747" s="138"/>
      <c r="K747" s="138"/>
      <c r="L747" s="138"/>
      <c r="M747" s="138"/>
      <c r="N747" s="138"/>
      <c r="O747" s="138"/>
      <c r="P747" s="138"/>
      <c r="Q747" s="138"/>
      <c r="R747" s="138"/>
      <c r="S747" s="138"/>
      <c r="T747" s="138"/>
      <c r="U747" s="138"/>
      <c r="V747" s="138"/>
      <c r="W747" s="138"/>
      <c r="X747" s="138"/>
      <c r="Y747" s="138"/>
      <c r="Z747" s="138"/>
    </row>
    <row r="748" spans="1:26" ht="15.75" customHeight="1">
      <c r="A748" s="138"/>
      <c r="B748" s="138"/>
      <c r="C748" s="138"/>
      <c r="D748" s="138"/>
      <c r="E748" s="138"/>
      <c r="F748" s="138"/>
      <c r="G748" s="138"/>
      <c r="H748" s="138"/>
      <c r="I748" s="138"/>
      <c r="J748" s="138"/>
      <c r="K748" s="138"/>
      <c r="L748" s="138"/>
      <c r="M748" s="138"/>
      <c r="N748" s="138"/>
      <c r="O748" s="138"/>
      <c r="P748" s="138"/>
      <c r="Q748" s="138"/>
      <c r="R748" s="138"/>
      <c r="S748" s="138"/>
      <c r="T748" s="138"/>
      <c r="U748" s="138"/>
      <c r="V748" s="138"/>
      <c r="W748" s="138"/>
      <c r="X748" s="138"/>
      <c r="Y748" s="138"/>
      <c r="Z748" s="138"/>
    </row>
    <row r="749" spans="1:26" ht="15.75" customHeight="1">
      <c r="A749" s="138"/>
      <c r="B749" s="138"/>
      <c r="C749" s="138"/>
      <c r="D749" s="138"/>
      <c r="E749" s="138"/>
      <c r="F749" s="138"/>
      <c r="G749" s="138"/>
      <c r="H749" s="138"/>
      <c r="I749" s="138"/>
      <c r="J749" s="138"/>
      <c r="K749" s="138"/>
      <c r="L749" s="138"/>
      <c r="M749" s="138"/>
      <c r="N749" s="138"/>
      <c r="O749" s="138"/>
      <c r="P749" s="138"/>
      <c r="Q749" s="138"/>
      <c r="R749" s="138"/>
      <c r="S749" s="138"/>
      <c r="T749" s="138"/>
      <c r="U749" s="138"/>
      <c r="V749" s="138"/>
      <c r="W749" s="138"/>
      <c r="X749" s="138"/>
      <c r="Y749" s="138"/>
      <c r="Z749" s="138"/>
    </row>
    <row r="750" spans="1:26" ht="15.75" customHeight="1">
      <c r="A750" s="138"/>
      <c r="B750" s="138"/>
      <c r="C750" s="138"/>
      <c r="D750" s="138"/>
      <c r="E750" s="138"/>
      <c r="F750" s="138"/>
      <c r="G750" s="138"/>
      <c r="H750" s="138"/>
      <c r="I750" s="138"/>
      <c r="J750" s="138"/>
      <c r="K750" s="138"/>
      <c r="L750" s="138"/>
      <c r="M750" s="138"/>
      <c r="N750" s="138"/>
      <c r="O750" s="138"/>
      <c r="P750" s="138"/>
      <c r="Q750" s="138"/>
      <c r="R750" s="138"/>
      <c r="S750" s="138"/>
      <c r="T750" s="138"/>
      <c r="U750" s="138"/>
      <c r="V750" s="138"/>
      <c r="W750" s="138"/>
      <c r="X750" s="138"/>
      <c r="Y750" s="138"/>
      <c r="Z750" s="138"/>
    </row>
    <row r="751" spans="1:26" ht="15.75" customHeight="1">
      <c r="A751" s="138"/>
      <c r="B751" s="138"/>
      <c r="C751" s="138"/>
      <c r="D751" s="138"/>
      <c r="E751" s="138"/>
      <c r="F751" s="138"/>
      <c r="G751" s="138"/>
      <c r="H751" s="138"/>
      <c r="I751" s="138"/>
      <c r="J751" s="138"/>
      <c r="K751" s="138"/>
      <c r="L751" s="138"/>
      <c r="M751" s="138"/>
      <c r="N751" s="138"/>
      <c r="O751" s="138"/>
      <c r="P751" s="138"/>
      <c r="Q751" s="138"/>
      <c r="R751" s="138"/>
      <c r="S751" s="138"/>
      <c r="T751" s="138"/>
      <c r="U751" s="138"/>
      <c r="V751" s="138"/>
      <c r="W751" s="138"/>
      <c r="X751" s="138"/>
      <c r="Y751" s="138"/>
      <c r="Z751" s="138"/>
    </row>
    <row r="752" spans="1:26" ht="15.75" customHeight="1">
      <c r="A752" s="138"/>
      <c r="B752" s="138"/>
      <c r="C752" s="138"/>
      <c r="D752" s="138"/>
      <c r="E752" s="138"/>
      <c r="F752" s="138"/>
      <c r="G752" s="138"/>
      <c r="H752" s="138"/>
      <c r="I752" s="138"/>
      <c r="J752" s="138"/>
      <c r="K752" s="138"/>
      <c r="L752" s="138"/>
      <c r="M752" s="138"/>
      <c r="N752" s="138"/>
      <c r="O752" s="138"/>
      <c r="P752" s="138"/>
      <c r="Q752" s="138"/>
      <c r="R752" s="138"/>
      <c r="S752" s="138"/>
      <c r="T752" s="138"/>
      <c r="U752" s="138"/>
      <c r="V752" s="138"/>
      <c r="W752" s="138"/>
      <c r="X752" s="138"/>
      <c r="Y752" s="138"/>
      <c r="Z752" s="138"/>
    </row>
    <row r="753" spans="1:26" ht="15.75" customHeight="1">
      <c r="A753" s="138"/>
      <c r="B753" s="138"/>
      <c r="C753" s="138"/>
      <c r="D753" s="138"/>
      <c r="E753" s="138"/>
      <c r="F753" s="138"/>
      <c r="G753" s="138"/>
      <c r="H753" s="138"/>
      <c r="I753" s="138"/>
      <c r="J753" s="138"/>
      <c r="K753" s="138"/>
      <c r="L753" s="138"/>
      <c r="M753" s="138"/>
      <c r="N753" s="138"/>
      <c r="O753" s="138"/>
      <c r="P753" s="138"/>
      <c r="Q753" s="138"/>
      <c r="R753" s="138"/>
      <c r="S753" s="138"/>
      <c r="T753" s="138"/>
      <c r="U753" s="138"/>
      <c r="V753" s="138"/>
      <c r="W753" s="138"/>
      <c r="X753" s="138"/>
      <c r="Y753" s="138"/>
      <c r="Z753" s="138"/>
    </row>
    <row r="754" spans="1:26" ht="15.75" customHeight="1">
      <c r="A754" s="138"/>
      <c r="B754" s="138"/>
      <c r="C754" s="138"/>
      <c r="D754" s="138"/>
      <c r="E754" s="138"/>
      <c r="F754" s="138"/>
      <c r="G754" s="138"/>
      <c r="H754" s="138"/>
      <c r="I754" s="138"/>
      <c r="J754" s="138"/>
      <c r="K754" s="138"/>
      <c r="L754" s="138"/>
      <c r="M754" s="138"/>
      <c r="N754" s="138"/>
      <c r="O754" s="138"/>
      <c r="P754" s="138"/>
      <c r="Q754" s="138"/>
      <c r="R754" s="138"/>
      <c r="S754" s="138"/>
      <c r="T754" s="138"/>
      <c r="U754" s="138"/>
      <c r="V754" s="138"/>
      <c r="W754" s="138"/>
      <c r="X754" s="138"/>
      <c r="Y754" s="138"/>
      <c r="Z754" s="138"/>
    </row>
    <row r="755" spans="1:26" ht="15.75" customHeight="1">
      <c r="A755" s="138"/>
      <c r="B755" s="138"/>
      <c r="C755" s="138"/>
      <c r="D755" s="138"/>
      <c r="E755" s="138"/>
      <c r="F755" s="138"/>
      <c r="G755" s="138"/>
      <c r="H755" s="138"/>
      <c r="I755" s="138"/>
      <c r="J755" s="138"/>
      <c r="K755" s="138"/>
      <c r="L755" s="138"/>
      <c r="M755" s="138"/>
      <c r="N755" s="138"/>
      <c r="O755" s="138"/>
      <c r="P755" s="138"/>
      <c r="Q755" s="138"/>
      <c r="R755" s="138"/>
      <c r="S755" s="138"/>
      <c r="T755" s="138"/>
      <c r="U755" s="138"/>
      <c r="V755" s="138"/>
      <c r="W755" s="138"/>
      <c r="X755" s="138"/>
      <c r="Y755" s="138"/>
      <c r="Z755" s="138"/>
    </row>
    <row r="756" spans="1:26" ht="15.75" customHeight="1">
      <c r="A756" s="138"/>
      <c r="B756" s="138"/>
      <c r="C756" s="138"/>
      <c r="D756" s="138"/>
      <c r="E756" s="138"/>
      <c r="F756" s="138"/>
      <c r="G756" s="138"/>
      <c r="H756" s="138"/>
      <c r="I756" s="138"/>
      <c r="J756" s="138"/>
      <c r="K756" s="138"/>
      <c r="L756" s="138"/>
      <c r="M756" s="138"/>
      <c r="N756" s="138"/>
      <c r="O756" s="138"/>
      <c r="P756" s="138"/>
      <c r="Q756" s="138"/>
      <c r="R756" s="138"/>
      <c r="S756" s="138"/>
      <c r="T756" s="138"/>
      <c r="U756" s="138"/>
      <c r="V756" s="138"/>
      <c r="W756" s="138"/>
      <c r="X756" s="138"/>
      <c r="Y756" s="138"/>
      <c r="Z756" s="138"/>
    </row>
    <row r="757" spans="1:26" ht="15.75" customHeight="1">
      <c r="A757" s="138"/>
      <c r="B757" s="138"/>
      <c r="C757" s="138"/>
      <c r="D757" s="138"/>
      <c r="E757" s="138"/>
      <c r="F757" s="138"/>
      <c r="G757" s="138"/>
      <c r="H757" s="138"/>
      <c r="I757" s="138"/>
      <c r="J757" s="138"/>
      <c r="K757" s="138"/>
      <c r="L757" s="138"/>
      <c r="M757" s="138"/>
      <c r="N757" s="138"/>
      <c r="O757" s="138"/>
      <c r="P757" s="138"/>
      <c r="Q757" s="138"/>
      <c r="R757" s="138"/>
      <c r="S757" s="138"/>
      <c r="T757" s="138"/>
      <c r="U757" s="138"/>
      <c r="V757" s="138"/>
      <c r="W757" s="138"/>
      <c r="X757" s="138"/>
      <c r="Y757" s="138"/>
      <c r="Z757" s="138"/>
    </row>
    <row r="758" spans="1:26" ht="15.75" customHeight="1">
      <c r="A758" s="138"/>
      <c r="B758" s="138"/>
      <c r="C758" s="138"/>
      <c r="D758" s="138"/>
      <c r="E758" s="138"/>
      <c r="F758" s="138"/>
      <c r="G758" s="138"/>
      <c r="H758" s="138"/>
      <c r="I758" s="138"/>
      <c r="J758" s="138"/>
      <c r="K758" s="138"/>
      <c r="L758" s="138"/>
      <c r="M758" s="138"/>
      <c r="N758" s="138"/>
      <c r="O758" s="138"/>
      <c r="P758" s="138"/>
      <c r="Q758" s="138"/>
      <c r="R758" s="138"/>
      <c r="S758" s="138"/>
      <c r="T758" s="138"/>
      <c r="U758" s="138"/>
      <c r="V758" s="138"/>
      <c r="W758" s="138"/>
      <c r="X758" s="138"/>
      <c r="Y758" s="138"/>
      <c r="Z758" s="138"/>
    </row>
    <row r="759" spans="1:26" ht="15.75" customHeight="1">
      <c r="A759" s="138"/>
      <c r="B759" s="138"/>
      <c r="C759" s="138"/>
      <c r="D759" s="138"/>
      <c r="E759" s="138"/>
      <c r="F759" s="138"/>
      <c r="G759" s="138"/>
      <c r="H759" s="138"/>
      <c r="I759" s="138"/>
      <c r="J759" s="138"/>
      <c r="K759" s="138"/>
      <c r="L759" s="138"/>
      <c r="M759" s="138"/>
      <c r="N759" s="138"/>
      <c r="O759" s="138"/>
      <c r="P759" s="138"/>
      <c r="Q759" s="138"/>
      <c r="R759" s="138"/>
      <c r="S759" s="138"/>
      <c r="T759" s="138"/>
      <c r="U759" s="138"/>
      <c r="V759" s="138"/>
      <c r="W759" s="138"/>
      <c r="X759" s="138"/>
      <c r="Y759" s="138"/>
      <c r="Z759" s="138"/>
    </row>
    <row r="760" spans="1:26" ht="15.75" customHeight="1">
      <c r="A760" s="138"/>
      <c r="B760" s="138"/>
      <c r="C760" s="138"/>
      <c r="D760" s="138"/>
      <c r="E760" s="138"/>
      <c r="F760" s="138"/>
      <c r="G760" s="138"/>
      <c r="H760" s="138"/>
      <c r="I760" s="138"/>
      <c r="J760" s="138"/>
      <c r="K760" s="138"/>
      <c r="L760" s="138"/>
      <c r="M760" s="138"/>
      <c r="N760" s="138"/>
      <c r="O760" s="138"/>
      <c r="P760" s="138"/>
      <c r="Q760" s="138"/>
      <c r="R760" s="138"/>
      <c r="S760" s="138"/>
      <c r="T760" s="138"/>
      <c r="U760" s="138"/>
      <c r="V760" s="138"/>
      <c r="W760" s="138"/>
      <c r="X760" s="138"/>
      <c r="Y760" s="138"/>
      <c r="Z760" s="138"/>
    </row>
    <row r="761" spans="1:26" ht="15.75" customHeight="1">
      <c r="A761" s="138"/>
      <c r="B761" s="138"/>
      <c r="C761" s="138"/>
      <c r="D761" s="138"/>
      <c r="E761" s="138"/>
      <c r="F761" s="138"/>
      <c r="G761" s="138"/>
      <c r="H761" s="138"/>
      <c r="I761" s="138"/>
      <c r="J761" s="138"/>
      <c r="K761" s="138"/>
      <c r="L761" s="138"/>
      <c r="M761" s="138"/>
      <c r="N761" s="138"/>
      <c r="O761" s="138"/>
      <c r="P761" s="138"/>
      <c r="Q761" s="138"/>
      <c r="R761" s="138"/>
      <c r="S761" s="138"/>
      <c r="T761" s="138"/>
      <c r="U761" s="138"/>
      <c r="V761" s="138"/>
      <c r="W761" s="138"/>
      <c r="X761" s="138"/>
      <c r="Y761" s="138"/>
      <c r="Z761" s="138"/>
    </row>
    <row r="762" spans="1:26" ht="15.75" customHeight="1">
      <c r="A762" s="138"/>
      <c r="B762" s="138"/>
      <c r="C762" s="138"/>
      <c r="D762" s="138"/>
      <c r="E762" s="138"/>
      <c r="F762" s="138"/>
      <c r="G762" s="138"/>
      <c r="H762" s="138"/>
      <c r="I762" s="138"/>
      <c r="J762" s="138"/>
      <c r="K762" s="138"/>
      <c r="L762" s="138"/>
      <c r="M762" s="138"/>
      <c r="N762" s="138"/>
      <c r="O762" s="138"/>
      <c r="P762" s="138"/>
      <c r="Q762" s="138"/>
      <c r="R762" s="138"/>
      <c r="S762" s="138"/>
      <c r="T762" s="138"/>
      <c r="U762" s="138"/>
      <c r="V762" s="138"/>
      <c r="W762" s="138"/>
      <c r="X762" s="138"/>
      <c r="Y762" s="138"/>
      <c r="Z762" s="138"/>
    </row>
    <row r="763" spans="1:26" ht="15.75" customHeight="1">
      <c r="A763" s="138"/>
      <c r="B763" s="138"/>
      <c r="C763" s="138"/>
      <c r="D763" s="138"/>
      <c r="E763" s="138"/>
      <c r="F763" s="138"/>
      <c r="G763" s="138"/>
      <c r="H763" s="138"/>
      <c r="I763" s="138"/>
      <c r="J763" s="138"/>
      <c r="K763" s="138"/>
      <c r="L763" s="138"/>
      <c r="M763" s="138"/>
      <c r="N763" s="138"/>
      <c r="O763" s="138"/>
      <c r="P763" s="138"/>
      <c r="Q763" s="138"/>
      <c r="R763" s="138"/>
      <c r="S763" s="138"/>
      <c r="T763" s="138"/>
      <c r="U763" s="138"/>
      <c r="V763" s="138"/>
      <c r="W763" s="138"/>
      <c r="X763" s="138"/>
      <c r="Y763" s="138"/>
      <c r="Z763" s="138"/>
    </row>
    <row r="764" spans="1:26" ht="15.75" customHeight="1">
      <c r="A764" s="138"/>
      <c r="B764" s="138"/>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c r="Z764" s="138"/>
    </row>
    <row r="765" spans="1:26" ht="15.75" customHeight="1">
      <c r="A765" s="138"/>
      <c r="B765" s="138"/>
      <c r="C765" s="138"/>
      <c r="D765" s="138"/>
      <c r="E765" s="138"/>
      <c r="F765" s="138"/>
      <c r="G765" s="138"/>
      <c r="H765" s="138"/>
      <c r="I765" s="138"/>
      <c r="J765" s="138"/>
      <c r="K765" s="138"/>
      <c r="L765" s="138"/>
      <c r="M765" s="138"/>
      <c r="N765" s="138"/>
      <c r="O765" s="138"/>
      <c r="P765" s="138"/>
      <c r="Q765" s="138"/>
      <c r="R765" s="138"/>
      <c r="S765" s="138"/>
      <c r="T765" s="138"/>
      <c r="U765" s="138"/>
      <c r="V765" s="138"/>
      <c r="W765" s="138"/>
      <c r="X765" s="138"/>
      <c r="Y765" s="138"/>
      <c r="Z765" s="138"/>
    </row>
    <row r="766" spans="1:26" ht="15.75" customHeight="1">
      <c r="A766" s="138"/>
      <c r="B766" s="138"/>
      <c r="C766" s="138"/>
      <c r="D766" s="138"/>
      <c r="E766" s="138"/>
      <c r="F766" s="138"/>
      <c r="G766" s="138"/>
      <c r="H766" s="138"/>
      <c r="I766" s="138"/>
      <c r="J766" s="138"/>
      <c r="K766" s="138"/>
      <c r="L766" s="138"/>
      <c r="M766" s="138"/>
      <c r="N766" s="138"/>
      <c r="O766" s="138"/>
      <c r="P766" s="138"/>
      <c r="Q766" s="138"/>
      <c r="R766" s="138"/>
      <c r="S766" s="138"/>
      <c r="T766" s="138"/>
      <c r="U766" s="138"/>
      <c r="V766" s="138"/>
      <c r="W766" s="138"/>
      <c r="X766" s="138"/>
      <c r="Y766" s="138"/>
      <c r="Z766" s="138"/>
    </row>
    <row r="767" spans="1:26" ht="15.75" customHeight="1">
      <c r="A767" s="138"/>
      <c r="B767" s="138"/>
      <c r="C767" s="138"/>
      <c r="D767" s="138"/>
      <c r="E767" s="138"/>
      <c r="F767" s="138"/>
      <c r="G767" s="138"/>
      <c r="H767" s="138"/>
      <c r="I767" s="138"/>
      <c r="J767" s="138"/>
      <c r="K767" s="138"/>
      <c r="L767" s="138"/>
      <c r="M767" s="138"/>
      <c r="N767" s="138"/>
      <c r="O767" s="138"/>
      <c r="P767" s="138"/>
      <c r="Q767" s="138"/>
      <c r="R767" s="138"/>
      <c r="S767" s="138"/>
      <c r="T767" s="138"/>
      <c r="U767" s="138"/>
      <c r="V767" s="138"/>
      <c r="W767" s="138"/>
      <c r="X767" s="138"/>
      <c r="Y767" s="138"/>
      <c r="Z767" s="138"/>
    </row>
    <row r="768" spans="1:26" ht="15.75" customHeight="1">
      <c r="A768" s="138"/>
      <c r="B768" s="138"/>
      <c r="C768" s="138"/>
      <c r="D768" s="138"/>
      <c r="E768" s="138"/>
      <c r="F768" s="138"/>
      <c r="G768" s="138"/>
      <c r="H768" s="138"/>
      <c r="I768" s="138"/>
      <c r="J768" s="138"/>
      <c r="K768" s="138"/>
      <c r="L768" s="138"/>
      <c r="M768" s="138"/>
      <c r="N768" s="138"/>
      <c r="O768" s="138"/>
      <c r="P768" s="138"/>
      <c r="Q768" s="138"/>
      <c r="R768" s="138"/>
      <c r="S768" s="138"/>
      <c r="T768" s="138"/>
      <c r="U768" s="138"/>
      <c r="V768" s="138"/>
      <c r="W768" s="138"/>
      <c r="X768" s="138"/>
      <c r="Y768" s="138"/>
      <c r="Z768" s="138"/>
    </row>
    <row r="769" spans="1:26" ht="15.75" customHeight="1">
      <c r="A769" s="138"/>
      <c r="B769" s="138"/>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8"/>
      <c r="Z769" s="138"/>
    </row>
    <row r="770" spans="1:26" ht="15.75" customHeight="1">
      <c r="A770" s="138"/>
      <c r="B770" s="138"/>
      <c r="C770" s="138"/>
      <c r="D770" s="138"/>
      <c r="E770" s="138"/>
      <c r="F770" s="138"/>
      <c r="G770" s="138"/>
      <c r="H770" s="138"/>
      <c r="I770" s="138"/>
      <c r="J770" s="138"/>
      <c r="K770" s="138"/>
      <c r="L770" s="138"/>
      <c r="M770" s="138"/>
      <c r="N770" s="138"/>
      <c r="O770" s="138"/>
      <c r="P770" s="138"/>
      <c r="Q770" s="138"/>
      <c r="R770" s="138"/>
      <c r="S770" s="138"/>
      <c r="T770" s="138"/>
      <c r="U770" s="138"/>
      <c r="V770" s="138"/>
      <c r="W770" s="138"/>
      <c r="X770" s="138"/>
      <c r="Y770" s="138"/>
      <c r="Z770" s="138"/>
    </row>
    <row r="771" spans="1:26" ht="15.75" customHeight="1">
      <c r="A771" s="138"/>
      <c r="B771" s="138"/>
      <c r="C771" s="138"/>
      <c r="D771" s="138"/>
      <c r="E771" s="138"/>
      <c r="F771" s="138"/>
      <c r="G771" s="138"/>
      <c r="H771" s="138"/>
      <c r="I771" s="138"/>
      <c r="J771" s="138"/>
      <c r="K771" s="138"/>
      <c r="L771" s="138"/>
      <c r="M771" s="138"/>
      <c r="N771" s="138"/>
      <c r="O771" s="138"/>
      <c r="P771" s="138"/>
      <c r="Q771" s="138"/>
      <c r="R771" s="138"/>
      <c r="S771" s="138"/>
      <c r="T771" s="138"/>
      <c r="U771" s="138"/>
      <c r="V771" s="138"/>
      <c r="W771" s="138"/>
      <c r="X771" s="138"/>
      <c r="Y771" s="138"/>
      <c r="Z771" s="138"/>
    </row>
    <row r="772" spans="1:26" ht="15.75" customHeight="1">
      <c r="A772" s="138"/>
      <c r="B772" s="138"/>
      <c r="C772" s="138"/>
      <c r="D772" s="138"/>
      <c r="E772" s="138"/>
      <c r="F772" s="138"/>
      <c r="G772" s="138"/>
      <c r="H772" s="138"/>
      <c r="I772" s="138"/>
      <c r="J772" s="138"/>
      <c r="K772" s="138"/>
      <c r="L772" s="138"/>
      <c r="M772" s="138"/>
      <c r="N772" s="138"/>
      <c r="O772" s="138"/>
      <c r="P772" s="138"/>
      <c r="Q772" s="138"/>
      <c r="R772" s="138"/>
      <c r="S772" s="138"/>
      <c r="T772" s="138"/>
      <c r="U772" s="138"/>
      <c r="V772" s="138"/>
      <c r="W772" s="138"/>
      <c r="X772" s="138"/>
      <c r="Y772" s="138"/>
      <c r="Z772" s="138"/>
    </row>
    <row r="773" spans="1:26" ht="15.75" customHeight="1">
      <c r="A773" s="138"/>
      <c r="B773" s="138"/>
      <c r="C773" s="138"/>
      <c r="D773" s="138"/>
      <c r="E773" s="138"/>
      <c r="F773" s="138"/>
      <c r="G773" s="138"/>
      <c r="H773" s="138"/>
      <c r="I773" s="138"/>
      <c r="J773" s="138"/>
      <c r="K773" s="138"/>
      <c r="L773" s="138"/>
      <c r="M773" s="138"/>
      <c r="N773" s="138"/>
      <c r="O773" s="138"/>
      <c r="P773" s="138"/>
      <c r="Q773" s="138"/>
      <c r="R773" s="138"/>
      <c r="S773" s="138"/>
      <c r="T773" s="138"/>
      <c r="U773" s="138"/>
      <c r="V773" s="138"/>
      <c r="W773" s="138"/>
      <c r="X773" s="138"/>
      <c r="Y773" s="138"/>
      <c r="Z773" s="138"/>
    </row>
    <row r="774" spans="1:26" ht="15.75" customHeight="1">
      <c r="A774" s="138"/>
      <c r="B774" s="138"/>
      <c r="C774" s="138"/>
      <c r="D774" s="138"/>
      <c r="E774" s="138"/>
      <c r="F774" s="138"/>
      <c r="G774" s="138"/>
      <c r="H774" s="138"/>
      <c r="I774" s="138"/>
      <c r="J774" s="138"/>
      <c r="K774" s="138"/>
      <c r="L774" s="138"/>
      <c r="M774" s="138"/>
      <c r="N774" s="138"/>
      <c r="O774" s="138"/>
      <c r="P774" s="138"/>
      <c r="Q774" s="138"/>
      <c r="R774" s="138"/>
      <c r="S774" s="138"/>
      <c r="T774" s="138"/>
      <c r="U774" s="138"/>
      <c r="V774" s="138"/>
      <c r="W774" s="138"/>
      <c r="X774" s="138"/>
      <c r="Y774" s="138"/>
      <c r="Z774" s="138"/>
    </row>
    <row r="775" spans="1:26" ht="15.75" customHeight="1">
      <c r="A775" s="138"/>
      <c r="B775" s="138"/>
      <c r="C775" s="138"/>
      <c r="D775" s="138"/>
      <c r="E775" s="138"/>
      <c r="F775" s="138"/>
      <c r="G775" s="138"/>
      <c r="H775" s="138"/>
      <c r="I775" s="138"/>
      <c r="J775" s="138"/>
      <c r="K775" s="138"/>
      <c r="L775" s="138"/>
      <c r="M775" s="138"/>
      <c r="N775" s="138"/>
      <c r="O775" s="138"/>
      <c r="P775" s="138"/>
      <c r="Q775" s="138"/>
      <c r="R775" s="138"/>
      <c r="S775" s="138"/>
      <c r="T775" s="138"/>
      <c r="U775" s="138"/>
      <c r="V775" s="138"/>
      <c r="W775" s="138"/>
      <c r="X775" s="138"/>
      <c r="Y775" s="138"/>
      <c r="Z775" s="138"/>
    </row>
    <row r="776" spans="1:26" ht="15.75" customHeight="1">
      <c r="A776" s="138"/>
      <c r="B776" s="138"/>
      <c r="C776" s="138"/>
      <c r="D776" s="138"/>
      <c r="E776" s="138"/>
      <c r="F776" s="138"/>
      <c r="G776" s="138"/>
      <c r="H776" s="138"/>
      <c r="I776" s="138"/>
      <c r="J776" s="138"/>
      <c r="K776" s="138"/>
      <c r="L776" s="138"/>
      <c r="M776" s="138"/>
      <c r="N776" s="138"/>
      <c r="O776" s="138"/>
      <c r="P776" s="138"/>
      <c r="Q776" s="138"/>
      <c r="R776" s="138"/>
      <c r="S776" s="138"/>
      <c r="T776" s="138"/>
      <c r="U776" s="138"/>
      <c r="V776" s="138"/>
      <c r="W776" s="138"/>
      <c r="X776" s="138"/>
      <c r="Y776" s="138"/>
      <c r="Z776" s="138"/>
    </row>
    <row r="777" spans="1:26" ht="15.75" customHeight="1">
      <c r="A777" s="138"/>
      <c r="B777" s="138"/>
      <c r="C777" s="138"/>
      <c r="D777" s="138"/>
      <c r="E777" s="138"/>
      <c r="F777" s="138"/>
      <c r="G777" s="138"/>
      <c r="H777" s="138"/>
      <c r="I777" s="138"/>
      <c r="J777" s="138"/>
      <c r="K777" s="138"/>
      <c r="L777" s="138"/>
      <c r="M777" s="138"/>
      <c r="N777" s="138"/>
      <c r="O777" s="138"/>
      <c r="P777" s="138"/>
      <c r="Q777" s="138"/>
      <c r="R777" s="138"/>
      <c r="S777" s="138"/>
      <c r="T777" s="138"/>
      <c r="U777" s="138"/>
      <c r="V777" s="138"/>
      <c r="W777" s="138"/>
      <c r="X777" s="138"/>
      <c r="Y777" s="138"/>
      <c r="Z777" s="138"/>
    </row>
    <row r="778" spans="1:26" ht="15.75" customHeight="1">
      <c r="A778" s="138"/>
      <c r="B778" s="138"/>
      <c r="C778" s="138"/>
      <c r="D778" s="138"/>
      <c r="E778" s="138"/>
      <c r="F778" s="138"/>
      <c r="G778" s="138"/>
      <c r="H778" s="138"/>
      <c r="I778" s="138"/>
      <c r="J778" s="138"/>
      <c r="K778" s="138"/>
      <c r="L778" s="138"/>
      <c r="M778" s="138"/>
      <c r="N778" s="138"/>
      <c r="O778" s="138"/>
      <c r="P778" s="138"/>
      <c r="Q778" s="138"/>
      <c r="R778" s="138"/>
      <c r="S778" s="138"/>
      <c r="T778" s="138"/>
      <c r="U778" s="138"/>
      <c r="V778" s="138"/>
      <c r="W778" s="138"/>
      <c r="X778" s="138"/>
      <c r="Y778" s="138"/>
      <c r="Z778" s="138"/>
    </row>
    <row r="779" spans="1:26" ht="15.75" customHeight="1">
      <c r="A779" s="138"/>
      <c r="B779" s="138"/>
      <c r="C779" s="138"/>
      <c r="D779" s="138"/>
      <c r="E779" s="138"/>
      <c r="F779" s="138"/>
      <c r="G779" s="138"/>
      <c r="H779" s="138"/>
      <c r="I779" s="138"/>
      <c r="J779" s="138"/>
      <c r="K779" s="138"/>
      <c r="L779" s="138"/>
      <c r="M779" s="138"/>
      <c r="N779" s="138"/>
      <c r="O779" s="138"/>
      <c r="P779" s="138"/>
      <c r="Q779" s="138"/>
      <c r="R779" s="138"/>
      <c r="S779" s="138"/>
      <c r="T779" s="138"/>
      <c r="U779" s="138"/>
      <c r="V779" s="138"/>
      <c r="W779" s="138"/>
      <c r="X779" s="138"/>
      <c r="Y779" s="138"/>
      <c r="Z779" s="138"/>
    </row>
    <row r="780" spans="1:26" ht="15.75" customHeight="1">
      <c r="A780" s="138"/>
      <c r="B780" s="138"/>
      <c r="C780" s="138"/>
      <c r="D780" s="138"/>
      <c r="E780" s="138"/>
      <c r="F780" s="138"/>
      <c r="G780" s="138"/>
      <c r="H780" s="138"/>
      <c r="I780" s="138"/>
      <c r="J780" s="138"/>
      <c r="K780" s="138"/>
      <c r="L780" s="138"/>
      <c r="M780" s="138"/>
      <c r="N780" s="138"/>
      <c r="O780" s="138"/>
      <c r="P780" s="138"/>
      <c r="Q780" s="138"/>
      <c r="R780" s="138"/>
      <c r="S780" s="138"/>
      <c r="T780" s="138"/>
      <c r="U780" s="138"/>
      <c r="V780" s="138"/>
      <c r="W780" s="138"/>
      <c r="X780" s="138"/>
      <c r="Y780" s="138"/>
      <c r="Z780" s="138"/>
    </row>
    <row r="781" spans="1:26" ht="15.75" customHeight="1">
      <c r="A781" s="138"/>
      <c r="B781" s="138"/>
      <c r="C781" s="138"/>
      <c r="D781" s="138"/>
      <c r="E781" s="138"/>
      <c r="F781" s="138"/>
      <c r="G781" s="138"/>
      <c r="H781" s="138"/>
      <c r="I781" s="138"/>
      <c r="J781" s="138"/>
      <c r="K781" s="138"/>
      <c r="L781" s="138"/>
      <c r="M781" s="138"/>
      <c r="N781" s="138"/>
      <c r="O781" s="138"/>
      <c r="P781" s="138"/>
      <c r="Q781" s="138"/>
      <c r="R781" s="138"/>
      <c r="S781" s="138"/>
      <c r="T781" s="138"/>
      <c r="U781" s="138"/>
      <c r="V781" s="138"/>
      <c r="W781" s="138"/>
      <c r="X781" s="138"/>
      <c r="Y781" s="138"/>
      <c r="Z781" s="138"/>
    </row>
    <row r="782" spans="1:26" ht="15.75" customHeight="1">
      <c r="A782" s="138"/>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c r="Z782" s="138"/>
    </row>
    <row r="783" spans="1:26" ht="15.75" customHeight="1">
      <c r="A783" s="138"/>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row>
    <row r="784" spans="1:26" ht="15.75" customHeight="1">
      <c r="A784" s="138"/>
      <c r="B784" s="138"/>
      <c r="C784" s="138"/>
      <c r="D784" s="138"/>
      <c r="E784" s="138"/>
      <c r="F784" s="138"/>
      <c r="G784" s="138"/>
      <c r="H784" s="138"/>
      <c r="I784" s="138"/>
      <c r="J784" s="138"/>
      <c r="K784" s="138"/>
      <c r="L784" s="138"/>
      <c r="M784" s="138"/>
      <c r="N784" s="138"/>
      <c r="O784" s="138"/>
      <c r="P784" s="138"/>
      <c r="Q784" s="138"/>
      <c r="R784" s="138"/>
      <c r="S784" s="138"/>
      <c r="T784" s="138"/>
      <c r="U784" s="138"/>
      <c r="V784" s="138"/>
      <c r="W784" s="138"/>
      <c r="X784" s="138"/>
      <c r="Y784" s="138"/>
      <c r="Z784" s="138"/>
    </row>
    <row r="785" spans="1:26" ht="15.75" customHeight="1">
      <c r="A785" s="138"/>
      <c r="B785" s="138"/>
      <c r="C785" s="138"/>
      <c r="D785" s="138"/>
      <c r="E785" s="138"/>
      <c r="F785" s="138"/>
      <c r="G785" s="138"/>
      <c r="H785" s="138"/>
      <c r="I785" s="138"/>
      <c r="J785" s="138"/>
      <c r="K785" s="138"/>
      <c r="L785" s="138"/>
      <c r="M785" s="138"/>
      <c r="N785" s="138"/>
      <c r="O785" s="138"/>
      <c r="P785" s="138"/>
      <c r="Q785" s="138"/>
      <c r="R785" s="138"/>
      <c r="S785" s="138"/>
      <c r="T785" s="138"/>
      <c r="U785" s="138"/>
      <c r="V785" s="138"/>
      <c r="W785" s="138"/>
      <c r="X785" s="138"/>
      <c r="Y785" s="138"/>
      <c r="Z785" s="138"/>
    </row>
    <row r="786" spans="1:26" ht="15.75" customHeight="1">
      <c r="A786" s="138"/>
      <c r="B786" s="138"/>
      <c r="C786" s="138"/>
      <c r="D786" s="138"/>
      <c r="E786" s="138"/>
      <c r="F786" s="138"/>
      <c r="G786" s="138"/>
      <c r="H786" s="138"/>
      <c r="I786" s="138"/>
      <c r="J786" s="138"/>
      <c r="K786" s="138"/>
      <c r="L786" s="138"/>
      <c r="M786" s="138"/>
      <c r="N786" s="138"/>
      <c r="O786" s="138"/>
      <c r="P786" s="138"/>
      <c r="Q786" s="138"/>
      <c r="R786" s="138"/>
      <c r="S786" s="138"/>
      <c r="T786" s="138"/>
      <c r="U786" s="138"/>
      <c r="V786" s="138"/>
      <c r="W786" s="138"/>
      <c r="X786" s="138"/>
      <c r="Y786" s="138"/>
      <c r="Z786" s="138"/>
    </row>
    <row r="787" spans="1:26" ht="15.75" customHeight="1">
      <c r="A787" s="138"/>
      <c r="B787" s="138"/>
      <c r="C787" s="138"/>
      <c r="D787" s="138"/>
      <c r="E787" s="138"/>
      <c r="F787" s="138"/>
      <c r="G787" s="138"/>
      <c r="H787" s="138"/>
      <c r="I787" s="138"/>
      <c r="J787" s="138"/>
      <c r="K787" s="138"/>
      <c r="L787" s="138"/>
      <c r="M787" s="138"/>
      <c r="N787" s="138"/>
      <c r="O787" s="138"/>
      <c r="P787" s="138"/>
      <c r="Q787" s="138"/>
      <c r="R787" s="138"/>
      <c r="S787" s="138"/>
      <c r="T787" s="138"/>
      <c r="U787" s="138"/>
      <c r="V787" s="138"/>
      <c r="W787" s="138"/>
      <c r="X787" s="138"/>
      <c r="Y787" s="138"/>
      <c r="Z787" s="138"/>
    </row>
    <row r="788" spans="1:26" ht="15.75" customHeight="1">
      <c r="A788" s="138"/>
      <c r="B788" s="138"/>
      <c r="C788" s="138"/>
      <c r="D788" s="138"/>
      <c r="E788" s="138"/>
      <c r="F788" s="138"/>
      <c r="G788" s="138"/>
      <c r="H788" s="138"/>
      <c r="I788" s="138"/>
      <c r="J788" s="138"/>
      <c r="K788" s="138"/>
      <c r="L788" s="138"/>
      <c r="M788" s="138"/>
      <c r="N788" s="138"/>
      <c r="O788" s="138"/>
      <c r="P788" s="138"/>
      <c r="Q788" s="138"/>
      <c r="R788" s="138"/>
      <c r="S788" s="138"/>
      <c r="T788" s="138"/>
      <c r="U788" s="138"/>
      <c r="V788" s="138"/>
      <c r="W788" s="138"/>
      <c r="X788" s="138"/>
      <c r="Y788" s="138"/>
      <c r="Z788" s="138"/>
    </row>
    <row r="789" spans="1:26" ht="15.75" customHeight="1">
      <c r="A789" s="138"/>
      <c r="B789" s="138"/>
      <c r="C789" s="138"/>
      <c r="D789" s="138"/>
      <c r="E789" s="138"/>
      <c r="F789" s="138"/>
      <c r="G789" s="138"/>
      <c r="H789" s="138"/>
      <c r="I789" s="138"/>
      <c r="J789" s="138"/>
      <c r="K789" s="138"/>
      <c r="L789" s="138"/>
      <c r="M789" s="138"/>
      <c r="N789" s="138"/>
      <c r="O789" s="138"/>
      <c r="P789" s="138"/>
      <c r="Q789" s="138"/>
      <c r="R789" s="138"/>
      <c r="S789" s="138"/>
      <c r="T789" s="138"/>
      <c r="U789" s="138"/>
      <c r="V789" s="138"/>
      <c r="W789" s="138"/>
      <c r="X789" s="138"/>
      <c r="Y789" s="138"/>
      <c r="Z789" s="138"/>
    </row>
    <row r="790" spans="1:26" ht="15.75" customHeight="1">
      <c r="A790" s="138"/>
      <c r="B790" s="138"/>
      <c r="C790" s="138"/>
      <c r="D790" s="138"/>
      <c r="E790" s="138"/>
      <c r="F790" s="138"/>
      <c r="G790" s="138"/>
      <c r="H790" s="138"/>
      <c r="I790" s="138"/>
      <c r="J790" s="138"/>
      <c r="K790" s="138"/>
      <c r="L790" s="138"/>
      <c r="M790" s="138"/>
      <c r="N790" s="138"/>
      <c r="O790" s="138"/>
      <c r="P790" s="138"/>
      <c r="Q790" s="138"/>
      <c r="R790" s="138"/>
      <c r="S790" s="138"/>
      <c r="T790" s="138"/>
      <c r="U790" s="138"/>
      <c r="V790" s="138"/>
      <c r="W790" s="138"/>
      <c r="X790" s="138"/>
      <c r="Y790" s="138"/>
      <c r="Z790" s="138"/>
    </row>
    <row r="791" spans="1:26" ht="15.75" customHeight="1">
      <c r="A791" s="138"/>
      <c r="B791" s="138"/>
      <c r="C791" s="138"/>
      <c r="D791" s="138"/>
      <c r="E791" s="138"/>
      <c r="F791" s="138"/>
      <c r="G791" s="138"/>
      <c r="H791" s="138"/>
      <c r="I791" s="138"/>
      <c r="J791" s="138"/>
      <c r="K791" s="138"/>
      <c r="L791" s="138"/>
      <c r="M791" s="138"/>
      <c r="N791" s="138"/>
      <c r="O791" s="138"/>
      <c r="P791" s="138"/>
      <c r="Q791" s="138"/>
      <c r="R791" s="138"/>
      <c r="S791" s="138"/>
      <c r="T791" s="138"/>
      <c r="U791" s="138"/>
      <c r="V791" s="138"/>
      <c r="W791" s="138"/>
      <c r="X791" s="138"/>
      <c r="Y791" s="138"/>
      <c r="Z791" s="138"/>
    </row>
    <row r="792" spans="1:26" ht="15.75" customHeight="1">
      <c r="A792" s="138"/>
      <c r="B792" s="138"/>
      <c r="C792" s="138"/>
      <c r="D792" s="138"/>
      <c r="E792" s="138"/>
      <c r="F792" s="138"/>
      <c r="G792" s="138"/>
      <c r="H792" s="138"/>
      <c r="I792" s="138"/>
      <c r="J792" s="138"/>
      <c r="K792" s="138"/>
      <c r="L792" s="138"/>
      <c r="M792" s="138"/>
      <c r="N792" s="138"/>
      <c r="O792" s="138"/>
      <c r="P792" s="138"/>
      <c r="Q792" s="138"/>
      <c r="R792" s="138"/>
      <c r="S792" s="138"/>
      <c r="T792" s="138"/>
      <c r="U792" s="138"/>
      <c r="V792" s="138"/>
      <c r="W792" s="138"/>
      <c r="X792" s="138"/>
      <c r="Y792" s="138"/>
      <c r="Z792" s="138"/>
    </row>
    <row r="793" spans="1:26" ht="15.75" customHeight="1">
      <c r="A793" s="138"/>
      <c r="B793" s="138"/>
      <c r="C793" s="138"/>
      <c r="D793" s="138"/>
      <c r="E793" s="138"/>
      <c r="F793" s="138"/>
      <c r="G793" s="138"/>
      <c r="H793" s="138"/>
      <c r="I793" s="138"/>
      <c r="J793" s="138"/>
      <c r="K793" s="138"/>
      <c r="L793" s="138"/>
      <c r="M793" s="138"/>
      <c r="N793" s="138"/>
      <c r="O793" s="138"/>
      <c r="P793" s="138"/>
      <c r="Q793" s="138"/>
      <c r="R793" s="138"/>
      <c r="S793" s="138"/>
      <c r="T793" s="138"/>
      <c r="U793" s="138"/>
      <c r="V793" s="138"/>
      <c r="W793" s="138"/>
      <c r="X793" s="138"/>
      <c r="Y793" s="138"/>
      <c r="Z793" s="138"/>
    </row>
    <row r="794" spans="1:26" ht="15.75" customHeight="1">
      <c r="A794" s="138"/>
      <c r="B794" s="138"/>
      <c r="C794" s="138"/>
      <c r="D794" s="138"/>
      <c r="E794" s="138"/>
      <c r="F794" s="138"/>
      <c r="G794" s="138"/>
      <c r="H794" s="138"/>
      <c r="I794" s="138"/>
      <c r="J794" s="138"/>
      <c r="K794" s="138"/>
      <c r="L794" s="138"/>
      <c r="M794" s="138"/>
      <c r="N794" s="138"/>
      <c r="O794" s="138"/>
      <c r="P794" s="138"/>
      <c r="Q794" s="138"/>
      <c r="R794" s="138"/>
      <c r="S794" s="138"/>
      <c r="T794" s="138"/>
      <c r="U794" s="138"/>
      <c r="V794" s="138"/>
      <c r="W794" s="138"/>
      <c r="X794" s="138"/>
      <c r="Y794" s="138"/>
      <c r="Z794" s="138"/>
    </row>
    <row r="795" spans="1:26" ht="15.75" customHeight="1">
      <c r="A795" s="138"/>
      <c r="B795" s="138"/>
      <c r="C795" s="138"/>
      <c r="D795" s="138"/>
      <c r="E795" s="138"/>
      <c r="F795" s="138"/>
      <c r="G795" s="138"/>
      <c r="H795" s="138"/>
      <c r="I795" s="138"/>
      <c r="J795" s="138"/>
      <c r="K795" s="138"/>
      <c r="L795" s="138"/>
      <c r="M795" s="138"/>
      <c r="N795" s="138"/>
      <c r="O795" s="138"/>
      <c r="P795" s="138"/>
      <c r="Q795" s="138"/>
      <c r="R795" s="138"/>
      <c r="S795" s="138"/>
      <c r="T795" s="138"/>
      <c r="U795" s="138"/>
      <c r="V795" s="138"/>
      <c r="W795" s="138"/>
      <c r="X795" s="138"/>
      <c r="Y795" s="138"/>
      <c r="Z795" s="138"/>
    </row>
    <row r="796" spans="1:26" ht="15.75" customHeight="1">
      <c r="A796" s="138"/>
      <c r="B796" s="138"/>
      <c r="C796" s="138"/>
      <c r="D796" s="138"/>
      <c r="E796" s="138"/>
      <c r="F796" s="138"/>
      <c r="G796" s="138"/>
      <c r="H796" s="138"/>
      <c r="I796" s="138"/>
      <c r="J796" s="138"/>
      <c r="K796" s="138"/>
      <c r="L796" s="138"/>
      <c r="M796" s="138"/>
      <c r="N796" s="138"/>
      <c r="O796" s="138"/>
      <c r="P796" s="138"/>
      <c r="Q796" s="138"/>
      <c r="R796" s="138"/>
      <c r="S796" s="138"/>
      <c r="T796" s="138"/>
      <c r="U796" s="138"/>
      <c r="V796" s="138"/>
      <c r="W796" s="138"/>
      <c r="X796" s="138"/>
      <c r="Y796" s="138"/>
      <c r="Z796" s="138"/>
    </row>
    <row r="797" spans="1:26" ht="15.75" customHeight="1">
      <c r="A797" s="138"/>
      <c r="B797" s="138"/>
      <c r="C797" s="138"/>
      <c r="D797" s="138"/>
      <c r="E797" s="138"/>
      <c r="F797" s="138"/>
      <c r="G797" s="138"/>
      <c r="H797" s="138"/>
      <c r="I797" s="138"/>
      <c r="J797" s="138"/>
      <c r="K797" s="138"/>
      <c r="L797" s="138"/>
      <c r="M797" s="138"/>
      <c r="N797" s="138"/>
      <c r="O797" s="138"/>
      <c r="P797" s="138"/>
      <c r="Q797" s="138"/>
      <c r="R797" s="138"/>
      <c r="S797" s="138"/>
      <c r="T797" s="138"/>
      <c r="U797" s="138"/>
      <c r="V797" s="138"/>
      <c r="W797" s="138"/>
      <c r="X797" s="138"/>
      <c r="Y797" s="138"/>
      <c r="Z797" s="138"/>
    </row>
    <row r="798" spans="1:26" ht="15.75" customHeight="1">
      <c r="A798" s="138"/>
      <c r="B798" s="138"/>
      <c r="C798" s="138"/>
      <c r="D798" s="138"/>
      <c r="E798" s="138"/>
      <c r="F798" s="138"/>
      <c r="G798" s="138"/>
      <c r="H798" s="138"/>
      <c r="I798" s="138"/>
      <c r="J798" s="138"/>
      <c r="K798" s="138"/>
      <c r="L798" s="138"/>
      <c r="M798" s="138"/>
      <c r="N798" s="138"/>
      <c r="O798" s="138"/>
      <c r="P798" s="138"/>
      <c r="Q798" s="138"/>
      <c r="R798" s="138"/>
      <c r="S798" s="138"/>
      <c r="T798" s="138"/>
      <c r="U798" s="138"/>
      <c r="V798" s="138"/>
      <c r="W798" s="138"/>
      <c r="X798" s="138"/>
      <c r="Y798" s="138"/>
      <c r="Z798" s="138"/>
    </row>
    <row r="799" spans="1:26" ht="15.75" customHeight="1">
      <c r="A799" s="138"/>
      <c r="B799" s="138"/>
      <c r="C799" s="138"/>
      <c r="D799" s="138"/>
      <c r="E799" s="138"/>
      <c r="F799" s="138"/>
      <c r="G799" s="138"/>
      <c r="H799" s="138"/>
      <c r="I799" s="138"/>
      <c r="J799" s="138"/>
      <c r="K799" s="138"/>
      <c r="L799" s="138"/>
      <c r="M799" s="138"/>
      <c r="N799" s="138"/>
      <c r="O799" s="138"/>
      <c r="P799" s="138"/>
      <c r="Q799" s="138"/>
      <c r="R799" s="138"/>
      <c r="S799" s="138"/>
      <c r="T799" s="138"/>
      <c r="U799" s="138"/>
      <c r="V799" s="138"/>
      <c r="W799" s="138"/>
      <c r="X799" s="138"/>
      <c r="Y799" s="138"/>
      <c r="Z799" s="138"/>
    </row>
    <row r="800" spans="1:26" ht="15.75" customHeight="1">
      <c r="A800" s="138"/>
      <c r="B800" s="138"/>
      <c r="C800" s="138"/>
      <c r="D800" s="138"/>
      <c r="E800" s="138"/>
      <c r="F800" s="138"/>
      <c r="G800" s="138"/>
      <c r="H800" s="138"/>
      <c r="I800" s="138"/>
      <c r="J800" s="138"/>
      <c r="K800" s="138"/>
      <c r="L800" s="138"/>
      <c r="M800" s="138"/>
      <c r="N800" s="138"/>
      <c r="O800" s="138"/>
      <c r="P800" s="138"/>
      <c r="Q800" s="138"/>
      <c r="R800" s="138"/>
      <c r="S800" s="138"/>
      <c r="T800" s="138"/>
      <c r="U800" s="138"/>
      <c r="V800" s="138"/>
      <c r="W800" s="138"/>
      <c r="X800" s="138"/>
      <c r="Y800" s="138"/>
      <c r="Z800" s="138"/>
    </row>
    <row r="801" spans="1:26" ht="15.75" customHeight="1">
      <c r="A801" s="138"/>
      <c r="B801" s="138"/>
      <c r="C801" s="138"/>
      <c r="D801" s="138"/>
      <c r="E801" s="138"/>
      <c r="F801" s="138"/>
      <c r="G801" s="138"/>
      <c r="H801" s="138"/>
      <c r="I801" s="138"/>
      <c r="J801" s="138"/>
      <c r="K801" s="138"/>
      <c r="L801" s="138"/>
      <c r="M801" s="138"/>
      <c r="N801" s="138"/>
      <c r="O801" s="138"/>
      <c r="P801" s="138"/>
      <c r="Q801" s="138"/>
      <c r="R801" s="138"/>
      <c r="S801" s="138"/>
      <c r="T801" s="138"/>
      <c r="U801" s="138"/>
      <c r="V801" s="138"/>
      <c r="W801" s="138"/>
      <c r="X801" s="138"/>
      <c r="Y801" s="138"/>
      <c r="Z801" s="138"/>
    </row>
    <row r="802" spans="1:26" ht="15.75" customHeight="1">
      <c r="A802" s="138"/>
      <c r="B802" s="138"/>
      <c r="C802" s="138"/>
      <c r="D802" s="138"/>
      <c r="E802" s="138"/>
      <c r="F802" s="138"/>
      <c r="G802" s="138"/>
      <c r="H802" s="138"/>
      <c r="I802" s="138"/>
      <c r="J802" s="138"/>
      <c r="K802" s="138"/>
      <c r="L802" s="138"/>
      <c r="M802" s="138"/>
      <c r="N802" s="138"/>
      <c r="O802" s="138"/>
      <c r="P802" s="138"/>
      <c r="Q802" s="138"/>
      <c r="R802" s="138"/>
      <c r="S802" s="138"/>
      <c r="T802" s="138"/>
      <c r="U802" s="138"/>
      <c r="V802" s="138"/>
      <c r="W802" s="138"/>
      <c r="X802" s="138"/>
      <c r="Y802" s="138"/>
      <c r="Z802" s="138"/>
    </row>
    <row r="803" spans="1:26" ht="15.75" customHeight="1">
      <c r="A803" s="138"/>
      <c r="B803" s="138"/>
      <c r="C803" s="138"/>
      <c r="D803" s="138"/>
      <c r="E803" s="138"/>
      <c r="F803" s="138"/>
      <c r="G803" s="138"/>
      <c r="H803" s="138"/>
      <c r="I803" s="138"/>
      <c r="J803" s="138"/>
      <c r="K803" s="138"/>
      <c r="L803" s="138"/>
      <c r="M803" s="138"/>
      <c r="N803" s="138"/>
      <c r="O803" s="138"/>
      <c r="P803" s="138"/>
      <c r="Q803" s="138"/>
      <c r="R803" s="138"/>
      <c r="S803" s="138"/>
      <c r="T803" s="138"/>
      <c r="U803" s="138"/>
      <c r="V803" s="138"/>
      <c r="W803" s="138"/>
      <c r="X803" s="138"/>
      <c r="Y803" s="138"/>
      <c r="Z803" s="138"/>
    </row>
    <row r="804" spans="1:26" ht="15.75" customHeight="1">
      <c r="A804" s="138"/>
      <c r="B804" s="138"/>
      <c r="C804" s="138"/>
      <c r="D804" s="138"/>
      <c r="E804" s="138"/>
      <c r="F804" s="138"/>
      <c r="G804" s="138"/>
      <c r="H804" s="138"/>
      <c r="I804" s="138"/>
      <c r="J804" s="138"/>
      <c r="K804" s="138"/>
      <c r="L804" s="138"/>
      <c r="M804" s="138"/>
      <c r="N804" s="138"/>
      <c r="O804" s="138"/>
      <c r="P804" s="138"/>
      <c r="Q804" s="138"/>
      <c r="R804" s="138"/>
      <c r="S804" s="138"/>
      <c r="T804" s="138"/>
      <c r="U804" s="138"/>
      <c r="V804" s="138"/>
      <c r="W804" s="138"/>
      <c r="X804" s="138"/>
      <c r="Y804" s="138"/>
      <c r="Z804" s="138"/>
    </row>
    <row r="805" spans="1:26" ht="15.75" customHeight="1">
      <c r="A805" s="138"/>
      <c r="B805" s="138"/>
      <c r="C805" s="138"/>
      <c r="D805" s="138"/>
      <c r="E805" s="138"/>
      <c r="F805" s="138"/>
      <c r="G805" s="138"/>
      <c r="H805" s="138"/>
      <c r="I805" s="138"/>
      <c r="J805" s="138"/>
      <c r="K805" s="138"/>
      <c r="L805" s="138"/>
      <c r="M805" s="138"/>
      <c r="N805" s="138"/>
      <c r="O805" s="138"/>
      <c r="P805" s="138"/>
      <c r="Q805" s="138"/>
      <c r="R805" s="138"/>
      <c r="S805" s="138"/>
      <c r="T805" s="138"/>
      <c r="U805" s="138"/>
      <c r="V805" s="138"/>
      <c r="W805" s="138"/>
      <c r="X805" s="138"/>
      <c r="Y805" s="138"/>
      <c r="Z805" s="138"/>
    </row>
    <row r="806" spans="1:26" ht="15.75" customHeight="1">
      <c r="A806" s="138"/>
      <c r="B806" s="138"/>
      <c r="C806" s="138"/>
      <c r="D806" s="138"/>
      <c r="E806" s="138"/>
      <c r="F806" s="138"/>
      <c r="G806" s="138"/>
      <c r="H806" s="138"/>
      <c r="I806" s="138"/>
      <c r="J806" s="138"/>
      <c r="K806" s="138"/>
      <c r="L806" s="138"/>
      <c r="M806" s="138"/>
      <c r="N806" s="138"/>
      <c r="O806" s="138"/>
      <c r="P806" s="138"/>
      <c r="Q806" s="138"/>
      <c r="R806" s="138"/>
      <c r="S806" s="138"/>
      <c r="T806" s="138"/>
      <c r="U806" s="138"/>
      <c r="V806" s="138"/>
      <c r="W806" s="138"/>
      <c r="X806" s="138"/>
      <c r="Y806" s="138"/>
      <c r="Z806" s="138"/>
    </row>
    <row r="807" spans="1:26" ht="15.75" customHeight="1">
      <c r="A807" s="138"/>
      <c r="B807" s="138"/>
      <c r="C807" s="138"/>
      <c r="D807" s="138"/>
      <c r="E807" s="138"/>
      <c r="F807" s="138"/>
      <c r="G807" s="138"/>
      <c r="H807" s="138"/>
      <c r="I807" s="138"/>
      <c r="J807" s="138"/>
      <c r="K807" s="138"/>
      <c r="L807" s="138"/>
      <c r="M807" s="138"/>
      <c r="N807" s="138"/>
      <c r="O807" s="138"/>
      <c r="P807" s="138"/>
      <c r="Q807" s="138"/>
      <c r="R807" s="138"/>
      <c r="S807" s="138"/>
      <c r="T807" s="138"/>
      <c r="U807" s="138"/>
      <c r="V807" s="138"/>
      <c r="W807" s="138"/>
      <c r="X807" s="138"/>
      <c r="Y807" s="138"/>
      <c r="Z807" s="138"/>
    </row>
    <row r="808" spans="1:26" ht="15.75" customHeight="1">
      <c r="A808" s="138"/>
      <c r="B808" s="138"/>
      <c r="C808" s="138"/>
      <c r="D808" s="138"/>
      <c r="E808" s="138"/>
      <c r="F808" s="138"/>
      <c r="G808" s="138"/>
      <c r="H808" s="138"/>
      <c r="I808" s="138"/>
      <c r="J808" s="138"/>
      <c r="K808" s="138"/>
      <c r="L808" s="138"/>
      <c r="M808" s="138"/>
      <c r="N808" s="138"/>
      <c r="O808" s="138"/>
      <c r="P808" s="138"/>
      <c r="Q808" s="138"/>
      <c r="R808" s="138"/>
      <c r="S808" s="138"/>
      <c r="T808" s="138"/>
      <c r="U808" s="138"/>
      <c r="V808" s="138"/>
      <c r="W808" s="138"/>
      <c r="X808" s="138"/>
      <c r="Y808" s="138"/>
      <c r="Z808" s="138"/>
    </row>
    <row r="809" spans="1:26" ht="15.75" customHeight="1">
      <c r="A809" s="138"/>
      <c r="B809" s="138"/>
      <c r="C809" s="138"/>
      <c r="D809" s="138"/>
      <c r="E809" s="138"/>
      <c r="F809" s="138"/>
      <c r="G809" s="138"/>
      <c r="H809" s="138"/>
      <c r="I809" s="138"/>
      <c r="J809" s="138"/>
      <c r="K809" s="138"/>
      <c r="L809" s="138"/>
      <c r="M809" s="138"/>
      <c r="N809" s="138"/>
      <c r="O809" s="138"/>
      <c r="P809" s="138"/>
      <c r="Q809" s="138"/>
      <c r="R809" s="138"/>
      <c r="S809" s="138"/>
      <c r="T809" s="138"/>
      <c r="U809" s="138"/>
      <c r="V809" s="138"/>
      <c r="W809" s="138"/>
      <c r="X809" s="138"/>
      <c r="Y809" s="138"/>
      <c r="Z809" s="138"/>
    </row>
    <row r="810" spans="1:26" ht="15.75" customHeight="1">
      <c r="A810" s="138"/>
      <c r="B810" s="138"/>
      <c r="C810" s="138"/>
      <c r="D810" s="138"/>
      <c r="E810" s="138"/>
      <c r="F810" s="138"/>
      <c r="G810" s="138"/>
      <c r="H810" s="138"/>
      <c r="I810" s="138"/>
      <c r="J810" s="138"/>
      <c r="K810" s="138"/>
      <c r="L810" s="138"/>
      <c r="M810" s="138"/>
      <c r="N810" s="138"/>
      <c r="O810" s="138"/>
      <c r="P810" s="138"/>
      <c r="Q810" s="138"/>
      <c r="R810" s="138"/>
      <c r="S810" s="138"/>
      <c r="T810" s="138"/>
      <c r="U810" s="138"/>
      <c r="V810" s="138"/>
      <c r="W810" s="138"/>
      <c r="X810" s="138"/>
      <c r="Y810" s="138"/>
      <c r="Z810" s="138"/>
    </row>
    <row r="811" spans="1:26" ht="15.75" customHeight="1">
      <c r="A811" s="138"/>
      <c r="B811" s="138"/>
      <c r="C811" s="138"/>
      <c r="D811" s="138"/>
      <c r="E811" s="138"/>
      <c r="F811" s="138"/>
      <c r="G811" s="138"/>
      <c r="H811" s="138"/>
      <c r="I811" s="138"/>
      <c r="J811" s="138"/>
      <c r="K811" s="138"/>
      <c r="L811" s="138"/>
      <c r="M811" s="138"/>
      <c r="N811" s="138"/>
      <c r="O811" s="138"/>
      <c r="P811" s="138"/>
      <c r="Q811" s="138"/>
      <c r="R811" s="138"/>
      <c r="S811" s="138"/>
      <c r="T811" s="138"/>
      <c r="U811" s="138"/>
      <c r="V811" s="138"/>
      <c r="W811" s="138"/>
      <c r="X811" s="138"/>
      <c r="Y811" s="138"/>
      <c r="Z811" s="138"/>
    </row>
    <row r="812" spans="1:26" ht="15.75" customHeight="1">
      <c r="A812" s="138"/>
      <c r="B812" s="138"/>
      <c r="C812" s="138"/>
      <c r="D812" s="138"/>
      <c r="E812" s="138"/>
      <c r="F812" s="138"/>
      <c r="G812" s="138"/>
      <c r="H812" s="138"/>
      <c r="I812" s="138"/>
      <c r="J812" s="138"/>
      <c r="K812" s="138"/>
      <c r="L812" s="138"/>
      <c r="M812" s="138"/>
      <c r="N812" s="138"/>
      <c r="O812" s="138"/>
      <c r="P812" s="138"/>
      <c r="Q812" s="138"/>
      <c r="R812" s="138"/>
      <c r="S812" s="138"/>
      <c r="T812" s="138"/>
      <c r="U812" s="138"/>
      <c r="V812" s="138"/>
      <c r="W812" s="138"/>
      <c r="X812" s="138"/>
      <c r="Y812" s="138"/>
      <c r="Z812" s="138"/>
    </row>
    <row r="813" spans="1:26" ht="15.75" customHeight="1">
      <c r="A813" s="138"/>
      <c r="B813" s="138"/>
      <c r="C813" s="138"/>
      <c r="D813" s="138"/>
      <c r="E813" s="138"/>
      <c r="F813" s="138"/>
      <c r="G813" s="138"/>
      <c r="H813" s="138"/>
      <c r="I813" s="138"/>
      <c r="J813" s="138"/>
      <c r="K813" s="138"/>
      <c r="L813" s="138"/>
      <c r="M813" s="138"/>
      <c r="N813" s="138"/>
      <c r="O813" s="138"/>
      <c r="P813" s="138"/>
      <c r="Q813" s="138"/>
      <c r="R813" s="138"/>
      <c r="S813" s="138"/>
      <c r="T813" s="138"/>
      <c r="U813" s="138"/>
      <c r="V813" s="138"/>
      <c r="W813" s="138"/>
      <c r="X813" s="138"/>
      <c r="Y813" s="138"/>
      <c r="Z813" s="138"/>
    </row>
    <row r="814" spans="1:26" ht="15.75" customHeight="1">
      <c r="A814" s="138"/>
      <c r="B814" s="138"/>
      <c r="C814" s="138"/>
      <c r="D814" s="138"/>
      <c r="E814" s="138"/>
      <c r="F814" s="138"/>
      <c r="G814" s="138"/>
      <c r="H814" s="138"/>
      <c r="I814" s="138"/>
      <c r="J814" s="138"/>
      <c r="K814" s="138"/>
      <c r="L814" s="138"/>
      <c r="M814" s="138"/>
      <c r="N814" s="138"/>
      <c r="O814" s="138"/>
      <c r="P814" s="138"/>
      <c r="Q814" s="138"/>
      <c r="R814" s="138"/>
      <c r="S814" s="138"/>
      <c r="T814" s="138"/>
      <c r="U814" s="138"/>
      <c r="V814" s="138"/>
      <c r="W814" s="138"/>
      <c r="X814" s="138"/>
      <c r="Y814" s="138"/>
      <c r="Z814" s="138"/>
    </row>
    <row r="815" spans="1:26" ht="15.75" customHeight="1">
      <c r="A815" s="138"/>
      <c r="B815" s="138"/>
      <c r="C815" s="138"/>
      <c r="D815" s="138"/>
      <c r="E815" s="138"/>
      <c r="F815" s="138"/>
      <c r="G815" s="138"/>
      <c r="H815" s="138"/>
      <c r="I815" s="138"/>
      <c r="J815" s="138"/>
      <c r="K815" s="138"/>
      <c r="L815" s="138"/>
      <c r="M815" s="138"/>
      <c r="N815" s="138"/>
      <c r="O815" s="138"/>
      <c r="P815" s="138"/>
      <c r="Q815" s="138"/>
      <c r="R815" s="138"/>
      <c r="S815" s="138"/>
      <c r="T815" s="138"/>
      <c r="U815" s="138"/>
      <c r="V815" s="138"/>
      <c r="W815" s="138"/>
      <c r="X815" s="138"/>
      <c r="Y815" s="138"/>
      <c r="Z815" s="138"/>
    </row>
    <row r="816" spans="1:26" ht="15.75" customHeight="1">
      <c r="A816" s="138"/>
      <c r="B816" s="138"/>
      <c r="C816" s="138"/>
      <c r="D816" s="138"/>
      <c r="E816" s="138"/>
      <c r="F816" s="138"/>
      <c r="G816" s="138"/>
      <c r="H816" s="138"/>
      <c r="I816" s="138"/>
      <c r="J816" s="138"/>
      <c r="K816" s="138"/>
      <c r="L816" s="138"/>
      <c r="M816" s="138"/>
      <c r="N816" s="138"/>
      <c r="O816" s="138"/>
      <c r="P816" s="138"/>
      <c r="Q816" s="138"/>
      <c r="R816" s="138"/>
      <c r="S816" s="138"/>
      <c r="T816" s="138"/>
      <c r="U816" s="138"/>
      <c r="V816" s="138"/>
      <c r="W816" s="138"/>
      <c r="X816" s="138"/>
      <c r="Y816" s="138"/>
      <c r="Z816" s="138"/>
    </row>
    <row r="817" spans="1:26" ht="15.75" customHeight="1">
      <c r="A817" s="138"/>
      <c r="B817" s="138"/>
      <c r="C817" s="138"/>
      <c r="D817" s="138"/>
      <c r="E817" s="138"/>
      <c r="F817" s="138"/>
      <c r="G817" s="138"/>
      <c r="H817" s="138"/>
      <c r="I817" s="138"/>
      <c r="J817" s="138"/>
      <c r="K817" s="138"/>
      <c r="L817" s="138"/>
      <c r="M817" s="138"/>
      <c r="N817" s="138"/>
      <c r="O817" s="138"/>
      <c r="P817" s="138"/>
      <c r="Q817" s="138"/>
      <c r="R817" s="138"/>
      <c r="S817" s="138"/>
      <c r="T817" s="138"/>
      <c r="U817" s="138"/>
      <c r="V817" s="138"/>
      <c r="W817" s="138"/>
      <c r="X817" s="138"/>
      <c r="Y817" s="138"/>
      <c r="Z817" s="138"/>
    </row>
    <row r="818" spans="1:26" ht="15.75" customHeight="1">
      <c r="A818" s="138"/>
      <c r="B818" s="138"/>
      <c r="C818" s="138"/>
      <c r="D818" s="138"/>
      <c r="E818" s="138"/>
      <c r="F818" s="138"/>
      <c r="G818" s="138"/>
      <c r="H818" s="138"/>
      <c r="I818" s="138"/>
      <c r="J818" s="138"/>
      <c r="K818" s="138"/>
      <c r="L818" s="138"/>
      <c r="M818" s="138"/>
      <c r="N818" s="138"/>
      <c r="O818" s="138"/>
      <c r="P818" s="138"/>
      <c r="Q818" s="138"/>
      <c r="R818" s="138"/>
      <c r="S818" s="138"/>
      <c r="T818" s="138"/>
      <c r="U818" s="138"/>
      <c r="V818" s="138"/>
      <c r="W818" s="138"/>
      <c r="X818" s="138"/>
      <c r="Y818" s="138"/>
      <c r="Z818" s="138"/>
    </row>
    <row r="819" spans="1:26" ht="15.75" customHeight="1">
      <c r="A819" s="138"/>
      <c r="B819" s="138"/>
      <c r="C819" s="138"/>
      <c r="D819" s="138"/>
      <c r="E819" s="138"/>
      <c r="F819" s="138"/>
      <c r="G819" s="138"/>
      <c r="H819" s="138"/>
      <c r="I819" s="138"/>
      <c r="J819" s="138"/>
      <c r="K819" s="138"/>
      <c r="L819" s="138"/>
      <c r="M819" s="138"/>
      <c r="N819" s="138"/>
      <c r="O819" s="138"/>
      <c r="P819" s="138"/>
      <c r="Q819" s="138"/>
      <c r="R819" s="138"/>
      <c r="S819" s="138"/>
      <c r="T819" s="138"/>
      <c r="U819" s="138"/>
      <c r="V819" s="138"/>
      <c r="W819" s="138"/>
      <c r="X819" s="138"/>
      <c r="Y819" s="138"/>
      <c r="Z819" s="138"/>
    </row>
    <row r="820" spans="1:26" ht="15.75" customHeight="1">
      <c r="A820" s="138"/>
      <c r="B820" s="138"/>
      <c r="C820" s="138"/>
      <c r="D820" s="138"/>
      <c r="E820" s="138"/>
      <c r="F820" s="138"/>
      <c r="G820" s="138"/>
      <c r="H820" s="138"/>
      <c r="I820" s="138"/>
      <c r="J820" s="138"/>
      <c r="K820" s="138"/>
      <c r="L820" s="138"/>
      <c r="M820" s="138"/>
      <c r="N820" s="138"/>
      <c r="O820" s="138"/>
      <c r="P820" s="138"/>
      <c r="Q820" s="138"/>
      <c r="R820" s="138"/>
      <c r="S820" s="138"/>
      <c r="T820" s="138"/>
      <c r="U820" s="138"/>
      <c r="V820" s="138"/>
      <c r="W820" s="138"/>
      <c r="X820" s="138"/>
      <c r="Y820" s="138"/>
      <c r="Z820" s="138"/>
    </row>
    <row r="821" spans="1:26" ht="15.75" customHeight="1">
      <c r="A821" s="138"/>
      <c r="B821" s="138"/>
      <c r="C821" s="138"/>
      <c r="D821" s="138"/>
      <c r="E821" s="138"/>
      <c r="F821" s="138"/>
      <c r="G821" s="138"/>
      <c r="H821" s="138"/>
      <c r="I821" s="138"/>
      <c r="J821" s="138"/>
      <c r="K821" s="138"/>
      <c r="L821" s="138"/>
      <c r="M821" s="138"/>
      <c r="N821" s="138"/>
      <c r="O821" s="138"/>
      <c r="P821" s="138"/>
      <c r="Q821" s="138"/>
      <c r="R821" s="138"/>
      <c r="S821" s="138"/>
      <c r="T821" s="138"/>
      <c r="U821" s="138"/>
      <c r="V821" s="138"/>
      <c r="W821" s="138"/>
      <c r="X821" s="138"/>
      <c r="Y821" s="138"/>
      <c r="Z821" s="138"/>
    </row>
    <row r="822" spans="1:26" ht="15.75" customHeight="1">
      <c r="A822" s="138"/>
      <c r="B822" s="138"/>
      <c r="C822" s="138"/>
      <c r="D822" s="138"/>
      <c r="E822" s="138"/>
      <c r="F822" s="138"/>
      <c r="G822" s="138"/>
      <c r="H822" s="138"/>
      <c r="I822" s="138"/>
      <c r="J822" s="138"/>
      <c r="K822" s="138"/>
      <c r="L822" s="138"/>
      <c r="M822" s="138"/>
      <c r="N822" s="138"/>
      <c r="O822" s="138"/>
      <c r="P822" s="138"/>
      <c r="Q822" s="138"/>
      <c r="R822" s="138"/>
      <c r="S822" s="138"/>
      <c r="T822" s="138"/>
      <c r="U822" s="138"/>
      <c r="V822" s="138"/>
      <c r="W822" s="138"/>
      <c r="X822" s="138"/>
      <c r="Y822" s="138"/>
      <c r="Z822" s="138"/>
    </row>
    <row r="823" spans="1:26" ht="15.75" customHeight="1">
      <c r="A823" s="138"/>
      <c r="B823" s="138"/>
      <c r="C823" s="138"/>
      <c r="D823" s="138"/>
      <c r="E823" s="138"/>
      <c r="F823" s="138"/>
      <c r="G823" s="138"/>
      <c r="H823" s="138"/>
      <c r="I823" s="138"/>
      <c r="J823" s="138"/>
      <c r="K823" s="138"/>
      <c r="L823" s="138"/>
      <c r="M823" s="138"/>
      <c r="N823" s="138"/>
      <c r="O823" s="138"/>
      <c r="P823" s="138"/>
      <c r="Q823" s="138"/>
      <c r="R823" s="138"/>
      <c r="S823" s="138"/>
      <c r="T823" s="138"/>
      <c r="U823" s="138"/>
      <c r="V823" s="138"/>
      <c r="W823" s="138"/>
      <c r="X823" s="138"/>
      <c r="Y823" s="138"/>
      <c r="Z823" s="138"/>
    </row>
    <row r="824" spans="1:26" ht="15.75" customHeight="1">
      <c r="A824" s="138"/>
      <c r="B824" s="138"/>
      <c r="C824" s="138"/>
      <c r="D824" s="138"/>
      <c r="E824" s="138"/>
      <c r="F824" s="138"/>
      <c r="G824" s="138"/>
      <c r="H824" s="138"/>
      <c r="I824" s="138"/>
      <c r="J824" s="138"/>
      <c r="K824" s="138"/>
      <c r="L824" s="138"/>
      <c r="M824" s="138"/>
      <c r="N824" s="138"/>
      <c r="O824" s="138"/>
      <c r="P824" s="138"/>
      <c r="Q824" s="138"/>
      <c r="R824" s="138"/>
      <c r="S824" s="138"/>
      <c r="T824" s="138"/>
      <c r="U824" s="138"/>
      <c r="V824" s="138"/>
      <c r="W824" s="138"/>
      <c r="X824" s="138"/>
      <c r="Y824" s="138"/>
      <c r="Z824" s="138"/>
    </row>
    <row r="825" spans="1:26" ht="15.75" customHeight="1">
      <c r="A825" s="138"/>
      <c r="B825" s="138"/>
      <c r="C825" s="138"/>
      <c r="D825" s="138"/>
      <c r="E825" s="138"/>
      <c r="F825" s="138"/>
      <c r="G825" s="138"/>
      <c r="H825" s="138"/>
      <c r="I825" s="138"/>
      <c r="J825" s="138"/>
      <c r="K825" s="138"/>
      <c r="L825" s="138"/>
      <c r="M825" s="138"/>
      <c r="N825" s="138"/>
      <c r="O825" s="138"/>
      <c r="P825" s="138"/>
      <c r="Q825" s="138"/>
      <c r="R825" s="138"/>
      <c r="S825" s="138"/>
      <c r="T825" s="138"/>
      <c r="U825" s="138"/>
      <c r="V825" s="138"/>
      <c r="W825" s="138"/>
      <c r="X825" s="138"/>
      <c r="Y825" s="138"/>
      <c r="Z825" s="138"/>
    </row>
    <row r="826" spans="1:26" ht="15.75" customHeight="1">
      <c r="A826" s="138"/>
      <c r="B826" s="138"/>
      <c r="C826" s="138"/>
      <c r="D826" s="138"/>
      <c r="E826" s="138"/>
      <c r="F826" s="138"/>
      <c r="G826" s="138"/>
      <c r="H826" s="138"/>
      <c r="I826" s="138"/>
      <c r="J826" s="138"/>
      <c r="K826" s="138"/>
      <c r="L826" s="138"/>
      <c r="M826" s="138"/>
      <c r="N826" s="138"/>
      <c r="O826" s="138"/>
      <c r="P826" s="138"/>
      <c r="Q826" s="138"/>
      <c r="R826" s="138"/>
      <c r="S826" s="138"/>
      <c r="T826" s="138"/>
      <c r="U826" s="138"/>
      <c r="V826" s="138"/>
      <c r="W826" s="138"/>
      <c r="X826" s="138"/>
      <c r="Y826" s="138"/>
      <c r="Z826" s="138"/>
    </row>
    <row r="827" spans="1:26" ht="15.75" customHeight="1">
      <c r="A827" s="138"/>
      <c r="B827" s="138"/>
      <c r="C827" s="138"/>
      <c r="D827" s="138"/>
      <c r="E827" s="138"/>
      <c r="F827" s="138"/>
      <c r="G827" s="138"/>
      <c r="H827" s="138"/>
      <c r="I827" s="138"/>
      <c r="J827" s="138"/>
      <c r="K827" s="138"/>
      <c r="L827" s="138"/>
      <c r="M827" s="138"/>
      <c r="N827" s="138"/>
      <c r="O827" s="138"/>
      <c r="P827" s="138"/>
      <c r="Q827" s="138"/>
      <c r="R827" s="138"/>
      <c r="S827" s="138"/>
      <c r="T827" s="138"/>
      <c r="U827" s="138"/>
      <c r="V827" s="138"/>
      <c r="W827" s="138"/>
      <c r="X827" s="138"/>
      <c r="Y827" s="138"/>
      <c r="Z827" s="138"/>
    </row>
    <row r="828" spans="1:26" ht="15.75" customHeight="1">
      <c r="A828" s="138"/>
      <c r="B828" s="138"/>
      <c r="C828" s="138"/>
      <c r="D828" s="138"/>
      <c r="E828" s="138"/>
      <c r="F828" s="138"/>
      <c r="G828" s="138"/>
      <c r="H828" s="138"/>
      <c r="I828" s="138"/>
      <c r="J828" s="138"/>
      <c r="K828" s="138"/>
      <c r="L828" s="138"/>
      <c r="M828" s="138"/>
      <c r="N828" s="138"/>
      <c r="O828" s="138"/>
      <c r="P828" s="138"/>
      <c r="Q828" s="138"/>
      <c r="R828" s="138"/>
      <c r="S828" s="138"/>
      <c r="T828" s="138"/>
      <c r="U828" s="138"/>
      <c r="V828" s="138"/>
      <c r="W828" s="138"/>
      <c r="X828" s="138"/>
      <c r="Y828" s="138"/>
      <c r="Z828" s="138"/>
    </row>
    <row r="829" spans="1:26" ht="15.75" customHeight="1">
      <c r="A829" s="138"/>
      <c r="B829" s="138"/>
      <c r="C829" s="138"/>
      <c r="D829" s="138"/>
      <c r="E829" s="138"/>
      <c r="F829" s="138"/>
      <c r="G829" s="138"/>
      <c r="H829" s="138"/>
      <c r="I829" s="138"/>
      <c r="J829" s="138"/>
      <c r="K829" s="138"/>
      <c r="L829" s="138"/>
      <c r="M829" s="138"/>
      <c r="N829" s="138"/>
      <c r="O829" s="138"/>
      <c r="P829" s="138"/>
      <c r="Q829" s="138"/>
      <c r="R829" s="138"/>
      <c r="S829" s="138"/>
      <c r="T829" s="138"/>
      <c r="U829" s="138"/>
      <c r="V829" s="138"/>
      <c r="W829" s="138"/>
      <c r="X829" s="138"/>
      <c r="Y829" s="138"/>
      <c r="Z829" s="138"/>
    </row>
    <row r="830" spans="1:26" ht="15.75" customHeight="1">
      <c r="A830" s="138"/>
      <c r="B830" s="138"/>
      <c r="C830" s="138"/>
      <c r="D830" s="138"/>
      <c r="E830" s="138"/>
      <c r="F830" s="138"/>
      <c r="G830" s="138"/>
      <c r="H830" s="138"/>
      <c r="I830" s="138"/>
      <c r="J830" s="138"/>
      <c r="K830" s="138"/>
      <c r="L830" s="138"/>
      <c r="M830" s="138"/>
      <c r="N830" s="138"/>
      <c r="O830" s="138"/>
      <c r="P830" s="138"/>
      <c r="Q830" s="138"/>
      <c r="R830" s="138"/>
      <c r="S830" s="138"/>
      <c r="T830" s="138"/>
      <c r="U830" s="138"/>
      <c r="V830" s="138"/>
      <c r="W830" s="138"/>
      <c r="X830" s="138"/>
      <c r="Y830" s="138"/>
      <c r="Z830" s="138"/>
    </row>
    <row r="831" spans="1:26" ht="15.75" customHeight="1">
      <c r="A831" s="138"/>
      <c r="B831" s="138"/>
      <c r="C831" s="138"/>
      <c r="D831" s="138"/>
      <c r="E831" s="138"/>
      <c r="F831" s="138"/>
      <c r="G831" s="138"/>
      <c r="H831" s="138"/>
      <c r="I831" s="138"/>
      <c r="J831" s="138"/>
      <c r="K831" s="138"/>
      <c r="L831" s="138"/>
      <c r="M831" s="138"/>
      <c r="N831" s="138"/>
      <c r="O831" s="138"/>
      <c r="P831" s="138"/>
      <c r="Q831" s="138"/>
      <c r="R831" s="138"/>
      <c r="S831" s="138"/>
      <c r="T831" s="138"/>
      <c r="U831" s="138"/>
      <c r="V831" s="138"/>
      <c r="W831" s="138"/>
      <c r="X831" s="138"/>
      <c r="Y831" s="138"/>
      <c r="Z831" s="138"/>
    </row>
    <row r="832" spans="1:26" ht="15.75" customHeight="1">
      <c r="A832" s="138"/>
      <c r="B832" s="138"/>
      <c r="C832" s="138"/>
      <c r="D832" s="138"/>
      <c r="E832" s="138"/>
      <c r="F832" s="138"/>
      <c r="G832" s="138"/>
      <c r="H832" s="138"/>
      <c r="I832" s="138"/>
      <c r="J832" s="138"/>
      <c r="K832" s="138"/>
      <c r="L832" s="138"/>
      <c r="M832" s="138"/>
      <c r="N832" s="138"/>
      <c r="O832" s="138"/>
      <c r="P832" s="138"/>
      <c r="Q832" s="138"/>
      <c r="R832" s="138"/>
      <c r="S832" s="138"/>
      <c r="T832" s="138"/>
      <c r="U832" s="138"/>
      <c r="V832" s="138"/>
      <c r="W832" s="138"/>
      <c r="X832" s="138"/>
      <c r="Y832" s="138"/>
      <c r="Z832" s="138"/>
    </row>
    <row r="833" spans="1:26" ht="15.75" customHeight="1">
      <c r="A833" s="138"/>
      <c r="B833" s="138"/>
      <c r="C833" s="138"/>
      <c r="D833" s="138"/>
      <c r="E833" s="138"/>
      <c r="F833" s="138"/>
      <c r="G833" s="138"/>
      <c r="H833" s="138"/>
      <c r="I833" s="138"/>
      <c r="J833" s="138"/>
      <c r="K833" s="138"/>
      <c r="L833" s="138"/>
      <c r="M833" s="138"/>
      <c r="N833" s="138"/>
      <c r="O833" s="138"/>
      <c r="P833" s="138"/>
      <c r="Q833" s="138"/>
      <c r="R833" s="138"/>
      <c r="S833" s="138"/>
      <c r="T833" s="138"/>
      <c r="U833" s="138"/>
      <c r="V833" s="138"/>
      <c r="W833" s="138"/>
      <c r="X833" s="138"/>
      <c r="Y833" s="138"/>
      <c r="Z833" s="138"/>
    </row>
    <row r="834" spans="1:26" ht="15.75" customHeight="1">
      <c r="A834" s="138"/>
      <c r="B834" s="138"/>
      <c r="C834" s="138"/>
      <c r="D834" s="138"/>
      <c r="E834" s="138"/>
      <c r="F834" s="138"/>
      <c r="G834" s="138"/>
      <c r="H834" s="138"/>
      <c r="I834" s="138"/>
      <c r="J834" s="138"/>
      <c r="K834" s="138"/>
      <c r="L834" s="138"/>
      <c r="M834" s="138"/>
      <c r="N834" s="138"/>
      <c r="O834" s="138"/>
      <c r="P834" s="138"/>
      <c r="Q834" s="138"/>
      <c r="R834" s="138"/>
      <c r="S834" s="138"/>
      <c r="T834" s="138"/>
      <c r="U834" s="138"/>
      <c r="V834" s="138"/>
      <c r="W834" s="138"/>
      <c r="X834" s="138"/>
      <c r="Y834" s="138"/>
      <c r="Z834" s="138"/>
    </row>
    <row r="835" spans="1:26" ht="15.75" customHeight="1">
      <c r="A835" s="138"/>
      <c r="B835" s="138"/>
      <c r="C835" s="138"/>
      <c r="D835" s="138"/>
      <c r="E835" s="138"/>
      <c r="F835" s="138"/>
      <c r="G835" s="138"/>
      <c r="H835" s="138"/>
      <c r="I835" s="138"/>
      <c r="J835" s="138"/>
      <c r="K835" s="138"/>
      <c r="L835" s="138"/>
      <c r="M835" s="138"/>
      <c r="N835" s="138"/>
      <c r="O835" s="138"/>
      <c r="P835" s="138"/>
      <c r="Q835" s="138"/>
      <c r="R835" s="138"/>
      <c r="S835" s="138"/>
      <c r="T835" s="138"/>
      <c r="U835" s="138"/>
      <c r="V835" s="138"/>
      <c r="W835" s="138"/>
      <c r="X835" s="138"/>
      <c r="Y835" s="138"/>
      <c r="Z835" s="138"/>
    </row>
    <row r="836" spans="1:26" ht="15.75" customHeight="1">
      <c r="A836" s="138"/>
      <c r="B836" s="138"/>
      <c r="C836" s="138"/>
      <c r="D836" s="138"/>
      <c r="E836" s="138"/>
      <c r="F836" s="138"/>
      <c r="G836" s="138"/>
      <c r="H836" s="138"/>
      <c r="I836" s="138"/>
      <c r="J836" s="138"/>
      <c r="K836" s="138"/>
      <c r="L836" s="138"/>
      <c r="M836" s="138"/>
      <c r="N836" s="138"/>
      <c r="O836" s="138"/>
      <c r="P836" s="138"/>
      <c r="Q836" s="138"/>
      <c r="R836" s="138"/>
      <c r="S836" s="138"/>
      <c r="T836" s="138"/>
      <c r="U836" s="138"/>
      <c r="V836" s="138"/>
      <c r="W836" s="138"/>
      <c r="X836" s="138"/>
      <c r="Y836" s="138"/>
      <c r="Z836" s="138"/>
    </row>
    <row r="837" spans="1:26" ht="15.75" customHeight="1">
      <c r="A837" s="138"/>
      <c r="B837" s="138"/>
      <c r="C837" s="138"/>
      <c r="D837" s="138"/>
      <c r="E837" s="138"/>
      <c r="F837" s="138"/>
      <c r="G837" s="138"/>
      <c r="H837" s="138"/>
      <c r="I837" s="138"/>
      <c r="J837" s="138"/>
      <c r="K837" s="138"/>
      <c r="L837" s="138"/>
      <c r="M837" s="138"/>
      <c r="N837" s="138"/>
      <c r="O837" s="138"/>
      <c r="P837" s="138"/>
      <c r="Q837" s="138"/>
      <c r="R837" s="138"/>
      <c r="S837" s="138"/>
      <c r="T837" s="138"/>
      <c r="U837" s="138"/>
      <c r="V837" s="138"/>
      <c r="W837" s="138"/>
      <c r="X837" s="138"/>
      <c r="Y837" s="138"/>
      <c r="Z837" s="138"/>
    </row>
    <row r="838" spans="1:26" ht="15.75" customHeight="1">
      <c r="A838" s="138"/>
      <c r="B838" s="138"/>
      <c r="C838" s="138"/>
      <c r="D838" s="138"/>
      <c r="E838" s="138"/>
      <c r="F838" s="138"/>
      <c r="G838" s="138"/>
      <c r="H838" s="138"/>
      <c r="I838" s="138"/>
      <c r="J838" s="138"/>
      <c r="K838" s="138"/>
      <c r="L838" s="138"/>
      <c r="M838" s="138"/>
      <c r="N838" s="138"/>
      <c r="O838" s="138"/>
      <c r="P838" s="138"/>
      <c r="Q838" s="138"/>
      <c r="R838" s="138"/>
      <c r="S838" s="138"/>
      <c r="T838" s="138"/>
      <c r="U838" s="138"/>
      <c r="V838" s="138"/>
      <c r="W838" s="138"/>
      <c r="X838" s="138"/>
      <c r="Y838" s="138"/>
      <c r="Z838" s="138"/>
    </row>
    <row r="839" spans="1:26" ht="15.75" customHeight="1">
      <c r="A839" s="138"/>
      <c r="B839" s="138"/>
      <c r="C839" s="138"/>
      <c r="D839" s="138"/>
      <c r="E839" s="138"/>
      <c r="F839" s="138"/>
      <c r="G839" s="138"/>
      <c r="H839" s="138"/>
      <c r="I839" s="138"/>
      <c r="J839" s="138"/>
      <c r="K839" s="138"/>
      <c r="L839" s="138"/>
      <c r="M839" s="138"/>
      <c r="N839" s="138"/>
      <c r="O839" s="138"/>
      <c r="P839" s="138"/>
      <c r="Q839" s="138"/>
      <c r="R839" s="138"/>
      <c r="S839" s="138"/>
      <c r="T839" s="138"/>
      <c r="U839" s="138"/>
      <c r="V839" s="138"/>
      <c r="W839" s="138"/>
      <c r="X839" s="138"/>
      <c r="Y839" s="138"/>
      <c r="Z839" s="138"/>
    </row>
    <row r="840" spans="1:26" ht="15.75" customHeight="1">
      <c r="A840" s="138"/>
      <c r="B840" s="138"/>
      <c r="C840" s="138"/>
      <c r="D840" s="138"/>
      <c r="E840" s="138"/>
      <c r="F840" s="138"/>
      <c r="G840" s="138"/>
      <c r="H840" s="138"/>
      <c r="I840" s="138"/>
      <c r="J840" s="138"/>
      <c r="K840" s="138"/>
      <c r="L840" s="138"/>
      <c r="M840" s="138"/>
      <c r="N840" s="138"/>
      <c r="O840" s="138"/>
      <c r="P840" s="138"/>
      <c r="Q840" s="138"/>
      <c r="R840" s="138"/>
      <c r="S840" s="138"/>
      <c r="T840" s="138"/>
      <c r="U840" s="138"/>
      <c r="V840" s="138"/>
      <c r="W840" s="138"/>
      <c r="X840" s="138"/>
      <c r="Y840" s="138"/>
      <c r="Z840" s="138"/>
    </row>
    <row r="841" spans="1:26" ht="15.75" customHeight="1">
      <c r="A841" s="138"/>
      <c r="B841" s="138"/>
      <c r="C841" s="138"/>
      <c r="D841" s="138"/>
      <c r="E841" s="138"/>
      <c r="F841" s="138"/>
      <c r="G841" s="138"/>
      <c r="H841" s="138"/>
      <c r="I841" s="138"/>
      <c r="J841" s="138"/>
      <c r="K841" s="138"/>
      <c r="L841" s="138"/>
      <c r="M841" s="138"/>
      <c r="N841" s="138"/>
      <c r="O841" s="138"/>
      <c r="P841" s="138"/>
      <c r="Q841" s="138"/>
      <c r="R841" s="138"/>
      <c r="S841" s="138"/>
      <c r="T841" s="138"/>
      <c r="U841" s="138"/>
      <c r="V841" s="138"/>
      <c r="W841" s="138"/>
      <c r="X841" s="138"/>
      <c r="Y841" s="138"/>
      <c r="Z841" s="138"/>
    </row>
    <row r="842" spans="1:26" ht="15.75" customHeight="1">
      <c r="A842" s="138"/>
      <c r="B842" s="138"/>
      <c r="C842" s="138"/>
      <c r="D842" s="138"/>
      <c r="E842" s="138"/>
      <c r="F842" s="138"/>
      <c r="G842" s="138"/>
      <c r="H842" s="138"/>
      <c r="I842" s="138"/>
      <c r="J842" s="138"/>
      <c r="K842" s="138"/>
      <c r="L842" s="138"/>
      <c r="M842" s="138"/>
      <c r="N842" s="138"/>
      <c r="O842" s="138"/>
      <c r="P842" s="138"/>
      <c r="Q842" s="138"/>
      <c r="R842" s="138"/>
      <c r="S842" s="138"/>
      <c r="T842" s="138"/>
      <c r="U842" s="138"/>
      <c r="V842" s="138"/>
      <c r="W842" s="138"/>
      <c r="X842" s="138"/>
      <c r="Y842" s="138"/>
      <c r="Z842" s="138"/>
    </row>
    <row r="843" spans="1:26" ht="15.75" customHeight="1">
      <c r="A843" s="138"/>
      <c r="B843" s="138"/>
      <c r="C843" s="138"/>
      <c r="D843" s="138"/>
      <c r="E843" s="138"/>
      <c r="F843" s="138"/>
      <c r="G843" s="138"/>
      <c r="H843" s="138"/>
      <c r="I843" s="138"/>
      <c r="J843" s="138"/>
      <c r="K843" s="138"/>
      <c r="L843" s="138"/>
      <c r="M843" s="138"/>
      <c r="N843" s="138"/>
      <c r="O843" s="138"/>
      <c r="P843" s="138"/>
      <c r="Q843" s="138"/>
      <c r="R843" s="138"/>
      <c r="S843" s="138"/>
      <c r="T843" s="138"/>
      <c r="U843" s="138"/>
      <c r="V843" s="138"/>
      <c r="W843" s="138"/>
      <c r="X843" s="138"/>
      <c r="Y843" s="138"/>
      <c r="Z843" s="138"/>
    </row>
    <row r="844" spans="1:26" ht="15.75" customHeight="1">
      <c r="A844" s="138"/>
      <c r="B844" s="138"/>
      <c r="C844" s="138"/>
      <c r="D844" s="138"/>
      <c r="E844" s="138"/>
      <c r="F844" s="138"/>
      <c r="G844" s="138"/>
      <c r="H844" s="138"/>
      <c r="I844" s="138"/>
      <c r="J844" s="138"/>
      <c r="K844" s="138"/>
      <c r="L844" s="138"/>
      <c r="M844" s="138"/>
      <c r="N844" s="138"/>
      <c r="O844" s="138"/>
      <c r="P844" s="138"/>
      <c r="Q844" s="138"/>
      <c r="R844" s="138"/>
      <c r="S844" s="138"/>
      <c r="T844" s="138"/>
      <c r="U844" s="138"/>
      <c r="V844" s="138"/>
      <c r="W844" s="138"/>
      <c r="X844" s="138"/>
      <c r="Y844" s="138"/>
      <c r="Z844" s="138"/>
    </row>
    <row r="845" spans="1:26" ht="15.75" customHeight="1">
      <c r="A845" s="138"/>
      <c r="B845" s="138"/>
      <c r="C845" s="138"/>
      <c r="D845" s="138"/>
      <c r="E845" s="138"/>
      <c r="F845" s="138"/>
      <c r="G845" s="138"/>
      <c r="H845" s="138"/>
      <c r="I845" s="138"/>
      <c r="J845" s="138"/>
      <c r="K845" s="138"/>
      <c r="L845" s="138"/>
      <c r="M845" s="138"/>
      <c r="N845" s="138"/>
      <c r="O845" s="138"/>
      <c r="P845" s="138"/>
      <c r="Q845" s="138"/>
      <c r="R845" s="138"/>
      <c r="S845" s="138"/>
      <c r="T845" s="138"/>
      <c r="U845" s="138"/>
      <c r="V845" s="138"/>
      <c r="W845" s="138"/>
      <c r="X845" s="138"/>
      <c r="Y845" s="138"/>
      <c r="Z845" s="138"/>
    </row>
    <row r="846" spans="1:26" ht="15.75" customHeight="1">
      <c r="A846" s="138"/>
      <c r="B846" s="138"/>
      <c r="C846" s="138"/>
      <c r="D846" s="138"/>
      <c r="E846" s="138"/>
      <c r="F846" s="138"/>
      <c r="G846" s="138"/>
      <c r="H846" s="138"/>
      <c r="I846" s="138"/>
      <c r="J846" s="138"/>
      <c r="K846" s="138"/>
      <c r="L846" s="138"/>
      <c r="M846" s="138"/>
      <c r="N846" s="138"/>
      <c r="O846" s="138"/>
      <c r="P846" s="138"/>
      <c r="Q846" s="138"/>
      <c r="R846" s="138"/>
      <c r="S846" s="138"/>
      <c r="T846" s="138"/>
      <c r="U846" s="138"/>
      <c r="V846" s="138"/>
      <c r="W846" s="138"/>
      <c r="X846" s="138"/>
      <c r="Y846" s="138"/>
      <c r="Z846" s="138"/>
    </row>
    <row r="847" spans="1:26" ht="15.75" customHeight="1">
      <c r="A847" s="138"/>
      <c r="B847" s="138"/>
      <c r="C847" s="138"/>
      <c r="D847" s="138"/>
      <c r="E847" s="138"/>
      <c r="F847" s="138"/>
      <c r="G847" s="138"/>
      <c r="H847" s="138"/>
      <c r="I847" s="138"/>
      <c r="J847" s="138"/>
      <c r="K847" s="138"/>
      <c r="L847" s="138"/>
      <c r="M847" s="138"/>
      <c r="N847" s="138"/>
      <c r="O847" s="138"/>
      <c r="P847" s="138"/>
      <c r="Q847" s="138"/>
      <c r="R847" s="138"/>
      <c r="S847" s="138"/>
      <c r="T847" s="138"/>
      <c r="U847" s="138"/>
      <c r="V847" s="138"/>
      <c r="W847" s="138"/>
      <c r="X847" s="138"/>
      <c r="Y847" s="138"/>
      <c r="Z847" s="138"/>
    </row>
    <row r="848" spans="1:26" ht="15.75" customHeight="1">
      <c r="A848" s="138"/>
      <c r="B848" s="138"/>
      <c r="C848" s="138"/>
      <c r="D848" s="138"/>
      <c r="E848" s="138"/>
      <c r="F848" s="138"/>
      <c r="G848" s="138"/>
      <c r="H848" s="138"/>
      <c r="I848" s="138"/>
      <c r="J848" s="138"/>
      <c r="K848" s="138"/>
      <c r="L848" s="138"/>
      <c r="M848" s="138"/>
      <c r="N848" s="138"/>
      <c r="O848" s="138"/>
      <c r="P848" s="138"/>
      <c r="Q848" s="138"/>
      <c r="R848" s="138"/>
      <c r="S848" s="138"/>
      <c r="T848" s="138"/>
      <c r="U848" s="138"/>
      <c r="V848" s="138"/>
      <c r="W848" s="138"/>
      <c r="X848" s="138"/>
      <c r="Y848" s="138"/>
      <c r="Z848" s="138"/>
    </row>
    <row r="849" spans="1:26" ht="15.75" customHeight="1">
      <c r="A849" s="138"/>
      <c r="B849" s="138"/>
      <c r="C849" s="138"/>
      <c r="D849" s="138"/>
      <c r="E849" s="138"/>
      <c r="F849" s="138"/>
      <c r="G849" s="138"/>
      <c r="H849" s="138"/>
      <c r="I849" s="138"/>
      <c r="J849" s="138"/>
      <c r="K849" s="138"/>
      <c r="L849" s="138"/>
      <c r="M849" s="138"/>
      <c r="N849" s="138"/>
      <c r="O849" s="138"/>
      <c r="P849" s="138"/>
      <c r="Q849" s="138"/>
      <c r="R849" s="138"/>
      <c r="S849" s="138"/>
      <c r="T849" s="138"/>
      <c r="U849" s="138"/>
      <c r="V849" s="138"/>
      <c r="W849" s="138"/>
      <c r="X849" s="138"/>
      <c r="Y849" s="138"/>
      <c r="Z849" s="138"/>
    </row>
    <row r="850" spans="1:26" ht="15.75" customHeight="1">
      <c r="A850" s="138"/>
      <c r="B850" s="138"/>
      <c r="C850" s="138"/>
      <c r="D850" s="138"/>
      <c r="E850" s="138"/>
      <c r="F850" s="138"/>
      <c r="G850" s="138"/>
      <c r="H850" s="138"/>
      <c r="I850" s="138"/>
      <c r="J850" s="138"/>
      <c r="K850" s="138"/>
      <c r="L850" s="138"/>
      <c r="M850" s="138"/>
      <c r="N850" s="138"/>
      <c r="O850" s="138"/>
      <c r="P850" s="138"/>
      <c r="Q850" s="138"/>
      <c r="R850" s="138"/>
      <c r="S850" s="138"/>
      <c r="T850" s="138"/>
      <c r="U850" s="138"/>
      <c r="V850" s="138"/>
      <c r="W850" s="138"/>
      <c r="X850" s="138"/>
      <c r="Y850" s="138"/>
      <c r="Z850" s="138"/>
    </row>
    <row r="851" spans="1:26" ht="15.75" customHeight="1">
      <c r="A851" s="138"/>
      <c r="B851" s="138"/>
      <c r="C851" s="138"/>
      <c r="D851" s="138"/>
      <c r="E851" s="138"/>
      <c r="F851" s="138"/>
      <c r="G851" s="138"/>
      <c r="H851" s="138"/>
      <c r="I851" s="138"/>
      <c r="J851" s="138"/>
      <c r="K851" s="138"/>
      <c r="L851" s="138"/>
      <c r="M851" s="138"/>
      <c r="N851" s="138"/>
      <c r="O851" s="138"/>
      <c r="P851" s="138"/>
      <c r="Q851" s="138"/>
      <c r="R851" s="138"/>
      <c r="S851" s="138"/>
      <c r="T851" s="138"/>
      <c r="U851" s="138"/>
      <c r="V851" s="138"/>
      <c r="W851" s="138"/>
      <c r="X851" s="138"/>
      <c r="Y851" s="138"/>
      <c r="Z851" s="138"/>
    </row>
    <row r="852" spans="1:26" ht="15.75" customHeight="1">
      <c r="A852" s="138"/>
      <c r="B852" s="138"/>
      <c r="C852" s="138"/>
      <c r="D852" s="138"/>
      <c r="E852" s="138"/>
      <c r="F852" s="138"/>
      <c r="G852" s="138"/>
      <c r="H852" s="138"/>
      <c r="I852" s="138"/>
      <c r="J852" s="138"/>
      <c r="K852" s="138"/>
      <c r="L852" s="138"/>
      <c r="M852" s="138"/>
      <c r="N852" s="138"/>
      <c r="O852" s="138"/>
      <c r="P852" s="138"/>
      <c r="Q852" s="138"/>
      <c r="R852" s="138"/>
      <c r="S852" s="138"/>
      <c r="T852" s="138"/>
      <c r="U852" s="138"/>
      <c r="V852" s="138"/>
      <c r="W852" s="138"/>
      <c r="X852" s="138"/>
      <c r="Y852" s="138"/>
      <c r="Z852" s="138"/>
    </row>
    <row r="853" spans="1:26" ht="15.75" customHeight="1">
      <c r="A853" s="138"/>
      <c r="B853" s="138"/>
      <c r="C853" s="138"/>
      <c r="D853" s="138"/>
      <c r="E853" s="138"/>
      <c r="F853" s="138"/>
      <c r="G853" s="138"/>
      <c r="H853" s="138"/>
      <c r="I853" s="138"/>
      <c r="J853" s="138"/>
      <c r="K853" s="138"/>
      <c r="L853" s="138"/>
      <c r="M853" s="138"/>
      <c r="N853" s="138"/>
      <c r="O853" s="138"/>
      <c r="P853" s="138"/>
      <c r="Q853" s="138"/>
      <c r="R853" s="138"/>
      <c r="S853" s="138"/>
      <c r="T853" s="138"/>
      <c r="U853" s="138"/>
      <c r="V853" s="138"/>
      <c r="W853" s="138"/>
      <c r="X853" s="138"/>
      <c r="Y853" s="138"/>
      <c r="Z853" s="138"/>
    </row>
    <row r="854" spans="1:26" ht="15.75" customHeight="1">
      <c r="A854" s="138"/>
      <c r="B854" s="138"/>
      <c r="C854" s="138"/>
      <c r="D854" s="138"/>
      <c r="E854" s="138"/>
      <c r="F854" s="138"/>
      <c r="G854" s="138"/>
      <c r="H854" s="138"/>
      <c r="I854" s="138"/>
      <c r="J854" s="138"/>
      <c r="K854" s="138"/>
      <c r="L854" s="138"/>
      <c r="M854" s="138"/>
      <c r="N854" s="138"/>
      <c r="O854" s="138"/>
      <c r="P854" s="138"/>
      <c r="Q854" s="138"/>
      <c r="R854" s="138"/>
      <c r="S854" s="138"/>
      <c r="T854" s="138"/>
      <c r="U854" s="138"/>
      <c r="V854" s="138"/>
      <c r="W854" s="138"/>
      <c r="X854" s="138"/>
      <c r="Y854" s="138"/>
      <c r="Z854" s="138"/>
    </row>
    <row r="855" spans="1:26" ht="15.75" customHeight="1">
      <c r="A855" s="138"/>
      <c r="B855" s="138"/>
      <c r="C855" s="138"/>
      <c r="D855" s="138"/>
      <c r="E855" s="138"/>
      <c r="F855" s="138"/>
      <c r="G855" s="138"/>
      <c r="H855" s="138"/>
      <c r="I855" s="138"/>
      <c r="J855" s="138"/>
      <c r="K855" s="138"/>
      <c r="L855" s="138"/>
      <c r="M855" s="138"/>
      <c r="N855" s="138"/>
      <c r="O855" s="138"/>
      <c r="P855" s="138"/>
      <c r="Q855" s="138"/>
      <c r="R855" s="138"/>
      <c r="S855" s="138"/>
      <c r="T855" s="138"/>
      <c r="U855" s="138"/>
      <c r="V855" s="138"/>
      <c r="W855" s="138"/>
      <c r="X855" s="138"/>
      <c r="Y855" s="138"/>
      <c r="Z855" s="138"/>
    </row>
    <row r="856" spans="1:26" ht="15.75" customHeight="1">
      <c r="A856" s="138"/>
      <c r="B856" s="138"/>
      <c r="C856" s="138"/>
      <c r="D856" s="138"/>
      <c r="E856" s="138"/>
      <c r="F856" s="138"/>
      <c r="G856" s="138"/>
      <c r="H856" s="138"/>
      <c r="I856" s="138"/>
      <c r="J856" s="138"/>
      <c r="K856" s="138"/>
      <c r="L856" s="138"/>
      <c r="M856" s="138"/>
      <c r="N856" s="138"/>
      <c r="O856" s="138"/>
      <c r="P856" s="138"/>
      <c r="Q856" s="138"/>
      <c r="R856" s="138"/>
      <c r="S856" s="138"/>
      <c r="T856" s="138"/>
      <c r="U856" s="138"/>
      <c r="V856" s="138"/>
      <c r="W856" s="138"/>
      <c r="X856" s="138"/>
      <c r="Y856" s="138"/>
      <c r="Z856" s="138"/>
    </row>
    <row r="857" spans="1:26" ht="15.75" customHeight="1">
      <c r="A857" s="138"/>
      <c r="B857" s="138"/>
      <c r="C857" s="138"/>
      <c r="D857" s="138"/>
      <c r="E857" s="138"/>
      <c r="F857" s="138"/>
      <c r="G857" s="138"/>
      <c r="H857" s="138"/>
      <c r="I857" s="138"/>
      <c r="J857" s="138"/>
      <c r="K857" s="138"/>
      <c r="L857" s="138"/>
      <c r="M857" s="138"/>
      <c r="N857" s="138"/>
      <c r="O857" s="138"/>
      <c r="P857" s="138"/>
      <c r="Q857" s="138"/>
      <c r="R857" s="138"/>
      <c r="S857" s="138"/>
      <c r="T857" s="138"/>
      <c r="U857" s="138"/>
      <c r="V857" s="138"/>
      <c r="W857" s="138"/>
      <c r="X857" s="138"/>
      <c r="Y857" s="138"/>
      <c r="Z857" s="138"/>
    </row>
    <row r="858" spans="1:26" ht="15.75" customHeight="1">
      <c r="A858" s="138"/>
      <c r="B858" s="138"/>
      <c r="C858" s="138"/>
      <c r="D858" s="138"/>
      <c r="E858" s="138"/>
      <c r="F858" s="138"/>
      <c r="G858" s="138"/>
      <c r="H858" s="138"/>
      <c r="I858" s="138"/>
      <c r="J858" s="138"/>
      <c r="K858" s="138"/>
      <c r="L858" s="138"/>
      <c r="M858" s="138"/>
      <c r="N858" s="138"/>
      <c r="O858" s="138"/>
      <c r="P858" s="138"/>
      <c r="Q858" s="138"/>
      <c r="R858" s="138"/>
      <c r="S858" s="138"/>
      <c r="T858" s="138"/>
      <c r="U858" s="138"/>
      <c r="V858" s="138"/>
      <c r="W858" s="138"/>
      <c r="X858" s="138"/>
      <c r="Y858" s="138"/>
      <c r="Z858" s="138"/>
    </row>
    <row r="859" spans="1:26" ht="15.75" customHeight="1">
      <c r="A859" s="138"/>
      <c r="B859" s="138"/>
      <c r="C859" s="138"/>
      <c r="D859" s="138"/>
      <c r="E859" s="138"/>
      <c r="F859" s="138"/>
      <c r="G859" s="138"/>
      <c r="H859" s="138"/>
      <c r="I859" s="138"/>
      <c r="J859" s="138"/>
      <c r="K859" s="138"/>
      <c r="L859" s="138"/>
      <c r="M859" s="138"/>
      <c r="N859" s="138"/>
      <c r="O859" s="138"/>
      <c r="P859" s="138"/>
      <c r="Q859" s="138"/>
      <c r="R859" s="138"/>
      <c r="S859" s="138"/>
      <c r="T859" s="138"/>
      <c r="U859" s="138"/>
      <c r="V859" s="138"/>
      <c r="W859" s="138"/>
      <c r="X859" s="138"/>
      <c r="Y859" s="138"/>
      <c r="Z859" s="138"/>
    </row>
    <row r="860" spans="1:26" ht="15.75" customHeight="1">
      <c r="A860" s="138"/>
      <c r="B860" s="138"/>
      <c r="C860" s="138"/>
      <c r="D860" s="138"/>
      <c r="E860" s="138"/>
      <c r="F860" s="138"/>
      <c r="G860" s="138"/>
      <c r="H860" s="138"/>
      <c r="I860" s="138"/>
      <c r="J860" s="138"/>
      <c r="K860" s="138"/>
      <c r="L860" s="138"/>
      <c r="M860" s="138"/>
      <c r="N860" s="138"/>
      <c r="O860" s="138"/>
      <c r="P860" s="138"/>
      <c r="Q860" s="138"/>
      <c r="R860" s="138"/>
      <c r="S860" s="138"/>
      <c r="T860" s="138"/>
      <c r="U860" s="138"/>
      <c r="V860" s="138"/>
      <c r="W860" s="138"/>
      <c r="X860" s="138"/>
      <c r="Y860" s="138"/>
      <c r="Z860" s="138"/>
    </row>
    <row r="861" spans="1:26" ht="15.75" customHeight="1">
      <c r="A861" s="138"/>
      <c r="B861" s="138"/>
      <c r="C861" s="138"/>
      <c r="D861" s="138"/>
      <c r="E861" s="138"/>
      <c r="F861" s="138"/>
      <c r="G861" s="138"/>
      <c r="H861" s="138"/>
      <c r="I861" s="138"/>
      <c r="J861" s="138"/>
      <c r="K861" s="138"/>
      <c r="L861" s="138"/>
      <c r="M861" s="138"/>
      <c r="N861" s="138"/>
      <c r="O861" s="138"/>
      <c r="P861" s="138"/>
      <c r="Q861" s="138"/>
      <c r="R861" s="138"/>
      <c r="S861" s="138"/>
      <c r="T861" s="138"/>
      <c r="U861" s="138"/>
      <c r="V861" s="138"/>
      <c r="W861" s="138"/>
      <c r="X861" s="138"/>
      <c r="Y861" s="138"/>
      <c r="Z861" s="138"/>
    </row>
    <row r="862" spans="1:26" ht="15.75" customHeight="1">
      <c r="A862" s="138"/>
      <c r="B862" s="138"/>
      <c r="C862" s="138"/>
      <c r="D862" s="138"/>
      <c r="E862" s="138"/>
      <c r="F862" s="138"/>
      <c r="G862" s="138"/>
      <c r="H862" s="138"/>
      <c r="I862" s="138"/>
      <c r="J862" s="138"/>
      <c r="K862" s="138"/>
      <c r="L862" s="138"/>
      <c r="M862" s="138"/>
      <c r="N862" s="138"/>
      <c r="O862" s="138"/>
      <c r="P862" s="138"/>
      <c r="Q862" s="138"/>
      <c r="R862" s="138"/>
      <c r="S862" s="138"/>
      <c r="T862" s="138"/>
      <c r="U862" s="138"/>
      <c r="V862" s="138"/>
      <c r="W862" s="138"/>
      <c r="X862" s="138"/>
      <c r="Y862" s="138"/>
      <c r="Z862" s="138"/>
    </row>
    <row r="863" spans="1:26" ht="15.75" customHeight="1">
      <c r="A863" s="138"/>
      <c r="B863" s="138"/>
      <c r="C863" s="138"/>
      <c r="D863" s="138"/>
      <c r="E863" s="138"/>
      <c r="F863" s="138"/>
      <c r="G863" s="138"/>
      <c r="H863" s="138"/>
      <c r="I863" s="138"/>
      <c r="J863" s="138"/>
      <c r="K863" s="138"/>
      <c r="L863" s="138"/>
      <c r="M863" s="138"/>
      <c r="N863" s="138"/>
      <c r="O863" s="138"/>
      <c r="P863" s="138"/>
      <c r="Q863" s="138"/>
      <c r="R863" s="138"/>
      <c r="S863" s="138"/>
      <c r="T863" s="138"/>
      <c r="U863" s="138"/>
      <c r="V863" s="138"/>
      <c r="W863" s="138"/>
      <c r="X863" s="138"/>
      <c r="Y863" s="138"/>
      <c r="Z863" s="138"/>
    </row>
    <row r="864" spans="1:26" ht="15.75" customHeight="1">
      <c r="A864" s="138"/>
      <c r="B864" s="138"/>
      <c r="C864" s="138"/>
      <c r="D864" s="138"/>
      <c r="E864" s="138"/>
      <c r="F864" s="138"/>
      <c r="G864" s="138"/>
      <c r="H864" s="138"/>
      <c r="I864" s="138"/>
      <c r="J864" s="138"/>
      <c r="K864" s="138"/>
      <c r="L864" s="138"/>
      <c r="M864" s="138"/>
      <c r="N864" s="138"/>
      <c r="O864" s="138"/>
      <c r="P864" s="138"/>
      <c r="Q864" s="138"/>
      <c r="R864" s="138"/>
      <c r="S864" s="138"/>
      <c r="T864" s="138"/>
      <c r="U864" s="138"/>
      <c r="V864" s="138"/>
      <c r="W864" s="138"/>
      <c r="X864" s="138"/>
      <c r="Y864" s="138"/>
      <c r="Z864" s="138"/>
    </row>
    <row r="865" spans="1:26" ht="15.75" customHeight="1">
      <c r="A865" s="138"/>
      <c r="B865" s="138"/>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8"/>
      <c r="Z865" s="138"/>
    </row>
    <row r="866" spans="1:26" ht="15.75" customHeight="1">
      <c r="A866" s="138"/>
      <c r="B866" s="138"/>
      <c r="C866" s="138"/>
      <c r="D866" s="138"/>
      <c r="E866" s="138"/>
      <c r="F866" s="138"/>
      <c r="G866" s="138"/>
      <c r="H866" s="138"/>
      <c r="I866" s="138"/>
      <c r="J866" s="138"/>
      <c r="K866" s="138"/>
      <c r="L866" s="138"/>
      <c r="M866" s="138"/>
      <c r="N866" s="138"/>
      <c r="O866" s="138"/>
      <c r="P866" s="138"/>
      <c r="Q866" s="138"/>
      <c r="R866" s="138"/>
      <c r="S866" s="138"/>
      <c r="T866" s="138"/>
      <c r="U866" s="138"/>
      <c r="V866" s="138"/>
      <c r="W866" s="138"/>
      <c r="X866" s="138"/>
      <c r="Y866" s="138"/>
      <c r="Z866" s="138"/>
    </row>
    <row r="867" spans="1:26" ht="15.75" customHeight="1">
      <c r="A867" s="138"/>
      <c r="B867" s="138"/>
      <c r="C867" s="138"/>
      <c r="D867" s="138"/>
      <c r="E867" s="138"/>
      <c r="F867" s="138"/>
      <c r="G867" s="138"/>
      <c r="H867" s="138"/>
      <c r="I867" s="138"/>
      <c r="J867" s="138"/>
      <c r="K867" s="138"/>
      <c r="L867" s="138"/>
      <c r="M867" s="138"/>
      <c r="N867" s="138"/>
      <c r="O867" s="138"/>
      <c r="P867" s="138"/>
      <c r="Q867" s="138"/>
      <c r="R867" s="138"/>
      <c r="S867" s="138"/>
      <c r="T867" s="138"/>
      <c r="U867" s="138"/>
      <c r="V867" s="138"/>
      <c r="W867" s="138"/>
      <c r="X867" s="138"/>
      <c r="Y867" s="138"/>
      <c r="Z867" s="138"/>
    </row>
    <row r="868" spans="1:26" ht="15.75" customHeight="1">
      <c r="A868" s="138"/>
      <c r="B868" s="138"/>
      <c r="C868" s="138"/>
      <c r="D868" s="138"/>
      <c r="E868" s="138"/>
      <c r="F868" s="138"/>
      <c r="G868" s="138"/>
      <c r="H868" s="138"/>
      <c r="I868" s="138"/>
      <c r="J868" s="138"/>
      <c r="K868" s="138"/>
      <c r="L868" s="138"/>
      <c r="M868" s="138"/>
      <c r="N868" s="138"/>
      <c r="O868" s="138"/>
      <c r="P868" s="138"/>
      <c r="Q868" s="138"/>
      <c r="R868" s="138"/>
      <c r="S868" s="138"/>
      <c r="T868" s="138"/>
      <c r="U868" s="138"/>
      <c r="V868" s="138"/>
      <c r="W868" s="138"/>
      <c r="X868" s="138"/>
      <c r="Y868" s="138"/>
      <c r="Z868" s="138"/>
    </row>
    <row r="869" spans="1:26" ht="15.75" customHeight="1">
      <c r="A869" s="138"/>
      <c r="B869" s="138"/>
      <c r="C869" s="138"/>
      <c r="D869" s="138"/>
      <c r="E869" s="138"/>
      <c r="F869" s="138"/>
      <c r="G869" s="138"/>
      <c r="H869" s="138"/>
      <c r="I869" s="138"/>
      <c r="J869" s="138"/>
      <c r="K869" s="138"/>
      <c r="L869" s="138"/>
      <c r="M869" s="138"/>
      <c r="N869" s="138"/>
      <c r="O869" s="138"/>
      <c r="P869" s="138"/>
      <c r="Q869" s="138"/>
      <c r="R869" s="138"/>
      <c r="S869" s="138"/>
      <c r="T869" s="138"/>
      <c r="U869" s="138"/>
      <c r="V869" s="138"/>
      <c r="W869" s="138"/>
      <c r="X869" s="138"/>
      <c r="Y869" s="138"/>
      <c r="Z869" s="138"/>
    </row>
    <row r="870" spans="1:26" ht="15.75" customHeight="1">
      <c r="A870" s="138"/>
      <c r="B870" s="138"/>
      <c r="C870" s="138"/>
      <c r="D870" s="138"/>
      <c r="E870" s="138"/>
      <c r="F870" s="138"/>
      <c r="G870" s="138"/>
      <c r="H870" s="138"/>
      <c r="I870" s="138"/>
      <c r="J870" s="138"/>
      <c r="K870" s="138"/>
      <c r="L870" s="138"/>
      <c r="M870" s="138"/>
      <c r="N870" s="138"/>
      <c r="O870" s="138"/>
      <c r="P870" s="138"/>
      <c r="Q870" s="138"/>
      <c r="R870" s="138"/>
      <c r="S870" s="138"/>
      <c r="T870" s="138"/>
      <c r="U870" s="138"/>
      <c r="V870" s="138"/>
      <c r="W870" s="138"/>
      <c r="X870" s="138"/>
      <c r="Y870" s="138"/>
      <c r="Z870" s="138"/>
    </row>
    <row r="871" spans="1:26" ht="15.75" customHeight="1">
      <c r="A871" s="138"/>
      <c r="B871" s="138"/>
      <c r="C871" s="138"/>
      <c r="D871" s="138"/>
      <c r="E871" s="138"/>
      <c r="F871" s="138"/>
      <c r="G871" s="138"/>
      <c r="H871" s="138"/>
      <c r="I871" s="138"/>
      <c r="J871" s="138"/>
      <c r="K871" s="138"/>
      <c r="L871" s="138"/>
      <c r="M871" s="138"/>
      <c r="N871" s="138"/>
      <c r="O871" s="138"/>
      <c r="P871" s="138"/>
      <c r="Q871" s="138"/>
      <c r="R871" s="138"/>
      <c r="S871" s="138"/>
      <c r="T871" s="138"/>
      <c r="U871" s="138"/>
      <c r="V871" s="138"/>
      <c r="W871" s="138"/>
      <c r="X871" s="138"/>
      <c r="Y871" s="138"/>
      <c r="Z871" s="138"/>
    </row>
    <row r="872" spans="1:26" ht="15.75" customHeight="1">
      <c r="A872" s="138"/>
      <c r="B872" s="138"/>
      <c r="C872" s="138"/>
      <c r="D872" s="138"/>
      <c r="E872" s="138"/>
      <c r="F872" s="138"/>
      <c r="G872" s="138"/>
      <c r="H872" s="138"/>
      <c r="I872" s="138"/>
      <c r="J872" s="138"/>
      <c r="K872" s="138"/>
      <c r="L872" s="138"/>
      <c r="M872" s="138"/>
      <c r="N872" s="138"/>
      <c r="O872" s="138"/>
      <c r="P872" s="138"/>
      <c r="Q872" s="138"/>
      <c r="R872" s="138"/>
      <c r="S872" s="138"/>
      <c r="T872" s="138"/>
      <c r="U872" s="138"/>
      <c r="V872" s="138"/>
      <c r="W872" s="138"/>
      <c r="X872" s="138"/>
      <c r="Y872" s="138"/>
      <c r="Z872" s="138"/>
    </row>
    <row r="873" spans="1:26" ht="15.75" customHeight="1">
      <c r="A873" s="138"/>
      <c r="B873" s="138"/>
      <c r="C873" s="138"/>
      <c r="D873" s="138"/>
      <c r="E873" s="138"/>
      <c r="F873" s="138"/>
      <c r="G873" s="138"/>
      <c r="H873" s="138"/>
      <c r="I873" s="138"/>
      <c r="J873" s="138"/>
      <c r="K873" s="138"/>
      <c r="L873" s="138"/>
      <c r="M873" s="138"/>
      <c r="N873" s="138"/>
      <c r="O873" s="138"/>
      <c r="P873" s="138"/>
      <c r="Q873" s="138"/>
      <c r="R873" s="138"/>
      <c r="S873" s="138"/>
      <c r="T873" s="138"/>
      <c r="U873" s="138"/>
      <c r="V873" s="138"/>
      <c r="W873" s="138"/>
      <c r="X873" s="138"/>
      <c r="Y873" s="138"/>
      <c r="Z873" s="138"/>
    </row>
    <row r="874" spans="1:26" ht="15.75" customHeight="1">
      <c r="A874" s="138"/>
      <c r="B874" s="138"/>
      <c r="C874" s="138"/>
      <c r="D874" s="138"/>
      <c r="E874" s="138"/>
      <c r="F874" s="138"/>
      <c r="G874" s="138"/>
      <c r="H874" s="138"/>
      <c r="I874" s="138"/>
      <c r="J874" s="138"/>
      <c r="K874" s="138"/>
      <c r="L874" s="138"/>
      <c r="M874" s="138"/>
      <c r="N874" s="138"/>
      <c r="O874" s="138"/>
      <c r="P874" s="138"/>
      <c r="Q874" s="138"/>
      <c r="R874" s="138"/>
      <c r="S874" s="138"/>
      <c r="T874" s="138"/>
      <c r="U874" s="138"/>
      <c r="V874" s="138"/>
      <c r="W874" s="138"/>
      <c r="X874" s="138"/>
      <c r="Y874" s="138"/>
      <c r="Z874" s="138"/>
    </row>
    <row r="875" spans="1:26" ht="15.75" customHeight="1">
      <c r="A875" s="138"/>
      <c r="B875" s="138"/>
      <c r="C875" s="138"/>
      <c r="D875" s="138"/>
      <c r="E875" s="138"/>
      <c r="F875" s="138"/>
      <c r="G875" s="138"/>
      <c r="H875" s="138"/>
      <c r="I875" s="138"/>
      <c r="J875" s="138"/>
      <c r="K875" s="138"/>
      <c r="L875" s="138"/>
      <c r="M875" s="138"/>
      <c r="N875" s="138"/>
      <c r="O875" s="138"/>
      <c r="P875" s="138"/>
      <c r="Q875" s="138"/>
      <c r="R875" s="138"/>
      <c r="S875" s="138"/>
      <c r="T875" s="138"/>
      <c r="U875" s="138"/>
      <c r="V875" s="138"/>
      <c r="W875" s="138"/>
      <c r="X875" s="138"/>
      <c r="Y875" s="138"/>
      <c r="Z875" s="138"/>
    </row>
    <row r="876" spans="1:26" ht="15.75" customHeight="1">
      <c r="A876" s="138"/>
      <c r="B876" s="138"/>
      <c r="C876" s="138"/>
      <c r="D876" s="138"/>
      <c r="E876" s="138"/>
      <c r="F876" s="138"/>
      <c r="G876" s="138"/>
      <c r="H876" s="138"/>
      <c r="I876" s="138"/>
      <c r="J876" s="138"/>
      <c r="K876" s="138"/>
      <c r="L876" s="138"/>
      <c r="M876" s="138"/>
      <c r="N876" s="138"/>
      <c r="O876" s="138"/>
      <c r="P876" s="138"/>
      <c r="Q876" s="138"/>
      <c r="R876" s="138"/>
      <c r="S876" s="138"/>
      <c r="T876" s="138"/>
      <c r="U876" s="138"/>
      <c r="V876" s="138"/>
      <c r="W876" s="138"/>
      <c r="X876" s="138"/>
      <c r="Y876" s="138"/>
      <c r="Z876" s="138"/>
    </row>
    <row r="877" spans="1:26" ht="15.75" customHeight="1">
      <c r="A877" s="138"/>
      <c r="B877" s="138"/>
      <c r="C877" s="138"/>
      <c r="D877" s="138"/>
      <c r="E877" s="138"/>
      <c r="F877" s="138"/>
      <c r="G877" s="138"/>
      <c r="H877" s="138"/>
      <c r="I877" s="138"/>
      <c r="J877" s="138"/>
      <c r="K877" s="138"/>
      <c r="L877" s="138"/>
      <c r="M877" s="138"/>
      <c r="N877" s="138"/>
      <c r="O877" s="138"/>
      <c r="P877" s="138"/>
      <c r="Q877" s="138"/>
      <c r="R877" s="138"/>
      <c r="S877" s="138"/>
      <c r="T877" s="138"/>
      <c r="U877" s="138"/>
      <c r="V877" s="138"/>
      <c r="W877" s="138"/>
      <c r="X877" s="138"/>
      <c r="Y877" s="138"/>
      <c r="Z877" s="138"/>
    </row>
    <row r="878" spans="1:26" ht="15.75" customHeight="1">
      <c r="A878" s="138"/>
      <c r="B878" s="138"/>
      <c r="C878" s="138"/>
      <c r="D878" s="138"/>
      <c r="E878" s="138"/>
      <c r="F878" s="138"/>
      <c r="G878" s="138"/>
      <c r="H878" s="138"/>
      <c r="I878" s="138"/>
      <c r="J878" s="138"/>
      <c r="K878" s="138"/>
      <c r="L878" s="138"/>
      <c r="M878" s="138"/>
      <c r="N878" s="138"/>
      <c r="O878" s="138"/>
      <c r="P878" s="138"/>
      <c r="Q878" s="138"/>
      <c r="R878" s="138"/>
      <c r="S878" s="138"/>
      <c r="T878" s="138"/>
      <c r="U878" s="138"/>
      <c r="V878" s="138"/>
      <c r="W878" s="138"/>
      <c r="X878" s="138"/>
      <c r="Y878" s="138"/>
      <c r="Z878" s="138"/>
    </row>
    <row r="879" spans="1:26" ht="15.75" customHeight="1">
      <c r="A879" s="138"/>
      <c r="B879" s="138"/>
      <c r="C879" s="138"/>
      <c r="D879" s="138"/>
      <c r="E879" s="138"/>
      <c r="F879" s="138"/>
      <c r="G879" s="138"/>
      <c r="H879" s="138"/>
      <c r="I879" s="138"/>
      <c r="J879" s="138"/>
      <c r="K879" s="138"/>
      <c r="L879" s="138"/>
      <c r="M879" s="138"/>
      <c r="N879" s="138"/>
      <c r="O879" s="138"/>
      <c r="P879" s="138"/>
      <c r="Q879" s="138"/>
      <c r="R879" s="138"/>
      <c r="S879" s="138"/>
      <c r="T879" s="138"/>
      <c r="U879" s="138"/>
      <c r="V879" s="138"/>
      <c r="W879" s="138"/>
      <c r="X879" s="138"/>
      <c r="Y879" s="138"/>
      <c r="Z879" s="138"/>
    </row>
    <row r="880" spans="1:26" ht="15.75" customHeight="1">
      <c r="A880" s="138"/>
      <c r="B880" s="138"/>
      <c r="C880" s="138"/>
      <c r="D880" s="138"/>
      <c r="E880" s="138"/>
      <c r="F880" s="138"/>
      <c r="G880" s="138"/>
      <c r="H880" s="138"/>
      <c r="I880" s="138"/>
      <c r="J880" s="138"/>
      <c r="K880" s="138"/>
      <c r="L880" s="138"/>
      <c r="M880" s="138"/>
      <c r="N880" s="138"/>
      <c r="O880" s="138"/>
      <c r="P880" s="138"/>
      <c r="Q880" s="138"/>
      <c r="R880" s="138"/>
      <c r="S880" s="138"/>
      <c r="T880" s="138"/>
      <c r="U880" s="138"/>
      <c r="V880" s="138"/>
      <c r="W880" s="138"/>
      <c r="X880" s="138"/>
      <c r="Y880" s="138"/>
      <c r="Z880" s="138"/>
    </row>
    <row r="881" spans="1:26" ht="15.75" customHeight="1">
      <c r="A881" s="138"/>
      <c r="B881" s="138"/>
      <c r="C881" s="138"/>
      <c r="D881" s="138"/>
      <c r="E881" s="138"/>
      <c r="F881" s="138"/>
      <c r="G881" s="138"/>
      <c r="H881" s="138"/>
      <c r="I881" s="138"/>
      <c r="J881" s="138"/>
      <c r="K881" s="138"/>
      <c r="L881" s="138"/>
      <c r="M881" s="138"/>
      <c r="N881" s="138"/>
      <c r="O881" s="138"/>
      <c r="P881" s="138"/>
      <c r="Q881" s="138"/>
      <c r="R881" s="138"/>
      <c r="S881" s="138"/>
      <c r="T881" s="138"/>
      <c r="U881" s="138"/>
      <c r="V881" s="138"/>
      <c r="W881" s="138"/>
      <c r="X881" s="138"/>
      <c r="Y881" s="138"/>
      <c r="Z881" s="138"/>
    </row>
    <row r="882" spans="1:26" ht="15.75" customHeight="1">
      <c r="A882" s="138"/>
      <c r="B882" s="138"/>
      <c r="C882" s="138"/>
      <c r="D882" s="138"/>
      <c r="E882" s="138"/>
      <c r="F882" s="138"/>
      <c r="G882" s="138"/>
      <c r="H882" s="138"/>
      <c r="I882" s="138"/>
      <c r="J882" s="138"/>
      <c r="K882" s="138"/>
      <c r="L882" s="138"/>
      <c r="M882" s="138"/>
      <c r="N882" s="138"/>
      <c r="O882" s="138"/>
      <c r="P882" s="138"/>
      <c r="Q882" s="138"/>
      <c r="R882" s="138"/>
      <c r="S882" s="138"/>
      <c r="T882" s="138"/>
      <c r="U882" s="138"/>
      <c r="V882" s="138"/>
      <c r="W882" s="138"/>
      <c r="X882" s="138"/>
      <c r="Y882" s="138"/>
      <c r="Z882" s="138"/>
    </row>
    <row r="883" spans="1:26" ht="15.75" customHeight="1">
      <c r="A883" s="138"/>
      <c r="B883" s="138"/>
      <c r="C883" s="138"/>
      <c r="D883" s="138"/>
      <c r="E883" s="138"/>
      <c r="F883" s="138"/>
      <c r="G883" s="138"/>
      <c r="H883" s="138"/>
      <c r="I883" s="138"/>
      <c r="J883" s="138"/>
      <c r="K883" s="138"/>
      <c r="L883" s="138"/>
      <c r="M883" s="138"/>
      <c r="N883" s="138"/>
      <c r="O883" s="138"/>
      <c r="P883" s="138"/>
      <c r="Q883" s="138"/>
      <c r="R883" s="138"/>
      <c r="S883" s="138"/>
      <c r="T883" s="138"/>
      <c r="U883" s="138"/>
      <c r="V883" s="138"/>
      <c r="W883" s="138"/>
      <c r="X883" s="138"/>
      <c r="Y883" s="138"/>
      <c r="Z883" s="138"/>
    </row>
    <row r="884" spans="1:26" ht="15.75" customHeight="1">
      <c r="A884" s="138"/>
      <c r="B884" s="138"/>
      <c r="C884" s="138"/>
      <c r="D884" s="138"/>
      <c r="E884" s="138"/>
      <c r="F884" s="138"/>
      <c r="G884" s="138"/>
      <c r="H884" s="138"/>
      <c r="I884" s="138"/>
      <c r="J884" s="138"/>
      <c r="K884" s="138"/>
      <c r="L884" s="138"/>
      <c r="M884" s="138"/>
      <c r="N884" s="138"/>
      <c r="O884" s="138"/>
      <c r="P884" s="138"/>
      <c r="Q884" s="138"/>
      <c r="R884" s="138"/>
      <c r="S884" s="138"/>
      <c r="T884" s="138"/>
      <c r="U884" s="138"/>
      <c r="V884" s="138"/>
      <c r="W884" s="138"/>
      <c r="X884" s="138"/>
      <c r="Y884" s="138"/>
      <c r="Z884" s="138"/>
    </row>
    <row r="885" spans="1:26" ht="15.75" customHeight="1">
      <c r="A885" s="138"/>
      <c r="B885" s="138"/>
      <c r="C885" s="138"/>
      <c r="D885" s="138"/>
      <c r="E885" s="138"/>
      <c r="F885" s="138"/>
      <c r="G885" s="138"/>
      <c r="H885" s="138"/>
      <c r="I885" s="138"/>
      <c r="J885" s="138"/>
      <c r="K885" s="138"/>
      <c r="L885" s="138"/>
      <c r="M885" s="138"/>
      <c r="N885" s="138"/>
      <c r="O885" s="138"/>
      <c r="P885" s="138"/>
      <c r="Q885" s="138"/>
      <c r="R885" s="138"/>
      <c r="S885" s="138"/>
      <c r="T885" s="138"/>
      <c r="U885" s="138"/>
      <c r="V885" s="138"/>
      <c r="W885" s="138"/>
      <c r="X885" s="138"/>
      <c r="Y885" s="138"/>
      <c r="Z885" s="138"/>
    </row>
    <row r="886" spans="1:26" ht="15.75" customHeight="1">
      <c r="A886" s="138"/>
      <c r="B886" s="138"/>
      <c r="C886" s="138"/>
      <c r="D886" s="138"/>
      <c r="E886" s="138"/>
      <c r="F886" s="138"/>
      <c r="G886" s="138"/>
      <c r="H886" s="138"/>
      <c r="I886" s="138"/>
      <c r="J886" s="138"/>
      <c r="K886" s="138"/>
      <c r="L886" s="138"/>
      <c r="M886" s="138"/>
      <c r="N886" s="138"/>
      <c r="O886" s="138"/>
      <c r="P886" s="138"/>
      <c r="Q886" s="138"/>
      <c r="R886" s="138"/>
      <c r="S886" s="138"/>
      <c r="T886" s="138"/>
      <c r="U886" s="138"/>
      <c r="V886" s="138"/>
      <c r="W886" s="138"/>
      <c r="X886" s="138"/>
      <c r="Y886" s="138"/>
      <c r="Z886" s="138"/>
    </row>
    <row r="887" spans="1:26" ht="15.75" customHeight="1">
      <c r="A887" s="138"/>
      <c r="B887" s="138"/>
      <c r="C887" s="138"/>
      <c r="D887" s="138"/>
      <c r="E887" s="138"/>
      <c r="F887" s="138"/>
      <c r="G887" s="138"/>
      <c r="H887" s="138"/>
      <c r="I887" s="138"/>
      <c r="J887" s="138"/>
      <c r="K887" s="138"/>
      <c r="L887" s="138"/>
      <c r="M887" s="138"/>
      <c r="N887" s="138"/>
      <c r="O887" s="138"/>
      <c r="P887" s="138"/>
      <c r="Q887" s="138"/>
      <c r="R887" s="138"/>
      <c r="S887" s="138"/>
      <c r="T887" s="138"/>
      <c r="U887" s="138"/>
      <c r="V887" s="138"/>
      <c r="W887" s="138"/>
      <c r="X887" s="138"/>
      <c r="Y887" s="138"/>
      <c r="Z887" s="138"/>
    </row>
    <row r="888" spans="1:26" ht="15.75" customHeight="1">
      <c r="A888" s="138"/>
      <c r="B888" s="138"/>
      <c r="C888" s="138"/>
      <c r="D888" s="138"/>
      <c r="E888" s="138"/>
      <c r="F888" s="138"/>
      <c r="G888" s="138"/>
      <c r="H888" s="138"/>
      <c r="I888" s="138"/>
      <c r="J888" s="138"/>
      <c r="K888" s="138"/>
      <c r="L888" s="138"/>
      <c r="M888" s="138"/>
      <c r="N888" s="138"/>
      <c r="O888" s="138"/>
      <c r="P888" s="138"/>
      <c r="Q888" s="138"/>
      <c r="R888" s="138"/>
      <c r="S888" s="138"/>
      <c r="T888" s="138"/>
      <c r="U888" s="138"/>
      <c r="V888" s="138"/>
      <c r="W888" s="138"/>
      <c r="X888" s="138"/>
      <c r="Y888" s="138"/>
      <c r="Z888" s="138"/>
    </row>
    <row r="889" spans="1:26" ht="15.75" customHeight="1">
      <c r="A889" s="138"/>
      <c r="B889" s="138"/>
      <c r="C889" s="138"/>
      <c r="D889" s="138"/>
      <c r="E889" s="138"/>
      <c r="F889" s="138"/>
      <c r="G889" s="138"/>
      <c r="H889" s="138"/>
      <c r="I889" s="138"/>
      <c r="J889" s="138"/>
      <c r="K889" s="138"/>
      <c r="L889" s="138"/>
      <c r="M889" s="138"/>
      <c r="N889" s="138"/>
      <c r="O889" s="138"/>
      <c r="P889" s="138"/>
      <c r="Q889" s="138"/>
      <c r="R889" s="138"/>
      <c r="S889" s="138"/>
      <c r="T889" s="138"/>
      <c r="U889" s="138"/>
      <c r="V889" s="138"/>
      <c r="W889" s="138"/>
      <c r="X889" s="138"/>
      <c r="Y889" s="138"/>
      <c r="Z889" s="138"/>
    </row>
    <row r="890" spans="1:26" ht="15.75" customHeight="1">
      <c r="A890" s="138"/>
      <c r="B890" s="138"/>
      <c r="C890" s="138"/>
      <c r="D890" s="138"/>
      <c r="E890" s="138"/>
      <c r="F890" s="138"/>
      <c r="G890" s="138"/>
      <c r="H890" s="138"/>
      <c r="I890" s="138"/>
      <c r="J890" s="138"/>
      <c r="K890" s="138"/>
      <c r="L890" s="138"/>
      <c r="M890" s="138"/>
      <c r="N890" s="138"/>
      <c r="O890" s="138"/>
      <c r="P890" s="138"/>
      <c r="Q890" s="138"/>
      <c r="R890" s="138"/>
      <c r="S890" s="138"/>
      <c r="T890" s="138"/>
      <c r="U890" s="138"/>
      <c r="V890" s="138"/>
      <c r="W890" s="138"/>
      <c r="X890" s="138"/>
      <c r="Y890" s="138"/>
      <c r="Z890" s="138"/>
    </row>
    <row r="891" spans="1:26" ht="15.75" customHeight="1">
      <c r="A891" s="138"/>
      <c r="B891" s="138"/>
      <c r="C891" s="138"/>
      <c r="D891" s="138"/>
      <c r="E891" s="138"/>
      <c r="F891" s="138"/>
      <c r="G891" s="138"/>
      <c r="H891" s="138"/>
      <c r="I891" s="138"/>
      <c r="J891" s="138"/>
      <c r="K891" s="138"/>
      <c r="L891" s="138"/>
      <c r="M891" s="138"/>
      <c r="N891" s="138"/>
      <c r="O891" s="138"/>
      <c r="P891" s="138"/>
      <c r="Q891" s="138"/>
      <c r="R891" s="138"/>
      <c r="S891" s="138"/>
      <c r="T891" s="138"/>
      <c r="U891" s="138"/>
      <c r="V891" s="138"/>
      <c r="W891" s="138"/>
      <c r="X891" s="138"/>
      <c r="Y891" s="138"/>
      <c r="Z891" s="138"/>
    </row>
    <row r="892" spans="1:26" ht="15.75" customHeight="1">
      <c r="A892" s="138"/>
      <c r="B892" s="138"/>
      <c r="C892" s="138"/>
      <c r="D892" s="138"/>
      <c r="E892" s="138"/>
      <c r="F892" s="138"/>
      <c r="G892" s="138"/>
      <c r="H892" s="138"/>
      <c r="I892" s="138"/>
      <c r="J892" s="138"/>
      <c r="K892" s="138"/>
      <c r="L892" s="138"/>
      <c r="M892" s="138"/>
      <c r="N892" s="138"/>
      <c r="O892" s="138"/>
      <c r="P892" s="138"/>
      <c r="Q892" s="138"/>
      <c r="R892" s="138"/>
      <c r="S892" s="138"/>
      <c r="T892" s="138"/>
      <c r="U892" s="138"/>
      <c r="V892" s="138"/>
      <c r="W892" s="138"/>
      <c r="X892" s="138"/>
      <c r="Y892" s="138"/>
      <c r="Z892" s="138"/>
    </row>
    <row r="893" spans="1:26" ht="15.75" customHeight="1">
      <c r="A893" s="138"/>
      <c r="B893" s="138"/>
      <c r="C893" s="138"/>
      <c r="D893" s="138"/>
      <c r="E893" s="138"/>
      <c r="F893" s="138"/>
      <c r="G893" s="138"/>
      <c r="H893" s="138"/>
      <c r="I893" s="138"/>
      <c r="J893" s="138"/>
      <c r="K893" s="138"/>
      <c r="L893" s="138"/>
      <c r="M893" s="138"/>
      <c r="N893" s="138"/>
      <c r="O893" s="138"/>
      <c r="P893" s="138"/>
      <c r="Q893" s="138"/>
      <c r="R893" s="138"/>
      <c r="S893" s="138"/>
      <c r="T893" s="138"/>
      <c r="U893" s="138"/>
      <c r="V893" s="138"/>
      <c r="W893" s="138"/>
      <c r="X893" s="138"/>
      <c r="Y893" s="138"/>
      <c r="Z893" s="138"/>
    </row>
    <row r="894" spans="1:26" ht="15.75" customHeight="1">
      <c r="A894" s="138"/>
      <c r="B894" s="138"/>
      <c r="C894" s="138"/>
      <c r="D894" s="138"/>
      <c r="E894" s="138"/>
      <c r="F894" s="138"/>
      <c r="G894" s="138"/>
      <c r="H894" s="138"/>
      <c r="I894" s="138"/>
      <c r="J894" s="138"/>
      <c r="K894" s="138"/>
      <c r="L894" s="138"/>
      <c r="M894" s="138"/>
      <c r="N894" s="138"/>
      <c r="O894" s="138"/>
      <c r="P894" s="138"/>
      <c r="Q894" s="138"/>
      <c r="R894" s="138"/>
      <c r="S894" s="138"/>
      <c r="T894" s="138"/>
      <c r="U894" s="138"/>
      <c r="V894" s="138"/>
      <c r="W894" s="138"/>
      <c r="X894" s="138"/>
      <c r="Y894" s="138"/>
      <c r="Z894" s="138"/>
    </row>
    <row r="895" spans="1:26" ht="15.75" customHeight="1">
      <c r="A895" s="138"/>
      <c r="B895" s="138"/>
      <c r="C895" s="138"/>
      <c r="D895" s="138"/>
      <c r="E895" s="138"/>
      <c r="F895" s="138"/>
      <c r="G895" s="138"/>
      <c r="H895" s="138"/>
      <c r="I895" s="138"/>
      <c r="J895" s="138"/>
      <c r="K895" s="138"/>
      <c r="L895" s="138"/>
      <c r="M895" s="138"/>
      <c r="N895" s="138"/>
      <c r="O895" s="138"/>
      <c r="P895" s="138"/>
      <c r="Q895" s="138"/>
      <c r="R895" s="138"/>
      <c r="S895" s="138"/>
      <c r="T895" s="138"/>
      <c r="U895" s="138"/>
      <c r="V895" s="138"/>
      <c r="W895" s="138"/>
      <c r="X895" s="138"/>
      <c r="Y895" s="138"/>
      <c r="Z895" s="138"/>
    </row>
    <row r="896" spans="1:26" ht="15.75" customHeight="1">
      <c r="A896" s="138"/>
      <c r="B896" s="138"/>
      <c r="C896" s="138"/>
      <c r="D896" s="138"/>
      <c r="E896" s="138"/>
      <c r="F896" s="138"/>
      <c r="G896" s="138"/>
      <c r="H896" s="138"/>
      <c r="I896" s="138"/>
      <c r="J896" s="138"/>
      <c r="K896" s="138"/>
      <c r="L896" s="138"/>
      <c r="M896" s="138"/>
      <c r="N896" s="138"/>
      <c r="O896" s="138"/>
      <c r="P896" s="138"/>
      <c r="Q896" s="138"/>
      <c r="R896" s="138"/>
      <c r="S896" s="138"/>
      <c r="T896" s="138"/>
      <c r="U896" s="138"/>
      <c r="V896" s="138"/>
      <c r="W896" s="138"/>
      <c r="X896" s="138"/>
      <c r="Y896" s="138"/>
      <c r="Z896" s="138"/>
    </row>
    <row r="897" spans="1:26" ht="15.75" customHeight="1">
      <c r="A897" s="138"/>
      <c r="B897" s="138"/>
      <c r="C897" s="138"/>
      <c r="D897" s="138"/>
      <c r="E897" s="138"/>
      <c r="F897" s="138"/>
      <c r="G897" s="138"/>
      <c r="H897" s="138"/>
      <c r="I897" s="138"/>
      <c r="J897" s="138"/>
      <c r="K897" s="138"/>
      <c r="L897" s="138"/>
      <c r="M897" s="138"/>
      <c r="N897" s="138"/>
      <c r="O897" s="138"/>
      <c r="P897" s="138"/>
      <c r="Q897" s="138"/>
      <c r="R897" s="138"/>
      <c r="S897" s="138"/>
      <c r="T897" s="138"/>
      <c r="U897" s="138"/>
      <c r="V897" s="138"/>
      <c r="W897" s="138"/>
      <c r="X897" s="138"/>
      <c r="Y897" s="138"/>
      <c r="Z897" s="138"/>
    </row>
    <row r="898" spans="1:26" ht="15.75" customHeight="1">
      <c r="A898" s="138"/>
      <c r="B898" s="138"/>
      <c r="C898" s="138"/>
      <c r="D898" s="138"/>
      <c r="E898" s="138"/>
      <c r="F898" s="138"/>
      <c r="G898" s="138"/>
      <c r="H898" s="138"/>
      <c r="I898" s="138"/>
      <c r="J898" s="138"/>
      <c r="K898" s="138"/>
      <c r="L898" s="138"/>
      <c r="M898" s="138"/>
      <c r="N898" s="138"/>
      <c r="O898" s="138"/>
      <c r="P898" s="138"/>
      <c r="Q898" s="138"/>
      <c r="R898" s="138"/>
      <c r="S898" s="138"/>
      <c r="T898" s="138"/>
      <c r="U898" s="138"/>
      <c r="V898" s="138"/>
      <c r="W898" s="138"/>
      <c r="X898" s="138"/>
      <c r="Y898" s="138"/>
      <c r="Z898" s="138"/>
    </row>
    <row r="899" spans="1:26" ht="15.75" customHeight="1">
      <c r="A899" s="138"/>
      <c r="B899" s="138"/>
      <c r="C899" s="138"/>
      <c r="D899" s="138"/>
      <c r="E899" s="138"/>
      <c r="F899" s="138"/>
      <c r="G899" s="138"/>
      <c r="H899" s="138"/>
      <c r="I899" s="138"/>
      <c r="J899" s="138"/>
      <c r="K899" s="138"/>
      <c r="L899" s="138"/>
      <c r="M899" s="138"/>
      <c r="N899" s="138"/>
      <c r="O899" s="138"/>
      <c r="P899" s="138"/>
      <c r="Q899" s="138"/>
      <c r="R899" s="138"/>
      <c r="S899" s="138"/>
      <c r="T899" s="138"/>
      <c r="U899" s="138"/>
      <c r="V899" s="138"/>
      <c r="W899" s="138"/>
      <c r="X899" s="138"/>
      <c r="Y899" s="138"/>
      <c r="Z899" s="138"/>
    </row>
    <row r="900" spans="1:26" ht="15.75" customHeight="1">
      <c r="A900" s="138"/>
      <c r="B900" s="138"/>
      <c r="C900" s="138"/>
      <c r="D900" s="138"/>
      <c r="E900" s="138"/>
      <c r="F900" s="138"/>
      <c r="G900" s="138"/>
      <c r="H900" s="138"/>
      <c r="I900" s="138"/>
      <c r="J900" s="138"/>
      <c r="K900" s="138"/>
      <c r="L900" s="138"/>
      <c r="M900" s="138"/>
      <c r="N900" s="138"/>
      <c r="O900" s="138"/>
      <c r="P900" s="138"/>
      <c r="Q900" s="138"/>
      <c r="R900" s="138"/>
      <c r="S900" s="138"/>
      <c r="T900" s="138"/>
      <c r="U900" s="138"/>
      <c r="V900" s="138"/>
      <c r="W900" s="138"/>
      <c r="X900" s="138"/>
      <c r="Y900" s="138"/>
      <c r="Z900" s="138"/>
    </row>
    <row r="901" spans="1:26" ht="15.75" customHeight="1">
      <c r="A901" s="138"/>
      <c r="B901" s="138"/>
      <c r="C901" s="138"/>
      <c r="D901" s="138"/>
      <c r="E901" s="138"/>
      <c r="F901" s="138"/>
      <c r="G901" s="138"/>
      <c r="H901" s="138"/>
      <c r="I901" s="138"/>
      <c r="J901" s="138"/>
      <c r="K901" s="138"/>
      <c r="L901" s="138"/>
      <c r="M901" s="138"/>
      <c r="N901" s="138"/>
      <c r="O901" s="138"/>
      <c r="P901" s="138"/>
      <c r="Q901" s="138"/>
      <c r="R901" s="138"/>
      <c r="S901" s="138"/>
      <c r="T901" s="138"/>
      <c r="U901" s="138"/>
      <c r="V901" s="138"/>
      <c r="W901" s="138"/>
      <c r="X901" s="138"/>
      <c r="Y901" s="138"/>
      <c r="Z901" s="138"/>
    </row>
    <row r="902" spans="1:26" ht="15.75" customHeight="1">
      <c r="A902" s="138"/>
      <c r="B902" s="138"/>
      <c r="C902" s="138"/>
      <c r="D902" s="138"/>
      <c r="E902" s="138"/>
      <c r="F902" s="138"/>
      <c r="G902" s="138"/>
      <c r="H902" s="138"/>
      <c r="I902" s="138"/>
      <c r="J902" s="138"/>
      <c r="K902" s="138"/>
      <c r="L902" s="138"/>
      <c r="M902" s="138"/>
      <c r="N902" s="138"/>
      <c r="O902" s="138"/>
      <c r="P902" s="138"/>
      <c r="Q902" s="138"/>
      <c r="R902" s="138"/>
      <c r="S902" s="138"/>
      <c r="T902" s="138"/>
      <c r="U902" s="138"/>
      <c r="V902" s="138"/>
      <c r="W902" s="138"/>
      <c r="X902" s="138"/>
      <c r="Y902" s="138"/>
      <c r="Z902" s="138"/>
    </row>
    <row r="903" spans="1:26" ht="15.75" customHeight="1">
      <c r="A903" s="138"/>
      <c r="B903" s="138"/>
      <c r="C903" s="138"/>
      <c r="D903" s="138"/>
      <c r="E903" s="138"/>
      <c r="F903" s="138"/>
      <c r="G903" s="138"/>
      <c r="H903" s="138"/>
      <c r="I903" s="138"/>
      <c r="J903" s="138"/>
      <c r="K903" s="138"/>
      <c r="L903" s="138"/>
      <c r="M903" s="138"/>
      <c r="N903" s="138"/>
      <c r="O903" s="138"/>
      <c r="P903" s="138"/>
      <c r="Q903" s="138"/>
      <c r="R903" s="138"/>
      <c r="S903" s="138"/>
      <c r="T903" s="138"/>
      <c r="U903" s="138"/>
      <c r="V903" s="138"/>
      <c r="W903" s="138"/>
      <c r="X903" s="138"/>
      <c r="Y903" s="138"/>
      <c r="Z903" s="138"/>
    </row>
    <row r="904" spans="1:26" ht="15.75" customHeight="1">
      <c r="A904" s="138"/>
      <c r="B904" s="138"/>
      <c r="C904" s="138"/>
      <c r="D904" s="138"/>
      <c r="E904" s="138"/>
      <c r="F904" s="138"/>
      <c r="G904" s="138"/>
      <c r="H904" s="138"/>
      <c r="I904" s="138"/>
      <c r="J904" s="138"/>
      <c r="K904" s="138"/>
      <c r="L904" s="138"/>
      <c r="M904" s="138"/>
      <c r="N904" s="138"/>
      <c r="O904" s="138"/>
      <c r="P904" s="138"/>
      <c r="Q904" s="138"/>
      <c r="R904" s="138"/>
      <c r="S904" s="138"/>
      <c r="T904" s="138"/>
      <c r="U904" s="138"/>
      <c r="V904" s="138"/>
      <c r="W904" s="138"/>
      <c r="X904" s="138"/>
      <c r="Y904" s="138"/>
      <c r="Z904" s="138"/>
    </row>
    <row r="905" spans="1:26" ht="15.75" customHeight="1">
      <c r="A905" s="138"/>
      <c r="B905" s="138"/>
      <c r="C905" s="138"/>
      <c r="D905" s="138"/>
      <c r="E905" s="138"/>
      <c r="F905" s="138"/>
      <c r="G905" s="138"/>
      <c r="H905" s="138"/>
      <c r="I905" s="138"/>
      <c r="J905" s="138"/>
      <c r="K905" s="138"/>
      <c r="L905" s="138"/>
      <c r="M905" s="138"/>
      <c r="N905" s="138"/>
      <c r="O905" s="138"/>
      <c r="P905" s="138"/>
      <c r="Q905" s="138"/>
      <c r="R905" s="138"/>
      <c r="S905" s="138"/>
      <c r="T905" s="138"/>
      <c r="U905" s="138"/>
      <c r="V905" s="138"/>
      <c r="W905" s="138"/>
      <c r="X905" s="138"/>
      <c r="Y905" s="138"/>
      <c r="Z905" s="138"/>
    </row>
    <row r="906" spans="1:26" ht="15.75" customHeight="1">
      <c r="A906" s="138"/>
      <c r="B906" s="138"/>
      <c r="C906" s="138"/>
      <c r="D906" s="138"/>
      <c r="E906" s="138"/>
      <c r="F906" s="138"/>
      <c r="G906" s="138"/>
      <c r="H906" s="138"/>
      <c r="I906" s="138"/>
      <c r="J906" s="138"/>
      <c r="K906" s="138"/>
      <c r="L906" s="138"/>
      <c r="M906" s="138"/>
      <c r="N906" s="138"/>
      <c r="O906" s="138"/>
      <c r="P906" s="138"/>
      <c r="Q906" s="138"/>
      <c r="R906" s="138"/>
      <c r="S906" s="138"/>
      <c r="T906" s="138"/>
      <c r="U906" s="138"/>
      <c r="V906" s="138"/>
      <c r="W906" s="138"/>
      <c r="X906" s="138"/>
      <c r="Y906" s="138"/>
      <c r="Z906" s="138"/>
    </row>
    <row r="907" spans="1:26" ht="15.75" customHeight="1">
      <c r="A907" s="138"/>
      <c r="B907" s="138"/>
      <c r="C907" s="138"/>
      <c r="D907" s="138"/>
      <c r="E907" s="138"/>
      <c r="F907" s="138"/>
      <c r="G907" s="138"/>
      <c r="H907" s="138"/>
      <c r="I907" s="138"/>
      <c r="J907" s="138"/>
      <c r="K907" s="138"/>
      <c r="L907" s="138"/>
      <c r="M907" s="138"/>
      <c r="N907" s="138"/>
      <c r="O907" s="138"/>
      <c r="P907" s="138"/>
      <c r="Q907" s="138"/>
      <c r="R907" s="138"/>
      <c r="S907" s="138"/>
      <c r="T907" s="138"/>
      <c r="U907" s="138"/>
      <c r="V907" s="138"/>
      <c r="W907" s="138"/>
      <c r="X907" s="138"/>
      <c r="Y907" s="138"/>
      <c r="Z907" s="138"/>
    </row>
    <row r="908" spans="1:26" ht="15.75" customHeight="1">
      <c r="A908" s="138"/>
      <c r="B908" s="138"/>
      <c r="C908" s="138"/>
      <c r="D908" s="138"/>
      <c r="E908" s="138"/>
      <c r="F908" s="138"/>
      <c r="G908" s="138"/>
      <c r="H908" s="138"/>
      <c r="I908" s="138"/>
      <c r="J908" s="138"/>
      <c r="K908" s="138"/>
      <c r="L908" s="138"/>
      <c r="M908" s="138"/>
      <c r="N908" s="138"/>
      <c r="O908" s="138"/>
      <c r="P908" s="138"/>
      <c r="Q908" s="138"/>
      <c r="R908" s="138"/>
      <c r="S908" s="138"/>
      <c r="T908" s="138"/>
      <c r="U908" s="138"/>
      <c r="V908" s="138"/>
      <c r="W908" s="138"/>
      <c r="X908" s="138"/>
      <c r="Y908" s="138"/>
      <c r="Z908" s="138"/>
    </row>
    <row r="909" spans="1:26" ht="15.75" customHeight="1">
      <c r="A909" s="138"/>
      <c r="B909" s="138"/>
      <c r="C909" s="138"/>
      <c r="D909" s="138"/>
      <c r="E909" s="138"/>
      <c r="F909" s="138"/>
      <c r="G909" s="138"/>
      <c r="H909" s="138"/>
      <c r="I909" s="138"/>
      <c r="J909" s="138"/>
      <c r="K909" s="138"/>
      <c r="L909" s="138"/>
      <c r="M909" s="138"/>
      <c r="N909" s="138"/>
      <c r="O909" s="138"/>
      <c r="P909" s="138"/>
      <c r="Q909" s="138"/>
      <c r="R909" s="138"/>
      <c r="S909" s="138"/>
      <c r="T909" s="138"/>
      <c r="U909" s="138"/>
      <c r="V909" s="138"/>
      <c r="W909" s="138"/>
      <c r="X909" s="138"/>
      <c r="Y909" s="138"/>
      <c r="Z909" s="138"/>
    </row>
    <row r="910" spans="1:26" ht="15.75" customHeight="1">
      <c r="A910" s="138"/>
      <c r="B910" s="138"/>
      <c r="C910" s="138"/>
      <c r="D910" s="138"/>
      <c r="E910" s="138"/>
      <c r="F910" s="138"/>
      <c r="G910" s="138"/>
      <c r="H910" s="138"/>
      <c r="I910" s="138"/>
      <c r="J910" s="138"/>
      <c r="K910" s="138"/>
      <c r="L910" s="138"/>
      <c r="M910" s="138"/>
      <c r="N910" s="138"/>
      <c r="O910" s="138"/>
      <c r="P910" s="138"/>
      <c r="Q910" s="138"/>
      <c r="R910" s="138"/>
      <c r="S910" s="138"/>
      <c r="T910" s="138"/>
      <c r="U910" s="138"/>
      <c r="V910" s="138"/>
      <c r="W910" s="138"/>
      <c r="X910" s="138"/>
      <c r="Y910" s="138"/>
      <c r="Z910" s="138"/>
    </row>
    <row r="911" spans="1:26" ht="15.75" customHeight="1">
      <c r="A911" s="138"/>
      <c r="B911" s="138"/>
      <c r="C911" s="138"/>
      <c r="D911" s="138"/>
      <c r="E911" s="138"/>
      <c r="F911" s="138"/>
      <c r="G911" s="138"/>
      <c r="H911" s="138"/>
      <c r="I911" s="138"/>
      <c r="J911" s="138"/>
      <c r="K911" s="138"/>
      <c r="L911" s="138"/>
      <c r="M911" s="138"/>
      <c r="N911" s="138"/>
      <c r="O911" s="138"/>
      <c r="P911" s="138"/>
      <c r="Q911" s="138"/>
      <c r="R911" s="138"/>
      <c r="S911" s="138"/>
      <c r="T911" s="138"/>
      <c r="U911" s="138"/>
      <c r="V911" s="138"/>
      <c r="W911" s="138"/>
      <c r="X911" s="138"/>
      <c r="Y911" s="138"/>
      <c r="Z911" s="138"/>
    </row>
    <row r="912" spans="1:26" ht="15.75" customHeight="1">
      <c r="A912" s="138"/>
      <c r="B912" s="138"/>
      <c r="C912" s="138"/>
      <c r="D912" s="138"/>
      <c r="E912" s="138"/>
      <c r="F912" s="138"/>
      <c r="G912" s="138"/>
      <c r="H912" s="138"/>
      <c r="I912" s="138"/>
      <c r="J912" s="138"/>
      <c r="K912" s="138"/>
      <c r="L912" s="138"/>
      <c r="M912" s="138"/>
      <c r="N912" s="138"/>
      <c r="O912" s="138"/>
      <c r="P912" s="138"/>
      <c r="Q912" s="138"/>
      <c r="R912" s="138"/>
      <c r="S912" s="138"/>
      <c r="T912" s="138"/>
      <c r="U912" s="138"/>
      <c r="V912" s="138"/>
      <c r="W912" s="138"/>
      <c r="X912" s="138"/>
      <c r="Y912" s="138"/>
      <c r="Z912" s="138"/>
    </row>
    <row r="913" spans="1:26" ht="15.75" customHeight="1">
      <c r="A913" s="138"/>
      <c r="B913" s="138"/>
      <c r="C913" s="138"/>
      <c r="D913" s="138"/>
      <c r="E913" s="138"/>
      <c r="F913" s="138"/>
      <c r="G913" s="138"/>
      <c r="H913" s="138"/>
      <c r="I913" s="138"/>
      <c r="J913" s="138"/>
      <c r="K913" s="138"/>
      <c r="L913" s="138"/>
      <c r="M913" s="138"/>
      <c r="N913" s="138"/>
      <c r="O913" s="138"/>
      <c r="P913" s="138"/>
      <c r="Q913" s="138"/>
      <c r="R913" s="138"/>
      <c r="S913" s="138"/>
      <c r="T913" s="138"/>
      <c r="U913" s="138"/>
      <c r="V913" s="138"/>
      <c r="W913" s="138"/>
      <c r="X913" s="138"/>
      <c r="Y913" s="138"/>
      <c r="Z913" s="138"/>
    </row>
    <row r="914" spans="1:26" ht="15.75" customHeight="1">
      <c r="A914" s="138"/>
      <c r="B914" s="138"/>
      <c r="C914" s="138"/>
      <c r="D914" s="138"/>
      <c r="E914" s="138"/>
      <c r="F914" s="138"/>
      <c r="G914" s="138"/>
      <c r="H914" s="138"/>
      <c r="I914" s="138"/>
      <c r="J914" s="138"/>
      <c r="K914" s="138"/>
      <c r="L914" s="138"/>
      <c r="M914" s="138"/>
      <c r="N914" s="138"/>
      <c r="O914" s="138"/>
      <c r="P914" s="138"/>
      <c r="Q914" s="138"/>
      <c r="R914" s="138"/>
      <c r="S914" s="138"/>
      <c r="T914" s="138"/>
      <c r="U914" s="138"/>
      <c r="V914" s="138"/>
      <c r="W914" s="138"/>
      <c r="X914" s="138"/>
      <c r="Y914" s="138"/>
      <c r="Z914" s="138"/>
    </row>
    <row r="915" spans="1:26" ht="15.75" customHeight="1">
      <c r="A915" s="138"/>
      <c r="B915" s="138"/>
      <c r="C915" s="138"/>
      <c r="D915" s="138"/>
      <c r="E915" s="138"/>
      <c r="F915" s="138"/>
      <c r="G915" s="138"/>
      <c r="H915" s="138"/>
      <c r="I915" s="138"/>
      <c r="J915" s="138"/>
      <c r="K915" s="138"/>
      <c r="L915" s="138"/>
      <c r="M915" s="138"/>
      <c r="N915" s="138"/>
      <c r="O915" s="138"/>
      <c r="P915" s="138"/>
      <c r="Q915" s="138"/>
      <c r="R915" s="138"/>
      <c r="S915" s="138"/>
      <c r="T915" s="138"/>
      <c r="U915" s="138"/>
      <c r="V915" s="138"/>
      <c r="W915" s="138"/>
      <c r="X915" s="138"/>
      <c r="Y915" s="138"/>
      <c r="Z915" s="138"/>
    </row>
    <row r="916" spans="1:26" ht="15.75" customHeight="1">
      <c r="A916" s="138"/>
      <c r="B916" s="138"/>
      <c r="C916" s="138"/>
      <c r="D916" s="138"/>
      <c r="E916" s="138"/>
      <c r="F916" s="138"/>
      <c r="G916" s="138"/>
      <c r="H916" s="138"/>
      <c r="I916" s="138"/>
      <c r="J916" s="138"/>
      <c r="K916" s="138"/>
      <c r="L916" s="138"/>
      <c r="M916" s="138"/>
      <c r="N916" s="138"/>
      <c r="O916" s="138"/>
      <c r="P916" s="138"/>
      <c r="Q916" s="138"/>
      <c r="R916" s="138"/>
      <c r="S916" s="138"/>
      <c r="T916" s="138"/>
      <c r="U916" s="138"/>
      <c r="V916" s="138"/>
      <c r="W916" s="138"/>
      <c r="X916" s="138"/>
      <c r="Y916" s="138"/>
      <c r="Z916" s="138"/>
    </row>
    <row r="917" spans="1:26" ht="15.75" customHeight="1">
      <c r="A917" s="138"/>
      <c r="B917" s="138"/>
      <c r="C917" s="138"/>
      <c r="D917" s="138"/>
      <c r="E917" s="138"/>
      <c r="F917" s="138"/>
      <c r="G917" s="138"/>
      <c r="H917" s="138"/>
      <c r="I917" s="138"/>
      <c r="J917" s="138"/>
      <c r="K917" s="138"/>
      <c r="L917" s="138"/>
      <c r="M917" s="138"/>
      <c r="N917" s="138"/>
      <c r="O917" s="138"/>
      <c r="P917" s="138"/>
      <c r="Q917" s="138"/>
      <c r="R917" s="138"/>
      <c r="S917" s="138"/>
      <c r="T917" s="138"/>
      <c r="U917" s="138"/>
      <c r="V917" s="138"/>
      <c r="W917" s="138"/>
      <c r="X917" s="138"/>
      <c r="Y917" s="138"/>
      <c r="Z917" s="138"/>
    </row>
    <row r="918" spans="1:26" ht="15.75" customHeight="1">
      <c r="A918" s="138"/>
      <c r="B918" s="138"/>
      <c r="C918" s="138"/>
      <c r="D918" s="138"/>
      <c r="E918" s="138"/>
      <c r="F918" s="138"/>
      <c r="G918" s="138"/>
      <c r="H918" s="138"/>
      <c r="I918" s="138"/>
      <c r="J918" s="138"/>
      <c r="K918" s="138"/>
      <c r="L918" s="138"/>
      <c r="M918" s="138"/>
      <c r="N918" s="138"/>
      <c r="O918" s="138"/>
      <c r="P918" s="138"/>
      <c r="Q918" s="138"/>
      <c r="R918" s="138"/>
      <c r="S918" s="138"/>
      <c r="T918" s="138"/>
      <c r="U918" s="138"/>
      <c r="V918" s="138"/>
      <c r="W918" s="138"/>
      <c r="X918" s="138"/>
      <c r="Y918" s="138"/>
      <c r="Z918" s="138"/>
    </row>
    <row r="919" spans="1:26" ht="15.75" customHeight="1">
      <c r="A919" s="138"/>
      <c r="B919" s="138"/>
      <c r="C919" s="138"/>
      <c r="D919" s="138"/>
      <c r="E919" s="138"/>
      <c r="F919" s="138"/>
      <c r="G919" s="138"/>
      <c r="H919" s="138"/>
      <c r="I919" s="138"/>
      <c r="J919" s="138"/>
      <c r="K919" s="138"/>
      <c r="L919" s="138"/>
      <c r="M919" s="138"/>
      <c r="N919" s="138"/>
      <c r="O919" s="138"/>
      <c r="P919" s="138"/>
      <c r="Q919" s="138"/>
      <c r="R919" s="138"/>
      <c r="S919" s="138"/>
      <c r="T919" s="138"/>
      <c r="U919" s="138"/>
      <c r="V919" s="138"/>
      <c r="W919" s="138"/>
      <c r="X919" s="138"/>
      <c r="Y919" s="138"/>
      <c r="Z919" s="138"/>
    </row>
    <row r="920" spans="1:26" ht="15.75" customHeight="1">
      <c r="A920" s="138"/>
      <c r="B920" s="138"/>
      <c r="C920" s="138"/>
      <c r="D920" s="138"/>
      <c r="E920" s="138"/>
      <c r="F920" s="138"/>
      <c r="G920" s="138"/>
      <c r="H920" s="138"/>
      <c r="I920" s="138"/>
      <c r="J920" s="138"/>
      <c r="K920" s="138"/>
      <c r="L920" s="138"/>
      <c r="M920" s="138"/>
      <c r="N920" s="138"/>
      <c r="O920" s="138"/>
      <c r="P920" s="138"/>
      <c r="Q920" s="138"/>
      <c r="R920" s="138"/>
      <c r="S920" s="138"/>
      <c r="T920" s="138"/>
      <c r="U920" s="138"/>
      <c r="V920" s="138"/>
      <c r="W920" s="138"/>
      <c r="X920" s="138"/>
      <c r="Y920" s="138"/>
      <c r="Z920" s="138"/>
    </row>
    <row r="921" spans="1:26" ht="15.75" customHeight="1">
      <c r="A921" s="138"/>
      <c r="B921" s="138"/>
      <c r="C921" s="138"/>
      <c r="D921" s="138"/>
      <c r="E921" s="138"/>
      <c r="F921" s="138"/>
      <c r="G921" s="138"/>
      <c r="H921" s="138"/>
      <c r="I921" s="138"/>
      <c r="J921" s="138"/>
      <c r="K921" s="138"/>
      <c r="L921" s="138"/>
      <c r="M921" s="138"/>
      <c r="N921" s="138"/>
      <c r="O921" s="138"/>
      <c r="P921" s="138"/>
      <c r="Q921" s="138"/>
      <c r="R921" s="138"/>
      <c r="S921" s="138"/>
      <c r="T921" s="138"/>
      <c r="U921" s="138"/>
      <c r="V921" s="138"/>
      <c r="W921" s="138"/>
      <c r="X921" s="138"/>
      <c r="Y921" s="138"/>
      <c r="Z921" s="138"/>
    </row>
    <row r="922" spans="1:26" ht="15.75" customHeight="1">
      <c r="A922" s="138"/>
      <c r="B922" s="138"/>
      <c r="C922" s="138"/>
      <c r="D922" s="138"/>
      <c r="E922" s="138"/>
      <c r="F922" s="138"/>
      <c r="G922" s="138"/>
      <c r="H922" s="138"/>
      <c r="I922" s="138"/>
      <c r="J922" s="138"/>
      <c r="K922" s="138"/>
      <c r="L922" s="138"/>
      <c r="M922" s="138"/>
      <c r="N922" s="138"/>
      <c r="O922" s="138"/>
      <c r="P922" s="138"/>
      <c r="Q922" s="138"/>
      <c r="R922" s="138"/>
      <c r="S922" s="138"/>
      <c r="T922" s="138"/>
      <c r="U922" s="138"/>
      <c r="V922" s="138"/>
      <c r="W922" s="138"/>
      <c r="X922" s="138"/>
      <c r="Y922" s="138"/>
      <c r="Z922" s="138"/>
    </row>
    <row r="923" spans="1:26" ht="15.75" customHeight="1">
      <c r="A923" s="138"/>
      <c r="B923" s="138"/>
      <c r="C923" s="138"/>
      <c r="D923" s="138"/>
      <c r="E923" s="138"/>
      <c r="F923" s="138"/>
      <c r="G923" s="138"/>
      <c r="H923" s="138"/>
      <c r="I923" s="138"/>
      <c r="J923" s="138"/>
      <c r="K923" s="138"/>
      <c r="L923" s="138"/>
      <c r="M923" s="138"/>
      <c r="N923" s="138"/>
      <c r="O923" s="138"/>
      <c r="P923" s="138"/>
      <c r="Q923" s="138"/>
      <c r="R923" s="138"/>
      <c r="S923" s="138"/>
      <c r="T923" s="138"/>
      <c r="U923" s="138"/>
      <c r="V923" s="138"/>
      <c r="W923" s="138"/>
      <c r="X923" s="138"/>
      <c r="Y923" s="138"/>
      <c r="Z923" s="138"/>
    </row>
    <row r="924" spans="1:26" ht="15.75" customHeight="1">
      <c r="A924" s="138"/>
      <c r="B924" s="138"/>
      <c r="C924" s="138"/>
      <c r="D924" s="138"/>
      <c r="E924" s="138"/>
      <c r="F924" s="138"/>
      <c r="G924" s="138"/>
      <c r="H924" s="138"/>
      <c r="I924" s="138"/>
      <c r="J924" s="138"/>
      <c r="K924" s="138"/>
      <c r="L924" s="138"/>
      <c r="M924" s="138"/>
      <c r="N924" s="138"/>
      <c r="O924" s="138"/>
      <c r="P924" s="138"/>
      <c r="Q924" s="138"/>
      <c r="R924" s="138"/>
      <c r="S924" s="138"/>
      <c r="T924" s="138"/>
      <c r="U924" s="138"/>
      <c r="V924" s="138"/>
      <c r="W924" s="138"/>
      <c r="X924" s="138"/>
      <c r="Y924" s="138"/>
      <c r="Z924" s="138"/>
    </row>
    <row r="925" spans="1:26" ht="15.75" customHeight="1">
      <c r="A925" s="138"/>
      <c r="B925" s="138"/>
      <c r="C925" s="138"/>
      <c r="D925" s="138"/>
      <c r="E925" s="138"/>
      <c r="F925" s="138"/>
      <c r="G925" s="138"/>
      <c r="H925" s="138"/>
      <c r="I925" s="138"/>
      <c r="J925" s="138"/>
      <c r="K925" s="138"/>
      <c r="L925" s="138"/>
      <c r="M925" s="138"/>
      <c r="N925" s="138"/>
      <c r="O925" s="138"/>
      <c r="P925" s="138"/>
      <c r="Q925" s="138"/>
      <c r="R925" s="138"/>
      <c r="S925" s="138"/>
      <c r="T925" s="138"/>
      <c r="U925" s="138"/>
      <c r="V925" s="138"/>
      <c r="W925" s="138"/>
      <c r="X925" s="138"/>
      <c r="Y925" s="138"/>
      <c r="Z925" s="138"/>
    </row>
    <row r="926" spans="1:26" ht="15.75" customHeight="1">
      <c r="A926" s="138"/>
      <c r="B926" s="138"/>
      <c r="C926" s="138"/>
      <c r="D926" s="138"/>
      <c r="E926" s="138"/>
      <c r="F926" s="138"/>
      <c r="G926" s="138"/>
      <c r="H926" s="138"/>
      <c r="I926" s="138"/>
      <c r="J926" s="138"/>
      <c r="K926" s="138"/>
      <c r="L926" s="138"/>
      <c r="M926" s="138"/>
      <c r="N926" s="138"/>
      <c r="O926" s="138"/>
      <c r="P926" s="138"/>
      <c r="Q926" s="138"/>
      <c r="R926" s="138"/>
      <c r="S926" s="138"/>
      <c r="T926" s="138"/>
      <c r="U926" s="138"/>
      <c r="V926" s="138"/>
      <c r="W926" s="138"/>
      <c r="X926" s="138"/>
      <c r="Y926" s="138"/>
      <c r="Z926" s="138"/>
    </row>
    <row r="927" spans="1:26" ht="15.75" customHeight="1">
      <c r="A927" s="138"/>
      <c r="B927" s="138"/>
      <c r="C927" s="138"/>
      <c r="D927" s="138"/>
      <c r="E927" s="138"/>
      <c r="F927" s="138"/>
      <c r="G927" s="138"/>
      <c r="H927" s="138"/>
      <c r="I927" s="138"/>
      <c r="J927" s="138"/>
      <c r="K927" s="138"/>
      <c r="L927" s="138"/>
      <c r="M927" s="138"/>
      <c r="N927" s="138"/>
      <c r="O927" s="138"/>
      <c r="P927" s="138"/>
      <c r="Q927" s="138"/>
      <c r="R927" s="138"/>
      <c r="S927" s="138"/>
      <c r="T927" s="138"/>
      <c r="U927" s="138"/>
      <c r="V927" s="138"/>
      <c r="W927" s="138"/>
      <c r="X927" s="138"/>
      <c r="Y927" s="138"/>
      <c r="Z927" s="138"/>
    </row>
    <row r="928" spans="1:26" ht="15.75" customHeight="1">
      <c r="A928" s="138"/>
      <c r="B928" s="138"/>
      <c r="C928" s="138"/>
      <c r="D928" s="138"/>
      <c r="E928" s="138"/>
      <c r="F928" s="138"/>
      <c r="G928" s="138"/>
      <c r="H928" s="138"/>
      <c r="I928" s="138"/>
      <c r="J928" s="138"/>
      <c r="K928" s="138"/>
      <c r="L928" s="138"/>
      <c r="M928" s="138"/>
      <c r="N928" s="138"/>
      <c r="O928" s="138"/>
      <c r="P928" s="138"/>
      <c r="Q928" s="138"/>
      <c r="R928" s="138"/>
      <c r="S928" s="138"/>
      <c r="T928" s="138"/>
      <c r="U928" s="138"/>
      <c r="V928" s="138"/>
      <c r="W928" s="138"/>
      <c r="X928" s="138"/>
      <c r="Y928" s="138"/>
      <c r="Z928" s="138"/>
    </row>
    <row r="929" spans="1:26" ht="15.75" customHeight="1">
      <c r="A929" s="138"/>
      <c r="B929" s="138"/>
      <c r="C929" s="138"/>
      <c r="D929" s="138"/>
      <c r="E929" s="138"/>
      <c r="F929" s="138"/>
      <c r="G929" s="138"/>
      <c r="H929" s="138"/>
      <c r="I929" s="138"/>
      <c r="J929" s="138"/>
      <c r="K929" s="138"/>
      <c r="L929" s="138"/>
      <c r="M929" s="138"/>
      <c r="N929" s="138"/>
      <c r="O929" s="138"/>
      <c r="P929" s="138"/>
      <c r="Q929" s="138"/>
      <c r="R929" s="138"/>
      <c r="S929" s="138"/>
      <c r="T929" s="138"/>
      <c r="U929" s="138"/>
      <c r="V929" s="138"/>
      <c r="W929" s="138"/>
      <c r="X929" s="138"/>
      <c r="Y929" s="138"/>
      <c r="Z929" s="138"/>
    </row>
    <row r="930" spans="1:26" ht="15.75" customHeight="1">
      <c r="A930" s="138"/>
      <c r="B930" s="138"/>
      <c r="C930" s="138"/>
      <c r="D930" s="138"/>
      <c r="E930" s="138"/>
      <c r="F930" s="138"/>
      <c r="G930" s="138"/>
      <c r="H930" s="138"/>
      <c r="I930" s="138"/>
      <c r="J930" s="138"/>
      <c r="K930" s="138"/>
      <c r="L930" s="138"/>
      <c r="M930" s="138"/>
      <c r="N930" s="138"/>
      <c r="O930" s="138"/>
      <c r="P930" s="138"/>
      <c r="Q930" s="138"/>
      <c r="R930" s="138"/>
      <c r="S930" s="138"/>
      <c r="T930" s="138"/>
      <c r="U930" s="138"/>
      <c r="V930" s="138"/>
      <c r="W930" s="138"/>
      <c r="X930" s="138"/>
      <c r="Y930" s="138"/>
      <c r="Z930" s="138"/>
    </row>
    <row r="931" spans="1:26" ht="15.75" customHeight="1">
      <c r="A931" s="138"/>
      <c r="B931" s="138"/>
      <c r="C931" s="138"/>
      <c r="D931" s="138"/>
      <c r="E931" s="138"/>
      <c r="F931" s="138"/>
      <c r="G931" s="138"/>
      <c r="H931" s="138"/>
      <c r="I931" s="138"/>
      <c r="J931" s="138"/>
      <c r="K931" s="138"/>
      <c r="L931" s="138"/>
      <c r="M931" s="138"/>
      <c r="N931" s="138"/>
      <c r="O931" s="138"/>
      <c r="P931" s="138"/>
      <c r="Q931" s="138"/>
      <c r="R931" s="138"/>
      <c r="S931" s="138"/>
      <c r="T931" s="138"/>
      <c r="U931" s="138"/>
      <c r="V931" s="138"/>
      <c r="W931" s="138"/>
      <c r="X931" s="138"/>
      <c r="Y931" s="138"/>
      <c r="Z931" s="138"/>
    </row>
    <row r="932" spans="1:26" ht="15.75" customHeight="1">
      <c r="A932" s="138"/>
      <c r="B932" s="138"/>
      <c r="C932" s="138"/>
      <c r="D932" s="138"/>
      <c r="E932" s="138"/>
      <c r="F932" s="138"/>
      <c r="G932" s="138"/>
      <c r="H932" s="138"/>
      <c r="I932" s="138"/>
      <c r="J932" s="138"/>
      <c r="K932" s="138"/>
      <c r="L932" s="138"/>
      <c r="M932" s="138"/>
      <c r="N932" s="138"/>
      <c r="O932" s="138"/>
      <c r="P932" s="138"/>
      <c r="Q932" s="138"/>
      <c r="R932" s="138"/>
      <c r="S932" s="138"/>
      <c r="T932" s="138"/>
      <c r="U932" s="138"/>
      <c r="V932" s="138"/>
      <c r="W932" s="138"/>
      <c r="X932" s="138"/>
      <c r="Y932" s="138"/>
      <c r="Z932" s="138"/>
    </row>
    <row r="933" spans="1:26" ht="15.75" customHeight="1">
      <c r="A933" s="138"/>
      <c r="B933" s="138"/>
      <c r="C933" s="138"/>
      <c r="D933" s="138"/>
      <c r="E933" s="138"/>
      <c r="F933" s="138"/>
      <c r="G933" s="138"/>
      <c r="H933" s="138"/>
      <c r="I933" s="138"/>
      <c r="J933" s="138"/>
      <c r="K933" s="138"/>
      <c r="L933" s="138"/>
      <c r="M933" s="138"/>
      <c r="N933" s="138"/>
      <c r="O933" s="138"/>
      <c r="P933" s="138"/>
      <c r="Q933" s="138"/>
      <c r="R933" s="138"/>
      <c r="S933" s="138"/>
      <c r="T933" s="138"/>
      <c r="U933" s="138"/>
      <c r="V933" s="138"/>
      <c r="W933" s="138"/>
      <c r="X933" s="138"/>
      <c r="Y933" s="138"/>
      <c r="Z933" s="138"/>
    </row>
    <row r="934" spans="1:26" ht="15.75" customHeight="1">
      <c r="A934" s="138"/>
      <c r="B934" s="138"/>
      <c r="C934" s="138"/>
      <c r="D934" s="138"/>
      <c r="E934" s="138"/>
      <c r="F934" s="138"/>
      <c r="G934" s="138"/>
      <c r="H934" s="138"/>
      <c r="I934" s="138"/>
      <c r="J934" s="138"/>
      <c r="K934" s="138"/>
      <c r="L934" s="138"/>
      <c r="M934" s="138"/>
      <c r="N934" s="138"/>
      <c r="O934" s="138"/>
      <c r="P934" s="138"/>
      <c r="Q934" s="138"/>
      <c r="R934" s="138"/>
      <c r="S934" s="138"/>
      <c r="T934" s="138"/>
      <c r="U934" s="138"/>
      <c r="V934" s="138"/>
      <c r="W934" s="138"/>
      <c r="X934" s="138"/>
      <c r="Y934" s="138"/>
      <c r="Z934" s="138"/>
    </row>
    <row r="935" spans="1:26" ht="15.75" customHeight="1">
      <c r="A935" s="138"/>
      <c r="B935" s="138"/>
      <c r="C935" s="138"/>
      <c r="D935" s="138"/>
      <c r="E935" s="138"/>
      <c r="F935" s="138"/>
      <c r="G935" s="138"/>
      <c r="H935" s="138"/>
      <c r="I935" s="138"/>
      <c r="J935" s="138"/>
      <c r="K935" s="138"/>
      <c r="L935" s="138"/>
      <c r="M935" s="138"/>
      <c r="N935" s="138"/>
      <c r="O935" s="138"/>
      <c r="P935" s="138"/>
      <c r="Q935" s="138"/>
      <c r="R935" s="138"/>
      <c r="S935" s="138"/>
      <c r="T935" s="138"/>
      <c r="U935" s="138"/>
      <c r="V935" s="138"/>
      <c r="W935" s="138"/>
      <c r="X935" s="138"/>
      <c r="Y935" s="138"/>
      <c r="Z935" s="138"/>
    </row>
    <row r="936" spans="1:26" ht="15.75" customHeight="1">
      <c r="A936" s="138"/>
      <c r="B936" s="138"/>
      <c r="C936" s="138"/>
      <c r="D936" s="138"/>
      <c r="E936" s="138"/>
      <c r="F936" s="138"/>
      <c r="G936" s="138"/>
      <c r="H936" s="138"/>
      <c r="I936" s="138"/>
      <c r="J936" s="138"/>
      <c r="K936" s="138"/>
      <c r="L936" s="138"/>
      <c r="M936" s="138"/>
      <c r="N936" s="138"/>
      <c r="O936" s="138"/>
      <c r="P936" s="138"/>
      <c r="Q936" s="138"/>
      <c r="R936" s="138"/>
      <c r="S936" s="138"/>
      <c r="T936" s="138"/>
      <c r="U936" s="138"/>
      <c r="V936" s="138"/>
      <c r="W936" s="138"/>
      <c r="X936" s="138"/>
      <c r="Y936" s="138"/>
      <c r="Z936" s="138"/>
    </row>
    <row r="937" spans="1:26" ht="15.75" customHeight="1">
      <c r="A937" s="138"/>
      <c r="B937" s="138"/>
      <c r="C937" s="138"/>
      <c r="D937" s="138"/>
      <c r="E937" s="138"/>
      <c r="F937" s="138"/>
      <c r="G937" s="138"/>
      <c r="H937" s="138"/>
      <c r="I937" s="138"/>
      <c r="J937" s="138"/>
      <c r="K937" s="138"/>
      <c r="L937" s="138"/>
      <c r="M937" s="138"/>
      <c r="N937" s="138"/>
      <c r="O937" s="138"/>
      <c r="P937" s="138"/>
      <c r="Q937" s="138"/>
      <c r="R937" s="138"/>
      <c r="S937" s="138"/>
      <c r="T937" s="138"/>
      <c r="U937" s="138"/>
      <c r="V937" s="138"/>
      <c r="W937" s="138"/>
      <c r="X937" s="138"/>
      <c r="Y937" s="138"/>
      <c r="Z937" s="138"/>
    </row>
    <row r="938" spans="1:26" ht="15.75" customHeight="1">
      <c r="A938" s="138"/>
      <c r="B938" s="138"/>
      <c r="C938" s="138"/>
      <c r="D938" s="138"/>
      <c r="E938" s="138"/>
      <c r="F938" s="138"/>
      <c r="G938" s="138"/>
      <c r="H938" s="138"/>
      <c r="I938" s="138"/>
      <c r="J938" s="138"/>
      <c r="K938" s="138"/>
      <c r="L938" s="138"/>
      <c r="M938" s="138"/>
      <c r="N938" s="138"/>
      <c r="O938" s="138"/>
      <c r="P938" s="138"/>
      <c r="Q938" s="138"/>
      <c r="R938" s="138"/>
      <c r="S938" s="138"/>
      <c r="T938" s="138"/>
      <c r="U938" s="138"/>
      <c r="V938" s="138"/>
      <c r="W938" s="138"/>
      <c r="X938" s="138"/>
      <c r="Y938" s="138"/>
      <c r="Z938" s="138"/>
    </row>
    <row r="939" spans="1:26" ht="15.75" customHeight="1">
      <c r="A939" s="138"/>
      <c r="B939" s="138"/>
      <c r="C939" s="138"/>
      <c r="D939" s="138"/>
      <c r="E939" s="138"/>
      <c r="F939" s="138"/>
      <c r="G939" s="138"/>
      <c r="H939" s="138"/>
      <c r="I939" s="138"/>
      <c r="J939" s="138"/>
      <c r="K939" s="138"/>
      <c r="L939" s="138"/>
      <c r="M939" s="138"/>
      <c r="N939" s="138"/>
      <c r="O939" s="138"/>
      <c r="P939" s="138"/>
      <c r="Q939" s="138"/>
      <c r="R939" s="138"/>
      <c r="S939" s="138"/>
      <c r="T939" s="138"/>
      <c r="U939" s="138"/>
      <c r="V939" s="138"/>
      <c r="W939" s="138"/>
      <c r="X939" s="138"/>
      <c r="Y939" s="138"/>
      <c r="Z939" s="138"/>
    </row>
    <row r="940" spans="1:26" ht="15.75" customHeight="1">
      <c r="A940" s="138"/>
      <c r="B940" s="138"/>
      <c r="C940" s="138"/>
      <c r="D940" s="138"/>
      <c r="E940" s="138"/>
      <c r="F940" s="138"/>
      <c r="G940" s="138"/>
      <c r="H940" s="138"/>
      <c r="I940" s="138"/>
      <c r="J940" s="138"/>
      <c r="K940" s="138"/>
      <c r="L940" s="138"/>
      <c r="M940" s="138"/>
      <c r="N940" s="138"/>
      <c r="O940" s="138"/>
      <c r="P940" s="138"/>
      <c r="Q940" s="138"/>
      <c r="R940" s="138"/>
      <c r="S940" s="138"/>
      <c r="T940" s="138"/>
      <c r="U940" s="138"/>
      <c r="V940" s="138"/>
      <c r="W940" s="138"/>
      <c r="X940" s="138"/>
      <c r="Y940" s="138"/>
      <c r="Z940" s="138"/>
    </row>
    <row r="941" spans="1:26" ht="15.75" customHeight="1">
      <c r="A941" s="138"/>
      <c r="B941" s="138"/>
      <c r="C941" s="138"/>
      <c r="D941" s="138"/>
      <c r="E941" s="138"/>
      <c r="F941" s="138"/>
      <c r="G941" s="138"/>
      <c r="H941" s="138"/>
      <c r="I941" s="138"/>
      <c r="J941" s="138"/>
      <c r="K941" s="138"/>
      <c r="L941" s="138"/>
      <c r="M941" s="138"/>
      <c r="N941" s="138"/>
      <c r="O941" s="138"/>
      <c r="P941" s="138"/>
      <c r="Q941" s="138"/>
      <c r="R941" s="138"/>
      <c r="S941" s="138"/>
      <c r="T941" s="138"/>
      <c r="U941" s="138"/>
      <c r="V941" s="138"/>
      <c r="W941" s="138"/>
      <c r="X941" s="138"/>
      <c r="Y941" s="138"/>
      <c r="Z941" s="138"/>
    </row>
    <row r="942" spans="1:26" ht="15.75" customHeight="1">
      <c r="A942" s="138"/>
      <c r="B942" s="138"/>
      <c r="C942" s="138"/>
      <c r="D942" s="138"/>
      <c r="E942" s="138"/>
      <c r="F942" s="138"/>
      <c r="G942" s="138"/>
      <c r="H942" s="138"/>
      <c r="I942" s="138"/>
      <c r="J942" s="138"/>
      <c r="K942" s="138"/>
      <c r="L942" s="138"/>
      <c r="M942" s="138"/>
      <c r="N942" s="138"/>
      <c r="O942" s="138"/>
      <c r="P942" s="138"/>
      <c r="Q942" s="138"/>
      <c r="R942" s="138"/>
      <c r="S942" s="138"/>
      <c r="T942" s="138"/>
      <c r="U942" s="138"/>
      <c r="V942" s="138"/>
      <c r="W942" s="138"/>
      <c r="X942" s="138"/>
      <c r="Y942" s="138"/>
      <c r="Z942" s="138"/>
    </row>
    <row r="943" spans="1:26" ht="15.75" customHeight="1">
      <c r="A943" s="138"/>
      <c r="B943" s="138"/>
      <c r="C943" s="138"/>
      <c r="D943" s="138"/>
      <c r="E943" s="138"/>
      <c r="F943" s="138"/>
      <c r="G943" s="138"/>
      <c r="H943" s="138"/>
      <c r="I943" s="138"/>
      <c r="J943" s="138"/>
      <c r="K943" s="138"/>
      <c r="L943" s="138"/>
      <c r="M943" s="138"/>
      <c r="N943" s="138"/>
      <c r="O943" s="138"/>
      <c r="P943" s="138"/>
      <c r="Q943" s="138"/>
      <c r="R943" s="138"/>
      <c r="S943" s="138"/>
      <c r="T943" s="138"/>
      <c r="U943" s="138"/>
      <c r="V943" s="138"/>
      <c r="W943" s="138"/>
      <c r="X943" s="138"/>
      <c r="Y943" s="138"/>
      <c r="Z943" s="138"/>
    </row>
    <row r="944" spans="1:26" ht="15.75" customHeight="1">
      <c r="A944" s="138"/>
      <c r="B944" s="138"/>
      <c r="C944" s="138"/>
      <c r="D944" s="138"/>
      <c r="E944" s="138"/>
      <c r="F944" s="138"/>
      <c r="G944" s="138"/>
      <c r="H944" s="138"/>
      <c r="I944" s="138"/>
      <c r="J944" s="138"/>
      <c r="K944" s="138"/>
      <c r="L944" s="138"/>
      <c r="M944" s="138"/>
      <c r="N944" s="138"/>
      <c r="O944" s="138"/>
      <c r="P944" s="138"/>
      <c r="Q944" s="138"/>
      <c r="R944" s="138"/>
      <c r="S944" s="138"/>
      <c r="T944" s="138"/>
      <c r="U944" s="138"/>
      <c r="V944" s="138"/>
      <c r="W944" s="138"/>
      <c r="X944" s="138"/>
      <c r="Y944" s="138"/>
      <c r="Z944" s="138"/>
    </row>
    <row r="945" spans="1:26" ht="15.75" customHeight="1">
      <c r="A945" s="138"/>
      <c r="B945" s="138"/>
      <c r="C945" s="138"/>
      <c r="D945" s="138"/>
      <c r="E945" s="138"/>
      <c r="F945" s="138"/>
      <c r="G945" s="138"/>
      <c r="H945" s="138"/>
      <c r="I945" s="138"/>
      <c r="J945" s="138"/>
      <c r="K945" s="138"/>
      <c r="L945" s="138"/>
      <c r="M945" s="138"/>
      <c r="N945" s="138"/>
      <c r="O945" s="138"/>
      <c r="P945" s="138"/>
      <c r="Q945" s="138"/>
      <c r="R945" s="138"/>
      <c r="S945" s="138"/>
      <c r="T945" s="138"/>
      <c r="U945" s="138"/>
      <c r="V945" s="138"/>
      <c r="W945" s="138"/>
      <c r="X945" s="138"/>
      <c r="Y945" s="138"/>
      <c r="Z945" s="138"/>
    </row>
    <row r="946" spans="1:26" ht="15.75" customHeight="1">
      <c r="A946" s="138"/>
      <c r="B946" s="138"/>
      <c r="C946" s="138"/>
      <c r="D946" s="138"/>
      <c r="E946" s="138"/>
      <c r="F946" s="138"/>
      <c r="G946" s="138"/>
      <c r="H946" s="138"/>
      <c r="I946" s="138"/>
      <c r="J946" s="138"/>
      <c r="K946" s="138"/>
      <c r="L946" s="138"/>
      <c r="M946" s="138"/>
      <c r="N946" s="138"/>
      <c r="O946" s="138"/>
      <c r="P946" s="138"/>
      <c r="Q946" s="138"/>
      <c r="R946" s="138"/>
      <c r="S946" s="138"/>
      <c r="T946" s="138"/>
      <c r="U946" s="138"/>
      <c r="V946" s="138"/>
      <c r="W946" s="138"/>
      <c r="X946" s="138"/>
      <c r="Y946" s="138"/>
      <c r="Z946" s="138"/>
    </row>
    <row r="947" spans="1:26" ht="15.75" customHeight="1">
      <c r="A947" s="138"/>
      <c r="B947" s="138"/>
      <c r="C947" s="138"/>
      <c r="D947" s="138"/>
      <c r="E947" s="138"/>
      <c r="F947" s="138"/>
      <c r="G947" s="138"/>
      <c r="H947" s="138"/>
      <c r="I947" s="138"/>
      <c r="J947" s="138"/>
      <c r="K947" s="138"/>
      <c r="L947" s="138"/>
      <c r="M947" s="138"/>
      <c r="N947" s="138"/>
      <c r="O947" s="138"/>
      <c r="P947" s="138"/>
      <c r="Q947" s="138"/>
      <c r="R947" s="138"/>
      <c r="S947" s="138"/>
      <c r="T947" s="138"/>
      <c r="U947" s="138"/>
      <c r="V947" s="138"/>
      <c r="W947" s="138"/>
      <c r="X947" s="138"/>
      <c r="Y947" s="138"/>
      <c r="Z947" s="138"/>
    </row>
    <row r="948" spans="1:26" ht="15.75" customHeight="1">
      <c r="A948" s="138"/>
      <c r="B948" s="138"/>
      <c r="C948" s="138"/>
      <c r="D948" s="138"/>
      <c r="E948" s="138"/>
      <c r="F948" s="138"/>
      <c r="G948" s="138"/>
      <c r="H948" s="138"/>
      <c r="I948" s="138"/>
      <c r="J948" s="138"/>
      <c r="K948" s="138"/>
      <c r="L948" s="138"/>
      <c r="M948" s="138"/>
      <c r="N948" s="138"/>
      <c r="O948" s="138"/>
      <c r="P948" s="138"/>
      <c r="Q948" s="138"/>
      <c r="R948" s="138"/>
      <c r="S948" s="138"/>
      <c r="T948" s="138"/>
      <c r="U948" s="138"/>
      <c r="V948" s="138"/>
      <c r="W948" s="138"/>
      <c r="X948" s="138"/>
      <c r="Y948" s="138"/>
      <c r="Z948" s="138"/>
    </row>
    <row r="949" spans="1:26" ht="15.75" customHeight="1">
      <c r="A949" s="138"/>
      <c r="B949" s="138"/>
      <c r="C949" s="138"/>
      <c r="D949" s="138"/>
      <c r="E949" s="138"/>
      <c r="F949" s="138"/>
      <c r="G949" s="138"/>
      <c r="H949" s="138"/>
      <c r="I949" s="138"/>
      <c r="J949" s="138"/>
      <c r="K949" s="138"/>
      <c r="L949" s="138"/>
      <c r="M949" s="138"/>
      <c r="N949" s="138"/>
      <c r="O949" s="138"/>
      <c r="P949" s="138"/>
      <c r="Q949" s="138"/>
      <c r="R949" s="138"/>
      <c r="S949" s="138"/>
      <c r="T949" s="138"/>
      <c r="U949" s="138"/>
      <c r="V949" s="138"/>
      <c r="W949" s="138"/>
      <c r="X949" s="138"/>
      <c r="Y949" s="138"/>
      <c r="Z949" s="138"/>
    </row>
    <row r="950" spans="1:26" ht="15.75" customHeight="1">
      <c r="A950" s="138"/>
      <c r="B950" s="138"/>
      <c r="C950" s="138"/>
      <c r="D950" s="138"/>
      <c r="E950" s="138"/>
      <c r="F950" s="138"/>
      <c r="G950" s="138"/>
      <c r="H950" s="138"/>
      <c r="I950" s="138"/>
      <c r="J950" s="138"/>
      <c r="K950" s="138"/>
      <c r="L950" s="138"/>
      <c r="M950" s="138"/>
      <c r="N950" s="138"/>
      <c r="O950" s="138"/>
      <c r="P950" s="138"/>
      <c r="Q950" s="138"/>
      <c r="R950" s="138"/>
      <c r="S950" s="138"/>
      <c r="T950" s="138"/>
      <c r="U950" s="138"/>
      <c r="V950" s="138"/>
      <c r="W950" s="138"/>
      <c r="X950" s="138"/>
      <c r="Y950" s="138"/>
      <c r="Z950" s="138"/>
    </row>
    <row r="951" spans="1:26" ht="15.75" customHeight="1">
      <c r="A951" s="138"/>
      <c r="B951" s="138"/>
      <c r="C951" s="138"/>
      <c r="D951" s="138"/>
      <c r="E951" s="138"/>
      <c r="F951" s="138"/>
      <c r="G951" s="138"/>
      <c r="H951" s="138"/>
      <c r="I951" s="138"/>
      <c r="J951" s="138"/>
      <c r="K951" s="138"/>
      <c r="L951" s="138"/>
      <c r="M951" s="138"/>
      <c r="N951" s="138"/>
      <c r="O951" s="138"/>
      <c r="P951" s="138"/>
      <c r="Q951" s="138"/>
      <c r="R951" s="138"/>
      <c r="S951" s="138"/>
      <c r="T951" s="138"/>
      <c r="U951" s="138"/>
      <c r="V951" s="138"/>
      <c r="W951" s="138"/>
      <c r="X951" s="138"/>
      <c r="Y951" s="138"/>
      <c r="Z951" s="138"/>
    </row>
    <row r="952" spans="1:26" ht="15.75" customHeight="1">
      <c r="A952" s="138"/>
      <c r="B952" s="138"/>
      <c r="C952" s="138"/>
      <c r="D952" s="138"/>
      <c r="E952" s="138"/>
      <c r="F952" s="138"/>
      <c r="G952" s="138"/>
      <c r="H952" s="138"/>
      <c r="I952" s="138"/>
      <c r="J952" s="138"/>
      <c r="K952" s="138"/>
      <c r="L952" s="138"/>
      <c r="M952" s="138"/>
      <c r="N952" s="138"/>
      <c r="O952" s="138"/>
      <c r="P952" s="138"/>
      <c r="Q952" s="138"/>
      <c r="R952" s="138"/>
      <c r="S952" s="138"/>
      <c r="T952" s="138"/>
      <c r="U952" s="138"/>
      <c r="V952" s="138"/>
      <c r="W952" s="138"/>
      <c r="X952" s="138"/>
      <c r="Y952" s="138"/>
      <c r="Z952" s="138"/>
    </row>
    <row r="953" spans="1:26" ht="15.75" customHeight="1">
      <c r="A953" s="138"/>
      <c r="B953" s="138"/>
      <c r="C953" s="138"/>
      <c r="D953" s="138"/>
      <c r="E953" s="138"/>
      <c r="F953" s="138"/>
      <c r="G953" s="138"/>
      <c r="H953" s="138"/>
      <c r="I953" s="138"/>
      <c r="J953" s="138"/>
      <c r="K953" s="138"/>
      <c r="L953" s="138"/>
      <c r="M953" s="138"/>
      <c r="N953" s="138"/>
      <c r="O953" s="138"/>
      <c r="P953" s="138"/>
      <c r="Q953" s="138"/>
      <c r="R953" s="138"/>
      <c r="S953" s="138"/>
      <c r="T953" s="138"/>
      <c r="U953" s="138"/>
      <c r="V953" s="138"/>
      <c r="W953" s="138"/>
      <c r="X953" s="138"/>
      <c r="Y953" s="138"/>
      <c r="Z953" s="138"/>
    </row>
    <row r="954" spans="1:26" ht="15.75" customHeight="1">
      <c r="A954" s="138"/>
      <c r="B954" s="138"/>
      <c r="C954" s="138"/>
      <c r="D954" s="138"/>
      <c r="E954" s="138"/>
      <c r="F954" s="138"/>
      <c r="G954" s="138"/>
      <c r="H954" s="138"/>
      <c r="I954" s="138"/>
      <c r="J954" s="138"/>
      <c r="K954" s="138"/>
      <c r="L954" s="138"/>
      <c r="M954" s="138"/>
      <c r="N954" s="138"/>
      <c r="O954" s="138"/>
      <c r="P954" s="138"/>
      <c r="Q954" s="138"/>
      <c r="R954" s="138"/>
      <c r="S954" s="138"/>
      <c r="T954" s="138"/>
      <c r="U954" s="138"/>
      <c r="V954" s="138"/>
      <c r="W954" s="138"/>
      <c r="X954" s="138"/>
      <c r="Y954" s="138"/>
      <c r="Z954" s="138"/>
    </row>
    <row r="955" spans="1:26" ht="15.75" customHeight="1">
      <c r="A955" s="138"/>
      <c r="B955" s="138"/>
      <c r="C955" s="138"/>
      <c r="D955" s="138"/>
      <c r="E955" s="138"/>
      <c r="F955" s="138"/>
      <c r="G955" s="138"/>
      <c r="H955" s="138"/>
      <c r="I955" s="138"/>
      <c r="J955" s="138"/>
      <c r="K955" s="138"/>
      <c r="L955" s="138"/>
      <c r="M955" s="138"/>
      <c r="N955" s="138"/>
      <c r="O955" s="138"/>
      <c r="P955" s="138"/>
      <c r="Q955" s="138"/>
      <c r="R955" s="138"/>
      <c r="S955" s="138"/>
      <c r="T955" s="138"/>
      <c r="U955" s="138"/>
      <c r="V955" s="138"/>
      <c r="W955" s="138"/>
      <c r="X955" s="138"/>
      <c r="Y955" s="138"/>
      <c r="Z955" s="138"/>
    </row>
    <row r="956" spans="1:26" ht="15.75" customHeight="1">
      <c r="A956" s="138"/>
      <c r="B956" s="138"/>
      <c r="C956" s="138"/>
      <c r="D956" s="138"/>
      <c r="E956" s="138"/>
      <c r="F956" s="138"/>
      <c r="G956" s="138"/>
      <c r="H956" s="138"/>
      <c r="I956" s="138"/>
      <c r="J956" s="138"/>
      <c r="K956" s="138"/>
      <c r="L956" s="138"/>
      <c r="M956" s="138"/>
      <c r="N956" s="138"/>
      <c r="O956" s="138"/>
      <c r="P956" s="138"/>
      <c r="Q956" s="138"/>
      <c r="R956" s="138"/>
      <c r="S956" s="138"/>
      <c r="T956" s="138"/>
      <c r="U956" s="138"/>
      <c r="V956" s="138"/>
      <c r="W956" s="138"/>
      <c r="X956" s="138"/>
      <c r="Y956" s="138"/>
      <c r="Z956" s="138"/>
    </row>
    <row r="957" spans="1:26" ht="15.75" customHeight="1">
      <c r="A957" s="138"/>
      <c r="B957" s="138"/>
      <c r="C957" s="138"/>
      <c r="D957" s="138"/>
      <c r="E957" s="138"/>
      <c r="F957" s="138"/>
      <c r="G957" s="138"/>
      <c r="H957" s="138"/>
      <c r="I957" s="138"/>
      <c r="J957" s="138"/>
      <c r="K957" s="138"/>
      <c r="L957" s="138"/>
      <c r="M957" s="138"/>
      <c r="N957" s="138"/>
      <c r="O957" s="138"/>
      <c r="P957" s="138"/>
      <c r="Q957" s="138"/>
      <c r="R957" s="138"/>
      <c r="S957" s="138"/>
      <c r="T957" s="138"/>
      <c r="U957" s="138"/>
      <c r="V957" s="138"/>
      <c r="W957" s="138"/>
      <c r="X957" s="138"/>
      <c r="Y957" s="138"/>
      <c r="Z957" s="138"/>
    </row>
    <row r="958" spans="1:26" ht="15.75" customHeight="1">
      <c r="A958" s="138"/>
      <c r="B958" s="138"/>
      <c r="C958" s="138"/>
      <c r="D958" s="138"/>
      <c r="E958" s="138"/>
      <c r="F958" s="138"/>
      <c r="G958" s="138"/>
      <c r="H958" s="138"/>
      <c r="I958" s="138"/>
      <c r="J958" s="138"/>
      <c r="K958" s="138"/>
      <c r="L958" s="138"/>
      <c r="M958" s="138"/>
      <c r="N958" s="138"/>
      <c r="O958" s="138"/>
      <c r="P958" s="138"/>
      <c r="Q958" s="138"/>
      <c r="R958" s="138"/>
      <c r="S958" s="138"/>
      <c r="T958" s="138"/>
      <c r="U958" s="138"/>
      <c r="V958" s="138"/>
      <c r="W958" s="138"/>
      <c r="X958" s="138"/>
      <c r="Y958" s="138"/>
      <c r="Z958" s="138"/>
    </row>
    <row r="959" spans="1:26" ht="15.75" customHeight="1">
      <c r="A959" s="138"/>
      <c r="B959" s="138"/>
      <c r="C959" s="138"/>
      <c r="D959" s="138"/>
      <c r="E959" s="138"/>
      <c r="F959" s="138"/>
      <c r="G959" s="138"/>
      <c r="H959" s="138"/>
      <c r="I959" s="138"/>
      <c r="J959" s="138"/>
      <c r="K959" s="138"/>
      <c r="L959" s="138"/>
      <c r="M959" s="138"/>
      <c r="N959" s="138"/>
      <c r="O959" s="138"/>
      <c r="P959" s="138"/>
      <c r="Q959" s="138"/>
      <c r="R959" s="138"/>
      <c r="S959" s="138"/>
      <c r="T959" s="138"/>
      <c r="U959" s="138"/>
      <c r="V959" s="138"/>
      <c r="W959" s="138"/>
      <c r="X959" s="138"/>
      <c r="Y959" s="138"/>
      <c r="Z959" s="138"/>
    </row>
    <row r="960" spans="1:26" ht="15.75" customHeight="1">
      <c r="A960" s="138"/>
      <c r="B960" s="138"/>
      <c r="C960" s="138"/>
      <c r="D960" s="138"/>
      <c r="E960" s="138"/>
      <c r="F960" s="138"/>
      <c r="G960" s="138"/>
      <c r="H960" s="138"/>
      <c r="I960" s="138"/>
      <c r="J960" s="138"/>
      <c r="K960" s="138"/>
      <c r="L960" s="138"/>
      <c r="M960" s="138"/>
      <c r="N960" s="138"/>
      <c r="O960" s="138"/>
      <c r="P960" s="138"/>
      <c r="Q960" s="138"/>
      <c r="R960" s="138"/>
      <c r="S960" s="138"/>
      <c r="T960" s="138"/>
      <c r="U960" s="138"/>
      <c r="V960" s="138"/>
      <c r="W960" s="138"/>
      <c r="X960" s="138"/>
      <c r="Y960" s="138"/>
      <c r="Z960" s="138"/>
    </row>
    <row r="961" spans="1:26" ht="15.75" customHeight="1">
      <c r="A961" s="138"/>
      <c r="B961" s="138"/>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8"/>
      <c r="Z961" s="138"/>
    </row>
    <row r="962" spans="1:26" ht="15.75" customHeight="1">
      <c r="A962" s="138"/>
      <c r="B962" s="138"/>
      <c r="C962" s="138"/>
      <c r="D962" s="138"/>
      <c r="E962" s="138"/>
      <c r="F962" s="138"/>
      <c r="G962" s="138"/>
      <c r="H962" s="138"/>
      <c r="I962" s="138"/>
      <c r="J962" s="138"/>
      <c r="K962" s="138"/>
      <c r="L962" s="138"/>
      <c r="M962" s="138"/>
      <c r="N962" s="138"/>
      <c r="O962" s="138"/>
      <c r="P962" s="138"/>
      <c r="Q962" s="138"/>
      <c r="R962" s="138"/>
      <c r="S962" s="138"/>
      <c r="T962" s="138"/>
      <c r="U962" s="138"/>
      <c r="V962" s="138"/>
      <c r="W962" s="138"/>
      <c r="X962" s="138"/>
      <c r="Y962" s="138"/>
      <c r="Z962" s="138"/>
    </row>
    <row r="963" spans="1:26" ht="15.75" customHeight="1">
      <c r="A963" s="138"/>
      <c r="B963" s="138"/>
      <c r="C963" s="138"/>
      <c r="D963" s="138"/>
      <c r="E963" s="138"/>
      <c r="F963" s="138"/>
      <c r="G963" s="138"/>
      <c r="H963" s="138"/>
      <c r="I963" s="138"/>
      <c r="J963" s="138"/>
      <c r="K963" s="138"/>
      <c r="L963" s="138"/>
      <c r="M963" s="138"/>
      <c r="N963" s="138"/>
      <c r="O963" s="138"/>
      <c r="P963" s="138"/>
      <c r="Q963" s="138"/>
      <c r="R963" s="138"/>
      <c r="S963" s="138"/>
      <c r="T963" s="138"/>
      <c r="U963" s="138"/>
      <c r="V963" s="138"/>
      <c r="W963" s="138"/>
      <c r="X963" s="138"/>
      <c r="Y963" s="138"/>
      <c r="Z963" s="138"/>
    </row>
    <row r="964" spans="1:26" ht="15.75" customHeight="1">
      <c r="A964" s="138"/>
      <c r="B964" s="138"/>
      <c r="C964" s="138"/>
      <c r="D964" s="138"/>
      <c r="E964" s="138"/>
      <c r="F964" s="138"/>
      <c r="G964" s="138"/>
      <c r="H964" s="138"/>
      <c r="I964" s="138"/>
      <c r="J964" s="138"/>
      <c r="K964" s="138"/>
      <c r="L964" s="138"/>
      <c r="M964" s="138"/>
      <c r="N964" s="138"/>
      <c r="O964" s="138"/>
      <c r="P964" s="138"/>
      <c r="Q964" s="138"/>
      <c r="R964" s="138"/>
      <c r="S964" s="138"/>
      <c r="T964" s="138"/>
      <c r="U964" s="138"/>
      <c r="V964" s="138"/>
      <c r="W964" s="138"/>
      <c r="X964" s="138"/>
      <c r="Y964" s="138"/>
      <c r="Z964" s="138"/>
    </row>
    <row r="965" spans="1:26" ht="15.75" customHeight="1">
      <c r="A965" s="138"/>
      <c r="B965" s="138"/>
      <c r="C965" s="138"/>
      <c r="D965" s="138"/>
      <c r="E965" s="138"/>
      <c r="F965" s="138"/>
      <c r="G965" s="138"/>
      <c r="H965" s="138"/>
      <c r="I965" s="138"/>
      <c r="J965" s="138"/>
      <c r="K965" s="138"/>
      <c r="L965" s="138"/>
      <c r="M965" s="138"/>
      <c r="N965" s="138"/>
      <c r="O965" s="138"/>
      <c r="P965" s="138"/>
      <c r="Q965" s="138"/>
      <c r="R965" s="138"/>
      <c r="S965" s="138"/>
      <c r="T965" s="138"/>
      <c r="U965" s="138"/>
      <c r="V965" s="138"/>
      <c r="W965" s="138"/>
      <c r="X965" s="138"/>
      <c r="Y965" s="138"/>
      <c r="Z965" s="138"/>
    </row>
    <row r="966" spans="1:26" ht="15.75" customHeight="1">
      <c r="A966" s="138"/>
      <c r="B966" s="138"/>
      <c r="C966" s="138"/>
      <c r="D966" s="138"/>
      <c r="E966" s="138"/>
      <c r="F966" s="138"/>
      <c r="G966" s="138"/>
      <c r="H966" s="138"/>
      <c r="I966" s="138"/>
      <c r="J966" s="138"/>
      <c r="K966" s="138"/>
      <c r="L966" s="138"/>
      <c r="M966" s="138"/>
      <c r="N966" s="138"/>
      <c r="O966" s="138"/>
      <c r="P966" s="138"/>
      <c r="Q966" s="138"/>
      <c r="R966" s="138"/>
      <c r="S966" s="138"/>
      <c r="T966" s="138"/>
      <c r="U966" s="138"/>
      <c r="V966" s="138"/>
      <c r="W966" s="138"/>
      <c r="X966" s="138"/>
      <c r="Y966" s="138"/>
      <c r="Z966" s="138"/>
    </row>
    <row r="967" spans="1:26" ht="15.75" customHeight="1">
      <c r="A967" s="138"/>
      <c r="B967" s="138"/>
      <c r="C967" s="138"/>
      <c r="D967" s="138"/>
      <c r="E967" s="138"/>
      <c r="F967" s="138"/>
      <c r="G967" s="138"/>
      <c r="H967" s="138"/>
      <c r="I967" s="138"/>
      <c r="J967" s="138"/>
      <c r="K967" s="138"/>
      <c r="L967" s="138"/>
      <c r="M967" s="138"/>
      <c r="N967" s="138"/>
      <c r="O967" s="138"/>
      <c r="P967" s="138"/>
      <c r="Q967" s="138"/>
      <c r="R967" s="138"/>
      <c r="S967" s="138"/>
      <c r="T967" s="138"/>
      <c r="U967" s="138"/>
      <c r="V967" s="138"/>
      <c r="W967" s="138"/>
      <c r="X967" s="138"/>
      <c r="Y967" s="138"/>
      <c r="Z967" s="138"/>
    </row>
    <row r="968" spans="1:26" ht="15.75" customHeight="1">
      <c r="A968" s="138"/>
      <c r="B968" s="138"/>
      <c r="C968" s="138"/>
      <c r="D968" s="138"/>
      <c r="E968" s="138"/>
      <c r="F968" s="138"/>
      <c r="G968" s="138"/>
      <c r="H968" s="138"/>
      <c r="I968" s="138"/>
      <c r="J968" s="138"/>
      <c r="K968" s="138"/>
      <c r="L968" s="138"/>
      <c r="M968" s="138"/>
      <c r="N968" s="138"/>
      <c r="O968" s="138"/>
      <c r="P968" s="138"/>
      <c r="Q968" s="138"/>
      <c r="R968" s="138"/>
      <c r="S968" s="138"/>
      <c r="T968" s="138"/>
      <c r="U968" s="138"/>
      <c r="V968" s="138"/>
      <c r="W968" s="138"/>
      <c r="X968" s="138"/>
      <c r="Y968" s="138"/>
      <c r="Z968" s="138"/>
    </row>
    <row r="969" spans="1:26" ht="15.75" customHeight="1">
      <c r="A969" s="138"/>
      <c r="B969" s="138"/>
      <c r="C969" s="138"/>
      <c r="D969" s="138"/>
      <c r="E969" s="138"/>
      <c r="F969" s="138"/>
      <c r="G969" s="138"/>
      <c r="H969" s="138"/>
      <c r="I969" s="138"/>
      <c r="J969" s="138"/>
      <c r="K969" s="138"/>
      <c r="L969" s="138"/>
      <c r="M969" s="138"/>
      <c r="N969" s="138"/>
      <c r="O969" s="138"/>
      <c r="P969" s="138"/>
      <c r="Q969" s="138"/>
      <c r="R969" s="138"/>
      <c r="S969" s="138"/>
      <c r="T969" s="138"/>
      <c r="U969" s="138"/>
      <c r="V969" s="138"/>
      <c r="W969" s="138"/>
      <c r="X969" s="138"/>
      <c r="Y969" s="138"/>
      <c r="Z969" s="138"/>
    </row>
    <row r="970" spans="1:26" ht="15.75" customHeight="1">
      <c r="A970" s="138"/>
      <c r="B970" s="138"/>
      <c r="C970" s="138"/>
      <c r="D970" s="138"/>
      <c r="E970" s="138"/>
      <c r="F970" s="138"/>
      <c r="G970" s="138"/>
      <c r="H970" s="138"/>
      <c r="I970" s="138"/>
      <c r="J970" s="138"/>
      <c r="K970" s="138"/>
      <c r="L970" s="138"/>
      <c r="M970" s="138"/>
      <c r="N970" s="138"/>
      <c r="O970" s="138"/>
      <c r="P970" s="138"/>
      <c r="Q970" s="138"/>
      <c r="R970" s="138"/>
      <c r="S970" s="138"/>
      <c r="T970" s="138"/>
      <c r="U970" s="138"/>
      <c r="V970" s="138"/>
      <c r="W970" s="138"/>
      <c r="X970" s="138"/>
      <c r="Y970" s="138"/>
      <c r="Z970" s="138"/>
    </row>
    <row r="971" spans="1:26" ht="15.75" customHeight="1">
      <c r="A971" s="138"/>
      <c r="B971" s="138"/>
      <c r="C971" s="138"/>
      <c r="D971" s="138"/>
      <c r="E971" s="138"/>
      <c r="F971" s="138"/>
      <c r="G971" s="138"/>
      <c r="H971" s="138"/>
      <c r="I971" s="138"/>
      <c r="J971" s="138"/>
      <c r="K971" s="138"/>
      <c r="L971" s="138"/>
      <c r="M971" s="138"/>
      <c r="N971" s="138"/>
      <c r="O971" s="138"/>
      <c r="P971" s="138"/>
      <c r="Q971" s="138"/>
      <c r="R971" s="138"/>
      <c r="S971" s="138"/>
      <c r="T971" s="138"/>
      <c r="U971" s="138"/>
      <c r="V971" s="138"/>
      <c r="W971" s="138"/>
      <c r="X971" s="138"/>
      <c r="Y971" s="138"/>
      <c r="Z971" s="138"/>
    </row>
    <row r="972" spans="1:26" ht="15.75" customHeight="1">
      <c r="A972" s="138"/>
      <c r="B972" s="138"/>
      <c r="C972" s="138"/>
      <c r="D972" s="138"/>
      <c r="E972" s="138"/>
      <c r="F972" s="138"/>
      <c r="G972" s="138"/>
      <c r="H972" s="138"/>
      <c r="I972" s="138"/>
      <c r="J972" s="138"/>
      <c r="K972" s="138"/>
      <c r="L972" s="138"/>
      <c r="M972" s="138"/>
      <c r="N972" s="138"/>
      <c r="O972" s="138"/>
      <c r="P972" s="138"/>
      <c r="Q972" s="138"/>
      <c r="R972" s="138"/>
      <c r="S972" s="138"/>
      <c r="T972" s="138"/>
      <c r="U972" s="138"/>
      <c r="V972" s="138"/>
      <c r="W972" s="138"/>
      <c r="X972" s="138"/>
      <c r="Y972" s="138"/>
      <c r="Z972" s="138"/>
    </row>
    <row r="973" spans="1:26" ht="15.75" customHeight="1">
      <c r="A973" s="138"/>
      <c r="B973" s="138"/>
      <c r="C973" s="138"/>
      <c r="D973" s="138"/>
      <c r="E973" s="138"/>
      <c r="F973" s="138"/>
      <c r="G973" s="138"/>
      <c r="H973" s="138"/>
      <c r="I973" s="138"/>
      <c r="J973" s="138"/>
      <c r="K973" s="138"/>
      <c r="L973" s="138"/>
      <c r="M973" s="138"/>
      <c r="N973" s="138"/>
      <c r="O973" s="138"/>
      <c r="P973" s="138"/>
      <c r="Q973" s="138"/>
      <c r="R973" s="138"/>
      <c r="S973" s="138"/>
      <c r="T973" s="138"/>
      <c r="U973" s="138"/>
      <c r="V973" s="138"/>
      <c r="W973" s="138"/>
      <c r="X973" s="138"/>
      <c r="Y973" s="138"/>
      <c r="Z973" s="138"/>
    </row>
    <row r="974" spans="1:26" ht="15.75" customHeight="1">
      <c r="A974" s="138"/>
      <c r="B974" s="138"/>
      <c r="C974" s="138"/>
      <c r="D974" s="138"/>
      <c r="E974" s="138"/>
      <c r="F974" s="138"/>
      <c r="G974" s="138"/>
      <c r="H974" s="138"/>
      <c r="I974" s="138"/>
      <c r="J974" s="138"/>
      <c r="K974" s="138"/>
      <c r="L974" s="138"/>
      <c r="M974" s="138"/>
      <c r="N974" s="138"/>
      <c r="O974" s="138"/>
      <c r="P974" s="138"/>
      <c r="Q974" s="138"/>
      <c r="R974" s="138"/>
      <c r="S974" s="138"/>
      <c r="T974" s="138"/>
      <c r="U974" s="138"/>
      <c r="V974" s="138"/>
      <c r="W974" s="138"/>
      <c r="X974" s="138"/>
      <c r="Y974" s="138"/>
      <c r="Z974" s="138"/>
    </row>
    <row r="975" spans="1:26" ht="15.75" customHeight="1">
      <c r="A975" s="138"/>
      <c r="B975" s="138"/>
      <c r="C975" s="138"/>
      <c r="D975" s="138"/>
      <c r="E975" s="138"/>
      <c r="F975" s="138"/>
      <c r="G975" s="138"/>
      <c r="H975" s="138"/>
      <c r="I975" s="138"/>
      <c r="J975" s="138"/>
      <c r="K975" s="138"/>
      <c r="L975" s="138"/>
      <c r="M975" s="138"/>
      <c r="N975" s="138"/>
      <c r="O975" s="138"/>
      <c r="P975" s="138"/>
      <c r="Q975" s="138"/>
      <c r="R975" s="138"/>
      <c r="S975" s="138"/>
      <c r="T975" s="138"/>
      <c r="U975" s="138"/>
      <c r="V975" s="138"/>
      <c r="W975" s="138"/>
      <c r="X975" s="138"/>
      <c r="Y975" s="138"/>
      <c r="Z975" s="138"/>
    </row>
    <row r="976" spans="1:26" ht="15.75" customHeight="1">
      <c r="A976" s="138"/>
      <c r="B976" s="138"/>
      <c r="C976" s="138"/>
      <c r="D976" s="138"/>
      <c r="E976" s="138"/>
      <c r="F976" s="138"/>
      <c r="G976" s="138"/>
      <c r="H976" s="138"/>
      <c r="I976" s="138"/>
      <c r="J976" s="138"/>
      <c r="K976" s="138"/>
      <c r="L976" s="138"/>
      <c r="M976" s="138"/>
      <c r="N976" s="138"/>
      <c r="O976" s="138"/>
      <c r="P976" s="138"/>
      <c r="Q976" s="138"/>
      <c r="R976" s="138"/>
      <c r="S976" s="138"/>
      <c r="T976" s="138"/>
      <c r="U976" s="138"/>
      <c r="V976" s="138"/>
      <c r="W976" s="138"/>
      <c r="X976" s="138"/>
      <c r="Y976" s="138"/>
      <c r="Z976" s="138"/>
    </row>
    <row r="977" spans="1:26" ht="15.75" customHeight="1">
      <c r="A977" s="138"/>
      <c r="B977" s="138"/>
      <c r="C977" s="138"/>
      <c r="D977" s="138"/>
      <c r="E977" s="138"/>
      <c r="F977" s="138"/>
      <c r="G977" s="138"/>
      <c r="H977" s="138"/>
      <c r="I977" s="138"/>
      <c r="J977" s="138"/>
      <c r="K977" s="138"/>
      <c r="L977" s="138"/>
      <c r="M977" s="138"/>
      <c r="N977" s="138"/>
      <c r="O977" s="138"/>
      <c r="P977" s="138"/>
      <c r="Q977" s="138"/>
      <c r="R977" s="138"/>
      <c r="S977" s="138"/>
      <c r="T977" s="138"/>
      <c r="U977" s="138"/>
      <c r="V977" s="138"/>
      <c r="W977" s="138"/>
      <c r="X977" s="138"/>
      <c r="Y977" s="138"/>
      <c r="Z977" s="138"/>
    </row>
    <row r="978" spans="1:26" ht="15.75" customHeight="1">
      <c r="A978" s="138"/>
      <c r="B978" s="138"/>
      <c r="C978" s="138"/>
      <c r="D978" s="138"/>
      <c r="E978" s="138"/>
      <c r="F978" s="138"/>
      <c r="G978" s="138"/>
      <c r="H978" s="138"/>
      <c r="I978" s="138"/>
      <c r="J978" s="138"/>
      <c r="K978" s="138"/>
      <c r="L978" s="138"/>
      <c r="M978" s="138"/>
      <c r="N978" s="138"/>
      <c r="O978" s="138"/>
      <c r="P978" s="138"/>
      <c r="Q978" s="138"/>
      <c r="R978" s="138"/>
      <c r="S978" s="138"/>
      <c r="T978" s="138"/>
      <c r="U978" s="138"/>
      <c r="V978" s="138"/>
      <c r="W978" s="138"/>
      <c r="X978" s="138"/>
      <c r="Y978" s="138"/>
      <c r="Z978" s="138"/>
    </row>
    <row r="979" spans="1:26" ht="15.75" customHeight="1">
      <c r="A979" s="138"/>
      <c r="B979" s="138"/>
      <c r="C979" s="138"/>
      <c r="D979" s="138"/>
      <c r="E979" s="138"/>
      <c r="F979" s="138"/>
      <c r="G979" s="138"/>
      <c r="H979" s="138"/>
      <c r="I979" s="138"/>
      <c r="J979" s="138"/>
      <c r="K979" s="138"/>
      <c r="L979" s="138"/>
      <c r="M979" s="138"/>
      <c r="N979" s="138"/>
      <c r="O979" s="138"/>
      <c r="P979" s="138"/>
      <c r="Q979" s="138"/>
      <c r="R979" s="138"/>
      <c r="S979" s="138"/>
      <c r="T979" s="138"/>
      <c r="U979" s="138"/>
      <c r="V979" s="138"/>
      <c r="W979" s="138"/>
      <c r="X979" s="138"/>
      <c r="Y979" s="138"/>
      <c r="Z979" s="138"/>
    </row>
    <row r="980" spans="1:26" ht="15.75" customHeight="1">
      <c r="A980" s="138"/>
      <c r="B980" s="138"/>
      <c r="C980" s="138"/>
      <c r="D980" s="138"/>
      <c r="E980" s="138"/>
      <c r="F980" s="138"/>
      <c r="G980" s="138"/>
      <c r="H980" s="138"/>
      <c r="I980" s="138"/>
      <c r="J980" s="138"/>
      <c r="K980" s="138"/>
      <c r="L980" s="138"/>
      <c r="M980" s="138"/>
      <c r="N980" s="138"/>
      <c r="O980" s="138"/>
      <c r="P980" s="138"/>
      <c r="Q980" s="138"/>
      <c r="R980" s="138"/>
      <c r="S980" s="138"/>
      <c r="T980" s="138"/>
      <c r="U980" s="138"/>
      <c r="V980" s="138"/>
      <c r="W980" s="138"/>
      <c r="X980" s="138"/>
      <c r="Y980" s="138"/>
      <c r="Z980" s="138"/>
    </row>
    <row r="981" spans="1:26" ht="15.75" customHeight="1">
      <c r="A981" s="138"/>
      <c r="B981" s="138"/>
      <c r="C981" s="138"/>
      <c r="D981" s="138"/>
      <c r="E981" s="138"/>
      <c r="F981" s="138"/>
      <c r="G981" s="138"/>
      <c r="H981" s="138"/>
      <c r="I981" s="138"/>
      <c r="J981" s="138"/>
      <c r="K981" s="138"/>
      <c r="L981" s="138"/>
      <c r="M981" s="138"/>
      <c r="N981" s="138"/>
      <c r="O981" s="138"/>
      <c r="P981" s="138"/>
      <c r="Q981" s="138"/>
      <c r="R981" s="138"/>
      <c r="S981" s="138"/>
      <c r="T981" s="138"/>
      <c r="U981" s="138"/>
      <c r="V981" s="138"/>
      <c r="W981" s="138"/>
      <c r="X981" s="138"/>
      <c r="Y981" s="138"/>
      <c r="Z981" s="138"/>
    </row>
    <row r="982" spans="1:26" ht="15.75" customHeight="1">
      <c r="A982" s="138"/>
      <c r="B982" s="138"/>
      <c r="C982" s="138"/>
      <c r="D982" s="138"/>
      <c r="E982" s="138"/>
      <c r="F982" s="138"/>
      <c r="G982" s="138"/>
      <c r="H982" s="138"/>
      <c r="I982" s="138"/>
      <c r="J982" s="138"/>
      <c r="K982" s="138"/>
      <c r="L982" s="138"/>
      <c r="M982" s="138"/>
      <c r="N982" s="138"/>
      <c r="O982" s="138"/>
      <c r="P982" s="138"/>
      <c r="Q982" s="138"/>
      <c r="R982" s="138"/>
      <c r="S982" s="138"/>
      <c r="T982" s="138"/>
      <c r="U982" s="138"/>
      <c r="V982" s="138"/>
      <c r="W982" s="138"/>
      <c r="X982" s="138"/>
      <c r="Y982" s="138"/>
      <c r="Z982" s="138"/>
    </row>
    <row r="983" spans="1:26" ht="15.75" customHeight="1">
      <c r="A983" s="138"/>
      <c r="B983" s="138"/>
      <c r="C983" s="138"/>
      <c r="D983" s="138"/>
      <c r="E983" s="138"/>
      <c r="F983" s="138"/>
      <c r="G983" s="138"/>
      <c r="H983" s="138"/>
      <c r="I983" s="138"/>
      <c r="J983" s="138"/>
      <c r="K983" s="138"/>
      <c r="L983" s="138"/>
      <c r="M983" s="138"/>
      <c r="N983" s="138"/>
      <c r="O983" s="138"/>
      <c r="P983" s="138"/>
      <c r="Q983" s="138"/>
      <c r="R983" s="138"/>
      <c r="S983" s="138"/>
      <c r="T983" s="138"/>
      <c r="U983" s="138"/>
      <c r="V983" s="138"/>
      <c r="W983" s="138"/>
      <c r="X983" s="138"/>
      <c r="Y983" s="138"/>
      <c r="Z983" s="138"/>
    </row>
    <row r="984" spans="1:26" ht="15.75" customHeight="1">
      <c r="A984" s="138"/>
      <c r="B984" s="138"/>
      <c r="C984" s="138"/>
      <c r="D984" s="138"/>
      <c r="E984" s="138"/>
      <c r="F984" s="138"/>
      <c r="G984" s="138"/>
      <c r="H984" s="138"/>
      <c r="I984" s="138"/>
      <c r="J984" s="138"/>
      <c r="K984" s="138"/>
      <c r="L984" s="138"/>
      <c r="M984" s="138"/>
      <c r="N984" s="138"/>
      <c r="O984" s="138"/>
      <c r="P984" s="138"/>
      <c r="Q984" s="138"/>
      <c r="R984" s="138"/>
      <c r="S984" s="138"/>
      <c r="T984" s="138"/>
      <c r="U984" s="138"/>
      <c r="V984" s="138"/>
      <c r="W984" s="138"/>
      <c r="X984" s="138"/>
      <c r="Y984" s="138"/>
      <c r="Z984" s="138"/>
    </row>
    <row r="985" spans="1:26" ht="15.75" customHeight="1">
      <c r="A985" s="138"/>
      <c r="B985" s="138"/>
      <c r="C985" s="138"/>
      <c r="D985" s="138"/>
      <c r="E985" s="138"/>
      <c r="F985" s="138"/>
      <c r="G985" s="138"/>
      <c r="H985" s="138"/>
      <c r="I985" s="138"/>
      <c r="J985" s="138"/>
      <c r="K985" s="138"/>
      <c r="L985" s="138"/>
      <c r="M985" s="138"/>
      <c r="N985" s="138"/>
      <c r="O985" s="138"/>
      <c r="P985" s="138"/>
      <c r="Q985" s="138"/>
      <c r="R985" s="138"/>
      <c r="S985" s="138"/>
      <c r="T985" s="138"/>
      <c r="U985" s="138"/>
      <c r="V985" s="138"/>
      <c r="W985" s="138"/>
      <c r="X985" s="138"/>
      <c r="Y985" s="138"/>
      <c r="Z985" s="138"/>
    </row>
    <row r="986" spans="1:26" ht="15.75" customHeight="1">
      <c r="A986" s="138"/>
      <c r="B986" s="138"/>
      <c r="C986" s="138"/>
      <c r="D986" s="138"/>
      <c r="E986" s="138"/>
      <c r="F986" s="138"/>
      <c r="G986" s="138"/>
      <c r="H986" s="138"/>
      <c r="I986" s="138"/>
      <c r="J986" s="138"/>
      <c r="K986" s="138"/>
      <c r="L986" s="138"/>
      <c r="M986" s="138"/>
      <c r="N986" s="138"/>
      <c r="O986" s="138"/>
      <c r="P986" s="138"/>
      <c r="Q986" s="138"/>
      <c r="R986" s="138"/>
      <c r="S986" s="138"/>
      <c r="T986" s="138"/>
      <c r="U986" s="138"/>
      <c r="V986" s="138"/>
      <c r="W986" s="138"/>
      <c r="X986" s="138"/>
      <c r="Y986" s="138"/>
      <c r="Z986" s="138"/>
    </row>
    <row r="987" spans="1:26" ht="15.75" customHeight="1">
      <c r="A987" s="138"/>
      <c r="B987" s="138"/>
      <c r="C987" s="138"/>
      <c r="D987" s="138"/>
      <c r="E987" s="138"/>
      <c r="F987" s="138"/>
      <c r="G987" s="138"/>
      <c r="H987" s="138"/>
      <c r="I987" s="138"/>
      <c r="J987" s="138"/>
      <c r="K987" s="138"/>
      <c r="L987" s="138"/>
      <c r="M987" s="138"/>
      <c r="N987" s="138"/>
      <c r="O987" s="138"/>
      <c r="P987" s="138"/>
      <c r="Q987" s="138"/>
      <c r="R987" s="138"/>
      <c r="S987" s="138"/>
      <c r="T987" s="138"/>
      <c r="U987" s="138"/>
      <c r="V987" s="138"/>
      <c r="W987" s="138"/>
      <c r="X987" s="138"/>
      <c r="Y987" s="138"/>
      <c r="Z987" s="138"/>
    </row>
    <row r="988" spans="1:26" ht="15.75" customHeight="1">
      <c r="A988" s="138"/>
      <c r="B988" s="138"/>
      <c r="C988" s="138"/>
      <c r="D988" s="138"/>
      <c r="E988" s="138"/>
      <c r="F988" s="138"/>
      <c r="G988" s="138"/>
      <c r="H988" s="138"/>
      <c r="I988" s="138"/>
      <c r="J988" s="138"/>
      <c r="K988" s="138"/>
      <c r="L988" s="138"/>
      <c r="M988" s="138"/>
      <c r="N988" s="138"/>
      <c r="O988" s="138"/>
      <c r="P988" s="138"/>
      <c r="Q988" s="138"/>
      <c r="R988" s="138"/>
      <c r="S988" s="138"/>
      <c r="T988" s="138"/>
      <c r="U988" s="138"/>
      <c r="V988" s="138"/>
      <c r="W988" s="138"/>
      <c r="X988" s="138"/>
      <c r="Y988" s="138"/>
      <c r="Z988" s="138"/>
    </row>
    <row r="989" spans="1:26" ht="15.75" customHeight="1">
      <c r="A989" s="138"/>
      <c r="B989" s="138"/>
      <c r="C989" s="138"/>
      <c r="D989" s="138"/>
      <c r="E989" s="138"/>
      <c r="F989" s="138"/>
      <c r="G989" s="138"/>
      <c r="H989" s="138"/>
      <c r="I989" s="138"/>
      <c r="J989" s="138"/>
      <c r="K989" s="138"/>
      <c r="L989" s="138"/>
      <c r="M989" s="138"/>
      <c r="N989" s="138"/>
      <c r="O989" s="138"/>
      <c r="P989" s="138"/>
      <c r="Q989" s="138"/>
      <c r="R989" s="138"/>
      <c r="S989" s="138"/>
      <c r="T989" s="138"/>
      <c r="U989" s="138"/>
      <c r="V989" s="138"/>
      <c r="W989" s="138"/>
      <c r="X989" s="138"/>
      <c r="Y989" s="138"/>
      <c r="Z989" s="138"/>
    </row>
    <row r="990" spans="1:26" ht="15.75" customHeight="1">
      <c r="A990" s="138"/>
      <c r="B990" s="138"/>
      <c r="C990" s="138"/>
      <c r="D990" s="138"/>
      <c r="E990" s="138"/>
      <c r="F990" s="138"/>
      <c r="G990" s="138"/>
      <c r="H990" s="138"/>
      <c r="I990" s="138"/>
      <c r="J990" s="138"/>
      <c r="K990" s="138"/>
      <c r="L990" s="138"/>
      <c r="M990" s="138"/>
      <c r="N990" s="138"/>
      <c r="O990" s="138"/>
      <c r="P990" s="138"/>
      <c r="Q990" s="138"/>
      <c r="R990" s="138"/>
      <c r="S990" s="138"/>
      <c r="T990" s="138"/>
      <c r="U990" s="138"/>
      <c r="V990" s="138"/>
      <c r="W990" s="138"/>
      <c r="X990" s="138"/>
      <c r="Y990" s="138"/>
      <c r="Z990" s="138"/>
    </row>
    <row r="991" spans="1:26" ht="15.75" customHeight="1">
      <c r="A991" s="138"/>
      <c r="B991" s="138"/>
      <c r="C991" s="138"/>
      <c r="D991" s="138"/>
      <c r="E991" s="138"/>
      <c r="F991" s="138"/>
      <c r="G991" s="138"/>
      <c r="H991" s="138"/>
      <c r="I991" s="138"/>
      <c r="J991" s="138"/>
      <c r="K991" s="138"/>
      <c r="L991" s="138"/>
      <c r="M991" s="138"/>
      <c r="N991" s="138"/>
      <c r="O991" s="138"/>
      <c r="P991" s="138"/>
      <c r="Q991" s="138"/>
      <c r="R991" s="138"/>
      <c r="S991" s="138"/>
      <c r="T991" s="138"/>
      <c r="U991" s="138"/>
      <c r="V991" s="138"/>
      <c r="W991" s="138"/>
      <c r="X991" s="138"/>
      <c r="Y991" s="138"/>
      <c r="Z991" s="138"/>
    </row>
    <row r="992" spans="1:26" ht="15.75" customHeight="1">
      <c r="A992" s="138"/>
      <c r="B992" s="138"/>
      <c r="C992" s="138"/>
      <c r="D992" s="138"/>
      <c r="E992" s="138"/>
      <c r="F992" s="138"/>
      <c r="G992" s="138"/>
      <c r="H992" s="138"/>
      <c r="I992" s="138"/>
      <c r="J992" s="138"/>
      <c r="K992" s="138"/>
      <c r="L992" s="138"/>
      <c r="M992" s="138"/>
      <c r="N992" s="138"/>
      <c r="O992" s="138"/>
      <c r="P992" s="138"/>
      <c r="Q992" s="138"/>
      <c r="R992" s="138"/>
      <c r="S992" s="138"/>
      <c r="T992" s="138"/>
      <c r="U992" s="138"/>
      <c r="V992" s="138"/>
      <c r="W992" s="138"/>
      <c r="X992" s="138"/>
      <c r="Y992" s="138"/>
      <c r="Z992" s="138"/>
    </row>
    <row r="993" spans="1:26" ht="15.75" customHeight="1">
      <c r="A993" s="138"/>
      <c r="B993" s="138"/>
      <c r="C993" s="138"/>
      <c r="D993" s="138"/>
      <c r="E993" s="138"/>
      <c r="F993" s="138"/>
      <c r="G993" s="138"/>
      <c r="H993" s="138"/>
      <c r="I993" s="138"/>
      <c r="J993" s="138"/>
      <c r="K993" s="138"/>
      <c r="L993" s="138"/>
      <c r="M993" s="138"/>
      <c r="N993" s="138"/>
      <c r="O993" s="138"/>
      <c r="P993" s="138"/>
      <c r="Q993" s="138"/>
      <c r="R993" s="138"/>
      <c r="S993" s="138"/>
      <c r="T993" s="138"/>
      <c r="U993" s="138"/>
      <c r="V993" s="138"/>
      <c r="W993" s="138"/>
      <c r="X993" s="138"/>
      <c r="Y993" s="138"/>
      <c r="Z993" s="138"/>
    </row>
    <row r="994" spans="1:26" ht="15.75" customHeight="1">
      <c r="A994" s="138"/>
      <c r="B994" s="138"/>
      <c r="C994" s="138"/>
      <c r="D994" s="138"/>
      <c r="E994" s="138"/>
      <c r="F994" s="138"/>
      <c r="G994" s="138"/>
      <c r="H994" s="138"/>
      <c r="I994" s="138"/>
      <c r="J994" s="138"/>
      <c r="K994" s="138"/>
      <c r="L994" s="138"/>
      <c r="M994" s="138"/>
      <c r="N994" s="138"/>
      <c r="O994" s="138"/>
      <c r="P994" s="138"/>
      <c r="Q994" s="138"/>
      <c r="R994" s="138"/>
      <c r="S994" s="138"/>
      <c r="T994" s="138"/>
      <c r="U994" s="138"/>
      <c r="V994" s="138"/>
      <c r="W994" s="138"/>
      <c r="X994" s="138"/>
      <c r="Y994" s="138"/>
      <c r="Z994" s="138"/>
    </row>
    <row r="995" spans="1:26" ht="15.75" customHeight="1">
      <c r="A995" s="138"/>
      <c r="B995" s="138"/>
      <c r="C995" s="138"/>
      <c r="D995" s="138"/>
      <c r="E995" s="138"/>
      <c r="F995" s="138"/>
      <c r="G995" s="138"/>
      <c r="H995" s="138"/>
      <c r="I995" s="138"/>
      <c r="J995" s="138"/>
      <c r="K995" s="138"/>
      <c r="L995" s="138"/>
      <c r="M995" s="138"/>
      <c r="N995" s="138"/>
      <c r="O995" s="138"/>
      <c r="P995" s="138"/>
      <c r="Q995" s="138"/>
      <c r="R995" s="138"/>
      <c r="S995" s="138"/>
      <c r="T995" s="138"/>
      <c r="U995" s="138"/>
      <c r="V995" s="138"/>
      <c r="W995" s="138"/>
      <c r="X995" s="138"/>
      <c r="Y995" s="138"/>
      <c r="Z995" s="138"/>
    </row>
    <row r="996" spans="1:26" ht="15.75" customHeight="1">
      <c r="A996" s="138"/>
      <c r="B996" s="138"/>
      <c r="C996" s="138"/>
      <c r="D996" s="138"/>
      <c r="E996" s="138"/>
      <c r="F996" s="138"/>
      <c r="G996" s="138"/>
      <c r="H996" s="138"/>
      <c r="I996" s="138"/>
      <c r="J996" s="138"/>
      <c r="K996" s="138"/>
      <c r="L996" s="138"/>
      <c r="M996" s="138"/>
      <c r="N996" s="138"/>
      <c r="O996" s="138"/>
      <c r="P996" s="138"/>
      <c r="Q996" s="138"/>
      <c r="R996" s="138"/>
      <c r="S996" s="138"/>
      <c r="T996" s="138"/>
      <c r="U996" s="138"/>
      <c r="V996" s="138"/>
      <c r="W996" s="138"/>
      <c r="X996" s="138"/>
      <c r="Y996" s="138"/>
      <c r="Z996" s="138"/>
    </row>
    <row r="997" spans="1:26" ht="15.75" customHeight="1">
      <c r="A997" s="138"/>
      <c r="B997" s="138"/>
      <c r="C997" s="138"/>
      <c r="D997" s="138"/>
      <c r="E997" s="138"/>
      <c r="F997" s="138"/>
      <c r="G997" s="138"/>
      <c r="H997" s="138"/>
      <c r="I997" s="138"/>
      <c r="J997" s="138"/>
      <c r="K997" s="138"/>
      <c r="L997" s="138"/>
      <c r="M997" s="138"/>
      <c r="N997" s="138"/>
      <c r="O997" s="138"/>
      <c r="P997" s="138"/>
      <c r="Q997" s="138"/>
      <c r="R997" s="138"/>
      <c r="S997" s="138"/>
      <c r="T997" s="138"/>
      <c r="U997" s="138"/>
      <c r="V997" s="138"/>
      <c r="W997" s="138"/>
      <c r="X997" s="138"/>
      <c r="Y997" s="138"/>
      <c r="Z997" s="138"/>
    </row>
    <row r="998" spans="1:26" ht="15.75" customHeight="1">
      <c r="A998" s="138"/>
      <c r="B998" s="138"/>
      <c r="C998" s="138"/>
      <c r="D998" s="138"/>
      <c r="E998" s="138"/>
      <c r="F998" s="138"/>
      <c r="G998" s="138"/>
      <c r="H998" s="138"/>
      <c r="I998" s="138"/>
      <c r="J998" s="138"/>
      <c r="K998" s="138"/>
      <c r="L998" s="138"/>
      <c r="M998" s="138"/>
      <c r="N998" s="138"/>
      <c r="O998" s="138"/>
      <c r="P998" s="138"/>
      <c r="Q998" s="138"/>
      <c r="R998" s="138"/>
      <c r="S998" s="138"/>
      <c r="T998" s="138"/>
      <c r="U998" s="138"/>
      <c r="V998" s="138"/>
      <c r="W998" s="138"/>
      <c r="X998" s="138"/>
      <c r="Y998" s="138"/>
      <c r="Z998" s="138"/>
    </row>
    <row r="999" spans="1:26" ht="15.75" customHeight="1">
      <c r="A999" s="138"/>
      <c r="B999" s="138"/>
      <c r="C999" s="138"/>
      <c r="D999" s="138"/>
      <c r="E999" s="138"/>
      <c r="F999" s="138"/>
      <c r="G999" s="138"/>
      <c r="H999" s="138"/>
      <c r="I999" s="138"/>
      <c r="J999" s="138"/>
      <c r="K999" s="138"/>
      <c r="L999" s="138"/>
      <c r="M999" s="138"/>
      <c r="N999" s="138"/>
      <c r="O999" s="138"/>
      <c r="P999" s="138"/>
      <c r="Q999" s="138"/>
      <c r="R999" s="138"/>
      <c r="S999" s="138"/>
      <c r="T999" s="138"/>
      <c r="U999" s="138"/>
      <c r="V999" s="138"/>
      <c r="W999" s="138"/>
      <c r="X999" s="138"/>
      <c r="Y999" s="138"/>
      <c r="Z999" s="138"/>
    </row>
    <row r="1000" spans="1:26" ht="15.75" customHeight="1">
      <c r="A1000" s="138"/>
      <c r="B1000" s="138"/>
      <c r="C1000" s="138"/>
      <c r="D1000" s="138"/>
      <c r="E1000" s="138"/>
      <c r="F1000" s="138"/>
      <c r="G1000" s="138"/>
      <c r="H1000" s="138"/>
      <c r="I1000" s="138"/>
      <c r="J1000" s="138"/>
      <c r="K1000" s="138"/>
      <c r="L1000" s="138"/>
      <c r="M1000" s="138"/>
      <c r="N1000" s="138"/>
      <c r="O1000" s="138"/>
      <c r="P1000" s="138"/>
      <c r="Q1000" s="138"/>
      <c r="R1000" s="138"/>
      <c r="S1000" s="138"/>
      <c r="T1000" s="138"/>
      <c r="U1000" s="138"/>
      <c r="V1000" s="138"/>
      <c r="W1000" s="138"/>
      <c r="X1000" s="138"/>
      <c r="Y1000" s="138"/>
      <c r="Z1000" s="138"/>
    </row>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sheetPr>
  <dimension ref="A1:AI1032"/>
  <sheetViews>
    <sheetView zoomScale="145" zoomScaleNormal="145" workbookViewId="0">
      <selection activeCell="B5" sqref="B5:E20"/>
    </sheetView>
  </sheetViews>
  <sheetFormatPr baseColWidth="10" defaultColWidth="14.42578125" defaultRowHeight="15" customHeight="1"/>
  <cols>
    <col min="1" max="1" width="4.140625" customWidth="1"/>
    <col min="2" max="2" width="13" customWidth="1"/>
    <col min="3" max="3" width="5.5703125" customWidth="1"/>
    <col min="4" max="5" width="10.7109375" customWidth="1"/>
    <col min="6" max="6" width="12.42578125" customWidth="1"/>
    <col min="7" max="7" width="20.140625" customWidth="1"/>
    <col min="8" max="8" width="12.7109375" customWidth="1"/>
    <col min="9" max="9" width="10.7109375" customWidth="1"/>
    <col min="10" max="10" width="12.42578125" customWidth="1"/>
    <col min="11" max="12" width="10.7109375" customWidth="1"/>
    <col min="13" max="13" width="19.140625" customWidth="1"/>
    <col min="14" max="14" width="6.7109375" customWidth="1"/>
    <col min="15" max="15" width="15" customWidth="1"/>
    <col min="16" max="16" width="16.28515625" customWidth="1"/>
    <col min="17" max="22" width="10.7109375" customWidth="1"/>
    <col min="23" max="23" width="6.28515625" customWidth="1"/>
    <col min="24" max="30" width="10.7109375" customWidth="1"/>
    <col min="31" max="31" width="12" customWidth="1"/>
    <col min="32" max="32" width="15.140625" customWidth="1"/>
    <col min="33" max="33" width="3.85546875" customWidth="1"/>
    <col min="34" max="35" width="10.7109375" customWidth="1"/>
  </cols>
  <sheetData>
    <row r="1" spans="1:33" ht="15.75" thickBot="1">
      <c r="B1" s="1" t="s">
        <v>82</v>
      </c>
      <c r="N1" s="101"/>
    </row>
    <row r="2" spans="1:33" ht="15.75" thickBot="1">
      <c r="B2" s="2533" t="s">
        <v>83</v>
      </c>
      <c r="C2" s="2534"/>
      <c r="D2" s="2534"/>
      <c r="E2" s="2535"/>
      <c r="F2" s="2532" t="s">
        <v>84</v>
      </c>
      <c r="G2" s="103"/>
      <c r="H2" s="103"/>
      <c r="I2" s="103"/>
      <c r="J2" s="103"/>
      <c r="K2" s="103"/>
      <c r="L2" s="103"/>
      <c r="M2" s="104"/>
      <c r="N2" s="105" t="s">
        <v>85</v>
      </c>
      <c r="O2" s="5"/>
      <c r="P2" s="5"/>
      <c r="Q2" s="106" t="s">
        <v>86</v>
      </c>
      <c r="R2" s="106" t="s">
        <v>87</v>
      </c>
      <c r="S2" s="106"/>
      <c r="T2" s="106" t="s">
        <v>88</v>
      </c>
      <c r="U2" s="106"/>
      <c r="V2" s="5"/>
      <c r="W2" s="5"/>
      <c r="X2" s="5"/>
      <c r="Y2" s="5"/>
      <c r="Z2" s="5"/>
      <c r="AA2" s="5"/>
      <c r="AB2" s="5"/>
      <c r="AC2" s="5"/>
      <c r="AD2" s="5"/>
      <c r="AE2" s="5"/>
      <c r="AF2" s="5"/>
      <c r="AG2" s="5"/>
    </row>
    <row r="3" spans="1:33">
      <c r="B3" s="2536" t="s">
        <v>89</v>
      </c>
      <c r="C3" s="2066"/>
      <c r="D3" s="2066"/>
      <c r="E3" s="2537"/>
      <c r="F3" s="31"/>
      <c r="G3" s="31"/>
      <c r="H3" s="31"/>
      <c r="I3" s="31"/>
      <c r="J3" s="31"/>
      <c r="K3" s="31"/>
      <c r="L3" s="31"/>
      <c r="M3" s="68"/>
      <c r="N3" s="107"/>
      <c r="O3" s="108"/>
      <c r="P3" s="108"/>
      <c r="Q3" s="108"/>
      <c r="R3" s="108"/>
      <c r="S3" s="108"/>
      <c r="T3" s="108"/>
      <c r="U3" s="108"/>
      <c r="V3" s="108"/>
      <c r="W3" s="108"/>
      <c r="X3" s="1799" t="s">
        <v>1748</v>
      </c>
      <c r="Y3" s="1800"/>
      <c r="Z3" s="1801">
        <v>20000000</v>
      </c>
      <c r="AA3" s="1802"/>
      <c r="AB3" s="108"/>
      <c r="AC3" s="108"/>
      <c r="AD3" s="108"/>
      <c r="AE3" s="108"/>
      <c r="AF3" s="108"/>
      <c r="AG3" s="108"/>
    </row>
    <row r="4" spans="1:33" ht="15.75" thickBot="1">
      <c r="B4" s="2538" t="s">
        <v>83</v>
      </c>
      <c r="C4" s="1735"/>
      <c r="D4" s="1735"/>
      <c r="E4" s="2539"/>
      <c r="F4" s="31"/>
      <c r="G4" s="31"/>
      <c r="H4" s="31"/>
      <c r="I4" s="31"/>
      <c r="J4" s="31"/>
      <c r="K4" s="31"/>
      <c r="L4" s="31"/>
      <c r="M4" s="68"/>
      <c r="N4" s="107"/>
      <c r="O4" s="1795" t="s">
        <v>90</v>
      </c>
      <c r="P4" s="1795"/>
      <c r="Q4" s="1796" t="s">
        <v>91</v>
      </c>
      <c r="R4" s="1797">
        <f>+Z3</f>
        <v>20000000</v>
      </c>
      <c r="S4" s="1797" t="s">
        <v>87</v>
      </c>
      <c r="T4" s="1798">
        <v>50</v>
      </c>
      <c r="U4" s="1798"/>
      <c r="V4" s="108"/>
      <c r="W4" s="108"/>
      <c r="X4" s="1803" t="s">
        <v>1747</v>
      </c>
      <c r="Y4" s="1804"/>
      <c r="Z4" s="1804"/>
      <c r="AA4" s="1805">
        <f>+Z3</f>
        <v>20000000</v>
      </c>
      <c r="AB4" s="108"/>
      <c r="AC4" s="108"/>
      <c r="AD4" s="108"/>
      <c r="AE4" s="108"/>
      <c r="AF4" s="108"/>
      <c r="AG4" s="108"/>
    </row>
    <row r="5" spans="1:33">
      <c r="B5" s="2540" t="s">
        <v>92</v>
      </c>
      <c r="C5" s="2067"/>
      <c r="D5" s="2067"/>
      <c r="E5" s="2541"/>
      <c r="F5" s="31"/>
      <c r="G5" s="31"/>
      <c r="H5" s="31"/>
      <c r="I5" s="31"/>
      <c r="J5" s="31"/>
      <c r="K5" s="31"/>
      <c r="L5" s="31"/>
      <c r="M5" s="68"/>
      <c r="N5" s="107"/>
      <c r="O5" s="1795" t="s">
        <v>93</v>
      </c>
      <c r="P5" s="1795"/>
      <c r="Q5" s="1795"/>
      <c r="R5" s="1797">
        <f>+Z5</f>
        <v>3000000</v>
      </c>
      <c r="S5" s="1797" t="s">
        <v>87</v>
      </c>
      <c r="T5" s="1798">
        <v>50</v>
      </c>
      <c r="U5" s="1798"/>
      <c r="V5" s="108"/>
      <c r="W5" s="108"/>
      <c r="X5" s="1799" t="s">
        <v>1748</v>
      </c>
      <c r="Y5" s="1800"/>
      <c r="Z5" s="1801">
        <v>3000000</v>
      </c>
      <c r="AA5" s="1802"/>
      <c r="AB5" s="108"/>
      <c r="AC5" s="108"/>
      <c r="AD5" s="108"/>
      <c r="AE5" s="108"/>
      <c r="AF5" s="108"/>
      <c r="AG5" s="108"/>
    </row>
    <row r="6" spans="1:33" ht="15.75" thickBot="1">
      <c r="A6" s="866"/>
      <c r="B6" s="2542" t="s">
        <v>94</v>
      </c>
      <c r="C6" s="1794" t="s">
        <v>95</v>
      </c>
      <c r="D6" s="1793"/>
      <c r="E6" s="2543"/>
      <c r="F6" s="31"/>
      <c r="G6" s="31"/>
      <c r="H6" s="31"/>
      <c r="I6" s="31"/>
      <c r="J6" s="31"/>
      <c r="K6" s="31"/>
      <c r="L6" s="31"/>
      <c r="M6" s="68"/>
      <c r="N6" s="107"/>
      <c r="O6" s="1795" t="s">
        <v>96</v>
      </c>
      <c r="P6" s="1795"/>
      <c r="Q6" s="1795"/>
      <c r="R6" s="1797">
        <f>+Z7</f>
        <v>23000000</v>
      </c>
      <c r="S6" s="1797" t="s">
        <v>87</v>
      </c>
      <c r="T6" s="1798">
        <v>50</v>
      </c>
      <c r="U6" s="1798"/>
      <c r="V6" s="108"/>
      <c r="W6" s="108"/>
      <c r="X6" s="1803" t="s">
        <v>1749</v>
      </c>
      <c r="Y6" s="1804"/>
      <c r="Z6" s="1804"/>
      <c r="AA6" s="1805">
        <f>+Z5</f>
        <v>3000000</v>
      </c>
      <c r="AB6" s="108"/>
      <c r="AC6" s="108"/>
      <c r="AD6" s="108"/>
      <c r="AE6" s="108"/>
      <c r="AF6" s="108"/>
      <c r="AG6" s="108"/>
    </row>
    <row r="7" spans="1:33" ht="15.75" thickBot="1">
      <c r="A7" s="866"/>
      <c r="B7" s="2542" t="s">
        <v>94</v>
      </c>
      <c r="C7" s="1794" t="s">
        <v>97</v>
      </c>
      <c r="D7" s="1793"/>
      <c r="E7" s="2543"/>
      <c r="F7" s="31"/>
      <c r="G7" s="31"/>
      <c r="H7" s="31"/>
      <c r="I7" s="31"/>
      <c r="J7" s="31"/>
      <c r="K7" s="31"/>
      <c r="L7" s="31"/>
      <c r="M7" s="68"/>
      <c r="N7" s="107"/>
      <c r="O7" s="1795" t="s">
        <v>98</v>
      </c>
      <c r="P7" s="1795"/>
      <c r="Q7" s="1795"/>
      <c r="R7" s="1797">
        <f>+Z9</f>
        <v>5000000</v>
      </c>
      <c r="S7" s="1797" t="s">
        <v>87</v>
      </c>
      <c r="T7" s="1798">
        <v>50</v>
      </c>
      <c r="U7" s="1798"/>
      <c r="V7" s="108"/>
      <c r="W7" s="108"/>
      <c r="X7" s="1799" t="s">
        <v>1748</v>
      </c>
      <c r="Y7" s="1800"/>
      <c r="Z7" s="1801">
        <v>23000000</v>
      </c>
      <c r="AA7" s="1802"/>
      <c r="AB7" s="108"/>
      <c r="AC7" s="108"/>
      <c r="AD7" s="108"/>
      <c r="AE7" s="108"/>
      <c r="AF7" s="108"/>
      <c r="AG7" s="108"/>
    </row>
    <row r="8" spans="1:33" ht="15.75" thickBot="1">
      <c r="A8" s="866"/>
      <c r="B8" s="2542" t="s">
        <v>94</v>
      </c>
      <c r="C8" s="1794" t="s">
        <v>99</v>
      </c>
      <c r="D8" s="1793"/>
      <c r="E8" s="2543"/>
      <c r="F8" s="31"/>
      <c r="G8" s="31"/>
      <c r="H8" s="31"/>
      <c r="I8" s="31"/>
      <c r="J8" s="31"/>
      <c r="K8" s="31"/>
      <c r="L8" s="31"/>
      <c r="M8" s="68"/>
      <c r="N8" s="107"/>
      <c r="O8" s="2071" t="s">
        <v>104</v>
      </c>
      <c r="P8" s="2072"/>
      <c r="Q8" s="2073" t="s">
        <v>105</v>
      </c>
      <c r="R8" s="2083">
        <f>+'-1.2-'!AA45</f>
        <v>0</v>
      </c>
      <c r="S8" s="2074" t="s">
        <v>87</v>
      </c>
      <c r="T8" s="2075">
        <v>50</v>
      </c>
      <c r="U8" s="2076" t="s">
        <v>106</v>
      </c>
      <c r="V8" s="108"/>
      <c r="W8" s="108"/>
      <c r="X8" s="1803" t="s">
        <v>1572</v>
      </c>
      <c r="Y8" s="1804"/>
      <c r="Z8" s="1804"/>
      <c r="AA8" s="1805">
        <f>+Z7</f>
        <v>23000000</v>
      </c>
      <c r="AB8" s="108"/>
      <c r="AC8" s="108"/>
      <c r="AD8" s="108"/>
      <c r="AE8" s="108"/>
      <c r="AF8" s="108"/>
      <c r="AG8" s="108"/>
    </row>
    <row r="9" spans="1:33" ht="15.75" thickBot="1">
      <c r="B9" s="2544" t="s">
        <v>102</v>
      </c>
      <c r="C9" s="2068" t="s">
        <v>103</v>
      </c>
      <c r="D9" s="2069"/>
      <c r="E9" s="2545"/>
      <c r="F9" s="31"/>
      <c r="G9" s="31"/>
      <c r="H9" s="31"/>
      <c r="I9" s="31"/>
      <c r="J9" s="31"/>
      <c r="K9" s="31"/>
      <c r="L9" s="31"/>
      <c r="M9" s="68"/>
      <c r="N9" s="107"/>
      <c r="O9" s="2071" t="s">
        <v>109</v>
      </c>
      <c r="P9" s="2072"/>
      <c r="Q9" s="2073" t="s">
        <v>110</v>
      </c>
      <c r="R9" s="2083">
        <f>+'-1.3.-'!H69</f>
        <v>2263981.2923247386</v>
      </c>
      <c r="S9" s="2074" t="s">
        <v>87</v>
      </c>
      <c r="T9" s="2075">
        <v>50</v>
      </c>
      <c r="U9" s="2076" t="s">
        <v>111</v>
      </c>
      <c r="V9" s="108"/>
      <c r="W9" s="108"/>
      <c r="X9" s="1799" t="s">
        <v>1748</v>
      </c>
      <c r="Y9" s="1800"/>
      <c r="Z9" s="1801">
        <v>5000000</v>
      </c>
      <c r="AA9" s="1802"/>
      <c r="AB9" s="108"/>
      <c r="AC9" s="108"/>
      <c r="AD9" s="108"/>
      <c r="AE9" s="108"/>
      <c r="AF9" s="108"/>
      <c r="AG9" s="108"/>
    </row>
    <row r="10" spans="1:33" ht="15.75" thickBot="1">
      <c r="B10" s="2542" t="s">
        <v>107</v>
      </c>
      <c r="C10" s="1794" t="s">
        <v>108</v>
      </c>
      <c r="D10" s="1793"/>
      <c r="E10" s="2543"/>
      <c r="F10" s="31"/>
      <c r="G10" s="31"/>
      <c r="H10" s="31"/>
      <c r="I10" s="31"/>
      <c r="J10" s="31"/>
      <c r="K10" s="31"/>
      <c r="L10" s="31"/>
      <c r="M10" s="68"/>
      <c r="N10" s="107"/>
      <c r="O10" s="2071" t="s">
        <v>114</v>
      </c>
      <c r="P10" s="2072"/>
      <c r="Q10" s="2073" t="s">
        <v>115</v>
      </c>
      <c r="R10" s="2083">
        <f>+'-1.4-'!H15</f>
        <v>3433324.4682735191</v>
      </c>
      <c r="S10" s="2074" t="s">
        <v>87</v>
      </c>
      <c r="T10" s="2075">
        <v>5</v>
      </c>
      <c r="U10" s="2076" t="s">
        <v>111</v>
      </c>
      <c r="V10" s="108"/>
      <c r="W10" s="108"/>
      <c r="X10" s="1803" t="s">
        <v>400</v>
      </c>
      <c r="Y10" s="1804"/>
      <c r="Z10" s="1804"/>
      <c r="AA10" s="1805">
        <f>+Z9</f>
        <v>5000000</v>
      </c>
      <c r="AB10" s="108"/>
      <c r="AC10" s="108"/>
      <c r="AD10" s="108"/>
      <c r="AE10" s="108"/>
      <c r="AF10" s="108"/>
      <c r="AG10" s="108"/>
    </row>
    <row r="11" spans="1:33" ht="15.75" thickBot="1">
      <c r="B11" s="2542" t="s">
        <v>112</v>
      </c>
      <c r="C11" s="1794" t="s">
        <v>113</v>
      </c>
      <c r="D11" s="1793"/>
      <c r="E11" s="2543"/>
      <c r="F11" s="31"/>
      <c r="G11" s="31"/>
      <c r="H11" s="31"/>
      <c r="I11" s="31"/>
      <c r="J11" s="31"/>
      <c r="K11" s="31"/>
      <c r="L11" s="31"/>
      <c r="M11" s="68"/>
      <c r="N11" s="107"/>
      <c r="O11" s="2071" t="s">
        <v>100</v>
      </c>
      <c r="P11" s="2072"/>
      <c r="Q11" s="2073" t="s">
        <v>101</v>
      </c>
      <c r="R11" s="2083">
        <f>+'-1.5-'!E16</f>
        <v>796627.02216104534</v>
      </c>
      <c r="S11" s="2074" t="s">
        <v>87</v>
      </c>
      <c r="T11" s="2075">
        <v>50</v>
      </c>
      <c r="U11" s="2076" t="s">
        <v>1532</v>
      </c>
      <c r="V11" s="108"/>
      <c r="W11" s="108"/>
      <c r="X11" s="108"/>
      <c r="Y11" s="108"/>
      <c r="Z11" s="108"/>
      <c r="AA11" s="108"/>
      <c r="AB11" s="108"/>
      <c r="AC11" s="108"/>
      <c r="AD11" s="108"/>
      <c r="AE11" s="108"/>
      <c r="AF11" s="108"/>
      <c r="AG11" s="108"/>
    </row>
    <row r="12" spans="1:33" ht="15.75" thickBot="1">
      <c r="B12" s="2542" t="s">
        <v>116</v>
      </c>
      <c r="C12" s="1794" t="s">
        <v>117</v>
      </c>
      <c r="D12" s="1793"/>
      <c r="E12" s="2543"/>
      <c r="F12" s="31"/>
      <c r="G12" s="31"/>
      <c r="H12" s="31"/>
      <c r="I12" s="31"/>
      <c r="J12" s="31"/>
      <c r="K12" s="31"/>
      <c r="L12" s="31"/>
      <c r="M12" s="68"/>
      <c r="N12" s="107"/>
      <c r="O12" s="108"/>
      <c r="P12" s="108"/>
      <c r="Q12" s="108"/>
      <c r="R12" s="2070">
        <f>SUM(R4:R11)</f>
        <v>57493932.782759301</v>
      </c>
      <c r="S12" s="113"/>
      <c r="T12" s="108"/>
      <c r="U12" s="108"/>
      <c r="V12" s="108"/>
      <c r="W12" s="108"/>
      <c r="X12" s="108"/>
      <c r="Y12" s="108"/>
      <c r="Z12" s="108"/>
      <c r="AA12" s="108"/>
      <c r="AB12" s="108"/>
      <c r="AC12" s="108"/>
      <c r="AD12" s="108"/>
      <c r="AE12" s="108"/>
      <c r="AF12" s="108"/>
      <c r="AG12" s="108"/>
    </row>
    <row r="13" spans="1:33">
      <c r="B13" s="2542" t="s">
        <v>118</v>
      </c>
      <c r="C13" s="1794" t="s">
        <v>119</v>
      </c>
      <c r="D13" s="1793"/>
      <c r="E13" s="2543"/>
      <c r="F13" s="31"/>
      <c r="G13" s="31"/>
      <c r="H13" s="31"/>
      <c r="I13" s="31"/>
      <c r="J13" s="31"/>
      <c r="K13" s="31"/>
      <c r="L13" s="31"/>
      <c r="M13" s="68"/>
      <c r="N13" s="107"/>
      <c r="O13" s="108"/>
      <c r="P13" s="108"/>
      <c r="Q13" s="108"/>
      <c r="R13" s="108"/>
      <c r="S13" s="108"/>
      <c r="T13" s="108"/>
      <c r="U13" s="108"/>
      <c r="V13" s="108"/>
      <c r="W13" s="108"/>
      <c r="X13" s="108"/>
      <c r="Y13" s="108"/>
      <c r="Z13" s="108"/>
      <c r="AA13" s="108"/>
      <c r="AB13" s="108"/>
      <c r="AC13" s="108"/>
      <c r="AD13" s="108"/>
      <c r="AE13" s="108"/>
      <c r="AF13" s="108"/>
      <c r="AG13" s="108"/>
    </row>
    <row r="14" spans="1:33">
      <c r="B14" s="2542" t="s">
        <v>120</v>
      </c>
      <c r="C14" s="1794" t="s">
        <v>121</v>
      </c>
      <c r="D14" s="1793"/>
      <c r="E14" s="2543"/>
      <c r="F14" s="31"/>
      <c r="G14" s="31"/>
      <c r="H14" s="31"/>
      <c r="I14" s="31"/>
      <c r="J14" s="31"/>
      <c r="K14" s="31"/>
      <c r="L14" s="31"/>
      <c r="M14" s="68"/>
      <c r="N14" s="105" t="s">
        <v>122</v>
      </c>
      <c r="O14" s="5"/>
      <c r="P14" s="5"/>
      <c r="Q14" s="5"/>
      <c r="R14" s="5"/>
      <c r="S14" s="5"/>
      <c r="T14" s="5"/>
      <c r="U14" s="5"/>
      <c r="V14" s="5"/>
      <c r="W14" s="5"/>
      <c r="X14" s="5"/>
      <c r="Y14" s="5"/>
      <c r="Z14" s="5"/>
      <c r="AA14" s="5"/>
      <c r="AB14" s="5"/>
      <c r="AC14" s="5"/>
      <c r="AD14" s="5"/>
      <c r="AE14" s="5"/>
      <c r="AF14" s="5"/>
      <c r="AG14" s="5"/>
    </row>
    <row r="15" spans="1:33">
      <c r="B15" s="2544" t="s">
        <v>124</v>
      </c>
      <c r="C15" s="2068" t="s">
        <v>125</v>
      </c>
      <c r="D15" s="2069"/>
      <c r="E15" s="2545"/>
      <c r="F15" s="31"/>
      <c r="G15" s="31"/>
      <c r="H15" s="31"/>
      <c r="I15" s="31"/>
      <c r="J15" s="31"/>
      <c r="K15" s="31"/>
      <c r="L15" s="31"/>
      <c r="M15" s="68"/>
      <c r="N15" s="107"/>
      <c r="O15" s="2090" t="s">
        <v>49</v>
      </c>
      <c r="P15" s="2090"/>
      <c r="Q15" s="2090"/>
      <c r="R15" s="2091">
        <v>9000000</v>
      </c>
      <c r="S15" s="113"/>
      <c r="T15" s="108"/>
      <c r="U15" s="108"/>
      <c r="V15" s="108"/>
      <c r="W15" s="108"/>
      <c r="X15" s="108"/>
      <c r="Y15" s="108"/>
      <c r="Z15" s="108"/>
      <c r="AA15" s="108"/>
      <c r="AB15" s="108"/>
      <c r="AC15" s="108"/>
      <c r="AD15" s="108"/>
      <c r="AE15" s="108"/>
      <c r="AF15" s="108"/>
      <c r="AG15" s="108"/>
    </row>
    <row r="16" spans="1:33">
      <c r="B16" s="2542" t="s">
        <v>124</v>
      </c>
      <c r="C16" s="1794" t="s">
        <v>127</v>
      </c>
      <c r="D16" s="1793"/>
      <c r="E16" s="2543"/>
      <c r="F16" s="31"/>
      <c r="G16" s="31"/>
      <c r="H16" s="31"/>
      <c r="I16" s="31"/>
      <c r="J16" s="31"/>
      <c r="K16" s="31"/>
      <c r="L16" s="31"/>
      <c r="M16" s="68"/>
      <c r="N16" s="107"/>
      <c r="O16" s="2090" t="s">
        <v>128</v>
      </c>
      <c r="P16" s="2090"/>
      <c r="Q16" s="2090"/>
      <c r="R16" s="2091">
        <v>40000</v>
      </c>
      <c r="S16" s="113"/>
      <c r="T16" s="108"/>
      <c r="U16" s="108"/>
      <c r="V16" s="108"/>
      <c r="W16" s="108"/>
      <c r="X16" s="108"/>
      <c r="Y16" s="108"/>
      <c r="Z16" s="108"/>
      <c r="AA16" s="108"/>
      <c r="AB16" s="108"/>
      <c r="AC16" s="108"/>
      <c r="AD16" s="108"/>
      <c r="AE16" s="108"/>
      <c r="AF16" s="108"/>
      <c r="AG16" s="108"/>
    </row>
    <row r="17" spans="2:33">
      <c r="B17" s="2542" t="s">
        <v>130</v>
      </c>
      <c r="C17" s="1794" t="s">
        <v>131</v>
      </c>
      <c r="D17" s="1793"/>
      <c r="E17" s="2543"/>
      <c r="F17" s="31"/>
      <c r="G17" s="31"/>
      <c r="H17" s="31"/>
      <c r="I17" s="31"/>
      <c r="J17" s="31"/>
      <c r="K17" s="31"/>
      <c r="L17" s="31"/>
      <c r="M17" s="68"/>
      <c r="N17" s="107"/>
      <c r="O17" s="2090" t="s">
        <v>132</v>
      </c>
      <c r="P17" s="2090"/>
      <c r="Q17" s="2090"/>
      <c r="R17" s="2091">
        <v>300000</v>
      </c>
      <c r="S17" s="113"/>
      <c r="T17" s="108"/>
      <c r="U17" s="108"/>
      <c r="V17" s="108"/>
      <c r="W17" s="108"/>
      <c r="X17" s="108"/>
      <c r="Y17" s="108"/>
      <c r="Z17" s="108"/>
      <c r="AA17" s="108"/>
      <c r="AB17" s="108"/>
      <c r="AC17" s="108"/>
      <c r="AD17" s="108"/>
      <c r="AE17" s="108"/>
      <c r="AF17" s="108"/>
      <c r="AG17" s="108"/>
    </row>
    <row r="18" spans="2:33">
      <c r="B18" s="2542" t="s">
        <v>134</v>
      </c>
      <c r="C18" s="1794" t="s">
        <v>135</v>
      </c>
      <c r="D18" s="1793"/>
      <c r="E18" s="2543"/>
      <c r="F18" s="31"/>
      <c r="G18" s="31"/>
      <c r="H18" s="31"/>
      <c r="I18" s="31"/>
      <c r="J18" s="31"/>
      <c r="K18" s="31"/>
      <c r="L18" s="31"/>
      <c r="M18" s="68"/>
      <c r="N18" s="107"/>
      <c r="O18" s="2090" t="s">
        <v>136</v>
      </c>
      <c r="P18" s="2090"/>
      <c r="Q18" s="2090"/>
      <c r="R18" s="2091">
        <f>+R15*0.09</f>
        <v>810000</v>
      </c>
      <c r="S18" s="113"/>
      <c r="T18" s="108"/>
      <c r="U18" s="108"/>
      <c r="V18" s="108"/>
      <c r="W18" s="108"/>
      <c r="X18" s="108"/>
      <c r="Y18" s="108"/>
      <c r="Z18" s="108"/>
      <c r="AA18" s="108"/>
      <c r="AB18" s="108"/>
      <c r="AC18" s="108"/>
      <c r="AD18" s="108"/>
      <c r="AE18" s="108"/>
      <c r="AF18" s="108"/>
      <c r="AG18" s="108"/>
    </row>
    <row r="19" spans="2:33">
      <c r="B19" s="2544" t="s">
        <v>134</v>
      </c>
      <c r="C19" s="2068" t="s">
        <v>137</v>
      </c>
      <c r="D19" s="2069"/>
      <c r="E19" s="2545"/>
      <c r="F19" s="31"/>
      <c r="G19" s="31"/>
      <c r="H19" s="31"/>
      <c r="I19" s="31"/>
      <c r="J19" s="31"/>
      <c r="K19" s="31"/>
      <c r="L19" s="31"/>
      <c r="M19" s="68"/>
      <c r="N19" s="107"/>
      <c r="O19" s="2090" t="s">
        <v>138</v>
      </c>
      <c r="P19" s="2090"/>
      <c r="Q19" s="2090"/>
      <c r="R19" s="2091">
        <v>800000</v>
      </c>
      <c r="S19" s="113"/>
      <c r="T19" s="108"/>
      <c r="U19" s="108"/>
      <c r="V19" s="108"/>
      <c r="W19" s="108"/>
      <c r="X19" s="108"/>
      <c r="Y19" s="108"/>
      <c r="Z19" s="108"/>
      <c r="AA19" s="108"/>
      <c r="AB19" s="108"/>
      <c r="AC19" s="108"/>
      <c r="AD19" s="108"/>
      <c r="AE19" s="108"/>
      <c r="AF19" s="108"/>
      <c r="AG19" s="108"/>
    </row>
    <row r="20" spans="2:33" ht="15.75" thickBot="1">
      <c r="B20" s="2546" t="s">
        <v>134</v>
      </c>
      <c r="C20" s="2547" t="s">
        <v>139</v>
      </c>
      <c r="D20" s="2548"/>
      <c r="E20" s="2549"/>
      <c r="F20" s="31"/>
      <c r="G20" s="31"/>
      <c r="H20" s="31"/>
      <c r="I20" s="31"/>
      <c r="J20" s="31"/>
      <c r="K20" s="31"/>
      <c r="L20" s="31"/>
      <c r="M20" s="68"/>
      <c r="N20" s="107"/>
      <c r="O20" s="2090" t="s">
        <v>98</v>
      </c>
      <c r="P20" s="2090"/>
      <c r="Q20" s="2090"/>
      <c r="R20" s="2091">
        <v>500000</v>
      </c>
      <c r="S20" s="113"/>
      <c r="T20" s="108"/>
      <c r="U20" s="108"/>
      <c r="V20" s="108"/>
      <c r="W20" s="108"/>
      <c r="X20" s="108"/>
      <c r="Y20" s="108"/>
      <c r="Z20" s="108"/>
      <c r="AA20" s="108"/>
      <c r="AB20" s="108"/>
      <c r="AC20" s="108"/>
      <c r="AD20" s="108"/>
      <c r="AE20" s="108"/>
      <c r="AF20" s="108"/>
      <c r="AG20" s="108"/>
    </row>
    <row r="21" spans="2:33" ht="15.75" customHeight="1" thickBot="1">
      <c r="B21" s="110"/>
      <c r="C21" s="110"/>
      <c r="D21" s="110"/>
      <c r="E21" s="110"/>
      <c r="F21" s="67"/>
      <c r="G21" s="31"/>
      <c r="H21" s="31"/>
      <c r="I21" s="31"/>
      <c r="J21" s="31"/>
      <c r="K21" s="31"/>
      <c r="L21" s="31"/>
      <c r="M21" s="68"/>
      <c r="N21" s="107"/>
      <c r="O21" s="2090" t="s">
        <v>100</v>
      </c>
      <c r="P21" s="2090"/>
      <c r="Q21" s="2090"/>
      <c r="R21" s="2091">
        <v>100000</v>
      </c>
      <c r="S21" s="113"/>
      <c r="T21" s="108"/>
      <c r="U21" s="108"/>
      <c r="V21" s="108"/>
      <c r="W21" s="108"/>
      <c r="X21" s="108"/>
      <c r="Y21" s="108"/>
      <c r="Z21" s="108"/>
      <c r="AA21" s="108"/>
      <c r="AB21" s="108"/>
      <c r="AC21" s="108"/>
      <c r="AD21" s="108"/>
      <c r="AE21" s="108"/>
      <c r="AF21" s="108"/>
      <c r="AG21" s="108"/>
    </row>
    <row r="22" spans="2:33" ht="15.75" customHeight="1">
      <c r="B22" s="110"/>
      <c r="C22" s="110"/>
      <c r="D22" s="110"/>
      <c r="E22" s="110"/>
      <c r="F22" s="67"/>
      <c r="G22" s="31"/>
      <c r="H22" s="31"/>
      <c r="I22" s="31"/>
      <c r="J22" s="31"/>
      <c r="K22" s="31"/>
      <c r="L22" s="31"/>
      <c r="M22" s="68"/>
      <c r="N22" s="107"/>
      <c r="O22" s="108"/>
      <c r="P22" s="108"/>
      <c r="Q22" s="108"/>
      <c r="R22" s="114">
        <f>SUM(R15:R21)</f>
        <v>11550000</v>
      </c>
      <c r="S22" s="113"/>
      <c r="T22" s="115">
        <v>10</v>
      </c>
      <c r="U22" s="108"/>
      <c r="V22" s="108"/>
      <c r="W22" s="108"/>
      <c r="X22" s="108"/>
      <c r="Y22" s="108"/>
      <c r="Z22" s="108"/>
      <c r="AA22" s="108"/>
      <c r="AB22" s="108"/>
      <c r="AC22" s="108"/>
      <c r="AD22" s="108"/>
      <c r="AE22" s="108"/>
      <c r="AF22" s="108"/>
      <c r="AG22" s="108"/>
    </row>
    <row r="23" spans="2:33" ht="15.75" customHeight="1">
      <c r="B23" s="110"/>
      <c r="C23" s="110"/>
      <c r="D23" s="110"/>
      <c r="E23" s="110"/>
      <c r="F23" s="69"/>
      <c r="G23" s="70"/>
      <c r="H23" s="70"/>
      <c r="I23" s="70"/>
      <c r="J23" s="70"/>
      <c r="K23" s="70"/>
      <c r="L23" s="70"/>
      <c r="M23" s="71"/>
      <c r="N23" s="107"/>
      <c r="O23" s="108"/>
      <c r="P23" s="108"/>
      <c r="Q23" s="108"/>
      <c r="R23" s="108"/>
      <c r="S23" s="113"/>
      <c r="T23" s="108"/>
      <c r="U23" s="108"/>
      <c r="V23" s="108"/>
      <c r="W23" s="108"/>
      <c r="X23" s="108"/>
      <c r="Y23" s="108"/>
      <c r="Z23" s="108"/>
      <c r="AA23" s="108"/>
      <c r="AB23" s="108"/>
      <c r="AC23" s="108"/>
      <c r="AD23" s="108"/>
      <c r="AE23" s="108"/>
      <c r="AF23" s="108"/>
      <c r="AG23" s="108"/>
    </row>
    <row r="24" spans="2:33" ht="15.75" customHeight="1">
      <c r="B24" s="110"/>
      <c r="C24" s="110"/>
      <c r="D24" s="110"/>
      <c r="E24" s="110"/>
      <c r="F24" s="69"/>
      <c r="G24" s="70"/>
      <c r="H24" s="70"/>
      <c r="I24" s="70"/>
      <c r="J24" s="70"/>
      <c r="K24" s="70"/>
      <c r="L24" s="70"/>
      <c r="M24" s="71"/>
      <c r="N24" s="105" t="s">
        <v>140</v>
      </c>
      <c r="O24" s="5"/>
      <c r="P24" s="5"/>
      <c r="Q24" s="5"/>
      <c r="R24" s="5"/>
      <c r="S24" s="5"/>
      <c r="T24" s="5"/>
      <c r="U24" s="5"/>
      <c r="V24" s="5"/>
      <c r="W24" s="5"/>
      <c r="X24" s="5"/>
      <c r="Y24" s="5"/>
      <c r="Z24" s="5"/>
      <c r="AA24" s="5"/>
      <c r="AB24" s="5"/>
      <c r="AC24" s="5"/>
      <c r="AD24" s="5"/>
      <c r="AE24" s="5"/>
      <c r="AF24" s="5"/>
      <c r="AG24" s="5"/>
    </row>
    <row r="25" spans="2:33" ht="15.75" customHeight="1">
      <c r="B25" s="110"/>
      <c r="C25" s="110"/>
      <c r="D25" s="110"/>
      <c r="E25" s="110"/>
      <c r="F25" s="69"/>
      <c r="G25" s="70"/>
      <c r="H25" s="70"/>
      <c r="I25" s="70"/>
      <c r="J25" s="70"/>
      <c r="K25" s="70"/>
      <c r="L25" s="70"/>
      <c r="M25" s="71"/>
      <c r="N25" s="107"/>
      <c r="O25" s="2090" t="s">
        <v>141</v>
      </c>
      <c r="P25" s="2090"/>
      <c r="Q25" s="2090"/>
      <c r="R25" s="2091">
        <v>1000000</v>
      </c>
      <c r="S25" s="108"/>
      <c r="T25" s="111"/>
      <c r="U25" s="108"/>
      <c r="V25" s="108"/>
      <c r="W25" s="108"/>
      <c r="X25" s="108"/>
      <c r="Y25" s="108"/>
      <c r="Z25" s="108"/>
      <c r="AA25" s="108"/>
      <c r="AB25" s="108"/>
      <c r="AC25" s="108"/>
      <c r="AD25" s="108"/>
      <c r="AE25" s="108"/>
      <c r="AF25" s="108"/>
      <c r="AG25" s="108"/>
    </row>
    <row r="26" spans="2:33" ht="15.75" customHeight="1">
      <c r="B26" s="110"/>
      <c r="C26" s="110"/>
      <c r="D26" s="110"/>
      <c r="E26" s="110"/>
      <c r="F26" s="69"/>
      <c r="G26" s="70"/>
      <c r="H26" s="70"/>
      <c r="I26" s="70"/>
      <c r="J26" s="70"/>
      <c r="K26" s="70"/>
      <c r="L26" s="70"/>
      <c r="M26" s="71"/>
      <c r="N26" s="107"/>
      <c r="O26" s="2090" t="s">
        <v>142</v>
      </c>
      <c r="P26" s="2090"/>
      <c r="Q26" s="2090"/>
      <c r="R26" s="2091">
        <v>1000000</v>
      </c>
      <c r="S26" s="108"/>
      <c r="T26" s="111"/>
      <c r="U26" s="108"/>
      <c r="V26" s="108"/>
      <c r="W26" s="108"/>
      <c r="X26" s="108"/>
      <c r="Y26" s="108"/>
      <c r="Z26" s="108"/>
      <c r="AA26" s="108"/>
      <c r="AB26" s="108"/>
      <c r="AC26" s="108"/>
      <c r="AD26" s="108"/>
      <c r="AE26" s="108"/>
      <c r="AF26" s="108"/>
      <c r="AG26" s="108"/>
    </row>
    <row r="27" spans="2:33" ht="15.75" customHeight="1">
      <c r="B27" s="110"/>
      <c r="C27" s="110"/>
      <c r="D27" s="110"/>
      <c r="E27" s="110"/>
      <c r="F27" s="69"/>
      <c r="G27" s="70"/>
      <c r="H27" s="70"/>
      <c r="I27" s="70"/>
      <c r="J27" s="70"/>
      <c r="K27" s="70"/>
      <c r="L27" s="70"/>
      <c r="M27" s="71"/>
      <c r="N27" s="107"/>
      <c r="O27" s="2090" t="s">
        <v>143</v>
      </c>
      <c r="P27" s="2090"/>
      <c r="Q27" s="2090"/>
      <c r="R27" s="2091">
        <v>300000</v>
      </c>
      <c r="S27" s="108"/>
      <c r="T27" s="111"/>
      <c r="U27" s="108"/>
      <c r="V27" s="108"/>
      <c r="W27" s="108"/>
      <c r="X27" s="108"/>
      <c r="Y27" s="108"/>
      <c r="Z27" s="108"/>
      <c r="AA27" s="108"/>
      <c r="AB27" s="108"/>
      <c r="AC27" s="108"/>
      <c r="AD27" s="108"/>
      <c r="AE27" s="108"/>
      <c r="AF27" s="108"/>
      <c r="AG27" s="108"/>
    </row>
    <row r="28" spans="2:33" ht="15.75" customHeight="1">
      <c r="B28" s="110"/>
      <c r="C28" s="110"/>
      <c r="D28" s="110"/>
      <c r="E28" s="110"/>
      <c r="F28" s="69"/>
      <c r="G28" s="70"/>
      <c r="H28" s="70"/>
      <c r="I28" s="70"/>
      <c r="J28" s="70"/>
      <c r="K28" s="70"/>
      <c r="L28" s="70"/>
      <c r="M28" s="71"/>
      <c r="N28" s="107"/>
      <c r="O28" s="2090" t="s">
        <v>136</v>
      </c>
      <c r="P28" s="2090"/>
      <c r="Q28" s="2090"/>
      <c r="R28" s="2091">
        <f>+R25*0.09</f>
        <v>90000</v>
      </c>
      <c r="S28" s="108"/>
      <c r="T28" s="108"/>
      <c r="U28" s="108"/>
      <c r="V28" s="108"/>
      <c r="W28" s="108"/>
      <c r="X28" s="108"/>
      <c r="Y28" s="108"/>
      <c r="Z28" s="108"/>
      <c r="AA28" s="108"/>
      <c r="AB28" s="108"/>
      <c r="AC28" s="108"/>
      <c r="AD28" s="108"/>
      <c r="AE28" s="108"/>
      <c r="AF28" s="108"/>
      <c r="AG28" s="108"/>
    </row>
    <row r="29" spans="2:33" ht="15.75" customHeight="1">
      <c r="B29" s="110"/>
      <c r="C29" s="110"/>
      <c r="D29" s="110"/>
      <c r="E29" s="110"/>
      <c r="F29" s="69"/>
      <c r="G29" s="70"/>
      <c r="H29" s="70"/>
      <c r="I29" s="70"/>
      <c r="J29" s="70"/>
      <c r="K29" s="70"/>
      <c r="L29" s="70"/>
      <c r="M29" s="71"/>
      <c r="N29" s="107"/>
      <c r="O29" s="108"/>
      <c r="P29" s="108"/>
      <c r="Q29" s="108"/>
      <c r="R29" s="113"/>
      <c r="S29" s="108"/>
      <c r="T29" s="108"/>
      <c r="U29" s="108"/>
      <c r="V29" s="108"/>
      <c r="W29" s="108"/>
      <c r="X29" s="108"/>
      <c r="Y29" s="108"/>
      <c r="Z29" s="108"/>
      <c r="AA29" s="108"/>
      <c r="AB29" s="108"/>
      <c r="AC29" s="108"/>
      <c r="AD29" s="108"/>
      <c r="AE29" s="108"/>
      <c r="AF29" s="108"/>
      <c r="AG29" s="108"/>
    </row>
    <row r="30" spans="2:33" ht="15.75" customHeight="1">
      <c r="B30" s="110"/>
      <c r="C30" s="110"/>
      <c r="D30" s="110"/>
      <c r="E30" s="110"/>
      <c r="F30" s="69"/>
      <c r="G30" s="70"/>
      <c r="H30" s="70"/>
      <c r="I30" s="70"/>
      <c r="J30" s="70"/>
      <c r="K30" s="70"/>
      <c r="L30" s="70"/>
      <c r="M30" s="71"/>
      <c r="N30" s="107"/>
      <c r="O30" s="108"/>
      <c r="P30" s="108"/>
      <c r="Q30" s="108"/>
      <c r="R30" s="114">
        <f>SUM(R25:R29)</f>
        <v>2390000</v>
      </c>
      <c r="S30" s="108"/>
      <c r="T30" s="115">
        <v>3</v>
      </c>
      <c r="U30" s="108"/>
      <c r="V30" s="108"/>
      <c r="W30" s="108"/>
      <c r="X30" s="108"/>
      <c r="Y30" s="108"/>
      <c r="Z30" s="108"/>
      <c r="AA30" s="108"/>
      <c r="AB30" s="108"/>
      <c r="AC30" s="108"/>
      <c r="AD30" s="108"/>
      <c r="AE30" s="108"/>
      <c r="AF30" s="108"/>
      <c r="AG30" s="108"/>
    </row>
    <row r="31" spans="2:33" ht="15.75" customHeight="1">
      <c r="B31" s="110"/>
      <c r="C31" s="110"/>
      <c r="D31" s="110"/>
      <c r="E31" s="110"/>
      <c r="F31" s="69"/>
      <c r="G31" s="70"/>
      <c r="H31" s="70"/>
      <c r="I31" s="70"/>
      <c r="J31" s="70"/>
      <c r="K31" s="70"/>
      <c r="L31" s="70"/>
      <c r="M31" s="71"/>
      <c r="N31" s="107"/>
      <c r="O31" s="108"/>
      <c r="P31" s="108"/>
      <c r="Q31" s="108"/>
      <c r="R31" s="113"/>
      <c r="S31" s="108"/>
      <c r="T31" s="108"/>
      <c r="U31" s="108"/>
      <c r="V31" s="108"/>
      <c r="W31" s="108"/>
      <c r="X31" s="108"/>
      <c r="Y31" s="108"/>
      <c r="Z31" s="108"/>
      <c r="AA31" s="108"/>
      <c r="AB31" s="108"/>
      <c r="AC31" s="108"/>
      <c r="AD31" s="108"/>
      <c r="AE31" s="108"/>
      <c r="AF31" s="108"/>
      <c r="AG31" s="108"/>
    </row>
    <row r="32" spans="2:33" ht="15.75" customHeight="1">
      <c r="B32" s="110"/>
      <c r="C32" s="110"/>
      <c r="D32" s="110"/>
      <c r="E32" s="110"/>
      <c r="F32" s="69"/>
      <c r="G32" s="70"/>
      <c r="H32" s="70"/>
      <c r="I32" s="70"/>
      <c r="J32" s="70"/>
      <c r="K32" s="70"/>
      <c r="L32" s="70"/>
      <c r="M32" s="71"/>
      <c r="N32" s="105" t="s">
        <v>144</v>
      </c>
      <c r="O32" s="5"/>
      <c r="P32" s="5"/>
      <c r="Q32" s="5"/>
      <c r="R32" s="5"/>
      <c r="S32" s="5"/>
      <c r="T32" s="5"/>
      <c r="U32" s="5"/>
      <c r="V32" s="5"/>
      <c r="W32" s="5"/>
      <c r="X32" s="5"/>
      <c r="Y32" s="5"/>
      <c r="Z32" s="5"/>
      <c r="AA32" s="5"/>
      <c r="AB32" s="5"/>
      <c r="AC32" s="5"/>
      <c r="AD32" s="5"/>
      <c r="AE32" s="5"/>
      <c r="AF32" s="5"/>
      <c r="AG32" s="5"/>
    </row>
    <row r="33" spans="2:33" ht="15.75" customHeight="1">
      <c r="B33" s="110"/>
      <c r="C33" s="110"/>
      <c r="D33" s="110"/>
      <c r="E33" s="110"/>
      <c r="F33" s="69"/>
      <c r="G33" s="70"/>
      <c r="H33" s="70"/>
      <c r="I33" s="70"/>
      <c r="J33" s="70"/>
      <c r="K33" s="70"/>
      <c r="L33" s="70"/>
      <c r="M33" s="71"/>
      <c r="N33" s="107"/>
      <c r="O33" s="2090" t="s">
        <v>145</v>
      </c>
      <c r="P33" s="2090"/>
      <c r="Q33" s="2090"/>
      <c r="R33" s="2091">
        <v>500000</v>
      </c>
      <c r="S33" s="108"/>
      <c r="T33" s="108"/>
      <c r="U33" s="108"/>
      <c r="V33" s="108"/>
      <c r="W33" s="108"/>
      <c r="X33" s="108"/>
      <c r="Y33" s="108"/>
      <c r="Z33" s="108"/>
      <c r="AA33" s="108"/>
      <c r="AB33" s="108"/>
      <c r="AC33" s="108"/>
      <c r="AD33" s="108"/>
      <c r="AE33" s="108"/>
      <c r="AF33" s="108"/>
      <c r="AG33" s="108"/>
    </row>
    <row r="34" spans="2:33" ht="15.75" customHeight="1">
      <c r="B34" s="110"/>
      <c r="C34" s="110"/>
      <c r="D34" s="110"/>
      <c r="E34" s="110"/>
      <c r="F34" s="69"/>
      <c r="G34" s="70"/>
      <c r="H34" s="70"/>
      <c r="I34" s="70"/>
      <c r="J34" s="70"/>
      <c r="K34" s="70"/>
      <c r="L34" s="70"/>
      <c r="M34" s="71"/>
      <c r="N34" s="107"/>
      <c r="O34" s="2090" t="s">
        <v>143</v>
      </c>
      <c r="P34" s="2090"/>
      <c r="Q34" s="2090"/>
      <c r="R34" s="2091">
        <v>300000</v>
      </c>
      <c r="S34" s="108"/>
      <c r="T34" s="108"/>
      <c r="U34" s="108"/>
      <c r="V34" s="108"/>
      <c r="W34" s="108"/>
      <c r="X34" s="108"/>
      <c r="Y34" s="108"/>
      <c r="Z34" s="108"/>
      <c r="AA34" s="108"/>
      <c r="AB34" s="108"/>
      <c r="AC34" s="108"/>
      <c r="AD34" s="108"/>
      <c r="AE34" s="108"/>
      <c r="AF34" s="108"/>
      <c r="AG34" s="108"/>
    </row>
    <row r="35" spans="2:33" ht="15.75" customHeight="1">
      <c r="B35" s="110"/>
      <c r="C35" s="110"/>
      <c r="D35" s="110"/>
      <c r="E35" s="110"/>
      <c r="F35" s="69"/>
      <c r="G35" s="70"/>
      <c r="H35" s="70"/>
      <c r="I35" s="70"/>
      <c r="J35" s="70"/>
      <c r="K35" s="70"/>
      <c r="L35" s="70"/>
      <c r="M35" s="71"/>
      <c r="N35" s="107"/>
      <c r="O35" s="2090" t="s">
        <v>136</v>
      </c>
      <c r="P35" s="2090"/>
      <c r="Q35" s="2090"/>
      <c r="R35" s="2091">
        <f>+R33*0.09</f>
        <v>45000</v>
      </c>
      <c r="S35" s="108"/>
      <c r="T35" s="108"/>
      <c r="U35" s="108"/>
      <c r="V35" s="108"/>
      <c r="W35" s="108"/>
      <c r="X35" s="108"/>
      <c r="Y35" s="108"/>
      <c r="Z35" s="108"/>
      <c r="AA35" s="108"/>
      <c r="AB35" s="108"/>
      <c r="AC35" s="108"/>
      <c r="AD35" s="108"/>
      <c r="AE35" s="108"/>
      <c r="AF35" s="108"/>
      <c r="AG35" s="108"/>
    </row>
    <row r="36" spans="2:33" ht="15.75" customHeight="1">
      <c r="B36" s="110"/>
      <c r="C36" s="110"/>
      <c r="D36" s="110"/>
      <c r="E36" s="110"/>
      <c r="F36" s="69"/>
      <c r="G36" s="70"/>
      <c r="H36" s="70"/>
      <c r="I36" s="70"/>
      <c r="J36" s="70"/>
      <c r="K36" s="70"/>
      <c r="L36" s="70"/>
      <c r="M36" s="71"/>
      <c r="N36" s="107"/>
      <c r="O36" s="108"/>
      <c r="P36" s="108"/>
      <c r="Q36" s="108"/>
      <c r="R36" s="113"/>
      <c r="S36" s="108"/>
      <c r="T36" s="108"/>
      <c r="U36" s="108"/>
      <c r="V36" s="108"/>
      <c r="W36" s="108"/>
      <c r="X36" s="108"/>
      <c r="Y36" s="108"/>
      <c r="Z36" s="108"/>
      <c r="AA36" s="108"/>
      <c r="AB36" s="108"/>
      <c r="AC36" s="108"/>
      <c r="AD36" s="108"/>
      <c r="AE36" s="108"/>
      <c r="AF36" s="108"/>
      <c r="AG36" s="108"/>
    </row>
    <row r="37" spans="2:33" ht="15.75" customHeight="1">
      <c r="B37" s="110"/>
      <c r="C37" s="110"/>
      <c r="D37" s="110"/>
      <c r="E37" s="110"/>
      <c r="F37" s="69"/>
      <c r="G37" s="70"/>
      <c r="H37" s="70"/>
      <c r="I37" s="70"/>
      <c r="J37" s="70"/>
      <c r="K37" s="70"/>
      <c r="L37" s="70"/>
      <c r="M37" s="71"/>
      <c r="N37" s="107"/>
      <c r="O37" s="108"/>
      <c r="P37" s="108"/>
      <c r="Q37" s="108"/>
      <c r="R37" s="114">
        <f>SUM(R32:R36)</f>
        <v>845000</v>
      </c>
      <c r="S37" s="108"/>
      <c r="T37" s="115">
        <v>4</v>
      </c>
      <c r="U37" s="108"/>
      <c r="V37" s="108"/>
      <c r="W37" s="108"/>
      <c r="X37" s="108"/>
      <c r="Y37" s="108"/>
      <c r="Z37" s="108"/>
      <c r="AA37" s="108"/>
      <c r="AB37" s="108"/>
      <c r="AC37" s="108"/>
      <c r="AD37" s="108"/>
      <c r="AE37" s="108"/>
      <c r="AF37" s="108"/>
      <c r="AG37" s="108"/>
    </row>
    <row r="38" spans="2:33" ht="15.75" customHeight="1">
      <c r="B38" s="110"/>
      <c r="C38" s="110"/>
      <c r="D38" s="110"/>
      <c r="E38" s="110"/>
      <c r="F38" s="69"/>
      <c r="G38" s="70"/>
      <c r="H38" s="70"/>
      <c r="I38" s="70"/>
      <c r="J38" s="70"/>
      <c r="K38" s="70"/>
      <c r="L38" s="70"/>
      <c r="M38" s="71"/>
      <c r="N38" s="107"/>
      <c r="O38" s="108"/>
      <c r="P38" s="108"/>
      <c r="Q38" s="108"/>
      <c r="R38" s="108"/>
      <c r="S38" s="108"/>
      <c r="T38" s="108"/>
      <c r="U38" s="108"/>
      <c r="V38" s="108"/>
      <c r="W38" s="108"/>
      <c r="X38" s="108"/>
      <c r="Y38" s="108"/>
      <c r="Z38" s="108"/>
      <c r="AA38" s="108"/>
      <c r="AB38" s="108"/>
      <c r="AC38" s="108"/>
      <c r="AD38" s="108"/>
      <c r="AE38" s="108"/>
      <c r="AF38" s="108"/>
      <c r="AG38" s="108"/>
    </row>
    <row r="39" spans="2:33" ht="15.75" customHeight="1">
      <c r="B39" s="110"/>
      <c r="C39" s="110"/>
      <c r="D39" s="110"/>
      <c r="E39" s="110"/>
      <c r="F39" s="69"/>
      <c r="G39" s="70"/>
      <c r="H39" s="70"/>
      <c r="I39" s="70"/>
      <c r="J39" s="70"/>
      <c r="K39" s="70"/>
      <c r="L39" s="70"/>
      <c r="M39" s="71"/>
      <c r="N39" s="105" t="s">
        <v>146</v>
      </c>
      <c r="O39" s="5"/>
      <c r="P39" s="5"/>
      <c r="Q39" s="5"/>
      <c r="R39" s="5"/>
      <c r="S39" s="5"/>
      <c r="T39" s="5"/>
      <c r="U39" s="5"/>
      <c r="V39" s="5"/>
      <c r="W39" s="5"/>
      <c r="X39" s="5"/>
      <c r="Y39" s="5"/>
      <c r="Z39" s="5"/>
      <c r="AA39" s="5"/>
      <c r="AB39" s="5"/>
      <c r="AC39" s="5"/>
      <c r="AD39" s="5"/>
      <c r="AE39" s="5"/>
      <c r="AF39" s="5"/>
      <c r="AG39" s="5"/>
    </row>
    <row r="40" spans="2:33" ht="15.75" customHeight="1">
      <c r="B40" s="110"/>
      <c r="C40" s="110"/>
      <c r="D40" s="110"/>
      <c r="E40" s="110"/>
      <c r="F40" s="69"/>
      <c r="G40" s="70"/>
      <c r="H40" s="70"/>
      <c r="I40" s="70"/>
      <c r="J40" s="70"/>
      <c r="K40" s="70"/>
      <c r="L40" s="70"/>
      <c r="M40" s="71"/>
      <c r="N40" s="107"/>
      <c r="O40" s="2090" t="s">
        <v>147</v>
      </c>
      <c r="P40" s="2090"/>
      <c r="Q40" s="2090"/>
      <c r="R40" s="2091">
        <v>500000</v>
      </c>
      <c r="S40" s="108"/>
      <c r="T40" s="108"/>
      <c r="U40" s="108"/>
      <c r="V40" s="108"/>
      <c r="W40" s="108"/>
      <c r="X40" s="108"/>
      <c r="Y40" s="108"/>
      <c r="Z40" s="108"/>
      <c r="AA40" s="108"/>
      <c r="AB40" s="108"/>
      <c r="AC40" s="108"/>
      <c r="AD40" s="108"/>
      <c r="AE40" s="108"/>
      <c r="AF40" s="108"/>
      <c r="AG40" s="108"/>
    </row>
    <row r="41" spans="2:33" ht="15.75" customHeight="1">
      <c r="B41" s="110"/>
      <c r="C41" s="110"/>
      <c r="D41" s="110"/>
      <c r="E41" s="110"/>
      <c r="F41" s="69"/>
      <c r="G41" s="70"/>
      <c r="H41" s="70"/>
      <c r="I41" s="70"/>
      <c r="J41" s="70"/>
      <c r="K41" s="70"/>
      <c r="L41" s="70"/>
      <c r="M41" s="71"/>
      <c r="N41" s="107"/>
      <c r="O41" s="2090" t="s">
        <v>143</v>
      </c>
      <c r="P41" s="2090"/>
      <c r="Q41" s="2090"/>
      <c r="R41" s="2091">
        <v>300000</v>
      </c>
      <c r="S41" s="108"/>
      <c r="T41" s="108"/>
      <c r="U41" s="108"/>
      <c r="V41" s="108"/>
      <c r="W41" s="108"/>
      <c r="X41" s="108"/>
      <c r="Y41" s="108"/>
      <c r="Z41" s="108"/>
      <c r="AA41" s="108"/>
      <c r="AB41" s="108"/>
      <c r="AC41" s="108"/>
      <c r="AD41" s="108"/>
      <c r="AE41" s="108"/>
      <c r="AF41" s="108"/>
      <c r="AG41" s="108"/>
    </row>
    <row r="42" spans="2:33" ht="15.75" customHeight="1">
      <c r="B42" s="110"/>
      <c r="C42" s="110"/>
      <c r="D42" s="110"/>
      <c r="E42" s="110"/>
      <c r="F42" s="69"/>
      <c r="G42" s="70"/>
      <c r="H42" s="70"/>
      <c r="I42" s="70"/>
      <c r="J42" s="70"/>
      <c r="K42" s="70"/>
      <c r="L42" s="70"/>
      <c r="M42" s="71"/>
      <c r="N42" s="107"/>
      <c r="O42" s="2090" t="s">
        <v>136</v>
      </c>
      <c r="P42" s="2090"/>
      <c r="Q42" s="2090"/>
      <c r="R42" s="2091">
        <f>+R40*0.09</f>
        <v>45000</v>
      </c>
      <c r="S42" s="108"/>
      <c r="T42" s="108"/>
      <c r="U42" s="108"/>
      <c r="V42" s="108"/>
      <c r="W42" s="108"/>
      <c r="X42" s="108"/>
      <c r="Y42" s="108"/>
      <c r="Z42" s="108"/>
      <c r="AA42" s="108"/>
      <c r="AB42" s="108"/>
      <c r="AC42" s="108"/>
      <c r="AD42" s="108"/>
      <c r="AE42" s="108"/>
      <c r="AF42" s="108"/>
      <c r="AG42" s="108"/>
    </row>
    <row r="43" spans="2:33" ht="15.75" customHeight="1">
      <c r="B43" s="110"/>
      <c r="C43" s="110"/>
      <c r="D43" s="110"/>
      <c r="E43" s="110"/>
      <c r="F43" s="69"/>
      <c r="G43" s="70"/>
      <c r="H43" s="70"/>
      <c r="I43" s="70"/>
      <c r="J43" s="70"/>
      <c r="K43" s="70"/>
      <c r="L43" s="70"/>
      <c r="M43" s="71"/>
      <c r="N43" s="107"/>
      <c r="O43" s="108"/>
      <c r="P43" s="108"/>
      <c r="Q43" s="108"/>
      <c r="R43" s="113"/>
      <c r="S43" s="108"/>
      <c r="T43" s="108"/>
      <c r="U43" s="108"/>
      <c r="V43" s="108"/>
      <c r="W43" s="108"/>
      <c r="X43" s="108"/>
      <c r="Y43" s="108"/>
      <c r="Z43" s="108"/>
      <c r="AA43" s="108"/>
      <c r="AB43" s="108"/>
      <c r="AC43" s="108"/>
      <c r="AD43" s="108"/>
      <c r="AE43" s="108"/>
      <c r="AF43" s="108"/>
      <c r="AG43" s="108"/>
    </row>
    <row r="44" spans="2:33" ht="15.75" customHeight="1">
      <c r="B44" s="110"/>
      <c r="C44" s="110"/>
      <c r="D44" s="110"/>
      <c r="E44" s="110"/>
      <c r="F44" s="69"/>
      <c r="G44" s="70"/>
      <c r="H44" s="70"/>
      <c r="I44" s="70"/>
      <c r="J44" s="70"/>
      <c r="K44" s="70"/>
      <c r="L44" s="70"/>
      <c r="M44" s="71"/>
      <c r="N44" s="107"/>
      <c r="O44" s="108"/>
      <c r="P44" s="108"/>
      <c r="Q44" s="108"/>
      <c r="R44" s="114">
        <f>SUM(R39:R43)</f>
        <v>845000</v>
      </c>
      <c r="S44" s="108"/>
      <c r="T44" s="115">
        <v>20</v>
      </c>
      <c r="U44" s="108"/>
      <c r="V44" s="108"/>
      <c r="W44" s="108"/>
      <c r="X44" s="108"/>
      <c r="Y44" s="108"/>
      <c r="Z44" s="108"/>
      <c r="AA44" s="108"/>
      <c r="AB44" s="108"/>
      <c r="AC44" s="108"/>
      <c r="AD44" s="108"/>
      <c r="AE44" s="108"/>
      <c r="AF44" s="108"/>
      <c r="AG44" s="108"/>
    </row>
    <row r="45" spans="2:33" ht="15.75" customHeight="1" thickBot="1">
      <c r="B45" s="110"/>
      <c r="C45" s="110"/>
      <c r="D45" s="110"/>
      <c r="E45" s="110"/>
      <c r="F45" s="69"/>
      <c r="G45" s="70"/>
      <c r="H45" s="70"/>
      <c r="I45" s="70"/>
      <c r="J45" s="70"/>
      <c r="K45" s="70"/>
      <c r="L45" s="70"/>
      <c r="M45" s="71"/>
      <c r="N45" s="107" t="s">
        <v>589</v>
      </c>
      <c r="O45" s="108"/>
      <c r="P45" s="108"/>
      <c r="Q45" s="108"/>
      <c r="R45" s="108"/>
      <c r="S45" s="108"/>
      <c r="T45" s="108"/>
      <c r="U45" s="108"/>
      <c r="V45" s="108"/>
      <c r="W45" s="108"/>
      <c r="X45" s="108"/>
      <c r="Y45" s="108"/>
      <c r="Z45" s="108"/>
      <c r="AA45" s="108"/>
      <c r="AB45" s="108"/>
      <c r="AC45" s="108"/>
      <c r="AD45" s="108"/>
      <c r="AE45" s="108"/>
      <c r="AF45" s="108"/>
      <c r="AG45" s="108"/>
    </row>
    <row r="46" spans="2:33" ht="15.75" customHeight="1" thickBot="1">
      <c r="B46" s="110"/>
      <c r="C46" s="110"/>
      <c r="D46" s="110"/>
      <c r="E46" s="110"/>
      <c r="F46" s="69"/>
      <c r="G46" s="70"/>
      <c r="H46" s="70"/>
      <c r="I46" s="70"/>
      <c r="J46" s="70"/>
      <c r="K46" s="70"/>
      <c r="L46" s="70"/>
      <c r="M46" s="1080"/>
      <c r="N46" s="1081" t="s">
        <v>10</v>
      </c>
      <c r="O46" s="1082"/>
      <c r="P46" s="1082"/>
      <c r="Q46" s="1082"/>
      <c r="R46" s="1083">
        <f>SUM(R4:R44)/2</f>
        <v>73123932.782759309</v>
      </c>
      <c r="S46" s="108"/>
      <c r="T46" s="108"/>
      <c r="U46" s="108"/>
      <c r="V46" s="108"/>
      <c r="W46" s="108"/>
      <c r="X46" s="108"/>
      <c r="Y46" s="108"/>
      <c r="Z46" s="108"/>
      <c r="AA46" s="108"/>
      <c r="AB46" s="108"/>
      <c r="AC46" s="108"/>
      <c r="AD46" s="108"/>
      <c r="AE46" s="108"/>
      <c r="AF46" s="108"/>
      <c r="AG46" s="108"/>
    </row>
    <row r="47" spans="2:33" ht="15.75" customHeight="1" thickBot="1">
      <c r="B47" s="110"/>
      <c r="C47" s="110"/>
      <c r="D47" s="110"/>
      <c r="E47" s="110"/>
      <c r="F47" s="69"/>
      <c r="G47" s="70"/>
      <c r="H47" s="70"/>
      <c r="I47" s="70"/>
      <c r="J47" s="70"/>
      <c r="K47" s="70"/>
      <c r="L47" s="70"/>
      <c r="M47" s="71"/>
      <c r="N47" s="107"/>
      <c r="O47" s="108"/>
      <c r="P47" s="108"/>
      <c r="Q47" s="108"/>
      <c r="R47" s="108"/>
      <c r="S47" s="108"/>
      <c r="T47" s="108"/>
      <c r="U47" s="108"/>
      <c r="V47" s="108"/>
      <c r="W47" s="108"/>
      <c r="X47" s="108"/>
      <c r="Y47" s="108"/>
      <c r="Z47" s="108"/>
      <c r="AA47" s="108"/>
      <c r="AB47" s="108"/>
      <c r="AC47" s="108"/>
      <c r="AD47" s="108"/>
      <c r="AE47" s="108"/>
      <c r="AF47" s="108"/>
      <c r="AG47" s="108"/>
    </row>
    <row r="48" spans="2:33" ht="15.75" customHeight="1">
      <c r="B48" s="110"/>
      <c r="C48" s="110"/>
      <c r="D48" s="110"/>
      <c r="E48" s="110"/>
      <c r="F48" s="69"/>
      <c r="G48" s="70"/>
      <c r="H48" s="70"/>
      <c r="I48" s="70"/>
      <c r="J48" s="70"/>
      <c r="K48" s="70"/>
      <c r="L48" s="70"/>
      <c r="M48" s="71"/>
      <c r="N48" s="107"/>
      <c r="O48" s="108"/>
      <c r="P48" s="108"/>
      <c r="Q48" s="108"/>
      <c r="R48" s="108"/>
      <c r="S48" s="108"/>
      <c r="T48" s="108"/>
      <c r="U48" s="108"/>
      <c r="V48" s="108"/>
      <c r="W48" s="108"/>
      <c r="X48" s="108"/>
      <c r="Y48" s="108"/>
      <c r="Z48" s="108"/>
      <c r="AA48" s="108"/>
      <c r="AB48" s="108"/>
      <c r="AC48" s="108"/>
      <c r="AD48" s="108"/>
      <c r="AE48" s="108"/>
      <c r="AF48" s="108"/>
      <c r="AG48" s="108"/>
    </row>
    <row r="49" spans="2:33" ht="15.75" customHeight="1">
      <c r="B49" s="110"/>
      <c r="C49" s="110"/>
      <c r="D49" s="110"/>
      <c r="E49" s="110"/>
      <c r="F49" s="69"/>
      <c r="G49" s="70"/>
      <c r="H49" s="70"/>
      <c r="I49" s="70"/>
      <c r="J49" s="70"/>
      <c r="K49" s="70"/>
      <c r="L49" s="70"/>
      <c r="M49" s="71"/>
      <c r="N49" s="107"/>
      <c r="O49" s="108"/>
      <c r="P49" s="108"/>
      <c r="Q49" s="108"/>
      <c r="R49" s="108"/>
      <c r="S49" s="108"/>
      <c r="T49" s="108"/>
      <c r="U49" s="108"/>
      <c r="V49" s="108"/>
      <c r="W49" s="108"/>
      <c r="X49" s="108"/>
      <c r="Y49" s="108"/>
      <c r="Z49" s="108"/>
      <c r="AA49" s="108"/>
      <c r="AB49" s="108"/>
      <c r="AC49" s="108"/>
      <c r="AD49" s="108"/>
      <c r="AE49" s="108"/>
      <c r="AF49" s="108"/>
      <c r="AG49" s="108"/>
    </row>
    <row r="50" spans="2:33" ht="15.75" customHeight="1">
      <c r="B50" s="110"/>
      <c r="C50" s="110"/>
      <c r="D50" s="110"/>
      <c r="E50" s="110"/>
      <c r="F50" s="69"/>
      <c r="G50" s="70"/>
      <c r="H50" s="70"/>
      <c r="I50" s="70"/>
      <c r="J50" s="70"/>
      <c r="K50" s="70"/>
      <c r="L50" s="70"/>
      <c r="M50" s="71"/>
      <c r="N50" s="107"/>
      <c r="O50" s="108"/>
      <c r="P50" s="108"/>
      <c r="Q50" s="108"/>
      <c r="R50" s="108"/>
      <c r="S50" s="108"/>
      <c r="T50" s="108"/>
      <c r="U50" s="108"/>
      <c r="V50" s="108"/>
      <c r="W50" s="108"/>
      <c r="X50" s="108"/>
      <c r="Y50" s="108"/>
      <c r="Z50" s="108"/>
      <c r="AA50" s="108"/>
      <c r="AB50" s="108"/>
      <c r="AC50" s="108"/>
      <c r="AD50" s="108"/>
      <c r="AE50" s="108"/>
      <c r="AF50" s="108"/>
      <c r="AG50" s="108"/>
    </row>
    <row r="51" spans="2:33" ht="15.75" customHeight="1">
      <c r="B51" s="110"/>
      <c r="C51" s="110"/>
      <c r="D51" s="110"/>
      <c r="E51" s="110"/>
      <c r="F51" s="69"/>
      <c r="G51" s="70"/>
      <c r="H51" s="70"/>
      <c r="I51" s="70"/>
      <c r="J51" s="70"/>
      <c r="K51" s="70"/>
      <c r="L51" s="70"/>
      <c r="M51" s="71"/>
      <c r="N51" s="107"/>
      <c r="O51" s="108"/>
      <c r="P51" s="108"/>
      <c r="Q51" s="108"/>
      <c r="R51" s="108"/>
      <c r="S51" s="108"/>
      <c r="T51" s="108"/>
      <c r="U51" s="108"/>
      <c r="V51" s="108"/>
      <c r="W51" s="108"/>
      <c r="X51" s="108"/>
      <c r="Y51" s="108"/>
      <c r="Z51" s="108"/>
      <c r="AA51" s="108"/>
      <c r="AB51" s="108"/>
      <c r="AC51" s="108"/>
      <c r="AD51" s="108"/>
      <c r="AE51" s="108"/>
      <c r="AF51" s="108"/>
      <c r="AG51" s="108"/>
    </row>
    <row r="52" spans="2:33" ht="15.75" customHeight="1">
      <c r="B52" s="110"/>
      <c r="C52" s="110"/>
      <c r="D52" s="110"/>
      <c r="E52" s="110"/>
      <c r="F52" s="69"/>
      <c r="G52" s="70"/>
      <c r="H52" s="70"/>
      <c r="I52" s="70"/>
      <c r="J52" s="70"/>
      <c r="K52" s="70"/>
      <c r="L52" s="70"/>
      <c r="M52" s="71"/>
      <c r="N52" s="107"/>
      <c r="O52" s="108"/>
      <c r="P52" s="108"/>
      <c r="Q52" s="108"/>
      <c r="R52" s="108"/>
      <c r="S52" s="108"/>
      <c r="T52" s="108"/>
      <c r="U52" s="108"/>
      <c r="V52" s="108"/>
      <c r="W52" s="108"/>
      <c r="X52" s="108"/>
      <c r="Y52" s="108"/>
      <c r="Z52" s="108"/>
      <c r="AA52" s="108"/>
      <c r="AB52" s="108"/>
      <c r="AC52" s="108"/>
      <c r="AD52" s="108"/>
      <c r="AE52" s="108"/>
      <c r="AF52" s="108"/>
      <c r="AG52" s="108"/>
    </row>
    <row r="53" spans="2:33" ht="15.75" customHeight="1">
      <c r="B53" s="110"/>
      <c r="C53" s="110"/>
      <c r="D53" s="110"/>
      <c r="E53" s="110"/>
      <c r="F53" s="69"/>
      <c r="G53" s="70"/>
      <c r="H53" s="70"/>
      <c r="I53" s="70"/>
      <c r="J53" s="70"/>
      <c r="K53" s="70"/>
      <c r="L53" s="70"/>
      <c r="M53" s="71"/>
      <c r="N53" s="107"/>
      <c r="O53" s="108"/>
      <c r="P53" s="108"/>
      <c r="Q53" s="108"/>
      <c r="R53" s="108"/>
      <c r="S53" s="108"/>
      <c r="T53" s="108"/>
      <c r="U53" s="108"/>
      <c r="V53" s="108"/>
      <c r="W53" s="108"/>
      <c r="X53" s="108"/>
      <c r="Y53" s="108"/>
      <c r="Z53" s="108"/>
      <c r="AA53" s="108"/>
      <c r="AB53" s="108"/>
      <c r="AC53" s="108"/>
      <c r="AD53" s="108"/>
      <c r="AE53" s="108"/>
      <c r="AF53" s="108"/>
      <c r="AG53" s="108"/>
    </row>
    <row r="54" spans="2:33" ht="29.25" thickBot="1">
      <c r="B54" s="2265" t="s">
        <v>1956</v>
      </c>
      <c r="C54" s="110"/>
      <c r="D54" s="110"/>
      <c r="E54" s="110"/>
      <c r="F54" s="69"/>
      <c r="G54" s="70"/>
      <c r="H54" s="70"/>
      <c r="I54" s="70"/>
      <c r="J54" s="70"/>
      <c r="K54" s="70"/>
      <c r="L54" s="70"/>
      <c r="M54" s="71"/>
      <c r="N54" s="107"/>
      <c r="O54" s="108"/>
      <c r="P54" s="108"/>
      <c r="Q54" s="108"/>
      <c r="R54" s="108"/>
      <c r="S54" s="108"/>
      <c r="T54" s="108"/>
      <c r="U54" s="108"/>
      <c r="V54" s="108"/>
      <c r="W54" s="108"/>
      <c r="X54" s="108"/>
      <c r="Y54" s="108"/>
      <c r="Z54" s="108"/>
      <c r="AA54" s="108"/>
      <c r="AB54" s="108"/>
      <c r="AC54" s="108"/>
      <c r="AD54" s="108"/>
      <c r="AE54" s="108"/>
      <c r="AF54" s="108"/>
      <c r="AG54" s="108"/>
    </row>
    <row r="55" spans="2:33" ht="15.75" hidden="1" customHeight="1">
      <c r="B55" s="110"/>
      <c r="C55" s="110"/>
      <c r="D55" s="110"/>
      <c r="E55" s="110"/>
      <c r="F55" s="69"/>
      <c r="G55" s="70"/>
      <c r="H55" s="70"/>
      <c r="I55" s="70"/>
      <c r="J55" s="70"/>
      <c r="K55" s="70"/>
      <c r="L55" s="70"/>
      <c r="M55" s="71"/>
      <c r="N55" s="107"/>
      <c r="O55" s="108"/>
      <c r="P55" s="108"/>
      <c r="Q55" s="108"/>
      <c r="R55" s="108"/>
      <c r="S55" s="108"/>
      <c r="T55" s="108"/>
      <c r="U55" s="108"/>
      <c r="V55" s="108"/>
      <c r="W55" s="108"/>
      <c r="X55" s="108"/>
      <c r="Y55" s="108"/>
      <c r="Z55" s="108"/>
      <c r="AA55" s="108"/>
      <c r="AB55" s="108"/>
      <c r="AC55" s="108"/>
      <c r="AD55" s="108"/>
      <c r="AE55" s="108"/>
      <c r="AF55" s="108"/>
      <c r="AG55" s="108"/>
    </row>
    <row r="56" spans="2:33" ht="15.75" hidden="1" customHeight="1">
      <c r="B56" s="110"/>
      <c r="C56" s="110"/>
      <c r="D56" s="110"/>
      <c r="E56" s="110"/>
      <c r="F56" s="69"/>
      <c r="G56" s="70"/>
      <c r="H56" s="70"/>
      <c r="I56" s="70"/>
      <c r="J56" s="70"/>
      <c r="K56" s="70"/>
      <c r="L56" s="70"/>
      <c r="M56" s="71"/>
      <c r="N56" s="107"/>
      <c r="O56" s="108"/>
      <c r="P56" s="108"/>
      <c r="Q56" s="108"/>
      <c r="R56" s="108"/>
      <c r="S56" s="108"/>
      <c r="T56" s="108"/>
      <c r="U56" s="108"/>
      <c r="V56" s="108"/>
      <c r="W56" s="108"/>
      <c r="X56" s="108"/>
      <c r="Y56" s="108"/>
      <c r="Z56" s="108"/>
      <c r="AA56" s="108"/>
      <c r="AB56" s="108"/>
      <c r="AC56" s="108"/>
      <c r="AD56" s="108"/>
      <c r="AE56" s="108"/>
      <c r="AF56" s="108"/>
      <c r="AG56" s="108"/>
    </row>
    <row r="57" spans="2:33" ht="15.75" hidden="1" customHeight="1">
      <c r="B57" s="110"/>
      <c r="C57" s="110"/>
      <c r="D57" s="110"/>
      <c r="E57" s="110"/>
      <c r="F57" s="69"/>
      <c r="G57" s="70"/>
      <c r="H57" s="70"/>
      <c r="I57" s="70"/>
      <c r="J57" s="70"/>
      <c r="K57" s="70"/>
      <c r="L57" s="70"/>
      <c r="M57" s="71"/>
      <c r="N57" s="107"/>
      <c r="O57" s="108"/>
      <c r="P57" s="108"/>
      <c r="Q57" s="108"/>
      <c r="R57" s="108"/>
      <c r="S57" s="108"/>
      <c r="T57" s="108"/>
      <c r="U57" s="108"/>
      <c r="V57" s="108"/>
      <c r="W57" s="108"/>
      <c r="X57" s="108"/>
      <c r="Y57" s="108"/>
      <c r="Z57" s="108"/>
      <c r="AA57" s="108"/>
      <c r="AB57" s="108"/>
      <c r="AC57" s="108"/>
      <c r="AD57" s="108"/>
      <c r="AE57" s="108"/>
      <c r="AF57" s="108"/>
      <c r="AG57" s="108"/>
    </row>
    <row r="58" spans="2:33" ht="15.75" hidden="1" customHeight="1">
      <c r="B58" s="110"/>
      <c r="C58" s="110"/>
      <c r="D58" s="110"/>
      <c r="E58" s="110"/>
      <c r="F58" s="69"/>
      <c r="G58" s="70"/>
      <c r="H58" s="70"/>
      <c r="I58" s="70"/>
      <c r="J58" s="70"/>
      <c r="K58" s="70"/>
      <c r="L58" s="70"/>
      <c r="M58" s="71"/>
      <c r="N58" s="107"/>
      <c r="O58" s="108"/>
      <c r="P58" s="108"/>
      <c r="Q58" s="108"/>
      <c r="R58" s="108"/>
      <c r="S58" s="108"/>
      <c r="T58" s="108"/>
      <c r="U58" s="108"/>
      <c r="V58" s="108"/>
      <c r="W58" s="108"/>
      <c r="X58" s="108"/>
      <c r="Y58" s="108"/>
      <c r="Z58" s="108"/>
      <c r="AA58" s="108"/>
      <c r="AB58" s="108"/>
      <c r="AC58" s="108"/>
      <c r="AD58" s="108"/>
      <c r="AE58" s="108"/>
      <c r="AF58" s="108"/>
      <c r="AG58" s="108"/>
    </row>
    <row r="59" spans="2:33" ht="15.75" hidden="1" customHeight="1">
      <c r="B59" s="110"/>
      <c r="C59" s="110"/>
      <c r="D59" s="110"/>
      <c r="E59" s="110"/>
      <c r="F59" s="69"/>
      <c r="G59" s="70"/>
      <c r="H59" s="70"/>
      <c r="I59" s="70"/>
      <c r="J59" s="70"/>
      <c r="K59" s="70"/>
      <c r="L59" s="70"/>
      <c r="M59" s="71"/>
      <c r="N59" s="107"/>
      <c r="O59" s="108"/>
      <c r="P59" s="108"/>
      <c r="Q59" s="108"/>
      <c r="R59" s="108"/>
      <c r="S59" s="108"/>
      <c r="T59" s="108"/>
      <c r="U59" s="108"/>
      <c r="V59" s="108"/>
      <c r="W59" s="108"/>
      <c r="X59" s="108"/>
      <c r="Y59" s="108"/>
      <c r="Z59" s="108"/>
      <c r="AA59" s="108"/>
      <c r="AB59" s="108"/>
      <c r="AC59" s="108"/>
      <c r="AD59" s="108"/>
      <c r="AE59" s="108"/>
      <c r="AF59" s="108"/>
      <c r="AG59" s="108"/>
    </row>
    <row r="60" spans="2:33" ht="15.75" hidden="1" customHeight="1">
      <c r="B60" s="110"/>
      <c r="C60" s="110"/>
      <c r="D60" s="110"/>
      <c r="E60" s="110"/>
      <c r="F60" s="69"/>
      <c r="G60" s="70"/>
      <c r="H60" s="70"/>
      <c r="I60" s="70"/>
      <c r="J60" s="70"/>
      <c r="K60" s="70"/>
      <c r="L60" s="70"/>
      <c r="M60" s="71"/>
      <c r="N60" s="107"/>
      <c r="O60" s="108"/>
      <c r="P60" s="108"/>
      <c r="Q60" s="108"/>
      <c r="R60" s="108"/>
      <c r="S60" s="108"/>
      <c r="T60" s="108"/>
      <c r="U60" s="108"/>
      <c r="V60" s="108"/>
      <c r="W60" s="108"/>
      <c r="X60" s="108"/>
      <c r="Y60" s="108"/>
      <c r="Z60" s="108"/>
      <c r="AA60" s="108"/>
      <c r="AB60" s="108"/>
      <c r="AC60" s="108"/>
      <c r="AD60" s="108"/>
      <c r="AE60" s="108"/>
      <c r="AF60" s="108"/>
      <c r="AG60" s="108"/>
    </row>
    <row r="61" spans="2:33" ht="15.75" hidden="1" customHeight="1">
      <c r="B61" s="110"/>
      <c r="C61" s="110"/>
      <c r="D61" s="110"/>
      <c r="E61" s="110"/>
      <c r="F61" s="69"/>
      <c r="G61" s="70"/>
      <c r="H61" s="70"/>
      <c r="I61" s="70"/>
      <c r="J61" s="70"/>
      <c r="K61" s="70"/>
      <c r="L61" s="70"/>
      <c r="M61" s="71"/>
      <c r="N61" s="107"/>
      <c r="O61" s="108"/>
      <c r="P61" s="108"/>
      <c r="Q61" s="108"/>
      <c r="R61" s="108"/>
      <c r="S61" s="108"/>
      <c r="T61" s="108"/>
      <c r="U61" s="108"/>
      <c r="V61" s="108"/>
      <c r="W61" s="108"/>
      <c r="X61" s="108"/>
      <c r="Y61" s="108"/>
      <c r="Z61" s="108"/>
      <c r="AA61" s="108"/>
      <c r="AB61" s="108"/>
      <c r="AC61" s="108"/>
      <c r="AD61" s="108"/>
      <c r="AE61" s="108"/>
      <c r="AF61" s="108"/>
      <c r="AG61" s="108"/>
    </row>
    <row r="62" spans="2:33" ht="15.75" hidden="1" customHeight="1">
      <c r="N62" s="101"/>
    </row>
    <row r="63" spans="2:33" ht="15.75" hidden="1" customHeight="1">
      <c r="N63" s="101"/>
    </row>
    <row r="64" spans="2:33" ht="15.75" hidden="1" customHeight="1">
      <c r="N64" s="101"/>
    </row>
    <row r="65" spans="2:21" ht="15.75" hidden="1" customHeight="1">
      <c r="N65" s="101"/>
    </row>
    <row r="66" spans="2:21" ht="15.75" customHeight="1" thickBot="1">
      <c r="N66" s="101"/>
    </row>
    <row r="67" spans="2:21" ht="15.75" customHeight="1">
      <c r="B67" s="2230" t="s">
        <v>83</v>
      </c>
      <c r="C67" s="2231"/>
      <c r="D67" s="2231"/>
      <c r="E67" s="2231"/>
      <c r="F67" s="102" t="s">
        <v>148</v>
      </c>
      <c r="G67" s="103"/>
      <c r="H67" s="103"/>
      <c r="I67" s="103"/>
      <c r="J67" s="103"/>
      <c r="K67" s="103"/>
      <c r="L67" s="103"/>
      <c r="M67" s="104"/>
      <c r="N67" s="108"/>
      <c r="O67" s="108"/>
      <c r="P67" s="108"/>
      <c r="Q67" s="108"/>
      <c r="R67" s="108"/>
      <c r="S67" s="108"/>
      <c r="T67" s="108"/>
      <c r="U67" s="108"/>
    </row>
    <row r="68" spans="2:21" ht="15.75" customHeight="1">
      <c r="B68" s="2231" t="s">
        <v>89</v>
      </c>
      <c r="C68" s="2231"/>
      <c r="D68" s="2231"/>
      <c r="E68" s="2231"/>
      <c r="F68" s="67"/>
      <c r="G68" s="31"/>
      <c r="H68" s="31"/>
      <c r="I68" s="31"/>
      <c r="J68" s="31"/>
      <c r="K68" s="31"/>
      <c r="L68" s="31"/>
      <c r="M68" s="68"/>
      <c r="N68" s="108"/>
      <c r="O68" s="108"/>
      <c r="P68" s="108"/>
      <c r="Q68" s="108"/>
      <c r="R68" s="108"/>
      <c r="S68" s="108"/>
      <c r="T68" s="108"/>
      <c r="U68" s="108"/>
    </row>
    <row r="69" spans="2:21" ht="15.75" customHeight="1">
      <c r="B69" s="109" t="s">
        <v>83</v>
      </c>
      <c r="C69" s="110"/>
      <c r="D69" s="110"/>
      <c r="E69" s="110"/>
      <c r="F69" s="67"/>
      <c r="G69" s="31"/>
      <c r="H69" s="31"/>
      <c r="I69" s="31"/>
      <c r="J69" s="31"/>
      <c r="K69" s="31"/>
      <c r="L69" s="31"/>
      <c r="M69" s="68"/>
      <c r="N69" s="108"/>
      <c r="O69" s="108"/>
      <c r="P69" s="108"/>
      <c r="Q69" s="108"/>
      <c r="R69" s="108"/>
      <c r="S69" s="108"/>
      <c r="T69" s="108"/>
      <c r="U69" s="108"/>
    </row>
    <row r="70" spans="2:21" ht="15.75" customHeight="1">
      <c r="B70" s="110" t="s">
        <v>92</v>
      </c>
      <c r="C70" s="110"/>
      <c r="D70" s="110"/>
      <c r="E70" s="110"/>
      <c r="F70" s="67"/>
      <c r="G70" s="31"/>
      <c r="H70" s="31"/>
      <c r="I70" s="31"/>
      <c r="J70" s="31"/>
      <c r="K70" s="31"/>
      <c r="L70" s="31"/>
      <c r="M70" s="68"/>
      <c r="N70" s="108"/>
      <c r="O70" s="108"/>
      <c r="P70" s="108"/>
      <c r="Q70" s="108"/>
      <c r="R70" s="108"/>
      <c r="S70" s="108"/>
      <c r="T70" s="108"/>
      <c r="U70" s="108"/>
    </row>
    <row r="71" spans="2:21" ht="15.75" customHeight="1">
      <c r="B71" s="2232" t="s">
        <v>94</v>
      </c>
      <c r="C71" s="2233" t="s">
        <v>95</v>
      </c>
      <c r="D71" s="2232"/>
      <c r="E71" s="2231"/>
      <c r="F71" s="67"/>
      <c r="G71" s="31"/>
      <c r="H71" s="31"/>
      <c r="I71" s="31"/>
      <c r="J71" s="31"/>
      <c r="K71" s="31"/>
      <c r="L71" s="31"/>
      <c r="M71" s="68"/>
      <c r="N71" s="108"/>
      <c r="O71" s="108"/>
      <c r="P71" s="108"/>
      <c r="Q71" s="108"/>
      <c r="R71" s="108"/>
      <c r="S71" s="108"/>
      <c r="T71" s="108"/>
      <c r="U71" s="108"/>
    </row>
    <row r="72" spans="2:21" ht="15.75" customHeight="1">
      <c r="B72" s="2232" t="s">
        <v>94</v>
      </c>
      <c r="C72" s="2233" t="s">
        <v>97</v>
      </c>
      <c r="D72" s="2232"/>
      <c r="E72" s="2231"/>
      <c r="F72" s="67"/>
      <c r="G72" s="31"/>
      <c r="H72" s="31"/>
      <c r="I72" s="31"/>
      <c r="J72" s="31"/>
      <c r="K72" s="31"/>
      <c r="L72" s="31"/>
      <c r="M72" s="68"/>
      <c r="N72" s="108"/>
      <c r="O72" s="108"/>
      <c r="P72" s="108"/>
      <c r="Q72" s="108"/>
      <c r="R72" s="108"/>
      <c r="S72" s="108"/>
      <c r="T72" s="108"/>
      <c r="U72" s="108"/>
    </row>
    <row r="73" spans="2:21" ht="15.75" customHeight="1" thickBot="1">
      <c r="B73" s="2232" t="s">
        <v>94</v>
      </c>
      <c r="C73" s="2233" t="s">
        <v>99</v>
      </c>
      <c r="D73" s="2232"/>
      <c r="E73" s="2231"/>
      <c r="F73" s="67"/>
      <c r="G73" s="31"/>
      <c r="H73" s="31"/>
      <c r="I73" s="31"/>
      <c r="J73" s="31"/>
      <c r="K73" s="31"/>
      <c r="L73" s="31"/>
      <c r="M73" s="68"/>
      <c r="N73" s="108"/>
      <c r="O73" s="108"/>
      <c r="P73" s="108"/>
      <c r="Q73" s="108"/>
      <c r="R73" s="108"/>
      <c r="S73" s="108"/>
      <c r="T73" s="108"/>
      <c r="U73" s="108"/>
    </row>
    <row r="74" spans="2:21" ht="15.75" customHeight="1" thickBot="1">
      <c r="B74" s="2234" t="s">
        <v>102</v>
      </c>
      <c r="C74" s="2132" t="s">
        <v>103</v>
      </c>
      <c r="D74" s="2092"/>
      <c r="E74" s="2093"/>
      <c r="F74" s="2242">
        <f>+'-1.3.-'!H69</f>
        <v>2263981.2923247386</v>
      </c>
      <c r="G74" s="31"/>
      <c r="H74" s="31"/>
      <c r="I74" s="31"/>
      <c r="J74" s="31"/>
      <c r="K74" s="31"/>
      <c r="L74" s="31"/>
      <c r="M74" s="68"/>
      <c r="N74" s="108"/>
      <c r="O74" s="108"/>
      <c r="P74" s="108"/>
      <c r="Q74" s="108"/>
      <c r="R74" s="108"/>
      <c r="S74" s="108"/>
      <c r="T74" s="108"/>
      <c r="U74" s="108"/>
    </row>
    <row r="75" spans="2:21" ht="15.75" customHeight="1">
      <c r="B75" s="1084" t="s">
        <v>107</v>
      </c>
      <c r="C75" s="2131" t="s">
        <v>108</v>
      </c>
      <c r="D75" s="1084"/>
      <c r="E75" s="110"/>
      <c r="F75" s="67"/>
      <c r="G75" s="31"/>
      <c r="H75" s="31"/>
      <c r="I75" s="31"/>
      <c r="J75" s="31"/>
      <c r="K75" s="31"/>
      <c r="L75" s="31"/>
      <c r="M75" s="68"/>
      <c r="N75" s="108"/>
      <c r="O75" s="108"/>
      <c r="P75" s="108"/>
      <c r="Q75" s="108"/>
      <c r="R75" s="108"/>
      <c r="S75" s="108"/>
      <c r="T75" s="108"/>
      <c r="U75" s="108"/>
    </row>
    <row r="76" spans="2:21" ht="15.75" customHeight="1">
      <c r="B76" s="1084" t="s">
        <v>112</v>
      </c>
      <c r="C76" s="2131" t="s">
        <v>113</v>
      </c>
      <c r="D76" s="1084"/>
      <c r="E76" s="110"/>
      <c r="F76" s="67"/>
      <c r="G76" s="31"/>
      <c r="H76" s="31"/>
      <c r="I76" s="31"/>
      <c r="J76" s="31"/>
      <c r="K76" s="31"/>
      <c r="L76" s="31"/>
      <c r="M76" s="68"/>
      <c r="N76" s="108"/>
      <c r="O76" s="108"/>
      <c r="P76" s="108"/>
      <c r="Q76" s="108"/>
      <c r="R76" s="108"/>
      <c r="S76" s="108"/>
      <c r="T76" s="108"/>
      <c r="U76" s="108"/>
    </row>
    <row r="77" spans="2:21" ht="15.75" customHeight="1">
      <c r="B77" s="1084" t="s">
        <v>116</v>
      </c>
      <c r="C77" s="2131" t="s">
        <v>117</v>
      </c>
      <c r="D77" s="1084"/>
      <c r="E77" s="110"/>
      <c r="F77" s="67"/>
      <c r="G77" s="31"/>
      <c r="H77" s="31"/>
      <c r="I77" s="31"/>
      <c r="J77" s="31"/>
      <c r="K77" s="31"/>
      <c r="L77" s="31"/>
      <c r="M77" s="68"/>
      <c r="N77" s="108"/>
      <c r="O77" s="108"/>
      <c r="P77" s="108"/>
      <c r="Q77" s="108"/>
      <c r="R77" s="108"/>
      <c r="S77" s="108"/>
      <c r="T77" s="108"/>
      <c r="U77" s="108"/>
    </row>
    <row r="78" spans="2:21" ht="15.75" customHeight="1">
      <c r="B78" s="1084" t="s">
        <v>118</v>
      </c>
      <c r="C78" s="2131" t="s">
        <v>119</v>
      </c>
      <c r="D78" s="1084"/>
      <c r="E78" s="110"/>
      <c r="F78" s="67"/>
      <c r="G78" s="31"/>
      <c r="H78" s="31"/>
      <c r="I78" s="31"/>
      <c r="J78" s="31"/>
      <c r="K78" s="31"/>
      <c r="L78" s="31"/>
      <c r="M78" s="68"/>
      <c r="N78" s="108"/>
      <c r="O78" s="108"/>
      <c r="P78" s="108"/>
      <c r="Q78" s="108"/>
      <c r="R78" s="108"/>
      <c r="S78" s="108"/>
      <c r="T78" s="108"/>
      <c r="U78" s="108"/>
    </row>
    <row r="79" spans="2:21" ht="15.75" customHeight="1" thickBot="1">
      <c r="B79" s="1084" t="s">
        <v>120</v>
      </c>
      <c r="C79" s="2133" t="s">
        <v>121</v>
      </c>
      <c r="D79" s="1084"/>
      <c r="E79" s="110"/>
      <c r="F79" s="67"/>
      <c r="G79" s="31"/>
      <c r="H79" s="31"/>
      <c r="I79" s="31"/>
      <c r="J79" s="31"/>
      <c r="K79" s="31"/>
      <c r="L79" s="31"/>
      <c r="M79" s="68"/>
      <c r="N79" s="108"/>
      <c r="O79" s="108"/>
      <c r="P79" s="108"/>
      <c r="Q79" s="108"/>
      <c r="R79" s="108"/>
      <c r="S79" s="108"/>
      <c r="T79" s="108"/>
      <c r="U79" s="108"/>
    </row>
    <row r="80" spans="2:21" ht="15.75" customHeight="1" thickBot="1">
      <c r="B80" s="2092" t="s">
        <v>124</v>
      </c>
      <c r="C80" s="2132" t="s">
        <v>125</v>
      </c>
      <c r="D80" s="2092"/>
      <c r="E80" s="2093"/>
      <c r="F80" s="2242">
        <f>+'-1.2-'!U54</f>
        <v>1577353.1980957948</v>
      </c>
      <c r="G80" s="31"/>
      <c r="H80" s="31"/>
      <c r="I80" s="31"/>
      <c r="J80" s="31"/>
      <c r="K80" s="31"/>
      <c r="L80" s="31"/>
      <c r="M80" s="68"/>
      <c r="N80" s="108"/>
      <c r="O80" s="108"/>
      <c r="P80" s="108"/>
      <c r="Q80" s="108"/>
      <c r="R80" s="108"/>
      <c r="S80" s="108"/>
      <c r="T80" s="108"/>
      <c r="U80" s="108"/>
    </row>
    <row r="81" spans="1:22" ht="15.75" customHeight="1">
      <c r="B81" s="1084" t="s">
        <v>124</v>
      </c>
      <c r="C81" s="1085" t="s">
        <v>127</v>
      </c>
      <c r="D81" s="1084"/>
      <c r="E81" s="110"/>
      <c r="F81" s="67"/>
      <c r="G81" s="31"/>
      <c r="H81" s="31"/>
      <c r="I81" s="31"/>
      <c r="J81" s="31"/>
      <c r="K81" s="31"/>
      <c r="L81" s="31"/>
      <c r="M81" s="68"/>
      <c r="N81" s="108"/>
      <c r="O81" s="108"/>
      <c r="P81" s="108"/>
      <c r="Q81" s="108"/>
      <c r="R81" s="108"/>
      <c r="S81" s="108"/>
      <c r="T81" s="108"/>
      <c r="U81" s="108"/>
    </row>
    <row r="82" spans="1:22" ht="15.75" customHeight="1">
      <c r="B82" s="1084" t="s">
        <v>130</v>
      </c>
      <c r="C82" s="1085" t="s">
        <v>131</v>
      </c>
      <c r="D82" s="1084"/>
      <c r="E82" s="110"/>
      <c r="F82" s="67"/>
      <c r="G82" s="31"/>
      <c r="H82" s="31"/>
      <c r="I82" s="31"/>
      <c r="J82" s="31"/>
      <c r="K82" s="31"/>
      <c r="L82" s="31"/>
      <c r="M82" s="68"/>
      <c r="N82" s="108"/>
      <c r="O82" s="122" t="s">
        <v>123</v>
      </c>
      <c r="P82" s="108"/>
      <c r="Q82" s="108"/>
      <c r="R82" s="108"/>
      <c r="S82" s="108"/>
      <c r="T82" s="108"/>
      <c r="U82" s="108"/>
    </row>
    <row r="83" spans="1:22" ht="15.75" customHeight="1" thickBot="1">
      <c r="B83" s="1084" t="s">
        <v>134</v>
      </c>
      <c r="C83" s="1085" t="s">
        <v>135</v>
      </c>
      <c r="D83" s="1084"/>
      <c r="E83" s="110"/>
      <c r="F83" s="67"/>
      <c r="G83" s="31"/>
      <c r="H83" s="31"/>
      <c r="I83" s="31"/>
      <c r="J83" s="31"/>
      <c r="K83" s="31"/>
      <c r="L83" s="31"/>
      <c r="M83" s="68"/>
      <c r="N83" s="108"/>
      <c r="O83" s="124">
        <v>55</v>
      </c>
      <c r="P83" s="118" t="s">
        <v>126</v>
      </c>
      <c r="Q83" s="118"/>
      <c r="R83" s="118"/>
      <c r="S83" s="108"/>
      <c r="T83" s="108"/>
      <c r="U83" s="108"/>
    </row>
    <row r="84" spans="1:22" ht="15.75" customHeight="1" thickBot="1">
      <c r="B84" s="2092" t="s">
        <v>134</v>
      </c>
      <c r="C84" s="2132" t="s">
        <v>137</v>
      </c>
      <c r="D84" s="2092"/>
      <c r="E84" s="2093"/>
      <c r="F84" s="2242">
        <f>+'-1.5-'!E16</f>
        <v>796627.02216104534</v>
      </c>
      <c r="G84" s="31"/>
      <c r="H84" s="31"/>
      <c r="I84" s="31"/>
      <c r="J84" s="31"/>
      <c r="K84" s="31"/>
      <c r="L84" s="31"/>
      <c r="M84" s="68"/>
      <c r="N84" s="108"/>
      <c r="O84" s="108"/>
      <c r="P84" s="127" t="s">
        <v>129</v>
      </c>
      <c r="Q84" s="108"/>
      <c r="R84" s="108"/>
      <c r="S84" s="108"/>
      <c r="T84" s="108"/>
      <c r="U84" s="108"/>
    </row>
    <row r="85" spans="1:22" ht="15.75" customHeight="1" thickBot="1">
      <c r="B85" s="2092" t="s">
        <v>134</v>
      </c>
      <c r="C85" s="2132" t="s">
        <v>139</v>
      </c>
      <c r="D85" s="2092"/>
      <c r="E85" s="2093"/>
      <c r="F85" s="2242">
        <f>+'-1.4-'!U6</f>
        <v>4000000</v>
      </c>
      <c r="G85" s="31"/>
      <c r="H85" s="31"/>
      <c r="I85" s="31"/>
      <c r="J85" s="31"/>
      <c r="K85" s="31"/>
      <c r="L85" s="31"/>
      <c r="M85" s="68"/>
      <c r="N85" s="108"/>
      <c r="O85" s="108"/>
      <c r="P85" s="128" t="s">
        <v>133</v>
      </c>
      <c r="Q85" s="129"/>
      <c r="R85" s="129"/>
      <c r="S85" s="129"/>
      <c r="T85" s="108"/>
      <c r="U85" s="108"/>
    </row>
    <row r="86" spans="1:22" ht="15.75" customHeight="1">
      <c r="B86" s="110"/>
      <c r="C86" s="110"/>
      <c r="D86" s="110"/>
      <c r="E86" s="110"/>
      <c r="F86" s="67"/>
      <c r="G86" s="31"/>
      <c r="H86" s="31"/>
      <c r="I86" s="31"/>
      <c r="J86" s="31"/>
      <c r="K86" s="31"/>
      <c r="L86" s="31"/>
      <c r="M86" s="68"/>
      <c r="N86" s="108"/>
      <c r="O86" s="108"/>
      <c r="P86" s="108"/>
      <c r="Q86" s="108"/>
      <c r="R86" s="108"/>
      <c r="S86" s="108"/>
      <c r="T86" s="108"/>
      <c r="U86" s="108"/>
    </row>
    <row r="87" spans="1:22" ht="15.75" customHeight="1">
      <c r="B87" s="110"/>
      <c r="C87" s="110"/>
      <c r="D87" s="110"/>
      <c r="E87" s="110"/>
      <c r="F87" s="67"/>
      <c r="G87" s="31"/>
      <c r="H87" s="31"/>
      <c r="I87" s="31"/>
      <c r="J87" s="31"/>
      <c r="K87" s="31"/>
      <c r="L87" s="31"/>
      <c r="M87" s="68"/>
      <c r="N87" s="108"/>
      <c r="O87" s="108"/>
      <c r="P87" s="108"/>
      <c r="Q87" s="108"/>
      <c r="R87" s="108"/>
      <c r="S87" s="108"/>
      <c r="T87" s="108"/>
      <c r="U87" s="108"/>
    </row>
    <row r="88" spans="1:22" ht="15.75" customHeight="1" thickBot="1">
      <c r="B88" s="110"/>
      <c r="C88" s="110"/>
      <c r="D88" s="110"/>
      <c r="E88" s="110"/>
      <c r="F88" s="69"/>
      <c r="G88" s="70"/>
      <c r="H88" s="70"/>
      <c r="I88" s="70"/>
      <c r="J88" s="70"/>
      <c r="K88" s="70"/>
      <c r="L88" s="70"/>
      <c r="M88" s="71"/>
      <c r="N88" s="108"/>
      <c r="O88" s="108"/>
      <c r="P88" s="108"/>
      <c r="Q88" s="108"/>
      <c r="R88" s="108"/>
      <c r="S88" s="108"/>
      <c r="T88" s="108"/>
      <c r="U88" s="108"/>
    </row>
    <row r="89" spans="1:22" ht="15.75" customHeight="1" thickBot="1">
      <c r="A89" s="1"/>
      <c r="B89" s="110"/>
      <c r="C89" s="110"/>
      <c r="D89" s="110"/>
      <c r="E89" s="110"/>
      <c r="F89" s="69"/>
      <c r="G89" s="70"/>
      <c r="H89" s="70"/>
      <c r="I89" s="70"/>
      <c r="J89" s="70"/>
      <c r="K89" s="70"/>
      <c r="L89" s="70"/>
      <c r="M89" s="71"/>
      <c r="N89" s="108"/>
      <c r="O89" s="108"/>
      <c r="P89" s="108"/>
      <c r="Q89" s="108"/>
      <c r="R89" s="108"/>
      <c r="S89" s="108"/>
      <c r="T89" s="108"/>
      <c r="U89" s="108"/>
    </row>
    <row r="90" spans="1:22" ht="15.75" customHeight="1" thickBot="1">
      <c r="B90" s="110"/>
      <c r="C90" s="110"/>
      <c r="D90" s="110"/>
      <c r="E90" s="110"/>
      <c r="F90" s="69"/>
      <c r="G90" s="70"/>
      <c r="H90" s="70"/>
      <c r="I90" s="70"/>
      <c r="J90" s="70"/>
      <c r="K90" s="70"/>
      <c r="L90" s="70"/>
      <c r="M90" s="71"/>
      <c r="N90" s="108"/>
      <c r="O90" s="108"/>
      <c r="P90" s="108"/>
      <c r="Q90" s="108"/>
      <c r="R90" s="108"/>
      <c r="S90" s="108"/>
      <c r="T90" s="108"/>
      <c r="U90" s="108"/>
    </row>
    <row r="91" spans="1:22" ht="15.75" customHeight="1">
      <c r="B91" s="1"/>
      <c r="C91" s="1"/>
      <c r="D91" s="1"/>
      <c r="E91" s="1"/>
      <c r="F91" s="1"/>
      <c r="G91" s="1"/>
      <c r="H91" s="1"/>
      <c r="I91" s="1"/>
      <c r="J91" s="1"/>
      <c r="K91" s="1"/>
      <c r="L91" s="1"/>
      <c r="M91" s="1"/>
      <c r="N91" s="1"/>
      <c r="O91" s="1"/>
      <c r="P91" s="1"/>
      <c r="Q91" s="1"/>
      <c r="R91" s="1"/>
      <c r="S91" s="1"/>
      <c r="T91" s="1"/>
      <c r="U91" s="1"/>
    </row>
    <row r="92" spans="1:22" ht="15.75" customHeight="1" thickBot="1">
      <c r="A92" s="1"/>
    </row>
    <row r="93" spans="1:22" ht="15.75" customHeight="1" thickBot="1">
      <c r="A93" s="1"/>
      <c r="B93" s="109" t="s">
        <v>83</v>
      </c>
      <c r="C93" s="110"/>
      <c r="D93" s="110"/>
      <c r="E93" s="110"/>
      <c r="F93" s="102" t="s">
        <v>183</v>
      </c>
      <c r="G93" s="103"/>
      <c r="H93" s="103"/>
      <c r="I93" s="103"/>
      <c r="J93" s="103"/>
      <c r="K93" s="103"/>
      <c r="L93" s="103"/>
      <c r="M93" s="104"/>
      <c r="N93" s="127"/>
      <c r="O93" s="127"/>
      <c r="P93" s="127"/>
      <c r="Q93" s="127"/>
      <c r="R93" s="127"/>
      <c r="S93" s="127"/>
      <c r="T93" s="127"/>
      <c r="U93" s="127"/>
      <c r="V93" s="127"/>
    </row>
    <row r="94" spans="1:22" ht="15.75" customHeight="1" thickBot="1">
      <c r="A94" s="1"/>
      <c r="B94" s="110" t="s">
        <v>89</v>
      </c>
      <c r="C94" s="110"/>
      <c r="D94" s="110"/>
      <c r="E94" s="110"/>
      <c r="F94" s="67"/>
      <c r="G94" s="31"/>
      <c r="H94" s="31"/>
      <c r="I94" s="31"/>
      <c r="J94" s="31"/>
      <c r="K94" s="31"/>
      <c r="L94" s="31"/>
      <c r="M94" s="68"/>
      <c r="N94" s="127"/>
      <c r="O94" s="127"/>
      <c r="P94" s="127"/>
      <c r="Q94" s="127"/>
      <c r="R94" s="134" t="s">
        <v>184</v>
      </c>
      <c r="S94" s="127"/>
      <c r="T94" s="127"/>
      <c r="U94" s="127"/>
      <c r="V94" s="127"/>
    </row>
    <row r="95" spans="1:22" ht="15.75" customHeight="1" thickBot="1">
      <c r="B95" s="109" t="s">
        <v>83</v>
      </c>
      <c r="C95" s="110"/>
      <c r="D95" s="110"/>
      <c r="E95" s="110"/>
      <c r="F95" s="67"/>
      <c r="G95" s="31"/>
      <c r="H95" s="31"/>
      <c r="I95" s="31"/>
      <c r="J95" s="31"/>
      <c r="K95" s="31"/>
      <c r="L95" s="31"/>
      <c r="M95" s="68"/>
      <c r="N95" s="127"/>
      <c r="O95" s="1158" t="s">
        <v>185</v>
      </c>
      <c r="P95" s="1159"/>
      <c r="Q95" s="1159"/>
      <c r="R95" s="1160">
        <v>1000000</v>
      </c>
      <c r="S95" s="127"/>
      <c r="T95" s="1106" t="s">
        <v>1606</v>
      </c>
      <c r="U95" s="1117"/>
      <c r="V95" s="127"/>
    </row>
    <row r="96" spans="1:22" ht="15.75" customHeight="1">
      <c r="B96" s="110" t="s">
        <v>92</v>
      </c>
      <c r="C96" s="110"/>
      <c r="D96" s="110"/>
      <c r="E96" s="110"/>
      <c r="F96" s="67"/>
      <c r="G96" s="31"/>
      <c r="H96" s="31"/>
      <c r="I96" s="31"/>
      <c r="J96" s="31"/>
      <c r="K96" s="31"/>
      <c r="L96" s="31"/>
      <c r="M96" s="68"/>
      <c r="N96" s="127"/>
      <c r="O96" s="1161"/>
      <c r="P96" s="1162"/>
      <c r="Q96" s="1162"/>
      <c r="R96" s="1163"/>
      <c r="S96" s="127"/>
      <c r="T96" s="1109" t="s">
        <v>49</v>
      </c>
      <c r="U96" s="1118">
        <f>+R95</f>
        <v>1000000</v>
      </c>
      <c r="V96" s="127"/>
    </row>
    <row r="97" spans="2:35" ht="15.75" customHeight="1">
      <c r="B97" s="1115" t="s">
        <v>94</v>
      </c>
      <c r="C97" s="1116" t="s">
        <v>95</v>
      </c>
      <c r="D97" s="1115"/>
      <c r="E97" s="1115"/>
      <c r="F97" s="67"/>
      <c r="G97" s="31"/>
      <c r="H97" s="31"/>
      <c r="I97" s="31"/>
      <c r="J97" s="31"/>
      <c r="K97" s="31"/>
      <c r="L97" s="31"/>
      <c r="M97" s="68"/>
      <c r="N97" s="108"/>
      <c r="O97" s="1164"/>
      <c r="P97" s="1165"/>
      <c r="Q97" s="1165"/>
      <c r="R97" s="1166"/>
      <c r="S97" s="108"/>
      <c r="T97" s="1109"/>
      <c r="U97" s="1127"/>
      <c r="V97" s="108"/>
    </row>
    <row r="98" spans="2:35" ht="15.75" customHeight="1" thickBot="1">
      <c r="B98" s="1115" t="s">
        <v>94</v>
      </c>
      <c r="C98" s="1116" t="s">
        <v>97</v>
      </c>
      <c r="D98" s="1115"/>
      <c r="E98" s="1115"/>
      <c r="F98" s="67"/>
      <c r="G98" s="31"/>
      <c r="H98" s="31"/>
      <c r="I98" s="31"/>
      <c r="J98" s="31"/>
      <c r="K98" s="31"/>
      <c r="L98" s="31"/>
      <c r="M98" s="68"/>
      <c r="N98" s="108"/>
      <c r="O98" s="1164"/>
      <c r="P98" s="1165"/>
      <c r="Q98" s="1165"/>
      <c r="R98" s="1166"/>
      <c r="S98" s="108"/>
      <c r="T98" s="1119"/>
      <c r="U98" s="1120">
        <f>+U96+U97</f>
        <v>1000000</v>
      </c>
      <c r="V98" s="108"/>
    </row>
    <row r="99" spans="2:35" ht="15.75" customHeight="1">
      <c r="B99" s="110" t="s">
        <v>94</v>
      </c>
      <c r="C99" s="119" t="s">
        <v>99</v>
      </c>
      <c r="D99" s="110"/>
      <c r="E99" s="110"/>
      <c r="F99" s="67"/>
      <c r="G99" s="31"/>
      <c r="H99" s="31"/>
      <c r="I99" s="31"/>
      <c r="J99" s="31"/>
      <c r="K99" s="31"/>
      <c r="L99" s="31"/>
      <c r="M99" s="68"/>
      <c r="N99" s="108"/>
      <c r="O99" s="1164"/>
      <c r="P99" s="1165"/>
      <c r="Q99" s="1165"/>
      <c r="R99" s="1166"/>
      <c r="S99" s="108"/>
      <c r="T99" s="108"/>
      <c r="U99" s="108"/>
      <c r="V99" s="108"/>
    </row>
    <row r="100" spans="2:35" ht="15.75" customHeight="1">
      <c r="B100" s="110" t="s">
        <v>102</v>
      </c>
      <c r="C100" s="119" t="s">
        <v>103</v>
      </c>
      <c r="D100" s="110"/>
      <c r="E100" s="110"/>
      <c r="F100" s="67"/>
      <c r="G100" s="31"/>
      <c r="H100" s="31"/>
      <c r="I100" s="31"/>
      <c r="J100" s="31"/>
      <c r="K100" s="31"/>
      <c r="L100" s="31"/>
      <c r="M100" s="68"/>
      <c r="N100" s="108"/>
      <c r="O100" s="1164"/>
      <c r="P100" s="1165"/>
      <c r="Q100" s="1165"/>
      <c r="R100" s="1166"/>
      <c r="S100" s="108"/>
      <c r="T100" s="108"/>
      <c r="U100" s="108"/>
      <c r="V100" s="108"/>
      <c r="W100" s="1"/>
      <c r="X100" s="1"/>
      <c r="Y100" s="1"/>
      <c r="Z100" s="1"/>
      <c r="AA100" s="1"/>
      <c r="AB100" s="1"/>
      <c r="AC100" s="1"/>
      <c r="AD100" s="1"/>
      <c r="AE100" s="1"/>
      <c r="AF100" s="1"/>
      <c r="AG100" s="1"/>
      <c r="AH100" s="1"/>
    </row>
    <row r="101" spans="2:35" ht="15.75" customHeight="1">
      <c r="B101" s="110" t="s">
        <v>107</v>
      </c>
      <c r="C101" s="119" t="s">
        <v>108</v>
      </c>
      <c r="D101" s="110"/>
      <c r="E101" s="110"/>
      <c r="F101" s="67"/>
      <c r="G101" s="31"/>
      <c r="H101" s="31"/>
      <c r="I101" s="31"/>
      <c r="J101" s="31"/>
      <c r="K101" s="31"/>
      <c r="L101" s="31"/>
      <c r="M101" s="68"/>
      <c r="N101" s="108"/>
      <c r="O101" s="1164"/>
      <c r="P101" s="1165"/>
      <c r="Q101" s="1165"/>
      <c r="R101" s="1166"/>
      <c r="S101" s="108"/>
      <c r="T101" s="108"/>
      <c r="U101" s="108"/>
      <c r="V101" s="108"/>
    </row>
    <row r="102" spans="2:35" ht="15.75" customHeight="1">
      <c r="B102" s="110" t="s">
        <v>112</v>
      </c>
      <c r="C102" s="119" t="s">
        <v>113</v>
      </c>
      <c r="D102" s="110"/>
      <c r="E102" s="110"/>
      <c r="F102" s="67"/>
      <c r="G102" s="31"/>
      <c r="H102" s="31"/>
      <c r="I102" s="31"/>
      <c r="J102" s="31"/>
      <c r="K102" s="31"/>
      <c r="L102" s="31"/>
      <c r="M102" s="68"/>
      <c r="N102" s="108"/>
      <c r="O102" s="1164"/>
      <c r="P102" s="1165"/>
      <c r="Q102" s="1165"/>
      <c r="R102" s="1166"/>
      <c r="S102" s="108"/>
      <c r="T102" s="108"/>
      <c r="U102" s="108"/>
      <c r="V102" s="108"/>
    </row>
    <row r="103" spans="2:35" ht="15.75" customHeight="1" thickBot="1">
      <c r="B103" s="1115" t="s">
        <v>116</v>
      </c>
      <c r="C103" s="1116" t="s">
        <v>117</v>
      </c>
      <c r="D103" s="1115"/>
      <c r="E103" s="1115"/>
      <c r="F103" s="67"/>
      <c r="G103" s="31"/>
      <c r="H103" s="31"/>
      <c r="I103" s="31"/>
      <c r="J103" s="31"/>
      <c r="K103" s="31"/>
      <c r="L103" s="31"/>
      <c r="M103" s="68"/>
      <c r="N103" s="108"/>
      <c r="O103" s="1164"/>
      <c r="P103" s="1165"/>
      <c r="Q103" s="1165"/>
      <c r="R103" s="1166"/>
      <c r="S103" s="108"/>
      <c r="T103" s="108"/>
      <c r="U103" s="108"/>
      <c r="V103" s="108"/>
    </row>
    <row r="104" spans="2:35" ht="15.75" customHeight="1">
      <c r="B104" s="110" t="s">
        <v>118</v>
      </c>
      <c r="C104" s="119" t="s">
        <v>119</v>
      </c>
      <c r="D104" s="110"/>
      <c r="E104" s="110"/>
      <c r="F104" s="67"/>
      <c r="G104" s="31"/>
      <c r="H104" s="31"/>
      <c r="I104" s="31"/>
      <c r="J104" s="31"/>
      <c r="K104" s="31"/>
      <c r="L104" s="31"/>
      <c r="M104" s="68"/>
      <c r="N104" s="108"/>
      <c r="O104" s="1167" t="s">
        <v>186</v>
      </c>
      <c r="P104" s="1168"/>
      <c r="Q104" s="1169" t="s">
        <v>187</v>
      </c>
      <c r="R104" s="1170" t="s">
        <v>87</v>
      </c>
      <c r="S104" s="1121" t="s">
        <v>1607</v>
      </c>
      <c r="T104" s="1121" t="s">
        <v>1608</v>
      </c>
      <c r="U104" s="1121" t="s">
        <v>597</v>
      </c>
      <c r="V104" s="1121" t="s">
        <v>709</v>
      </c>
      <c r="AI104" s="1"/>
    </row>
    <row r="105" spans="2:35" ht="15.75" customHeight="1">
      <c r="B105" s="110" t="s">
        <v>120</v>
      </c>
      <c r="C105" s="119" t="s">
        <v>121</v>
      </c>
      <c r="D105" s="110"/>
      <c r="E105" s="110"/>
      <c r="F105" s="67"/>
      <c r="G105" s="31"/>
      <c r="H105" s="31"/>
      <c r="I105" s="31"/>
      <c r="J105" s="31"/>
      <c r="K105" s="31"/>
      <c r="L105" s="31"/>
      <c r="M105" s="68"/>
      <c r="N105" s="108"/>
      <c r="O105" s="1552" t="s">
        <v>188</v>
      </c>
      <c r="P105" s="1553"/>
      <c r="Q105" s="1554">
        <v>3</v>
      </c>
      <c r="R105" s="1555">
        <v>150000</v>
      </c>
      <c r="S105" s="1122">
        <f>100%/(Q105*12)</f>
        <v>2.7777777777777776E-2</v>
      </c>
      <c r="T105" s="1124">
        <f>+R105*S105</f>
        <v>4166.6666666666661</v>
      </c>
      <c r="U105" s="1124">
        <f>+T105*36</f>
        <v>149999.99999999997</v>
      </c>
      <c r="V105" s="1124">
        <f>+R105-U105</f>
        <v>0</v>
      </c>
    </row>
    <row r="106" spans="2:35" ht="15.75" customHeight="1">
      <c r="B106" s="110" t="s">
        <v>124</v>
      </c>
      <c r="C106" s="119" t="s">
        <v>125</v>
      </c>
      <c r="D106" s="110"/>
      <c r="E106" s="110"/>
      <c r="F106" s="67"/>
      <c r="G106" s="31"/>
      <c r="H106" s="31"/>
      <c r="I106" s="31"/>
      <c r="J106" s="31"/>
      <c r="K106" s="31"/>
      <c r="L106" s="31"/>
      <c r="M106" s="68"/>
      <c r="N106" s="108"/>
      <c r="O106" s="1552" t="s">
        <v>189</v>
      </c>
      <c r="P106" s="1553"/>
      <c r="Q106" s="1554">
        <v>6</v>
      </c>
      <c r="R106" s="1555">
        <v>300000</v>
      </c>
      <c r="S106" s="1122">
        <f>100%/(Q106*12)</f>
        <v>1.3888888888888888E-2</v>
      </c>
      <c r="T106" s="1124">
        <f>+R106*S106</f>
        <v>4166.6666666666661</v>
      </c>
      <c r="U106" s="1124">
        <f>+T106*72</f>
        <v>299999.99999999994</v>
      </c>
      <c r="V106" s="1124">
        <f>+R106-U106</f>
        <v>0</v>
      </c>
    </row>
    <row r="107" spans="2:35" ht="15.75" customHeight="1">
      <c r="B107" s="110" t="s">
        <v>124</v>
      </c>
      <c r="C107" s="119" t="s">
        <v>127</v>
      </c>
      <c r="D107" s="110"/>
      <c r="E107" s="110"/>
      <c r="F107" s="67"/>
      <c r="G107" s="31"/>
      <c r="H107" s="31"/>
      <c r="I107" s="31"/>
      <c r="J107" s="31"/>
      <c r="K107" s="31"/>
      <c r="L107" s="31"/>
      <c r="M107" s="68"/>
      <c r="N107" s="108"/>
      <c r="O107" s="1552" t="s">
        <v>190</v>
      </c>
      <c r="P107" s="1553"/>
      <c r="Q107" s="1554">
        <v>1.5</v>
      </c>
      <c r="R107" s="1555">
        <v>400000</v>
      </c>
      <c r="S107" s="1122">
        <f>100%/(Q107*12)</f>
        <v>5.5555555555555552E-2</v>
      </c>
      <c r="T107" s="1124">
        <f>+R107*S107</f>
        <v>22222.222222222223</v>
      </c>
      <c r="U107" s="1124">
        <f>+T107*18</f>
        <v>400000</v>
      </c>
      <c r="V107" s="1124">
        <f>+R107-U107</f>
        <v>0</v>
      </c>
    </row>
    <row r="108" spans="2:35" ht="15.75" customHeight="1" thickBot="1">
      <c r="B108" s="110" t="s">
        <v>130</v>
      </c>
      <c r="C108" s="119" t="s">
        <v>131</v>
      </c>
      <c r="D108" s="110"/>
      <c r="E108" s="110"/>
      <c r="F108" s="67"/>
      <c r="G108" s="31"/>
      <c r="H108" s="31"/>
      <c r="I108" s="31"/>
      <c r="J108" s="31"/>
      <c r="K108" s="31"/>
      <c r="L108" s="31"/>
      <c r="M108" s="68"/>
      <c r="N108" s="108"/>
      <c r="O108" s="1556" t="s">
        <v>191</v>
      </c>
      <c r="P108" s="1557"/>
      <c r="Q108" s="1558">
        <v>12</v>
      </c>
      <c r="R108" s="1559">
        <v>150000</v>
      </c>
      <c r="S108" s="1123">
        <f>100%/(Q108*12)</f>
        <v>6.9444444444444441E-3</v>
      </c>
      <c r="T108" s="1124">
        <f>(R108+U97)*S108</f>
        <v>1041.6666666666665</v>
      </c>
      <c r="U108" s="1124">
        <f>+T108*144</f>
        <v>149999.99999999997</v>
      </c>
      <c r="V108" s="1126">
        <f>+R108-U108</f>
        <v>0</v>
      </c>
    </row>
    <row r="109" spans="2:35" ht="15.75" customHeight="1" thickBot="1">
      <c r="B109" s="110" t="s">
        <v>134</v>
      </c>
      <c r="C109" s="119" t="s">
        <v>135</v>
      </c>
      <c r="D109" s="110"/>
      <c r="E109" s="110"/>
      <c r="F109" s="67"/>
      <c r="G109" s="31"/>
      <c r="H109" s="31"/>
      <c r="I109" s="31"/>
      <c r="J109" s="31"/>
      <c r="K109" s="31"/>
      <c r="L109" s="31"/>
      <c r="M109" s="68"/>
      <c r="N109" s="108"/>
      <c r="O109" s="1172"/>
      <c r="P109" s="1173"/>
      <c r="Q109" s="1173"/>
      <c r="R109" s="1160">
        <f>SUM(R105:R108)</f>
        <v>1000000</v>
      </c>
      <c r="S109" s="108"/>
      <c r="T109" s="1125">
        <f>SUM(T105:T108)</f>
        <v>31597.222222222223</v>
      </c>
      <c r="U109" s="1125">
        <f>SUM(U105:U108)</f>
        <v>999999.99999999988</v>
      </c>
      <c r="V109" s="1125">
        <f>SUM(V105:V108)</f>
        <v>0</v>
      </c>
      <c r="W109" s="1"/>
      <c r="X109" s="1"/>
      <c r="Y109" s="1"/>
      <c r="Z109" s="1"/>
      <c r="AA109" s="1"/>
      <c r="AB109" s="1"/>
      <c r="AC109" s="1"/>
      <c r="AD109" s="1"/>
      <c r="AE109" s="1"/>
      <c r="AF109" s="1"/>
      <c r="AG109" s="1"/>
      <c r="AH109" s="1"/>
    </row>
    <row r="110" spans="2:35" ht="15.75" customHeight="1">
      <c r="B110" s="110" t="s">
        <v>134</v>
      </c>
      <c r="C110" s="119" t="s">
        <v>137</v>
      </c>
      <c r="D110" s="110"/>
      <c r="E110" s="110"/>
      <c r="F110" s="67"/>
      <c r="G110" s="31"/>
      <c r="H110" s="31"/>
      <c r="I110" s="31"/>
      <c r="J110" s="31"/>
      <c r="K110" s="31"/>
      <c r="L110" s="31"/>
      <c r="M110" s="68"/>
      <c r="N110" s="108"/>
      <c r="O110" s="1164"/>
      <c r="P110" s="1165"/>
      <c r="Q110" s="1165"/>
      <c r="R110" s="1166"/>
      <c r="S110" s="108"/>
      <c r="T110" s="108"/>
      <c r="U110" s="108"/>
      <c r="V110" s="108"/>
      <c r="W110" s="1"/>
      <c r="X110" s="1"/>
      <c r="Y110" s="1"/>
      <c r="Z110" s="1"/>
      <c r="AA110" s="1"/>
      <c r="AB110" s="1"/>
      <c r="AC110" s="1"/>
      <c r="AD110" s="1"/>
      <c r="AE110" s="1"/>
      <c r="AF110" s="1"/>
      <c r="AG110" s="1"/>
      <c r="AH110" s="1"/>
    </row>
    <row r="111" spans="2:35" ht="15.75" customHeight="1">
      <c r="B111" s="110" t="s">
        <v>134</v>
      </c>
      <c r="C111" s="119" t="s">
        <v>139</v>
      </c>
      <c r="D111" s="110"/>
      <c r="E111" s="110"/>
      <c r="F111" s="67"/>
      <c r="G111" s="31"/>
      <c r="H111" s="31"/>
      <c r="I111" s="31"/>
      <c r="J111" s="31"/>
      <c r="K111" s="31"/>
      <c r="L111" s="31"/>
      <c r="M111" s="68"/>
      <c r="N111" s="108"/>
      <c r="O111" s="1164"/>
      <c r="P111" s="1165"/>
      <c r="Q111" s="1165"/>
      <c r="R111" s="1166"/>
      <c r="S111" s="108"/>
      <c r="T111" s="108"/>
      <c r="U111" s="108"/>
      <c r="V111" s="108"/>
      <c r="W111" s="1"/>
      <c r="X111" s="1"/>
      <c r="Y111" s="1"/>
      <c r="Z111" s="1"/>
      <c r="AA111" s="1"/>
      <c r="AB111" s="1"/>
      <c r="AC111" s="1"/>
      <c r="AD111" s="1"/>
      <c r="AE111" s="1"/>
      <c r="AF111" s="1"/>
      <c r="AG111" s="1"/>
      <c r="AH111" s="1"/>
    </row>
    <row r="112" spans="2:35" ht="15.75" customHeight="1">
      <c r="B112" s="110"/>
      <c r="C112" s="110"/>
      <c r="D112" s="110"/>
      <c r="E112" s="110"/>
      <c r="F112" s="67"/>
      <c r="G112" s="31"/>
      <c r="H112" s="31"/>
      <c r="I112" s="31"/>
      <c r="J112" s="31"/>
      <c r="K112" s="31"/>
      <c r="L112" s="31"/>
      <c r="M112" s="68"/>
      <c r="N112" s="108"/>
      <c r="O112" s="1164"/>
      <c r="P112" s="1165"/>
      <c r="Q112" s="1165"/>
      <c r="R112" s="1166"/>
      <c r="S112" s="108"/>
      <c r="T112" s="108"/>
      <c r="U112" s="108"/>
      <c r="V112" s="108"/>
      <c r="W112" s="1"/>
      <c r="X112" s="1"/>
      <c r="Y112" s="1"/>
      <c r="Z112" s="1"/>
      <c r="AA112" s="1"/>
      <c r="AB112" s="1"/>
      <c r="AC112" s="1"/>
      <c r="AD112" s="1"/>
      <c r="AE112" s="1"/>
      <c r="AF112" s="1"/>
      <c r="AG112" s="1"/>
      <c r="AH112" s="1"/>
    </row>
    <row r="113" spans="2:35" ht="15.75" customHeight="1">
      <c r="B113" s="110"/>
      <c r="C113" s="110"/>
      <c r="D113" s="110"/>
      <c r="E113" s="110"/>
      <c r="F113" s="67"/>
      <c r="G113" s="31"/>
      <c r="H113" s="31"/>
      <c r="I113" s="31"/>
      <c r="J113" s="31"/>
      <c r="K113" s="31"/>
      <c r="L113" s="31"/>
      <c r="M113" s="68"/>
      <c r="N113" s="108"/>
      <c r="O113" s="1171"/>
      <c r="P113" s="1165"/>
      <c r="Q113" s="1165"/>
      <c r="R113" s="1166"/>
      <c r="S113" s="108"/>
      <c r="T113" s="108"/>
      <c r="U113" s="108"/>
      <c r="V113" s="108"/>
      <c r="AI113" s="1"/>
    </row>
    <row r="114" spans="2:35" ht="15.75" customHeight="1">
      <c r="B114" s="110"/>
      <c r="C114" s="110"/>
      <c r="D114" s="110"/>
      <c r="E114" s="110"/>
      <c r="F114" s="67"/>
      <c r="G114" s="31"/>
      <c r="H114" s="31"/>
      <c r="I114" s="31"/>
      <c r="J114" s="31"/>
      <c r="K114" s="31"/>
      <c r="L114" s="31"/>
      <c r="M114" s="68"/>
      <c r="N114" s="108"/>
      <c r="O114" s="1164"/>
      <c r="P114" s="1165"/>
      <c r="Q114" s="1165"/>
      <c r="R114" s="1166"/>
      <c r="S114" s="108"/>
      <c r="T114" s="108"/>
      <c r="U114" s="108"/>
      <c r="V114" s="108"/>
      <c r="AI114" s="1"/>
    </row>
    <row r="115" spans="2:35" ht="15.75" customHeight="1">
      <c r="B115" s="110"/>
      <c r="C115" s="110"/>
      <c r="D115" s="110"/>
      <c r="E115" s="110"/>
      <c r="F115" s="67"/>
      <c r="G115" s="31"/>
      <c r="H115" s="31"/>
      <c r="I115" s="31"/>
      <c r="J115" s="31"/>
      <c r="K115" s="31"/>
      <c r="L115" s="31"/>
      <c r="M115" s="68"/>
      <c r="N115" s="108"/>
      <c r="O115" s="1161"/>
      <c r="P115" s="1165"/>
      <c r="Q115" s="1165"/>
      <c r="R115" s="1177"/>
      <c r="S115" s="108"/>
      <c r="T115" s="108"/>
      <c r="U115" s="108"/>
      <c r="V115" s="108"/>
      <c r="AI115" s="1"/>
    </row>
    <row r="116" spans="2:35" ht="15.75" customHeight="1" thickBot="1">
      <c r="B116" s="110"/>
      <c r="C116" s="110"/>
      <c r="D116" s="110"/>
      <c r="E116" s="110"/>
      <c r="F116" s="67"/>
      <c r="G116" s="31"/>
      <c r="H116" s="31"/>
      <c r="I116" s="31"/>
      <c r="J116" s="31"/>
      <c r="K116" s="31"/>
      <c r="L116" s="31"/>
      <c r="M116" s="68"/>
      <c r="N116" s="108"/>
      <c r="O116" s="1174"/>
      <c r="P116" s="1175"/>
      <c r="Q116" s="1175"/>
      <c r="R116" s="1176"/>
      <c r="S116" s="108"/>
      <c r="T116" s="108"/>
      <c r="U116" s="108"/>
      <c r="V116" s="108"/>
    </row>
    <row r="117" spans="2:35" ht="15.75" customHeight="1" thickBot="1">
      <c r="B117" s="110"/>
      <c r="C117" s="110"/>
      <c r="D117" s="110"/>
      <c r="E117" s="110"/>
      <c r="F117" s="69"/>
      <c r="G117" s="70"/>
      <c r="H117" s="70"/>
      <c r="I117" s="70"/>
      <c r="J117" s="70"/>
      <c r="K117" s="70"/>
      <c r="L117" s="70"/>
      <c r="M117" s="71"/>
      <c r="N117" s="108"/>
      <c r="O117" s="108" t="s">
        <v>1780</v>
      </c>
      <c r="P117" s="108"/>
      <c r="Q117" s="108"/>
      <c r="R117" s="108"/>
      <c r="S117" s="108"/>
      <c r="T117" s="108"/>
      <c r="U117" s="108"/>
      <c r="V117" s="108"/>
    </row>
    <row r="118" spans="2:35" ht="15.75" customHeight="1" thickBot="1">
      <c r="N118" s="101"/>
    </row>
    <row r="119" spans="2:35" ht="15.75" customHeight="1">
      <c r="B119" s="109" t="s">
        <v>83</v>
      </c>
      <c r="C119" s="110"/>
      <c r="D119" s="110"/>
      <c r="E119" s="110"/>
      <c r="F119" s="102" t="s">
        <v>1602</v>
      </c>
      <c r="G119" s="103"/>
      <c r="H119" s="103"/>
      <c r="I119" s="103"/>
      <c r="J119" s="103"/>
      <c r="K119" s="103"/>
      <c r="L119" s="103"/>
      <c r="M119" s="1105"/>
      <c r="N119" s="1106" t="s">
        <v>171</v>
      </c>
      <c r="O119" s="1107"/>
      <c r="P119" s="1107"/>
      <c r="Q119" s="1107"/>
      <c r="R119" s="1107"/>
      <c r="S119" s="1107"/>
      <c r="T119" s="1107"/>
      <c r="U119" s="1107"/>
      <c r="V119" s="1108"/>
    </row>
    <row r="120" spans="2:35" ht="15.75" customHeight="1">
      <c r="B120" s="110" t="s">
        <v>89</v>
      </c>
      <c r="C120" s="110"/>
      <c r="D120" s="110"/>
      <c r="E120" s="110"/>
      <c r="F120" s="67"/>
      <c r="G120" s="31"/>
      <c r="H120" s="31"/>
      <c r="I120" s="31"/>
      <c r="J120" s="31"/>
      <c r="K120" s="31"/>
      <c r="L120" s="31"/>
      <c r="M120" s="31"/>
      <c r="N120" s="1109"/>
      <c r="O120" s="108"/>
      <c r="P120" s="108"/>
      <c r="Q120" s="108"/>
      <c r="R120" s="108"/>
      <c r="S120" s="108"/>
      <c r="T120" s="108"/>
      <c r="U120" s="108"/>
      <c r="V120" s="1110"/>
    </row>
    <row r="121" spans="2:35" ht="15.75" customHeight="1">
      <c r="B121" s="109" t="s">
        <v>83</v>
      </c>
      <c r="C121" s="110"/>
      <c r="D121" s="110"/>
      <c r="E121" s="110"/>
      <c r="F121" s="67"/>
      <c r="G121" s="31"/>
      <c r="H121" s="31"/>
      <c r="I121" s="31"/>
      <c r="J121" s="1563" t="s">
        <v>1786</v>
      </c>
      <c r="K121" s="1562"/>
      <c r="L121" s="1562"/>
      <c r="M121" s="31"/>
      <c r="N121" s="1109" t="s">
        <v>173</v>
      </c>
      <c r="O121" s="108"/>
      <c r="P121" s="108"/>
      <c r="Q121" s="108"/>
      <c r="R121" s="108"/>
      <c r="S121" s="108"/>
      <c r="T121" s="108"/>
      <c r="U121" s="108"/>
      <c r="V121" s="1110"/>
    </row>
    <row r="122" spans="2:35" ht="15.75" customHeight="1">
      <c r="B122" s="110" t="s">
        <v>92</v>
      </c>
      <c r="C122" s="110"/>
      <c r="D122" s="110"/>
      <c r="E122" s="110"/>
      <c r="F122" s="67"/>
      <c r="G122" s="31"/>
      <c r="H122" s="31"/>
      <c r="I122" s="31"/>
      <c r="J122" s="1561" t="s">
        <v>95</v>
      </c>
      <c r="K122" s="1562"/>
      <c r="L122" s="1844">
        <v>30000</v>
      </c>
      <c r="M122" s="31"/>
      <c r="N122" s="1111"/>
      <c r="O122" s="108"/>
      <c r="P122" s="108"/>
      <c r="Q122" s="108"/>
      <c r="R122" s="108"/>
      <c r="S122" s="108"/>
      <c r="T122" s="108"/>
      <c r="U122" s="108"/>
      <c r="V122" s="1110"/>
    </row>
    <row r="123" spans="2:35" ht="15.75" customHeight="1">
      <c r="B123" s="1093" t="s">
        <v>94</v>
      </c>
      <c r="C123" s="1094" t="s">
        <v>95</v>
      </c>
      <c r="D123" s="1093"/>
      <c r="E123" s="1093"/>
      <c r="F123" s="67"/>
      <c r="G123" s="31"/>
      <c r="H123" s="31"/>
      <c r="I123" s="31"/>
      <c r="J123" s="1561" t="s">
        <v>99</v>
      </c>
      <c r="K123" s="1562"/>
      <c r="L123" s="1844">
        <v>-3000</v>
      </c>
      <c r="M123" s="31"/>
      <c r="N123" s="1111"/>
      <c r="O123" s="124">
        <v>55</v>
      </c>
      <c r="P123" s="118" t="s">
        <v>126</v>
      </c>
      <c r="Q123" s="118"/>
      <c r="R123" s="118"/>
      <c r="S123" s="108"/>
      <c r="T123" s="108"/>
      <c r="U123" s="108"/>
      <c r="V123" s="1110"/>
    </row>
    <row r="124" spans="2:35" ht="15.75" customHeight="1" thickBot="1">
      <c r="B124" s="110" t="s">
        <v>94</v>
      </c>
      <c r="C124" s="119" t="s">
        <v>97</v>
      </c>
      <c r="D124" s="110"/>
      <c r="E124" s="110"/>
      <c r="F124" s="67"/>
      <c r="G124" s="31"/>
      <c r="H124" s="31"/>
      <c r="I124" s="31"/>
      <c r="J124" s="1561" t="s">
        <v>117</v>
      </c>
      <c r="K124" s="1562"/>
      <c r="L124" s="1844">
        <v>1000</v>
      </c>
      <c r="M124" s="31"/>
      <c r="N124" s="1111"/>
      <c r="O124" s="108"/>
      <c r="P124" s="127" t="s">
        <v>174</v>
      </c>
      <c r="Q124" s="108"/>
      <c r="R124" s="108"/>
      <c r="S124" s="108"/>
      <c r="T124" s="108"/>
      <c r="U124" s="108"/>
      <c r="V124" s="1110"/>
    </row>
    <row r="125" spans="2:35" ht="15.75" customHeight="1" thickBot="1">
      <c r="B125" s="1093" t="s">
        <v>94</v>
      </c>
      <c r="C125" s="1094" t="s">
        <v>99</v>
      </c>
      <c r="D125" s="1093"/>
      <c r="E125" s="1093"/>
      <c r="F125" s="67"/>
      <c r="G125" s="31"/>
      <c r="H125" s="31"/>
      <c r="I125" s="31"/>
      <c r="J125" s="1561"/>
      <c r="K125" s="1562"/>
      <c r="L125" s="1845">
        <f>SUM(L122:L124)</f>
        <v>28000</v>
      </c>
      <c r="M125" s="31"/>
      <c r="N125" s="1111"/>
      <c r="O125" s="108"/>
      <c r="P125" s="892" t="s">
        <v>176</v>
      </c>
      <c r="Q125" s="893"/>
      <c r="R125" s="893"/>
      <c r="S125" s="893"/>
      <c r="T125" s="894"/>
      <c r="U125" s="108"/>
      <c r="V125" s="1110"/>
    </row>
    <row r="126" spans="2:35" ht="15.75" customHeight="1">
      <c r="B126" s="110" t="s">
        <v>102</v>
      </c>
      <c r="C126" s="119" t="s">
        <v>103</v>
      </c>
      <c r="D126" s="110"/>
      <c r="E126" s="110"/>
      <c r="F126" s="67"/>
      <c r="G126" s="31"/>
      <c r="H126" s="31"/>
      <c r="I126" s="31"/>
      <c r="J126" s="1561"/>
      <c r="K126" s="1562"/>
      <c r="L126" s="1562"/>
      <c r="M126" s="31"/>
      <c r="N126" s="1111"/>
      <c r="O126" s="108"/>
      <c r="P126" s="108"/>
      <c r="Q126" s="108"/>
      <c r="R126" s="108"/>
      <c r="S126" s="108"/>
      <c r="T126" s="108"/>
      <c r="U126" s="108"/>
      <c r="V126" s="1110"/>
    </row>
    <row r="127" spans="2:35" ht="15.75" customHeight="1" thickBot="1">
      <c r="B127" s="110" t="s">
        <v>107</v>
      </c>
      <c r="C127" s="119" t="s">
        <v>108</v>
      </c>
      <c r="D127" s="110"/>
      <c r="E127" s="110"/>
      <c r="F127" s="67"/>
      <c r="G127" s="31"/>
      <c r="H127" s="31"/>
      <c r="I127" s="31"/>
      <c r="J127" s="1561"/>
      <c r="K127" s="1562"/>
      <c r="L127" s="1562"/>
      <c r="M127" s="31"/>
      <c r="N127" s="1111"/>
      <c r="O127" s="108"/>
      <c r="P127" s="108"/>
      <c r="Q127" s="108"/>
      <c r="R127" s="108"/>
      <c r="S127" s="108"/>
      <c r="T127" s="108"/>
      <c r="U127" s="108"/>
      <c r="V127" s="1110"/>
    </row>
    <row r="128" spans="2:35" ht="15.75" customHeight="1" thickBot="1">
      <c r="B128" s="110" t="s">
        <v>112</v>
      </c>
      <c r="C128" s="119" t="s">
        <v>113</v>
      </c>
      <c r="D128" s="110"/>
      <c r="E128" s="110"/>
      <c r="F128" s="67"/>
      <c r="G128" s="31"/>
      <c r="H128" s="31"/>
      <c r="I128" s="31"/>
      <c r="J128" s="1561"/>
      <c r="K128" s="1562"/>
      <c r="L128" s="1562"/>
      <c r="M128" s="31"/>
      <c r="N128" s="1111"/>
      <c r="O128" s="1095" t="s">
        <v>1781</v>
      </c>
      <c r="P128" s="1096"/>
      <c r="Q128" s="1096"/>
      <c r="R128" s="1096"/>
      <c r="S128" s="1096"/>
      <c r="T128" s="1096"/>
      <c r="U128" s="1096"/>
      <c r="V128" s="1097"/>
    </row>
    <row r="129" spans="1:35" ht="15.75" customHeight="1" thickBot="1">
      <c r="B129" s="1093" t="s">
        <v>116</v>
      </c>
      <c r="C129" s="1094" t="s">
        <v>117</v>
      </c>
      <c r="D129" s="1093"/>
      <c r="E129" s="1093"/>
      <c r="F129" s="67"/>
      <c r="G129" s="31"/>
      <c r="H129" s="31"/>
      <c r="I129" s="31"/>
      <c r="J129" s="31"/>
      <c r="K129" s="31"/>
      <c r="L129" s="31"/>
      <c r="M129" s="31"/>
      <c r="N129" s="1111"/>
      <c r="O129" s="1837" t="s">
        <v>1784</v>
      </c>
      <c r="P129" s="1838"/>
      <c r="Q129" s="1838"/>
      <c r="R129" s="1838"/>
      <c r="S129" s="1838"/>
      <c r="T129" s="1838"/>
      <c r="U129" s="1838"/>
      <c r="V129" s="1839"/>
    </row>
    <row r="130" spans="1:35" ht="15.75" customHeight="1" thickBot="1">
      <c r="B130" s="110" t="s">
        <v>118</v>
      </c>
      <c r="C130" s="119" t="s">
        <v>119</v>
      </c>
      <c r="D130" s="110"/>
      <c r="E130" s="110"/>
      <c r="F130" s="67"/>
      <c r="G130" s="31"/>
      <c r="H130" s="31"/>
      <c r="I130" s="31"/>
      <c r="J130" s="102" t="s">
        <v>1603</v>
      </c>
      <c r="K130" s="31"/>
      <c r="L130" s="31"/>
      <c r="M130" s="31"/>
      <c r="N130" s="1111"/>
      <c r="O130" s="1840" t="s">
        <v>1782</v>
      </c>
      <c r="P130" s="1841"/>
      <c r="Q130" s="1841"/>
      <c r="R130" s="1841"/>
      <c r="S130" s="1841"/>
      <c r="T130" s="1841"/>
      <c r="U130" s="1841"/>
      <c r="V130" s="1842"/>
    </row>
    <row r="131" spans="1:35" ht="15.75" customHeight="1">
      <c r="B131" s="110" t="s">
        <v>120</v>
      </c>
      <c r="C131" s="119" t="s">
        <v>121</v>
      </c>
      <c r="D131" s="110"/>
      <c r="E131" s="110"/>
      <c r="F131" s="67"/>
      <c r="G131" s="31"/>
      <c r="H131" s="31"/>
      <c r="I131" s="31"/>
      <c r="J131" s="102" t="s">
        <v>1604</v>
      </c>
      <c r="K131" s="31"/>
      <c r="L131" s="31"/>
      <c r="M131" s="31"/>
      <c r="N131" s="1111"/>
      <c r="O131" s="1837" t="s">
        <v>1785</v>
      </c>
      <c r="P131" s="1838"/>
      <c r="Q131" s="1838"/>
      <c r="R131" s="1838"/>
      <c r="S131" s="1838"/>
      <c r="T131" s="1838"/>
      <c r="U131" s="1838"/>
      <c r="V131" s="1839"/>
    </row>
    <row r="132" spans="1:35" ht="15.75" customHeight="1" thickBot="1">
      <c r="B132" s="110" t="s">
        <v>124</v>
      </c>
      <c r="C132" s="119" t="s">
        <v>125</v>
      </c>
      <c r="D132" s="110"/>
      <c r="E132" s="110"/>
      <c r="F132" s="1846" t="s">
        <v>1853</v>
      </c>
      <c r="G132" s="1847" t="s">
        <v>1855</v>
      </c>
      <c r="H132" s="31"/>
      <c r="I132" s="31"/>
      <c r="J132" s="31"/>
      <c r="K132" s="31"/>
      <c r="L132" s="31"/>
      <c r="M132" s="31"/>
      <c r="N132" s="1111"/>
      <c r="O132" s="1840" t="s">
        <v>1782</v>
      </c>
      <c r="P132" s="1841"/>
      <c r="Q132" s="1841"/>
      <c r="R132" s="1841"/>
      <c r="S132" s="1841"/>
      <c r="T132" s="1841"/>
      <c r="U132" s="1841"/>
      <c r="V132" s="1842"/>
    </row>
    <row r="133" spans="1:35" ht="15.75" customHeight="1">
      <c r="A133" s="1"/>
      <c r="B133" s="110" t="s">
        <v>124</v>
      </c>
      <c r="C133" s="119" t="s">
        <v>127</v>
      </c>
      <c r="D133" s="110"/>
      <c r="E133" s="110"/>
      <c r="F133" s="1846" t="s">
        <v>1854</v>
      </c>
      <c r="G133" s="1847" t="s">
        <v>1856</v>
      </c>
      <c r="H133" s="31"/>
      <c r="I133" s="31"/>
      <c r="J133" s="31"/>
      <c r="K133" s="31"/>
      <c r="L133" s="31"/>
      <c r="M133" s="31"/>
      <c r="N133" s="1111"/>
      <c r="O133" s="1098"/>
      <c r="P133" s="130"/>
      <c r="Q133" s="126"/>
      <c r="R133" s="125"/>
      <c r="S133" s="125"/>
      <c r="T133" s="125"/>
      <c r="U133" s="125"/>
      <c r="V133" s="1099"/>
    </row>
    <row r="134" spans="1:35" ht="15.75" customHeight="1">
      <c r="B134" s="110" t="s">
        <v>130</v>
      </c>
      <c r="C134" s="119" t="s">
        <v>131</v>
      </c>
      <c r="D134" s="110"/>
      <c r="E134" s="110"/>
      <c r="F134" s="67"/>
      <c r="G134" s="31"/>
      <c r="H134" s="31"/>
      <c r="I134" s="31"/>
      <c r="J134" s="31"/>
      <c r="K134" s="31"/>
      <c r="L134" s="31"/>
      <c r="M134" s="31"/>
      <c r="N134" s="1111"/>
      <c r="O134" s="1843" t="s">
        <v>178</v>
      </c>
      <c r="P134" s="131"/>
      <c r="Q134" s="131"/>
      <c r="R134" s="132" t="s">
        <v>179</v>
      </c>
      <c r="S134" s="131"/>
      <c r="T134" s="131"/>
      <c r="U134" s="133" t="s">
        <v>180</v>
      </c>
      <c r="V134" s="1100" t="s">
        <v>1605</v>
      </c>
      <c r="AH134" s="1"/>
    </row>
    <row r="135" spans="1:35" ht="15.75" customHeight="1" thickBot="1">
      <c r="B135" s="110" t="s">
        <v>134</v>
      </c>
      <c r="C135" s="119" t="s">
        <v>135</v>
      </c>
      <c r="D135" s="110"/>
      <c r="E135" s="110"/>
      <c r="F135" s="67"/>
      <c r="G135" s="31"/>
      <c r="H135" s="31"/>
      <c r="I135" s="31"/>
      <c r="J135" s="31"/>
      <c r="K135" s="31"/>
      <c r="L135" s="31"/>
      <c r="M135" s="31"/>
      <c r="N135" s="1109"/>
      <c r="O135" s="1101"/>
      <c r="P135" s="1102"/>
      <c r="Q135" s="1102"/>
      <c r="R135" s="1102"/>
      <c r="S135" s="1102"/>
      <c r="T135" s="1102"/>
      <c r="U135" s="1103" t="s">
        <v>182</v>
      </c>
      <c r="V135" s="1104"/>
    </row>
    <row r="136" spans="1:35" ht="15.75" customHeight="1">
      <c r="B136" s="110" t="s">
        <v>134</v>
      </c>
      <c r="C136" s="119" t="s">
        <v>137</v>
      </c>
      <c r="D136" s="110"/>
      <c r="E136" s="110"/>
      <c r="F136" s="67"/>
      <c r="G136" s="31"/>
      <c r="H136" s="31"/>
      <c r="I136" s="31"/>
      <c r="J136" s="31"/>
      <c r="K136" s="31"/>
      <c r="L136" s="31"/>
      <c r="M136" s="31"/>
      <c r="N136" s="1111"/>
      <c r="O136" s="1106" t="s">
        <v>1783</v>
      </c>
      <c r="P136" s="1107"/>
      <c r="Q136" s="1107"/>
      <c r="R136" s="1107"/>
      <c r="S136" s="1107"/>
      <c r="T136" s="1107"/>
      <c r="U136" s="1107"/>
      <c r="V136" s="1108"/>
    </row>
    <row r="137" spans="1:35" ht="15.75" customHeight="1">
      <c r="B137" s="110" t="s">
        <v>134</v>
      </c>
      <c r="C137" s="119" t="s">
        <v>139</v>
      </c>
      <c r="D137" s="110"/>
      <c r="E137" s="110"/>
      <c r="F137" s="67"/>
      <c r="G137" s="31"/>
      <c r="H137" s="31"/>
      <c r="I137" s="31"/>
      <c r="J137" s="31"/>
      <c r="K137" s="31"/>
      <c r="L137" s="31"/>
      <c r="M137" s="31"/>
      <c r="N137" s="1111"/>
      <c r="O137" s="1564" t="s">
        <v>175</v>
      </c>
      <c r="P137" s="1565"/>
      <c r="Q137" s="1565"/>
      <c r="R137" s="1565"/>
      <c r="S137" s="1565"/>
      <c r="T137" s="1565"/>
      <c r="U137" s="1565"/>
      <c r="V137" s="1566"/>
    </row>
    <row r="138" spans="1:35" ht="15.75" customHeight="1" thickBot="1">
      <c r="B138" s="110"/>
      <c r="C138" s="110"/>
      <c r="D138" s="110"/>
      <c r="E138" s="110"/>
      <c r="F138" s="67"/>
      <c r="G138" s="31"/>
      <c r="H138" s="31"/>
      <c r="I138" s="31"/>
      <c r="J138" s="31"/>
      <c r="K138" s="31"/>
      <c r="L138" s="31"/>
      <c r="M138" s="31"/>
      <c r="N138" s="1111"/>
      <c r="O138" s="1567" t="s">
        <v>177</v>
      </c>
      <c r="P138" s="1568"/>
      <c r="Q138" s="1568"/>
      <c r="R138" s="1568"/>
      <c r="S138" s="1568"/>
      <c r="T138" s="1568"/>
      <c r="U138" s="1568"/>
      <c r="V138" s="1569"/>
      <c r="AI138" s="1"/>
    </row>
    <row r="139" spans="1:35" ht="15.75" customHeight="1">
      <c r="B139" s="110"/>
      <c r="C139" s="110"/>
      <c r="D139" s="110"/>
      <c r="E139" s="110"/>
      <c r="F139" s="67"/>
      <c r="G139" s="31"/>
      <c r="H139" s="31"/>
      <c r="I139" s="31"/>
      <c r="J139" s="31"/>
      <c r="K139" s="31"/>
      <c r="L139" s="31"/>
      <c r="M139" s="31"/>
      <c r="N139" s="1111"/>
      <c r="O139" s="108"/>
      <c r="P139" s="108"/>
      <c r="Q139" s="108"/>
      <c r="R139" s="108"/>
      <c r="S139" s="108"/>
      <c r="T139" s="108"/>
      <c r="U139" s="108"/>
      <c r="V139" s="1110"/>
    </row>
    <row r="140" spans="1:35" ht="15.75" customHeight="1">
      <c r="B140" s="110"/>
      <c r="C140" s="110"/>
      <c r="D140" s="110"/>
      <c r="E140" s="110"/>
      <c r="F140" s="67"/>
      <c r="G140" s="31"/>
      <c r="H140" s="31"/>
      <c r="I140" s="31"/>
      <c r="J140" s="31"/>
      <c r="K140" s="31"/>
      <c r="L140" s="31"/>
      <c r="M140" s="31"/>
      <c r="N140" s="1111"/>
      <c r="O140" s="108"/>
      <c r="P140" s="108"/>
      <c r="Q140" s="108"/>
      <c r="R140" s="108"/>
      <c r="S140" s="108"/>
      <c r="T140" s="108"/>
      <c r="U140" s="108"/>
      <c r="V140" s="1110"/>
    </row>
    <row r="141" spans="1:35" ht="15.75" customHeight="1">
      <c r="B141" s="110"/>
      <c r="C141" s="110"/>
      <c r="D141" s="110"/>
      <c r="E141" s="110"/>
      <c r="F141" s="67"/>
      <c r="G141" s="31"/>
      <c r="H141" s="31"/>
      <c r="I141" s="31"/>
      <c r="J141" s="31"/>
      <c r="K141" s="31"/>
      <c r="L141" s="31"/>
      <c r="M141" s="31"/>
      <c r="N141" s="1111"/>
      <c r="O141" s="108"/>
      <c r="P141" s="108"/>
      <c r="Q141" s="108"/>
      <c r="R141" s="108"/>
      <c r="S141" s="108"/>
      <c r="T141" s="108"/>
      <c r="U141" s="108"/>
      <c r="V141" s="1110"/>
    </row>
    <row r="142" spans="1:35" ht="15.75" customHeight="1" thickBot="1">
      <c r="A142" s="1"/>
      <c r="B142" s="110"/>
      <c r="C142" s="110"/>
      <c r="D142" s="110"/>
      <c r="E142" s="110"/>
      <c r="F142" s="69"/>
      <c r="G142" s="70"/>
      <c r="H142" s="70"/>
      <c r="I142" s="70"/>
      <c r="J142" s="70"/>
      <c r="K142" s="70"/>
      <c r="L142" s="70"/>
      <c r="M142" s="1080"/>
      <c r="N142" s="1112"/>
      <c r="O142" s="1113"/>
      <c r="P142" s="1113"/>
      <c r="Q142" s="1113"/>
      <c r="R142" s="1113"/>
      <c r="S142" s="1113"/>
      <c r="T142" s="1113"/>
      <c r="U142" s="1113"/>
      <c r="V142" s="1114"/>
    </row>
    <row r="143" spans="1:35" ht="15.75" customHeight="1" thickBot="1">
      <c r="A143" s="1"/>
    </row>
    <row r="144" spans="1:35" ht="15.75" customHeight="1" thickBot="1">
      <c r="A144" s="1"/>
      <c r="B144" s="1095" t="s">
        <v>149</v>
      </c>
      <c r="C144" s="1096"/>
      <c r="D144" s="1096"/>
      <c r="E144" s="1096"/>
      <c r="F144" s="1096"/>
      <c r="G144" s="1096"/>
      <c r="H144" s="1096"/>
      <c r="I144" s="1096"/>
      <c r="J144" s="1097"/>
    </row>
    <row r="145" spans="1:13" ht="15.75" customHeight="1">
      <c r="A145" s="1"/>
      <c r="B145" s="1736" t="s">
        <v>150</v>
      </c>
      <c r="C145" s="116"/>
      <c r="D145" s="116"/>
      <c r="E145" s="116"/>
      <c r="F145" s="116"/>
      <c r="G145" s="116"/>
      <c r="H145" s="116"/>
      <c r="I145" s="116"/>
      <c r="J145" s="1737" t="s">
        <v>151</v>
      </c>
    </row>
    <row r="146" spans="1:13" ht="15.75" customHeight="1">
      <c r="A146" s="1"/>
      <c r="B146" s="1738" t="s">
        <v>152</v>
      </c>
      <c r="C146" s="1571"/>
      <c r="D146" s="1571"/>
      <c r="E146" s="1571"/>
      <c r="F146" s="1571"/>
      <c r="G146" s="1571"/>
      <c r="H146" s="1571"/>
      <c r="I146" s="1571"/>
      <c r="J146" s="1739"/>
      <c r="M146" s="1750"/>
    </row>
    <row r="147" spans="1:13" ht="15.75" customHeight="1">
      <c r="A147" s="1"/>
      <c r="B147" s="1738" t="s">
        <v>153</v>
      </c>
      <c r="C147" s="1571"/>
      <c r="D147" s="1571"/>
      <c r="E147" s="1571"/>
      <c r="F147" s="1571"/>
      <c r="G147" s="1571"/>
      <c r="H147" s="1571"/>
      <c r="I147" s="1571"/>
      <c r="J147" s="1739"/>
    </row>
    <row r="148" spans="1:13" ht="15.75" customHeight="1">
      <c r="A148" s="1"/>
      <c r="B148" s="1738" t="s">
        <v>154</v>
      </c>
      <c r="C148" s="1571"/>
      <c r="D148" s="1571"/>
      <c r="E148" s="1571"/>
      <c r="F148" s="1571"/>
      <c r="G148" s="1571"/>
      <c r="H148" s="1571"/>
      <c r="I148" s="1571"/>
      <c r="J148" s="1739"/>
    </row>
    <row r="149" spans="1:13" ht="15.75" customHeight="1">
      <c r="A149" s="1"/>
      <c r="B149" s="1736" t="s">
        <v>155</v>
      </c>
      <c r="C149" s="116"/>
      <c r="D149" s="116"/>
      <c r="E149" s="116"/>
      <c r="F149" s="116"/>
      <c r="G149" s="116"/>
      <c r="H149" s="116"/>
      <c r="I149" s="116"/>
      <c r="J149" s="1737" t="s">
        <v>156</v>
      </c>
    </row>
    <row r="150" spans="1:13" ht="15.75" customHeight="1">
      <c r="A150" s="1"/>
      <c r="B150" s="1738" t="s">
        <v>157</v>
      </c>
      <c r="C150" s="1570"/>
      <c r="D150" s="1570"/>
      <c r="E150" s="1570"/>
      <c r="F150" s="1570"/>
      <c r="G150" s="1570"/>
      <c r="H150" s="1570"/>
      <c r="I150" s="1570"/>
      <c r="J150" s="1740"/>
    </row>
    <row r="151" spans="1:13" ht="15.75" customHeight="1">
      <c r="A151" s="1"/>
      <c r="B151" s="1738" t="s">
        <v>158</v>
      </c>
      <c r="C151" s="1570"/>
      <c r="D151" s="1570"/>
      <c r="E151" s="1570"/>
      <c r="F151" s="1570"/>
      <c r="G151" s="1570"/>
      <c r="H151" s="1570"/>
      <c r="I151" s="1570"/>
      <c r="J151" s="1740"/>
    </row>
    <row r="152" spans="1:13" ht="15.75" customHeight="1" thickBot="1">
      <c r="A152" s="1"/>
      <c r="B152" s="1741" t="s">
        <v>1600</v>
      </c>
      <c r="C152" s="1572"/>
      <c r="D152" s="1572"/>
      <c r="E152" s="1572"/>
      <c r="F152" s="1572"/>
      <c r="G152" s="1572"/>
      <c r="H152" s="1572"/>
      <c r="I152" s="1572"/>
      <c r="J152" s="1742"/>
    </row>
    <row r="153" spans="1:13" ht="15.75" customHeight="1">
      <c r="A153" s="1"/>
      <c r="B153" s="1743" t="s">
        <v>159</v>
      </c>
      <c r="C153" s="1560"/>
      <c r="D153" s="1560"/>
      <c r="E153" s="1560"/>
      <c r="F153" s="1560"/>
      <c r="G153" s="1560"/>
      <c r="H153" s="1560"/>
      <c r="I153" s="1560"/>
      <c r="J153" s="1744" t="s">
        <v>160</v>
      </c>
    </row>
    <row r="154" spans="1:13" ht="15.75" customHeight="1">
      <c r="A154" s="1"/>
      <c r="B154" s="1738" t="s">
        <v>1601</v>
      </c>
      <c r="C154" s="1571"/>
      <c r="D154" s="1571"/>
      <c r="E154" s="1571"/>
      <c r="F154" s="1571"/>
      <c r="G154" s="1571"/>
      <c r="H154" s="1571"/>
      <c r="I154" s="1571"/>
      <c r="J154" s="1739"/>
    </row>
    <row r="155" spans="1:13" ht="15.75" customHeight="1">
      <c r="A155" s="1"/>
      <c r="B155" s="1738" t="s">
        <v>161</v>
      </c>
      <c r="C155" s="1571"/>
      <c r="D155" s="1571"/>
      <c r="E155" s="1571"/>
      <c r="F155" s="1571"/>
      <c r="G155" s="1571"/>
      <c r="H155" s="1571"/>
      <c r="I155" s="1571"/>
      <c r="J155" s="1739"/>
    </row>
    <row r="156" spans="1:13" ht="15.75" customHeight="1">
      <c r="A156" s="1"/>
      <c r="B156" s="1738" t="s">
        <v>162</v>
      </c>
      <c r="C156" s="1571"/>
      <c r="D156" s="1571"/>
      <c r="E156" s="1571"/>
      <c r="F156" s="1571"/>
      <c r="G156" s="1571"/>
      <c r="H156" s="1571"/>
      <c r="I156" s="1571"/>
      <c r="J156" s="1739"/>
    </row>
    <row r="157" spans="1:13" ht="15.75" customHeight="1">
      <c r="A157" s="1"/>
      <c r="B157" s="1738" t="s">
        <v>163</v>
      </c>
      <c r="C157" s="1570"/>
      <c r="D157" s="1571"/>
      <c r="E157" s="1571"/>
      <c r="F157" s="1571"/>
      <c r="G157" s="1571"/>
      <c r="H157" s="1848"/>
      <c r="I157" s="1849"/>
      <c r="J157" s="1740"/>
    </row>
    <row r="158" spans="1:13" ht="15.75" customHeight="1">
      <c r="A158" s="1"/>
      <c r="B158" s="1850" t="s">
        <v>1787</v>
      </c>
      <c r="C158" s="1792"/>
      <c r="D158" s="1792"/>
      <c r="E158" s="1792"/>
      <c r="F158" s="1792"/>
      <c r="G158" s="1792"/>
      <c r="H158" s="1792"/>
      <c r="I158" s="1792"/>
      <c r="J158" s="1851" t="s">
        <v>164</v>
      </c>
    </row>
    <row r="159" spans="1:13" ht="15.75" customHeight="1">
      <c r="A159" s="1"/>
      <c r="B159" s="1850" t="s">
        <v>1788</v>
      </c>
      <c r="C159" s="1792"/>
      <c r="D159" s="1792"/>
      <c r="E159" s="1792"/>
      <c r="F159" s="1792"/>
      <c r="G159" s="1792"/>
      <c r="H159" s="1792"/>
      <c r="I159" s="1792"/>
      <c r="J159" s="1851"/>
    </row>
    <row r="160" spans="1:13" ht="15.75" customHeight="1">
      <c r="A160" s="1"/>
      <c r="B160" s="1745" t="s">
        <v>165</v>
      </c>
      <c r="C160" s="1573" t="s">
        <v>166</v>
      </c>
      <c r="D160" s="1573"/>
      <c r="E160" s="1573"/>
      <c r="F160" s="1573"/>
      <c r="G160" s="1575" t="s">
        <v>167</v>
      </c>
      <c r="H160" s="1573"/>
      <c r="I160" s="1573"/>
      <c r="J160" s="1746"/>
    </row>
    <row r="161" spans="1:14" ht="15.75" customHeight="1" thickBot="1">
      <c r="A161" s="1"/>
      <c r="B161" s="1745" t="s">
        <v>165</v>
      </c>
      <c r="C161" s="1573" t="s">
        <v>168</v>
      </c>
      <c r="D161" s="1573"/>
      <c r="E161" s="1573"/>
      <c r="F161" s="1573"/>
      <c r="G161" s="1573"/>
      <c r="H161" s="1573"/>
      <c r="I161" s="1573"/>
      <c r="J161" s="1746"/>
    </row>
    <row r="162" spans="1:14" ht="15.75" customHeight="1" thickBot="1">
      <c r="A162" s="1"/>
      <c r="B162" s="1852" t="s">
        <v>170</v>
      </c>
      <c r="C162" s="1853"/>
      <c r="D162" s="1853"/>
      <c r="E162" s="1853"/>
      <c r="F162" s="1853"/>
      <c r="G162" s="1853"/>
      <c r="H162" s="1853"/>
      <c r="I162" s="1853"/>
      <c r="J162" s="1854" t="s">
        <v>169</v>
      </c>
    </row>
    <row r="163" spans="1:14" ht="15.75" customHeight="1">
      <c r="A163" s="1"/>
      <c r="B163" s="1745" t="s">
        <v>165</v>
      </c>
      <c r="C163" s="1573" t="s">
        <v>1789</v>
      </c>
      <c r="D163" s="1573"/>
      <c r="E163" s="1573"/>
      <c r="F163" s="1573"/>
      <c r="G163" s="1573"/>
      <c r="H163" s="1573"/>
      <c r="I163" s="1573"/>
      <c r="J163" s="1747"/>
    </row>
    <row r="164" spans="1:14" ht="15.75" customHeight="1">
      <c r="A164" s="1"/>
      <c r="B164" s="1745" t="s">
        <v>165</v>
      </c>
      <c r="C164" s="1573" t="s">
        <v>1790</v>
      </c>
      <c r="D164" s="1573"/>
      <c r="E164" s="1573"/>
      <c r="F164" s="1573"/>
      <c r="G164" s="1573"/>
      <c r="H164" s="1573"/>
      <c r="I164" s="1573"/>
      <c r="J164" s="1747"/>
    </row>
    <row r="165" spans="1:14" ht="15.75" customHeight="1">
      <c r="A165" s="1"/>
      <c r="B165" s="1745" t="s">
        <v>165</v>
      </c>
      <c r="C165" s="1573" t="s">
        <v>1791</v>
      </c>
      <c r="D165" s="1573"/>
      <c r="E165" s="1573"/>
      <c r="F165" s="1573"/>
      <c r="G165" s="1573"/>
      <c r="H165" s="1573"/>
      <c r="I165" s="1573"/>
      <c r="J165" s="1747"/>
    </row>
    <row r="166" spans="1:14" ht="15.75" customHeight="1">
      <c r="A166" s="1"/>
      <c r="B166" s="1745" t="s">
        <v>165</v>
      </c>
      <c r="C166" s="1573" t="s">
        <v>172</v>
      </c>
      <c r="D166" s="1573"/>
      <c r="E166" s="1573"/>
      <c r="F166" s="1573"/>
      <c r="G166" s="1573"/>
      <c r="H166" s="1573"/>
      <c r="I166" s="1573"/>
      <c r="J166" s="1747"/>
    </row>
    <row r="167" spans="1:14" ht="15.75" customHeight="1" thickBot="1">
      <c r="A167" s="1"/>
      <c r="B167" s="1748" t="s">
        <v>165</v>
      </c>
      <c r="C167" s="1574" t="s">
        <v>1792</v>
      </c>
      <c r="D167" s="1574"/>
      <c r="E167" s="1574"/>
      <c r="F167" s="1574"/>
      <c r="G167" s="1574"/>
      <c r="H167" s="1574"/>
      <c r="I167" s="1574"/>
      <c r="J167" s="1749"/>
    </row>
    <row r="168" spans="1:14" ht="15.75" customHeight="1">
      <c r="A168" s="1"/>
    </row>
    <row r="169" spans="1:14" ht="15.75" customHeight="1">
      <c r="N169" s="101"/>
    </row>
    <row r="170" spans="1:14" ht="15.75" customHeight="1">
      <c r="N170" s="101"/>
    </row>
    <row r="171" spans="1:14" ht="15.75" customHeight="1">
      <c r="N171" s="101"/>
    </row>
    <row r="172" spans="1:14" ht="15.75" customHeight="1">
      <c r="N172" s="101"/>
    </row>
    <row r="173" spans="1:14" ht="15.75" customHeight="1">
      <c r="N173" s="101"/>
    </row>
    <row r="174" spans="1:14" ht="15.75" customHeight="1">
      <c r="N174" s="101"/>
    </row>
    <row r="175" spans="1:14" ht="15.75" customHeight="1">
      <c r="N175" s="101"/>
    </row>
    <row r="176" spans="1:14" ht="15.75" customHeight="1">
      <c r="N176" s="101"/>
    </row>
    <row r="177" spans="14:14" ht="15.75" customHeight="1">
      <c r="N177" s="101"/>
    </row>
    <row r="178" spans="14:14" ht="15.75" customHeight="1">
      <c r="N178" s="101"/>
    </row>
    <row r="179" spans="14:14" ht="15.75" customHeight="1">
      <c r="N179" s="101"/>
    </row>
    <row r="180" spans="14:14" ht="15.75" customHeight="1">
      <c r="N180" s="101"/>
    </row>
    <row r="181" spans="14:14" ht="15.75" customHeight="1">
      <c r="N181" s="101"/>
    </row>
    <row r="182" spans="14:14" ht="15.75" customHeight="1">
      <c r="N182" s="101"/>
    </row>
    <row r="183" spans="14:14" ht="15.75" customHeight="1">
      <c r="N183" s="101"/>
    </row>
    <row r="184" spans="14:14" ht="15.75" customHeight="1">
      <c r="N184" s="101"/>
    </row>
    <row r="185" spans="14:14" ht="15.75" customHeight="1">
      <c r="N185" s="101"/>
    </row>
    <row r="186" spans="14:14" ht="15.75" customHeight="1">
      <c r="N186" s="101"/>
    </row>
    <row r="187" spans="14:14" ht="15.75" customHeight="1">
      <c r="N187" s="101"/>
    </row>
    <row r="188" spans="14:14" ht="15.75" customHeight="1">
      <c r="N188" s="101"/>
    </row>
    <row r="189" spans="14:14" ht="15.75" customHeight="1">
      <c r="N189" s="101"/>
    </row>
    <row r="190" spans="14:14" ht="15.75" customHeight="1">
      <c r="N190" s="101"/>
    </row>
    <row r="191" spans="14:14" ht="15.75" customHeight="1">
      <c r="N191" s="101"/>
    </row>
    <row r="192" spans="14:14" ht="15.75" customHeight="1">
      <c r="N192" s="101"/>
    </row>
    <row r="193" spans="14:14" ht="15.75" customHeight="1">
      <c r="N193" s="101"/>
    </row>
    <row r="194" spans="14:14" ht="15.75" customHeight="1">
      <c r="N194" s="101"/>
    </row>
    <row r="195" spans="14:14" ht="15.75" customHeight="1">
      <c r="N195" s="101"/>
    </row>
    <row r="196" spans="14:14" ht="15.75" customHeight="1">
      <c r="N196" s="101"/>
    </row>
    <row r="197" spans="14:14" ht="15.75" customHeight="1">
      <c r="N197" s="101"/>
    </row>
    <row r="198" spans="14:14" ht="15.75" customHeight="1">
      <c r="N198" s="101"/>
    </row>
    <row r="199" spans="14:14" ht="15.75" customHeight="1">
      <c r="N199" s="101"/>
    </row>
    <row r="200" spans="14:14" ht="15.75" customHeight="1">
      <c r="N200" s="101"/>
    </row>
    <row r="201" spans="14:14" ht="15.75" customHeight="1">
      <c r="N201" s="101"/>
    </row>
    <row r="202" spans="14:14" ht="15.75" customHeight="1">
      <c r="N202" s="101"/>
    </row>
    <row r="203" spans="14:14" ht="15.75" customHeight="1">
      <c r="N203" s="101"/>
    </row>
    <row r="204" spans="14:14" ht="15.75" customHeight="1">
      <c r="N204" s="101"/>
    </row>
    <row r="205" spans="14:14" ht="15.75" customHeight="1">
      <c r="N205" s="101"/>
    </row>
    <row r="206" spans="14:14" ht="15.75" customHeight="1">
      <c r="N206" s="101"/>
    </row>
    <row r="207" spans="14:14" ht="15.75" customHeight="1">
      <c r="N207" s="101"/>
    </row>
    <row r="208" spans="14:14" ht="15.75" customHeight="1">
      <c r="N208" s="101"/>
    </row>
    <row r="209" spans="14:14" ht="15.75" customHeight="1">
      <c r="N209" s="101"/>
    </row>
    <row r="210" spans="14:14" ht="15.75" customHeight="1">
      <c r="N210" s="101"/>
    </row>
    <row r="211" spans="14:14" ht="15.75" customHeight="1">
      <c r="N211" s="101"/>
    </row>
    <row r="212" spans="14:14" ht="15.75" customHeight="1">
      <c r="N212" s="101"/>
    </row>
    <row r="213" spans="14:14" ht="15.75" customHeight="1">
      <c r="N213" s="101"/>
    </row>
    <row r="214" spans="14:14" ht="15.75" customHeight="1">
      <c r="N214" s="101"/>
    </row>
    <row r="215" spans="14:14" ht="15.75" customHeight="1">
      <c r="N215" s="101"/>
    </row>
    <row r="216" spans="14:14" ht="15.75" customHeight="1">
      <c r="N216" s="101"/>
    </row>
    <row r="217" spans="14:14" ht="15.75" customHeight="1">
      <c r="N217" s="101"/>
    </row>
    <row r="218" spans="14:14" ht="15.75" customHeight="1">
      <c r="N218" s="101"/>
    </row>
    <row r="219" spans="14:14" ht="15.75" customHeight="1">
      <c r="N219" s="101"/>
    </row>
    <row r="220" spans="14:14" ht="15.75" customHeight="1">
      <c r="N220" s="101"/>
    </row>
    <row r="221" spans="14:14" ht="15.75" customHeight="1">
      <c r="N221" s="101"/>
    </row>
    <row r="222" spans="14:14" ht="15.75" customHeight="1">
      <c r="N222" s="101"/>
    </row>
    <row r="223" spans="14:14" ht="15.75" customHeight="1">
      <c r="N223" s="101"/>
    </row>
    <row r="224" spans="14:14" ht="15.75" customHeight="1">
      <c r="N224" s="101"/>
    </row>
    <row r="225" spans="14:14" ht="15.75" customHeight="1">
      <c r="N225" s="101"/>
    </row>
    <row r="226" spans="14:14" ht="15.75" customHeight="1">
      <c r="N226" s="101"/>
    </row>
    <row r="227" spans="14:14" ht="15.75" customHeight="1">
      <c r="N227" s="101"/>
    </row>
    <row r="228" spans="14:14" ht="15.75" customHeight="1">
      <c r="N228" s="101"/>
    </row>
    <row r="229" spans="14:14" ht="15.75" customHeight="1">
      <c r="N229" s="101"/>
    </row>
    <row r="230" spans="14:14" ht="15.75" customHeight="1">
      <c r="N230" s="101"/>
    </row>
    <row r="231" spans="14:14" ht="15.75" customHeight="1">
      <c r="N231" s="101"/>
    </row>
    <row r="232" spans="14:14" ht="15.75" customHeight="1">
      <c r="N232" s="101"/>
    </row>
    <row r="233" spans="14:14" ht="15.75" customHeight="1">
      <c r="N233" s="101"/>
    </row>
    <row r="234" spans="14:14" ht="15.75" customHeight="1">
      <c r="N234" s="101"/>
    </row>
    <row r="235" spans="14:14" ht="15.75" customHeight="1">
      <c r="N235" s="101"/>
    </row>
    <row r="236" spans="14:14" ht="15.75" customHeight="1">
      <c r="N236" s="101"/>
    </row>
    <row r="237" spans="14:14" ht="15.75" customHeight="1">
      <c r="N237" s="101"/>
    </row>
    <row r="238" spans="14:14" ht="15.75" customHeight="1">
      <c r="N238" s="101"/>
    </row>
    <row r="239" spans="14:14" ht="15.75" customHeight="1">
      <c r="N239" s="101"/>
    </row>
    <row r="240" spans="14:14" ht="15.75" customHeight="1">
      <c r="N240" s="101"/>
    </row>
    <row r="241" spans="14:14" ht="15.75" customHeight="1">
      <c r="N241" s="101"/>
    </row>
    <row r="242" spans="14:14" ht="15.75" customHeight="1">
      <c r="N242" s="101"/>
    </row>
    <row r="243" spans="14:14" ht="15.75" customHeight="1">
      <c r="N243" s="101"/>
    </row>
    <row r="244" spans="14:14" ht="15.75" customHeight="1">
      <c r="N244" s="101"/>
    </row>
    <row r="245" spans="14:14" ht="15.75" customHeight="1">
      <c r="N245" s="101"/>
    </row>
    <row r="246" spans="14:14" ht="15.75" customHeight="1">
      <c r="N246" s="101"/>
    </row>
    <row r="247" spans="14:14" ht="15.75" customHeight="1">
      <c r="N247" s="101"/>
    </row>
    <row r="248" spans="14:14" ht="15.75" customHeight="1">
      <c r="N248" s="101"/>
    </row>
    <row r="249" spans="14:14" ht="15.75" customHeight="1">
      <c r="N249" s="101"/>
    </row>
    <row r="250" spans="14:14" ht="15.75" customHeight="1">
      <c r="N250" s="101"/>
    </row>
    <row r="251" spans="14:14" ht="15.75" customHeight="1">
      <c r="N251" s="101"/>
    </row>
    <row r="252" spans="14:14" ht="15.75" customHeight="1">
      <c r="N252" s="101"/>
    </row>
    <row r="253" spans="14:14" ht="15.75" customHeight="1">
      <c r="N253" s="101"/>
    </row>
    <row r="254" spans="14:14" ht="15.75" customHeight="1">
      <c r="N254" s="101"/>
    </row>
    <row r="255" spans="14:14" ht="15.75" customHeight="1">
      <c r="N255" s="101"/>
    </row>
    <row r="256" spans="14:14" ht="15.75" customHeight="1">
      <c r="N256" s="101"/>
    </row>
    <row r="257" spans="14:14" ht="15.75" customHeight="1">
      <c r="N257" s="101"/>
    </row>
    <row r="258" spans="14:14" ht="15.75" customHeight="1">
      <c r="N258" s="101"/>
    </row>
    <row r="259" spans="14:14" ht="15.75" customHeight="1">
      <c r="N259" s="101"/>
    </row>
    <row r="260" spans="14:14" ht="15.75" customHeight="1">
      <c r="N260" s="101"/>
    </row>
    <row r="261" spans="14:14" ht="15.75" customHeight="1">
      <c r="N261" s="101"/>
    </row>
    <row r="262" spans="14:14" ht="15.75" customHeight="1">
      <c r="N262" s="101"/>
    </row>
    <row r="263" spans="14:14" ht="15.75" customHeight="1">
      <c r="N263" s="101"/>
    </row>
    <row r="264" spans="14:14" ht="15.75" customHeight="1">
      <c r="N264" s="101"/>
    </row>
    <row r="265" spans="14:14" ht="15.75" customHeight="1">
      <c r="N265" s="101"/>
    </row>
    <row r="266" spans="14:14" ht="15.75" customHeight="1">
      <c r="N266" s="101"/>
    </row>
    <row r="267" spans="14:14" ht="15.75" customHeight="1">
      <c r="N267" s="101"/>
    </row>
    <row r="268" spans="14:14" ht="15.75" customHeight="1">
      <c r="N268" s="101"/>
    </row>
    <row r="269" spans="14:14" ht="15.75" customHeight="1">
      <c r="N269" s="101"/>
    </row>
    <row r="270" spans="14:14" ht="15.75" customHeight="1">
      <c r="N270" s="101"/>
    </row>
    <row r="271" spans="14:14" ht="15.75" customHeight="1">
      <c r="N271" s="101"/>
    </row>
    <row r="272" spans="14:14" ht="15.75" customHeight="1">
      <c r="N272" s="101"/>
    </row>
    <row r="273" spans="14:14" ht="15.75" customHeight="1">
      <c r="N273" s="101"/>
    </row>
    <row r="274" spans="14:14" ht="15.75" customHeight="1">
      <c r="N274" s="101"/>
    </row>
    <row r="275" spans="14:14" ht="15.75" customHeight="1">
      <c r="N275" s="101"/>
    </row>
    <row r="276" spans="14:14" ht="15.75" customHeight="1">
      <c r="N276" s="101"/>
    </row>
    <row r="277" spans="14:14" ht="15.75" customHeight="1">
      <c r="N277" s="101"/>
    </row>
    <row r="278" spans="14:14" ht="15.75" customHeight="1">
      <c r="N278" s="101"/>
    </row>
    <row r="279" spans="14:14" ht="15.75" customHeight="1">
      <c r="N279" s="101"/>
    </row>
    <row r="280" spans="14:14" ht="15.75" customHeight="1">
      <c r="N280" s="101"/>
    </row>
    <row r="281" spans="14:14" ht="15.75" customHeight="1">
      <c r="N281" s="101"/>
    </row>
    <row r="282" spans="14:14" ht="15.75" customHeight="1">
      <c r="N282" s="101"/>
    </row>
    <row r="283" spans="14:14" ht="15.75" customHeight="1">
      <c r="N283" s="101"/>
    </row>
    <row r="284" spans="14:14" ht="15.75" customHeight="1">
      <c r="N284" s="101"/>
    </row>
    <row r="285" spans="14:14" ht="15.75" customHeight="1">
      <c r="N285" s="101"/>
    </row>
    <row r="286" spans="14:14" ht="15.75" customHeight="1">
      <c r="N286" s="101"/>
    </row>
    <row r="287" spans="14:14" ht="15.75" customHeight="1">
      <c r="N287" s="101"/>
    </row>
    <row r="288" spans="14:14" ht="15.75" customHeight="1">
      <c r="N288" s="101"/>
    </row>
    <row r="289" spans="14:14" ht="15.75" customHeight="1">
      <c r="N289" s="101"/>
    </row>
    <row r="290" spans="14:14" ht="15.75" customHeight="1">
      <c r="N290" s="101"/>
    </row>
    <row r="291" spans="14:14" ht="15.75" customHeight="1">
      <c r="N291" s="101"/>
    </row>
    <row r="292" spans="14:14" ht="15.75" customHeight="1">
      <c r="N292" s="101"/>
    </row>
    <row r="293" spans="14:14" ht="15.75" customHeight="1">
      <c r="N293" s="101"/>
    </row>
    <row r="294" spans="14:14" ht="15.75" customHeight="1">
      <c r="N294" s="101"/>
    </row>
    <row r="295" spans="14:14" ht="15.75" customHeight="1">
      <c r="N295" s="101"/>
    </row>
    <row r="296" spans="14:14" ht="15.75" customHeight="1">
      <c r="N296" s="101"/>
    </row>
    <row r="297" spans="14:14" ht="15.75" customHeight="1">
      <c r="N297" s="101"/>
    </row>
    <row r="298" spans="14:14" ht="15.75" customHeight="1">
      <c r="N298" s="101"/>
    </row>
    <row r="299" spans="14:14" ht="15.75" customHeight="1">
      <c r="N299" s="101"/>
    </row>
    <row r="300" spans="14:14" ht="15.75" customHeight="1">
      <c r="N300" s="101"/>
    </row>
    <row r="301" spans="14:14" ht="15.75" customHeight="1">
      <c r="N301" s="101"/>
    </row>
    <row r="302" spans="14:14" ht="15.75" customHeight="1">
      <c r="N302" s="101"/>
    </row>
    <row r="303" spans="14:14" ht="15.75" customHeight="1">
      <c r="N303" s="101"/>
    </row>
    <row r="304" spans="14:14" ht="15.75" customHeight="1">
      <c r="N304" s="101"/>
    </row>
    <row r="305" spans="14:14" ht="15.75" customHeight="1">
      <c r="N305" s="101"/>
    </row>
    <row r="306" spans="14:14" ht="15.75" customHeight="1">
      <c r="N306" s="101"/>
    </row>
    <row r="307" spans="14:14" ht="15.75" customHeight="1">
      <c r="N307" s="101"/>
    </row>
    <row r="308" spans="14:14" ht="15.75" customHeight="1">
      <c r="N308" s="101"/>
    </row>
    <row r="309" spans="14:14" ht="15.75" customHeight="1">
      <c r="N309" s="101"/>
    </row>
    <row r="310" spans="14:14" ht="15.75" customHeight="1">
      <c r="N310" s="101"/>
    </row>
    <row r="311" spans="14:14" ht="15.75" customHeight="1">
      <c r="N311" s="101"/>
    </row>
    <row r="312" spans="14:14" ht="15.75" customHeight="1">
      <c r="N312" s="101"/>
    </row>
    <row r="313" spans="14:14" ht="15.75" customHeight="1">
      <c r="N313" s="101"/>
    </row>
    <row r="314" spans="14:14" ht="15.75" customHeight="1">
      <c r="N314" s="101"/>
    </row>
    <row r="315" spans="14:14" ht="15.75" customHeight="1">
      <c r="N315" s="101"/>
    </row>
    <row r="316" spans="14:14" ht="15.75" customHeight="1">
      <c r="N316" s="101"/>
    </row>
    <row r="317" spans="14:14" ht="15.75" customHeight="1">
      <c r="N317" s="101"/>
    </row>
    <row r="318" spans="14:14" ht="15.75" customHeight="1">
      <c r="N318" s="101"/>
    </row>
    <row r="319" spans="14:14" ht="15.75" customHeight="1">
      <c r="N319" s="101"/>
    </row>
    <row r="320" spans="14:14" ht="15.75" customHeight="1">
      <c r="N320" s="101"/>
    </row>
    <row r="321" spans="14:14" ht="15.75" customHeight="1">
      <c r="N321" s="101"/>
    </row>
    <row r="322" spans="14:14" ht="15.75" customHeight="1">
      <c r="N322" s="101"/>
    </row>
    <row r="323" spans="14:14" ht="15.75" customHeight="1">
      <c r="N323" s="101"/>
    </row>
    <row r="324" spans="14:14" ht="15.75" customHeight="1">
      <c r="N324" s="101"/>
    </row>
    <row r="325" spans="14:14" ht="15.75" customHeight="1">
      <c r="N325" s="101"/>
    </row>
    <row r="326" spans="14:14" ht="15.75" customHeight="1">
      <c r="N326" s="101"/>
    </row>
    <row r="327" spans="14:14" ht="15.75" customHeight="1">
      <c r="N327" s="101"/>
    </row>
    <row r="328" spans="14:14" ht="15.75" customHeight="1">
      <c r="N328" s="101"/>
    </row>
    <row r="329" spans="14:14" ht="15.75" customHeight="1">
      <c r="N329" s="101"/>
    </row>
    <row r="330" spans="14:14" ht="15.75" customHeight="1">
      <c r="N330" s="101"/>
    </row>
    <row r="331" spans="14:14" ht="15.75" customHeight="1">
      <c r="N331" s="101"/>
    </row>
    <row r="332" spans="14:14" ht="15.75" customHeight="1">
      <c r="N332" s="101"/>
    </row>
    <row r="333" spans="14:14" ht="15.75" customHeight="1">
      <c r="N333" s="101"/>
    </row>
    <row r="334" spans="14:14" ht="15.75" customHeight="1">
      <c r="N334" s="101"/>
    </row>
    <row r="335" spans="14:14" ht="15.75" customHeight="1">
      <c r="N335" s="101"/>
    </row>
    <row r="336" spans="14:14" ht="15.75" customHeight="1">
      <c r="N336" s="101"/>
    </row>
    <row r="337" spans="14:14" ht="15.75" customHeight="1">
      <c r="N337" s="101"/>
    </row>
    <row r="338" spans="14:14" ht="15.75" customHeight="1">
      <c r="N338" s="101"/>
    </row>
    <row r="339" spans="14:14" ht="15.75" customHeight="1">
      <c r="N339" s="101"/>
    </row>
    <row r="340" spans="14:14" ht="15.75" customHeight="1">
      <c r="N340" s="101"/>
    </row>
    <row r="341" spans="14:14" ht="15.75" customHeight="1">
      <c r="N341" s="101"/>
    </row>
    <row r="342" spans="14:14" ht="15.75" customHeight="1">
      <c r="N342" s="101"/>
    </row>
    <row r="343" spans="14:14" ht="15.75" customHeight="1">
      <c r="N343" s="101"/>
    </row>
    <row r="344" spans="14:14" ht="15.75" customHeight="1">
      <c r="N344" s="101"/>
    </row>
    <row r="345" spans="14:14" ht="15.75" customHeight="1">
      <c r="N345" s="101"/>
    </row>
    <row r="346" spans="14:14" ht="15.75" customHeight="1">
      <c r="N346" s="101"/>
    </row>
    <row r="347" spans="14:14" ht="15.75" customHeight="1">
      <c r="N347" s="101"/>
    </row>
    <row r="348" spans="14:14" ht="15.75" customHeight="1">
      <c r="N348" s="101"/>
    </row>
    <row r="349" spans="14:14" ht="15.75" customHeight="1">
      <c r="N349" s="101"/>
    </row>
    <row r="350" spans="14:14" ht="15.75" customHeight="1">
      <c r="N350" s="101"/>
    </row>
    <row r="351" spans="14:14" ht="15.75" customHeight="1">
      <c r="N351" s="101"/>
    </row>
    <row r="352" spans="14:14" ht="15.75" customHeight="1">
      <c r="N352" s="101"/>
    </row>
    <row r="353" spans="14:14" ht="15.75" customHeight="1">
      <c r="N353" s="101"/>
    </row>
    <row r="354" spans="14:14" ht="15.75" customHeight="1">
      <c r="N354" s="101"/>
    </row>
    <row r="355" spans="14:14" ht="15.75" customHeight="1">
      <c r="N355" s="101"/>
    </row>
    <row r="356" spans="14:14" ht="15.75" customHeight="1">
      <c r="N356" s="101"/>
    </row>
    <row r="357" spans="14:14" ht="15.75" customHeight="1">
      <c r="N357" s="101"/>
    </row>
    <row r="358" spans="14:14" ht="15.75" customHeight="1">
      <c r="N358" s="101"/>
    </row>
    <row r="359" spans="14:14" ht="15.75" customHeight="1">
      <c r="N359" s="101"/>
    </row>
    <row r="360" spans="14:14" ht="15.75" customHeight="1">
      <c r="N360" s="101"/>
    </row>
    <row r="361" spans="14:14" ht="15.75" customHeight="1">
      <c r="N361" s="101"/>
    </row>
    <row r="362" spans="14:14" ht="15.75" customHeight="1">
      <c r="N362" s="101"/>
    </row>
    <row r="363" spans="14:14" ht="15.75" customHeight="1">
      <c r="N363" s="101"/>
    </row>
    <row r="364" spans="14:14" ht="15.75" customHeight="1">
      <c r="N364" s="101"/>
    </row>
    <row r="365" spans="14:14" ht="15.75" customHeight="1">
      <c r="N365" s="101"/>
    </row>
    <row r="366" spans="14:14" ht="15.75" customHeight="1">
      <c r="N366" s="101"/>
    </row>
    <row r="367" spans="14:14" ht="15.75" customHeight="1">
      <c r="N367" s="101"/>
    </row>
    <row r="368" spans="14:14" ht="15.75" customHeight="1">
      <c r="N368" s="101"/>
    </row>
    <row r="369" spans="14:14" ht="15.75" customHeight="1">
      <c r="N369" s="101"/>
    </row>
    <row r="370" spans="14:14" ht="15.75" customHeight="1">
      <c r="N370" s="101"/>
    </row>
    <row r="371" spans="14:14" ht="15.75" customHeight="1">
      <c r="N371" s="101"/>
    </row>
    <row r="372" spans="14:14" ht="15.75" customHeight="1">
      <c r="N372" s="101"/>
    </row>
    <row r="373" spans="14:14" ht="15.75" customHeight="1">
      <c r="N373" s="101"/>
    </row>
    <row r="374" spans="14:14" ht="15.75" customHeight="1">
      <c r="N374" s="101"/>
    </row>
    <row r="375" spans="14:14" ht="15.75" customHeight="1">
      <c r="N375" s="101"/>
    </row>
    <row r="376" spans="14:14" ht="15.75" customHeight="1">
      <c r="N376" s="101"/>
    </row>
    <row r="377" spans="14:14" ht="15.75" customHeight="1">
      <c r="N377" s="101"/>
    </row>
    <row r="378" spans="14:14" ht="15.75" customHeight="1">
      <c r="N378" s="101"/>
    </row>
    <row r="379" spans="14:14" ht="15.75" customHeight="1">
      <c r="N379" s="101"/>
    </row>
    <row r="380" spans="14:14" ht="15.75" customHeight="1">
      <c r="N380" s="101"/>
    </row>
    <row r="381" spans="14:14" ht="15.75" customHeight="1">
      <c r="N381" s="101"/>
    </row>
    <row r="382" spans="14:14" ht="15.75" customHeight="1">
      <c r="N382" s="101"/>
    </row>
    <row r="383" spans="14:14" ht="15.75" customHeight="1">
      <c r="N383" s="101"/>
    </row>
    <row r="384" spans="14:14" ht="15.75" customHeight="1">
      <c r="N384" s="101"/>
    </row>
    <row r="385" spans="14:14" ht="15.75" customHeight="1">
      <c r="N385" s="101"/>
    </row>
    <row r="386" spans="14:14" ht="15.75" customHeight="1">
      <c r="N386" s="101"/>
    </row>
    <row r="387" spans="14:14" ht="15.75" customHeight="1">
      <c r="N387" s="101"/>
    </row>
    <row r="388" spans="14:14" ht="15.75" customHeight="1">
      <c r="N388" s="101"/>
    </row>
    <row r="389" spans="14:14" ht="15.75" customHeight="1">
      <c r="N389" s="101"/>
    </row>
    <row r="390" spans="14:14" ht="15.75" customHeight="1">
      <c r="N390" s="101"/>
    </row>
    <row r="391" spans="14:14" ht="15.75" customHeight="1">
      <c r="N391" s="101"/>
    </row>
    <row r="392" spans="14:14" ht="15.75" customHeight="1">
      <c r="N392" s="101"/>
    </row>
    <row r="393" spans="14:14" ht="15.75" customHeight="1">
      <c r="N393" s="101"/>
    </row>
    <row r="394" spans="14:14" ht="15.75" customHeight="1">
      <c r="N394" s="101"/>
    </row>
    <row r="395" spans="14:14" ht="15.75" customHeight="1">
      <c r="N395" s="101"/>
    </row>
    <row r="396" spans="14:14" ht="15.75" customHeight="1">
      <c r="N396" s="101"/>
    </row>
    <row r="397" spans="14:14" ht="15.75" customHeight="1">
      <c r="N397" s="101"/>
    </row>
    <row r="398" spans="14:14" ht="15.75" customHeight="1">
      <c r="N398" s="101"/>
    </row>
    <row r="399" spans="14:14" ht="15.75" customHeight="1">
      <c r="N399" s="101"/>
    </row>
    <row r="400" spans="14:14" ht="15.75" customHeight="1">
      <c r="N400" s="101"/>
    </row>
    <row r="401" spans="14:14" ht="15.75" customHeight="1">
      <c r="N401" s="101"/>
    </row>
    <row r="402" spans="14:14" ht="15.75" customHeight="1">
      <c r="N402" s="101"/>
    </row>
    <row r="403" spans="14:14" ht="15.75" customHeight="1">
      <c r="N403" s="101"/>
    </row>
    <row r="404" spans="14:14" ht="15.75" customHeight="1">
      <c r="N404" s="101"/>
    </row>
    <row r="405" spans="14:14" ht="15.75" customHeight="1">
      <c r="N405" s="101"/>
    </row>
    <row r="406" spans="14:14" ht="15.75" customHeight="1">
      <c r="N406" s="101"/>
    </row>
    <row r="407" spans="14:14" ht="15.75" customHeight="1">
      <c r="N407" s="101"/>
    </row>
    <row r="408" spans="14:14" ht="15.75" customHeight="1">
      <c r="N408" s="101"/>
    </row>
    <row r="409" spans="14:14" ht="15.75" customHeight="1">
      <c r="N409" s="101"/>
    </row>
    <row r="410" spans="14:14" ht="15.75" customHeight="1">
      <c r="N410" s="101"/>
    </row>
    <row r="411" spans="14:14" ht="15.75" customHeight="1">
      <c r="N411" s="101"/>
    </row>
    <row r="412" spans="14:14" ht="15.75" customHeight="1">
      <c r="N412" s="101"/>
    </row>
    <row r="413" spans="14:14" ht="15.75" customHeight="1">
      <c r="N413" s="101"/>
    </row>
    <row r="414" spans="14:14" ht="15.75" customHeight="1">
      <c r="N414" s="101"/>
    </row>
    <row r="415" spans="14:14" ht="15.75" customHeight="1">
      <c r="N415" s="101"/>
    </row>
    <row r="416" spans="14:14" ht="15.75" customHeight="1">
      <c r="N416" s="101"/>
    </row>
    <row r="417" spans="14:14" ht="15.75" customHeight="1">
      <c r="N417" s="101"/>
    </row>
    <row r="418" spans="14:14" ht="15.75" customHeight="1">
      <c r="N418" s="101"/>
    </row>
    <row r="419" spans="14:14" ht="15.75" customHeight="1">
      <c r="N419" s="101"/>
    </row>
    <row r="420" spans="14:14" ht="15.75" customHeight="1">
      <c r="N420" s="101"/>
    </row>
    <row r="421" spans="14:14" ht="15.75" customHeight="1">
      <c r="N421" s="101"/>
    </row>
    <row r="422" spans="14:14" ht="15.75" customHeight="1">
      <c r="N422" s="101"/>
    </row>
    <row r="423" spans="14:14" ht="15.75" customHeight="1">
      <c r="N423" s="101"/>
    </row>
    <row r="424" spans="14:14" ht="15.75" customHeight="1">
      <c r="N424" s="101"/>
    </row>
    <row r="425" spans="14:14" ht="15.75" customHeight="1">
      <c r="N425" s="101"/>
    </row>
    <row r="426" spans="14:14" ht="15.75" customHeight="1">
      <c r="N426" s="101"/>
    </row>
    <row r="427" spans="14:14" ht="15.75" customHeight="1">
      <c r="N427" s="101"/>
    </row>
    <row r="428" spans="14:14" ht="15.75" customHeight="1">
      <c r="N428" s="101"/>
    </row>
    <row r="429" spans="14:14" ht="15.75" customHeight="1">
      <c r="N429" s="101"/>
    </row>
    <row r="430" spans="14:14" ht="15.75" customHeight="1">
      <c r="N430" s="101"/>
    </row>
    <row r="431" spans="14:14" ht="15.75" customHeight="1">
      <c r="N431" s="101"/>
    </row>
    <row r="432" spans="14:14" ht="15.75" customHeight="1">
      <c r="N432" s="101"/>
    </row>
    <row r="433" spans="14:14" ht="15.75" customHeight="1">
      <c r="N433" s="101"/>
    </row>
    <row r="434" spans="14:14" ht="15.75" customHeight="1">
      <c r="N434" s="101"/>
    </row>
    <row r="435" spans="14:14" ht="15.75" customHeight="1">
      <c r="N435" s="101"/>
    </row>
    <row r="436" spans="14:14" ht="15.75" customHeight="1">
      <c r="N436" s="101"/>
    </row>
    <row r="437" spans="14:14" ht="15.75" customHeight="1">
      <c r="N437" s="101"/>
    </row>
    <row r="438" spans="14:14" ht="15.75" customHeight="1">
      <c r="N438" s="101"/>
    </row>
    <row r="439" spans="14:14" ht="15.75" customHeight="1">
      <c r="N439" s="101"/>
    </row>
    <row r="440" spans="14:14" ht="15.75" customHeight="1">
      <c r="N440" s="101"/>
    </row>
    <row r="441" spans="14:14" ht="15.75" customHeight="1">
      <c r="N441" s="101"/>
    </row>
    <row r="442" spans="14:14" ht="15.75" customHeight="1">
      <c r="N442" s="101"/>
    </row>
    <row r="443" spans="14:14" ht="15.75" customHeight="1">
      <c r="N443" s="101"/>
    </row>
    <row r="444" spans="14:14" ht="15.75" customHeight="1">
      <c r="N444" s="101"/>
    </row>
    <row r="445" spans="14:14" ht="15.75" customHeight="1">
      <c r="N445" s="101"/>
    </row>
    <row r="446" spans="14:14" ht="15.75" customHeight="1">
      <c r="N446" s="101"/>
    </row>
    <row r="447" spans="14:14" ht="15.75" customHeight="1">
      <c r="N447" s="101"/>
    </row>
    <row r="448" spans="14:14" ht="15.75" customHeight="1">
      <c r="N448" s="101"/>
    </row>
    <row r="449" spans="14:14" ht="15.75" customHeight="1">
      <c r="N449" s="101"/>
    </row>
    <row r="450" spans="14:14" ht="15.75" customHeight="1">
      <c r="N450" s="101"/>
    </row>
    <row r="451" spans="14:14" ht="15.75" customHeight="1">
      <c r="N451" s="101"/>
    </row>
    <row r="452" spans="14:14" ht="15.75" customHeight="1">
      <c r="N452" s="101"/>
    </row>
    <row r="453" spans="14:14" ht="15.75" customHeight="1">
      <c r="N453" s="101"/>
    </row>
    <row r="454" spans="14:14" ht="15.75" customHeight="1">
      <c r="N454" s="101"/>
    </row>
    <row r="455" spans="14:14" ht="15.75" customHeight="1">
      <c r="N455" s="101"/>
    </row>
    <row r="456" spans="14:14" ht="15.75" customHeight="1">
      <c r="N456" s="101"/>
    </row>
    <row r="457" spans="14:14" ht="15.75" customHeight="1">
      <c r="N457" s="101"/>
    </row>
    <row r="458" spans="14:14" ht="15.75" customHeight="1">
      <c r="N458" s="101"/>
    </row>
    <row r="459" spans="14:14" ht="15.75" customHeight="1">
      <c r="N459" s="101"/>
    </row>
    <row r="460" spans="14:14" ht="15.75" customHeight="1">
      <c r="N460" s="101"/>
    </row>
    <row r="461" spans="14:14" ht="15.75" customHeight="1">
      <c r="N461" s="101"/>
    </row>
    <row r="462" spans="14:14" ht="15.75" customHeight="1">
      <c r="N462" s="101"/>
    </row>
    <row r="463" spans="14:14" ht="15.75" customHeight="1">
      <c r="N463" s="101"/>
    </row>
    <row r="464" spans="14:14" ht="15.75" customHeight="1">
      <c r="N464" s="101"/>
    </row>
    <row r="465" spans="14:14" ht="15.75" customHeight="1">
      <c r="N465" s="101"/>
    </row>
    <row r="466" spans="14:14" ht="15.75" customHeight="1">
      <c r="N466" s="101"/>
    </row>
    <row r="467" spans="14:14" ht="15.75" customHeight="1">
      <c r="N467" s="101"/>
    </row>
    <row r="468" spans="14:14" ht="15.75" customHeight="1">
      <c r="N468" s="101"/>
    </row>
    <row r="469" spans="14:14" ht="15.75" customHeight="1">
      <c r="N469" s="101"/>
    </row>
    <row r="470" spans="14:14" ht="15.75" customHeight="1">
      <c r="N470" s="101"/>
    </row>
    <row r="471" spans="14:14" ht="15.75" customHeight="1">
      <c r="N471" s="101"/>
    </row>
    <row r="472" spans="14:14" ht="15.75" customHeight="1">
      <c r="N472" s="101"/>
    </row>
    <row r="473" spans="14:14" ht="15.75" customHeight="1">
      <c r="N473" s="101"/>
    </row>
    <row r="474" spans="14:14" ht="15.75" customHeight="1">
      <c r="N474" s="101"/>
    </row>
    <row r="475" spans="14:14" ht="15.75" customHeight="1">
      <c r="N475" s="101"/>
    </row>
    <row r="476" spans="14:14" ht="15.75" customHeight="1">
      <c r="N476" s="101"/>
    </row>
    <row r="477" spans="14:14" ht="15.75" customHeight="1">
      <c r="N477" s="101"/>
    </row>
    <row r="478" spans="14:14" ht="15.75" customHeight="1">
      <c r="N478" s="101"/>
    </row>
    <row r="479" spans="14:14" ht="15.75" customHeight="1">
      <c r="N479" s="101"/>
    </row>
    <row r="480" spans="14:14" ht="15.75" customHeight="1">
      <c r="N480" s="101"/>
    </row>
    <row r="481" spans="14:14" ht="15.75" customHeight="1">
      <c r="N481" s="101"/>
    </row>
    <row r="482" spans="14:14" ht="15.75" customHeight="1">
      <c r="N482" s="101"/>
    </row>
    <row r="483" spans="14:14" ht="15.75" customHeight="1">
      <c r="N483" s="101"/>
    </row>
    <row r="484" spans="14:14" ht="15.75" customHeight="1">
      <c r="N484" s="101"/>
    </row>
    <row r="485" spans="14:14" ht="15.75" customHeight="1">
      <c r="N485" s="101"/>
    </row>
    <row r="486" spans="14:14" ht="15.75" customHeight="1">
      <c r="N486" s="101"/>
    </row>
    <row r="487" spans="14:14" ht="15.75" customHeight="1">
      <c r="N487" s="101"/>
    </row>
    <row r="488" spans="14:14" ht="15.75" customHeight="1">
      <c r="N488" s="101"/>
    </row>
    <row r="489" spans="14:14" ht="15.75" customHeight="1">
      <c r="N489" s="101"/>
    </row>
    <row r="490" spans="14:14" ht="15.75" customHeight="1">
      <c r="N490" s="101"/>
    </row>
    <row r="491" spans="14:14" ht="15.75" customHeight="1">
      <c r="N491" s="101"/>
    </row>
    <row r="492" spans="14:14" ht="15.75" customHeight="1">
      <c r="N492" s="101"/>
    </row>
    <row r="493" spans="14:14" ht="15.75" customHeight="1">
      <c r="N493" s="101"/>
    </row>
    <row r="494" spans="14:14" ht="15.75" customHeight="1">
      <c r="N494" s="101"/>
    </row>
    <row r="495" spans="14:14" ht="15.75" customHeight="1">
      <c r="N495" s="101"/>
    </row>
    <row r="496" spans="14:14" ht="15.75" customHeight="1">
      <c r="N496" s="101"/>
    </row>
    <row r="497" spans="14:14" ht="15.75" customHeight="1">
      <c r="N497" s="101"/>
    </row>
    <row r="498" spans="14:14" ht="15.75" customHeight="1">
      <c r="N498" s="101"/>
    </row>
    <row r="499" spans="14:14" ht="15.75" customHeight="1">
      <c r="N499" s="101"/>
    </row>
    <row r="500" spans="14:14" ht="15.75" customHeight="1">
      <c r="N500" s="101"/>
    </row>
    <row r="501" spans="14:14" ht="15.75" customHeight="1">
      <c r="N501" s="101"/>
    </row>
    <row r="502" spans="14:14" ht="15.75" customHeight="1">
      <c r="N502" s="101"/>
    </row>
    <row r="503" spans="14:14" ht="15.75" customHeight="1">
      <c r="N503" s="101"/>
    </row>
    <row r="504" spans="14:14" ht="15.75" customHeight="1">
      <c r="N504" s="101"/>
    </row>
    <row r="505" spans="14:14" ht="15.75" customHeight="1">
      <c r="N505" s="101"/>
    </row>
    <row r="506" spans="14:14" ht="15.75" customHeight="1">
      <c r="N506" s="101"/>
    </row>
    <row r="507" spans="14:14" ht="15.75" customHeight="1">
      <c r="N507" s="101"/>
    </row>
    <row r="508" spans="14:14" ht="15.75" customHeight="1">
      <c r="N508" s="101"/>
    </row>
    <row r="509" spans="14:14" ht="15.75" customHeight="1">
      <c r="N509" s="101"/>
    </row>
    <row r="510" spans="14:14" ht="15.75" customHeight="1">
      <c r="N510" s="101"/>
    </row>
    <row r="511" spans="14:14" ht="15.75" customHeight="1">
      <c r="N511" s="101"/>
    </row>
    <row r="512" spans="14:14" ht="15.75" customHeight="1">
      <c r="N512" s="101"/>
    </row>
    <row r="513" spans="14:14" ht="15.75" customHeight="1">
      <c r="N513" s="101"/>
    </row>
    <row r="514" spans="14:14" ht="15.75" customHeight="1">
      <c r="N514" s="101"/>
    </row>
    <row r="515" spans="14:14" ht="15.75" customHeight="1">
      <c r="N515" s="101"/>
    </row>
    <row r="516" spans="14:14" ht="15.75" customHeight="1">
      <c r="N516" s="101"/>
    </row>
    <row r="517" spans="14:14" ht="15.75" customHeight="1">
      <c r="N517" s="101"/>
    </row>
    <row r="518" spans="14:14" ht="15.75" customHeight="1">
      <c r="N518" s="101"/>
    </row>
    <row r="519" spans="14:14" ht="15.75" customHeight="1">
      <c r="N519" s="101"/>
    </row>
    <row r="520" spans="14:14" ht="15.75" customHeight="1">
      <c r="N520" s="101"/>
    </row>
    <row r="521" spans="14:14" ht="15.75" customHeight="1">
      <c r="N521" s="101"/>
    </row>
    <row r="522" spans="14:14" ht="15.75" customHeight="1">
      <c r="N522" s="101"/>
    </row>
    <row r="523" spans="14:14" ht="15.75" customHeight="1">
      <c r="N523" s="101"/>
    </row>
    <row r="524" spans="14:14" ht="15.75" customHeight="1">
      <c r="N524" s="101"/>
    </row>
    <row r="525" spans="14:14" ht="15.75" customHeight="1">
      <c r="N525" s="101"/>
    </row>
    <row r="526" spans="14:14" ht="15.75" customHeight="1">
      <c r="N526" s="101"/>
    </row>
    <row r="527" spans="14:14" ht="15.75" customHeight="1">
      <c r="N527" s="101"/>
    </row>
    <row r="528" spans="14:14" ht="15.75" customHeight="1">
      <c r="N528" s="101"/>
    </row>
    <row r="529" spans="14:14" ht="15.75" customHeight="1">
      <c r="N529" s="101"/>
    </row>
    <row r="530" spans="14:14" ht="15.75" customHeight="1">
      <c r="N530" s="101"/>
    </row>
    <row r="531" spans="14:14" ht="15.75" customHeight="1">
      <c r="N531" s="101"/>
    </row>
    <row r="532" spans="14:14" ht="15.75" customHeight="1">
      <c r="N532" s="101"/>
    </row>
    <row r="533" spans="14:14" ht="15.75" customHeight="1">
      <c r="N533" s="101"/>
    </row>
    <row r="534" spans="14:14" ht="15.75" customHeight="1">
      <c r="N534" s="101"/>
    </row>
    <row r="535" spans="14:14" ht="15.75" customHeight="1">
      <c r="N535" s="101"/>
    </row>
    <row r="536" spans="14:14" ht="15.75" customHeight="1">
      <c r="N536" s="101"/>
    </row>
    <row r="537" spans="14:14" ht="15.75" customHeight="1">
      <c r="N537" s="101"/>
    </row>
    <row r="538" spans="14:14" ht="15.75" customHeight="1">
      <c r="N538" s="101"/>
    </row>
    <row r="539" spans="14:14" ht="15.75" customHeight="1">
      <c r="N539" s="101"/>
    </row>
    <row r="540" spans="14:14" ht="15.75" customHeight="1">
      <c r="N540" s="101"/>
    </row>
    <row r="541" spans="14:14" ht="15.75" customHeight="1">
      <c r="N541" s="101"/>
    </row>
    <row r="542" spans="14:14" ht="15.75" customHeight="1">
      <c r="N542" s="101"/>
    </row>
    <row r="543" spans="14:14" ht="15.75" customHeight="1">
      <c r="N543" s="101"/>
    </row>
    <row r="544" spans="14:14" ht="15.75" customHeight="1">
      <c r="N544" s="101"/>
    </row>
    <row r="545" spans="14:14" ht="15.75" customHeight="1">
      <c r="N545" s="101"/>
    </row>
    <row r="546" spans="14:14" ht="15.75" customHeight="1">
      <c r="N546" s="101"/>
    </row>
    <row r="547" spans="14:14" ht="15.75" customHeight="1">
      <c r="N547" s="101"/>
    </row>
    <row r="548" spans="14:14" ht="15.75" customHeight="1">
      <c r="N548" s="101"/>
    </row>
    <row r="549" spans="14:14" ht="15.75" customHeight="1">
      <c r="N549" s="101"/>
    </row>
    <row r="550" spans="14:14" ht="15.75" customHeight="1">
      <c r="N550" s="101"/>
    </row>
    <row r="551" spans="14:14" ht="15.75" customHeight="1">
      <c r="N551" s="101"/>
    </row>
    <row r="552" spans="14:14" ht="15.75" customHeight="1">
      <c r="N552" s="101"/>
    </row>
    <row r="553" spans="14:14" ht="15.75" customHeight="1">
      <c r="N553" s="101"/>
    </row>
    <row r="554" spans="14:14" ht="15.75" customHeight="1">
      <c r="N554" s="101"/>
    </row>
    <row r="555" spans="14:14" ht="15.75" customHeight="1">
      <c r="N555" s="101"/>
    </row>
    <row r="556" spans="14:14" ht="15.75" customHeight="1">
      <c r="N556" s="101"/>
    </row>
    <row r="557" spans="14:14" ht="15.75" customHeight="1">
      <c r="N557" s="101"/>
    </row>
    <row r="558" spans="14:14" ht="15.75" customHeight="1">
      <c r="N558" s="101"/>
    </row>
    <row r="559" spans="14:14" ht="15.75" customHeight="1">
      <c r="N559" s="101"/>
    </row>
    <row r="560" spans="14:14" ht="15.75" customHeight="1">
      <c r="N560" s="101"/>
    </row>
    <row r="561" spans="14:14" ht="15.75" customHeight="1">
      <c r="N561" s="101"/>
    </row>
    <row r="562" spans="14:14" ht="15.75" customHeight="1">
      <c r="N562" s="101"/>
    </row>
    <row r="563" spans="14:14" ht="15.75" customHeight="1">
      <c r="N563" s="101"/>
    </row>
    <row r="564" spans="14:14" ht="15.75" customHeight="1">
      <c r="N564" s="101"/>
    </row>
    <row r="565" spans="14:14" ht="15.75" customHeight="1">
      <c r="N565" s="101"/>
    </row>
    <row r="566" spans="14:14" ht="15.75" customHeight="1">
      <c r="N566" s="101"/>
    </row>
    <row r="567" spans="14:14" ht="15.75" customHeight="1">
      <c r="N567" s="101"/>
    </row>
    <row r="568" spans="14:14" ht="15.75" customHeight="1">
      <c r="N568" s="101"/>
    </row>
    <row r="569" spans="14:14" ht="15.75" customHeight="1">
      <c r="N569" s="101"/>
    </row>
    <row r="570" spans="14:14" ht="15.75" customHeight="1">
      <c r="N570" s="101"/>
    </row>
    <row r="571" spans="14:14" ht="15.75" customHeight="1">
      <c r="N571" s="101"/>
    </row>
    <row r="572" spans="14:14" ht="15.75" customHeight="1">
      <c r="N572" s="101"/>
    </row>
    <row r="573" spans="14:14" ht="15.75" customHeight="1">
      <c r="N573" s="101"/>
    </row>
    <row r="574" spans="14:14" ht="15.75" customHeight="1">
      <c r="N574" s="101"/>
    </row>
    <row r="575" spans="14:14" ht="15.75" customHeight="1">
      <c r="N575" s="101"/>
    </row>
    <row r="576" spans="14:14" ht="15.75" customHeight="1">
      <c r="N576" s="101"/>
    </row>
    <row r="577" spans="14:14" ht="15.75" customHeight="1">
      <c r="N577" s="101"/>
    </row>
    <row r="578" spans="14:14" ht="15.75" customHeight="1">
      <c r="N578" s="101"/>
    </row>
    <row r="579" spans="14:14" ht="15.75" customHeight="1">
      <c r="N579" s="101"/>
    </row>
    <row r="580" spans="14:14" ht="15.75" customHeight="1">
      <c r="N580" s="101"/>
    </row>
    <row r="581" spans="14:14" ht="15.75" customHeight="1">
      <c r="N581" s="101"/>
    </row>
    <row r="582" spans="14:14" ht="15.75" customHeight="1">
      <c r="N582" s="101"/>
    </row>
    <row r="583" spans="14:14" ht="15.75" customHeight="1">
      <c r="N583" s="101"/>
    </row>
    <row r="584" spans="14:14" ht="15.75" customHeight="1">
      <c r="N584" s="101"/>
    </row>
    <row r="585" spans="14:14" ht="15.75" customHeight="1">
      <c r="N585" s="101"/>
    </row>
    <row r="586" spans="14:14" ht="15.75" customHeight="1">
      <c r="N586" s="101"/>
    </row>
    <row r="587" spans="14:14" ht="15.75" customHeight="1">
      <c r="N587" s="101"/>
    </row>
    <row r="588" spans="14:14" ht="15.75" customHeight="1">
      <c r="N588" s="101"/>
    </row>
    <row r="589" spans="14:14" ht="15.75" customHeight="1">
      <c r="N589" s="101"/>
    </row>
    <row r="590" spans="14:14" ht="15.75" customHeight="1">
      <c r="N590" s="101"/>
    </row>
    <row r="591" spans="14:14" ht="15.75" customHeight="1">
      <c r="N591" s="101"/>
    </row>
    <row r="592" spans="14:14" ht="15.75" customHeight="1">
      <c r="N592" s="101"/>
    </row>
    <row r="593" spans="14:14" ht="15.75" customHeight="1">
      <c r="N593" s="101"/>
    </row>
    <row r="594" spans="14:14" ht="15.75" customHeight="1">
      <c r="N594" s="101"/>
    </row>
    <row r="595" spans="14:14" ht="15.75" customHeight="1">
      <c r="N595" s="101"/>
    </row>
    <row r="596" spans="14:14" ht="15.75" customHeight="1">
      <c r="N596" s="101"/>
    </row>
    <row r="597" spans="14:14" ht="15.75" customHeight="1">
      <c r="N597" s="101"/>
    </row>
    <row r="598" spans="14:14" ht="15.75" customHeight="1">
      <c r="N598" s="101"/>
    </row>
    <row r="599" spans="14:14" ht="15.75" customHeight="1">
      <c r="N599" s="101"/>
    </row>
    <row r="600" spans="14:14" ht="15.75" customHeight="1">
      <c r="N600" s="101"/>
    </row>
    <row r="601" spans="14:14" ht="15.75" customHeight="1">
      <c r="N601" s="101"/>
    </row>
    <row r="602" spans="14:14" ht="15.75" customHeight="1">
      <c r="N602" s="101"/>
    </row>
    <row r="603" spans="14:14" ht="15.75" customHeight="1">
      <c r="N603" s="101"/>
    </row>
    <row r="604" spans="14:14" ht="15.75" customHeight="1">
      <c r="N604" s="101"/>
    </row>
    <row r="605" spans="14:14" ht="15.75" customHeight="1">
      <c r="N605" s="101"/>
    </row>
    <row r="606" spans="14:14" ht="15.75" customHeight="1">
      <c r="N606" s="101"/>
    </row>
    <row r="607" spans="14:14" ht="15.75" customHeight="1">
      <c r="N607" s="101"/>
    </row>
    <row r="608" spans="14:14" ht="15.75" customHeight="1">
      <c r="N608" s="101"/>
    </row>
    <row r="609" spans="14:14" ht="15.75" customHeight="1">
      <c r="N609" s="101"/>
    </row>
    <row r="610" spans="14:14" ht="15.75" customHeight="1">
      <c r="N610" s="101"/>
    </row>
    <row r="611" spans="14:14" ht="15.75" customHeight="1">
      <c r="N611" s="101"/>
    </row>
    <row r="612" spans="14:14" ht="15.75" customHeight="1">
      <c r="N612" s="101"/>
    </row>
    <row r="613" spans="14:14" ht="15.75" customHeight="1">
      <c r="N613" s="101"/>
    </row>
    <row r="614" spans="14:14" ht="15.75" customHeight="1">
      <c r="N614" s="101"/>
    </row>
    <row r="615" spans="14:14" ht="15.75" customHeight="1">
      <c r="N615" s="101"/>
    </row>
    <row r="616" spans="14:14" ht="15.75" customHeight="1">
      <c r="N616" s="101"/>
    </row>
    <row r="617" spans="14:14" ht="15.75" customHeight="1">
      <c r="N617" s="101"/>
    </row>
    <row r="618" spans="14:14" ht="15.75" customHeight="1">
      <c r="N618" s="101"/>
    </row>
    <row r="619" spans="14:14" ht="15.75" customHeight="1">
      <c r="N619" s="101"/>
    </row>
    <row r="620" spans="14:14" ht="15.75" customHeight="1">
      <c r="N620" s="101"/>
    </row>
    <row r="621" spans="14:14" ht="15.75" customHeight="1">
      <c r="N621" s="101"/>
    </row>
    <row r="622" spans="14:14" ht="15.75" customHeight="1">
      <c r="N622" s="101"/>
    </row>
    <row r="623" spans="14:14" ht="15.75" customHeight="1">
      <c r="N623" s="101"/>
    </row>
    <row r="624" spans="14:14" ht="15.75" customHeight="1">
      <c r="N624" s="101"/>
    </row>
    <row r="625" spans="14:14" ht="15.75" customHeight="1">
      <c r="N625" s="101"/>
    </row>
    <row r="626" spans="14:14" ht="15.75" customHeight="1">
      <c r="N626" s="101"/>
    </row>
    <row r="627" spans="14:14" ht="15.75" customHeight="1">
      <c r="N627" s="101"/>
    </row>
    <row r="628" spans="14:14" ht="15.75" customHeight="1">
      <c r="N628" s="101"/>
    </row>
    <row r="629" spans="14:14" ht="15.75" customHeight="1">
      <c r="N629" s="101"/>
    </row>
    <row r="630" spans="14:14" ht="15.75" customHeight="1">
      <c r="N630" s="101"/>
    </row>
    <row r="631" spans="14:14" ht="15.75" customHeight="1">
      <c r="N631" s="101"/>
    </row>
    <row r="632" spans="14:14" ht="15.75" customHeight="1">
      <c r="N632" s="101"/>
    </row>
    <row r="633" spans="14:14" ht="15.75" customHeight="1">
      <c r="N633" s="101"/>
    </row>
    <row r="634" spans="14:14" ht="15.75" customHeight="1">
      <c r="N634" s="101"/>
    </row>
    <row r="635" spans="14:14" ht="15.75" customHeight="1">
      <c r="N635" s="101"/>
    </row>
    <row r="636" spans="14:14" ht="15.75" customHeight="1">
      <c r="N636" s="101"/>
    </row>
    <row r="637" spans="14:14" ht="15.75" customHeight="1">
      <c r="N637" s="101"/>
    </row>
    <row r="638" spans="14:14" ht="15.75" customHeight="1">
      <c r="N638" s="101"/>
    </row>
    <row r="639" spans="14:14" ht="15.75" customHeight="1">
      <c r="N639" s="101"/>
    </row>
    <row r="640" spans="14:14" ht="15.75" customHeight="1">
      <c r="N640" s="101"/>
    </row>
    <row r="641" spans="14:14" ht="15.75" customHeight="1">
      <c r="N641" s="101"/>
    </row>
    <row r="642" spans="14:14" ht="15.75" customHeight="1">
      <c r="N642" s="101"/>
    </row>
    <row r="643" spans="14:14" ht="15.75" customHeight="1">
      <c r="N643" s="101"/>
    </row>
    <row r="644" spans="14:14" ht="15.75" customHeight="1">
      <c r="N644" s="101"/>
    </row>
    <row r="645" spans="14:14" ht="15.75" customHeight="1">
      <c r="N645" s="101"/>
    </row>
    <row r="646" spans="14:14" ht="15.75" customHeight="1">
      <c r="N646" s="101"/>
    </row>
    <row r="647" spans="14:14" ht="15.75" customHeight="1">
      <c r="N647" s="101"/>
    </row>
    <row r="648" spans="14:14" ht="15.75" customHeight="1">
      <c r="N648" s="101"/>
    </row>
    <row r="649" spans="14:14" ht="15.75" customHeight="1">
      <c r="N649" s="101"/>
    </row>
    <row r="650" spans="14:14" ht="15.75" customHeight="1">
      <c r="N650" s="101"/>
    </row>
    <row r="651" spans="14:14" ht="15.75" customHeight="1">
      <c r="N651" s="101"/>
    </row>
    <row r="652" spans="14:14" ht="15.75" customHeight="1">
      <c r="N652" s="101"/>
    </row>
    <row r="653" spans="14:14" ht="15.75" customHeight="1">
      <c r="N653" s="101"/>
    </row>
    <row r="654" spans="14:14" ht="15.75" customHeight="1">
      <c r="N654" s="101"/>
    </row>
    <row r="655" spans="14:14" ht="15.75" customHeight="1">
      <c r="N655" s="101"/>
    </row>
    <row r="656" spans="14:14" ht="15.75" customHeight="1">
      <c r="N656" s="101"/>
    </row>
    <row r="657" spans="14:14" ht="15.75" customHeight="1">
      <c r="N657" s="101"/>
    </row>
    <row r="658" spans="14:14" ht="15.75" customHeight="1">
      <c r="N658" s="101"/>
    </row>
    <row r="659" spans="14:14" ht="15.75" customHeight="1">
      <c r="N659" s="101"/>
    </row>
    <row r="660" spans="14:14" ht="15.75" customHeight="1">
      <c r="N660" s="101"/>
    </row>
    <row r="661" spans="14:14" ht="15.75" customHeight="1">
      <c r="N661" s="101"/>
    </row>
    <row r="662" spans="14:14" ht="15.75" customHeight="1">
      <c r="N662" s="101"/>
    </row>
    <row r="663" spans="14:14" ht="15.75" customHeight="1">
      <c r="N663" s="101"/>
    </row>
    <row r="664" spans="14:14" ht="15.75" customHeight="1">
      <c r="N664" s="101"/>
    </row>
    <row r="665" spans="14:14" ht="15.75" customHeight="1">
      <c r="N665" s="101"/>
    </row>
    <row r="666" spans="14:14" ht="15.75" customHeight="1">
      <c r="N666" s="101"/>
    </row>
    <row r="667" spans="14:14" ht="15.75" customHeight="1">
      <c r="N667" s="101"/>
    </row>
    <row r="668" spans="14:14" ht="15.75" customHeight="1">
      <c r="N668" s="101"/>
    </row>
    <row r="669" spans="14:14" ht="15.75" customHeight="1">
      <c r="N669" s="101"/>
    </row>
    <row r="670" spans="14:14" ht="15.75" customHeight="1">
      <c r="N670" s="101"/>
    </row>
    <row r="671" spans="14:14" ht="15.75" customHeight="1">
      <c r="N671" s="101"/>
    </row>
    <row r="672" spans="14:14" ht="15.75" customHeight="1">
      <c r="N672" s="101"/>
    </row>
    <row r="673" spans="14:14" ht="15.75" customHeight="1">
      <c r="N673" s="101"/>
    </row>
    <row r="674" spans="14:14" ht="15.75" customHeight="1">
      <c r="N674" s="101"/>
    </row>
    <row r="675" spans="14:14" ht="15.75" customHeight="1">
      <c r="N675" s="101"/>
    </row>
    <row r="676" spans="14:14" ht="15.75" customHeight="1">
      <c r="N676" s="101"/>
    </row>
    <row r="677" spans="14:14" ht="15.75" customHeight="1">
      <c r="N677" s="101"/>
    </row>
    <row r="678" spans="14:14" ht="15.75" customHeight="1">
      <c r="N678" s="101"/>
    </row>
    <row r="679" spans="14:14" ht="15.75" customHeight="1">
      <c r="N679" s="101"/>
    </row>
    <row r="680" spans="14:14" ht="15.75" customHeight="1">
      <c r="N680" s="101"/>
    </row>
    <row r="681" spans="14:14" ht="15.75" customHeight="1">
      <c r="N681" s="101"/>
    </row>
    <row r="682" spans="14:14" ht="15.75" customHeight="1">
      <c r="N682" s="101"/>
    </row>
    <row r="683" spans="14:14" ht="15.75" customHeight="1">
      <c r="N683" s="101"/>
    </row>
    <row r="684" spans="14:14" ht="15.75" customHeight="1">
      <c r="N684" s="101"/>
    </row>
    <row r="685" spans="14:14" ht="15.75" customHeight="1">
      <c r="N685" s="101"/>
    </row>
    <row r="686" spans="14:14" ht="15.75" customHeight="1">
      <c r="N686" s="101"/>
    </row>
    <row r="687" spans="14:14" ht="15.75" customHeight="1">
      <c r="N687" s="101"/>
    </row>
    <row r="688" spans="14:14" ht="15.75" customHeight="1">
      <c r="N688" s="101"/>
    </row>
    <row r="689" spans="14:14" ht="15.75" customHeight="1">
      <c r="N689" s="101"/>
    </row>
    <row r="690" spans="14:14" ht="15.75" customHeight="1">
      <c r="N690" s="101"/>
    </row>
    <row r="691" spans="14:14" ht="15.75" customHeight="1">
      <c r="N691" s="101"/>
    </row>
    <row r="692" spans="14:14" ht="15.75" customHeight="1">
      <c r="N692" s="101"/>
    </row>
    <row r="693" spans="14:14" ht="15.75" customHeight="1">
      <c r="N693" s="101"/>
    </row>
    <row r="694" spans="14:14" ht="15.75" customHeight="1">
      <c r="N694" s="101"/>
    </row>
    <row r="695" spans="14:14" ht="15.75" customHeight="1">
      <c r="N695" s="101"/>
    </row>
    <row r="696" spans="14:14" ht="15.75" customHeight="1">
      <c r="N696" s="101"/>
    </row>
    <row r="697" spans="14:14" ht="15.75" customHeight="1">
      <c r="N697" s="101"/>
    </row>
    <row r="698" spans="14:14" ht="15.75" customHeight="1">
      <c r="N698" s="101"/>
    </row>
    <row r="699" spans="14:14" ht="15.75" customHeight="1">
      <c r="N699" s="101"/>
    </row>
    <row r="700" spans="14:14" ht="15.75" customHeight="1">
      <c r="N700" s="101"/>
    </row>
    <row r="701" spans="14:14" ht="15.75" customHeight="1">
      <c r="N701" s="101"/>
    </row>
    <row r="702" spans="14:14" ht="15.75" customHeight="1">
      <c r="N702" s="101"/>
    </row>
    <row r="703" spans="14:14" ht="15.75" customHeight="1">
      <c r="N703" s="101"/>
    </row>
    <row r="704" spans="14:14" ht="15.75" customHeight="1">
      <c r="N704" s="101"/>
    </row>
    <row r="705" spans="14:14" ht="15.75" customHeight="1">
      <c r="N705" s="101"/>
    </row>
    <row r="706" spans="14:14" ht="15.75" customHeight="1">
      <c r="N706" s="101"/>
    </row>
    <row r="707" spans="14:14" ht="15.75" customHeight="1">
      <c r="N707" s="101"/>
    </row>
    <row r="708" spans="14:14" ht="15.75" customHeight="1">
      <c r="N708" s="101"/>
    </row>
    <row r="709" spans="14:14" ht="15.75" customHeight="1">
      <c r="N709" s="101"/>
    </row>
    <row r="710" spans="14:14" ht="15.75" customHeight="1">
      <c r="N710" s="101"/>
    </row>
    <row r="711" spans="14:14" ht="15.75" customHeight="1">
      <c r="N711" s="101"/>
    </row>
    <row r="712" spans="14:14" ht="15.75" customHeight="1">
      <c r="N712" s="101"/>
    </row>
    <row r="713" spans="14:14" ht="15.75" customHeight="1">
      <c r="N713" s="101"/>
    </row>
    <row r="714" spans="14:14" ht="15.75" customHeight="1">
      <c r="N714" s="101"/>
    </row>
    <row r="715" spans="14:14" ht="15.75" customHeight="1">
      <c r="N715" s="101"/>
    </row>
    <row r="716" spans="14:14" ht="15.75" customHeight="1">
      <c r="N716" s="101"/>
    </row>
    <row r="717" spans="14:14" ht="15.75" customHeight="1">
      <c r="N717" s="101"/>
    </row>
    <row r="718" spans="14:14" ht="15.75" customHeight="1">
      <c r="N718" s="101"/>
    </row>
    <row r="719" spans="14:14" ht="15.75" customHeight="1">
      <c r="N719" s="101"/>
    </row>
    <row r="720" spans="14:14" ht="15.75" customHeight="1">
      <c r="N720" s="101"/>
    </row>
    <row r="721" spans="14:14" ht="15.75" customHeight="1">
      <c r="N721" s="101"/>
    </row>
    <row r="722" spans="14:14" ht="15.75" customHeight="1">
      <c r="N722" s="101"/>
    </row>
    <row r="723" spans="14:14" ht="15.75" customHeight="1">
      <c r="N723" s="101"/>
    </row>
    <row r="724" spans="14:14" ht="15.75" customHeight="1">
      <c r="N724" s="101"/>
    </row>
    <row r="725" spans="14:14" ht="15.75" customHeight="1">
      <c r="N725" s="101"/>
    </row>
    <row r="726" spans="14:14" ht="15.75" customHeight="1">
      <c r="N726" s="101"/>
    </row>
    <row r="727" spans="14:14" ht="15.75" customHeight="1">
      <c r="N727" s="101"/>
    </row>
    <row r="728" spans="14:14" ht="15.75" customHeight="1">
      <c r="N728" s="101"/>
    </row>
    <row r="729" spans="14:14" ht="15.75" customHeight="1">
      <c r="N729" s="101"/>
    </row>
    <row r="730" spans="14:14" ht="15.75" customHeight="1">
      <c r="N730" s="101"/>
    </row>
    <row r="731" spans="14:14" ht="15.75" customHeight="1">
      <c r="N731" s="101"/>
    </row>
    <row r="732" spans="14:14" ht="15.75" customHeight="1">
      <c r="N732" s="101"/>
    </row>
    <row r="733" spans="14:14" ht="15.75" customHeight="1">
      <c r="N733" s="101"/>
    </row>
    <row r="734" spans="14:14" ht="15.75" customHeight="1">
      <c r="N734" s="101"/>
    </row>
    <row r="735" spans="14:14" ht="15.75" customHeight="1">
      <c r="N735" s="101"/>
    </row>
    <row r="736" spans="14:14" ht="15.75" customHeight="1">
      <c r="N736" s="101"/>
    </row>
    <row r="737" spans="14:14" ht="15.75" customHeight="1">
      <c r="N737" s="101"/>
    </row>
    <row r="738" spans="14:14" ht="15.75" customHeight="1">
      <c r="N738" s="101"/>
    </row>
    <row r="739" spans="14:14" ht="15.75" customHeight="1">
      <c r="N739" s="101"/>
    </row>
    <row r="740" spans="14:14" ht="15.75" customHeight="1">
      <c r="N740" s="101"/>
    </row>
    <row r="741" spans="14:14" ht="15.75" customHeight="1">
      <c r="N741" s="101"/>
    </row>
    <row r="742" spans="14:14" ht="15.75" customHeight="1">
      <c r="N742" s="101"/>
    </row>
    <row r="743" spans="14:14" ht="15.75" customHeight="1">
      <c r="N743" s="101"/>
    </row>
    <row r="744" spans="14:14" ht="15.75" customHeight="1">
      <c r="N744" s="101"/>
    </row>
    <row r="745" spans="14:14" ht="15.75" customHeight="1">
      <c r="N745" s="101"/>
    </row>
    <row r="746" spans="14:14" ht="15.75" customHeight="1">
      <c r="N746" s="101"/>
    </row>
    <row r="747" spans="14:14" ht="15.75" customHeight="1">
      <c r="N747" s="101"/>
    </row>
    <row r="748" spans="14:14" ht="15.75" customHeight="1">
      <c r="N748" s="101"/>
    </row>
    <row r="749" spans="14:14" ht="15.75" customHeight="1">
      <c r="N749" s="101"/>
    </row>
    <row r="750" spans="14:14" ht="15.75" customHeight="1">
      <c r="N750" s="101"/>
    </row>
    <row r="751" spans="14:14" ht="15.75" customHeight="1">
      <c r="N751" s="101"/>
    </row>
    <row r="752" spans="14:14" ht="15.75" customHeight="1">
      <c r="N752" s="101"/>
    </row>
    <row r="753" spans="14:14" ht="15.75" customHeight="1">
      <c r="N753" s="101"/>
    </row>
    <row r="754" spans="14:14" ht="15.75" customHeight="1">
      <c r="N754" s="101"/>
    </row>
    <row r="755" spans="14:14" ht="15.75" customHeight="1">
      <c r="N755" s="101"/>
    </row>
    <row r="756" spans="14:14" ht="15.75" customHeight="1">
      <c r="N756" s="101"/>
    </row>
    <row r="757" spans="14:14" ht="15.75" customHeight="1">
      <c r="N757" s="101"/>
    </row>
    <row r="758" spans="14:14" ht="15.75" customHeight="1">
      <c r="N758" s="101"/>
    </row>
    <row r="759" spans="14:14" ht="15.75" customHeight="1">
      <c r="N759" s="101"/>
    </row>
    <row r="760" spans="14:14" ht="15.75" customHeight="1">
      <c r="N760" s="101"/>
    </row>
    <row r="761" spans="14:14" ht="15.75" customHeight="1">
      <c r="N761" s="101"/>
    </row>
    <row r="762" spans="14:14" ht="15.75" customHeight="1">
      <c r="N762" s="101"/>
    </row>
    <row r="763" spans="14:14" ht="15.75" customHeight="1">
      <c r="N763" s="101"/>
    </row>
    <row r="764" spans="14:14" ht="15.75" customHeight="1">
      <c r="N764" s="101"/>
    </row>
    <row r="765" spans="14:14" ht="15.75" customHeight="1">
      <c r="N765" s="101"/>
    </row>
    <row r="766" spans="14:14" ht="15.75" customHeight="1">
      <c r="N766" s="101"/>
    </row>
    <row r="767" spans="14:14" ht="15.75" customHeight="1">
      <c r="N767" s="101"/>
    </row>
    <row r="768" spans="14:14" ht="15.75" customHeight="1">
      <c r="N768" s="101"/>
    </row>
    <row r="769" spans="14:14" ht="15.75" customHeight="1">
      <c r="N769" s="101"/>
    </row>
    <row r="770" spans="14:14" ht="15.75" customHeight="1">
      <c r="N770" s="101"/>
    </row>
    <row r="771" spans="14:14" ht="15.75" customHeight="1">
      <c r="N771" s="101"/>
    </row>
    <row r="772" spans="14:14" ht="15.75" customHeight="1">
      <c r="N772" s="101"/>
    </row>
    <row r="773" spans="14:14" ht="15.75" customHeight="1">
      <c r="N773" s="101"/>
    </row>
    <row r="774" spans="14:14" ht="15.75" customHeight="1">
      <c r="N774" s="101"/>
    </row>
    <row r="775" spans="14:14" ht="15.75" customHeight="1">
      <c r="N775" s="101"/>
    </row>
    <row r="776" spans="14:14" ht="15.75" customHeight="1">
      <c r="N776" s="101"/>
    </row>
    <row r="777" spans="14:14" ht="15.75" customHeight="1">
      <c r="N777" s="101"/>
    </row>
    <row r="778" spans="14:14" ht="15.75" customHeight="1">
      <c r="N778" s="101"/>
    </row>
    <row r="779" spans="14:14" ht="15.75" customHeight="1">
      <c r="N779" s="101"/>
    </row>
    <row r="780" spans="14:14" ht="15.75" customHeight="1">
      <c r="N780" s="101"/>
    </row>
    <row r="781" spans="14:14" ht="15.75" customHeight="1">
      <c r="N781" s="101"/>
    </row>
    <row r="782" spans="14:14" ht="15.75" customHeight="1">
      <c r="N782" s="101"/>
    </row>
    <row r="783" spans="14:14" ht="15.75" customHeight="1">
      <c r="N783" s="101"/>
    </row>
    <row r="784" spans="14:14" ht="15.75" customHeight="1">
      <c r="N784" s="101"/>
    </row>
    <row r="785" spans="14:14" ht="15.75" customHeight="1">
      <c r="N785" s="101"/>
    </row>
    <row r="786" spans="14:14" ht="15.75" customHeight="1">
      <c r="N786" s="101"/>
    </row>
    <row r="787" spans="14:14" ht="15.75" customHeight="1">
      <c r="N787" s="101"/>
    </row>
    <row r="788" spans="14:14" ht="15.75" customHeight="1">
      <c r="N788" s="101"/>
    </row>
    <row r="789" spans="14:14" ht="15.75" customHeight="1">
      <c r="N789" s="101"/>
    </row>
    <row r="790" spans="14:14" ht="15.75" customHeight="1">
      <c r="N790" s="101"/>
    </row>
    <row r="791" spans="14:14" ht="15.75" customHeight="1">
      <c r="N791" s="101"/>
    </row>
    <row r="792" spans="14:14" ht="15.75" customHeight="1">
      <c r="N792" s="101"/>
    </row>
    <row r="793" spans="14:14" ht="15.75" customHeight="1">
      <c r="N793" s="101"/>
    </row>
    <row r="794" spans="14:14" ht="15.75" customHeight="1">
      <c r="N794" s="101"/>
    </row>
    <row r="795" spans="14:14" ht="15.75" customHeight="1">
      <c r="N795" s="101"/>
    </row>
    <row r="796" spans="14:14" ht="15.75" customHeight="1">
      <c r="N796" s="101"/>
    </row>
    <row r="797" spans="14:14" ht="15.75" customHeight="1">
      <c r="N797" s="101"/>
    </row>
    <row r="798" spans="14:14" ht="15.75" customHeight="1">
      <c r="N798" s="101"/>
    </row>
    <row r="799" spans="14:14" ht="15.75" customHeight="1">
      <c r="N799" s="101"/>
    </row>
    <row r="800" spans="14:14" ht="15.75" customHeight="1">
      <c r="N800" s="101"/>
    </row>
    <row r="801" spans="14:14" ht="15.75" customHeight="1">
      <c r="N801" s="101"/>
    </row>
    <row r="802" spans="14:14" ht="15.75" customHeight="1">
      <c r="N802" s="101"/>
    </row>
    <row r="803" spans="14:14" ht="15.75" customHeight="1">
      <c r="N803" s="101"/>
    </row>
    <row r="804" spans="14:14" ht="15.75" customHeight="1">
      <c r="N804" s="101"/>
    </row>
    <row r="805" spans="14:14" ht="15.75" customHeight="1">
      <c r="N805" s="101"/>
    </row>
    <row r="806" spans="14:14" ht="15.75" customHeight="1">
      <c r="N806" s="101"/>
    </row>
    <row r="807" spans="14:14" ht="15.75" customHeight="1">
      <c r="N807" s="101"/>
    </row>
    <row r="808" spans="14:14" ht="15.75" customHeight="1">
      <c r="N808" s="101"/>
    </row>
    <row r="809" spans="14:14" ht="15.75" customHeight="1">
      <c r="N809" s="101"/>
    </row>
    <row r="810" spans="14:14" ht="15.75" customHeight="1">
      <c r="N810" s="101"/>
    </row>
    <row r="811" spans="14:14" ht="15.75" customHeight="1">
      <c r="N811" s="101"/>
    </row>
    <row r="812" spans="14:14" ht="15.75" customHeight="1">
      <c r="N812" s="101"/>
    </row>
    <row r="813" spans="14:14" ht="15.75" customHeight="1">
      <c r="N813" s="101"/>
    </row>
    <row r="814" spans="14:14" ht="15.75" customHeight="1">
      <c r="N814" s="101"/>
    </row>
    <row r="815" spans="14:14" ht="15.75" customHeight="1">
      <c r="N815" s="101"/>
    </row>
    <row r="816" spans="14:14" ht="15.75" customHeight="1">
      <c r="N816" s="101"/>
    </row>
    <row r="817" spans="14:14" ht="15.75" customHeight="1">
      <c r="N817" s="101"/>
    </row>
    <row r="818" spans="14:14" ht="15.75" customHeight="1">
      <c r="N818" s="101"/>
    </row>
    <row r="819" spans="14:14" ht="15.75" customHeight="1">
      <c r="N819" s="101"/>
    </row>
    <row r="820" spans="14:14" ht="15.75" customHeight="1">
      <c r="N820" s="101"/>
    </row>
    <row r="821" spans="14:14" ht="15.75" customHeight="1">
      <c r="N821" s="101"/>
    </row>
    <row r="822" spans="14:14" ht="15.75" customHeight="1">
      <c r="N822" s="101"/>
    </row>
    <row r="823" spans="14:14" ht="15.75" customHeight="1">
      <c r="N823" s="101"/>
    </row>
    <row r="824" spans="14:14" ht="15.75" customHeight="1">
      <c r="N824" s="101"/>
    </row>
    <row r="825" spans="14:14" ht="15.75" customHeight="1">
      <c r="N825" s="101"/>
    </row>
    <row r="826" spans="14:14" ht="15.75" customHeight="1">
      <c r="N826" s="101"/>
    </row>
    <row r="827" spans="14:14" ht="15.75" customHeight="1">
      <c r="N827" s="101"/>
    </row>
    <row r="828" spans="14:14" ht="15.75" customHeight="1">
      <c r="N828" s="101"/>
    </row>
    <row r="829" spans="14:14" ht="15.75" customHeight="1">
      <c r="N829" s="101"/>
    </row>
    <row r="830" spans="14:14" ht="15.75" customHeight="1">
      <c r="N830" s="101"/>
    </row>
    <row r="831" spans="14:14" ht="15.75" customHeight="1">
      <c r="N831" s="101"/>
    </row>
    <row r="832" spans="14:14" ht="15.75" customHeight="1">
      <c r="N832" s="101"/>
    </row>
    <row r="833" spans="14:14" ht="15.75" customHeight="1">
      <c r="N833" s="101"/>
    </row>
    <row r="834" spans="14:14" ht="15.75" customHeight="1">
      <c r="N834" s="101"/>
    </row>
    <row r="835" spans="14:14" ht="15.75" customHeight="1">
      <c r="N835" s="101"/>
    </row>
    <row r="836" spans="14:14" ht="15.75" customHeight="1">
      <c r="N836" s="101"/>
    </row>
    <row r="837" spans="14:14" ht="15.75" customHeight="1">
      <c r="N837" s="101"/>
    </row>
    <row r="838" spans="14:14" ht="15.75" customHeight="1">
      <c r="N838" s="101"/>
    </row>
    <row r="839" spans="14:14" ht="15.75" customHeight="1">
      <c r="N839" s="101"/>
    </row>
    <row r="840" spans="14:14" ht="15.75" customHeight="1">
      <c r="N840" s="101"/>
    </row>
    <row r="841" spans="14:14" ht="15.75" customHeight="1">
      <c r="N841" s="101"/>
    </row>
    <row r="842" spans="14:14" ht="15.75" customHeight="1">
      <c r="N842" s="101"/>
    </row>
    <row r="843" spans="14:14" ht="15.75" customHeight="1">
      <c r="N843" s="101"/>
    </row>
    <row r="844" spans="14:14" ht="15.75" customHeight="1">
      <c r="N844" s="101"/>
    </row>
    <row r="845" spans="14:14" ht="15.75" customHeight="1">
      <c r="N845" s="101"/>
    </row>
    <row r="846" spans="14:14" ht="15.75" customHeight="1">
      <c r="N846" s="101"/>
    </row>
    <row r="847" spans="14:14" ht="15.75" customHeight="1">
      <c r="N847" s="101"/>
    </row>
    <row r="848" spans="14:14" ht="15.75" customHeight="1">
      <c r="N848" s="101"/>
    </row>
    <row r="849" spans="14:14" ht="15.75" customHeight="1">
      <c r="N849" s="101"/>
    </row>
    <row r="850" spans="14:14" ht="15.75" customHeight="1">
      <c r="N850" s="101"/>
    </row>
    <row r="851" spans="14:14" ht="15.75" customHeight="1">
      <c r="N851" s="101"/>
    </row>
    <row r="852" spans="14:14" ht="15.75" customHeight="1">
      <c r="N852" s="101"/>
    </row>
    <row r="853" spans="14:14" ht="15.75" customHeight="1">
      <c r="N853" s="101"/>
    </row>
    <row r="854" spans="14:14" ht="15.75" customHeight="1">
      <c r="N854" s="101"/>
    </row>
    <row r="855" spans="14:14" ht="15.75" customHeight="1">
      <c r="N855" s="101"/>
    </row>
    <row r="856" spans="14:14" ht="15.75" customHeight="1">
      <c r="N856" s="101"/>
    </row>
    <row r="857" spans="14:14" ht="15.75" customHeight="1">
      <c r="N857" s="101"/>
    </row>
    <row r="858" spans="14:14" ht="15.75" customHeight="1">
      <c r="N858" s="101"/>
    </row>
    <row r="859" spans="14:14" ht="15.75" customHeight="1">
      <c r="N859" s="101"/>
    </row>
    <row r="860" spans="14:14" ht="15.75" customHeight="1">
      <c r="N860" s="101"/>
    </row>
    <row r="861" spans="14:14" ht="15.75" customHeight="1">
      <c r="N861" s="101"/>
    </row>
    <row r="862" spans="14:14" ht="15.75" customHeight="1">
      <c r="N862" s="101"/>
    </row>
    <row r="863" spans="14:14" ht="15.75" customHeight="1">
      <c r="N863" s="101"/>
    </row>
    <row r="864" spans="14:14" ht="15.75" customHeight="1">
      <c r="N864" s="101"/>
    </row>
    <row r="865" spans="14:14" ht="15.75" customHeight="1">
      <c r="N865" s="101"/>
    </row>
    <row r="866" spans="14:14" ht="15.75" customHeight="1">
      <c r="N866" s="101"/>
    </row>
    <row r="867" spans="14:14" ht="15.75" customHeight="1">
      <c r="N867" s="101"/>
    </row>
    <row r="868" spans="14:14" ht="15.75" customHeight="1">
      <c r="N868" s="101"/>
    </row>
    <row r="869" spans="14:14" ht="15.75" customHeight="1">
      <c r="N869" s="101"/>
    </row>
    <row r="870" spans="14:14" ht="15.75" customHeight="1">
      <c r="N870" s="101"/>
    </row>
    <row r="871" spans="14:14" ht="15.75" customHeight="1">
      <c r="N871" s="101"/>
    </row>
    <row r="872" spans="14:14" ht="15.75" customHeight="1">
      <c r="N872" s="101"/>
    </row>
    <row r="873" spans="14:14" ht="15.75" customHeight="1">
      <c r="N873" s="101"/>
    </row>
    <row r="874" spans="14:14" ht="15.75" customHeight="1">
      <c r="N874" s="101"/>
    </row>
    <row r="875" spans="14:14" ht="15.75" customHeight="1">
      <c r="N875" s="101"/>
    </row>
    <row r="876" spans="14:14" ht="15.75" customHeight="1">
      <c r="N876" s="101"/>
    </row>
    <row r="877" spans="14:14" ht="15.75" customHeight="1">
      <c r="N877" s="101"/>
    </row>
    <row r="878" spans="14:14" ht="15.75" customHeight="1">
      <c r="N878" s="101"/>
    </row>
    <row r="879" spans="14:14" ht="15.75" customHeight="1">
      <c r="N879" s="101"/>
    </row>
    <row r="880" spans="14:14" ht="15.75" customHeight="1">
      <c r="N880" s="101"/>
    </row>
    <row r="881" spans="14:14" ht="15.75" customHeight="1">
      <c r="N881" s="101"/>
    </row>
    <row r="882" spans="14:14" ht="15.75" customHeight="1">
      <c r="N882" s="101"/>
    </row>
    <row r="883" spans="14:14" ht="15.75" customHeight="1">
      <c r="N883" s="101"/>
    </row>
    <row r="884" spans="14:14" ht="15.75" customHeight="1">
      <c r="N884" s="101"/>
    </row>
    <row r="885" spans="14:14" ht="15.75" customHeight="1">
      <c r="N885" s="101"/>
    </row>
    <row r="886" spans="14:14" ht="15.75" customHeight="1">
      <c r="N886" s="101"/>
    </row>
    <row r="887" spans="14:14" ht="15.75" customHeight="1">
      <c r="N887" s="101"/>
    </row>
    <row r="888" spans="14:14" ht="15.75" customHeight="1">
      <c r="N888" s="101"/>
    </row>
    <row r="889" spans="14:14" ht="15.75" customHeight="1">
      <c r="N889" s="101"/>
    </row>
    <row r="890" spans="14:14" ht="15.75" customHeight="1">
      <c r="N890" s="101"/>
    </row>
    <row r="891" spans="14:14" ht="15.75" customHeight="1">
      <c r="N891" s="101"/>
    </row>
    <row r="892" spans="14:14" ht="15.75" customHeight="1">
      <c r="N892" s="101"/>
    </row>
    <row r="893" spans="14:14" ht="15.75" customHeight="1">
      <c r="N893" s="101"/>
    </row>
    <row r="894" spans="14:14" ht="15.75" customHeight="1">
      <c r="N894" s="101"/>
    </row>
    <row r="895" spans="14:14" ht="15.75" customHeight="1">
      <c r="N895" s="101"/>
    </row>
    <row r="896" spans="14:14" ht="15.75" customHeight="1">
      <c r="N896" s="101"/>
    </row>
    <row r="897" spans="14:14" ht="15.75" customHeight="1">
      <c r="N897" s="101"/>
    </row>
    <row r="898" spans="14:14" ht="15.75" customHeight="1">
      <c r="N898" s="101"/>
    </row>
    <row r="899" spans="14:14" ht="15.75" customHeight="1">
      <c r="N899" s="101"/>
    </row>
    <row r="900" spans="14:14" ht="15.75" customHeight="1">
      <c r="N900" s="101"/>
    </row>
    <row r="901" spans="14:14" ht="15.75" customHeight="1">
      <c r="N901" s="101"/>
    </row>
    <row r="902" spans="14:14" ht="15.75" customHeight="1">
      <c r="N902" s="101"/>
    </row>
    <row r="903" spans="14:14" ht="15.75" customHeight="1">
      <c r="N903" s="101"/>
    </row>
    <row r="904" spans="14:14" ht="15.75" customHeight="1">
      <c r="N904" s="101"/>
    </row>
    <row r="905" spans="14:14" ht="15.75" customHeight="1">
      <c r="N905" s="101"/>
    </row>
    <row r="906" spans="14:14" ht="15.75" customHeight="1">
      <c r="N906" s="101"/>
    </row>
    <row r="907" spans="14:14" ht="15.75" customHeight="1">
      <c r="N907" s="101"/>
    </row>
    <row r="908" spans="14:14" ht="15.75" customHeight="1">
      <c r="N908" s="101"/>
    </row>
    <row r="909" spans="14:14" ht="15.75" customHeight="1">
      <c r="N909" s="101"/>
    </row>
    <row r="910" spans="14:14" ht="15.75" customHeight="1">
      <c r="N910" s="101"/>
    </row>
    <row r="911" spans="14:14" ht="15.75" customHeight="1">
      <c r="N911" s="101"/>
    </row>
    <row r="912" spans="14:14" ht="15.75" customHeight="1">
      <c r="N912" s="101"/>
    </row>
    <row r="913" spans="14:14" ht="15.75" customHeight="1">
      <c r="N913" s="101"/>
    </row>
    <row r="914" spans="14:14" ht="15.75" customHeight="1">
      <c r="N914" s="101"/>
    </row>
    <row r="915" spans="14:14" ht="15.75" customHeight="1">
      <c r="N915" s="101"/>
    </row>
    <row r="916" spans="14:14" ht="15.75" customHeight="1">
      <c r="N916" s="101"/>
    </row>
    <row r="917" spans="14:14" ht="15.75" customHeight="1">
      <c r="N917" s="101"/>
    </row>
    <row r="918" spans="14:14" ht="15.75" customHeight="1">
      <c r="N918" s="101"/>
    </row>
    <row r="919" spans="14:14" ht="15.75" customHeight="1">
      <c r="N919" s="101"/>
    </row>
    <row r="920" spans="14:14" ht="15.75" customHeight="1">
      <c r="N920" s="101"/>
    </row>
    <row r="921" spans="14:14" ht="15.75" customHeight="1">
      <c r="N921" s="101"/>
    </row>
    <row r="922" spans="14:14" ht="15.75" customHeight="1">
      <c r="N922" s="101"/>
    </row>
    <row r="923" spans="14:14" ht="15.75" customHeight="1">
      <c r="N923" s="101"/>
    </row>
    <row r="924" spans="14:14" ht="15.75" customHeight="1">
      <c r="N924" s="101"/>
    </row>
    <row r="925" spans="14:14" ht="15.75" customHeight="1">
      <c r="N925" s="101"/>
    </row>
    <row r="926" spans="14:14" ht="15.75" customHeight="1">
      <c r="N926" s="101"/>
    </row>
    <row r="927" spans="14:14" ht="15.75" customHeight="1">
      <c r="N927" s="101"/>
    </row>
    <row r="928" spans="14:14" ht="15.75" customHeight="1">
      <c r="N928" s="101"/>
    </row>
    <row r="929" spans="14:14" ht="15.75" customHeight="1">
      <c r="N929" s="101"/>
    </row>
    <row r="930" spans="14:14" ht="15.75" customHeight="1">
      <c r="N930" s="101"/>
    </row>
    <row r="931" spans="14:14" ht="15.75" customHeight="1">
      <c r="N931" s="101"/>
    </row>
    <row r="932" spans="14:14" ht="15.75" customHeight="1">
      <c r="N932" s="101"/>
    </row>
    <row r="933" spans="14:14" ht="15.75" customHeight="1">
      <c r="N933" s="101"/>
    </row>
    <row r="934" spans="14:14" ht="15.75" customHeight="1">
      <c r="N934" s="101"/>
    </row>
    <row r="935" spans="14:14" ht="15.75" customHeight="1">
      <c r="N935" s="101"/>
    </row>
    <row r="936" spans="14:14" ht="15.75" customHeight="1">
      <c r="N936" s="101"/>
    </row>
    <row r="937" spans="14:14" ht="15.75" customHeight="1">
      <c r="N937" s="101"/>
    </row>
    <row r="938" spans="14:14" ht="15.75" customHeight="1">
      <c r="N938" s="101"/>
    </row>
    <row r="939" spans="14:14" ht="15.75" customHeight="1">
      <c r="N939" s="101"/>
    </row>
    <row r="940" spans="14:14" ht="15.75" customHeight="1">
      <c r="N940" s="101"/>
    </row>
    <row r="941" spans="14:14" ht="15.75" customHeight="1">
      <c r="N941" s="101"/>
    </row>
    <row r="942" spans="14:14" ht="15.75" customHeight="1">
      <c r="N942" s="101"/>
    </row>
    <row r="943" spans="14:14" ht="15.75" customHeight="1">
      <c r="N943" s="101"/>
    </row>
    <row r="944" spans="14:14" ht="15.75" customHeight="1">
      <c r="N944" s="101"/>
    </row>
    <row r="945" spans="14:14" ht="15.75" customHeight="1">
      <c r="N945" s="101"/>
    </row>
    <row r="946" spans="14:14" ht="15.75" customHeight="1">
      <c r="N946" s="101"/>
    </row>
    <row r="947" spans="14:14" ht="15.75" customHeight="1">
      <c r="N947" s="101"/>
    </row>
    <row r="948" spans="14:14" ht="15.75" customHeight="1">
      <c r="N948" s="101"/>
    </row>
    <row r="949" spans="14:14" ht="15.75" customHeight="1">
      <c r="N949" s="101"/>
    </row>
    <row r="950" spans="14:14" ht="15.75" customHeight="1">
      <c r="N950" s="101"/>
    </row>
    <row r="951" spans="14:14" ht="15.75" customHeight="1">
      <c r="N951" s="101"/>
    </row>
    <row r="952" spans="14:14" ht="15.75" customHeight="1">
      <c r="N952" s="101"/>
    </row>
    <row r="953" spans="14:14" ht="15.75" customHeight="1">
      <c r="N953" s="101"/>
    </row>
    <row r="954" spans="14:14" ht="15.75" customHeight="1">
      <c r="N954" s="101"/>
    </row>
    <row r="955" spans="14:14" ht="15.75" customHeight="1">
      <c r="N955" s="101"/>
    </row>
    <row r="956" spans="14:14" ht="15.75" customHeight="1">
      <c r="N956" s="101"/>
    </row>
    <row r="957" spans="14:14" ht="15.75" customHeight="1">
      <c r="N957" s="101"/>
    </row>
    <row r="958" spans="14:14" ht="15.75" customHeight="1">
      <c r="N958" s="101"/>
    </row>
    <row r="959" spans="14:14" ht="15.75" customHeight="1">
      <c r="N959" s="101"/>
    </row>
    <row r="960" spans="14:14" ht="15.75" customHeight="1">
      <c r="N960" s="101"/>
    </row>
    <row r="961" spans="14:14" ht="15.75" customHeight="1">
      <c r="N961" s="101"/>
    </row>
    <row r="962" spans="14:14" ht="15.75" customHeight="1">
      <c r="N962" s="101"/>
    </row>
    <row r="963" spans="14:14" ht="15.75" customHeight="1">
      <c r="N963" s="101"/>
    </row>
    <row r="964" spans="14:14" ht="15.75" customHeight="1">
      <c r="N964" s="101"/>
    </row>
    <row r="965" spans="14:14" ht="15.75" customHeight="1">
      <c r="N965" s="101"/>
    </row>
    <row r="966" spans="14:14" ht="15.75" customHeight="1">
      <c r="N966" s="101"/>
    </row>
    <row r="967" spans="14:14" ht="15.75" customHeight="1">
      <c r="N967" s="101"/>
    </row>
    <row r="968" spans="14:14" ht="15.75" customHeight="1">
      <c r="N968" s="101"/>
    </row>
    <row r="969" spans="14:14" ht="15.75" customHeight="1">
      <c r="N969" s="101"/>
    </row>
    <row r="970" spans="14:14" ht="15.75" customHeight="1">
      <c r="N970" s="101"/>
    </row>
    <row r="971" spans="14:14" ht="15.75" customHeight="1">
      <c r="N971" s="101"/>
    </row>
    <row r="972" spans="14:14" ht="15.75" customHeight="1">
      <c r="N972" s="101"/>
    </row>
    <row r="973" spans="14:14" ht="15.75" customHeight="1">
      <c r="N973" s="101"/>
    </row>
    <row r="974" spans="14:14" ht="15.75" customHeight="1">
      <c r="N974" s="101"/>
    </row>
    <row r="975" spans="14:14" ht="15.75" customHeight="1">
      <c r="N975" s="101"/>
    </row>
    <row r="976" spans="14:14" ht="15.75" customHeight="1">
      <c r="N976" s="101"/>
    </row>
    <row r="977" spans="14:14" ht="15.75" customHeight="1">
      <c r="N977" s="101"/>
    </row>
    <row r="978" spans="14:14" ht="15.75" customHeight="1">
      <c r="N978" s="101"/>
    </row>
    <row r="979" spans="14:14" ht="15.75" customHeight="1">
      <c r="N979" s="101"/>
    </row>
    <row r="980" spans="14:14" ht="15.75" customHeight="1">
      <c r="N980" s="101"/>
    </row>
    <row r="981" spans="14:14" ht="15.75" customHeight="1">
      <c r="N981" s="101"/>
    </row>
    <row r="982" spans="14:14" ht="15.75" customHeight="1">
      <c r="N982" s="101"/>
    </row>
    <row r="983" spans="14:14" ht="15.75" customHeight="1">
      <c r="N983" s="101"/>
    </row>
    <row r="984" spans="14:14" ht="15.75" customHeight="1">
      <c r="N984" s="101"/>
    </row>
    <row r="985" spans="14:14" ht="15.75" customHeight="1">
      <c r="N985" s="101"/>
    </row>
    <row r="986" spans="14:14" ht="15.75" customHeight="1">
      <c r="N986" s="101"/>
    </row>
    <row r="987" spans="14:14" ht="15.75" customHeight="1">
      <c r="N987" s="101"/>
    </row>
    <row r="988" spans="14:14" ht="15.75" customHeight="1">
      <c r="N988" s="101"/>
    </row>
    <row r="989" spans="14:14" ht="15.75" customHeight="1">
      <c r="N989" s="101"/>
    </row>
    <row r="990" spans="14:14" ht="15.75" customHeight="1">
      <c r="N990" s="101"/>
    </row>
    <row r="991" spans="14:14" ht="15.75" customHeight="1">
      <c r="N991" s="101"/>
    </row>
    <row r="992" spans="14:14" ht="15.75" customHeight="1">
      <c r="N992" s="101"/>
    </row>
    <row r="993" spans="14:14" ht="15.75" customHeight="1">
      <c r="N993" s="101"/>
    </row>
    <row r="994" spans="14:14" ht="15.75" customHeight="1">
      <c r="N994" s="101"/>
    </row>
    <row r="995" spans="14:14" ht="15.75" customHeight="1">
      <c r="N995" s="101"/>
    </row>
    <row r="996" spans="14:14" ht="15.75" customHeight="1">
      <c r="N996" s="101"/>
    </row>
    <row r="997" spans="14:14" ht="15.75" customHeight="1">
      <c r="N997" s="101"/>
    </row>
    <row r="998" spans="14:14" ht="15.75" customHeight="1">
      <c r="N998" s="101"/>
    </row>
    <row r="999" spans="14:14" ht="15.75" customHeight="1">
      <c r="N999" s="101"/>
    </row>
    <row r="1000" spans="14:14" ht="15.75" customHeight="1">
      <c r="N1000" s="101"/>
    </row>
    <row r="1001" spans="14:14" ht="15.75" customHeight="1">
      <c r="N1001" s="101"/>
    </row>
    <row r="1002" spans="14:14" ht="15.75" customHeight="1">
      <c r="N1002" s="101"/>
    </row>
    <row r="1003" spans="14:14" ht="15.75" customHeight="1">
      <c r="N1003" s="101"/>
    </row>
    <row r="1004" spans="14:14" ht="15.75" customHeight="1">
      <c r="N1004" s="101"/>
    </row>
    <row r="1005" spans="14:14" ht="15.75" customHeight="1">
      <c r="N1005" s="101"/>
    </row>
    <row r="1006" spans="14:14" ht="15.75" customHeight="1">
      <c r="N1006" s="101"/>
    </row>
    <row r="1007" spans="14:14" ht="15.75" customHeight="1">
      <c r="N1007" s="101"/>
    </row>
    <row r="1008" spans="14:14" ht="15.75" customHeight="1">
      <c r="N1008" s="101"/>
    </row>
    <row r="1009" spans="14:14" ht="15.75" customHeight="1">
      <c r="N1009" s="101"/>
    </row>
    <row r="1010" spans="14:14" ht="15.75" customHeight="1">
      <c r="N1010" s="101"/>
    </row>
    <row r="1011" spans="14:14" ht="15.75" customHeight="1">
      <c r="N1011" s="101"/>
    </row>
    <row r="1012" spans="14:14" ht="15.75" customHeight="1">
      <c r="N1012" s="101"/>
    </row>
    <row r="1013" spans="14:14" ht="15.75" customHeight="1">
      <c r="N1013" s="101"/>
    </row>
    <row r="1014" spans="14:14" ht="15.75" customHeight="1">
      <c r="N1014" s="101"/>
    </row>
    <row r="1015" spans="14:14" ht="15.75" customHeight="1">
      <c r="N1015" s="101"/>
    </row>
    <row r="1016" spans="14:14" ht="15.75" customHeight="1">
      <c r="N1016" s="101"/>
    </row>
    <row r="1017" spans="14:14" ht="15.75" customHeight="1">
      <c r="N1017" s="101"/>
    </row>
    <row r="1018" spans="14:14" ht="15.75" customHeight="1">
      <c r="N1018" s="101"/>
    </row>
    <row r="1019" spans="14:14" ht="15.75" customHeight="1">
      <c r="N1019" s="101"/>
    </row>
    <row r="1020" spans="14:14" ht="15.75" customHeight="1">
      <c r="N1020" s="101"/>
    </row>
    <row r="1021" spans="14:14" ht="15.75" customHeight="1">
      <c r="N1021" s="101"/>
    </row>
    <row r="1022" spans="14:14" ht="15.75" customHeight="1">
      <c r="N1022" s="101"/>
    </row>
    <row r="1023" spans="14:14" ht="15.75" customHeight="1">
      <c r="N1023" s="101"/>
    </row>
    <row r="1024" spans="14:14" ht="15.75" customHeight="1">
      <c r="N1024" s="101"/>
    </row>
    <row r="1025" spans="14:14" ht="15.75" customHeight="1">
      <c r="N1025" s="101"/>
    </row>
    <row r="1026" spans="14:14" ht="15.75" customHeight="1">
      <c r="N1026" s="101"/>
    </row>
    <row r="1027" spans="14:14" ht="15.75" customHeight="1">
      <c r="N1027" s="101"/>
    </row>
    <row r="1028" spans="14:14" ht="15.75" customHeight="1">
      <c r="N1028" s="101"/>
    </row>
    <row r="1029" spans="14:14" ht="15.75" customHeight="1">
      <c r="N1029" s="101"/>
    </row>
    <row r="1030" spans="14:14" ht="15.75" customHeight="1">
      <c r="N1030" s="101"/>
    </row>
    <row r="1031" spans="14:14" ht="15" customHeight="1">
      <c r="N1031" s="101"/>
    </row>
    <row r="1032" spans="14:14" ht="15" customHeight="1">
      <c r="N1032" s="101"/>
    </row>
  </sheetData>
  <pageMargins left="0.7" right="0.7" top="0.75" bottom="0.75" header="0" footer="0"/>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1"/>
  </sheetPr>
  <dimension ref="A1:BZ1001"/>
  <sheetViews>
    <sheetView zoomScale="170" zoomScaleNormal="170" workbookViewId="0"/>
  </sheetViews>
  <sheetFormatPr baseColWidth="10" defaultColWidth="14.42578125" defaultRowHeight="15" customHeight="1"/>
  <cols>
    <col min="1" max="1" width="6.5703125" customWidth="1"/>
    <col min="2" max="2" width="14.42578125" customWidth="1"/>
    <col min="3" max="3" width="13.85546875" customWidth="1"/>
    <col min="4" max="4" width="11.42578125" customWidth="1"/>
    <col min="5" max="5" width="14" customWidth="1"/>
    <col min="6" max="6" width="12.42578125" customWidth="1"/>
    <col min="7" max="7" width="7" customWidth="1"/>
    <col min="8" max="8" width="2.140625" customWidth="1"/>
    <col min="9" max="9" width="5.7109375" customWidth="1"/>
    <col min="10" max="10" width="12.42578125" customWidth="1"/>
    <col min="11" max="13" width="10.140625" customWidth="1"/>
    <col min="14" max="14" width="10.5703125" customWidth="1"/>
    <col min="15" max="15" width="12.85546875" customWidth="1"/>
    <col min="16" max="16" width="2.5703125" customWidth="1"/>
    <col min="17" max="17" width="5" customWidth="1"/>
    <col min="18" max="18" width="13.28515625" customWidth="1"/>
    <col min="19" max="19" width="11.42578125" customWidth="1"/>
    <col min="20" max="20" width="12.7109375" customWidth="1"/>
    <col min="21" max="21" width="12" customWidth="1"/>
    <col min="22" max="22" width="9" customWidth="1"/>
    <col min="23" max="23" width="11.42578125" customWidth="1"/>
    <col min="24" max="24" width="12.85546875" customWidth="1"/>
    <col min="25" max="25" width="13" customWidth="1"/>
    <col min="26" max="26" width="11.42578125" customWidth="1"/>
    <col min="27" max="27" width="14.140625" customWidth="1"/>
    <col min="28" max="28" width="11.42578125" customWidth="1"/>
    <col min="29" max="31" width="3.7109375" customWidth="1"/>
    <col min="32" max="32" width="6.42578125" customWidth="1"/>
    <col min="33" max="33" width="13.42578125" customWidth="1"/>
    <col min="34" max="34" width="12.28515625" customWidth="1"/>
    <col min="35" max="35" width="13.42578125" customWidth="1"/>
    <col min="36" max="36" width="11.42578125" customWidth="1"/>
    <col min="37" max="37" width="12.7109375" customWidth="1"/>
    <col min="38" max="40" width="11.42578125" customWidth="1"/>
    <col min="41" max="41" width="11.28515625" customWidth="1"/>
    <col min="42" max="42" width="11.42578125" customWidth="1"/>
    <col min="43" max="43" width="12.42578125" customWidth="1"/>
    <col min="44" max="45" width="11.42578125" customWidth="1"/>
    <col min="46" max="47" width="13.85546875" customWidth="1"/>
    <col min="48" max="48" width="13.28515625" customWidth="1"/>
    <col min="49" max="49" width="12.42578125" customWidth="1"/>
    <col min="50" max="50" width="12.28515625" customWidth="1"/>
    <col min="51" max="56" width="11.42578125" customWidth="1"/>
    <col min="57" max="57" width="4" customWidth="1"/>
    <col min="58" max="58" width="4.7109375" customWidth="1"/>
    <col min="59" max="59" width="11.42578125" customWidth="1"/>
    <col min="60" max="60" width="5.5703125" customWidth="1"/>
    <col min="61" max="61" width="12.85546875" customWidth="1"/>
    <col min="62" max="62" width="5.7109375" customWidth="1"/>
    <col min="63" max="63" width="5.28515625" customWidth="1"/>
    <col min="64" max="64" width="11.42578125" customWidth="1"/>
    <col min="65" max="65" width="5.5703125" customWidth="1"/>
    <col min="66" max="66" width="11.5703125" customWidth="1"/>
    <col min="67" max="67" width="1.85546875" customWidth="1"/>
    <col min="68" max="68" width="0.85546875" customWidth="1"/>
    <col min="69" max="69" width="11.42578125" customWidth="1"/>
    <col min="70" max="70" width="6.5703125" customWidth="1"/>
    <col min="71" max="71" width="11" customWidth="1"/>
    <col min="72" max="72" width="11.42578125" customWidth="1"/>
    <col min="73" max="73" width="2" customWidth="1"/>
    <col min="74" max="74" width="14.85546875" customWidth="1"/>
    <col min="75" max="75" width="8.140625" customWidth="1"/>
    <col min="76" max="76" width="11.42578125" customWidth="1"/>
    <col min="77" max="77" width="10.85546875" customWidth="1"/>
    <col min="78" max="78" width="11.42578125" customWidth="1"/>
  </cols>
  <sheetData>
    <row r="1" spans="1:78" ht="15.75" thickBot="1">
      <c r="A1" s="2134" t="s">
        <v>192</v>
      </c>
      <c r="B1" s="2135"/>
      <c r="C1" s="2135"/>
      <c r="D1" s="2135"/>
      <c r="E1" s="2135"/>
      <c r="F1" s="2135"/>
      <c r="G1" s="2136"/>
      <c r="H1" s="138"/>
      <c r="I1" s="2246" t="s">
        <v>193</v>
      </c>
      <c r="J1" s="2247"/>
      <c r="K1" s="2247"/>
      <c r="L1" s="2247"/>
      <c r="M1" s="2247"/>
      <c r="N1" s="2247"/>
      <c r="O1" s="2248"/>
      <c r="P1" s="138"/>
      <c r="Q1" s="1806" t="s">
        <v>194</v>
      </c>
      <c r="R1" s="1807"/>
      <c r="S1" s="1807"/>
      <c r="T1" s="1807"/>
      <c r="U1" s="1808"/>
      <c r="V1" s="138"/>
      <c r="W1" s="1810" t="s">
        <v>195</v>
      </c>
      <c r="X1" s="1811"/>
      <c r="Y1" s="1811"/>
      <c r="Z1" s="1811"/>
      <c r="AA1" s="1811"/>
      <c r="AB1" s="1811"/>
      <c r="AC1" s="138"/>
      <c r="AD1" s="138"/>
      <c r="AE1" s="138"/>
      <c r="AF1" s="139" t="s">
        <v>196</v>
      </c>
      <c r="AG1" s="140"/>
      <c r="AH1" s="140"/>
      <c r="AI1" s="140"/>
      <c r="AJ1" s="140"/>
      <c r="AK1" s="140"/>
      <c r="AL1" s="140"/>
      <c r="AM1" s="140"/>
      <c r="AN1" s="140"/>
      <c r="AO1" s="140"/>
      <c r="AP1" s="140"/>
      <c r="AQ1" s="140"/>
      <c r="AR1" s="140"/>
      <c r="AS1" s="140"/>
      <c r="AT1" s="140"/>
      <c r="AU1" s="140"/>
      <c r="AV1" s="140"/>
      <c r="AW1" s="140"/>
      <c r="AX1" s="140"/>
      <c r="AY1" s="138"/>
      <c r="AZ1" s="138"/>
      <c r="BA1" s="138"/>
      <c r="BB1" s="138"/>
      <c r="BC1" s="138"/>
      <c r="BD1" s="138"/>
      <c r="BE1" s="138"/>
      <c r="BF1" s="138"/>
      <c r="BG1" s="141" t="s">
        <v>197</v>
      </c>
      <c r="BH1" s="141"/>
      <c r="BI1" s="141"/>
      <c r="BJ1" s="141"/>
      <c r="BK1" s="141"/>
      <c r="BL1" s="141"/>
      <c r="BM1" s="141"/>
      <c r="BN1" s="141"/>
      <c r="BO1" s="141"/>
      <c r="BP1" s="141"/>
      <c r="BQ1" s="141"/>
      <c r="BR1" s="141"/>
      <c r="BS1" s="141"/>
      <c r="BT1" s="141"/>
      <c r="BU1" s="141"/>
      <c r="BV1" s="141"/>
      <c r="BW1" s="141"/>
      <c r="BX1" s="141"/>
      <c r="BY1" s="141"/>
      <c r="BZ1" s="141"/>
    </row>
    <row r="2" spans="1:78" ht="15.75" thickBot="1">
      <c r="A2" s="1446" t="s">
        <v>198</v>
      </c>
      <c r="B2" s="164"/>
      <c r="C2" s="163"/>
      <c r="D2" s="163"/>
      <c r="E2" s="163"/>
      <c r="F2" s="163"/>
      <c r="G2" s="1447"/>
      <c r="H2" s="138"/>
      <c r="I2" s="142"/>
      <c r="J2" s="143"/>
      <c r="K2" s="143"/>
      <c r="L2" s="143"/>
      <c r="M2" s="143" t="s">
        <v>199</v>
      </c>
      <c r="N2" s="143"/>
      <c r="O2" s="2488" t="s">
        <v>200</v>
      </c>
      <c r="P2" s="138"/>
      <c r="Q2" s="2250" t="s">
        <v>1756</v>
      </c>
      <c r="R2" s="2251"/>
      <c r="S2" s="2251"/>
      <c r="T2" s="2251"/>
      <c r="U2" s="2251"/>
      <c r="V2" s="138"/>
      <c r="W2" s="144" t="s">
        <v>201</v>
      </c>
      <c r="X2" s="145"/>
      <c r="Y2" s="145"/>
      <c r="Z2" s="145"/>
      <c r="AA2" s="145"/>
      <c r="AB2" s="145"/>
      <c r="AC2" s="138"/>
      <c r="AD2" s="138"/>
      <c r="AE2" s="138"/>
      <c r="AF2" s="146" t="s">
        <v>202</v>
      </c>
      <c r="AG2" s="146"/>
      <c r="AH2" s="146"/>
      <c r="AI2" s="146" t="s">
        <v>203</v>
      </c>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41" t="s">
        <v>204</v>
      </c>
      <c r="BH2" s="141"/>
      <c r="BI2" s="141"/>
      <c r="BJ2" s="141"/>
      <c r="BK2" s="141"/>
      <c r="BL2" s="141"/>
      <c r="BM2" s="141"/>
      <c r="BN2" s="141"/>
      <c r="BO2" s="141"/>
      <c r="BP2" s="141"/>
      <c r="BQ2" s="141"/>
      <c r="BR2" s="141"/>
      <c r="BS2" s="141"/>
      <c r="BT2" s="141"/>
      <c r="BU2" s="141"/>
      <c r="BV2" s="141"/>
      <c r="BW2" s="141"/>
      <c r="BX2" s="141"/>
      <c r="BY2" s="141"/>
      <c r="BZ2" s="141"/>
    </row>
    <row r="3" spans="1:78" ht="15.75" thickBot="1">
      <c r="A3" s="2137"/>
      <c r="B3" s="2138" t="s">
        <v>205</v>
      </c>
      <c r="C3" s="2139"/>
      <c r="D3" s="2139"/>
      <c r="E3" s="2139"/>
      <c r="F3" s="2139"/>
      <c r="G3" s="2140"/>
      <c r="H3" s="138"/>
      <c r="I3" s="142"/>
      <c r="J3" s="143" t="s">
        <v>1848</v>
      </c>
      <c r="K3" s="1472" t="s">
        <v>207</v>
      </c>
      <c r="L3" s="143" t="s">
        <v>208</v>
      </c>
      <c r="M3" s="143" t="s">
        <v>209</v>
      </c>
      <c r="N3" s="143" t="s">
        <v>199</v>
      </c>
      <c r="O3" s="2489" t="s">
        <v>210</v>
      </c>
      <c r="P3" s="138"/>
      <c r="Q3" s="2250" t="s">
        <v>1755</v>
      </c>
      <c r="R3" s="2251"/>
      <c r="S3" s="2252"/>
      <c r="T3" s="2251"/>
      <c r="U3" s="2251"/>
      <c r="V3" s="138"/>
      <c r="W3" s="148" t="s">
        <v>211</v>
      </c>
      <c r="X3" s="148"/>
      <c r="Y3" s="148"/>
      <c r="Z3" s="148"/>
      <c r="AA3" s="148"/>
      <c r="AB3" s="148"/>
      <c r="AC3" s="138"/>
      <c r="AD3" s="138"/>
      <c r="AE3" s="138"/>
      <c r="AF3" s="146" t="s">
        <v>212</v>
      </c>
      <c r="AG3" s="146"/>
      <c r="AH3" s="146"/>
      <c r="AI3" s="146" t="s">
        <v>213</v>
      </c>
      <c r="AJ3" s="138"/>
      <c r="AK3" s="138"/>
      <c r="AL3" s="138"/>
      <c r="AM3" s="138"/>
      <c r="AN3" s="138"/>
      <c r="AO3" s="138"/>
      <c r="AP3" s="149"/>
      <c r="AQ3" s="138"/>
      <c r="AR3" s="138"/>
      <c r="AS3" s="138"/>
      <c r="AT3" s="138"/>
      <c r="AU3" s="138"/>
      <c r="AV3" s="138"/>
      <c r="AW3" s="138"/>
      <c r="AX3" s="138"/>
      <c r="AY3" s="138"/>
      <c r="AZ3" s="138"/>
      <c r="BA3" s="138"/>
      <c r="BB3" s="138"/>
      <c r="BC3" s="138"/>
      <c r="BD3" s="138"/>
      <c r="BE3" s="138"/>
      <c r="BF3" s="138"/>
      <c r="BG3" s="1457"/>
      <c r="BH3" s="1488"/>
      <c r="BI3" s="1488"/>
      <c r="BJ3" s="1488"/>
      <c r="BK3" s="1488"/>
      <c r="BL3" s="1488"/>
      <c r="BM3" s="1488"/>
      <c r="BN3" s="1488"/>
      <c r="BO3" s="1488"/>
      <c r="BP3" s="1488"/>
      <c r="BQ3" s="1488"/>
      <c r="BR3" s="1488"/>
      <c r="BS3" s="1488"/>
      <c r="BT3" s="1488"/>
      <c r="BU3" s="1488"/>
      <c r="BV3" s="1488" t="s">
        <v>214</v>
      </c>
      <c r="BW3" s="1488"/>
      <c r="BX3" s="1489" t="s">
        <v>1764</v>
      </c>
      <c r="BY3" s="1528" t="s">
        <v>1768</v>
      </c>
      <c r="BZ3" s="1529"/>
    </row>
    <row r="4" spans="1:78" ht="15.75" thickBot="1">
      <c r="A4" s="2141"/>
      <c r="B4" s="2142" t="s">
        <v>216</v>
      </c>
      <c r="C4" s="2142"/>
      <c r="D4" s="2142"/>
      <c r="E4" s="2142"/>
      <c r="F4" s="2142"/>
      <c r="G4" s="2143"/>
      <c r="H4" s="138"/>
      <c r="I4" s="1028">
        <v>0</v>
      </c>
      <c r="J4" s="2249">
        <f>+F10</f>
        <v>20000000</v>
      </c>
      <c r="K4" s="1473">
        <f>-F14*F10</f>
        <v>-600000</v>
      </c>
      <c r="L4" s="1031"/>
      <c r="M4" s="1031"/>
      <c r="N4" s="1031"/>
      <c r="O4" s="2170">
        <f>SUM(J4:N4)</f>
        <v>19400000</v>
      </c>
      <c r="P4" s="138"/>
      <c r="Q4" s="142"/>
      <c r="R4" s="147" t="s">
        <v>217</v>
      </c>
      <c r="S4" s="147" t="s">
        <v>218</v>
      </c>
      <c r="T4" s="147" t="s">
        <v>219</v>
      </c>
      <c r="U4" s="147" t="s">
        <v>220</v>
      </c>
      <c r="V4" s="138"/>
      <c r="W4" s="148"/>
      <c r="X4" s="2182" t="s">
        <v>221</v>
      </c>
      <c r="Y4" s="2182"/>
      <c r="Z4" s="2182"/>
      <c r="AA4" s="2182"/>
      <c r="AB4" s="148"/>
      <c r="AC4" s="138"/>
      <c r="AD4" s="138"/>
      <c r="AE4" s="138"/>
      <c r="AF4" s="149"/>
      <c r="AG4" s="138"/>
      <c r="AH4" s="138"/>
      <c r="AI4" s="138"/>
      <c r="AJ4" s="138"/>
      <c r="AK4" s="138"/>
      <c r="AL4" s="138"/>
      <c r="AM4" s="138"/>
      <c r="AN4" s="138"/>
      <c r="AO4" s="138"/>
      <c r="AP4" s="149"/>
      <c r="AQ4" s="138"/>
      <c r="AR4" s="138"/>
      <c r="AS4" s="138"/>
      <c r="AT4" s="138"/>
      <c r="AU4" s="138"/>
      <c r="AV4" s="138"/>
      <c r="AW4" s="138"/>
      <c r="AX4" s="138"/>
      <c r="AY4" s="138"/>
      <c r="AZ4" s="138"/>
      <c r="BA4" s="138"/>
      <c r="BB4" s="138"/>
      <c r="BC4" s="138"/>
      <c r="BD4" s="138"/>
      <c r="BE4" s="138"/>
      <c r="BF4" s="138"/>
      <c r="BG4" s="1515" t="s">
        <v>1765</v>
      </c>
      <c r="BH4" s="1461"/>
      <c r="BI4" s="1461"/>
      <c r="BJ4" s="1461"/>
      <c r="BK4" s="1461"/>
      <c r="BL4" s="1461"/>
      <c r="BM4" s="1461"/>
      <c r="BN4" s="1461"/>
      <c r="BO4" s="1461"/>
      <c r="BP4" s="1461"/>
      <c r="BQ4" s="1490" t="s">
        <v>1762</v>
      </c>
      <c r="BR4" s="1491"/>
      <c r="BS4" s="1491"/>
      <c r="BT4" s="1492" t="s">
        <v>222</v>
      </c>
      <c r="BU4" s="1461"/>
      <c r="BV4" s="1493"/>
      <c r="BW4" s="1494" t="s">
        <v>223</v>
      </c>
      <c r="BX4" s="1495" t="s">
        <v>224</v>
      </c>
      <c r="BY4" s="1458"/>
      <c r="BZ4" s="1526" t="s">
        <v>224</v>
      </c>
    </row>
    <row r="5" spans="1:78" ht="15.75" thickBot="1">
      <c r="A5" s="2144"/>
      <c r="B5" s="2145" t="s">
        <v>225</v>
      </c>
      <c r="C5" s="2145"/>
      <c r="D5" s="2145"/>
      <c r="E5" s="2145"/>
      <c r="F5" s="2145"/>
      <c r="G5" s="2146"/>
      <c r="H5" s="138"/>
      <c r="I5" s="153">
        <f t="shared" ref="I5:I28" si="0">+I4+1</f>
        <v>1</v>
      </c>
      <c r="J5" s="148"/>
      <c r="K5" s="148"/>
      <c r="L5" s="1809">
        <f t="shared" ref="L5:L28" si="1">-F22</f>
        <v>-2000</v>
      </c>
      <c r="M5" s="148"/>
      <c r="N5" s="2169">
        <f t="shared" ref="N5:N28" si="2">-E22</f>
        <v>-941469.44446529401</v>
      </c>
      <c r="O5" s="2171">
        <f t="shared" ref="O5:O16" si="3">SUM(J5:N5)</f>
        <v>-943469.44446529401</v>
      </c>
      <c r="P5" s="138"/>
      <c r="Q5" s="155">
        <f t="shared" ref="Q5:Q28" si="4">+Q4+1</f>
        <v>1</v>
      </c>
      <c r="R5" s="2259">
        <f>+O4</f>
        <v>19400000</v>
      </c>
      <c r="S5" s="2260">
        <f>+R5*$O$29</f>
        <v>245935.17239925577</v>
      </c>
      <c r="T5" s="2259">
        <f>+O5</f>
        <v>-943469.44446529401</v>
      </c>
      <c r="U5" s="2261">
        <f>+R5+S5+T5</f>
        <v>18702465.727933962</v>
      </c>
      <c r="V5" s="138"/>
      <c r="W5" s="148"/>
      <c r="X5" s="2182" t="s">
        <v>226</v>
      </c>
      <c r="Y5" s="2182"/>
      <c r="Z5" s="2182"/>
      <c r="AA5" s="2182"/>
      <c r="AB5" s="148"/>
      <c r="AC5" s="138"/>
      <c r="AD5" s="138"/>
      <c r="AE5" s="138"/>
      <c r="AF5" s="149" t="s">
        <v>227</v>
      </c>
      <c r="AG5" s="138"/>
      <c r="AH5" s="138"/>
      <c r="AI5" s="138"/>
      <c r="AJ5" s="138"/>
      <c r="AK5" s="138"/>
      <c r="AL5" s="138"/>
      <c r="AM5" s="138"/>
      <c r="AN5" s="138"/>
      <c r="AO5" s="138"/>
      <c r="AP5" s="149" t="s">
        <v>228</v>
      </c>
      <c r="AQ5" s="138"/>
      <c r="AR5" s="138"/>
      <c r="AS5" s="138"/>
      <c r="AT5" s="138"/>
      <c r="AU5" s="138"/>
      <c r="AV5" s="138"/>
      <c r="AW5" s="138"/>
      <c r="AX5" s="138"/>
      <c r="AY5" s="138"/>
      <c r="AZ5" s="138"/>
      <c r="BA5" s="138"/>
      <c r="BB5" s="138"/>
      <c r="BC5" s="138"/>
      <c r="BD5" s="138"/>
      <c r="BE5" s="138"/>
      <c r="BF5" s="138"/>
      <c r="BG5" s="1496"/>
      <c r="BH5" s="157"/>
      <c r="BI5" s="1497">
        <v>0</v>
      </c>
      <c r="BJ5" s="1498"/>
      <c r="BK5" s="1498"/>
      <c r="BL5" s="1498"/>
      <c r="BM5" s="1498"/>
      <c r="BN5" s="1499">
        <v>12</v>
      </c>
      <c r="BO5" s="1461"/>
      <c r="BP5" s="1461"/>
      <c r="BQ5" s="1500" t="s">
        <v>229</v>
      </c>
      <c r="BR5" s="1461"/>
      <c r="BS5" s="1461">
        <f>+BN6*BN8</f>
        <v>3680000</v>
      </c>
      <c r="BT5" s="1501">
        <f>BN9-BI9</f>
        <v>80000</v>
      </c>
      <c r="BU5" s="1461"/>
      <c r="BV5" s="160" t="s">
        <v>230</v>
      </c>
      <c r="BW5" s="1461">
        <f>+BN7</f>
        <v>80000</v>
      </c>
      <c r="BX5" s="1502">
        <f>-+BW5*BN8</f>
        <v>-294400</v>
      </c>
      <c r="BY5" s="1458">
        <f>+BZ5-BX5</f>
        <v>-29600</v>
      </c>
      <c r="BZ5" s="1029">
        <f>-BX18</f>
        <v>-324000</v>
      </c>
    </row>
    <row r="6" spans="1:78" ht="15.75" thickBot="1">
      <c r="A6" s="162" t="s">
        <v>231</v>
      </c>
      <c r="B6" s="163"/>
      <c r="C6" s="164"/>
      <c r="D6" s="164"/>
      <c r="E6" s="164"/>
      <c r="F6" s="164"/>
      <c r="G6" s="165"/>
      <c r="H6" s="138"/>
      <c r="I6" s="153">
        <f t="shared" si="0"/>
        <v>2</v>
      </c>
      <c r="J6" s="148"/>
      <c r="K6" s="148"/>
      <c r="L6" s="1466">
        <f t="shared" si="1"/>
        <v>-1925.8530555534705</v>
      </c>
      <c r="M6" s="148"/>
      <c r="N6" s="154">
        <f t="shared" si="2"/>
        <v>-941469.44446529401</v>
      </c>
      <c r="O6" s="2171">
        <f t="shared" si="3"/>
        <v>-943395.29752084753</v>
      </c>
      <c r="P6" s="138"/>
      <c r="Q6" s="155">
        <f t="shared" si="4"/>
        <v>2</v>
      </c>
      <c r="R6" s="2261">
        <f>+U5</f>
        <v>18702465.727933962</v>
      </c>
      <c r="S6" s="2260">
        <f>+R6*$O$29</f>
        <v>237092.48108714493</v>
      </c>
      <c r="T6" s="2259">
        <f>+O6</f>
        <v>-943395.29752084753</v>
      </c>
      <c r="U6" s="2261">
        <f>+R6+S6+T6</f>
        <v>17996162.91150026</v>
      </c>
      <c r="V6" s="138"/>
      <c r="W6" s="148"/>
      <c r="X6" s="2182" t="s">
        <v>232</v>
      </c>
      <c r="Y6" s="2182"/>
      <c r="Z6" s="2182"/>
      <c r="AA6" s="2182"/>
      <c r="AB6" s="148"/>
      <c r="AC6" s="138"/>
      <c r="AD6" s="138"/>
      <c r="AE6" s="138"/>
      <c r="AF6" s="166" t="s">
        <v>193</v>
      </c>
      <c r="AG6" s="167"/>
      <c r="AH6" s="167"/>
      <c r="AI6" s="167"/>
      <c r="AJ6" s="167"/>
      <c r="AK6" s="168" t="s">
        <v>194</v>
      </c>
      <c r="AL6" s="167"/>
      <c r="AM6" s="167"/>
      <c r="AN6" s="169"/>
      <c r="AO6" s="138"/>
      <c r="AP6" s="166" t="s">
        <v>193</v>
      </c>
      <c r="AQ6" s="167"/>
      <c r="AR6" s="167"/>
      <c r="AS6" s="167"/>
      <c r="AT6" s="167"/>
      <c r="AU6" s="168" t="s">
        <v>194</v>
      </c>
      <c r="AV6" s="167"/>
      <c r="AW6" s="167"/>
      <c r="AX6" s="169"/>
      <c r="AY6" s="138"/>
      <c r="AZ6" s="138"/>
      <c r="BA6" s="138"/>
      <c r="BB6" s="138"/>
      <c r="BC6" s="138"/>
      <c r="BD6" s="138"/>
      <c r="BE6" s="138"/>
      <c r="BF6" s="138"/>
      <c r="BG6" s="1458" t="s">
        <v>233</v>
      </c>
      <c r="BH6" s="1461" t="s">
        <v>223</v>
      </c>
      <c r="BI6" s="136">
        <v>1000000</v>
      </c>
      <c r="BJ6" s="1461"/>
      <c r="BK6" s="1461"/>
      <c r="BL6" s="1461"/>
      <c r="BM6" s="1461" t="s">
        <v>223</v>
      </c>
      <c r="BN6" s="161">
        <f>BI6</f>
        <v>1000000</v>
      </c>
      <c r="BO6" s="1461"/>
      <c r="BP6" s="1461"/>
      <c r="BQ6" s="1503" t="s">
        <v>234</v>
      </c>
      <c r="BR6" s="1504"/>
      <c r="BS6" s="1504">
        <f>+BN7*BN8</f>
        <v>294400</v>
      </c>
      <c r="BT6" s="1505">
        <f>BS6</f>
        <v>294400</v>
      </c>
      <c r="BU6" s="1461"/>
      <c r="BV6" s="160" t="s">
        <v>235</v>
      </c>
      <c r="BW6" s="1461">
        <v>0</v>
      </c>
      <c r="BX6" s="1502">
        <f>-+BS10</f>
        <v>-80000</v>
      </c>
      <c r="BY6" s="1458">
        <f>-BY5</f>
        <v>29600</v>
      </c>
      <c r="BZ6" s="1029">
        <f>+BX6+BY6</f>
        <v>-50400</v>
      </c>
    </row>
    <row r="7" spans="1:78" ht="15.75" thickBot="1">
      <c r="A7" s="2147"/>
      <c r="B7" s="2148" t="s">
        <v>1750</v>
      </c>
      <c r="C7" s="2148"/>
      <c r="D7" s="2148"/>
      <c r="E7" s="2148"/>
      <c r="F7" s="2148"/>
      <c r="G7" s="2149"/>
      <c r="H7" s="138"/>
      <c r="I7" s="153">
        <f t="shared" si="0"/>
        <v>3</v>
      </c>
      <c r="J7" s="148"/>
      <c r="K7" s="148"/>
      <c r="L7" s="1466">
        <f t="shared" si="1"/>
        <v>-1850.9646416624755</v>
      </c>
      <c r="M7" s="148"/>
      <c r="N7" s="154">
        <f t="shared" si="2"/>
        <v>-941469.44446529413</v>
      </c>
      <c r="O7" s="2171">
        <f t="shared" si="3"/>
        <v>-943320.40910695656</v>
      </c>
      <c r="P7" s="138"/>
      <c r="Q7" s="155">
        <f t="shared" si="4"/>
        <v>3</v>
      </c>
      <c r="R7" s="148">
        <f t="shared" ref="R7:R28" si="5">+U6</f>
        <v>17996162.91150026</v>
      </c>
      <c r="S7" s="2174">
        <f t="shared" ref="S7:S15" si="6">+R7*$O$29</f>
        <v>228138.63031777882</v>
      </c>
      <c r="T7" s="2253">
        <f t="shared" ref="T7:T28" si="7">+O7</f>
        <v>-943320.40910695656</v>
      </c>
      <c r="U7" s="148">
        <f t="shared" ref="U7:U28" si="8">+R7+S7+T7</f>
        <v>17280981.132711083</v>
      </c>
      <c r="V7" s="138"/>
      <c r="W7" s="148"/>
      <c r="X7" s="2182" t="s">
        <v>236</v>
      </c>
      <c r="Y7" s="2182"/>
      <c r="Z7" s="2182"/>
      <c r="AA7" s="2182"/>
      <c r="AB7" s="148"/>
      <c r="AC7" s="138"/>
      <c r="AD7" s="138"/>
      <c r="AE7" s="138"/>
      <c r="AF7" s="172"/>
      <c r="AG7" s="173"/>
      <c r="AH7" s="173" t="s">
        <v>207</v>
      </c>
      <c r="AI7" s="173"/>
      <c r="AJ7" s="174" t="s">
        <v>200</v>
      </c>
      <c r="AK7" s="175"/>
      <c r="AL7" s="173"/>
      <c r="AM7" s="173"/>
      <c r="AN7" s="174"/>
      <c r="AO7" s="138"/>
      <c r="AP7" s="172"/>
      <c r="AQ7" s="173"/>
      <c r="AR7" s="173" t="s">
        <v>207</v>
      </c>
      <c r="AS7" s="173"/>
      <c r="AT7" s="174" t="s">
        <v>200</v>
      </c>
      <c r="AU7" s="175"/>
      <c r="AV7" s="173"/>
      <c r="AW7" s="173"/>
      <c r="AX7" s="174"/>
      <c r="AY7" s="138"/>
      <c r="AZ7" s="138"/>
      <c r="BA7" s="138"/>
      <c r="BB7" s="138"/>
      <c r="BC7" s="138"/>
      <c r="BD7" s="138"/>
      <c r="BE7" s="138"/>
      <c r="BF7" s="138"/>
      <c r="BG7" s="1506" t="s">
        <v>237</v>
      </c>
      <c r="BH7" s="177"/>
      <c r="BI7" s="178">
        <v>0.08</v>
      </c>
      <c r="BJ7" s="177"/>
      <c r="BK7" s="177"/>
      <c r="BL7" s="179" t="s">
        <v>230</v>
      </c>
      <c r="BM7" s="177" t="s">
        <v>223</v>
      </c>
      <c r="BN7" s="180">
        <f>BI6*BI7</f>
        <v>80000</v>
      </c>
      <c r="BO7" s="1461"/>
      <c r="BP7" s="1461"/>
      <c r="BQ7" s="1500"/>
      <c r="BR7" s="1461"/>
      <c r="BS7" s="181">
        <f>+BS5+BS6</f>
        <v>3974400</v>
      </c>
      <c r="BT7" s="1507">
        <f>+BT5+BT6</f>
        <v>374400</v>
      </c>
      <c r="BU7" s="1461"/>
      <c r="BV7" s="1508"/>
      <c r="BW7" s="1509"/>
      <c r="BX7" s="1510">
        <f t="shared" ref="BX7" si="9">+BX5+BX6</f>
        <v>-374400</v>
      </c>
      <c r="BY7" s="1458"/>
      <c r="BZ7" s="1527">
        <f t="shared" ref="BZ7" si="10">+BZ5+BZ6</f>
        <v>-374400</v>
      </c>
    </row>
    <row r="8" spans="1:78" ht="15.75" thickBot="1">
      <c r="A8" s="2150"/>
      <c r="B8" s="2142" t="s">
        <v>238</v>
      </c>
      <c r="C8" s="2142"/>
      <c r="D8" s="2155" t="s">
        <v>239</v>
      </c>
      <c r="E8" s="2142"/>
      <c r="F8" s="2142"/>
      <c r="G8" s="2151"/>
      <c r="H8" s="138"/>
      <c r="I8" s="153">
        <f t="shared" si="0"/>
        <v>4</v>
      </c>
      <c r="J8" s="148"/>
      <c r="K8" s="148"/>
      <c r="L8" s="1466">
        <f t="shared" si="1"/>
        <v>-1775.3273436325708</v>
      </c>
      <c r="M8" s="148"/>
      <c r="N8" s="154">
        <f t="shared" si="2"/>
        <v>-941469.44446529413</v>
      </c>
      <c r="O8" s="2171">
        <f t="shared" si="3"/>
        <v>-943244.77180892671</v>
      </c>
      <c r="P8" s="138"/>
      <c r="Q8" s="155">
        <f t="shared" si="4"/>
        <v>4</v>
      </c>
      <c r="R8" s="148">
        <f t="shared" si="5"/>
        <v>17280981.132711083</v>
      </c>
      <c r="S8" s="2174">
        <f t="shared" si="6"/>
        <v>219072.22031451477</v>
      </c>
      <c r="T8" s="2253">
        <f t="shared" si="7"/>
        <v>-943244.77180892671</v>
      </c>
      <c r="U8" s="148">
        <f t="shared" si="8"/>
        <v>16556808.581216671</v>
      </c>
      <c r="V8" s="138"/>
      <c r="W8" s="148" t="s">
        <v>240</v>
      </c>
      <c r="X8" s="148"/>
      <c r="Y8" s="148"/>
      <c r="Z8" s="148"/>
      <c r="AA8" s="148"/>
      <c r="AB8" s="148"/>
      <c r="AC8" s="138"/>
      <c r="AD8" s="138"/>
      <c r="AE8" s="138"/>
      <c r="AF8" s="182"/>
      <c r="AG8" s="143" t="s">
        <v>206</v>
      </c>
      <c r="AH8" s="183">
        <v>0.12</v>
      </c>
      <c r="AI8" s="143" t="s">
        <v>199</v>
      </c>
      <c r="AJ8" s="184" t="s">
        <v>210</v>
      </c>
      <c r="AK8" s="185" t="s">
        <v>217</v>
      </c>
      <c r="AL8" s="143" t="s">
        <v>218</v>
      </c>
      <c r="AM8" s="143" t="s">
        <v>219</v>
      </c>
      <c r="AN8" s="184" t="s">
        <v>220</v>
      </c>
      <c r="AO8" s="138"/>
      <c r="AP8" s="182"/>
      <c r="AQ8" s="143" t="s">
        <v>206</v>
      </c>
      <c r="AR8" s="183">
        <v>0.12</v>
      </c>
      <c r="AS8" s="143" t="s">
        <v>199</v>
      </c>
      <c r="AT8" s="184" t="s">
        <v>210</v>
      </c>
      <c r="AU8" s="185" t="s">
        <v>217</v>
      </c>
      <c r="AV8" s="143" t="s">
        <v>218</v>
      </c>
      <c r="AW8" s="143" t="s">
        <v>219</v>
      </c>
      <c r="AX8" s="184" t="s">
        <v>220</v>
      </c>
      <c r="AY8" s="138"/>
      <c r="AZ8" s="138"/>
      <c r="BA8" s="138"/>
      <c r="BB8" s="138"/>
      <c r="BC8" s="138"/>
      <c r="BD8" s="138"/>
      <c r="BE8" s="138"/>
      <c r="BF8" s="138"/>
      <c r="BG8" s="1485" t="s">
        <v>243</v>
      </c>
      <c r="BH8" s="1452"/>
      <c r="BI8" s="1486">
        <v>3.6</v>
      </c>
      <c r="BJ8" s="1452"/>
      <c r="BK8" s="1452"/>
      <c r="BL8" s="1452"/>
      <c r="BM8" s="1452"/>
      <c r="BN8" s="1487">
        <v>3.68</v>
      </c>
      <c r="BO8" s="1461"/>
      <c r="BP8" s="1461"/>
      <c r="BQ8" s="1500"/>
      <c r="BR8" s="1461"/>
      <c r="BS8" s="1461"/>
      <c r="BT8" s="1501"/>
      <c r="BU8" s="1461"/>
      <c r="BV8" s="1461"/>
      <c r="BW8" s="1461"/>
      <c r="BX8" s="1502"/>
      <c r="BY8" s="1458"/>
      <c r="BZ8" s="1502"/>
    </row>
    <row r="9" spans="1:78" ht="15.75" thickBot="1">
      <c r="A9" s="2152"/>
      <c r="B9" s="2153" t="s">
        <v>241</v>
      </c>
      <c r="C9" s="2153"/>
      <c r="D9" s="2153"/>
      <c r="E9" s="2153"/>
      <c r="F9" s="2153"/>
      <c r="G9" s="2154"/>
      <c r="H9" s="138"/>
      <c r="I9" s="153">
        <f t="shared" si="0"/>
        <v>5</v>
      </c>
      <c r="J9" s="148"/>
      <c r="K9" s="148"/>
      <c r="L9" s="1466">
        <f t="shared" si="1"/>
        <v>-1698.9336726223673</v>
      </c>
      <c r="M9" s="148"/>
      <c r="N9" s="154">
        <f t="shared" si="2"/>
        <v>-941469.44446529401</v>
      </c>
      <c r="O9" s="2171">
        <f t="shared" si="3"/>
        <v>-943168.37813791633</v>
      </c>
      <c r="P9" s="138"/>
      <c r="Q9" s="155">
        <f t="shared" si="4"/>
        <v>5</v>
      </c>
      <c r="R9" s="148">
        <f t="shared" si="5"/>
        <v>16556808.581216671</v>
      </c>
      <c r="S9" s="2174">
        <f t="shared" si="6"/>
        <v>209891.83364963913</v>
      </c>
      <c r="T9" s="2253">
        <f t="shared" si="7"/>
        <v>-943168.37813791633</v>
      </c>
      <c r="U9" s="148">
        <f t="shared" si="8"/>
        <v>15823532.036728393</v>
      </c>
      <c r="V9" s="138"/>
      <c r="W9" s="148"/>
      <c r="X9" s="1471" t="s">
        <v>242</v>
      </c>
      <c r="Y9" s="1471"/>
      <c r="Z9" s="1471"/>
      <c r="AA9" s="1471"/>
      <c r="AB9" s="148"/>
      <c r="AC9" s="138"/>
      <c r="AD9" s="138"/>
      <c r="AE9" s="138"/>
      <c r="AF9" s="186">
        <v>0</v>
      </c>
      <c r="AG9" s="148">
        <v>10000000</v>
      </c>
      <c r="AH9" s="148">
        <f>+-AG9*AH8</f>
        <v>-1200000</v>
      </c>
      <c r="AI9" s="148"/>
      <c r="AJ9" s="187">
        <f t="shared" ref="AJ9:AJ21" si="11">+AG9+AH9+AI9</f>
        <v>8800000</v>
      </c>
      <c r="AK9" s="185" t="s">
        <v>223</v>
      </c>
      <c r="AL9" s="143" t="s">
        <v>223</v>
      </c>
      <c r="AM9" s="143" t="s">
        <v>223</v>
      </c>
      <c r="AN9" s="184" t="s">
        <v>223</v>
      </c>
      <c r="AO9" s="138"/>
      <c r="AP9" s="188">
        <v>0</v>
      </c>
      <c r="AQ9" s="189">
        <f>AI25</f>
        <v>30000000</v>
      </c>
      <c r="AR9" s="189">
        <f>+-AQ9*AR8</f>
        <v>-3600000</v>
      </c>
      <c r="AS9" s="189"/>
      <c r="AT9" s="190">
        <f t="shared" ref="AT9:AT21" si="12">+AQ9+AR9+AS9</f>
        <v>26400000</v>
      </c>
      <c r="AU9" s="191" t="s">
        <v>224</v>
      </c>
      <c r="AV9" s="192" t="s">
        <v>224</v>
      </c>
      <c r="AW9" s="192" t="s">
        <v>224</v>
      </c>
      <c r="AX9" s="193" t="s">
        <v>224</v>
      </c>
      <c r="AY9" s="138"/>
      <c r="AZ9" s="138"/>
      <c r="BA9" s="138"/>
      <c r="BB9" s="138"/>
      <c r="BC9" s="138"/>
      <c r="BD9" s="138"/>
      <c r="BE9" s="138"/>
      <c r="BF9" s="138"/>
      <c r="BG9" s="1485" t="s">
        <v>1763</v>
      </c>
      <c r="BH9" s="1452"/>
      <c r="BI9" s="1452">
        <f>+BI6*BI8</f>
        <v>3600000</v>
      </c>
      <c r="BJ9" s="1452"/>
      <c r="BK9" s="1452"/>
      <c r="BL9" s="1452"/>
      <c r="BM9" s="1452"/>
      <c r="BN9" s="1453">
        <f>+BN6*BN8</f>
        <v>3680000</v>
      </c>
      <c r="BO9" s="1461"/>
      <c r="BP9" s="1461"/>
      <c r="BQ9" s="194"/>
      <c r="BR9" s="181"/>
      <c r="BS9" s="195" t="s">
        <v>244</v>
      </c>
      <c r="BT9" s="196" t="s">
        <v>245</v>
      </c>
      <c r="BU9" s="1461"/>
      <c r="BV9" s="1461"/>
      <c r="BW9" s="1461"/>
      <c r="BX9" s="1502"/>
      <c r="BY9" s="1458"/>
      <c r="BZ9" s="1502"/>
    </row>
    <row r="10" spans="1:78">
      <c r="A10" s="1460"/>
      <c r="B10" s="2479" t="s">
        <v>246</v>
      </c>
      <c r="C10" s="2480"/>
      <c r="D10" s="2480"/>
      <c r="E10" s="2480"/>
      <c r="F10" s="2481">
        <f>+'-1.1-'!R4</f>
        <v>20000000</v>
      </c>
      <c r="G10" s="1447"/>
      <c r="H10" s="138"/>
      <c r="I10" s="153">
        <f t="shared" si="0"/>
        <v>6</v>
      </c>
      <c r="J10" s="148"/>
      <c r="K10" s="148"/>
      <c r="L10" s="1466">
        <f t="shared" si="1"/>
        <v>-1621.7760649020618</v>
      </c>
      <c r="M10" s="148"/>
      <c r="N10" s="154">
        <f t="shared" si="2"/>
        <v>-941469.44446529401</v>
      </c>
      <c r="O10" s="2171">
        <f t="shared" si="3"/>
        <v>-943091.22053019609</v>
      </c>
      <c r="P10" s="138"/>
      <c r="Q10" s="155">
        <f t="shared" si="4"/>
        <v>6</v>
      </c>
      <c r="R10" s="148">
        <f t="shared" si="5"/>
        <v>15823532.036728393</v>
      </c>
      <c r="S10" s="2174">
        <f t="shared" si="6"/>
        <v>200596.03502154353</v>
      </c>
      <c r="T10" s="2253">
        <f t="shared" si="7"/>
        <v>-943091.22053019609</v>
      </c>
      <c r="U10" s="148">
        <f t="shared" si="8"/>
        <v>15081036.85121974</v>
      </c>
      <c r="V10" s="138"/>
      <c r="W10" s="144" t="s">
        <v>247</v>
      </c>
      <c r="X10" s="145"/>
      <c r="Y10" s="145"/>
      <c r="Z10" s="145"/>
      <c r="AA10" s="145"/>
      <c r="AB10" s="145"/>
      <c r="AC10" s="138"/>
      <c r="AD10" s="138"/>
      <c r="AE10" s="138"/>
      <c r="AF10" s="199">
        <f t="shared" ref="AF10:AF21" si="13">+AF9+1</f>
        <v>1</v>
      </c>
      <c r="AG10" s="148"/>
      <c r="AH10" s="148"/>
      <c r="AI10" s="148">
        <f t="shared" ref="AI10:AI21" si="14">-$AH$28</f>
        <v>-888487.88678341685</v>
      </c>
      <c r="AJ10" s="187">
        <f t="shared" si="11"/>
        <v>-888487.88678341685</v>
      </c>
      <c r="AK10" s="200">
        <f>+AJ9</f>
        <v>8800000</v>
      </c>
      <c r="AL10" s="137">
        <f t="shared" ref="AL10:AL21" si="15">+AK10*$AJ$22</f>
        <v>271363.27822166565</v>
      </c>
      <c r="AM10" s="137">
        <f t="shared" ref="AM10:AM21" si="16">+AJ10</f>
        <v>-888487.88678341685</v>
      </c>
      <c r="AN10" s="201">
        <f t="shared" ref="AN10:AN21" si="17">+AK10+AL10+AM10</f>
        <v>8182875.3914382476</v>
      </c>
      <c r="AO10" s="138"/>
      <c r="AP10" s="202">
        <f t="shared" ref="AP10:AP21" si="18">+AP9+1</f>
        <v>1</v>
      </c>
      <c r="AQ10" s="189"/>
      <c r="AR10" s="189"/>
      <c r="AS10" s="189">
        <f t="shared" ref="AS10:AS21" si="19">-$AI$28</f>
        <v>-3086275.4986741743</v>
      </c>
      <c r="AT10" s="190">
        <f t="shared" si="12"/>
        <v>-3086275.4986741743</v>
      </c>
      <c r="AU10" s="202">
        <f>+AT9</f>
        <v>26400000</v>
      </c>
      <c r="AV10" s="189">
        <f t="shared" ref="AV10:AV21" si="20">+AU10*$AT$22</f>
        <v>1487743.7895016379</v>
      </c>
      <c r="AW10" s="189">
        <f t="shared" ref="AW10:AW21" si="21">+AT10</f>
        <v>-3086275.4986741743</v>
      </c>
      <c r="AX10" s="190">
        <f t="shared" ref="AX10:AX21" si="22">+AU10+AV10+AW10</f>
        <v>24801468.290827464</v>
      </c>
      <c r="AY10" s="138"/>
      <c r="AZ10" s="138"/>
      <c r="BA10" s="138"/>
      <c r="BB10" s="138"/>
      <c r="BC10" s="138"/>
      <c r="BD10" s="138"/>
      <c r="BE10" s="138"/>
      <c r="BF10" s="138"/>
      <c r="BG10" s="1458"/>
      <c r="BH10" s="1461"/>
      <c r="BI10" s="1461"/>
      <c r="BJ10" s="1461"/>
      <c r="BK10" s="1461"/>
      <c r="BL10" s="1461"/>
      <c r="BM10" s="1461"/>
      <c r="BN10" s="1461"/>
      <c r="BO10" s="1461"/>
      <c r="BP10" s="1461"/>
      <c r="BQ10" s="1500" t="s">
        <v>248</v>
      </c>
      <c r="BR10" s="1461"/>
      <c r="BS10" s="1461">
        <f>+BT5</f>
        <v>80000</v>
      </c>
      <c r="BT10" s="1501"/>
      <c r="BU10" s="1461"/>
      <c r="BV10" s="1461"/>
      <c r="BW10" s="1461"/>
      <c r="BX10" s="1502"/>
      <c r="BY10" s="1458"/>
      <c r="BZ10" s="1502"/>
    </row>
    <row r="11" spans="1:78" ht="15.75" thickBot="1">
      <c r="A11" s="197"/>
      <c r="B11" s="2482" t="s">
        <v>237</v>
      </c>
      <c r="C11" s="2483"/>
      <c r="D11" s="2483"/>
      <c r="E11" s="2483"/>
      <c r="F11" s="2484">
        <v>0.01</v>
      </c>
      <c r="G11" s="198"/>
      <c r="H11" s="138"/>
      <c r="I11" s="153">
        <f t="shared" si="0"/>
        <v>7</v>
      </c>
      <c r="J11" s="148"/>
      <c r="K11" s="148"/>
      <c r="L11" s="1466">
        <f t="shared" si="1"/>
        <v>-1543.8468811045527</v>
      </c>
      <c r="M11" s="148"/>
      <c r="N11" s="154">
        <f t="shared" si="2"/>
        <v>-941469.44446529401</v>
      </c>
      <c r="O11" s="2171">
        <f t="shared" si="3"/>
        <v>-943013.29134639853</v>
      </c>
      <c r="P11" s="138"/>
      <c r="Q11" s="155">
        <f t="shared" si="4"/>
        <v>7</v>
      </c>
      <c r="R11" s="148">
        <f t="shared" si="5"/>
        <v>15081036.85121974</v>
      </c>
      <c r="S11" s="2174">
        <f t="shared" si="6"/>
        <v>191183.37102908536</v>
      </c>
      <c r="T11" s="2253">
        <f t="shared" si="7"/>
        <v>-943013.29134639853</v>
      </c>
      <c r="U11" s="148">
        <f t="shared" si="8"/>
        <v>14329206.930902425</v>
      </c>
      <c r="V11" s="138"/>
      <c r="W11" s="148" t="s">
        <v>249</v>
      </c>
      <c r="X11" s="148"/>
      <c r="Y11" s="148"/>
      <c r="Z11" s="148"/>
      <c r="AA11" s="148"/>
      <c r="AB11" s="148"/>
      <c r="AC11" s="138"/>
      <c r="AD11" s="138"/>
      <c r="AE11" s="138"/>
      <c r="AF11" s="199">
        <f t="shared" si="13"/>
        <v>2</v>
      </c>
      <c r="AG11" s="148"/>
      <c r="AH11" s="148"/>
      <c r="AI11" s="148">
        <f t="shared" si="14"/>
        <v>-888487.88678341685</v>
      </c>
      <c r="AJ11" s="187">
        <f t="shared" si="11"/>
        <v>-888487.88678341685</v>
      </c>
      <c r="AK11" s="204">
        <f t="shared" ref="AK11:AK21" si="23">+AN10</f>
        <v>8182875.3914382476</v>
      </c>
      <c r="AL11" s="137">
        <f t="shared" si="15"/>
        <v>252333.16948864528</v>
      </c>
      <c r="AM11" s="137">
        <f t="shared" si="16"/>
        <v>-888487.88678341685</v>
      </c>
      <c r="AN11" s="201">
        <f t="shared" si="17"/>
        <v>7546720.6741434764</v>
      </c>
      <c r="AO11" s="138"/>
      <c r="AP11" s="202">
        <f t="shared" si="18"/>
        <v>2</v>
      </c>
      <c r="AQ11" s="189"/>
      <c r="AR11" s="189"/>
      <c r="AS11" s="189">
        <f t="shared" si="19"/>
        <v>-3086275.4986741743</v>
      </c>
      <c r="AT11" s="190">
        <f t="shared" si="12"/>
        <v>-3086275.4986741743</v>
      </c>
      <c r="AU11" s="202">
        <f t="shared" ref="AU11:AU21" si="24">+AX10</f>
        <v>24801468.290827464</v>
      </c>
      <c r="AV11" s="189">
        <f t="shared" si="20"/>
        <v>1397660.2431894077</v>
      </c>
      <c r="AW11" s="189">
        <f t="shared" si="21"/>
        <v>-3086275.4986741743</v>
      </c>
      <c r="AX11" s="190">
        <f t="shared" si="22"/>
        <v>23112853.035342701</v>
      </c>
      <c r="AY11" s="138"/>
      <c r="AZ11" s="138"/>
      <c r="BA11" s="138"/>
      <c r="BB11" s="138"/>
      <c r="BC11" s="138"/>
      <c r="BD11" s="138"/>
      <c r="BE11" s="138"/>
      <c r="BF11" s="138"/>
      <c r="BG11" s="1226"/>
      <c r="BH11" s="1075"/>
      <c r="BI11" s="1075"/>
      <c r="BJ11" s="1075"/>
      <c r="BK11" s="1075"/>
      <c r="BL11" s="1075"/>
      <c r="BM11" s="1075"/>
      <c r="BN11" s="1075"/>
      <c r="BO11" s="1511"/>
      <c r="BP11" s="1511"/>
      <c r="BQ11" s="1512" t="s">
        <v>250</v>
      </c>
      <c r="BR11" s="1511"/>
      <c r="BS11" s="1511"/>
      <c r="BT11" s="1513">
        <f>+BS10</f>
        <v>80000</v>
      </c>
      <c r="BU11" s="1511"/>
      <c r="BV11" s="1511"/>
      <c r="BW11" s="1511"/>
      <c r="BX11" s="1514"/>
      <c r="BY11" s="1459"/>
      <c r="BZ11" s="1514"/>
    </row>
    <row r="12" spans="1:78">
      <c r="A12" s="197"/>
      <c r="B12" s="2485" t="s">
        <v>251</v>
      </c>
      <c r="C12" s="2480"/>
      <c r="D12" s="2480"/>
      <c r="E12" s="2480"/>
      <c r="F12" s="2486">
        <v>24</v>
      </c>
      <c r="G12" s="198"/>
      <c r="H12" s="138"/>
      <c r="I12" s="153">
        <f t="shared" si="0"/>
        <v>8</v>
      </c>
      <c r="J12" s="148"/>
      <c r="K12" s="148"/>
      <c r="L12" s="1466">
        <f t="shared" si="1"/>
        <v>-1465.1384054690693</v>
      </c>
      <c r="M12" s="148"/>
      <c r="N12" s="154">
        <f t="shared" si="2"/>
        <v>-941469.44446529413</v>
      </c>
      <c r="O12" s="2171">
        <f t="shared" si="3"/>
        <v>-942934.58287076314</v>
      </c>
      <c r="P12" s="138"/>
      <c r="Q12" s="155">
        <f t="shared" si="4"/>
        <v>8</v>
      </c>
      <c r="R12" s="148">
        <f t="shared" si="5"/>
        <v>14329206.930902425</v>
      </c>
      <c r="S12" s="2174">
        <f t="shared" si="6"/>
        <v>181652.36994309787</v>
      </c>
      <c r="T12" s="2253">
        <f t="shared" si="7"/>
        <v>-942934.58287076314</v>
      </c>
      <c r="U12" s="148">
        <f t="shared" si="8"/>
        <v>13567924.71797476</v>
      </c>
      <c r="V12" s="138"/>
      <c r="W12" s="144" t="s">
        <v>252</v>
      </c>
      <c r="X12" s="145"/>
      <c r="Y12" s="145"/>
      <c r="Z12" s="145"/>
      <c r="AA12" s="145"/>
      <c r="AB12" s="145"/>
      <c r="AC12" s="138"/>
      <c r="AD12" s="138"/>
      <c r="AE12" s="138"/>
      <c r="AF12" s="199">
        <f t="shared" si="13"/>
        <v>3</v>
      </c>
      <c r="AG12" s="148"/>
      <c r="AH12" s="148"/>
      <c r="AI12" s="148">
        <f t="shared" si="14"/>
        <v>-888487.88678341685</v>
      </c>
      <c r="AJ12" s="187">
        <f t="shared" si="11"/>
        <v>-888487.88678341685</v>
      </c>
      <c r="AK12" s="204">
        <f t="shared" si="23"/>
        <v>7546720.6741434764</v>
      </c>
      <c r="AL12" s="137">
        <f t="shared" si="15"/>
        <v>232716.23431349912</v>
      </c>
      <c r="AM12" s="137">
        <f t="shared" si="16"/>
        <v>-888487.88678341685</v>
      </c>
      <c r="AN12" s="201">
        <f t="shared" si="17"/>
        <v>6890949.0216735583</v>
      </c>
      <c r="AO12" s="138"/>
      <c r="AP12" s="202">
        <f t="shared" si="18"/>
        <v>3</v>
      </c>
      <c r="AQ12" s="189"/>
      <c r="AR12" s="189"/>
      <c r="AS12" s="189">
        <f t="shared" si="19"/>
        <v>-3086275.4986741743</v>
      </c>
      <c r="AT12" s="190">
        <f t="shared" si="12"/>
        <v>-3086275.4986741743</v>
      </c>
      <c r="AU12" s="202">
        <f t="shared" si="24"/>
        <v>23112853.035342701</v>
      </c>
      <c r="AV12" s="189">
        <f t="shared" si="20"/>
        <v>1302500.1348861812</v>
      </c>
      <c r="AW12" s="189">
        <f t="shared" si="21"/>
        <v>-3086275.4986741743</v>
      </c>
      <c r="AX12" s="190">
        <f t="shared" si="22"/>
        <v>21329077.671554711</v>
      </c>
      <c r="AY12" s="138"/>
      <c r="AZ12" s="138"/>
      <c r="BA12" s="138"/>
      <c r="BB12" s="138"/>
      <c r="BC12" s="138"/>
      <c r="BD12" s="138"/>
      <c r="BE12" s="138"/>
      <c r="BF12" s="138"/>
      <c r="BO12" s="138"/>
      <c r="BP12" s="138"/>
      <c r="BQ12" s="138"/>
      <c r="BR12" s="138"/>
      <c r="BS12" s="138"/>
      <c r="BT12" s="138"/>
      <c r="BU12" s="138"/>
      <c r="BV12" s="138"/>
      <c r="BW12" s="138"/>
      <c r="BX12" s="138"/>
      <c r="BY12" s="138"/>
      <c r="BZ12" s="138"/>
    </row>
    <row r="13" spans="1:78" ht="15.75" thickBot="1">
      <c r="A13" s="197"/>
      <c r="B13" s="2485" t="s">
        <v>253</v>
      </c>
      <c r="C13" s="2480"/>
      <c r="D13" s="2480"/>
      <c r="E13" s="2480"/>
      <c r="F13" s="2486">
        <f>-PMT(F11,F12,F10,0,0)</f>
        <v>941469.44446529401</v>
      </c>
      <c r="G13" s="198"/>
      <c r="H13" s="138"/>
      <c r="I13" s="153">
        <f t="shared" si="0"/>
        <v>9</v>
      </c>
      <c r="J13" s="148"/>
      <c r="K13" s="148"/>
      <c r="L13" s="1466">
        <f t="shared" si="1"/>
        <v>-1385.6428450772305</v>
      </c>
      <c r="M13" s="148"/>
      <c r="N13" s="154">
        <f t="shared" si="2"/>
        <v>-941469.44446529413</v>
      </c>
      <c r="O13" s="2171">
        <f t="shared" si="3"/>
        <v>-942855.08731037134</v>
      </c>
      <c r="P13" s="138"/>
      <c r="Q13" s="155">
        <f t="shared" si="4"/>
        <v>9</v>
      </c>
      <c r="R13" s="148">
        <f t="shared" si="5"/>
        <v>13567924.71797476</v>
      </c>
      <c r="S13" s="2255">
        <f t="shared" si="6"/>
        <v>172001.54147501269</v>
      </c>
      <c r="T13" s="2253">
        <f t="shared" si="7"/>
        <v>-942855.08731037134</v>
      </c>
      <c r="U13" s="148">
        <f t="shared" si="8"/>
        <v>12797071.172139401</v>
      </c>
      <c r="V13" s="138"/>
      <c r="W13" s="148" t="s">
        <v>1757</v>
      </c>
      <c r="X13" s="148"/>
      <c r="Y13" s="148"/>
      <c r="Z13" s="148"/>
      <c r="AA13" s="148"/>
      <c r="AB13" s="148"/>
      <c r="AC13" s="138"/>
      <c r="AD13" s="138"/>
      <c r="AE13" s="138"/>
      <c r="AF13" s="199">
        <f t="shared" si="13"/>
        <v>4</v>
      </c>
      <c r="AG13" s="148"/>
      <c r="AH13" s="148"/>
      <c r="AI13" s="148">
        <f t="shared" si="14"/>
        <v>-888487.88678341685</v>
      </c>
      <c r="AJ13" s="187">
        <f t="shared" si="11"/>
        <v>-888487.88678341685</v>
      </c>
      <c r="AK13" s="204">
        <f t="shared" si="23"/>
        <v>6890949.0216735583</v>
      </c>
      <c r="AL13" s="137">
        <f t="shared" si="15"/>
        <v>212494.3768840587</v>
      </c>
      <c r="AM13" s="137">
        <f t="shared" si="16"/>
        <v>-888487.88678341685</v>
      </c>
      <c r="AN13" s="201">
        <f t="shared" si="17"/>
        <v>6214955.5117742009</v>
      </c>
      <c r="AO13" s="138"/>
      <c r="AP13" s="202">
        <f t="shared" si="18"/>
        <v>4</v>
      </c>
      <c r="AQ13" s="189"/>
      <c r="AR13" s="189"/>
      <c r="AS13" s="189">
        <f t="shared" si="19"/>
        <v>-3086275.4986741743</v>
      </c>
      <c r="AT13" s="190">
        <f t="shared" si="12"/>
        <v>-3086275.4986741743</v>
      </c>
      <c r="AU13" s="202">
        <f t="shared" si="24"/>
        <v>21329077.671554711</v>
      </c>
      <c r="AV13" s="189">
        <f t="shared" si="20"/>
        <v>1201977.3803656658</v>
      </c>
      <c r="AW13" s="189">
        <f t="shared" si="21"/>
        <v>-3086275.4986741743</v>
      </c>
      <c r="AX13" s="190">
        <f t="shared" si="22"/>
        <v>19444779.553246204</v>
      </c>
      <c r="AY13" s="138"/>
      <c r="AZ13" s="138"/>
      <c r="BA13" s="138"/>
      <c r="BB13" s="138"/>
      <c r="BC13" s="138"/>
      <c r="BD13" s="138"/>
      <c r="BE13" s="138"/>
      <c r="BF13" s="138"/>
      <c r="BO13" s="138"/>
      <c r="BP13" s="138"/>
      <c r="BQ13" s="138"/>
      <c r="BR13" s="138"/>
      <c r="BS13" s="138"/>
      <c r="BT13" s="138"/>
      <c r="BU13" s="138"/>
      <c r="BZ13" s="138"/>
    </row>
    <row r="14" spans="1:78" ht="15.75" thickBot="1">
      <c r="A14" s="1460"/>
      <c r="B14" s="2479" t="s">
        <v>1751</v>
      </c>
      <c r="C14" s="2480"/>
      <c r="D14" s="2480"/>
      <c r="E14" s="2480"/>
      <c r="F14" s="2487">
        <v>0.03</v>
      </c>
      <c r="G14" s="1447"/>
      <c r="H14" s="138"/>
      <c r="I14" s="153">
        <f t="shared" si="0"/>
        <v>10</v>
      </c>
      <c r="J14" s="148"/>
      <c r="K14" s="148"/>
      <c r="L14" s="1466">
        <f t="shared" si="1"/>
        <v>-1305.3523290814733</v>
      </c>
      <c r="M14" s="148"/>
      <c r="N14" s="154">
        <f t="shared" si="2"/>
        <v>-941469.44446529401</v>
      </c>
      <c r="O14" s="2171">
        <f t="shared" si="3"/>
        <v>-942774.79679437552</v>
      </c>
      <c r="P14" s="138"/>
      <c r="Q14" s="155">
        <f t="shared" si="4"/>
        <v>10</v>
      </c>
      <c r="R14" s="148">
        <f t="shared" si="5"/>
        <v>12797071.172139401</v>
      </c>
      <c r="S14" s="2255">
        <f t="shared" si="6"/>
        <v>162229.37654255927</v>
      </c>
      <c r="T14" s="2253">
        <f t="shared" si="7"/>
        <v>-942774.79679437552</v>
      </c>
      <c r="U14" s="148">
        <f t="shared" si="8"/>
        <v>12016525.751887584</v>
      </c>
      <c r="V14" s="138"/>
      <c r="W14" s="208" t="s">
        <v>1758</v>
      </c>
      <c r="X14" s="209"/>
      <c r="Y14" s="209"/>
      <c r="Z14" s="209"/>
      <c r="AA14" s="209"/>
      <c r="AB14" s="209"/>
      <c r="AC14" s="138"/>
      <c r="AD14" s="138"/>
      <c r="AE14" s="138"/>
      <c r="AF14" s="199">
        <f t="shared" si="13"/>
        <v>5</v>
      </c>
      <c r="AG14" s="148"/>
      <c r="AH14" s="148"/>
      <c r="AI14" s="148">
        <f t="shared" si="14"/>
        <v>-888487.88678341685</v>
      </c>
      <c r="AJ14" s="187">
        <f t="shared" si="11"/>
        <v>-888487.88678341685</v>
      </c>
      <c r="AK14" s="204">
        <f t="shared" si="23"/>
        <v>6214955.5117742009</v>
      </c>
      <c r="AL14" s="137">
        <f t="shared" si="15"/>
        <v>191648.94337237009</v>
      </c>
      <c r="AM14" s="137">
        <f t="shared" si="16"/>
        <v>-888487.88678341685</v>
      </c>
      <c r="AN14" s="201">
        <f t="shared" si="17"/>
        <v>5518116.5683631543</v>
      </c>
      <c r="AO14" s="138"/>
      <c r="AP14" s="202">
        <f t="shared" si="18"/>
        <v>5</v>
      </c>
      <c r="AQ14" s="189"/>
      <c r="AR14" s="189"/>
      <c r="AS14" s="189">
        <f t="shared" si="19"/>
        <v>-3086275.4986741743</v>
      </c>
      <c r="AT14" s="190">
        <f t="shared" si="12"/>
        <v>-3086275.4986741743</v>
      </c>
      <c r="AU14" s="202">
        <f t="shared" si="24"/>
        <v>19444779.553246204</v>
      </c>
      <c r="AV14" s="189">
        <f t="shared" si="20"/>
        <v>1095789.7734306997</v>
      </c>
      <c r="AW14" s="189">
        <f t="shared" si="21"/>
        <v>-3086275.4986741743</v>
      </c>
      <c r="AX14" s="190">
        <f t="shared" si="22"/>
        <v>17454293.828002732</v>
      </c>
      <c r="AY14" s="138"/>
      <c r="AZ14" s="138"/>
      <c r="BA14" s="138"/>
      <c r="BB14" s="138"/>
      <c r="BC14" s="138"/>
      <c r="BD14" s="138"/>
      <c r="BE14" s="138"/>
      <c r="BF14" s="138"/>
      <c r="BG14" s="1518" t="s">
        <v>1766</v>
      </c>
      <c r="BH14" s="1519"/>
      <c r="BI14" s="1519"/>
      <c r="BJ14" s="1519"/>
      <c r="BK14" s="1519"/>
      <c r="BL14" s="1519"/>
      <c r="BM14" s="1519"/>
      <c r="BN14" s="1520"/>
      <c r="BO14" s="1521"/>
      <c r="BP14" s="1521"/>
      <c r="BQ14" s="1521"/>
      <c r="BR14" s="1521"/>
      <c r="BS14" s="1521"/>
      <c r="BT14" s="1521"/>
      <c r="BU14" s="1521"/>
      <c r="BV14" s="1519"/>
      <c r="BW14" s="1519"/>
      <c r="BX14" s="1520"/>
      <c r="BZ14" s="138"/>
    </row>
    <row r="15" spans="1:78" ht="15.75" thickBot="1">
      <c r="A15" s="2156" t="s">
        <v>256</v>
      </c>
      <c r="B15" s="2157"/>
      <c r="C15" s="2157"/>
      <c r="D15" s="2157"/>
      <c r="E15" s="2157"/>
      <c r="F15" s="2158">
        <f>+F10*F14</f>
        <v>600000</v>
      </c>
      <c r="G15" s="2159"/>
      <c r="H15" s="138"/>
      <c r="I15" s="153">
        <f t="shared" si="0"/>
        <v>11</v>
      </c>
      <c r="J15" s="148"/>
      <c r="K15" s="148"/>
      <c r="L15" s="1466">
        <f t="shared" si="1"/>
        <v>-1224.2589079257586</v>
      </c>
      <c r="M15" s="148"/>
      <c r="N15" s="154">
        <f t="shared" si="2"/>
        <v>-941469.44446529401</v>
      </c>
      <c r="O15" s="2171">
        <f t="shared" si="3"/>
        <v>-942693.70337321982</v>
      </c>
      <c r="P15" s="138"/>
      <c r="Q15" s="155">
        <f t="shared" si="4"/>
        <v>11</v>
      </c>
      <c r="R15" s="148">
        <f t="shared" si="5"/>
        <v>12016525.751887584</v>
      </c>
      <c r="S15" s="2174">
        <f t="shared" si="6"/>
        <v>152334.34703250357</v>
      </c>
      <c r="T15" s="2253">
        <f t="shared" si="7"/>
        <v>-942693.70337321982</v>
      </c>
      <c r="U15" s="148">
        <f t="shared" si="8"/>
        <v>11226166.395546868</v>
      </c>
      <c r="V15" s="138"/>
      <c r="W15" s="148" t="s">
        <v>257</v>
      </c>
      <c r="X15" s="148"/>
      <c r="Y15" s="148"/>
      <c r="Z15" s="148"/>
      <c r="AA15" s="148"/>
      <c r="AB15" s="148"/>
      <c r="AC15" s="138"/>
      <c r="AD15" s="138"/>
      <c r="AE15" s="138"/>
      <c r="AF15" s="199">
        <f t="shared" si="13"/>
        <v>6</v>
      </c>
      <c r="AG15" s="148"/>
      <c r="AH15" s="148"/>
      <c r="AI15" s="148">
        <f t="shared" si="14"/>
        <v>-888487.88678341685</v>
      </c>
      <c r="AJ15" s="187">
        <f t="shared" si="11"/>
        <v>-888487.88678341685</v>
      </c>
      <c r="AK15" s="204">
        <f t="shared" si="23"/>
        <v>5518116.5683631543</v>
      </c>
      <c r="AL15" s="137">
        <f t="shared" si="15"/>
        <v>170160.70472730836</v>
      </c>
      <c r="AM15" s="137">
        <f t="shared" si="16"/>
        <v>-888487.88678341685</v>
      </c>
      <c r="AN15" s="201">
        <f t="shared" si="17"/>
        <v>4799789.3863070458</v>
      </c>
      <c r="AO15" s="138"/>
      <c r="AP15" s="202">
        <f t="shared" si="18"/>
        <v>6</v>
      </c>
      <c r="AQ15" s="189"/>
      <c r="AR15" s="189"/>
      <c r="AS15" s="189">
        <f t="shared" si="19"/>
        <v>-3086275.4986741743</v>
      </c>
      <c r="AT15" s="190">
        <f t="shared" si="12"/>
        <v>-3086275.4986741743</v>
      </c>
      <c r="AU15" s="202">
        <f t="shared" si="24"/>
        <v>17454293.828002732</v>
      </c>
      <c r="AV15" s="189">
        <f t="shared" si="20"/>
        <v>983618.077376812</v>
      </c>
      <c r="AW15" s="189">
        <f t="shared" si="21"/>
        <v>-3086275.4986741743</v>
      </c>
      <c r="AX15" s="190">
        <f t="shared" si="22"/>
        <v>15351636.40670537</v>
      </c>
      <c r="AY15" s="138"/>
      <c r="AZ15" s="138"/>
      <c r="BA15" s="138"/>
      <c r="BB15" s="138"/>
      <c r="BC15" s="138"/>
      <c r="BD15" s="138"/>
      <c r="BE15" s="138"/>
      <c r="BF15" s="138"/>
      <c r="BG15" s="1067"/>
      <c r="BH15" s="1065"/>
      <c r="BI15" s="1065"/>
      <c r="BJ15" s="1065"/>
      <c r="BK15" s="1065"/>
      <c r="BL15" s="1065"/>
      <c r="BM15" s="1065"/>
      <c r="BN15" s="1065"/>
      <c r="BO15" s="1461"/>
      <c r="BP15" s="1461"/>
      <c r="BQ15" s="1461"/>
      <c r="BR15" s="1461"/>
      <c r="BS15" s="1461"/>
      <c r="BT15" s="1461"/>
      <c r="BU15" s="1461"/>
      <c r="BV15" s="1065"/>
      <c r="BW15" s="1065"/>
      <c r="BX15" s="1066"/>
      <c r="BZ15" s="138"/>
    </row>
    <row r="16" spans="1:78" ht="15.75" thickBot="1">
      <c r="A16" s="2160" t="s">
        <v>1847</v>
      </c>
      <c r="B16" s="2161"/>
      <c r="C16" s="2161"/>
      <c r="D16" s="2161"/>
      <c r="E16" s="2161"/>
      <c r="F16" s="2162">
        <f>+F10-F15</f>
        <v>19400000</v>
      </c>
      <c r="G16" s="2163"/>
      <c r="H16" s="138"/>
      <c r="I16" s="153">
        <f t="shared" si="0"/>
        <v>12</v>
      </c>
      <c r="J16" s="148"/>
      <c r="K16" s="148"/>
      <c r="L16" s="1466">
        <f t="shared" si="1"/>
        <v>-1142.3545525584866</v>
      </c>
      <c r="M16" s="148"/>
      <c r="N16" s="154">
        <f t="shared" si="2"/>
        <v>-941469.44446529413</v>
      </c>
      <c r="O16" s="2171">
        <f t="shared" si="3"/>
        <v>-942611.79901785264</v>
      </c>
      <c r="P16" s="138"/>
      <c r="Q16" s="155">
        <f t="shared" si="4"/>
        <v>12</v>
      </c>
      <c r="R16" s="148">
        <f t="shared" si="5"/>
        <v>11226166.395546868</v>
      </c>
      <c r="S16" s="2174">
        <f t="shared" ref="S16:S28" si="25">+R16*$O$29</f>
        <v>142314.90556038922</v>
      </c>
      <c r="T16" s="2253">
        <f t="shared" si="7"/>
        <v>-942611.79901785264</v>
      </c>
      <c r="U16" s="148">
        <f t="shared" si="8"/>
        <v>10425869.502089405</v>
      </c>
      <c r="V16" s="138"/>
      <c r="W16" s="148" t="s">
        <v>258</v>
      </c>
      <c r="X16" s="148"/>
      <c r="Y16" s="148"/>
      <c r="Z16" s="148"/>
      <c r="AA16" s="148"/>
      <c r="AB16" s="148"/>
      <c r="AC16" s="138"/>
      <c r="AD16" s="138"/>
      <c r="AE16" s="138"/>
      <c r="AF16" s="199">
        <f t="shared" si="13"/>
        <v>7</v>
      </c>
      <c r="AG16" s="148"/>
      <c r="AH16" s="148"/>
      <c r="AI16" s="148">
        <f t="shared" si="14"/>
        <v>-888487.88678341685</v>
      </c>
      <c r="AJ16" s="187">
        <f t="shared" si="11"/>
        <v>-888487.88678341685</v>
      </c>
      <c r="AK16" s="204">
        <f t="shared" si="23"/>
        <v>4799789.3863070458</v>
      </c>
      <c r="AL16" s="137">
        <f t="shared" si="15"/>
        <v>148009.83893657234</v>
      </c>
      <c r="AM16" s="137">
        <f t="shared" si="16"/>
        <v>-888487.88678341685</v>
      </c>
      <c r="AN16" s="201">
        <f t="shared" si="17"/>
        <v>4059311.3384602009</v>
      </c>
      <c r="AO16" s="138"/>
      <c r="AP16" s="202">
        <f t="shared" si="18"/>
        <v>7</v>
      </c>
      <c r="AQ16" s="189"/>
      <c r="AR16" s="189"/>
      <c r="AS16" s="189">
        <f t="shared" si="19"/>
        <v>-3086275.4986741743</v>
      </c>
      <c r="AT16" s="190">
        <f t="shared" si="12"/>
        <v>-3086275.4986741743</v>
      </c>
      <c r="AU16" s="202">
        <f t="shared" si="24"/>
        <v>15351636.40670537</v>
      </c>
      <c r="AV16" s="189">
        <f t="shared" si="20"/>
        <v>865125.06525618013</v>
      </c>
      <c r="AW16" s="189">
        <f t="shared" si="21"/>
        <v>-3086275.4986741743</v>
      </c>
      <c r="AX16" s="190">
        <f t="shared" si="22"/>
        <v>13130485.973287376</v>
      </c>
      <c r="AY16" s="138"/>
      <c r="AZ16" s="138"/>
      <c r="BA16" s="138"/>
      <c r="BB16" s="138"/>
      <c r="BC16" s="138"/>
      <c r="BD16" s="138"/>
      <c r="BE16" s="138"/>
      <c r="BF16" s="138"/>
      <c r="BG16" s="1485" t="s">
        <v>233</v>
      </c>
      <c r="BH16" s="1452" t="s">
        <v>224</v>
      </c>
      <c r="BI16" s="1452">
        <f>+BI6*BI8</f>
        <v>3600000</v>
      </c>
      <c r="BJ16" s="1452"/>
      <c r="BK16" s="1452"/>
      <c r="BL16" s="1452"/>
      <c r="BM16" s="1452" t="s">
        <v>224</v>
      </c>
      <c r="BN16" s="1453">
        <f>+BN6*BN8</f>
        <v>3680000</v>
      </c>
      <c r="BO16" s="1461"/>
      <c r="BP16" s="1461"/>
      <c r="BQ16" s="1461"/>
      <c r="BR16" s="1461"/>
      <c r="BS16" s="1461"/>
      <c r="BT16" s="1461"/>
      <c r="BU16" s="1461"/>
      <c r="BV16" s="1065"/>
      <c r="BW16" s="1065"/>
      <c r="BX16" s="1066"/>
      <c r="BZ16" s="138"/>
    </row>
    <row r="17" spans="1:78" ht="15.75" thickBot="1">
      <c r="A17" s="2160" t="s">
        <v>1928</v>
      </c>
      <c r="B17" s="2161"/>
      <c r="C17" s="2161"/>
      <c r="D17" s="2161"/>
      <c r="E17" s="2161"/>
      <c r="F17" s="2164" t="s">
        <v>1752</v>
      </c>
      <c r="G17" s="2163"/>
      <c r="H17" s="138"/>
      <c r="I17" s="153">
        <f t="shared" si="0"/>
        <v>13</v>
      </c>
      <c r="J17" s="148"/>
      <c r="K17" s="148"/>
      <c r="L17" s="1466">
        <f t="shared" si="1"/>
        <v>-1059.631153637542</v>
      </c>
      <c r="M17" s="148"/>
      <c r="N17" s="154">
        <f t="shared" si="2"/>
        <v>-941469.44446529413</v>
      </c>
      <c r="O17" s="2171">
        <f t="shared" ref="O17:O28" si="26">SUM(J17:N17)</f>
        <v>-942529.07561893167</v>
      </c>
      <c r="P17" s="138"/>
      <c r="Q17" s="155">
        <f t="shared" si="4"/>
        <v>13</v>
      </c>
      <c r="R17" s="148">
        <f t="shared" si="5"/>
        <v>10425869.502089405</v>
      </c>
      <c r="S17" s="2174">
        <f t="shared" si="25"/>
        <v>132169.48522724232</v>
      </c>
      <c r="T17" s="2253">
        <f t="shared" si="7"/>
        <v>-942529.07561893167</v>
      </c>
      <c r="U17" s="148">
        <f t="shared" si="8"/>
        <v>9615509.9116977155</v>
      </c>
      <c r="V17" s="138"/>
      <c r="W17" s="1474" t="s">
        <v>260</v>
      </c>
      <c r="X17" s="1475"/>
      <c r="Y17" s="1475"/>
      <c r="Z17" s="1475"/>
      <c r="AA17" s="1475"/>
      <c r="AB17" s="1475"/>
      <c r="AC17" s="138"/>
      <c r="AD17" s="138"/>
      <c r="AE17" s="138"/>
      <c r="AF17" s="199">
        <f t="shared" si="13"/>
        <v>8</v>
      </c>
      <c r="AG17" s="148"/>
      <c r="AH17" s="148"/>
      <c r="AI17" s="148">
        <f t="shared" si="14"/>
        <v>-888487.88678341685</v>
      </c>
      <c r="AJ17" s="187">
        <f t="shared" si="11"/>
        <v>-888487.88678341685</v>
      </c>
      <c r="AK17" s="204">
        <f t="shared" si="23"/>
        <v>4059311.3384602009</v>
      </c>
      <c r="AL17" s="137">
        <f t="shared" si="15"/>
        <v>125175.91274169744</v>
      </c>
      <c r="AM17" s="137">
        <f t="shared" si="16"/>
        <v>-888487.88678341685</v>
      </c>
      <c r="AN17" s="201">
        <f t="shared" si="17"/>
        <v>3295999.3644184815</v>
      </c>
      <c r="AO17" s="138"/>
      <c r="AP17" s="202">
        <f t="shared" si="18"/>
        <v>8</v>
      </c>
      <c r="AQ17" s="189"/>
      <c r="AR17" s="189"/>
      <c r="AS17" s="189">
        <f t="shared" si="19"/>
        <v>-3086275.4986741743</v>
      </c>
      <c r="AT17" s="190">
        <f t="shared" si="12"/>
        <v>-3086275.4986741743</v>
      </c>
      <c r="AU17" s="202">
        <f t="shared" si="24"/>
        <v>13130485.973287376</v>
      </c>
      <c r="AV17" s="189">
        <f t="shared" si="20"/>
        <v>739954.50605669175</v>
      </c>
      <c r="AW17" s="189">
        <f t="shared" si="21"/>
        <v>-3086275.4986741743</v>
      </c>
      <c r="AX17" s="190">
        <f t="shared" si="22"/>
        <v>10784164.980669893</v>
      </c>
      <c r="AY17" s="138"/>
      <c r="AZ17" s="138"/>
      <c r="BA17" s="138"/>
      <c r="BB17" s="138"/>
      <c r="BC17" s="138"/>
      <c r="BD17" s="138"/>
      <c r="BE17" s="138"/>
      <c r="BF17" s="138"/>
      <c r="BG17" s="1458"/>
      <c r="BH17" s="1461"/>
      <c r="BI17" s="1461"/>
      <c r="BJ17" s="1461"/>
      <c r="BK17" s="1461"/>
      <c r="BL17" s="1461"/>
      <c r="BM17" s="1461"/>
      <c r="BN17" s="1461"/>
      <c r="BO17" s="1461"/>
      <c r="BP17" s="1461"/>
      <c r="BQ17" s="1461"/>
      <c r="BR17" s="1461"/>
      <c r="BS17" s="1461"/>
      <c r="BT17" s="1461"/>
      <c r="BU17" s="1461"/>
      <c r="BV17" s="1493" t="s">
        <v>255</v>
      </c>
      <c r="BW17" s="1494"/>
      <c r="BX17" s="1495" t="s">
        <v>224</v>
      </c>
      <c r="BY17" s="138"/>
      <c r="BZ17" s="138"/>
    </row>
    <row r="18" spans="1:78" ht="15.75" thickBot="1">
      <c r="A18" s="2165" t="s">
        <v>259</v>
      </c>
      <c r="B18" s="2166"/>
      <c r="C18" s="2166"/>
      <c r="D18" s="2166"/>
      <c r="E18" s="2166"/>
      <c r="F18" s="2167" t="s">
        <v>1753</v>
      </c>
      <c r="G18" s="2168"/>
      <c r="H18" s="138"/>
      <c r="I18" s="153">
        <f t="shared" si="0"/>
        <v>14</v>
      </c>
      <c r="J18" s="148"/>
      <c r="K18" s="148"/>
      <c r="L18" s="1466">
        <f t="shared" si="1"/>
        <v>-976.08052072738803</v>
      </c>
      <c r="M18" s="148"/>
      <c r="N18" s="154">
        <f t="shared" si="2"/>
        <v>-941469.44446529425</v>
      </c>
      <c r="O18" s="2171">
        <f t="shared" si="26"/>
        <v>-942445.52498602169</v>
      </c>
      <c r="P18" s="138"/>
      <c r="Q18" s="155">
        <f t="shared" si="4"/>
        <v>14</v>
      </c>
      <c r="R18" s="148">
        <f t="shared" si="5"/>
        <v>9615509.9116977155</v>
      </c>
      <c r="S18" s="2255">
        <f t="shared" si="25"/>
        <v>121896.49937320259</v>
      </c>
      <c r="T18" s="2253">
        <f t="shared" si="7"/>
        <v>-942445.52498602169</v>
      </c>
      <c r="U18" s="148">
        <f t="shared" si="8"/>
        <v>8794960.8860848974</v>
      </c>
      <c r="V18" s="138"/>
      <c r="W18" s="1474" t="s">
        <v>261</v>
      </c>
      <c r="X18" s="1475"/>
      <c r="Y18" s="1475"/>
      <c r="Z18" s="1475"/>
      <c r="AA18" s="1475"/>
      <c r="AB18" s="1475"/>
      <c r="AC18" s="138"/>
      <c r="AD18" s="138"/>
      <c r="AE18" s="138"/>
      <c r="AF18" s="199">
        <f t="shared" si="13"/>
        <v>9</v>
      </c>
      <c r="AG18" s="148"/>
      <c r="AH18" s="148"/>
      <c r="AI18" s="148">
        <f t="shared" si="14"/>
        <v>-888487.88678341685</v>
      </c>
      <c r="AJ18" s="187">
        <f t="shared" si="11"/>
        <v>-888487.88678341685</v>
      </c>
      <c r="AK18" s="204">
        <f t="shared" si="23"/>
        <v>3295999.3644184815</v>
      </c>
      <c r="AL18" s="137">
        <f t="shared" si="15"/>
        <v>101637.86278921881</v>
      </c>
      <c r="AM18" s="137">
        <f t="shared" si="16"/>
        <v>-888487.88678341685</v>
      </c>
      <c r="AN18" s="201">
        <f t="shared" si="17"/>
        <v>2509149.3404242834</v>
      </c>
      <c r="AO18" s="138"/>
      <c r="AP18" s="202">
        <f t="shared" si="18"/>
        <v>9</v>
      </c>
      <c r="AQ18" s="189"/>
      <c r="AR18" s="189"/>
      <c r="AS18" s="189">
        <f t="shared" si="19"/>
        <v>-3086275.4986741743</v>
      </c>
      <c r="AT18" s="190">
        <f t="shared" si="12"/>
        <v>-3086275.4986741743</v>
      </c>
      <c r="AU18" s="202">
        <f t="shared" si="24"/>
        <v>10784164.980669893</v>
      </c>
      <c r="AV18" s="189">
        <f t="shared" si="20"/>
        <v>607730.09374820779</v>
      </c>
      <c r="AW18" s="189">
        <f t="shared" si="21"/>
        <v>-3086275.4986741743</v>
      </c>
      <c r="AX18" s="190">
        <f t="shared" si="22"/>
        <v>8305619.5757439267</v>
      </c>
      <c r="AY18" s="138"/>
      <c r="AZ18" s="138"/>
      <c r="BA18" s="138"/>
      <c r="BB18" s="138"/>
      <c r="BC18" s="138"/>
      <c r="BD18" s="138"/>
      <c r="BE18" s="138"/>
      <c r="BF18" s="138"/>
      <c r="BG18" s="1522" t="s">
        <v>254</v>
      </c>
      <c r="BH18" s="1523"/>
      <c r="BI18" s="1523"/>
      <c r="BJ18" s="1523"/>
      <c r="BK18" s="1523"/>
      <c r="BL18" s="1523"/>
      <c r="BM18" s="1523"/>
      <c r="BN18" s="1524"/>
      <c r="BO18" s="1461"/>
      <c r="BP18" s="1461"/>
      <c r="BQ18" s="1461"/>
      <c r="BR18" s="1461"/>
      <c r="BS18" s="1461"/>
      <c r="BT18" s="1461"/>
      <c r="BU18" s="1461"/>
      <c r="BV18" s="160" t="s">
        <v>230</v>
      </c>
      <c r="BW18" s="1461"/>
      <c r="BX18" s="1502">
        <f>+BN21</f>
        <v>324000</v>
      </c>
      <c r="BY18" s="138"/>
      <c r="BZ18" s="138"/>
    </row>
    <row r="19" spans="1:78" ht="15.75" thickBot="1">
      <c r="F19" s="138"/>
      <c r="G19" s="138"/>
      <c r="H19" s="138"/>
      <c r="I19" s="153">
        <f t="shared" si="0"/>
        <v>15</v>
      </c>
      <c r="J19" s="148"/>
      <c r="K19" s="148"/>
      <c r="L19" s="1466">
        <f t="shared" si="1"/>
        <v>-891.69438148813254</v>
      </c>
      <c r="M19" s="148"/>
      <c r="N19" s="154">
        <f t="shared" si="2"/>
        <v>-941469.44446529401</v>
      </c>
      <c r="O19" s="2171">
        <f t="shared" si="26"/>
        <v>-942361.13884678215</v>
      </c>
      <c r="P19" s="138"/>
      <c r="Q19" s="155">
        <f t="shared" si="4"/>
        <v>15</v>
      </c>
      <c r="R19" s="148">
        <f t="shared" si="5"/>
        <v>8794960.8860848974</v>
      </c>
      <c r="S19" s="2255">
        <f t="shared" si="25"/>
        <v>111494.34132804126</v>
      </c>
      <c r="T19" s="2253">
        <f t="shared" si="7"/>
        <v>-942361.13884678215</v>
      </c>
      <c r="U19" s="148">
        <f t="shared" si="8"/>
        <v>7964094.088566157</v>
      </c>
      <c r="V19" s="138"/>
      <c r="W19" s="1474" t="s">
        <v>265</v>
      </c>
      <c r="X19" s="1475"/>
      <c r="Y19" s="1475"/>
      <c r="Z19" s="1475"/>
      <c r="AA19" s="1475"/>
      <c r="AB19" s="1475"/>
      <c r="AC19" s="138"/>
      <c r="AD19" s="138"/>
      <c r="AE19" s="138"/>
      <c r="AF19" s="199">
        <f t="shared" si="13"/>
        <v>10</v>
      </c>
      <c r="AG19" s="148"/>
      <c r="AH19" s="148"/>
      <c r="AI19" s="148">
        <f t="shared" si="14"/>
        <v>-888487.88678341685</v>
      </c>
      <c r="AJ19" s="187">
        <f t="shared" si="11"/>
        <v>-888487.88678341685</v>
      </c>
      <c r="AK19" s="204">
        <f t="shared" si="23"/>
        <v>2509149.3404242834</v>
      </c>
      <c r="AL19" s="137">
        <f t="shared" si="15"/>
        <v>77373.976200598147</v>
      </c>
      <c r="AM19" s="137">
        <f t="shared" si="16"/>
        <v>-888487.88678341685</v>
      </c>
      <c r="AN19" s="201">
        <f t="shared" si="17"/>
        <v>1698035.4298414649</v>
      </c>
      <c r="AO19" s="138"/>
      <c r="AP19" s="202">
        <f t="shared" si="18"/>
        <v>10</v>
      </c>
      <c r="AQ19" s="189"/>
      <c r="AR19" s="189"/>
      <c r="AS19" s="189">
        <f t="shared" si="19"/>
        <v>-3086275.4986741743</v>
      </c>
      <c r="AT19" s="190">
        <f t="shared" si="12"/>
        <v>-3086275.4986741743</v>
      </c>
      <c r="AU19" s="202">
        <f t="shared" si="24"/>
        <v>8305619.5757439267</v>
      </c>
      <c r="AV19" s="189">
        <f t="shared" si="20"/>
        <v>468054.31597637333</v>
      </c>
      <c r="AW19" s="189">
        <f t="shared" si="21"/>
        <v>-3086275.4986741743</v>
      </c>
      <c r="AX19" s="190">
        <f t="shared" si="22"/>
        <v>5687398.3930461258</v>
      </c>
      <c r="AY19" s="138"/>
      <c r="AZ19" s="138"/>
      <c r="BA19" s="138"/>
      <c r="BB19" s="138"/>
      <c r="BC19" s="138"/>
      <c r="BD19" s="138"/>
      <c r="BE19" s="138"/>
      <c r="BF19" s="138"/>
      <c r="BG19" s="1496"/>
      <c r="BH19" s="157"/>
      <c r="BI19" s="1497">
        <v>0</v>
      </c>
      <c r="BJ19" s="1498"/>
      <c r="BK19" s="1498"/>
      <c r="BL19" s="1498"/>
      <c r="BM19" s="1498"/>
      <c r="BN19" s="1499">
        <v>12</v>
      </c>
      <c r="BO19" s="1461"/>
      <c r="BP19" s="1461"/>
      <c r="BQ19" s="1461"/>
      <c r="BR19" s="1461"/>
      <c r="BS19" s="1461"/>
      <c r="BT19" s="1461"/>
      <c r="BU19" s="1461"/>
      <c r="BV19" s="160"/>
      <c r="BW19" s="1461"/>
      <c r="BX19" s="1502">
        <f>+BS16</f>
        <v>0</v>
      </c>
      <c r="BY19" s="138"/>
      <c r="BZ19" s="138"/>
    </row>
    <row r="20" spans="1:78" ht="15.75" thickBot="1">
      <c r="C20" s="1454" t="s">
        <v>1533</v>
      </c>
      <c r="D20" s="1455"/>
      <c r="E20" s="1456"/>
      <c r="F20" s="138"/>
      <c r="G20" s="138"/>
      <c r="H20" s="138"/>
      <c r="I20" s="153">
        <f t="shared" si="0"/>
        <v>16</v>
      </c>
      <c r="J20" s="148"/>
      <c r="K20" s="148"/>
      <c r="L20" s="1466">
        <f t="shared" si="1"/>
        <v>-806.46438085648435</v>
      </c>
      <c r="M20" s="148"/>
      <c r="N20" s="154">
        <f t="shared" si="2"/>
        <v>-941469.44446529413</v>
      </c>
      <c r="O20" s="2171">
        <f t="shared" si="26"/>
        <v>-942275.90884615062</v>
      </c>
      <c r="P20" s="138"/>
      <c r="Q20" s="155">
        <f t="shared" si="4"/>
        <v>16</v>
      </c>
      <c r="R20" s="148">
        <f t="shared" si="5"/>
        <v>7964094.088566157</v>
      </c>
      <c r="S20" s="2255">
        <f t="shared" si="25"/>
        <v>100961.38415852637</v>
      </c>
      <c r="T20" s="2253">
        <f t="shared" si="7"/>
        <v>-942275.90884615062</v>
      </c>
      <c r="U20" s="148">
        <f t="shared" si="8"/>
        <v>7122779.5638785325</v>
      </c>
      <c r="V20" s="138"/>
      <c r="W20" s="144" t="s">
        <v>266</v>
      </c>
      <c r="X20" s="145"/>
      <c r="Y20" s="145"/>
      <c r="Z20" s="145"/>
      <c r="AA20" s="145"/>
      <c r="AB20" s="145"/>
      <c r="AC20" s="138"/>
      <c r="AD20" s="138"/>
      <c r="AE20" s="138"/>
      <c r="AF20" s="199">
        <f t="shared" si="13"/>
        <v>11</v>
      </c>
      <c r="AG20" s="148"/>
      <c r="AH20" s="148"/>
      <c r="AI20" s="148">
        <f t="shared" si="14"/>
        <v>-888487.88678341685</v>
      </c>
      <c r="AJ20" s="187">
        <f t="shared" si="11"/>
        <v>-888487.88678341685</v>
      </c>
      <c r="AK20" s="204">
        <f t="shared" si="23"/>
        <v>1698035.4298414649</v>
      </c>
      <c r="AL20" s="137">
        <f t="shared" si="15"/>
        <v>52361.870542990342</v>
      </c>
      <c r="AM20" s="137">
        <f t="shared" si="16"/>
        <v>-888487.88678341685</v>
      </c>
      <c r="AN20" s="201">
        <f t="shared" si="17"/>
        <v>861909.41360103828</v>
      </c>
      <c r="AO20" s="138"/>
      <c r="AP20" s="202">
        <f t="shared" si="18"/>
        <v>11</v>
      </c>
      <c r="AQ20" s="189"/>
      <c r="AR20" s="189"/>
      <c r="AS20" s="189">
        <f t="shared" si="19"/>
        <v>-3086275.4986741743</v>
      </c>
      <c r="AT20" s="190">
        <f t="shared" si="12"/>
        <v>-3086275.4986741743</v>
      </c>
      <c r="AU20" s="202">
        <f t="shared" si="24"/>
        <v>5687398.3930461258</v>
      </c>
      <c r="AV20" s="189">
        <f t="shared" si="20"/>
        <v>320507.25900287763</v>
      </c>
      <c r="AW20" s="189">
        <f t="shared" si="21"/>
        <v>-3086275.4986741743</v>
      </c>
      <c r="AX20" s="190">
        <f t="shared" si="22"/>
        <v>2921630.1533748289</v>
      </c>
      <c r="AY20" s="138"/>
      <c r="AZ20" s="138"/>
      <c r="BA20" s="138"/>
      <c r="BB20" s="138"/>
      <c r="BC20" s="138"/>
      <c r="BD20" s="138"/>
      <c r="BE20" s="138"/>
      <c r="BF20" s="138"/>
      <c r="BG20" s="1458" t="s">
        <v>233</v>
      </c>
      <c r="BH20" s="1461" t="s">
        <v>224</v>
      </c>
      <c r="BI20" s="136">
        <f>+BI6*BI8</f>
        <v>3600000</v>
      </c>
      <c r="BJ20" s="1461"/>
      <c r="BK20" s="1461"/>
      <c r="BL20" s="1461"/>
      <c r="BM20" s="1461" t="s">
        <v>224</v>
      </c>
      <c r="BN20" s="161">
        <f>BI20</f>
        <v>3600000</v>
      </c>
      <c r="BO20" s="1461"/>
      <c r="BP20" s="1461"/>
      <c r="BQ20" s="1461"/>
      <c r="BR20" s="1461"/>
      <c r="BS20" s="1461"/>
      <c r="BT20" s="1461"/>
      <c r="BU20" s="1461"/>
      <c r="BV20" s="1508"/>
      <c r="BW20" s="1509"/>
      <c r="BX20" s="1510">
        <f>+BX18+BX19</f>
        <v>324000</v>
      </c>
      <c r="BZ20" s="138"/>
    </row>
    <row r="21" spans="1:78" ht="15.75" customHeight="1" thickBot="1">
      <c r="C21" s="1467" t="s">
        <v>262</v>
      </c>
      <c r="D21" s="1462" t="s">
        <v>263</v>
      </c>
      <c r="E21" s="1462" t="s">
        <v>264</v>
      </c>
      <c r="F21" s="1462" t="s">
        <v>1754</v>
      </c>
      <c r="G21" s="138"/>
      <c r="H21" s="138"/>
      <c r="I21" s="153">
        <f t="shared" si="0"/>
        <v>17</v>
      </c>
      <c r="J21" s="148"/>
      <c r="K21" s="148"/>
      <c r="L21" s="1466">
        <f t="shared" si="1"/>
        <v>-720.38208021851983</v>
      </c>
      <c r="M21" s="148"/>
      <c r="N21" s="154">
        <f t="shared" si="2"/>
        <v>-941469.4444652939</v>
      </c>
      <c r="O21" s="2171">
        <f t="shared" si="26"/>
        <v>-942189.82654551242</v>
      </c>
      <c r="P21" s="138"/>
      <c r="Q21" s="155">
        <f t="shared" si="4"/>
        <v>17</v>
      </c>
      <c r="R21" s="148">
        <f t="shared" si="5"/>
        <v>7122779.5638785325</v>
      </c>
      <c r="S21" s="2255">
        <f t="shared" si="25"/>
        <v>90295.980412596022</v>
      </c>
      <c r="T21" s="2253">
        <f t="shared" si="7"/>
        <v>-942189.82654551242</v>
      </c>
      <c r="U21" s="148">
        <f t="shared" si="8"/>
        <v>6270885.7177456161</v>
      </c>
      <c r="V21" s="138"/>
      <c r="W21" s="148" t="s">
        <v>267</v>
      </c>
      <c r="X21" s="148"/>
      <c r="Y21" s="148"/>
      <c r="Z21" s="148"/>
      <c r="AA21" s="148"/>
      <c r="AB21" s="148"/>
      <c r="AC21" s="138"/>
      <c r="AD21" s="138"/>
      <c r="AE21" s="138"/>
      <c r="AF21" s="199">
        <f t="shared" si="13"/>
        <v>12</v>
      </c>
      <c r="AG21" s="148"/>
      <c r="AH21" s="148"/>
      <c r="AI21" s="148">
        <f t="shared" si="14"/>
        <v>-888487.88678341685</v>
      </c>
      <c r="AJ21" s="187">
        <f t="shared" si="11"/>
        <v>-888487.88678341685</v>
      </c>
      <c r="AK21" s="204">
        <f t="shared" si="23"/>
        <v>861909.41360103828</v>
      </c>
      <c r="AL21" s="137">
        <f t="shared" si="15"/>
        <v>26578.473182374004</v>
      </c>
      <c r="AM21" s="137">
        <f t="shared" si="16"/>
        <v>-888487.88678341685</v>
      </c>
      <c r="AN21" s="201">
        <f t="shared" si="17"/>
        <v>-4.5401975512504578E-9</v>
      </c>
      <c r="AO21" s="138"/>
      <c r="AP21" s="202">
        <f t="shared" si="18"/>
        <v>12</v>
      </c>
      <c r="AQ21" s="189"/>
      <c r="AR21" s="189"/>
      <c r="AS21" s="189">
        <f t="shared" si="19"/>
        <v>-3086275.4986741743</v>
      </c>
      <c r="AT21" s="190">
        <f t="shared" si="12"/>
        <v>-3086275.4986741743</v>
      </c>
      <c r="AU21" s="202">
        <f t="shared" si="24"/>
        <v>2921630.1533748289</v>
      </c>
      <c r="AV21" s="189">
        <f t="shared" si="20"/>
        <v>164645.34529939847</v>
      </c>
      <c r="AW21" s="189">
        <f t="shared" si="21"/>
        <v>-3086275.4986741743</v>
      </c>
      <c r="AX21" s="190">
        <f t="shared" si="22"/>
        <v>5.3085386753082275E-8</v>
      </c>
      <c r="AY21" s="138"/>
      <c r="AZ21" s="138"/>
      <c r="BA21" s="138"/>
      <c r="BB21" s="138"/>
      <c r="BC21" s="138"/>
      <c r="BD21" s="138"/>
      <c r="BE21" s="138"/>
      <c r="BF21" s="138"/>
      <c r="BG21" s="1506" t="s">
        <v>237</v>
      </c>
      <c r="BH21" s="177"/>
      <c r="BI21" s="1516">
        <v>0.09</v>
      </c>
      <c r="BJ21" s="177"/>
      <c r="BK21" s="177"/>
      <c r="BL21" s="179" t="s">
        <v>230</v>
      </c>
      <c r="BM21" s="177" t="s">
        <v>224</v>
      </c>
      <c r="BN21" s="1517">
        <f>BI20*BI21</f>
        <v>324000</v>
      </c>
      <c r="BO21" s="1461"/>
      <c r="BP21" s="1461"/>
      <c r="BQ21" s="1461"/>
      <c r="BR21" s="1461"/>
      <c r="BS21" s="1461"/>
      <c r="BT21" s="1461"/>
      <c r="BU21" s="1461"/>
      <c r="BV21" s="1525" t="s">
        <v>1767</v>
      </c>
      <c r="BW21" s="1461"/>
      <c r="BX21" s="1502"/>
      <c r="BY21" s="138"/>
      <c r="BZ21" s="138"/>
    </row>
    <row r="22" spans="1:78" ht="15.75" customHeight="1" thickBot="1">
      <c r="A22" s="1461"/>
      <c r="B22" s="1449">
        <v>1</v>
      </c>
      <c r="C22" s="1448">
        <f t="shared" ref="C22:C45" si="27">PPMT($F$11,B22,24,-$F$10,0,0)</f>
        <v>741469.44446529401</v>
      </c>
      <c r="D22" s="2244">
        <f t="shared" ref="D22:D45" si="28">IPMT($F$11,B22,24,-$F$10,0,0)</f>
        <v>200000</v>
      </c>
      <c r="E22" s="1463">
        <f t="shared" ref="E22:E36" si="29">+C22+D22</f>
        <v>941469.44446529401</v>
      </c>
      <c r="F22" s="1029">
        <f>SUM(C22:$C$45)*0.01%</f>
        <v>2000</v>
      </c>
      <c r="G22" s="138"/>
      <c r="H22" s="138"/>
      <c r="I22" s="153">
        <f t="shared" si="0"/>
        <v>18</v>
      </c>
      <c r="J22" s="148"/>
      <c r="K22" s="148"/>
      <c r="L22" s="1466">
        <f t="shared" si="1"/>
        <v>-633.43895657417568</v>
      </c>
      <c r="M22" s="148"/>
      <c r="N22" s="154">
        <f t="shared" si="2"/>
        <v>-941469.44446529401</v>
      </c>
      <c r="O22" s="2171">
        <f t="shared" si="26"/>
        <v>-942102.8834218682</v>
      </c>
      <c r="P22" s="138"/>
      <c r="Q22" s="155">
        <f t="shared" si="4"/>
        <v>18</v>
      </c>
      <c r="R22" s="148">
        <f t="shared" si="5"/>
        <v>6270885.7177456161</v>
      </c>
      <c r="S22" s="2255">
        <f t="shared" si="25"/>
        <v>79496.461860298907</v>
      </c>
      <c r="T22" s="2253">
        <f t="shared" si="7"/>
        <v>-942102.8834218682</v>
      </c>
      <c r="U22" s="148">
        <f t="shared" si="8"/>
        <v>5408279.2961840471</v>
      </c>
      <c r="V22" s="138"/>
      <c r="W22" s="148" t="s">
        <v>268</v>
      </c>
      <c r="X22" s="148"/>
      <c r="Y22" s="148"/>
      <c r="Z22" s="148"/>
      <c r="AA22" s="148"/>
      <c r="AB22" s="148"/>
      <c r="AC22" s="138"/>
      <c r="AD22" s="138"/>
      <c r="AE22" s="138"/>
      <c r="AF22" s="211"/>
      <c r="AG22" s="212"/>
      <c r="AH22" s="212"/>
      <c r="AI22" s="213" t="s">
        <v>269</v>
      </c>
      <c r="AJ22" s="214">
        <f>IRR(AJ9:AJ21)</f>
        <v>3.0836736161552913E-2</v>
      </c>
      <c r="AK22" s="211"/>
      <c r="AL22" s="212">
        <f>SUM(AL10:AL21)</f>
        <v>1861854.641400998</v>
      </c>
      <c r="AM22" s="212"/>
      <c r="AN22" s="215"/>
      <c r="AO22" s="138"/>
      <c r="AP22" s="211"/>
      <c r="AQ22" s="212"/>
      <c r="AR22" s="212"/>
      <c r="AS22" s="213" t="s">
        <v>269</v>
      </c>
      <c r="AT22" s="214">
        <f>IRR(AT9:AT21)</f>
        <v>5.635393142051659E-2</v>
      </c>
      <c r="AU22" s="211"/>
      <c r="AV22" s="216">
        <f>SUM(AV10:AV21)</f>
        <v>10635305.984090135</v>
      </c>
      <c r="AW22" s="212"/>
      <c r="AX22" s="215"/>
      <c r="AY22" s="138"/>
      <c r="AZ22" s="138"/>
      <c r="BA22" s="138"/>
      <c r="BB22" s="138"/>
      <c r="BC22" s="138"/>
      <c r="BD22" s="138"/>
      <c r="BE22" s="138"/>
      <c r="BF22" s="138"/>
      <c r="BG22" s="1226"/>
      <c r="BH22" s="1075"/>
      <c r="BI22" s="1075"/>
      <c r="BJ22" s="1075"/>
      <c r="BK22" s="1075"/>
      <c r="BL22" s="1075"/>
      <c r="BM22" s="1075"/>
      <c r="BN22" s="1075"/>
      <c r="BO22" s="1075"/>
      <c r="BP22" s="1075"/>
      <c r="BQ22" s="1075"/>
      <c r="BR22" s="1075"/>
      <c r="BS22" s="1075"/>
      <c r="BT22" s="1075"/>
      <c r="BU22" s="1075"/>
      <c r="BV22" s="1075"/>
      <c r="BW22" s="1075"/>
      <c r="BX22" s="1076"/>
      <c r="BZ22" s="138"/>
    </row>
    <row r="23" spans="1:78" ht="15.75" customHeight="1">
      <c r="A23" s="138"/>
      <c r="B23" s="1449">
        <f t="shared" ref="B23:B45" si="30">+B22+1</f>
        <v>2</v>
      </c>
      <c r="C23" s="1448">
        <f t="shared" si="27"/>
        <v>748884.13890994701</v>
      </c>
      <c r="D23" s="2244">
        <f t="shared" si="28"/>
        <v>192585.30555534706</v>
      </c>
      <c r="E23" s="1463">
        <f t="shared" si="29"/>
        <v>941469.44446529401</v>
      </c>
      <c r="F23" s="1029">
        <f>SUM(C23:$C$45)*0.01%</f>
        <v>1925.8530555534705</v>
      </c>
      <c r="G23" s="138"/>
      <c r="H23" s="138"/>
      <c r="I23" s="153">
        <f t="shared" si="0"/>
        <v>19</v>
      </c>
      <c r="J23" s="148"/>
      <c r="K23" s="148"/>
      <c r="L23" s="1466">
        <f t="shared" si="1"/>
        <v>-545.62640169338806</v>
      </c>
      <c r="M23" s="148"/>
      <c r="N23" s="154">
        <f t="shared" si="2"/>
        <v>-941469.44446529401</v>
      </c>
      <c r="O23" s="2171">
        <f t="shared" si="26"/>
        <v>-942015.07086698746</v>
      </c>
      <c r="P23" s="138"/>
      <c r="Q23" s="155">
        <f t="shared" si="4"/>
        <v>19</v>
      </c>
      <c r="R23" s="148">
        <f t="shared" si="5"/>
        <v>5408279.2961840471</v>
      </c>
      <c r="S23" s="2255">
        <f t="shared" si="25"/>
        <v>68561.139231461304</v>
      </c>
      <c r="T23" s="2253">
        <f t="shared" si="7"/>
        <v>-942015.07086698746</v>
      </c>
      <c r="U23" s="148">
        <f t="shared" si="8"/>
        <v>4534825.3645485211</v>
      </c>
      <c r="V23" s="138"/>
      <c r="W23" s="148" t="s">
        <v>270</v>
      </c>
      <c r="X23" s="148"/>
      <c r="Y23" s="148"/>
      <c r="Z23" s="148"/>
      <c r="AA23" s="148"/>
      <c r="AB23" s="148"/>
      <c r="AC23" s="138"/>
      <c r="AD23" s="138"/>
      <c r="AE23" s="138"/>
      <c r="AF23" s="138"/>
      <c r="AG23" s="138"/>
      <c r="AH23" s="138"/>
      <c r="AI23" s="138"/>
      <c r="AJ23" s="138"/>
      <c r="AK23" s="138"/>
      <c r="AL23" s="138"/>
      <c r="AM23" s="138"/>
      <c r="AN23" s="217" t="s">
        <v>271</v>
      </c>
      <c r="AO23" s="149"/>
      <c r="AP23" s="149"/>
      <c r="AQ23" s="149"/>
      <c r="AR23" s="149"/>
      <c r="AS23" s="149"/>
      <c r="AT23" s="149"/>
      <c r="AU23" s="149"/>
      <c r="AV23" s="149"/>
      <c r="AW23" s="149"/>
      <c r="AX23" s="217" t="s">
        <v>271</v>
      </c>
      <c r="AY23" s="138"/>
      <c r="AZ23" s="138"/>
      <c r="BA23" s="138"/>
      <c r="BB23" s="138"/>
      <c r="BC23" s="138"/>
      <c r="BD23" s="138"/>
      <c r="BE23" s="138"/>
      <c r="BF23" s="138"/>
      <c r="BZ23" s="138"/>
    </row>
    <row r="24" spans="1:78" ht="15.75" customHeight="1">
      <c r="A24" s="138"/>
      <c r="B24" s="1449">
        <f t="shared" si="30"/>
        <v>3</v>
      </c>
      <c r="C24" s="1448">
        <f t="shared" si="27"/>
        <v>756372.9802990465</v>
      </c>
      <c r="D24" s="2244">
        <f t="shared" si="28"/>
        <v>185096.46416624764</v>
      </c>
      <c r="E24" s="1463">
        <f t="shared" si="29"/>
        <v>941469.44446529413</v>
      </c>
      <c r="F24" s="1029">
        <f>SUM(C24:$C$45)*0.01%</f>
        <v>1850.9646416624755</v>
      </c>
      <c r="G24" s="138"/>
      <c r="H24" s="138"/>
      <c r="I24" s="153">
        <f t="shared" si="0"/>
        <v>20</v>
      </c>
      <c r="J24" s="148"/>
      <c r="K24" s="148"/>
      <c r="L24" s="1466">
        <f t="shared" si="1"/>
        <v>-456.93572126379246</v>
      </c>
      <c r="M24" s="148"/>
      <c r="N24" s="154">
        <f t="shared" si="2"/>
        <v>-941469.44446529401</v>
      </c>
      <c r="O24" s="2171">
        <f t="shared" si="26"/>
        <v>-941926.38018655777</v>
      </c>
      <c r="P24" s="138"/>
      <c r="Q24" s="155">
        <f t="shared" si="4"/>
        <v>20</v>
      </c>
      <c r="R24" s="148">
        <f t="shared" si="5"/>
        <v>4534825.3645485211</v>
      </c>
      <c r="S24" s="2255">
        <f t="shared" si="25"/>
        <v>57488.301950039095</v>
      </c>
      <c r="T24" s="2253">
        <f t="shared" si="7"/>
        <v>-941926.38018655777</v>
      </c>
      <c r="U24" s="148">
        <f t="shared" si="8"/>
        <v>3650387.2863120027</v>
      </c>
      <c r="V24" s="138"/>
      <c r="W24" s="208" t="s">
        <v>1759</v>
      </c>
      <c r="X24" s="209"/>
      <c r="Y24" s="209"/>
      <c r="Z24" s="209"/>
      <c r="AA24" s="209"/>
      <c r="AB24" s="209"/>
      <c r="AC24" s="138"/>
      <c r="AD24" s="138"/>
      <c r="AE24" s="138"/>
      <c r="AF24" s="218"/>
      <c r="AG24" s="219"/>
      <c r="AH24" s="220" t="s">
        <v>223</v>
      </c>
      <c r="AI24" s="220" t="s">
        <v>224</v>
      </c>
      <c r="AJ24" s="221"/>
      <c r="AK24" s="138"/>
      <c r="AL24" s="138"/>
      <c r="AM24" s="138"/>
      <c r="AN24" s="138"/>
      <c r="AO24" s="138"/>
      <c r="AP24" s="138"/>
      <c r="AQ24" s="138"/>
      <c r="AR24" s="138"/>
      <c r="AS24" s="138"/>
      <c r="AT24" s="138"/>
      <c r="AU24" s="138"/>
      <c r="AV24" s="138"/>
      <c r="AW24" s="138"/>
      <c r="AX24" s="138"/>
      <c r="AY24" s="138"/>
      <c r="AZ24" s="138"/>
      <c r="BA24" s="138"/>
      <c r="BB24" s="138"/>
      <c r="BC24" s="138"/>
      <c r="BD24" s="138"/>
      <c r="BE24" s="138"/>
      <c r="BF24" s="138"/>
      <c r="BZ24" s="138"/>
    </row>
    <row r="25" spans="1:78" ht="15.75" customHeight="1">
      <c r="A25" s="138"/>
      <c r="B25" s="1449">
        <f t="shared" si="30"/>
        <v>4</v>
      </c>
      <c r="C25" s="1448">
        <f t="shared" si="27"/>
        <v>763936.71010203694</v>
      </c>
      <c r="D25" s="2244">
        <f t="shared" si="28"/>
        <v>177532.73436325716</v>
      </c>
      <c r="E25" s="1463">
        <f t="shared" si="29"/>
        <v>941469.44446529413</v>
      </c>
      <c r="F25" s="1029">
        <f>SUM(C25:$C$45)*0.01%</f>
        <v>1775.3273436325708</v>
      </c>
      <c r="G25" s="138"/>
      <c r="H25" s="138"/>
      <c r="I25" s="153">
        <f t="shared" si="0"/>
        <v>21</v>
      </c>
      <c r="J25" s="148"/>
      <c r="K25" s="148"/>
      <c r="L25" s="1466">
        <f t="shared" si="1"/>
        <v>-367.35813402990095</v>
      </c>
      <c r="M25" s="148"/>
      <c r="N25" s="154">
        <f t="shared" si="2"/>
        <v>-941469.44446529401</v>
      </c>
      <c r="O25" s="2171">
        <f t="shared" si="26"/>
        <v>-941836.80259932391</v>
      </c>
      <c r="P25" s="138"/>
      <c r="Q25" s="155">
        <f t="shared" si="4"/>
        <v>21</v>
      </c>
      <c r="R25" s="148">
        <f t="shared" si="5"/>
        <v>3650387.2863120027</v>
      </c>
      <c r="S25" s="2255">
        <f t="shared" si="25"/>
        <v>46276.217865113082</v>
      </c>
      <c r="T25" s="2253">
        <f t="shared" si="7"/>
        <v>-941836.80259932391</v>
      </c>
      <c r="U25" s="148">
        <f t="shared" si="8"/>
        <v>2754826.7015777919</v>
      </c>
      <c r="V25" s="138"/>
      <c r="W25" s="148" t="s">
        <v>273</v>
      </c>
      <c r="X25" s="148"/>
      <c r="Y25" s="148"/>
      <c r="Z25" s="148"/>
      <c r="AA25" s="148"/>
      <c r="AB25" s="148"/>
      <c r="AC25" s="138"/>
      <c r="AD25" s="138"/>
      <c r="AE25" s="138"/>
      <c r="AF25" s="222" t="s">
        <v>272</v>
      </c>
      <c r="AG25" s="223"/>
      <c r="AH25" s="223">
        <v>10000000</v>
      </c>
      <c r="AI25" s="223">
        <f>+AH25*AJ25</f>
        <v>30000000</v>
      </c>
      <c r="AJ25" s="224">
        <v>3</v>
      </c>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c r="BU25" s="138"/>
      <c r="BV25" s="138"/>
      <c r="BW25" s="138"/>
      <c r="BX25" s="138"/>
      <c r="BY25" s="138"/>
      <c r="BZ25" s="138"/>
    </row>
    <row r="26" spans="1:78" ht="15.75" customHeight="1">
      <c r="A26" s="138"/>
      <c r="B26" s="1449">
        <f t="shared" si="30"/>
        <v>5</v>
      </c>
      <c r="C26" s="1448">
        <f t="shared" si="27"/>
        <v>771576.07720305724</v>
      </c>
      <c r="D26" s="2244">
        <f t="shared" si="28"/>
        <v>169893.36726223677</v>
      </c>
      <c r="E26" s="1463">
        <f t="shared" si="29"/>
        <v>941469.44446529401</v>
      </c>
      <c r="F26" s="1029">
        <f>SUM(C26:$C$45)*0.01%</f>
        <v>1698.9336726223673</v>
      </c>
      <c r="G26" s="138"/>
      <c r="H26" s="138"/>
      <c r="I26" s="153">
        <f t="shared" si="0"/>
        <v>22</v>
      </c>
      <c r="J26" s="148"/>
      <c r="K26" s="148"/>
      <c r="L26" s="1466">
        <f t="shared" si="1"/>
        <v>-276.8847709236706</v>
      </c>
      <c r="M26" s="148"/>
      <c r="N26" s="154">
        <f t="shared" si="2"/>
        <v>-941469.4444652939</v>
      </c>
      <c r="O26" s="2171">
        <f t="shared" si="26"/>
        <v>-941746.32923621754</v>
      </c>
      <c r="P26" s="138"/>
      <c r="Q26" s="155">
        <f t="shared" si="4"/>
        <v>22</v>
      </c>
      <c r="R26" s="148">
        <f t="shared" si="5"/>
        <v>2754826.7015777919</v>
      </c>
      <c r="S26" s="2255">
        <f t="shared" si="25"/>
        <v>34923.132978484915</v>
      </c>
      <c r="T26" s="2253">
        <f t="shared" si="7"/>
        <v>-941746.32923621754</v>
      </c>
      <c r="U26" s="148">
        <f t="shared" si="8"/>
        <v>1848003.5053200594</v>
      </c>
      <c r="V26" s="138"/>
      <c r="W26" s="148" t="s">
        <v>275</v>
      </c>
      <c r="X26" s="148"/>
      <c r="Y26" s="148"/>
      <c r="Z26" s="148"/>
      <c r="AA26" s="148"/>
      <c r="AB26" s="148"/>
      <c r="AC26" s="138"/>
      <c r="AD26" s="138"/>
      <c r="AE26" s="138"/>
      <c r="AF26" s="225" t="s">
        <v>274</v>
      </c>
      <c r="AG26" s="226"/>
      <c r="AH26" s="226">
        <v>12</v>
      </c>
      <c r="AI26" s="226">
        <v>12</v>
      </c>
      <c r="AJ26" s="227"/>
      <c r="AK26" s="138"/>
      <c r="AL26" s="138"/>
      <c r="AM26" s="138"/>
      <c r="AN26" s="138"/>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38"/>
      <c r="BK26" s="138"/>
      <c r="BL26" s="138"/>
      <c r="BM26" s="138"/>
      <c r="BN26" s="138"/>
      <c r="BO26" s="138"/>
      <c r="BP26" s="138"/>
      <c r="BQ26" s="138"/>
      <c r="BR26" s="138"/>
      <c r="BS26" s="138"/>
      <c r="BT26" s="138"/>
      <c r="BU26" s="138"/>
      <c r="BV26" s="138"/>
      <c r="BW26" s="138"/>
      <c r="BX26" s="138"/>
      <c r="BY26" s="138"/>
      <c r="BZ26" s="138"/>
    </row>
    <row r="27" spans="1:78" ht="15.75" customHeight="1" thickBot="1">
      <c r="A27" s="138"/>
      <c r="B27" s="1449">
        <f t="shared" si="30"/>
        <v>6</v>
      </c>
      <c r="C27" s="1448">
        <f t="shared" si="27"/>
        <v>779291.83797508781</v>
      </c>
      <c r="D27" s="2244">
        <f t="shared" si="28"/>
        <v>162177.60649020621</v>
      </c>
      <c r="E27" s="1463">
        <f t="shared" si="29"/>
        <v>941469.44446529401</v>
      </c>
      <c r="F27" s="1029">
        <f>SUM(C27:$C$45)*0.01%</f>
        <v>1621.7760649020618</v>
      </c>
      <c r="G27" s="138"/>
      <c r="H27" s="138"/>
      <c r="I27" s="153">
        <f t="shared" si="0"/>
        <v>23</v>
      </c>
      <c r="J27" s="148"/>
      <c r="K27" s="148"/>
      <c r="L27" s="1466">
        <f t="shared" si="1"/>
        <v>-185.50667418637792</v>
      </c>
      <c r="M27" s="148"/>
      <c r="N27" s="154">
        <f t="shared" si="2"/>
        <v>-941469.44446529401</v>
      </c>
      <c r="O27" s="2171">
        <f t="shared" si="26"/>
        <v>-941654.95113948034</v>
      </c>
      <c r="P27" s="138"/>
      <c r="Q27" s="155">
        <f t="shared" si="4"/>
        <v>23</v>
      </c>
      <c r="R27" s="148">
        <f t="shared" si="5"/>
        <v>1848003.5053200594</v>
      </c>
      <c r="S27" s="2255">
        <f t="shared" si="25"/>
        <v>23427.271168830815</v>
      </c>
      <c r="T27" s="2253">
        <f t="shared" si="7"/>
        <v>-941654.95113948034</v>
      </c>
      <c r="U27" s="148">
        <f t="shared" si="8"/>
        <v>929775.82534940983</v>
      </c>
      <c r="V27" s="138"/>
      <c r="W27" s="148" t="s">
        <v>276</v>
      </c>
      <c r="X27" s="148"/>
      <c r="Y27" s="148"/>
      <c r="Z27" s="148"/>
      <c r="AA27" s="148"/>
      <c r="AB27" s="148"/>
      <c r="AC27" s="138"/>
      <c r="AD27" s="138"/>
      <c r="AE27" s="138"/>
      <c r="AF27" s="225" t="s">
        <v>237</v>
      </c>
      <c r="AG27" s="226"/>
      <c r="AH27" s="228">
        <v>0.01</v>
      </c>
      <c r="AI27" s="228">
        <v>3.4000000000000002E-2</v>
      </c>
      <c r="AJ27" s="227"/>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c r="BZ27" s="138"/>
    </row>
    <row r="28" spans="1:78" ht="15.75" customHeight="1" thickBot="1">
      <c r="A28" s="138"/>
      <c r="B28" s="1449">
        <f t="shared" si="30"/>
        <v>7</v>
      </c>
      <c r="C28" s="1448">
        <f t="shared" si="27"/>
        <v>787084.75635483873</v>
      </c>
      <c r="D28" s="2244">
        <f t="shared" si="28"/>
        <v>154384.68811045529</v>
      </c>
      <c r="E28" s="1463">
        <f t="shared" si="29"/>
        <v>941469.44446529401</v>
      </c>
      <c r="F28" s="1029">
        <f>SUM(C28:$C$45)*0.01%</f>
        <v>1543.8468811045527</v>
      </c>
      <c r="G28" s="138"/>
      <c r="H28" s="138"/>
      <c r="I28" s="153">
        <f t="shared" si="0"/>
        <v>24</v>
      </c>
      <c r="J28" s="148"/>
      <c r="K28" s="148"/>
      <c r="L28" s="1466">
        <f t="shared" si="1"/>
        <v>-93.214796481712284</v>
      </c>
      <c r="M28" s="148"/>
      <c r="N28" s="154">
        <f t="shared" si="2"/>
        <v>-941469.44446529401</v>
      </c>
      <c r="O28" s="2172">
        <f t="shared" si="26"/>
        <v>-941562.65926177567</v>
      </c>
      <c r="P28" s="138"/>
      <c r="Q28" s="155">
        <f t="shared" si="4"/>
        <v>24</v>
      </c>
      <c r="R28" s="148">
        <f t="shared" si="5"/>
        <v>929775.82534940983</v>
      </c>
      <c r="S28" s="2255">
        <f t="shared" si="25"/>
        <v>11786.833912369455</v>
      </c>
      <c r="T28" s="2253">
        <f t="shared" si="7"/>
        <v>-941562.65926177567</v>
      </c>
      <c r="U28" s="1470">
        <f t="shared" si="8"/>
        <v>3.6088749766349792E-9</v>
      </c>
      <c r="V28" s="138"/>
      <c r="W28" s="208" t="s">
        <v>1760</v>
      </c>
      <c r="X28" s="209"/>
      <c r="Y28" s="209"/>
      <c r="Z28" s="209"/>
      <c r="AA28" s="209"/>
      <c r="AB28" s="209"/>
      <c r="AC28" s="138"/>
      <c r="AD28" s="138"/>
      <c r="AE28" s="138"/>
      <c r="AF28" s="229" t="s">
        <v>277</v>
      </c>
      <c r="AG28" s="230"/>
      <c r="AH28" s="230">
        <f t="shared" ref="AH28:AI28" si="31">-PMT(AH27,AH26,AH25,0,0)</f>
        <v>888487.88678341685</v>
      </c>
      <c r="AI28" s="230">
        <f t="shared" si="31"/>
        <v>3086275.4986741743</v>
      </c>
      <c r="AJ28" s="231"/>
      <c r="AK28" s="138"/>
      <c r="AL28" s="138"/>
      <c r="AM28" s="138"/>
      <c r="AN28" s="138"/>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c r="BU28" s="138"/>
      <c r="BV28" s="138"/>
      <c r="BW28" s="138"/>
      <c r="BX28" s="138"/>
      <c r="BY28" s="138"/>
      <c r="BZ28" s="138"/>
    </row>
    <row r="29" spans="1:78" ht="15.75" customHeight="1" thickBot="1">
      <c r="A29" s="138"/>
      <c r="B29" s="1449">
        <f t="shared" si="30"/>
        <v>8</v>
      </c>
      <c r="C29" s="1448">
        <f t="shared" si="27"/>
        <v>794955.60391838721</v>
      </c>
      <c r="D29" s="2244">
        <f t="shared" si="28"/>
        <v>146513.84054690693</v>
      </c>
      <c r="E29" s="1463">
        <f t="shared" si="29"/>
        <v>941469.44446529413</v>
      </c>
      <c r="F29" s="1029">
        <f>SUM(C29:$C$45)*0.01%</f>
        <v>1465.1384054690693</v>
      </c>
      <c r="G29" s="138"/>
      <c r="H29" s="138"/>
      <c r="I29" s="1468"/>
      <c r="J29" s="1468"/>
      <c r="K29" s="1468"/>
      <c r="L29" s="1468"/>
      <c r="M29" s="1468"/>
      <c r="N29" s="1469" t="s">
        <v>269</v>
      </c>
      <c r="O29" s="2173">
        <f>IRR(O4:O28)</f>
        <v>1.2677070742229679E-2</v>
      </c>
      <c r="P29" s="138"/>
      <c r="Q29" s="151"/>
      <c r="R29" s="151"/>
      <c r="S29" s="2254">
        <f>SUM(S5:S28)</f>
        <v>3221219.3338387306</v>
      </c>
      <c r="T29" s="151"/>
      <c r="U29" s="232"/>
      <c r="V29" s="138"/>
      <c r="W29" s="148" t="s">
        <v>278</v>
      </c>
      <c r="X29" s="148"/>
      <c r="Y29" s="148"/>
      <c r="Z29" s="148"/>
      <c r="AA29" s="148"/>
      <c r="AB29" s="148"/>
      <c r="AC29" s="149"/>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c r="BZ29" s="138"/>
    </row>
    <row r="30" spans="1:78" ht="15.75" customHeight="1" thickBot="1">
      <c r="A30" s="138"/>
      <c r="B30" s="1449">
        <f t="shared" si="30"/>
        <v>9</v>
      </c>
      <c r="C30" s="1448">
        <f t="shared" si="27"/>
        <v>802905.15995757107</v>
      </c>
      <c r="D30" s="2244">
        <f t="shared" si="28"/>
        <v>138564.28450772303</v>
      </c>
      <c r="E30" s="1463">
        <f t="shared" si="29"/>
        <v>941469.44446529413</v>
      </c>
      <c r="F30" s="1029">
        <f>SUM(C30:$C$45)*0.01%</f>
        <v>1385.6428450772305</v>
      </c>
      <c r="G30" s="138"/>
      <c r="H30" s="138"/>
      <c r="I30" s="138"/>
      <c r="J30" s="138"/>
      <c r="K30" s="138"/>
      <c r="L30" s="138"/>
      <c r="M30" s="138"/>
      <c r="N30" s="138"/>
      <c r="O30" s="150" t="s">
        <v>1954</v>
      </c>
      <c r="P30" s="138"/>
      <c r="Q30" s="138"/>
      <c r="R30" s="138"/>
      <c r="S30" s="138"/>
      <c r="T30" s="138"/>
      <c r="U30" s="217" t="s">
        <v>271</v>
      </c>
      <c r="V30" s="138"/>
      <c r="W30" s="148" t="s">
        <v>280</v>
      </c>
      <c r="X30" s="148"/>
      <c r="Y30" s="148"/>
      <c r="Z30" s="148"/>
      <c r="AA30" s="148"/>
      <c r="AB30" s="148"/>
      <c r="AC30" s="138"/>
      <c r="AD30" s="149"/>
      <c r="AE30" s="149"/>
      <c r="AF30" s="223" t="s">
        <v>279</v>
      </c>
      <c r="AG30" s="226"/>
      <c r="AH30" s="226"/>
      <c r="AI30" s="226"/>
      <c r="AJ30" s="226"/>
      <c r="AK30" s="226"/>
      <c r="AL30" s="226"/>
      <c r="AM30" s="226"/>
      <c r="AN30" s="226"/>
      <c r="AO30" s="226"/>
      <c r="AP30" s="226"/>
      <c r="AQ30" s="226"/>
      <c r="AR30" s="226"/>
      <c r="AS30" s="226"/>
      <c r="AT30" s="226"/>
      <c r="AU30" s="226"/>
      <c r="AV30" s="226"/>
      <c r="AW30" s="226"/>
      <c r="AX30" s="226"/>
      <c r="AY30" s="138"/>
      <c r="AZ30" s="138"/>
      <c r="BA30" s="138"/>
      <c r="BB30" s="138"/>
      <c r="BC30" s="138"/>
      <c r="BD30" s="138"/>
      <c r="BE30" s="138"/>
      <c r="BF30" s="138"/>
      <c r="BG30" s="138"/>
      <c r="BH30" s="138"/>
      <c r="BI30" s="138"/>
      <c r="BJ30" s="138"/>
      <c r="BK30" s="138"/>
      <c r="BL30" s="138"/>
      <c r="BM30" s="138"/>
      <c r="BN30" s="138"/>
      <c r="BO30" s="138"/>
      <c r="BP30" s="138"/>
      <c r="BQ30" s="138"/>
      <c r="BR30" s="138"/>
      <c r="BS30" s="138"/>
      <c r="BT30" s="138"/>
      <c r="BU30" s="138"/>
      <c r="BV30" s="138"/>
      <c r="BW30" s="138"/>
      <c r="BX30" s="138"/>
      <c r="BY30" s="138"/>
      <c r="BZ30" s="138"/>
    </row>
    <row r="31" spans="1:78" ht="15.75" customHeight="1">
      <c r="A31" s="138"/>
      <c r="B31" s="1449">
        <f t="shared" si="30"/>
        <v>10</v>
      </c>
      <c r="C31" s="1448">
        <f t="shared" si="27"/>
        <v>810934.21155714674</v>
      </c>
      <c r="D31" s="2244">
        <f t="shared" si="28"/>
        <v>130535.23290814731</v>
      </c>
      <c r="E31" s="1463">
        <f t="shared" si="29"/>
        <v>941469.44446529401</v>
      </c>
      <c r="F31" s="1029">
        <f>SUM(C31:$C$45)*0.01%</f>
        <v>1305.3523290814733</v>
      </c>
      <c r="G31" s="138"/>
      <c r="H31" s="138"/>
      <c r="I31" s="138"/>
      <c r="J31" s="138"/>
      <c r="K31" s="138"/>
      <c r="L31" s="138"/>
      <c r="M31" s="138"/>
      <c r="N31" s="138"/>
      <c r="O31" s="138"/>
      <c r="P31" s="138"/>
      <c r="Q31" s="138"/>
      <c r="R31" s="233" t="s">
        <v>305</v>
      </c>
      <c r="S31" s="234"/>
      <c r="T31" s="234"/>
      <c r="U31" s="235"/>
      <c r="V31" s="138"/>
      <c r="W31" s="148" t="s">
        <v>281</v>
      </c>
      <c r="X31" s="148"/>
      <c r="Y31" s="148"/>
      <c r="Z31" s="148"/>
      <c r="AA31" s="148"/>
      <c r="AB31" s="148"/>
      <c r="AC31" s="138"/>
      <c r="AD31" s="138"/>
      <c r="AE31" s="138"/>
      <c r="AF31" s="149"/>
      <c r="AG31" s="166" t="s">
        <v>194</v>
      </c>
      <c r="AH31" s="167"/>
      <c r="AI31" s="167"/>
      <c r="AJ31" s="167"/>
      <c r="AK31" s="169"/>
      <c r="AL31" s="138"/>
      <c r="AM31" s="138"/>
      <c r="AN31" s="138"/>
      <c r="AO31" s="138"/>
      <c r="AP31" s="138"/>
      <c r="AQ31" s="138"/>
      <c r="AR31" s="138"/>
      <c r="AS31" s="138"/>
      <c r="AT31" s="138"/>
      <c r="AU31" s="138"/>
      <c r="AV31" s="138"/>
      <c r="AW31" s="138"/>
      <c r="AX31" s="138"/>
      <c r="AY31" s="138"/>
      <c r="AZ31" s="138"/>
      <c r="BA31" s="138"/>
      <c r="BB31" s="138"/>
      <c r="BC31" s="138"/>
      <c r="BD31" s="138"/>
      <c r="BE31" s="138"/>
      <c r="BF31" s="138"/>
      <c r="BG31" s="138"/>
      <c r="BH31" s="138"/>
      <c r="BI31" s="138"/>
      <c r="BJ31" s="138"/>
      <c r="BK31" s="138"/>
      <c r="BL31" s="138"/>
      <c r="BM31" s="138"/>
      <c r="BN31" s="138"/>
      <c r="BO31" s="138"/>
      <c r="BP31" s="138"/>
      <c r="BQ31" s="138"/>
      <c r="BR31" s="138"/>
      <c r="BS31" s="138"/>
      <c r="BT31" s="138"/>
      <c r="BU31" s="138"/>
      <c r="BV31" s="138"/>
      <c r="BW31" s="138"/>
      <c r="BX31" s="138"/>
      <c r="BY31" s="138"/>
      <c r="BZ31" s="138"/>
    </row>
    <row r="32" spans="1:78" ht="15.75" customHeight="1">
      <c r="A32" s="138"/>
      <c r="B32" s="1449">
        <f t="shared" si="30"/>
        <v>11</v>
      </c>
      <c r="C32" s="1448">
        <f t="shared" si="27"/>
        <v>819043.55367271812</v>
      </c>
      <c r="D32" s="2244">
        <f t="shared" si="28"/>
        <v>122425.89079257587</v>
      </c>
      <c r="E32" s="1463">
        <f t="shared" si="29"/>
        <v>941469.44446529401</v>
      </c>
      <c r="F32" s="1029">
        <f>SUM(C32:$C$45)*0.01%</f>
        <v>1224.2589079257586</v>
      </c>
      <c r="G32" s="138"/>
      <c r="H32" s="138"/>
      <c r="I32" s="138"/>
      <c r="J32" s="138"/>
      <c r="K32" s="138"/>
      <c r="L32" s="138"/>
      <c r="M32" s="138"/>
      <c r="N32" s="138"/>
      <c r="O32" s="138"/>
      <c r="P32" s="149"/>
      <c r="Q32" s="149"/>
      <c r="R32" s="236" t="s">
        <v>106</v>
      </c>
      <c r="S32" s="237"/>
      <c r="T32" s="238" t="s">
        <v>244</v>
      </c>
      <c r="U32" s="239" t="s">
        <v>245</v>
      </c>
      <c r="V32" s="149"/>
      <c r="W32" s="144" t="s">
        <v>284</v>
      </c>
      <c r="X32" s="145"/>
      <c r="Y32" s="145"/>
      <c r="Z32" s="145"/>
      <c r="AA32" s="145"/>
      <c r="AB32" s="145"/>
      <c r="AC32" s="138"/>
      <c r="AD32" s="138"/>
      <c r="AE32" s="138"/>
      <c r="AF32" s="149"/>
      <c r="AG32" s="175"/>
      <c r="AH32" s="173"/>
      <c r="AI32" s="173"/>
      <c r="AJ32" s="173"/>
      <c r="AK32" s="174"/>
      <c r="AL32" s="149"/>
      <c r="AM32" s="149"/>
      <c r="AN32" s="149"/>
      <c r="AO32" s="149"/>
      <c r="AP32" s="138"/>
      <c r="AQ32" s="138"/>
      <c r="AR32" s="149" t="s">
        <v>282</v>
      </c>
      <c r="AS32" s="138"/>
      <c r="AT32" s="138"/>
      <c r="AU32" s="138"/>
      <c r="AV32" s="149"/>
      <c r="AW32" s="138"/>
      <c r="AX32" s="138"/>
      <c r="AY32" s="138"/>
      <c r="AZ32" s="149"/>
      <c r="BA32" s="149"/>
      <c r="BB32" s="149"/>
      <c r="BC32" s="149"/>
      <c r="BD32" s="149"/>
      <c r="BE32" s="149"/>
      <c r="BF32" s="149"/>
      <c r="BG32" s="149"/>
      <c r="BH32" s="149"/>
      <c r="BI32" s="149"/>
      <c r="BJ32" s="149"/>
      <c r="BK32" s="149"/>
      <c r="BL32" s="149"/>
      <c r="BM32" s="149"/>
      <c r="BN32" s="149"/>
      <c r="BO32" s="149"/>
      <c r="BP32" s="149"/>
      <c r="BQ32" s="149"/>
      <c r="BR32" s="149"/>
      <c r="BS32" s="149"/>
      <c r="BT32" s="149"/>
      <c r="BU32" s="149"/>
      <c r="BV32" s="149"/>
      <c r="BW32" s="149"/>
      <c r="BX32" s="149"/>
      <c r="BY32" s="149"/>
      <c r="BZ32" s="149"/>
    </row>
    <row r="33" spans="1:78" ht="15.75" customHeight="1">
      <c r="A33" s="138"/>
      <c r="B33" s="1449">
        <f t="shared" si="30"/>
        <v>12</v>
      </c>
      <c r="C33" s="1448">
        <f t="shared" si="27"/>
        <v>827233.98920944543</v>
      </c>
      <c r="D33" s="2244">
        <f t="shared" si="28"/>
        <v>114235.45525584869</v>
      </c>
      <c r="E33" s="1463">
        <f t="shared" si="29"/>
        <v>941469.44446529413</v>
      </c>
      <c r="F33" s="1029">
        <f>SUM(C33:$C$45)*0.01%</f>
        <v>1142.3545525584866</v>
      </c>
      <c r="G33" s="138"/>
      <c r="H33" s="149"/>
      <c r="I33" s="138"/>
      <c r="J33" s="138"/>
      <c r="K33" s="138"/>
      <c r="L33" s="138"/>
      <c r="M33" s="138"/>
      <c r="N33" s="138"/>
      <c r="O33" s="138"/>
      <c r="P33" s="138"/>
      <c r="Q33" s="138"/>
      <c r="R33" s="2256" t="s">
        <v>283</v>
      </c>
      <c r="S33" s="2257"/>
      <c r="T33" s="2257">
        <f>+R5</f>
        <v>19400000</v>
      </c>
      <c r="U33" s="2258"/>
      <c r="V33" s="138"/>
      <c r="W33" s="148" t="s">
        <v>1761</v>
      </c>
      <c r="X33" s="148"/>
      <c r="Y33" s="148"/>
      <c r="Z33" s="148"/>
      <c r="AA33" s="148"/>
      <c r="AB33" s="148"/>
      <c r="AC33" s="138"/>
      <c r="AD33" s="138"/>
      <c r="AE33" s="138"/>
      <c r="AF33" s="149"/>
      <c r="AG33" s="185" t="s">
        <v>217</v>
      </c>
      <c r="AH33" s="143" t="s">
        <v>218</v>
      </c>
      <c r="AI33" s="143" t="s">
        <v>219</v>
      </c>
      <c r="AJ33" s="143" t="s">
        <v>285</v>
      </c>
      <c r="AK33" s="184" t="s">
        <v>220</v>
      </c>
      <c r="AL33" s="149"/>
      <c r="AM33" s="138"/>
      <c r="AN33" s="138"/>
      <c r="AO33" s="138"/>
      <c r="AP33" s="138"/>
      <c r="AQ33" s="138"/>
      <c r="AR33" s="138"/>
      <c r="AS33" s="142" t="s">
        <v>286</v>
      </c>
      <c r="AT33" s="142"/>
      <c r="AU33" s="142"/>
      <c r="AV33" s="142"/>
      <c r="AW33" s="142">
        <f>AV22</f>
        <v>10635305.984090135</v>
      </c>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row>
    <row r="34" spans="1:78" ht="15.75" customHeight="1">
      <c r="A34" s="138"/>
      <c r="B34" s="1449">
        <f t="shared" si="30"/>
        <v>13</v>
      </c>
      <c r="C34" s="1448">
        <f t="shared" si="27"/>
        <v>835506.32910153992</v>
      </c>
      <c r="D34" s="2244">
        <f t="shared" si="28"/>
        <v>105963.11536375422</v>
      </c>
      <c r="E34" s="1463">
        <f t="shared" si="29"/>
        <v>941469.44446529413</v>
      </c>
      <c r="F34" s="1029">
        <f>SUM(C34:$C$45)*0.01%</f>
        <v>1059.631153637542</v>
      </c>
      <c r="G34" s="138"/>
      <c r="H34" s="138"/>
      <c r="I34" s="138"/>
      <c r="J34" s="138"/>
      <c r="K34" s="138"/>
      <c r="L34" s="138"/>
      <c r="M34" s="138"/>
      <c r="N34" s="138"/>
      <c r="O34" s="138"/>
      <c r="P34" s="138"/>
      <c r="Q34" s="138"/>
      <c r="R34" s="2256" t="s">
        <v>287</v>
      </c>
      <c r="S34" s="2257"/>
      <c r="T34" s="2257"/>
      <c r="U34" s="2258">
        <f>+T33</f>
        <v>19400000</v>
      </c>
      <c r="V34" s="138"/>
      <c r="W34" s="144" t="s">
        <v>290</v>
      </c>
      <c r="X34" s="145"/>
      <c r="Y34" s="145"/>
      <c r="Z34" s="145"/>
      <c r="AA34" s="145"/>
      <c r="AB34" s="145"/>
      <c r="AC34" s="138"/>
      <c r="AD34" s="138"/>
      <c r="AE34" s="138"/>
      <c r="AF34" s="149"/>
      <c r="AG34" s="185" t="s">
        <v>224</v>
      </c>
      <c r="AH34" s="143" t="s">
        <v>224</v>
      </c>
      <c r="AI34" s="143" t="s">
        <v>224</v>
      </c>
      <c r="AJ34" s="143" t="s">
        <v>224</v>
      </c>
      <c r="AK34" s="184" t="s">
        <v>224</v>
      </c>
      <c r="AL34" s="240">
        <f>+AJ25</f>
        <v>3</v>
      </c>
      <c r="AM34" s="138" t="s">
        <v>288</v>
      </c>
      <c r="AN34" s="138"/>
      <c r="AO34" s="138"/>
      <c r="AP34" s="138"/>
      <c r="AQ34" s="138"/>
      <c r="AR34" s="149" t="s">
        <v>289</v>
      </c>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row>
    <row r="35" spans="1:78" ht="15.75" customHeight="1" thickBot="1">
      <c r="A35" s="138"/>
      <c r="B35" s="1449">
        <f t="shared" si="30"/>
        <v>14</v>
      </c>
      <c r="C35" s="1448">
        <f t="shared" si="27"/>
        <v>843861.39239255537</v>
      </c>
      <c r="D35" s="2244">
        <f t="shared" si="28"/>
        <v>97608.052072738821</v>
      </c>
      <c r="E35" s="1463">
        <f t="shared" si="29"/>
        <v>941469.44446529425</v>
      </c>
      <c r="F35" s="1029">
        <f>SUM(C35:$C$45)*0.01%</f>
        <v>976.08052072738803</v>
      </c>
      <c r="G35" s="138"/>
      <c r="H35" s="138"/>
      <c r="I35" s="138"/>
      <c r="J35" s="138"/>
      <c r="K35" s="138"/>
      <c r="L35" s="138"/>
      <c r="M35" s="138"/>
      <c r="N35" s="138"/>
      <c r="O35" s="138"/>
      <c r="P35" s="138"/>
      <c r="Q35" s="138"/>
      <c r="R35" s="160"/>
      <c r="S35" s="138"/>
      <c r="T35" s="138"/>
      <c r="U35" s="161"/>
      <c r="V35" s="138"/>
      <c r="W35" s="148" t="s">
        <v>295</v>
      </c>
      <c r="X35" s="148"/>
      <c r="Y35" s="148"/>
      <c r="Z35" s="148"/>
      <c r="AA35" s="148"/>
      <c r="AB35" s="148"/>
      <c r="AC35" s="138"/>
      <c r="AD35" s="138"/>
      <c r="AE35" s="138"/>
      <c r="AF35" s="149"/>
      <c r="AG35" s="199">
        <f>AL34*AK10</f>
        <v>26400000</v>
      </c>
      <c r="AH35" s="146">
        <f t="shared" ref="AH35:AH46" ca="1" si="32">AL35*AL10</f>
        <v>819788.46350765193</v>
      </c>
      <c r="AI35" s="148">
        <f t="shared" ref="AI35:AI46" ca="1" si="33">AM10*AN35</f>
        <v>-2869815.8743104362</v>
      </c>
      <c r="AJ35" s="148"/>
      <c r="AK35" s="187">
        <f t="shared" ref="AK35:AK46" ca="1" si="34">+AG35+AH35+AI35+AJ35</f>
        <v>24349972.589197215</v>
      </c>
      <c r="AL35" s="240">
        <f t="shared" ref="AL35:AL47" ca="1" si="35">AL34*(1+RANDBETWEEN(1,10)/1000)</f>
        <v>3.0209999999999999</v>
      </c>
      <c r="AM35" s="138" t="s">
        <v>291</v>
      </c>
      <c r="AN35" s="240">
        <f t="shared" ref="AN35:AN46" ca="1" si="36">RANDBETWEEN(300,390)/100</f>
        <v>3.23</v>
      </c>
      <c r="AO35" s="138" t="s">
        <v>292</v>
      </c>
      <c r="AP35" s="138"/>
      <c r="AQ35" s="138"/>
      <c r="AR35" s="138"/>
      <c r="AS35" s="138" t="s">
        <v>293</v>
      </c>
      <c r="AT35" s="138"/>
      <c r="AU35" s="138"/>
      <c r="AV35" s="138"/>
      <c r="AW35" s="138">
        <f ca="1">AH47</f>
        <v>5791553.4116259571</v>
      </c>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c r="BT35" s="138"/>
      <c r="BU35" s="138"/>
      <c r="BV35" s="138"/>
      <c r="BW35" s="138"/>
      <c r="BX35" s="138"/>
      <c r="BY35" s="138"/>
      <c r="BZ35" s="138"/>
    </row>
    <row r="36" spans="1:78" ht="15.75" customHeight="1">
      <c r="A36" s="138"/>
      <c r="B36" s="1449">
        <f t="shared" si="30"/>
        <v>15</v>
      </c>
      <c r="C36" s="1448">
        <f t="shared" si="27"/>
        <v>852300.00631648081</v>
      </c>
      <c r="D36" s="2244">
        <f t="shared" si="28"/>
        <v>89169.438148813264</v>
      </c>
      <c r="E36" s="1463">
        <f t="shared" si="29"/>
        <v>941469.44446529401</v>
      </c>
      <c r="F36" s="1029">
        <f>SUM(C36:$C$45)*0.01%</f>
        <v>891.69438148813254</v>
      </c>
      <c r="G36" s="138"/>
      <c r="H36" s="138"/>
      <c r="I36" s="138"/>
      <c r="J36" s="138"/>
      <c r="K36" s="138"/>
      <c r="L36" s="138"/>
      <c r="M36" s="138"/>
      <c r="N36" s="138"/>
      <c r="O36" s="138"/>
      <c r="P36" s="138"/>
      <c r="Q36" s="138"/>
      <c r="R36" s="2175" t="s">
        <v>294</v>
      </c>
      <c r="S36" s="2176"/>
      <c r="T36" s="2176">
        <f>+SUM(S5:S6)+S13+S14+SUM(S18:S28)</f>
        <v>1563866.1357429365</v>
      </c>
      <c r="U36" s="2177"/>
      <c r="V36" s="138"/>
      <c r="W36" s="241" t="s">
        <v>1769</v>
      </c>
      <c r="X36" s="242"/>
      <c r="Y36" s="242"/>
      <c r="Z36" s="242"/>
      <c r="AA36" s="242"/>
      <c r="AB36" s="243"/>
      <c r="AC36" s="138"/>
      <c r="AD36" s="138"/>
      <c r="AE36" s="138"/>
      <c r="AF36" s="149"/>
      <c r="AG36" s="199">
        <f t="shared" ref="AG36:AG46" ca="1" si="37">+AK35</f>
        <v>24349972.589197215</v>
      </c>
      <c r="AH36" s="146">
        <f t="shared" ca="1" si="32"/>
        <v>769921.49007544934</v>
      </c>
      <c r="AI36" s="148">
        <f t="shared" ca="1" si="33"/>
        <v>-3349599.3331734817</v>
      </c>
      <c r="AJ36" s="148"/>
      <c r="AK36" s="187">
        <f t="shared" ca="1" si="34"/>
        <v>21770294.746099181</v>
      </c>
      <c r="AL36" s="240">
        <f t="shared" ca="1" si="35"/>
        <v>3.0512099999999998</v>
      </c>
      <c r="AM36" s="138" t="s">
        <v>291</v>
      </c>
      <c r="AN36" s="240">
        <f t="shared" ca="1" si="36"/>
        <v>3.77</v>
      </c>
      <c r="AO36" s="138" t="s">
        <v>292</v>
      </c>
      <c r="AP36" s="138"/>
      <c r="AQ36" s="138"/>
      <c r="AR36" s="138"/>
      <c r="AS36" s="138" t="s">
        <v>296</v>
      </c>
      <c r="AT36" s="138"/>
      <c r="AU36" s="138"/>
      <c r="AV36" s="138"/>
      <c r="AW36" s="138">
        <f ca="1">AJ46</f>
        <v>4876161.2249781992</v>
      </c>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38"/>
      <c r="BT36" s="138"/>
      <c r="BU36" s="138"/>
      <c r="BV36" s="138"/>
      <c r="BW36" s="138"/>
      <c r="BX36" s="138"/>
      <c r="BY36" s="138"/>
      <c r="BZ36" s="138"/>
    </row>
    <row r="37" spans="1:78" ht="15.75" customHeight="1">
      <c r="A37" s="138"/>
      <c r="B37" s="1449">
        <f t="shared" si="30"/>
        <v>16</v>
      </c>
      <c r="C37" s="1448">
        <f t="shared" si="27"/>
        <v>860823.00637964567</v>
      </c>
      <c r="D37" s="2244">
        <f t="shared" si="28"/>
        <v>80646.438085648464</v>
      </c>
      <c r="E37" s="1463">
        <f t="shared" ref="E37:E45" si="38">+C37+D37</f>
        <v>941469.44446529413</v>
      </c>
      <c r="F37" s="1029">
        <f>SUM(C37:$C$45)*0.01%</f>
        <v>806.46438085648435</v>
      </c>
      <c r="G37" s="138"/>
      <c r="H37" s="138"/>
      <c r="I37" s="138"/>
      <c r="J37" s="138"/>
      <c r="K37" s="138"/>
      <c r="L37" s="138"/>
      <c r="M37" s="138"/>
      <c r="N37" s="138"/>
      <c r="O37" s="138"/>
      <c r="P37" s="138"/>
      <c r="Q37" s="138"/>
      <c r="R37" s="2175" t="s">
        <v>287</v>
      </c>
      <c r="S37" s="2176"/>
      <c r="T37" s="2176"/>
      <c r="U37" s="2177">
        <f>+T36</f>
        <v>1563866.1357429365</v>
      </c>
      <c r="V37" s="138"/>
      <c r="W37" s="1479" t="s">
        <v>297</v>
      </c>
      <c r="X37" s="1480"/>
      <c r="Y37" s="1480"/>
      <c r="Z37" s="1480"/>
      <c r="AA37" s="1480"/>
      <c r="AB37" s="1481"/>
      <c r="AC37" s="138"/>
      <c r="AD37" s="138"/>
      <c r="AE37" s="138"/>
      <c r="AF37" s="149"/>
      <c r="AG37" s="199">
        <f t="shared" ca="1" si="37"/>
        <v>21770294.746099181</v>
      </c>
      <c r="AH37" s="146">
        <f t="shared" ca="1" si="32"/>
        <v>715746.6301100892</v>
      </c>
      <c r="AI37" s="148">
        <f t="shared" ca="1" si="33"/>
        <v>-3296290.0599664766</v>
      </c>
      <c r="AJ37" s="148"/>
      <c r="AK37" s="187">
        <f t="shared" ca="1" si="34"/>
        <v>19189751.316242792</v>
      </c>
      <c r="AL37" s="240">
        <f t="shared" ca="1" si="35"/>
        <v>3.07561968</v>
      </c>
      <c r="AM37" s="138" t="s">
        <v>291</v>
      </c>
      <c r="AN37" s="240">
        <f t="shared" ca="1" si="36"/>
        <v>3.71</v>
      </c>
      <c r="AO37" s="138" t="s">
        <v>292</v>
      </c>
      <c r="AP37" s="138"/>
      <c r="AQ37" s="138"/>
      <c r="AR37" s="138"/>
      <c r="AS37" s="142"/>
      <c r="AT37" s="142"/>
      <c r="AU37" s="142"/>
      <c r="AV37" s="142"/>
      <c r="AW37" s="142">
        <f ca="1">+AW35+AW36</f>
        <v>10667714.636604156</v>
      </c>
      <c r="AX37" s="138"/>
      <c r="AY37" s="138"/>
      <c r="AZ37" s="138"/>
      <c r="BA37" s="138"/>
      <c r="BB37" s="138"/>
      <c r="BC37" s="138"/>
      <c r="BD37" s="138"/>
      <c r="BE37" s="138"/>
      <c r="BF37" s="138"/>
      <c r="BG37" s="138"/>
      <c r="BH37" s="138"/>
      <c r="BI37" s="138"/>
      <c r="BJ37" s="138"/>
      <c r="BK37" s="138"/>
      <c r="BL37" s="138"/>
      <c r="BM37" s="138"/>
      <c r="BN37" s="138"/>
      <c r="BO37" s="138"/>
      <c r="BP37" s="138"/>
      <c r="BQ37" s="138"/>
      <c r="BR37" s="138"/>
      <c r="BS37" s="138"/>
      <c r="BT37" s="138"/>
      <c r="BU37" s="138"/>
      <c r="BV37" s="138"/>
      <c r="BW37" s="138"/>
      <c r="BX37" s="138"/>
      <c r="BY37" s="138"/>
      <c r="BZ37" s="138"/>
    </row>
    <row r="38" spans="1:78" ht="15.75" customHeight="1" thickBot="1">
      <c r="A38" s="138"/>
      <c r="B38" s="1449">
        <f t="shared" si="30"/>
        <v>17</v>
      </c>
      <c r="C38" s="1448">
        <f t="shared" si="27"/>
        <v>869431.23644344194</v>
      </c>
      <c r="D38" s="2244">
        <f t="shared" si="28"/>
        <v>72038.208021851999</v>
      </c>
      <c r="E38" s="1463">
        <f t="shared" si="38"/>
        <v>941469.4444652939</v>
      </c>
      <c r="F38" s="1029">
        <f>SUM(C38:$C$45)*0.01%</f>
        <v>720.38208021851983</v>
      </c>
      <c r="G38" s="138"/>
      <c r="H38" s="138"/>
      <c r="I38" s="138"/>
      <c r="J38" s="138"/>
      <c r="K38" s="138"/>
      <c r="L38" s="138"/>
      <c r="M38" s="138"/>
      <c r="N38" s="138"/>
      <c r="O38" s="138"/>
      <c r="P38" s="138"/>
      <c r="Q38" s="138"/>
      <c r="R38" s="160"/>
      <c r="S38" s="138"/>
      <c r="T38" s="138"/>
      <c r="U38" s="161"/>
      <c r="V38" s="138"/>
      <c r="W38" s="1482" t="s">
        <v>298</v>
      </c>
      <c r="X38" s="1483"/>
      <c r="Y38" s="1483"/>
      <c r="Z38" s="1483"/>
      <c r="AA38" s="1483"/>
      <c r="AB38" s="1484"/>
      <c r="AC38" s="138"/>
      <c r="AD38" s="138"/>
      <c r="AE38" s="138"/>
      <c r="AF38" s="149"/>
      <c r="AG38" s="199">
        <f t="shared" ca="1" si="37"/>
        <v>19189751.316242792</v>
      </c>
      <c r="AH38" s="146">
        <f t="shared" ca="1" si="32"/>
        <v>657473.19875855173</v>
      </c>
      <c r="AI38" s="148">
        <f t="shared" ca="1" si="33"/>
        <v>-3109707.6037419587</v>
      </c>
      <c r="AJ38" s="148"/>
      <c r="AK38" s="187">
        <f t="shared" ca="1" si="34"/>
        <v>16737516.911259383</v>
      </c>
      <c r="AL38" s="240">
        <f t="shared" ca="1" si="35"/>
        <v>3.0940733980799999</v>
      </c>
      <c r="AM38" s="138" t="s">
        <v>291</v>
      </c>
      <c r="AN38" s="240">
        <f t="shared" ca="1" si="36"/>
        <v>3.5</v>
      </c>
      <c r="AO38" s="138" t="s">
        <v>292</v>
      </c>
      <c r="AP38" s="138"/>
      <c r="AQ38" s="138"/>
      <c r="AR38" s="138"/>
      <c r="AS38" s="138"/>
      <c r="AT38" s="138"/>
      <c r="AU38" s="138"/>
      <c r="AV38" s="138"/>
      <c r="AW38" s="138"/>
      <c r="AX38" s="138"/>
      <c r="AY38" s="138"/>
      <c r="AZ38" s="138"/>
      <c r="BA38" s="138"/>
      <c r="BB38" s="138"/>
      <c r="BC38" s="138"/>
      <c r="BD38" s="138"/>
      <c r="BE38" s="138"/>
      <c r="BF38" s="138"/>
      <c r="BG38" s="138"/>
      <c r="BH38" s="138"/>
      <c r="BI38" s="138"/>
      <c r="BJ38" s="138"/>
      <c r="BK38" s="138"/>
      <c r="BL38" s="138"/>
      <c r="BM38" s="138"/>
      <c r="BN38" s="138"/>
      <c r="BO38" s="138"/>
      <c r="BP38" s="138"/>
      <c r="BQ38" s="138"/>
      <c r="BR38" s="138"/>
      <c r="BS38" s="138"/>
      <c r="BT38" s="138"/>
      <c r="BU38" s="138"/>
      <c r="BV38" s="138"/>
      <c r="BW38" s="138"/>
      <c r="BX38" s="138"/>
      <c r="BY38" s="138"/>
      <c r="BZ38" s="138"/>
    </row>
    <row r="39" spans="1:78" ht="15.75" customHeight="1">
      <c r="A39" s="138"/>
      <c r="B39" s="1449">
        <f t="shared" si="30"/>
        <v>18</v>
      </c>
      <c r="C39" s="1448">
        <f t="shared" si="27"/>
        <v>878125.54880787642</v>
      </c>
      <c r="D39" s="2244">
        <f t="shared" si="28"/>
        <v>63343.895657417568</v>
      </c>
      <c r="E39" s="1463">
        <f t="shared" si="38"/>
        <v>941469.44446529401</v>
      </c>
      <c r="F39" s="1029">
        <f>SUM(C39:$C$45)*0.01%</f>
        <v>633.43895657417568</v>
      </c>
      <c r="G39" s="138"/>
      <c r="H39" s="138"/>
      <c r="I39" s="138"/>
      <c r="J39" s="138"/>
      <c r="K39" s="138"/>
      <c r="L39" s="138"/>
      <c r="M39" s="138"/>
      <c r="N39" s="138"/>
      <c r="O39" s="138"/>
      <c r="P39" s="138"/>
      <c r="Q39" s="138"/>
      <c r="R39" s="1405" t="s">
        <v>0</v>
      </c>
      <c r="S39" s="1406"/>
      <c r="T39" s="1406">
        <f>SUM(S7:S12)+SUM(S15:S17)</f>
        <v>1657353.1980957948</v>
      </c>
      <c r="U39" s="1407"/>
      <c r="V39" s="138"/>
      <c r="W39" s="138"/>
      <c r="X39" s="138"/>
      <c r="Y39" s="138"/>
      <c r="Z39" s="138"/>
      <c r="AA39" s="138"/>
      <c r="AB39" s="138"/>
      <c r="AC39" s="138"/>
      <c r="AD39" s="138"/>
      <c r="AE39" s="138"/>
      <c r="AF39" s="149"/>
      <c r="AG39" s="199">
        <f t="shared" ca="1" si="37"/>
        <v>16737516.911259383</v>
      </c>
      <c r="AH39" s="146">
        <f t="shared" ca="1" si="32"/>
        <v>598312.68053571787</v>
      </c>
      <c r="AI39" s="148">
        <f t="shared" ca="1" si="33"/>
        <v>-2985319.2995922803</v>
      </c>
      <c r="AJ39" s="148"/>
      <c r="AK39" s="187">
        <f t="shared" ca="1" si="34"/>
        <v>14350510.292202821</v>
      </c>
      <c r="AL39" s="240">
        <f t="shared" ca="1" si="35"/>
        <v>3.1219200586627198</v>
      </c>
      <c r="AM39" s="138" t="s">
        <v>291</v>
      </c>
      <c r="AN39" s="240">
        <f t="shared" ca="1" si="36"/>
        <v>3.36</v>
      </c>
      <c r="AO39" s="138" t="s">
        <v>292</v>
      </c>
      <c r="AP39" s="138"/>
      <c r="AQ39" s="138"/>
      <c r="AR39" s="149" t="s">
        <v>299</v>
      </c>
      <c r="AS39" s="138"/>
      <c r="AT39" s="138"/>
      <c r="AU39" s="138"/>
      <c r="AV39" s="138"/>
      <c r="AW39" s="138"/>
      <c r="AX39" s="138"/>
      <c r="AY39" s="138"/>
      <c r="AZ39" s="138"/>
      <c r="BA39" s="138"/>
      <c r="BB39" s="138"/>
      <c r="BC39" s="138"/>
      <c r="BD39" s="138"/>
      <c r="BE39" s="138"/>
      <c r="BF39" s="138"/>
      <c r="BG39" s="138"/>
      <c r="BH39" s="138"/>
      <c r="BI39" s="138"/>
      <c r="BJ39" s="138"/>
      <c r="BK39" s="138"/>
      <c r="BL39" s="138"/>
      <c r="BM39" s="138"/>
      <c r="BN39" s="138"/>
      <c r="BO39" s="138"/>
      <c r="BP39" s="138"/>
      <c r="BQ39" s="138"/>
      <c r="BR39" s="138"/>
      <c r="BS39" s="138"/>
      <c r="BT39" s="138"/>
      <c r="BU39" s="138"/>
      <c r="BV39" s="138"/>
      <c r="BW39" s="138"/>
      <c r="BX39" s="138"/>
      <c r="BY39" s="138"/>
      <c r="BZ39" s="138"/>
    </row>
    <row r="40" spans="1:78" ht="15.75" customHeight="1">
      <c r="A40" s="138"/>
      <c r="B40" s="1449">
        <f t="shared" si="30"/>
        <v>19</v>
      </c>
      <c r="C40" s="1448">
        <f t="shared" si="27"/>
        <v>886906.80429595523</v>
      </c>
      <c r="D40" s="2244">
        <f t="shared" si="28"/>
        <v>54562.640169338811</v>
      </c>
      <c r="E40" s="1463">
        <f t="shared" si="38"/>
        <v>941469.44446529401</v>
      </c>
      <c r="F40" s="1029">
        <f>SUM(C40:$C$45)*0.01%</f>
        <v>545.62640169338806</v>
      </c>
      <c r="G40" s="138"/>
      <c r="H40" s="138"/>
      <c r="I40" s="138"/>
      <c r="J40" s="138"/>
      <c r="K40" s="138"/>
      <c r="L40" s="138"/>
      <c r="M40" s="138"/>
      <c r="N40" s="138"/>
      <c r="O40" s="138"/>
      <c r="P40" s="138"/>
      <c r="Q40" s="138"/>
      <c r="R40" s="1405" t="s">
        <v>287</v>
      </c>
      <c r="S40" s="1406"/>
      <c r="T40" s="1406"/>
      <c r="U40" s="1407">
        <f>+T39</f>
        <v>1657353.1980957948</v>
      </c>
      <c r="V40" s="138"/>
      <c r="W40" s="2490">
        <v>0.1</v>
      </c>
      <c r="X40" s="2491" t="s">
        <v>2067</v>
      </c>
      <c r="Y40" s="138"/>
      <c r="Z40" s="138"/>
      <c r="AA40" s="138"/>
      <c r="AB40" s="138"/>
      <c r="AC40" s="138"/>
      <c r="AD40" s="138"/>
      <c r="AE40" s="138"/>
      <c r="AF40" s="149"/>
      <c r="AG40" s="199">
        <f t="shared" ca="1" si="37"/>
        <v>14350510.292202821</v>
      </c>
      <c r="AH40" s="146">
        <f t="shared" ca="1" si="32"/>
        <v>533884.25787079008</v>
      </c>
      <c r="AI40" s="148">
        <f t="shared" ca="1" si="33"/>
        <v>-3163016.8769489639</v>
      </c>
      <c r="AJ40" s="148"/>
      <c r="AK40" s="187">
        <f t="shared" ca="1" si="34"/>
        <v>11721377.673124647</v>
      </c>
      <c r="AL40" s="240">
        <f t="shared" ca="1" si="35"/>
        <v>3.1375296589560331</v>
      </c>
      <c r="AM40" s="138" t="s">
        <v>291</v>
      </c>
      <c r="AN40" s="240">
        <f t="shared" ca="1" si="36"/>
        <v>3.56</v>
      </c>
      <c r="AO40" s="138" t="s">
        <v>292</v>
      </c>
      <c r="AP40" s="138"/>
      <c r="AQ40" s="138"/>
      <c r="AR40" s="138"/>
      <c r="AS40" s="149" t="s">
        <v>300</v>
      </c>
      <c r="AT40" s="138"/>
      <c r="AU40" s="138"/>
      <c r="AV40" s="138"/>
      <c r="AW40" s="138"/>
      <c r="AX40" s="138"/>
      <c r="AY40" s="138"/>
      <c r="AZ40" s="138"/>
      <c r="BA40" s="138"/>
      <c r="BB40" s="138"/>
      <c r="BC40" s="138"/>
      <c r="BD40" s="138"/>
      <c r="BE40" s="138"/>
      <c r="BF40" s="138"/>
      <c r="BG40" s="138"/>
      <c r="BH40" s="138"/>
      <c r="BI40" s="138"/>
      <c r="BJ40" s="138"/>
      <c r="BK40" s="138"/>
      <c r="BL40" s="138"/>
      <c r="BM40" s="138"/>
      <c r="BN40" s="138"/>
      <c r="BO40" s="138"/>
      <c r="BP40" s="138"/>
      <c r="BQ40" s="138"/>
      <c r="BR40" s="138"/>
      <c r="BS40" s="138"/>
      <c r="BT40" s="138"/>
      <c r="BU40" s="138"/>
      <c r="BV40" s="138"/>
      <c r="BW40" s="138"/>
      <c r="BX40" s="138"/>
      <c r="BY40" s="138"/>
      <c r="BZ40" s="138"/>
    </row>
    <row r="41" spans="1:78" ht="15.75" customHeight="1">
      <c r="A41" s="138"/>
      <c r="B41" s="1449">
        <f t="shared" si="30"/>
        <v>20</v>
      </c>
      <c r="C41" s="1448">
        <f t="shared" si="27"/>
        <v>895775.87233891478</v>
      </c>
      <c r="D41" s="2244">
        <f t="shared" si="28"/>
        <v>45693.572126379258</v>
      </c>
      <c r="E41" s="1463">
        <f t="shared" si="38"/>
        <v>941469.44446529401</v>
      </c>
      <c r="F41" s="1029">
        <f>SUM(C41:$C$45)*0.01%</f>
        <v>456.93572126379246</v>
      </c>
      <c r="G41" s="138"/>
      <c r="H41" s="138"/>
      <c r="I41" s="138"/>
      <c r="J41" s="138"/>
      <c r="K41" s="138"/>
      <c r="L41" s="138"/>
      <c r="M41" s="138"/>
      <c r="N41" s="138"/>
      <c r="O41" s="138"/>
      <c r="P41" s="138"/>
      <c r="Q41" s="138"/>
      <c r="R41" s="160"/>
      <c r="S41" s="138"/>
      <c r="T41" s="138"/>
      <c r="U41" s="161"/>
      <c r="V41" s="138"/>
      <c r="W41" s="138"/>
      <c r="X41" s="2491" t="s">
        <v>2068</v>
      </c>
      <c r="Y41" s="138"/>
      <c r="Z41" s="138"/>
      <c r="AA41" s="138"/>
      <c r="AB41" s="138"/>
      <c r="AC41" s="138"/>
      <c r="AD41" s="138"/>
      <c r="AE41" s="138"/>
      <c r="AF41" s="149"/>
      <c r="AG41" s="199">
        <f t="shared" ca="1" si="37"/>
        <v>11721377.673124647</v>
      </c>
      <c r="AH41" s="146">
        <f t="shared" ca="1" si="32"/>
        <v>466242.80051872443</v>
      </c>
      <c r="AI41" s="148">
        <f t="shared" ca="1" si="33"/>
        <v>-3003089.057327949</v>
      </c>
      <c r="AJ41" s="148"/>
      <c r="AK41" s="187">
        <f t="shared" ca="1" si="34"/>
        <v>9184531.4163154233</v>
      </c>
      <c r="AL41" s="240">
        <f t="shared" ca="1" si="35"/>
        <v>3.1500797775918574</v>
      </c>
      <c r="AM41" s="138" t="s">
        <v>291</v>
      </c>
      <c r="AN41" s="240">
        <f t="shared" ca="1" si="36"/>
        <v>3.38</v>
      </c>
      <c r="AO41" s="138" t="s">
        <v>292</v>
      </c>
      <c r="AP41" s="138"/>
      <c r="AQ41" s="138"/>
      <c r="AR41" s="149" t="s">
        <v>301</v>
      </c>
      <c r="AS41" s="149" t="s">
        <v>293</v>
      </c>
      <c r="AT41" s="149"/>
      <c r="AU41" s="149"/>
      <c r="AV41" s="149"/>
      <c r="AW41" s="149">
        <f ca="1">AH47</f>
        <v>5791553.4116259571</v>
      </c>
      <c r="AX41" s="138"/>
      <c r="AY41" s="138"/>
      <c r="AZ41" s="138"/>
      <c r="BA41" s="138"/>
      <c r="BB41" s="138"/>
      <c r="BC41" s="138"/>
      <c r="BD41" s="138"/>
      <c r="BE41" s="138"/>
      <c r="BF41" s="138"/>
      <c r="BG41" s="138"/>
      <c r="BH41" s="138"/>
      <c r="BI41" s="138"/>
      <c r="BJ41" s="138"/>
      <c r="BK41" s="138"/>
      <c r="BL41" s="138"/>
      <c r="BM41" s="138"/>
      <c r="BN41" s="138"/>
      <c r="BO41" s="138"/>
      <c r="BP41" s="138"/>
      <c r="BQ41" s="138"/>
      <c r="BR41" s="138"/>
      <c r="BS41" s="138"/>
      <c r="BT41" s="138"/>
      <c r="BU41" s="138"/>
      <c r="BV41" s="138"/>
      <c r="BW41" s="138"/>
      <c r="BX41" s="138"/>
      <c r="BY41" s="138"/>
      <c r="BZ41" s="138"/>
    </row>
    <row r="42" spans="1:78" ht="15.75" customHeight="1">
      <c r="A42" s="138"/>
      <c r="B42" s="1449">
        <f t="shared" si="30"/>
        <v>21</v>
      </c>
      <c r="C42" s="1448">
        <f t="shared" si="27"/>
        <v>904733.6310623039</v>
      </c>
      <c r="D42" s="2244">
        <f t="shared" si="28"/>
        <v>36735.813402990105</v>
      </c>
      <c r="E42" s="1463">
        <f t="shared" si="38"/>
        <v>941469.44446529401</v>
      </c>
      <c r="F42" s="1029">
        <f>SUM(C42:$C$45)*0.01%</f>
        <v>367.35813402990095</v>
      </c>
      <c r="G42" s="138"/>
      <c r="H42" s="138"/>
      <c r="I42" s="138"/>
      <c r="J42" s="138"/>
      <c r="K42" s="138"/>
      <c r="L42" s="138"/>
      <c r="M42" s="138"/>
      <c r="N42" s="138"/>
      <c r="O42" s="138"/>
      <c r="P42" s="138"/>
      <c r="Q42" s="138"/>
      <c r="R42" s="2175" t="s">
        <v>287</v>
      </c>
      <c r="S42" s="2176"/>
      <c r="T42" s="2176">
        <f>-SUM(T5:T28)</f>
        <v>22621219.333838727</v>
      </c>
      <c r="U42" s="2177"/>
      <c r="V42" s="138"/>
      <c r="W42" s="138"/>
      <c r="X42" s="2491" t="s">
        <v>2067</v>
      </c>
      <c r="Y42" s="138"/>
      <c r="Z42" s="138"/>
      <c r="AA42" s="138"/>
      <c r="AB42" s="138"/>
      <c r="AC42" s="138"/>
      <c r="AD42" s="138"/>
      <c r="AE42" s="138"/>
      <c r="AF42" s="149"/>
      <c r="AG42" s="199">
        <f t="shared" ca="1" si="37"/>
        <v>9184531.4163154233</v>
      </c>
      <c r="AH42" s="146">
        <f t="shared" ca="1" si="32"/>
        <v>397468.62426017778</v>
      </c>
      <c r="AI42" s="148">
        <f t="shared" ca="1" si="33"/>
        <v>-3207441.2712881346</v>
      </c>
      <c r="AJ42" s="148"/>
      <c r="AK42" s="187">
        <f t="shared" ca="1" si="34"/>
        <v>6374558.769287467</v>
      </c>
      <c r="AL42" s="240">
        <f t="shared" ca="1" si="35"/>
        <v>3.1752804158125922</v>
      </c>
      <c r="AM42" s="138" t="s">
        <v>291</v>
      </c>
      <c r="AN42" s="240">
        <f t="shared" ca="1" si="36"/>
        <v>3.61</v>
      </c>
      <c r="AO42" s="138" t="s">
        <v>292</v>
      </c>
      <c r="AP42" s="138"/>
      <c r="AQ42" s="138"/>
      <c r="AR42" s="149" t="s">
        <v>301</v>
      </c>
      <c r="AS42" s="149" t="s">
        <v>303</v>
      </c>
      <c r="AT42" s="149"/>
      <c r="AU42" s="149"/>
      <c r="AV42" s="149"/>
      <c r="AW42" s="149">
        <f ca="1">IF(AW33&gt;AW37,AW36,AW33-AW35)</f>
        <v>4843752.5724641774</v>
      </c>
      <c r="AX42" s="138"/>
      <c r="AY42" s="138"/>
      <c r="AZ42" s="138"/>
      <c r="BA42" s="138"/>
      <c r="BB42" s="138"/>
      <c r="BC42" s="138"/>
      <c r="BD42" s="138"/>
      <c r="BE42" s="138"/>
      <c r="BF42" s="138"/>
      <c r="BG42" s="138"/>
      <c r="BH42" s="138"/>
      <c r="BI42" s="138"/>
      <c r="BJ42" s="138"/>
      <c r="BK42" s="138"/>
      <c r="BL42" s="138"/>
      <c r="BM42" s="138"/>
      <c r="BN42" s="138"/>
      <c r="BO42" s="138"/>
      <c r="BP42" s="138"/>
      <c r="BQ42" s="138"/>
      <c r="BR42" s="138"/>
      <c r="BS42" s="138"/>
      <c r="BT42" s="138"/>
      <c r="BU42" s="138"/>
      <c r="BV42" s="138"/>
      <c r="BW42" s="138"/>
      <c r="BX42" s="138"/>
      <c r="BY42" s="138"/>
      <c r="BZ42" s="138"/>
    </row>
    <row r="43" spans="1:78" ht="15.75" customHeight="1">
      <c r="A43" s="138"/>
      <c r="B43" s="1449">
        <f t="shared" si="30"/>
        <v>22</v>
      </c>
      <c r="C43" s="1448">
        <f t="shared" si="27"/>
        <v>913780.96737292688</v>
      </c>
      <c r="D43" s="2244">
        <f t="shared" si="28"/>
        <v>27688.477092367066</v>
      </c>
      <c r="E43" s="1463">
        <f t="shared" si="38"/>
        <v>941469.4444652939</v>
      </c>
      <c r="F43" s="1029">
        <f>SUM(C43:$C$45)*0.01%</f>
        <v>276.8847709236706</v>
      </c>
      <c r="G43" s="138"/>
      <c r="H43" s="138"/>
      <c r="I43" s="138"/>
      <c r="J43" s="138"/>
      <c r="K43" s="138"/>
      <c r="L43" s="138"/>
      <c r="M43" s="138"/>
      <c r="N43" s="138"/>
      <c r="O43" s="138"/>
      <c r="P43" s="138"/>
      <c r="Q43" s="138"/>
      <c r="R43" s="2175" t="s">
        <v>283</v>
      </c>
      <c r="S43" s="2176"/>
      <c r="T43" s="2176"/>
      <c r="U43" s="2177">
        <f>+T42</f>
        <v>22621219.333838727</v>
      </c>
      <c r="V43" s="138"/>
      <c r="W43" s="138"/>
      <c r="X43" s="138"/>
      <c r="Y43" s="138"/>
      <c r="Z43" s="138"/>
      <c r="AA43" s="138"/>
      <c r="AB43" s="138"/>
      <c r="AC43" s="138"/>
      <c r="AD43" s="138"/>
      <c r="AE43" s="138"/>
      <c r="AF43" s="149"/>
      <c r="AG43" s="199">
        <f t="shared" ca="1" si="37"/>
        <v>6374558.769287467</v>
      </c>
      <c r="AH43" s="146">
        <f t="shared" ca="1" si="32"/>
        <v>324987.81622619147</v>
      </c>
      <c r="AI43" s="148">
        <f t="shared" ca="1" si="33"/>
        <v>-2807621.7222355972</v>
      </c>
      <c r="AJ43" s="148"/>
      <c r="AK43" s="187">
        <f t="shared" ca="1" si="34"/>
        <v>3891924.8632780616</v>
      </c>
      <c r="AL43" s="240">
        <f t="shared" ca="1" si="35"/>
        <v>3.1975073787232802</v>
      </c>
      <c r="AM43" s="138" t="s">
        <v>291</v>
      </c>
      <c r="AN43" s="240">
        <f t="shared" ca="1" si="36"/>
        <v>3.16</v>
      </c>
      <c r="AO43" s="138" t="s">
        <v>292</v>
      </c>
      <c r="AP43" s="138"/>
      <c r="AQ43" s="138"/>
      <c r="AR43" s="149" t="s">
        <v>304</v>
      </c>
      <c r="AS43" s="138" t="s">
        <v>296</v>
      </c>
      <c r="AT43" s="138"/>
      <c r="AU43" s="138"/>
      <c r="AV43" s="138"/>
      <c r="AW43" s="138">
        <f ca="1">AJ46-AW42</f>
        <v>32408.652514021844</v>
      </c>
      <c r="AX43" s="138"/>
      <c r="AY43" s="138"/>
      <c r="AZ43" s="138"/>
      <c r="BA43" s="138"/>
      <c r="BB43" s="138"/>
      <c r="BC43" s="138"/>
      <c r="BD43" s="138"/>
      <c r="BE43" s="138"/>
      <c r="BF43" s="138"/>
      <c r="BG43" s="138"/>
      <c r="BH43" s="138"/>
      <c r="BI43" s="138"/>
      <c r="BJ43" s="138"/>
      <c r="BK43" s="138"/>
      <c r="BL43" s="138"/>
      <c r="BM43" s="138"/>
      <c r="BN43" s="138"/>
      <c r="BO43" s="138"/>
      <c r="BP43" s="138"/>
      <c r="BQ43" s="138"/>
      <c r="BR43" s="138"/>
      <c r="BS43" s="138"/>
      <c r="BT43" s="138"/>
      <c r="BU43" s="138"/>
      <c r="BV43" s="138"/>
      <c r="BW43" s="138"/>
      <c r="BX43" s="138"/>
      <c r="BY43" s="138"/>
      <c r="BZ43" s="138"/>
    </row>
    <row r="44" spans="1:78" ht="15.75" customHeight="1">
      <c r="A44" s="138"/>
      <c r="B44" s="1449">
        <f t="shared" si="30"/>
        <v>23</v>
      </c>
      <c r="C44" s="1448">
        <f t="shared" si="27"/>
        <v>922918.77704665624</v>
      </c>
      <c r="D44" s="2244">
        <f t="shared" si="28"/>
        <v>18550.667418637797</v>
      </c>
      <c r="E44" s="1463">
        <f t="shared" si="38"/>
        <v>941469.44446529401</v>
      </c>
      <c r="F44" s="1029">
        <f>SUM(C44:$C$45)*0.01%</f>
        <v>185.50667418637792</v>
      </c>
      <c r="G44" s="138"/>
      <c r="H44" s="138"/>
      <c r="I44" s="138"/>
      <c r="J44" s="138"/>
      <c r="K44" s="138"/>
      <c r="L44" s="138"/>
      <c r="M44" s="138"/>
      <c r="N44" s="138"/>
      <c r="O44" s="138"/>
      <c r="P44" s="138"/>
      <c r="Q44" s="138"/>
      <c r="R44" s="160"/>
      <c r="S44" s="138"/>
      <c r="T44" s="138"/>
      <c r="U44" s="161"/>
      <c r="V44" s="138"/>
      <c r="W44" s="138"/>
      <c r="X44" s="138"/>
      <c r="Y44" s="138"/>
      <c r="Z44" s="138"/>
      <c r="AA44" s="138"/>
      <c r="AB44" s="138"/>
      <c r="AC44" s="138"/>
      <c r="AD44" s="138"/>
      <c r="AE44" s="138"/>
      <c r="AF44" s="149"/>
      <c r="AG44" s="199">
        <f t="shared" ca="1" si="37"/>
        <v>3891924.8632780616</v>
      </c>
      <c r="AH44" s="146">
        <f t="shared" ca="1" si="32"/>
        <v>249630.49456097517</v>
      </c>
      <c r="AI44" s="148">
        <f t="shared" ca="1" si="33"/>
        <v>-3020858.8150636172</v>
      </c>
      <c r="AJ44" s="148"/>
      <c r="AK44" s="187">
        <f t="shared" ca="1" si="34"/>
        <v>1120696.5427754195</v>
      </c>
      <c r="AL44" s="240">
        <f t="shared" ca="1" si="35"/>
        <v>3.2262849451317894</v>
      </c>
      <c r="AM44" s="138" t="s">
        <v>291</v>
      </c>
      <c r="AN44" s="240">
        <f t="shared" ca="1" si="36"/>
        <v>3.4</v>
      </c>
      <c r="AO44" s="138" t="s">
        <v>292</v>
      </c>
      <c r="AP44" s="138"/>
      <c r="AQ44" s="138"/>
      <c r="AR44" s="138"/>
      <c r="AS44" s="142"/>
      <c r="AT44" s="142"/>
      <c r="AU44" s="142"/>
      <c r="AV44" s="142"/>
      <c r="AW44" s="142">
        <f ca="1">SUM(AW41:AW43)</f>
        <v>10667714.636604156</v>
      </c>
      <c r="AX44" s="138"/>
      <c r="AY44" s="138"/>
      <c r="AZ44" s="138"/>
      <c r="BA44" s="138"/>
      <c r="BB44" s="138"/>
      <c r="BC44" s="138"/>
      <c r="BD44" s="138"/>
      <c r="BE44" s="138"/>
      <c r="BF44" s="138"/>
      <c r="BG44" s="138"/>
      <c r="BH44" s="138"/>
      <c r="BI44" s="138"/>
      <c r="BJ44" s="138"/>
      <c r="BK44" s="138"/>
      <c r="BL44" s="138"/>
      <c r="BM44" s="138"/>
      <c r="BN44" s="138"/>
      <c r="BO44" s="138"/>
      <c r="BP44" s="138"/>
      <c r="BQ44" s="138"/>
      <c r="BR44" s="138"/>
      <c r="BS44" s="138"/>
      <c r="BT44" s="138"/>
      <c r="BU44" s="138"/>
      <c r="BV44" s="138"/>
      <c r="BW44" s="138"/>
      <c r="BX44" s="138"/>
      <c r="BY44" s="138"/>
      <c r="BZ44" s="138"/>
    </row>
    <row r="45" spans="1:78" ht="15.75" customHeight="1" thickBot="1">
      <c r="A45" s="138"/>
      <c r="B45" s="1451">
        <f t="shared" si="30"/>
        <v>24</v>
      </c>
      <c r="C45" s="1450">
        <f t="shared" si="27"/>
        <v>932147.96481712279</v>
      </c>
      <c r="D45" s="2245">
        <f t="shared" si="28"/>
        <v>9321.479648171231</v>
      </c>
      <c r="E45" s="1464">
        <f t="shared" si="38"/>
        <v>941469.44446529401</v>
      </c>
      <c r="F45" s="1030">
        <f>SUM(C45:$C$45)*0.01%</f>
        <v>93.214796481712284</v>
      </c>
      <c r="G45" s="138"/>
      <c r="H45" s="138"/>
      <c r="I45" s="138"/>
      <c r="J45" s="138"/>
      <c r="K45" s="138"/>
      <c r="L45" s="138"/>
      <c r="M45" s="138"/>
      <c r="N45" s="138"/>
      <c r="O45" s="138"/>
      <c r="P45" s="138"/>
      <c r="Q45" s="138"/>
      <c r="R45" s="244" t="s">
        <v>302</v>
      </c>
      <c r="S45" s="210"/>
      <c r="T45" s="210"/>
      <c r="U45" s="245">
        <f>+U34+U37+U40-T42</f>
        <v>0</v>
      </c>
      <c r="V45" s="138"/>
      <c r="W45" s="138"/>
      <c r="X45" s="138"/>
      <c r="Y45" s="138"/>
      <c r="Z45" s="138"/>
      <c r="AA45" s="138"/>
      <c r="AB45" s="138"/>
      <c r="AC45" s="138"/>
      <c r="AD45" s="138"/>
      <c r="AE45" s="138"/>
      <c r="AF45" s="149"/>
      <c r="AG45" s="199">
        <f t="shared" ca="1" si="37"/>
        <v>1120696.5427754195</v>
      </c>
      <c r="AH45" s="146">
        <f t="shared" ca="1" si="32"/>
        <v>170623.65777810736</v>
      </c>
      <c r="AI45" s="148">
        <f t="shared" ca="1" si="33"/>
        <v>-3127477.3614776274</v>
      </c>
      <c r="AJ45" s="148"/>
      <c r="AK45" s="187">
        <f t="shared" ca="1" si="34"/>
        <v>-1836157.1609241005</v>
      </c>
      <c r="AL45" s="240">
        <f t="shared" ca="1" si="35"/>
        <v>3.2585477945831074</v>
      </c>
      <c r="AM45" s="138" t="s">
        <v>291</v>
      </c>
      <c r="AN45" s="240">
        <f t="shared" ca="1" si="36"/>
        <v>3.52</v>
      </c>
      <c r="AO45" s="138" t="s">
        <v>292</v>
      </c>
      <c r="AP45" s="138"/>
      <c r="AQ45" s="138"/>
      <c r="AR45" s="138"/>
      <c r="AS45" s="138"/>
      <c r="AT45" s="138"/>
      <c r="AU45" s="138"/>
      <c r="AV45" s="138"/>
      <c r="AW45" s="138"/>
      <c r="AX45" s="138"/>
      <c r="AY45" s="138"/>
      <c r="AZ45" s="138"/>
      <c r="BA45" s="138"/>
      <c r="BB45" s="138"/>
      <c r="BC45" s="138"/>
      <c r="BD45" s="138"/>
      <c r="BE45" s="138"/>
      <c r="BF45" s="138"/>
      <c r="BG45" s="138"/>
      <c r="BH45" s="138"/>
      <c r="BI45" s="138"/>
      <c r="BJ45" s="138"/>
      <c r="BK45" s="138"/>
      <c r="BL45" s="138"/>
      <c r="BM45" s="138"/>
      <c r="BN45" s="138"/>
      <c r="BO45" s="138"/>
      <c r="BP45" s="138"/>
      <c r="BQ45" s="138"/>
      <c r="BR45" s="138"/>
      <c r="BS45" s="138"/>
      <c r="BT45" s="138"/>
      <c r="BU45" s="138"/>
      <c r="BV45" s="138"/>
      <c r="BW45" s="138"/>
      <c r="BX45" s="138"/>
      <c r="BY45" s="138"/>
      <c r="BZ45" s="138"/>
    </row>
    <row r="46" spans="1:78" ht="15.75" customHeight="1" thickBot="1">
      <c r="A46" s="138"/>
      <c r="B46" s="138"/>
      <c r="C46" s="1465">
        <f>SUM(C22:C45)</f>
        <v>20000000</v>
      </c>
      <c r="D46" s="2243">
        <f>SUM(D22:D45)</f>
        <v>2595266.667167061</v>
      </c>
      <c r="E46" s="1465">
        <f>SUM(E22:E45)</f>
        <v>22595266.667167064</v>
      </c>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49"/>
      <c r="AG46" s="199">
        <f t="shared" ca="1" si="37"/>
        <v>-1836157.1609241005</v>
      </c>
      <c r="AH46" s="146">
        <f t="shared" ca="1" si="32"/>
        <v>87473.297423529177</v>
      </c>
      <c r="AI46" s="148">
        <f t="shared" ca="1" si="33"/>
        <v>-3127477.3614776274</v>
      </c>
      <c r="AJ46" s="246">
        <f ca="1">-(AG46+AH46+AI46)</f>
        <v>4876161.2249781992</v>
      </c>
      <c r="AK46" s="187">
        <f t="shared" ca="1" si="34"/>
        <v>0</v>
      </c>
      <c r="AL46" s="240">
        <f t="shared" ca="1" si="35"/>
        <v>3.2911332725289384</v>
      </c>
      <c r="AM46" s="138" t="s">
        <v>291</v>
      </c>
      <c r="AN46" s="240">
        <f t="shared" ca="1" si="36"/>
        <v>3.52</v>
      </c>
      <c r="AO46" s="138" t="s">
        <v>292</v>
      </c>
      <c r="AP46" s="138"/>
      <c r="AQ46" s="138"/>
      <c r="AR46" s="138"/>
      <c r="AS46" s="138"/>
      <c r="AT46" s="138"/>
      <c r="AU46" s="138"/>
      <c r="AV46" s="138"/>
      <c r="AW46" s="138"/>
      <c r="AX46" s="138"/>
      <c r="AY46" s="138"/>
      <c r="AZ46" s="138"/>
      <c r="BA46" s="138"/>
      <c r="BB46" s="138"/>
      <c r="BC46" s="138"/>
      <c r="BD46" s="138"/>
      <c r="BE46" s="138"/>
      <c r="BF46" s="138"/>
      <c r="BG46" s="138"/>
      <c r="BH46" s="138"/>
      <c r="BI46" s="138"/>
      <c r="BJ46" s="138"/>
      <c r="BK46" s="138"/>
      <c r="BL46" s="138"/>
      <c r="BM46" s="138"/>
      <c r="BN46" s="138"/>
      <c r="BO46" s="138"/>
      <c r="BP46" s="138"/>
      <c r="BQ46" s="138"/>
      <c r="BR46" s="138"/>
      <c r="BS46" s="138"/>
      <c r="BT46" s="138"/>
      <c r="BU46" s="138"/>
      <c r="BV46" s="138"/>
      <c r="BW46" s="138"/>
      <c r="BX46" s="138"/>
      <c r="BY46" s="138"/>
      <c r="BZ46" s="138"/>
    </row>
    <row r="47" spans="1:78" ht="15.75" customHeight="1">
      <c r="A47" s="138"/>
      <c r="B47" s="138"/>
      <c r="C47" s="138"/>
      <c r="D47" s="138"/>
      <c r="E47" s="138"/>
      <c r="F47" s="138"/>
      <c r="G47" s="138"/>
      <c r="H47" s="138"/>
      <c r="I47" s="138"/>
      <c r="J47" s="138"/>
      <c r="K47" s="138"/>
      <c r="L47" s="138"/>
      <c r="M47" s="138"/>
      <c r="N47" s="138"/>
      <c r="O47" s="138"/>
      <c r="P47" s="138"/>
      <c r="Q47" s="138"/>
      <c r="R47" s="2078" t="s">
        <v>1936</v>
      </c>
      <c r="S47" s="2079"/>
      <c r="T47" s="2079"/>
      <c r="U47" s="2080"/>
      <c r="V47" s="138"/>
      <c r="W47" s="138"/>
      <c r="X47" s="138"/>
      <c r="Y47" s="138"/>
      <c r="Z47" s="138"/>
      <c r="AA47" s="138"/>
      <c r="AB47" s="138"/>
      <c r="AC47" s="138"/>
      <c r="AD47" s="138"/>
      <c r="AE47" s="138"/>
      <c r="AF47" s="149"/>
      <c r="AG47" s="211"/>
      <c r="AH47" s="212">
        <f ca="1">SUM(AH35:AH46)</f>
        <v>5791553.4116259571</v>
      </c>
      <c r="AI47" s="212"/>
      <c r="AJ47" s="212"/>
      <c r="AK47" s="215"/>
      <c r="AL47" s="240">
        <f t="shared" ca="1" si="35"/>
        <v>3.3042978056190542</v>
      </c>
      <c r="AM47" s="138" t="s">
        <v>306</v>
      </c>
      <c r="AN47" s="240"/>
      <c r="AO47" s="138" t="s">
        <v>292</v>
      </c>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row>
    <row r="48" spans="1:78" ht="15.75" customHeight="1">
      <c r="A48" s="138"/>
      <c r="B48" s="138"/>
      <c r="C48" s="138"/>
      <c r="D48" s="138"/>
      <c r="E48" s="138"/>
      <c r="F48" s="138"/>
      <c r="G48" s="138"/>
      <c r="H48" s="138"/>
      <c r="I48" s="138"/>
      <c r="J48" s="138"/>
      <c r="K48" s="138"/>
      <c r="L48" s="138"/>
      <c r="M48" s="138"/>
      <c r="N48" s="138"/>
      <c r="O48" s="138"/>
      <c r="P48" s="138"/>
      <c r="Q48" s="138"/>
      <c r="R48" s="2178">
        <v>80000</v>
      </c>
      <c r="S48" s="2081"/>
      <c r="T48" s="2081"/>
      <c r="U48" s="2082"/>
      <c r="V48" s="138"/>
      <c r="W48" s="138"/>
      <c r="X48" s="138"/>
      <c r="Y48" s="138"/>
      <c r="Z48" s="138"/>
      <c r="AA48" s="138"/>
      <c r="AB48" s="138"/>
      <c r="AC48" s="138"/>
      <c r="AD48" s="138"/>
      <c r="AE48" s="138"/>
      <c r="AF48" s="138"/>
      <c r="AG48" s="138"/>
      <c r="AH48" s="138"/>
      <c r="AI48" s="138"/>
      <c r="AJ48" s="138"/>
      <c r="AK48" s="217" t="s">
        <v>271</v>
      </c>
      <c r="AL48" s="138"/>
      <c r="AM48" s="138"/>
      <c r="AN48" s="138"/>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c r="BK48" s="138"/>
      <c r="BL48" s="138"/>
      <c r="BM48" s="138"/>
      <c r="BN48" s="138"/>
      <c r="BO48" s="138"/>
      <c r="BP48" s="138"/>
      <c r="BQ48" s="138"/>
      <c r="BR48" s="138"/>
      <c r="BS48" s="138"/>
      <c r="BT48" s="138"/>
      <c r="BU48" s="138"/>
      <c r="BV48" s="138"/>
      <c r="BW48" s="138"/>
      <c r="BX48" s="138"/>
      <c r="BY48" s="138"/>
      <c r="BZ48" s="138"/>
    </row>
    <row r="49" spans="1:78" ht="15.75" customHeight="1">
      <c r="A49" s="138"/>
      <c r="B49" s="138"/>
      <c r="C49" s="138"/>
      <c r="D49" s="138"/>
      <c r="E49" s="138"/>
      <c r="F49" s="138"/>
      <c r="G49" s="138"/>
      <c r="H49" s="138"/>
      <c r="I49" s="138"/>
      <c r="J49" s="138"/>
      <c r="K49" s="138"/>
      <c r="L49" s="138"/>
      <c r="M49" s="138"/>
      <c r="N49" s="138"/>
      <c r="O49" s="138"/>
      <c r="P49" s="138"/>
      <c r="Q49" s="138"/>
      <c r="R49" s="1032"/>
      <c r="S49" s="1033"/>
      <c r="T49" s="1037" t="s">
        <v>244</v>
      </c>
      <c r="U49" s="1038" t="s">
        <v>245</v>
      </c>
      <c r="V49" s="138"/>
      <c r="W49" s="138"/>
      <c r="X49" s="138"/>
      <c r="Y49" s="138"/>
      <c r="Z49" s="138"/>
      <c r="AA49" s="138"/>
      <c r="AB49" s="138"/>
      <c r="AC49" s="138"/>
      <c r="AD49" s="138"/>
      <c r="AE49" s="138"/>
      <c r="AF49" s="138"/>
      <c r="AG49" s="138" t="s">
        <v>307</v>
      </c>
      <c r="AH49" s="138"/>
      <c r="AI49" s="138"/>
      <c r="AJ49" s="138"/>
      <c r="AK49" s="138"/>
      <c r="AL49" s="138"/>
      <c r="AM49" s="138"/>
      <c r="AN49" s="138"/>
      <c r="AO49" s="138"/>
      <c r="AP49" s="138"/>
      <c r="AQ49" s="138"/>
      <c r="AR49" s="138"/>
      <c r="AS49" s="138"/>
      <c r="AT49" s="138"/>
      <c r="AU49" s="138"/>
      <c r="AV49" s="138"/>
      <c r="AW49" s="138"/>
      <c r="AX49" s="138"/>
      <c r="AY49" s="138"/>
      <c r="AZ49" s="138"/>
      <c r="BA49" s="138"/>
      <c r="BB49" s="138"/>
      <c r="BC49" s="138"/>
      <c r="BD49" s="138"/>
      <c r="BE49" s="138"/>
      <c r="BF49" s="138"/>
      <c r="BG49" s="138"/>
      <c r="BH49" s="138"/>
      <c r="BI49" s="138"/>
      <c r="BJ49" s="138"/>
      <c r="BK49" s="138"/>
      <c r="BL49" s="138"/>
      <c r="BM49" s="138"/>
      <c r="BN49" s="138"/>
      <c r="BO49" s="138"/>
      <c r="BP49" s="138"/>
      <c r="BQ49" s="138"/>
      <c r="BR49" s="138"/>
      <c r="BS49" s="138"/>
      <c r="BT49" s="138"/>
      <c r="BU49" s="138"/>
      <c r="BV49" s="138"/>
      <c r="BW49" s="138"/>
      <c r="BX49" s="138"/>
      <c r="BY49" s="138"/>
      <c r="BZ49" s="138"/>
    </row>
    <row r="50" spans="1:78" ht="15.75" customHeight="1">
      <c r="A50" s="138"/>
      <c r="B50" s="138"/>
      <c r="C50" s="138"/>
      <c r="D50" s="138"/>
      <c r="E50" s="138"/>
      <c r="F50" s="138"/>
      <c r="G50" s="138"/>
      <c r="H50" s="138"/>
      <c r="I50" s="138"/>
      <c r="J50" s="138"/>
      <c r="K50" s="138"/>
      <c r="L50" s="138"/>
      <c r="M50" s="138"/>
      <c r="N50" s="138"/>
      <c r="O50" s="138"/>
      <c r="P50" s="138"/>
      <c r="Q50" s="138"/>
      <c r="R50" s="1476" t="s">
        <v>283</v>
      </c>
      <c r="S50" s="1477"/>
      <c r="T50" s="1477">
        <f>+R48</f>
        <v>80000</v>
      </c>
      <c r="U50" s="1478"/>
      <c r="V50" s="138"/>
      <c r="W50" s="138"/>
      <c r="X50" s="138"/>
      <c r="Y50" s="138"/>
      <c r="Z50" s="138"/>
      <c r="AA50" s="138"/>
      <c r="AB50" s="138"/>
      <c r="AC50" s="138"/>
      <c r="AD50" s="138"/>
      <c r="AE50" s="138"/>
      <c r="AF50" s="138"/>
      <c r="AG50" s="138" t="s">
        <v>308</v>
      </c>
      <c r="AH50" s="138"/>
      <c r="AI50" s="138" t="s">
        <v>309</v>
      </c>
      <c r="AJ50" s="138"/>
      <c r="AK50" s="138"/>
      <c r="AL50" s="138"/>
      <c r="AM50" s="138"/>
      <c r="AN50" s="138"/>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38"/>
      <c r="BT50" s="138"/>
      <c r="BU50" s="138"/>
      <c r="BV50" s="138"/>
      <c r="BW50" s="138"/>
      <c r="BX50" s="138"/>
      <c r="BY50" s="138"/>
      <c r="BZ50" s="138"/>
    </row>
    <row r="51" spans="1:78" ht="15.75" customHeight="1">
      <c r="A51" s="138"/>
      <c r="B51" s="138"/>
      <c r="C51" s="138"/>
      <c r="D51" s="138"/>
      <c r="E51" s="138"/>
      <c r="F51" s="138"/>
      <c r="G51" s="138"/>
      <c r="H51" s="138"/>
      <c r="I51" s="138"/>
      <c r="J51" s="138"/>
      <c r="K51" s="138"/>
      <c r="L51" s="138"/>
      <c r="M51" s="138"/>
      <c r="N51" s="138"/>
      <c r="O51" s="138"/>
      <c r="P51" s="138"/>
      <c r="Q51" s="138"/>
      <c r="R51" s="1476" t="s">
        <v>1955</v>
      </c>
      <c r="S51" s="1477"/>
      <c r="T51" s="1477"/>
      <c r="U51" s="1478">
        <f>+T50</f>
        <v>80000</v>
      </c>
      <c r="V51" s="138"/>
      <c r="W51" s="138"/>
      <c r="X51" s="138"/>
      <c r="Y51" s="138"/>
      <c r="Z51" s="138"/>
      <c r="AA51" s="138"/>
      <c r="AB51" s="138"/>
      <c r="AC51" s="138"/>
      <c r="AD51" s="138"/>
      <c r="AE51" s="138"/>
      <c r="AF51" s="138"/>
      <c r="AG51" s="138" t="s">
        <v>310</v>
      </c>
      <c r="AH51" s="138"/>
      <c r="AI51" s="138" t="s">
        <v>311</v>
      </c>
      <c r="AJ51" s="138"/>
      <c r="AK51" s="138"/>
      <c r="AL51" s="138"/>
      <c r="AM51" s="138"/>
      <c r="AN51" s="138"/>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c r="BU51" s="138"/>
      <c r="BV51" s="138"/>
      <c r="BW51" s="138"/>
      <c r="BX51" s="138"/>
      <c r="BY51" s="138"/>
      <c r="BZ51" s="138"/>
    </row>
    <row r="52" spans="1:78" ht="15.75" customHeight="1" thickBot="1">
      <c r="A52" s="138"/>
      <c r="B52" s="138"/>
      <c r="C52" s="138"/>
      <c r="D52" s="138"/>
      <c r="E52" s="138"/>
      <c r="F52" s="138"/>
      <c r="G52" s="138"/>
      <c r="H52" s="138"/>
      <c r="I52" s="138"/>
      <c r="J52" s="138"/>
      <c r="K52" s="138"/>
      <c r="L52" s="138"/>
      <c r="M52" s="138"/>
      <c r="N52" s="138"/>
      <c r="O52" s="138"/>
      <c r="P52" s="138"/>
      <c r="Q52" s="138"/>
      <c r="R52" s="1034"/>
      <c r="S52" s="1035"/>
      <c r="T52" s="1035"/>
      <c r="U52" s="1036"/>
      <c r="V52" s="138"/>
      <c r="W52" s="138"/>
      <c r="X52" s="138"/>
      <c r="Y52" s="138"/>
      <c r="Z52" s="138"/>
      <c r="AA52" s="138"/>
      <c r="AB52" s="138"/>
      <c r="AC52" s="138"/>
      <c r="AD52" s="138"/>
      <c r="AE52" s="138"/>
      <c r="AF52" s="138"/>
      <c r="AG52" s="138" t="s">
        <v>312</v>
      </c>
      <c r="AH52" s="138"/>
      <c r="AI52" s="138" t="s">
        <v>313</v>
      </c>
      <c r="AJ52" s="138"/>
      <c r="AK52" s="138"/>
      <c r="AL52" s="138"/>
      <c r="AM52" s="138"/>
      <c r="AN52" s="138"/>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8"/>
      <c r="BP52" s="138"/>
      <c r="BQ52" s="138"/>
      <c r="BR52" s="138"/>
      <c r="BS52" s="138"/>
      <c r="BT52" s="138"/>
      <c r="BU52" s="138"/>
      <c r="BV52" s="138"/>
      <c r="BW52" s="138"/>
      <c r="BX52" s="138"/>
      <c r="BY52" s="138"/>
      <c r="BZ52" s="138"/>
    </row>
    <row r="53" spans="1:78" ht="15.75" customHeight="1" thickBot="1">
      <c r="A53" s="138"/>
      <c r="B53" s="138"/>
      <c r="C53" s="138"/>
      <c r="D53" s="138"/>
      <c r="E53" s="138"/>
      <c r="F53" s="138"/>
      <c r="G53" s="138"/>
      <c r="H53" s="138"/>
      <c r="I53" s="138"/>
      <c r="J53" s="138"/>
      <c r="K53" s="138"/>
      <c r="L53" s="138"/>
      <c r="M53" s="138"/>
      <c r="N53" s="138"/>
      <c r="O53" s="138"/>
      <c r="P53" s="138"/>
      <c r="Q53" s="138"/>
      <c r="V53" s="138"/>
      <c r="W53" s="138"/>
      <c r="X53" s="138"/>
      <c r="Y53" s="138"/>
      <c r="Z53" s="138"/>
      <c r="AA53" s="138"/>
      <c r="AB53" s="138"/>
      <c r="AC53" s="138"/>
      <c r="AD53" s="138"/>
      <c r="AE53" s="138"/>
      <c r="AF53" s="138"/>
      <c r="AG53" s="138" t="s">
        <v>314</v>
      </c>
      <c r="AH53" s="138"/>
      <c r="AI53" s="138" t="s">
        <v>315</v>
      </c>
      <c r="AJ53" s="138"/>
      <c r="AK53" s="138"/>
      <c r="AL53" s="138"/>
      <c r="AM53" s="138"/>
      <c r="AN53" s="138"/>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c r="BK53" s="138"/>
      <c r="BL53" s="138"/>
      <c r="BM53" s="138"/>
      <c r="BN53" s="138"/>
      <c r="BO53" s="138"/>
      <c r="BP53" s="138"/>
      <c r="BQ53" s="138"/>
      <c r="BR53" s="138"/>
      <c r="BS53" s="138"/>
      <c r="BT53" s="138"/>
      <c r="BU53" s="138"/>
      <c r="BV53" s="138"/>
      <c r="BW53" s="138"/>
      <c r="BX53" s="138"/>
      <c r="BY53" s="138"/>
      <c r="BZ53" s="138"/>
    </row>
    <row r="54" spans="1:78" ht="15.75" customHeight="1" thickBot="1">
      <c r="A54" s="138"/>
      <c r="B54" s="138"/>
      <c r="C54" s="138"/>
      <c r="D54" s="138"/>
      <c r="E54" s="138"/>
      <c r="F54" s="138"/>
      <c r="G54" s="138"/>
      <c r="H54" s="138"/>
      <c r="I54" s="138"/>
      <c r="J54" s="138"/>
      <c r="K54" s="138"/>
      <c r="L54" s="138"/>
      <c r="M54" s="138"/>
      <c r="N54" s="138"/>
      <c r="O54" s="138"/>
      <c r="P54" s="138"/>
      <c r="Q54" s="138"/>
      <c r="R54" s="2179" t="s">
        <v>1937</v>
      </c>
      <c r="S54" s="2180"/>
      <c r="T54" s="2180"/>
      <c r="U54" s="2181">
        <f>+T39-U51</f>
        <v>1577353.1980957948</v>
      </c>
      <c r="V54" s="138"/>
      <c r="W54" s="138"/>
      <c r="X54" s="138"/>
      <c r="Y54" s="138"/>
      <c r="Z54" s="138"/>
      <c r="AA54" s="138"/>
      <c r="AB54" s="138"/>
      <c r="AC54" s="138"/>
      <c r="AD54" s="138"/>
      <c r="AE54" s="138"/>
      <c r="AF54" s="138"/>
      <c r="AG54" s="138"/>
      <c r="AH54" s="138"/>
      <c r="AI54" s="138"/>
      <c r="AJ54" s="138"/>
      <c r="AK54" s="138"/>
      <c r="AL54" s="138"/>
      <c r="AM54" s="138"/>
      <c r="AN54" s="138"/>
      <c r="AO54" s="138"/>
      <c r="AP54" s="138"/>
      <c r="AQ54" s="138"/>
      <c r="AR54" s="138"/>
      <c r="AS54" s="138"/>
      <c r="AT54" s="138"/>
      <c r="AU54" s="138"/>
      <c r="AV54" s="138"/>
      <c r="AW54" s="138"/>
      <c r="AX54" s="138"/>
      <c r="AY54" s="138"/>
      <c r="AZ54" s="138"/>
      <c r="BA54" s="138"/>
      <c r="BB54" s="138"/>
      <c r="BC54" s="138"/>
      <c r="BD54" s="138"/>
      <c r="BE54" s="138"/>
      <c r="BF54" s="138"/>
      <c r="BG54" s="138"/>
      <c r="BH54" s="138"/>
      <c r="BI54" s="138"/>
      <c r="BJ54" s="138"/>
      <c r="BK54" s="138"/>
      <c r="BL54" s="138"/>
      <c r="BM54" s="138"/>
      <c r="BN54" s="138"/>
      <c r="BO54" s="138"/>
      <c r="BP54" s="138"/>
      <c r="BQ54" s="138"/>
      <c r="BR54" s="138"/>
      <c r="BS54" s="138"/>
      <c r="BT54" s="138"/>
      <c r="BU54" s="138"/>
      <c r="BV54" s="138"/>
      <c r="BW54" s="138"/>
      <c r="BX54" s="138"/>
      <c r="BY54" s="138"/>
      <c r="BZ54" s="138"/>
    </row>
    <row r="55" spans="1:78" ht="15.75" customHeight="1">
      <c r="A55" s="138"/>
      <c r="B55" s="138"/>
      <c r="C55" s="138"/>
      <c r="D55" s="138"/>
      <c r="E55" s="138"/>
      <c r="F55" s="138"/>
      <c r="G55" s="138"/>
      <c r="H55" s="138"/>
      <c r="I55" s="138"/>
      <c r="J55" s="138"/>
      <c r="K55" s="138"/>
      <c r="L55" s="138"/>
      <c r="M55" s="138"/>
      <c r="N55" s="138"/>
      <c r="O55" s="138"/>
      <c r="P55" s="138"/>
      <c r="Q55" s="138"/>
      <c r="V55" s="138"/>
      <c r="W55" s="138"/>
      <c r="X55" s="138"/>
      <c r="Y55" s="138"/>
      <c r="Z55" s="138"/>
      <c r="AA55" s="138"/>
      <c r="AB55" s="138"/>
      <c r="AC55" s="138"/>
      <c r="AD55" s="138"/>
      <c r="AE55" s="138"/>
      <c r="AF55" s="223"/>
      <c r="AG55" s="226"/>
      <c r="AH55" s="226"/>
      <c r="AI55" s="226"/>
      <c r="AJ55" s="226"/>
      <c r="AK55" s="226"/>
      <c r="AL55" s="226"/>
      <c r="AM55" s="226"/>
      <c r="AN55" s="226"/>
      <c r="AO55" s="226"/>
      <c r="AP55" s="226"/>
      <c r="AQ55" s="226"/>
      <c r="AR55" s="226"/>
      <c r="AS55" s="226"/>
      <c r="AT55" s="226"/>
      <c r="AU55" s="226"/>
      <c r="AV55" s="226"/>
      <c r="AW55" s="226"/>
      <c r="AX55" s="226"/>
      <c r="AY55" s="138"/>
      <c r="AZ55" s="138"/>
      <c r="BA55" s="138"/>
      <c r="BB55" s="138"/>
      <c r="BC55" s="138"/>
      <c r="BD55" s="138"/>
      <c r="BE55" s="138"/>
      <c r="BF55" s="138"/>
      <c r="BG55" s="138"/>
      <c r="BH55" s="138"/>
      <c r="BI55" s="138"/>
      <c r="BJ55" s="138"/>
      <c r="BK55" s="138"/>
      <c r="BL55" s="138"/>
      <c r="BM55" s="138"/>
      <c r="BN55" s="138"/>
      <c r="BO55" s="138"/>
      <c r="BP55" s="138"/>
      <c r="BQ55" s="138"/>
      <c r="BR55" s="138"/>
      <c r="BS55" s="138"/>
      <c r="BT55" s="138"/>
      <c r="BU55" s="138"/>
      <c r="BV55" s="138"/>
      <c r="BW55" s="138"/>
      <c r="BX55" s="138"/>
      <c r="BY55" s="138"/>
      <c r="BZ55" s="138"/>
    </row>
    <row r="56" spans="1:78" ht="15.75" customHeight="1">
      <c r="A56" s="138"/>
      <c r="B56" s="138"/>
      <c r="C56" s="138"/>
      <c r="D56" s="138"/>
      <c r="E56" s="138"/>
      <c r="F56" s="138"/>
      <c r="G56" s="138"/>
      <c r="H56" s="138"/>
      <c r="I56" s="138"/>
      <c r="J56" s="138"/>
      <c r="K56" s="138"/>
      <c r="L56" s="138"/>
      <c r="M56" s="138"/>
      <c r="N56" s="138"/>
      <c r="O56" s="138"/>
      <c r="P56" s="138"/>
      <c r="Q56" s="138"/>
      <c r="V56" s="138"/>
      <c r="W56" s="138"/>
      <c r="X56" s="138"/>
      <c r="Y56" s="138"/>
      <c r="Z56" s="138"/>
      <c r="AA56" s="138"/>
      <c r="AB56" s="138"/>
      <c r="AC56" s="138"/>
      <c r="AD56" s="138"/>
      <c r="AE56" s="138"/>
      <c r="AF56" s="138"/>
      <c r="AG56" s="138"/>
      <c r="AH56" s="138"/>
      <c r="AI56" s="138"/>
      <c r="AJ56" s="138"/>
      <c r="AK56" s="138"/>
      <c r="AL56" s="138"/>
      <c r="AM56" s="138"/>
      <c r="AN56" s="138"/>
      <c r="AO56" s="138"/>
      <c r="AP56" s="138"/>
      <c r="AQ56" s="138"/>
      <c r="AR56" s="138"/>
      <c r="AS56" s="138"/>
      <c r="AT56" s="138"/>
      <c r="AU56" s="138"/>
      <c r="AV56" s="138"/>
      <c r="AW56" s="138"/>
      <c r="AX56" s="138"/>
      <c r="AY56" s="138"/>
      <c r="AZ56" s="138"/>
      <c r="BA56" s="138"/>
      <c r="BB56" s="138"/>
      <c r="BC56" s="138"/>
      <c r="BD56" s="138"/>
      <c r="BE56" s="138"/>
      <c r="BF56" s="138"/>
      <c r="BG56" s="138"/>
      <c r="BH56" s="138"/>
      <c r="BI56" s="138"/>
      <c r="BJ56" s="138"/>
      <c r="BK56" s="138"/>
      <c r="BL56" s="138"/>
      <c r="BM56" s="138"/>
      <c r="BN56" s="138"/>
      <c r="BO56" s="138"/>
      <c r="BP56" s="138"/>
      <c r="BQ56" s="138"/>
      <c r="BR56" s="138"/>
      <c r="BS56" s="138"/>
      <c r="BT56" s="138"/>
      <c r="BU56" s="138"/>
      <c r="BV56" s="138"/>
      <c r="BW56" s="138"/>
      <c r="BX56" s="138"/>
      <c r="BY56" s="138"/>
      <c r="BZ56" s="138"/>
    </row>
    <row r="57" spans="1:78" ht="15.75" customHeight="1">
      <c r="A57" s="138"/>
      <c r="B57" s="138"/>
      <c r="C57" s="138"/>
      <c r="D57" s="138"/>
      <c r="E57" s="138"/>
      <c r="F57" s="138"/>
      <c r="G57" s="138"/>
      <c r="H57" s="138"/>
      <c r="I57" s="138"/>
      <c r="J57" s="138"/>
      <c r="K57" s="138"/>
      <c r="L57" s="138"/>
      <c r="M57" s="138"/>
      <c r="N57" s="138"/>
      <c r="O57" s="138"/>
      <c r="P57" s="138"/>
      <c r="Q57" s="138"/>
      <c r="V57" s="138"/>
      <c r="W57" s="138"/>
      <c r="X57" s="138"/>
      <c r="Y57" s="138"/>
      <c r="Z57" s="138"/>
      <c r="AA57" s="138"/>
      <c r="AB57" s="138"/>
      <c r="AC57" s="138"/>
      <c r="AD57" s="138"/>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c r="BA57" s="138"/>
      <c r="BB57" s="138"/>
      <c r="BC57" s="138"/>
      <c r="BD57" s="138"/>
      <c r="BE57" s="138"/>
      <c r="BF57" s="138"/>
      <c r="BG57" s="138"/>
      <c r="BH57" s="138"/>
      <c r="BI57" s="138"/>
      <c r="BJ57" s="138"/>
      <c r="BK57" s="138"/>
      <c r="BL57" s="138"/>
      <c r="BM57" s="138"/>
      <c r="BN57" s="138"/>
      <c r="BO57" s="138"/>
      <c r="BP57" s="138"/>
      <c r="BQ57" s="138"/>
      <c r="BR57" s="138"/>
      <c r="BS57" s="138"/>
      <c r="BT57" s="138"/>
      <c r="BU57" s="138"/>
      <c r="BV57" s="138"/>
      <c r="BW57" s="138"/>
      <c r="BX57" s="138"/>
      <c r="BY57" s="138"/>
      <c r="BZ57" s="138"/>
    </row>
    <row r="58" spans="1:78" ht="15.75" customHeight="1">
      <c r="A58" s="138"/>
      <c r="B58" s="138"/>
      <c r="C58" s="138"/>
      <c r="D58" s="138"/>
      <c r="E58" s="138"/>
      <c r="F58" s="138"/>
      <c r="G58" s="138"/>
      <c r="H58" s="138"/>
      <c r="I58" s="138"/>
      <c r="J58" s="138"/>
      <c r="K58" s="138"/>
      <c r="L58" s="138"/>
      <c r="M58" s="138"/>
      <c r="N58" s="138"/>
      <c r="O58" s="138"/>
      <c r="P58" s="138"/>
      <c r="Q58" s="138"/>
      <c r="V58" s="138"/>
      <c r="W58" s="138"/>
      <c r="X58" s="138"/>
      <c r="Y58" s="138"/>
      <c r="Z58" s="138"/>
      <c r="AA58" s="138"/>
      <c r="AB58" s="138"/>
      <c r="AC58" s="138"/>
      <c r="AD58" s="138"/>
      <c r="AE58" s="138"/>
      <c r="AF58" s="138"/>
      <c r="AG58" s="138"/>
      <c r="AH58" s="138"/>
      <c r="AI58" s="138"/>
      <c r="AJ58" s="138"/>
      <c r="AK58" s="138"/>
      <c r="AL58" s="138"/>
      <c r="AM58" s="138"/>
      <c r="AN58" s="138"/>
      <c r="AO58" s="138"/>
      <c r="AP58" s="138"/>
      <c r="AQ58" s="138"/>
      <c r="AR58" s="138"/>
      <c r="AS58" s="138"/>
      <c r="AT58" s="138"/>
      <c r="AU58" s="138"/>
      <c r="AV58" s="138"/>
      <c r="AW58" s="138"/>
      <c r="AX58" s="138"/>
      <c r="AY58" s="138"/>
      <c r="AZ58" s="138"/>
      <c r="BA58" s="138"/>
      <c r="BB58" s="138"/>
      <c r="BC58" s="138"/>
      <c r="BD58" s="138"/>
      <c r="BE58" s="138"/>
      <c r="BF58" s="138"/>
      <c r="BG58" s="138"/>
      <c r="BH58" s="138"/>
      <c r="BI58" s="138"/>
      <c r="BJ58" s="138"/>
      <c r="BK58" s="138"/>
      <c r="BL58" s="138"/>
      <c r="BM58" s="138"/>
      <c r="BN58" s="138"/>
      <c r="BO58" s="138"/>
      <c r="BP58" s="138"/>
      <c r="BQ58" s="138"/>
      <c r="BR58" s="138"/>
      <c r="BS58" s="138"/>
      <c r="BT58" s="138"/>
      <c r="BU58" s="138"/>
      <c r="BV58" s="138"/>
      <c r="BW58" s="138"/>
      <c r="BX58" s="138"/>
      <c r="BY58" s="138"/>
      <c r="BZ58" s="138"/>
    </row>
    <row r="59" spans="1:78" ht="15.75" customHeight="1">
      <c r="A59" s="138"/>
      <c r="B59" s="138"/>
      <c r="C59" s="138"/>
      <c r="D59" s="138"/>
      <c r="E59" s="138"/>
      <c r="F59" s="138"/>
      <c r="G59" s="138"/>
      <c r="H59" s="138"/>
      <c r="I59" s="138"/>
      <c r="J59" s="138"/>
      <c r="K59" s="138"/>
      <c r="L59" s="138"/>
      <c r="M59" s="138"/>
      <c r="N59" s="138"/>
      <c r="O59" s="138"/>
      <c r="P59" s="138"/>
      <c r="Q59" s="138"/>
      <c r="V59" s="138"/>
      <c r="W59" s="138"/>
      <c r="X59" s="138"/>
      <c r="Y59" s="138"/>
      <c r="Z59" s="138"/>
      <c r="AA59" s="138"/>
      <c r="AB59" s="138"/>
      <c r="AC59" s="138"/>
      <c r="AD59" s="138"/>
      <c r="AE59" s="138"/>
      <c r="AF59" s="138"/>
      <c r="AG59" s="138"/>
      <c r="AH59" s="138"/>
      <c r="AI59" s="138"/>
      <c r="AJ59" s="138"/>
      <c r="AK59" s="138"/>
      <c r="AL59" s="138"/>
      <c r="AM59" s="138"/>
      <c r="AN59" s="138"/>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c r="BK59" s="138"/>
      <c r="BL59" s="138"/>
      <c r="BM59" s="138"/>
      <c r="BN59" s="138"/>
      <c r="BO59" s="138"/>
      <c r="BP59" s="138"/>
      <c r="BQ59" s="138"/>
      <c r="BR59" s="138"/>
      <c r="BS59" s="138"/>
      <c r="BT59" s="138"/>
      <c r="BU59" s="138"/>
      <c r="BV59" s="138"/>
      <c r="BW59" s="138"/>
      <c r="BX59" s="138"/>
      <c r="BY59" s="138"/>
      <c r="BZ59" s="138"/>
    </row>
    <row r="60" spans="1:78" ht="15.75" customHeight="1">
      <c r="A60" s="138"/>
      <c r="B60" s="138"/>
      <c r="C60" s="138"/>
      <c r="D60" s="138"/>
      <c r="E60" s="138"/>
      <c r="F60" s="138"/>
      <c r="G60" s="138"/>
      <c r="H60" s="138"/>
      <c r="I60" s="138"/>
      <c r="J60" s="138"/>
      <c r="K60" s="138"/>
      <c r="L60" s="138"/>
      <c r="M60" s="138"/>
      <c r="N60" s="138"/>
      <c r="O60" s="138"/>
      <c r="P60" s="138"/>
      <c r="Q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c r="BK60" s="138"/>
      <c r="BL60" s="138"/>
      <c r="BM60" s="138"/>
      <c r="BN60" s="138"/>
      <c r="BO60" s="138"/>
      <c r="BP60" s="138"/>
      <c r="BQ60" s="138"/>
      <c r="BR60" s="138"/>
      <c r="BS60" s="138"/>
      <c r="BT60" s="138"/>
      <c r="BU60" s="138"/>
      <c r="BV60" s="138"/>
      <c r="BW60" s="138"/>
      <c r="BX60" s="138"/>
      <c r="BY60" s="138"/>
      <c r="BZ60" s="138"/>
    </row>
    <row r="61" spans="1:78" ht="15.75" customHeight="1">
      <c r="A61" s="138"/>
      <c r="B61" s="138"/>
      <c r="C61" s="138"/>
      <c r="D61" s="138"/>
      <c r="E61" s="138"/>
      <c r="F61" s="138"/>
      <c r="G61" s="138"/>
      <c r="H61" s="138"/>
      <c r="I61" s="138"/>
      <c r="J61" s="138"/>
      <c r="K61" s="138"/>
      <c r="L61" s="138"/>
      <c r="M61" s="138"/>
      <c r="N61" s="138"/>
      <c r="O61" s="138"/>
      <c r="P61" s="138"/>
      <c r="Q61" s="138"/>
      <c r="V61" s="138"/>
      <c r="W61" s="138"/>
      <c r="X61" s="138"/>
      <c r="Y61" s="138"/>
      <c r="Z61" s="138"/>
      <c r="AA61" s="138"/>
      <c r="AB61" s="138"/>
      <c r="AC61" s="138"/>
      <c r="AD61" s="138"/>
      <c r="AE61" s="138"/>
      <c r="AF61" s="138"/>
      <c r="AG61" s="138"/>
      <c r="AH61" s="138"/>
      <c r="AI61" s="138"/>
      <c r="AJ61" s="138"/>
      <c r="AK61" s="138"/>
      <c r="AL61" s="138"/>
      <c r="AM61" s="138"/>
      <c r="AN61" s="138"/>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38"/>
      <c r="BT61" s="138"/>
      <c r="BU61" s="138"/>
      <c r="BV61" s="138"/>
      <c r="BW61" s="138"/>
      <c r="BX61" s="138"/>
      <c r="BY61" s="138"/>
      <c r="BZ61" s="138"/>
    </row>
    <row r="62" spans="1:78" ht="15.75" customHeight="1">
      <c r="A62" s="138"/>
      <c r="B62" s="138"/>
      <c r="C62" s="138"/>
      <c r="D62" s="138"/>
      <c r="E62" s="138"/>
      <c r="F62" s="138"/>
      <c r="G62" s="138"/>
      <c r="H62" s="138"/>
      <c r="I62" s="138"/>
      <c r="J62" s="138"/>
      <c r="K62" s="138"/>
      <c r="L62" s="138"/>
      <c r="M62" s="138"/>
      <c r="N62" s="138"/>
      <c r="O62" s="138"/>
      <c r="P62" s="138"/>
      <c r="Q62" s="138"/>
      <c r="V62" s="138"/>
      <c r="W62" s="138"/>
      <c r="X62" s="138"/>
      <c r="Y62" s="138"/>
      <c r="Z62" s="138"/>
      <c r="AA62" s="138"/>
      <c r="AB62" s="138"/>
      <c r="AC62" s="138"/>
      <c r="AD62" s="138"/>
      <c r="AE62" s="138"/>
      <c r="AF62" s="138"/>
      <c r="AG62" s="138"/>
      <c r="AH62" s="138"/>
      <c r="AI62" s="138"/>
      <c r="AJ62" s="138"/>
      <c r="AK62" s="138"/>
      <c r="AL62" s="138"/>
      <c r="AM62" s="138"/>
      <c r="AN62" s="138"/>
      <c r="AO62" s="138"/>
      <c r="AP62" s="138"/>
      <c r="AQ62" s="138"/>
      <c r="AR62" s="138"/>
      <c r="AS62" s="138"/>
      <c r="AT62" s="138"/>
      <c r="AU62" s="138"/>
      <c r="AV62" s="138"/>
      <c r="AW62" s="138"/>
      <c r="AX62" s="138"/>
      <c r="AY62" s="138"/>
      <c r="AZ62" s="138"/>
      <c r="BA62" s="138"/>
      <c r="BB62" s="138"/>
      <c r="BC62" s="138"/>
      <c r="BD62" s="138"/>
      <c r="BE62" s="138"/>
      <c r="BF62" s="138"/>
      <c r="BG62" s="138"/>
      <c r="BH62" s="138"/>
      <c r="BI62" s="138"/>
      <c r="BJ62" s="138"/>
      <c r="BK62" s="138"/>
      <c r="BL62" s="138"/>
      <c r="BM62" s="138"/>
      <c r="BN62" s="138"/>
      <c r="BO62" s="138"/>
      <c r="BP62" s="138"/>
      <c r="BQ62" s="138"/>
      <c r="BR62" s="138"/>
      <c r="BS62" s="138"/>
      <c r="BT62" s="138"/>
      <c r="BU62" s="138"/>
      <c r="BV62" s="138"/>
      <c r="BW62" s="138"/>
      <c r="BX62" s="138"/>
      <c r="BY62" s="138"/>
      <c r="BZ62" s="138"/>
    </row>
    <row r="63" spans="1:78" ht="15.75" customHeight="1">
      <c r="A63" s="138"/>
      <c r="B63" s="138"/>
      <c r="C63" s="138"/>
      <c r="D63" s="138"/>
      <c r="E63" s="138"/>
      <c r="F63" s="138"/>
      <c r="G63" s="138"/>
      <c r="H63" s="138"/>
      <c r="I63" s="138"/>
      <c r="J63" s="138"/>
      <c r="K63" s="138"/>
      <c r="L63" s="138"/>
      <c r="M63" s="138"/>
      <c r="N63" s="138"/>
      <c r="O63" s="138"/>
      <c r="P63" s="138"/>
      <c r="Q63" s="138"/>
      <c r="V63" s="138"/>
      <c r="W63" s="138"/>
      <c r="X63" s="138"/>
      <c r="Y63" s="138"/>
      <c r="Z63" s="138"/>
      <c r="AA63" s="138"/>
      <c r="AB63" s="138"/>
      <c r="AC63" s="138"/>
      <c r="AD63" s="138"/>
      <c r="AE63" s="138"/>
      <c r="AF63" s="138"/>
      <c r="AG63" s="138"/>
      <c r="AH63" s="138"/>
      <c r="AI63" s="138"/>
      <c r="AJ63" s="138"/>
      <c r="AK63" s="138"/>
      <c r="AL63" s="138"/>
      <c r="AM63" s="138"/>
      <c r="AN63" s="138"/>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8"/>
      <c r="BP63" s="138"/>
      <c r="BQ63" s="138"/>
      <c r="BR63" s="138"/>
      <c r="BS63" s="138"/>
      <c r="BT63" s="138"/>
      <c r="BU63" s="138"/>
      <c r="BV63" s="138"/>
      <c r="BW63" s="138"/>
      <c r="BX63" s="138"/>
      <c r="BY63" s="138"/>
      <c r="BZ63" s="138"/>
    </row>
    <row r="64" spans="1:78" ht="15.75" customHeight="1">
      <c r="A64" s="138"/>
      <c r="B64" s="138"/>
      <c r="C64" s="138"/>
      <c r="D64" s="138"/>
      <c r="E64" s="138"/>
      <c r="F64" s="138"/>
      <c r="G64" s="138"/>
      <c r="H64" s="138"/>
      <c r="I64" s="138"/>
      <c r="J64" s="138"/>
      <c r="K64" s="138"/>
      <c r="L64" s="138"/>
      <c r="M64" s="138"/>
      <c r="N64" s="138"/>
      <c r="O64" s="138"/>
      <c r="P64" s="138"/>
      <c r="Q64" s="138"/>
      <c r="V64" s="138"/>
      <c r="W64" s="138"/>
      <c r="X64" s="138"/>
      <c r="Y64" s="138"/>
      <c r="Z64" s="138"/>
      <c r="AA64" s="138"/>
      <c r="AB64" s="138"/>
      <c r="AC64" s="138"/>
      <c r="AD64" s="138"/>
      <c r="AE64" s="138"/>
      <c r="AF64" s="138"/>
      <c r="AG64" s="138"/>
      <c r="AH64" s="138"/>
      <c r="AI64" s="138"/>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c r="BF64" s="138"/>
      <c r="BG64" s="138"/>
      <c r="BH64" s="138"/>
      <c r="BI64" s="138"/>
      <c r="BJ64" s="138"/>
      <c r="BK64" s="138"/>
      <c r="BL64" s="138"/>
      <c r="BM64" s="138"/>
      <c r="BN64" s="138"/>
      <c r="BO64" s="138"/>
      <c r="BP64" s="138"/>
      <c r="BQ64" s="138"/>
      <c r="BR64" s="138"/>
      <c r="BS64" s="138"/>
      <c r="BT64" s="138"/>
      <c r="BU64" s="138"/>
      <c r="BV64" s="138"/>
      <c r="BW64" s="138"/>
      <c r="BX64" s="138"/>
      <c r="BY64" s="138"/>
      <c r="BZ64" s="138"/>
    </row>
    <row r="65" spans="1:78" ht="15.75" customHeight="1">
      <c r="A65" s="138"/>
      <c r="B65" s="138"/>
      <c r="C65" s="138"/>
      <c r="D65" s="138"/>
      <c r="E65" s="138"/>
      <c r="F65" s="138"/>
      <c r="G65" s="138"/>
      <c r="H65" s="138"/>
      <c r="I65" s="138"/>
      <c r="J65" s="138"/>
      <c r="K65" s="138"/>
      <c r="L65" s="138"/>
      <c r="M65" s="138"/>
      <c r="N65" s="138"/>
      <c r="O65" s="138"/>
      <c r="P65" s="138"/>
      <c r="Q65" s="138"/>
      <c r="V65" s="138"/>
      <c r="W65" s="138"/>
      <c r="X65" s="138"/>
      <c r="Y65" s="138"/>
      <c r="Z65" s="138"/>
      <c r="AA65" s="138"/>
      <c r="AB65" s="138"/>
      <c r="AC65" s="138"/>
      <c r="AD65" s="138"/>
      <c r="AE65" s="138"/>
      <c r="AF65" s="138"/>
      <c r="AG65" s="138"/>
      <c r="AH65" s="138"/>
      <c r="AI65" s="138"/>
      <c r="AJ65" s="138"/>
      <c r="AK65" s="138"/>
      <c r="AL65" s="138"/>
      <c r="AM65" s="138"/>
      <c r="AN65" s="138"/>
      <c r="AO65" s="138"/>
      <c r="AP65" s="138"/>
      <c r="AQ65" s="138"/>
      <c r="AR65" s="138"/>
      <c r="AS65" s="138"/>
      <c r="AT65" s="138"/>
      <c r="AU65" s="138"/>
      <c r="AV65" s="138"/>
      <c r="AW65" s="138"/>
      <c r="AX65" s="138"/>
      <c r="AY65" s="138"/>
      <c r="AZ65" s="138"/>
      <c r="BA65" s="138"/>
      <c r="BB65" s="138"/>
      <c r="BC65" s="138"/>
      <c r="BD65" s="138"/>
      <c r="BE65" s="138"/>
      <c r="BF65" s="138"/>
      <c r="BG65" s="138"/>
      <c r="BH65" s="138"/>
      <c r="BI65" s="138"/>
      <c r="BJ65" s="138"/>
      <c r="BK65" s="138"/>
      <c r="BL65" s="138"/>
      <c r="BM65" s="138"/>
      <c r="BN65" s="138"/>
      <c r="BO65" s="138"/>
      <c r="BP65" s="138"/>
      <c r="BQ65" s="138"/>
      <c r="BR65" s="138"/>
      <c r="BS65" s="138"/>
      <c r="BT65" s="138"/>
      <c r="BU65" s="138"/>
      <c r="BV65" s="138"/>
      <c r="BW65" s="138"/>
      <c r="BX65" s="138"/>
      <c r="BY65" s="138"/>
      <c r="BZ65" s="138"/>
    </row>
    <row r="66" spans="1:78" ht="15.75" customHeight="1">
      <c r="A66" s="138"/>
      <c r="B66" s="138"/>
      <c r="C66" s="138"/>
      <c r="D66" s="138"/>
      <c r="E66" s="138"/>
      <c r="F66" s="138"/>
      <c r="G66" s="138"/>
      <c r="H66" s="138"/>
      <c r="I66" s="138"/>
      <c r="J66" s="138"/>
      <c r="K66" s="138"/>
      <c r="L66" s="138"/>
      <c r="M66" s="138"/>
      <c r="N66" s="138"/>
      <c r="O66" s="138"/>
      <c r="P66" s="138"/>
      <c r="Q66" s="138"/>
      <c r="V66" s="138"/>
      <c r="W66" s="138"/>
      <c r="X66" s="138"/>
      <c r="Y66" s="138"/>
      <c r="Z66" s="138"/>
      <c r="AA66" s="138"/>
      <c r="AB66" s="138"/>
      <c r="AC66" s="138"/>
      <c r="AD66" s="138"/>
      <c r="AE66" s="138"/>
      <c r="AF66" s="138"/>
      <c r="AG66" s="138"/>
      <c r="AH66" s="138"/>
      <c r="AI66" s="138"/>
      <c r="AJ66" s="138"/>
      <c r="AK66" s="138"/>
      <c r="AL66" s="138"/>
      <c r="AM66" s="138"/>
      <c r="AN66" s="138"/>
      <c r="AO66" s="138"/>
      <c r="AP66" s="138"/>
      <c r="AQ66" s="138"/>
      <c r="AR66" s="138"/>
      <c r="AS66" s="138"/>
      <c r="AT66" s="138"/>
      <c r="AU66" s="138"/>
      <c r="AV66" s="138"/>
      <c r="AW66" s="138"/>
      <c r="AX66" s="138"/>
      <c r="AY66" s="138"/>
      <c r="AZ66" s="138"/>
      <c r="BA66" s="138"/>
      <c r="BB66" s="138"/>
      <c r="BC66" s="138"/>
      <c r="BD66" s="138"/>
      <c r="BE66" s="138"/>
      <c r="BF66" s="138"/>
      <c r="BG66" s="138"/>
      <c r="BH66" s="138"/>
      <c r="BI66" s="138"/>
      <c r="BJ66" s="138"/>
      <c r="BK66" s="138"/>
      <c r="BL66" s="138"/>
      <c r="BM66" s="138"/>
      <c r="BN66" s="138"/>
      <c r="BO66" s="138"/>
      <c r="BP66" s="138"/>
      <c r="BQ66" s="138"/>
      <c r="BR66" s="138"/>
      <c r="BS66" s="138"/>
      <c r="BT66" s="138"/>
      <c r="BU66" s="138"/>
      <c r="BV66" s="138"/>
      <c r="BW66" s="138"/>
      <c r="BX66" s="138"/>
      <c r="BY66" s="138"/>
      <c r="BZ66" s="138"/>
    </row>
    <row r="67" spans="1:78" ht="15.75" customHeight="1">
      <c r="A67" s="138"/>
      <c r="B67" s="138"/>
      <c r="C67" s="138"/>
      <c r="D67" s="138"/>
      <c r="E67" s="138"/>
      <c r="F67" s="138"/>
      <c r="G67" s="138"/>
      <c r="H67" s="138"/>
      <c r="I67" s="138"/>
      <c r="J67" s="138"/>
      <c r="K67" s="138"/>
      <c r="L67" s="138"/>
      <c r="M67" s="138"/>
      <c r="N67" s="138"/>
      <c r="O67" s="138"/>
      <c r="P67" s="138"/>
      <c r="Q67" s="138"/>
      <c r="V67" s="138"/>
      <c r="W67" s="138"/>
      <c r="X67" s="138"/>
      <c r="Y67" s="138"/>
      <c r="Z67" s="138"/>
      <c r="AA67" s="138"/>
      <c r="AB67" s="138"/>
      <c r="AC67" s="138"/>
      <c r="AD67" s="138"/>
      <c r="AE67" s="138"/>
      <c r="AF67" s="138"/>
      <c r="AG67" s="138"/>
      <c r="AH67" s="138"/>
      <c r="AI67" s="138"/>
      <c r="AJ67" s="138"/>
      <c r="AK67" s="138"/>
      <c r="AL67" s="138"/>
      <c r="AM67" s="138"/>
      <c r="AN67" s="138"/>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c r="BK67" s="138"/>
      <c r="BL67" s="138"/>
      <c r="BM67" s="138"/>
      <c r="BN67" s="138"/>
      <c r="BO67" s="138"/>
      <c r="BP67" s="138"/>
      <c r="BQ67" s="138"/>
      <c r="BR67" s="138"/>
      <c r="BS67" s="138"/>
      <c r="BT67" s="138"/>
      <c r="BU67" s="138"/>
      <c r="BV67" s="138"/>
      <c r="BW67" s="138"/>
      <c r="BX67" s="138"/>
      <c r="BY67" s="138"/>
      <c r="BZ67" s="138"/>
    </row>
    <row r="68" spans="1:78" ht="15.75" customHeight="1">
      <c r="A68" s="138"/>
      <c r="B68" s="138"/>
      <c r="C68" s="138"/>
      <c r="D68" s="138"/>
      <c r="E68" s="138"/>
      <c r="F68" s="138"/>
      <c r="G68" s="138"/>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38"/>
      <c r="AN68" s="138"/>
      <c r="AO68" s="138"/>
      <c r="AP68" s="138"/>
      <c r="AQ68" s="138"/>
      <c r="AR68" s="138"/>
      <c r="AS68" s="138"/>
      <c r="AT68" s="138"/>
      <c r="AU68" s="138"/>
      <c r="AV68" s="138"/>
      <c r="AW68" s="138"/>
      <c r="AX68" s="138"/>
      <c r="AY68" s="138"/>
      <c r="AZ68" s="138"/>
      <c r="BA68" s="138"/>
      <c r="BB68" s="138"/>
      <c r="BC68" s="138"/>
      <c r="BD68" s="138"/>
      <c r="BE68" s="138"/>
      <c r="BF68" s="138"/>
      <c r="BG68" s="138"/>
      <c r="BH68" s="138"/>
      <c r="BI68" s="138"/>
      <c r="BJ68" s="138"/>
      <c r="BK68" s="138"/>
      <c r="BL68" s="138"/>
      <c r="BM68" s="138"/>
      <c r="BN68" s="138"/>
      <c r="BO68" s="138"/>
      <c r="BP68" s="138"/>
      <c r="BQ68" s="138"/>
      <c r="BR68" s="138"/>
      <c r="BS68" s="138"/>
      <c r="BT68" s="138"/>
      <c r="BU68" s="138"/>
      <c r="BV68" s="138"/>
      <c r="BW68" s="138"/>
      <c r="BX68" s="138"/>
      <c r="BY68" s="138"/>
      <c r="BZ68" s="138"/>
    </row>
    <row r="69" spans="1:78" ht="15.75" customHeight="1">
      <c r="A69" s="138"/>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c r="Z69" s="138"/>
      <c r="AA69" s="138"/>
      <c r="AB69" s="138"/>
      <c r="AC69" s="138"/>
      <c r="AD69" s="138"/>
      <c r="AE69" s="138"/>
      <c r="AF69" s="138"/>
      <c r="AG69" s="138"/>
      <c r="AH69" s="138"/>
      <c r="AI69" s="138"/>
      <c r="AJ69" s="138"/>
      <c r="AK69" s="138"/>
      <c r="AL69" s="138"/>
      <c r="AM69" s="138"/>
      <c r="AN69" s="138"/>
      <c r="AO69" s="138"/>
      <c r="AP69" s="138"/>
      <c r="AQ69" s="138"/>
      <c r="AR69" s="138"/>
      <c r="AS69" s="138"/>
      <c r="AT69" s="138"/>
      <c r="AU69" s="138"/>
      <c r="AV69" s="138"/>
      <c r="AW69" s="138"/>
      <c r="AX69" s="138"/>
      <c r="AY69" s="138"/>
      <c r="AZ69" s="138"/>
      <c r="BA69" s="138"/>
      <c r="BB69" s="138"/>
      <c r="BC69" s="138"/>
      <c r="BD69" s="138"/>
      <c r="BE69" s="138"/>
      <c r="BF69" s="138"/>
      <c r="BG69" s="138"/>
      <c r="BH69" s="138"/>
      <c r="BI69" s="138"/>
      <c r="BJ69" s="138"/>
      <c r="BK69" s="138"/>
      <c r="BL69" s="138"/>
      <c r="BM69" s="138"/>
      <c r="BN69" s="138"/>
      <c r="BO69" s="138"/>
      <c r="BP69" s="138"/>
      <c r="BQ69" s="138"/>
      <c r="BR69" s="138"/>
      <c r="BS69" s="138"/>
      <c r="BT69" s="138"/>
      <c r="BU69" s="138"/>
      <c r="BV69" s="138"/>
      <c r="BW69" s="138"/>
      <c r="BX69" s="138"/>
      <c r="BY69" s="138"/>
      <c r="BZ69" s="138"/>
    </row>
    <row r="70" spans="1:78" ht="15.75" customHeight="1">
      <c r="A70" s="138"/>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138"/>
      <c r="AB70" s="138"/>
      <c r="AC70" s="138"/>
      <c r="AD70" s="138"/>
      <c r="AE70" s="138"/>
      <c r="AF70" s="138"/>
      <c r="AG70" s="138"/>
      <c r="AH70" s="138"/>
      <c r="AI70" s="138"/>
      <c r="AJ70" s="138"/>
      <c r="AK70" s="138"/>
      <c r="AL70" s="138"/>
      <c r="AM70" s="138"/>
      <c r="AN70" s="138"/>
      <c r="AO70" s="138"/>
      <c r="AP70" s="138"/>
      <c r="AQ70" s="138"/>
      <c r="AR70" s="138"/>
      <c r="AS70" s="138"/>
      <c r="AT70" s="138"/>
      <c r="AU70" s="138"/>
      <c r="AV70" s="138"/>
      <c r="AW70" s="138"/>
      <c r="AX70" s="138"/>
      <c r="AY70" s="138"/>
      <c r="AZ70" s="138"/>
      <c r="BA70" s="138"/>
      <c r="BB70" s="138"/>
      <c r="BC70" s="138"/>
      <c r="BD70" s="138"/>
      <c r="BE70" s="138"/>
      <c r="BF70" s="138"/>
      <c r="BG70" s="138"/>
      <c r="BH70" s="138"/>
      <c r="BI70" s="138"/>
      <c r="BJ70" s="138"/>
      <c r="BK70" s="138"/>
      <c r="BL70" s="138"/>
      <c r="BM70" s="138"/>
      <c r="BN70" s="138"/>
      <c r="BO70" s="138"/>
      <c r="BP70" s="138"/>
      <c r="BQ70" s="138"/>
      <c r="BR70" s="138"/>
      <c r="BS70" s="138"/>
      <c r="BT70" s="138"/>
      <c r="BU70" s="138"/>
      <c r="BV70" s="138"/>
      <c r="BW70" s="138"/>
      <c r="BX70" s="138"/>
      <c r="BY70" s="138"/>
      <c r="BZ70" s="138"/>
    </row>
    <row r="71" spans="1:78" ht="15.75" customHeight="1">
      <c r="A71" s="138"/>
      <c r="B71" s="138"/>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138"/>
      <c r="AB71" s="138"/>
      <c r="AC71" s="138"/>
      <c r="AD71" s="138"/>
      <c r="AE71" s="138"/>
      <c r="AF71" s="138"/>
      <c r="AG71" s="138"/>
      <c r="AH71" s="138"/>
      <c r="AI71" s="138"/>
      <c r="AJ71" s="138"/>
      <c r="AK71" s="138"/>
      <c r="AL71" s="138"/>
      <c r="AM71" s="138"/>
      <c r="AN71" s="138"/>
      <c r="AO71" s="138"/>
      <c r="AP71" s="138"/>
      <c r="AQ71" s="138"/>
      <c r="AR71" s="138"/>
      <c r="AS71" s="138"/>
      <c r="AT71" s="138"/>
      <c r="AU71" s="138"/>
      <c r="AV71" s="138"/>
      <c r="AW71" s="138"/>
      <c r="AX71" s="138"/>
      <c r="AY71" s="138"/>
      <c r="AZ71" s="138"/>
      <c r="BA71" s="138"/>
      <c r="BB71" s="138"/>
      <c r="BC71" s="138"/>
      <c r="BD71" s="138"/>
      <c r="BE71" s="138"/>
      <c r="BF71" s="138"/>
      <c r="BG71" s="138"/>
      <c r="BH71" s="138"/>
      <c r="BI71" s="138"/>
      <c r="BJ71" s="138"/>
      <c r="BK71" s="138"/>
      <c r="BL71" s="138"/>
      <c r="BM71" s="138"/>
      <c r="BN71" s="138"/>
      <c r="BO71" s="138"/>
      <c r="BP71" s="138"/>
      <c r="BQ71" s="138"/>
      <c r="BR71" s="138"/>
      <c r="BS71" s="138"/>
      <c r="BT71" s="138"/>
      <c r="BU71" s="138"/>
      <c r="BV71" s="138"/>
      <c r="BW71" s="138"/>
      <c r="BX71" s="138"/>
      <c r="BY71" s="138"/>
      <c r="BZ71" s="138"/>
    </row>
    <row r="72" spans="1:78" ht="15.75" customHeight="1">
      <c r="A72" s="138"/>
      <c r="B72" s="138"/>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138"/>
      <c r="AB72" s="138"/>
      <c r="AC72" s="138"/>
      <c r="AD72" s="138"/>
      <c r="AE72" s="138"/>
      <c r="AF72" s="138"/>
      <c r="AG72" s="138"/>
      <c r="AH72" s="138"/>
      <c r="AI72" s="138"/>
      <c r="AJ72" s="138"/>
      <c r="AK72" s="138"/>
      <c r="AL72" s="138"/>
      <c r="AM72" s="138"/>
      <c r="AN72" s="138"/>
      <c r="AO72" s="138"/>
      <c r="AP72" s="138"/>
      <c r="AQ72" s="138"/>
      <c r="AR72" s="138"/>
      <c r="AS72" s="138"/>
      <c r="AT72" s="138"/>
      <c r="AU72" s="138"/>
      <c r="AV72" s="138"/>
      <c r="AW72" s="138"/>
      <c r="AX72" s="138"/>
      <c r="AY72" s="138"/>
      <c r="AZ72" s="138"/>
      <c r="BA72" s="138"/>
      <c r="BB72" s="138"/>
      <c r="BC72" s="138"/>
      <c r="BD72" s="138"/>
      <c r="BE72" s="138"/>
      <c r="BF72" s="138"/>
      <c r="BG72" s="138"/>
      <c r="BH72" s="138"/>
      <c r="BI72" s="138"/>
      <c r="BJ72" s="138"/>
      <c r="BK72" s="138"/>
      <c r="BL72" s="138"/>
      <c r="BM72" s="138"/>
      <c r="BN72" s="138"/>
      <c r="BO72" s="138"/>
      <c r="BP72" s="138"/>
      <c r="BQ72" s="138"/>
      <c r="BR72" s="138"/>
      <c r="BS72" s="138"/>
      <c r="BT72" s="138"/>
      <c r="BU72" s="138"/>
      <c r="BV72" s="138"/>
      <c r="BW72" s="138"/>
      <c r="BX72" s="138"/>
      <c r="BY72" s="138"/>
      <c r="BZ72" s="138"/>
    </row>
    <row r="73" spans="1:78" ht="15.75" customHeight="1">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138"/>
      <c r="AB73" s="138"/>
      <c r="AC73" s="138"/>
      <c r="AD73" s="138"/>
      <c r="AE73" s="138"/>
      <c r="AF73" s="138"/>
      <c r="AG73" s="138"/>
      <c r="AH73" s="138"/>
      <c r="AI73" s="138"/>
      <c r="AJ73" s="138"/>
      <c r="AK73" s="138"/>
      <c r="AL73" s="138"/>
      <c r="AM73" s="138"/>
      <c r="AN73" s="138"/>
      <c r="AO73" s="138"/>
      <c r="AP73" s="138"/>
      <c r="AQ73" s="138"/>
      <c r="AR73" s="138"/>
      <c r="AS73" s="138"/>
      <c r="AT73" s="138"/>
      <c r="AU73" s="138"/>
      <c r="AV73" s="138"/>
      <c r="AW73" s="138"/>
      <c r="AX73" s="138"/>
      <c r="AY73" s="138"/>
      <c r="AZ73" s="138"/>
      <c r="BA73" s="138"/>
      <c r="BB73" s="138"/>
      <c r="BC73" s="138"/>
      <c r="BD73" s="138"/>
      <c r="BE73" s="138"/>
      <c r="BF73" s="138"/>
      <c r="BG73" s="138"/>
      <c r="BH73" s="138"/>
      <c r="BI73" s="138"/>
      <c r="BJ73" s="138"/>
      <c r="BK73" s="138"/>
      <c r="BL73" s="138"/>
      <c r="BM73" s="138"/>
      <c r="BN73" s="138"/>
      <c r="BO73" s="138"/>
      <c r="BP73" s="138"/>
      <c r="BQ73" s="138"/>
      <c r="BR73" s="138"/>
      <c r="BS73" s="138"/>
      <c r="BT73" s="138"/>
      <c r="BU73" s="138"/>
      <c r="BV73" s="138"/>
      <c r="BW73" s="138"/>
      <c r="BX73" s="138"/>
      <c r="BY73" s="138"/>
      <c r="BZ73" s="138"/>
    </row>
    <row r="74" spans="1:78" ht="15.75" customHeight="1">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138"/>
      <c r="AQ74" s="138"/>
      <c r="AR74" s="138"/>
      <c r="AS74" s="138"/>
      <c r="AT74" s="138"/>
      <c r="AU74" s="138"/>
      <c r="AV74" s="138"/>
      <c r="AW74" s="138"/>
      <c r="AX74" s="138"/>
      <c r="AY74" s="138"/>
      <c r="AZ74" s="138"/>
      <c r="BA74" s="138"/>
      <c r="BB74" s="138"/>
      <c r="BC74" s="138"/>
      <c r="BD74" s="138"/>
      <c r="BE74" s="138"/>
      <c r="BF74" s="138"/>
      <c r="BG74" s="138"/>
      <c r="BH74" s="138"/>
      <c r="BI74" s="138"/>
      <c r="BJ74" s="138"/>
      <c r="BK74" s="138"/>
      <c r="BL74" s="138"/>
      <c r="BM74" s="138"/>
      <c r="BN74" s="138"/>
      <c r="BO74" s="138"/>
      <c r="BP74" s="138"/>
      <c r="BQ74" s="138"/>
      <c r="BR74" s="138"/>
      <c r="BS74" s="138"/>
      <c r="BT74" s="138"/>
      <c r="BU74" s="138"/>
      <c r="BV74" s="138"/>
      <c r="BW74" s="138"/>
      <c r="BX74" s="138"/>
      <c r="BY74" s="138"/>
      <c r="BZ74" s="138"/>
    </row>
    <row r="75" spans="1:78" ht="15.75" customHeight="1">
      <c r="A75" s="138"/>
      <c r="B75" s="138"/>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138"/>
      <c r="AB75" s="138"/>
      <c r="AC75" s="138"/>
      <c r="AD75" s="138"/>
      <c r="AE75" s="138"/>
      <c r="AF75" s="138"/>
      <c r="AG75" s="138"/>
      <c r="AH75" s="138"/>
      <c r="AI75" s="138"/>
      <c r="AJ75" s="138"/>
      <c r="AK75" s="138"/>
      <c r="AL75" s="138"/>
      <c r="AM75" s="138"/>
      <c r="AN75" s="138"/>
      <c r="AO75" s="138"/>
      <c r="AP75" s="138"/>
      <c r="AQ75" s="138"/>
      <c r="AR75" s="138"/>
      <c r="AS75" s="138"/>
      <c r="AT75" s="138"/>
      <c r="AU75" s="138"/>
      <c r="AV75" s="138"/>
      <c r="AW75" s="138"/>
      <c r="AX75" s="138"/>
      <c r="AY75" s="138"/>
      <c r="AZ75" s="138"/>
      <c r="BA75" s="138"/>
      <c r="BB75" s="138"/>
      <c r="BC75" s="138"/>
      <c r="BD75" s="138"/>
      <c r="BE75" s="138"/>
      <c r="BF75" s="138"/>
      <c r="BG75" s="138"/>
      <c r="BH75" s="138"/>
      <c r="BI75" s="138"/>
      <c r="BJ75" s="138"/>
      <c r="BK75" s="138"/>
      <c r="BL75" s="138"/>
      <c r="BM75" s="138"/>
      <c r="BN75" s="138"/>
      <c r="BO75" s="138"/>
      <c r="BP75" s="138"/>
      <c r="BQ75" s="138"/>
      <c r="BR75" s="138"/>
      <c r="BS75" s="138"/>
      <c r="BT75" s="138"/>
      <c r="BU75" s="138"/>
      <c r="BV75" s="138"/>
      <c r="BW75" s="138"/>
      <c r="BX75" s="138"/>
      <c r="BY75" s="138"/>
      <c r="BZ75" s="138"/>
    </row>
    <row r="76" spans="1:78" ht="15.75" customHeight="1">
      <c r="A76" s="138"/>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138"/>
      <c r="AB76" s="138"/>
      <c r="AC76" s="138"/>
      <c r="AD76" s="138"/>
      <c r="AE76" s="138"/>
      <c r="AF76" s="138"/>
      <c r="AG76" s="138"/>
      <c r="AH76" s="138"/>
      <c r="AI76" s="138"/>
      <c r="AJ76" s="138"/>
      <c r="AK76" s="138"/>
      <c r="AL76" s="138"/>
      <c r="AM76" s="138"/>
      <c r="AN76" s="138"/>
      <c r="AO76" s="138"/>
      <c r="AP76" s="138"/>
      <c r="AQ76" s="138"/>
      <c r="AR76" s="138"/>
      <c r="AS76" s="138"/>
      <c r="AT76" s="138"/>
      <c r="AU76" s="138"/>
      <c r="AV76" s="138"/>
      <c r="AW76" s="138"/>
      <c r="AX76" s="138"/>
      <c r="AY76" s="138"/>
      <c r="AZ76" s="138"/>
      <c r="BA76" s="138"/>
      <c r="BB76" s="138"/>
      <c r="BC76" s="138"/>
      <c r="BD76" s="138"/>
      <c r="BE76" s="138"/>
      <c r="BF76" s="138"/>
      <c r="BG76" s="138"/>
      <c r="BH76" s="138"/>
      <c r="BI76" s="138"/>
      <c r="BJ76" s="138"/>
      <c r="BK76" s="138"/>
      <c r="BL76" s="138"/>
      <c r="BM76" s="138"/>
      <c r="BN76" s="138"/>
      <c r="BO76" s="138"/>
      <c r="BP76" s="138"/>
      <c r="BQ76" s="138"/>
      <c r="BR76" s="138"/>
      <c r="BS76" s="138"/>
      <c r="BT76" s="138"/>
      <c r="BU76" s="138"/>
      <c r="BV76" s="138"/>
      <c r="BW76" s="138"/>
      <c r="BX76" s="138"/>
      <c r="BY76" s="138"/>
      <c r="BZ76" s="138"/>
    </row>
    <row r="77" spans="1:78" ht="15.75" customHeight="1">
      <c r="A77" s="138"/>
      <c r="B77" s="138"/>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38"/>
      <c r="AR77" s="138"/>
      <c r="AS77" s="138"/>
      <c r="AT77" s="138"/>
      <c r="AU77" s="138"/>
      <c r="AV77" s="138"/>
      <c r="AW77" s="138"/>
      <c r="AX77" s="138"/>
      <c r="AY77" s="138"/>
      <c r="AZ77" s="138"/>
      <c r="BA77" s="138"/>
      <c r="BB77" s="138"/>
      <c r="BC77" s="138"/>
      <c r="BD77" s="138"/>
      <c r="BE77" s="138"/>
      <c r="BF77" s="138"/>
      <c r="BG77" s="138"/>
      <c r="BH77" s="138"/>
      <c r="BI77" s="138"/>
      <c r="BJ77" s="138"/>
      <c r="BK77" s="138"/>
      <c r="BL77" s="138"/>
      <c r="BM77" s="138"/>
      <c r="BN77" s="138"/>
      <c r="BO77" s="138"/>
      <c r="BP77" s="138"/>
      <c r="BQ77" s="138"/>
      <c r="BR77" s="138"/>
      <c r="BS77" s="138"/>
      <c r="BT77" s="138"/>
      <c r="BU77" s="138"/>
      <c r="BV77" s="138"/>
      <c r="BW77" s="138"/>
      <c r="BX77" s="138"/>
      <c r="BY77" s="138"/>
      <c r="BZ77" s="138"/>
    </row>
    <row r="78" spans="1:78" ht="15.75" customHeight="1">
      <c r="A78" s="138"/>
      <c r="B78" s="138"/>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138"/>
      <c r="AB78" s="138"/>
      <c r="AC78" s="138"/>
      <c r="AD78" s="138"/>
      <c r="AE78" s="138"/>
      <c r="AF78" s="138"/>
      <c r="AG78" s="138"/>
      <c r="AH78" s="138"/>
      <c r="AI78" s="138"/>
      <c r="AJ78" s="138"/>
      <c r="AK78" s="138"/>
      <c r="AL78" s="138"/>
      <c r="AM78" s="138"/>
      <c r="AN78" s="138"/>
      <c r="AO78" s="138"/>
      <c r="AP78" s="138"/>
      <c r="AQ78" s="138"/>
      <c r="AR78" s="138"/>
      <c r="AS78" s="138"/>
      <c r="AT78" s="138"/>
      <c r="AU78" s="138"/>
      <c r="AV78" s="138"/>
      <c r="AW78" s="138"/>
      <c r="AX78" s="138"/>
      <c r="AY78" s="138"/>
      <c r="AZ78" s="138"/>
      <c r="BA78" s="138"/>
      <c r="BB78" s="138"/>
      <c r="BC78" s="138"/>
      <c r="BD78" s="138"/>
      <c r="BE78" s="138"/>
      <c r="BF78" s="138"/>
      <c r="BG78" s="138"/>
      <c r="BH78" s="138"/>
      <c r="BI78" s="138"/>
      <c r="BJ78" s="138"/>
      <c r="BK78" s="138"/>
      <c r="BL78" s="138"/>
      <c r="BM78" s="138"/>
      <c r="BN78" s="138"/>
      <c r="BO78" s="138"/>
      <c r="BP78" s="138"/>
      <c r="BQ78" s="138"/>
      <c r="BR78" s="138"/>
      <c r="BS78" s="138"/>
      <c r="BT78" s="138"/>
      <c r="BU78" s="138"/>
      <c r="BV78" s="138"/>
      <c r="BW78" s="138"/>
      <c r="BX78" s="138"/>
      <c r="BY78" s="138"/>
      <c r="BZ78" s="138"/>
    </row>
    <row r="79" spans="1:78" ht="15.75" customHeight="1">
      <c r="A79" s="138"/>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138"/>
      <c r="AB79" s="138"/>
      <c r="AC79" s="138"/>
      <c r="AD79" s="138"/>
      <c r="AE79" s="138"/>
      <c r="AF79" s="138"/>
      <c r="AG79" s="138"/>
      <c r="AH79" s="138"/>
      <c r="AI79" s="138"/>
      <c r="AJ79" s="138"/>
      <c r="AK79" s="138"/>
      <c r="AL79" s="138"/>
      <c r="AM79" s="138"/>
      <c r="AN79" s="138"/>
      <c r="AO79" s="138"/>
      <c r="AP79" s="138"/>
      <c r="AQ79" s="138"/>
      <c r="AR79" s="138"/>
      <c r="AS79" s="138"/>
      <c r="AT79" s="138"/>
      <c r="AU79" s="138"/>
      <c r="AV79" s="138"/>
      <c r="AW79" s="138"/>
      <c r="AX79" s="138"/>
      <c r="AY79" s="138"/>
      <c r="AZ79" s="138"/>
      <c r="BA79" s="138"/>
      <c r="BB79" s="138"/>
      <c r="BC79" s="138"/>
      <c r="BD79" s="138"/>
      <c r="BE79" s="138"/>
      <c r="BF79" s="138"/>
      <c r="BG79" s="138"/>
      <c r="BH79" s="138"/>
      <c r="BI79" s="138"/>
      <c r="BJ79" s="138"/>
      <c r="BK79" s="138"/>
      <c r="BL79" s="138"/>
      <c r="BM79" s="138"/>
      <c r="BN79" s="138"/>
      <c r="BO79" s="138"/>
      <c r="BP79" s="138"/>
      <c r="BQ79" s="138"/>
      <c r="BR79" s="138"/>
      <c r="BS79" s="138"/>
      <c r="BT79" s="138"/>
      <c r="BU79" s="138"/>
      <c r="BV79" s="138"/>
      <c r="BW79" s="138"/>
      <c r="BX79" s="138"/>
      <c r="BY79" s="138"/>
      <c r="BZ79" s="138"/>
    </row>
    <row r="80" spans="1:78" ht="15.75" customHeight="1">
      <c r="A80" s="138"/>
      <c r="B80" s="138"/>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138"/>
      <c r="AB80" s="138"/>
      <c r="AC80" s="138"/>
      <c r="AD80" s="138"/>
      <c r="AE80" s="138"/>
      <c r="AF80" s="138"/>
      <c r="AG80" s="138"/>
      <c r="AH80" s="138"/>
      <c r="AI80" s="138"/>
      <c r="AJ80" s="138"/>
      <c r="AK80" s="138"/>
      <c r="AL80" s="138"/>
      <c r="AM80" s="138"/>
      <c r="AN80" s="138"/>
      <c r="AO80" s="138"/>
      <c r="AP80" s="138"/>
      <c r="AQ80" s="138"/>
      <c r="AR80" s="138"/>
      <c r="AS80" s="138"/>
      <c r="AT80" s="138"/>
      <c r="AU80" s="138"/>
      <c r="AV80" s="138"/>
      <c r="AW80" s="138"/>
      <c r="AX80" s="138"/>
      <c r="AY80" s="138"/>
      <c r="AZ80" s="138"/>
      <c r="BA80" s="138"/>
      <c r="BB80" s="138"/>
      <c r="BC80" s="138"/>
      <c r="BD80" s="138"/>
      <c r="BE80" s="138"/>
      <c r="BF80" s="138"/>
      <c r="BG80" s="138"/>
      <c r="BH80" s="138"/>
      <c r="BI80" s="138"/>
      <c r="BJ80" s="138"/>
      <c r="BK80" s="138"/>
      <c r="BL80" s="138"/>
      <c r="BM80" s="138"/>
      <c r="BN80" s="138"/>
      <c r="BO80" s="138"/>
      <c r="BP80" s="138"/>
      <c r="BQ80" s="138"/>
      <c r="BR80" s="138"/>
      <c r="BS80" s="138"/>
      <c r="BT80" s="138"/>
      <c r="BU80" s="138"/>
      <c r="BV80" s="138"/>
      <c r="BW80" s="138"/>
      <c r="BX80" s="138"/>
      <c r="BY80" s="138"/>
      <c r="BZ80" s="138"/>
    </row>
    <row r="81" spans="1:78" ht="15.75" customHeight="1">
      <c r="A81" s="138"/>
      <c r="B81" s="138"/>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138"/>
      <c r="AB81" s="138"/>
      <c r="AC81" s="138"/>
      <c r="AD81" s="138"/>
      <c r="AE81" s="138"/>
      <c r="AF81" s="138"/>
      <c r="AG81" s="138"/>
      <c r="AH81" s="138"/>
      <c r="AI81" s="138"/>
      <c r="AJ81" s="138"/>
      <c r="AK81" s="138"/>
      <c r="AL81" s="138"/>
      <c r="AM81" s="138"/>
      <c r="AN81" s="138"/>
      <c r="AO81" s="138"/>
      <c r="AP81" s="138"/>
      <c r="AQ81" s="138"/>
      <c r="AR81" s="138"/>
      <c r="AS81" s="138"/>
      <c r="AT81" s="138"/>
      <c r="AU81" s="138"/>
      <c r="AV81" s="138"/>
      <c r="AW81" s="138"/>
      <c r="AX81" s="138"/>
      <c r="AY81" s="138"/>
      <c r="AZ81" s="138"/>
      <c r="BA81" s="138"/>
      <c r="BB81" s="138"/>
      <c r="BC81" s="138"/>
      <c r="BD81" s="138"/>
      <c r="BE81" s="138"/>
      <c r="BF81" s="138"/>
      <c r="BG81" s="138"/>
      <c r="BH81" s="138"/>
      <c r="BI81" s="138"/>
      <c r="BJ81" s="138"/>
      <c r="BK81" s="138"/>
      <c r="BL81" s="138"/>
      <c r="BM81" s="138"/>
      <c r="BN81" s="138"/>
      <c r="BO81" s="138"/>
      <c r="BP81" s="138"/>
      <c r="BQ81" s="138"/>
      <c r="BR81" s="138"/>
      <c r="BS81" s="138"/>
      <c r="BT81" s="138"/>
      <c r="BU81" s="138"/>
      <c r="BV81" s="138"/>
      <c r="BW81" s="138"/>
      <c r="BX81" s="138"/>
      <c r="BY81" s="138"/>
      <c r="BZ81" s="138"/>
    </row>
    <row r="82" spans="1:78" ht="15.75" customHeight="1">
      <c r="A82" s="138"/>
      <c r="B82" s="138"/>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138"/>
      <c r="AB82" s="138"/>
      <c r="AC82" s="138"/>
      <c r="AD82" s="138"/>
      <c r="AE82" s="138"/>
      <c r="AF82" s="138"/>
      <c r="AG82" s="138"/>
      <c r="AH82" s="138"/>
      <c r="AI82" s="138"/>
      <c r="AJ82" s="138"/>
      <c r="AK82" s="138"/>
      <c r="AL82" s="138"/>
      <c r="AM82" s="138"/>
      <c r="AN82" s="138"/>
      <c r="AO82" s="138"/>
      <c r="AP82" s="138"/>
      <c r="AQ82" s="138"/>
      <c r="AR82" s="138"/>
      <c r="AS82" s="138"/>
      <c r="AT82" s="138"/>
      <c r="AU82" s="138"/>
      <c r="AV82" s="138"/>
      <c r="AW82" s="138"/>
      <c r="AX82" s="138"/>
      <c r="AY82" s="138"/>
      <c r="AZ82" s="138"/>
      <c r="BA82" s="138"/>
      <c r="BB82" s="138"/>
      <c r="BC82" s="138"/>
      <c r="BD82" s="138"/>
      <c r="BE82" s="138"/>
      <c r="BF82" s="138"/>
      <c r="BG82" s="138"/>
      <c r="BH82" s="138"/>
      <c r="BI82" s="138"/>
      <c r="BJ82" s="138"/>
      <c r="BK82" s="138"/>
      <c r="BL82" s="138"/>
      <c r="BM82" s="138"/>
      <c r="BN82" s="138"/>
      <c r="BO82" s="138"/>
      <c r="BP82" s="138"/>
      <c r="BQ82" s="138"/>
      <c r="BR82" s="138"/>
      <c r="BS82" s="138"/>
      <c r="BT82" s="138"/>
      <c r="BU82" s="138"/>
      <c r="BV82" s="138"/>
      <c r="BW82" s="138"/>
      <c r="BX82" s="138"/>
      <c r="BY82" s="138"/>
      <c r="BZ82" s="138"/>
    </row>
    <row r="83" spans="1:78" ht="15.75" customHeight="1">
      <c r="A83" s="138"/>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138"/>
      <c r="AB83" s="138"/>
      <c r="AC83" s="138"/>
      <c r="AD83" s="138"/>
      <c r="AE83" s="138"/>
      <c r="AF83" s="138"/>
      <c r="AG83" s="138"/>
      <c r="AH83" s="138"/>
      <c r="AI83" s="138"/>
      <c r="AJ83" s="138"/>
      <c r="AK83" s="138"/>
      <c r="AL83" s="138"/>
      <c r="AM83" s="138"/>
      <c r="AN83" s="138"/>
      <c r="AO83" s="138"/>
      <c r="AP83" s="138"/>
      <c r="AQ83" s="138"/>
      <c r="AR83" s="138"/>
      <c r="AS83" s="138"/>
      <c r="AT83" s="138"/>
      <c r="AU83" s="138"/>
      <c r="AV83" s="138"/>
      <c r="AW83" s="138"/>
      <c r="AX83" s="138"/>
      <c r="AY83" s="138"/>
      <c r="AZ83" s="138"/>
      <c r="BA83" s="138"/>
      <c r="BB83" s="138"/>
      <c r="BC83" s="138"/>
      <c r="BD83" s="138"/>
      <c r="BE83" s="138"/>
      <c r="BF83" s="138"/>
      <c r="BG83" s="138"/>
      <c r="BH83" s="138"/>
      <c r="BI83" s="138"/>
      <c r="BJ83" s="138"/>
      <c r="BK83" s="138"/>
      <c r="BL83" s="138"/>
      <c r="BM83" s="138"/>
      <c r="BN83" s="138"/>
      <c r="BO83" s="138"/>
      <c r="BP83" s="138"/>
      <c r="BQ83" s="138"/>
      <c r="BR83" s="138"/>
      <c r="BS83" s="138"/>
      <c r="BT83" s="138"/>
      <c r="BU83" s="138"/>
      <c r="BV83" s="138"/>
      <c r="BW83" s="138"/>
      <c r="BX83" s="138"/>
      <c r="BY83" s="138"/>
      <c r="BZ83" s="138"/>
    </row>
    <row r="84" spans="1:78" ht="15.75" customHeight="1">
      <c r="A84" s="138"/>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138"/>
      <c r="AB84" s="138"/>
      <c r="AC84" s="138"/>
      <c r="AD84" s="138"/>
      <c r="AE84" s="138"/>
      <c r="AF84" s="138"/>
      <c r="AG84" s="138"/>
      <c r="AH84" s="138"/>
      <c r="AI84" s="138"/>
      <c r="AJ84" s="138"/>
      <c r="AK84" s="138"/>
      <c r="AL84" s="138"/>
      <c r="AM84" s="138"/>
      <c r="AN84" s="138"/>
      <c r="AO84" s="138"/>
      <c r="AP84" s="138"/>
      <c r="AQ84" s="138"/>
      <c r="AR84" s="138"/>
      <c r="AS84" s="138"/>
      <c r="AT84" s="138"/>
      <c r="AU84" s="138"/>
      <c r="AV84" s="138"/>
      <c r="AW84" s="138"/>
      <c r="AX84" s="138"/>
      <c r="AY84" s="138"/>
      <c r="AZ84" s="138"/>
      <c r="BA84" s="138"/>
      <c r="BB84" s="138"/>
      <c r="BC84" s="138"/>
      <c r="BD84" s="138"/>
      <c r="BE84" s="138"/>
      <c r="BF84" s="138"/>
      <c r="BG84" s="138"/>
      <c r="BH84" s="138"/>
      <c r="BI84" s="138"/>
      <c r="BJ84" s="138"/>
      <c r="BK84" s="138"/>
      <c r="BL84" s="138"/>
      <c r="BM84" s="138"/>
      <c r="BN84" s="138"/>
      <c r="BO84" s="138"/>
      <c r="BP84" s="138"/>
      <c r="BQ84" s="138"/>
      <c r="BR84" s="138"/>
      <c r="BS84" s="138"/>
      <c r="BT84" s="138"/>
      <c r="BU84" s="138"/>
      <c r="BV84" s="138"/>
      <c r="BW84" s="138"/>
      <c r="BX84" s="138"/>
      <c r="BY84" s="138"/>
      <c r="BZ84" s="138"/>
    </row>
    <row r="85" spans="1:78" ht="15.75" customHeight="1">
      <c r="A85" s="138"/>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138"/>
      <c r="AB85" s="138"/>
      <c r="AC85" s="138"/>
      <c r="AD85" s="138"/>
      <c r="AE85" s="138"/>
      <c r="AF85" s="138"/>
      <c r="AG85" s="138"/>
      <c r="AH85" s="138"/>
      <c r="AI85" s="138"/>
      <c r="AJ85" s="138"/>
      <c r="AK85" s="138"/>
      <c r="AL85" s="138"/>
      <c r="AM85" s="138"/>
      <c r="AN85" s="138"/>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row>
    <row r="86" spans="1:78" ht="15.75" customHeight="1">
      <c r="A86" s="138"/>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row>
    <row r="87" spans="1:78" ht="15.75" customHeight="1">
      <c r="A87" s="138"/>
      <c r="B87" s="138"/>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138"/>
      <c r="AB87" s="138"/>
      <c r="AC87" s="138"/>
      <c r="AD87" s="138"/>
      <c r="AE87" s="138"/>
      <c r="AF87" s="138"/>
      <c r="AG87" s="138"/>
      <c r="AH87" s="138"/>
      <c r="AI87" s="138"/>
      <c r="AJ87" s="138"/>
      <c r="AK87" s="138"/>
      <c r="AL87" s="138"/>
      <c r="AM87" s="138"/>
      <c r="AN87" s="138"/>
      <c r="AO87" s="138"/>
      <c r="AP87" s="138"/>
      <c r="AQ87" s="138"/>
      <c r="AR87" s="138"/>
      <c r="AS87" s="138"/>
      <c r="AT87" s="138"/>
      <c r="AU87" s="138"/>
      <c r="AV87" s="138"/>
      <c r="AW87" s="138"/>
      <c r="AX87" s="138"/>
      <c r="AY87" s="138"/>
      <c r="AZ87" s="138"/>
      <c r="BA87" s="138"/>
      <c r="BB87" s="138"/>
      <c r="BC87" s="138"/>
      <c r="BD87" s="138"/>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row>
    <row r="88" spans="1:78" ht="15.75" customHeight="1">
      <c r="A88" s="138"/>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138"/>
      <c r="AB88" s="138"/>
      <c r="AC88" s="138"/>
      <c r="AD88" s="138"/>
      <c r="AE88" s="138"/>
      <c r="AF88" s="138"/>
      <c r="AG88" s="138"/>
      <c r="AH88" s="138"/>
      <c r="AI88" s="138"/>
      <c r="AJ88" s="138"/>
      <c r="AK88" s="138"/>
      <c r="AL88" s="138"/>
      <c r="AM88" s="138"/>
      <c r="AN88" s="138"/>
      <c r="AO88" s="138"/>
      <c r="AP88" s="138"/>
      <c r="AQ88" s="138"/>
      <c r="AR88" s="138"/>
      <c r="AS88" s="138"/>
      <c r="AT88" s="138"/>
      <c r="AU88" s="138"/>
      <c r="AV88" s="138"/>
      <c r="AW88" s="138"/>
      <c r="AX88" s="138"/>
      <c r="AY88" s="138"/>
      <c r="AZ88" s="138"/>
      <c r="BA88" s="138"/>
      <c r="BB88" s="138"/>
      <c r="BC88" s="138"/>
      <c r="BD88" s="138"/>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row>
    <row r="89" spans="1:78" ht="15.75" customHeight="1">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c r="Z89" s="138"/>
      <c r="AA89" s="138"/>
      <c r="AB89" s="138"/>
      <c r="AC89" s="138"/>
      <c r="AD89" s="138"/>
      <c r="AE89" s="138"/>
      <c r="AF89" s="138"/>
      <c r="AG89" s="138"/>
      <c r="AH89" s="138"/>
      <c r="AI89" s="138"/>
      <c r="AJ89" s="138"/>
      <c r="AK89" s="138"/>
      <c r="AL89" s="138"/>
      <c r="AM89" s="138"/>
      <c r="AN89" s="13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8"/>
      <c r="BR89" s="138"/>
      <c r="BS89" s="138"/>
      <c r="BT89" s="138"/>
      <c r="BU89" s="138"/>
      <c r="BV89" s="138"/>
      <c r="BW89" s="138"/>
      <c r="BX89" s="138"/>
      <c r="BY89" s="138"/>
      <c r="BZ89" s="138"/>
    </row>
    <row r="90" spans="1:78" ht="15.75" customHeight="1">
      <c r="A90" s="138"/>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c r="Z90" s="138"/>
      <c r="AA90" s="138"/>
      <c r="AB90" s="138"/>
      <c r="AC90" s="138"/>
      <c r="AD90" s="138"/>
      <c r="AE90" s="138"/>
      <c r="AF90" s="138"/>
      <c r="AG90" s="138"/>
      <c r="AH90" s="138"/>
      <c r="AI90" s="138"/>
      <c r="AJ90" s="138"/>
      <c r="AK90" s="138"/>
      <c r="AL90" s="138"/>
      <c r="AM90" s="138"/>
      <c r="AN90" s="138"/>
      <c r="AO90" s="138"/>
      <c r="AP90" s="138"/>
      <c r="AQ90" s="138"/>
      <c r="AR90" s="138"/>
      <c r="AS90" s="138"/>
      <c r="AT90" s="138"/>
      <c r="AU90" s="138"/>
      <c r="AV90" s="138"/>
      <c r="AW90" s="138"/>
      <c r="AX90" s="138"/>
      <c r="AY90" s="138"/>
      <c r="AZ90" s="138"/>
      <c r="BA90" s="138"/>
      <c r="BB90" s="138"/>
      <c r="BC90" s="138"/>
      <c r="BD90" s="138"/>
      <c r="BE90" s="138"/>
      <c r="BF90" s="138"/>
      <c r="BG90" s="138"/>
      <c r="BH90" s="138"/>
      <c r="BI90" s="138"/>
      <c r="BJ90" s="138"/>
      <c r="BK90" s="138"/>
      <c r="BL90" s="138"/>
      <c r="BM90" s="138"/>
      <c r="BN90" s="138"/>
      <c r="BO90" s="138"/>
      <c r="BP90" s="138"/>
      <c r="BQ90" s="138"/>
      <c r="BR90" s="138"/>
      <c r="BS90" s="138"/>
      <c r="BT90" s="138"/>
      <c r="BU90" s="138"/>
      <c r="BV90" s="138"/>
      <c r="BW90" s="138"/>
      <c r="BX90" s="138"/>
      <c r="BY90" s="138"/>
      <c r="BZ90" s="138"/>
    </row>
    <row r="91" spans="1:78" ht="15.75" customHeight="1">
      <c r="A91" s="138"/>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c r="Z91" s="138"/>
      <c r="AA91" s="138"/>
      <c r="AB91" s="138"/>
      <c r="AC91" s="138"/>
      <c r="AD91" s="138"/>
      <c r="AE91" s="138"/>
      <c r="AF91" s="138"/>
      <c r="AG91" s="138"/>
      <c r="AH91" s="138"/>
      <c r="AI91" s="138"/>
      <c r="AJ91" s="138"/>
      <c r="AK91" s="138"/>
      <c r="AL91" s="138"/>
      <c r="AM91" s="138"/>
      <c r="AN91" s="138"/>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c r="BK91" s="138"/>
      <c r="BL91" s="138"/>
      <c r="BM91" s="138"/>
      <c r="BN91" s="138"/>
      <c r="BO91" s="138"/>
      <c r="BP91" s="138"/>
      <c r="BQ91" s="138"/>
      <c r="BR91" s="138"/>
      <c r="BS91" s="138"/>
      <c r="BT91" s="138"/>
      <c r="BU91" s="138"/>
      <c r="BV91" s="138"/>
      <c r="BW91" s="138"/>
      <c r="BX91" s="138"/>
      <c r="BY91" s="138"/>
      <c r="BZ91" s="138"/>
    </row>
    <row r="92" spans="1:78" ht="15.75" customHeight="1">
      <c r="A92" s="138"/>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8"/>
      <c r="BR92" s="138"/>
      <c r="BS92" s="138"/>
      <c r="BT92" s="138"/>
      <c r="BU92" s="138"/>
      <c r="BV92" s="138"/>
      <c r="BW92" s="138"/>
      <c r="BX92" s="138"/>
      <c r="BY92" s="138"/>
      <c r="BZ92" s="138"/>
    </row>
    <row r="93" spans="1:78" ht="15.75" customHeight="1">
      <c r="A93" s="138"/>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138"/>
      <c r="AB93" s="138"/>
      <c r="AC93" s="138"/>
      <c r="AD93" s="138"/>
      <c r="AE93" s="138"/>
      <c r="AF93" s="138"/>
      <c r="AG93" s="138"/>
      <c r="AH93" s="138"/>
      <c r="AI93" s="138"/>
      <c r="AJ93" s="138"/>
      <c r="AK93" s="138"/>
      <c r="AL93" s="138"/>
      <c r="AM93" s="138"/>
      <c r="AN93" s="138"/>
      <c r="AO93" s="138"/>
      <c r="AP93" s="138"/>
      <c r="AQ93" s="138"/>
      <c r="AR93" s="138"/>
      <c r="AS93" s="138"/>
      <c r="AT93" s="138"/>
      <c r="AU93" s="138"/>
      <c r="AV93" s="138"/>
      <c r="AW93" s="138"/>
      <c r="AX93" s="138"/>
      <c r="AY93" s="138"/>
      <c r="AZ93" s="138"/>
      <c r="BA93" s="138"/>
      <c r="BB93" s="138"/>
      <c r="BC93" s="138"/>
      <c r="BD93" s="138"/>
      <c r="BE93" s="138"/>
      <c r="BF93" s="138"/>
      <c r="BG93" s="138"/>
      <c r="BH93" s="138"/>
      <c r="BI93" s="138"/>
      <c r="BJ93" s="138"/>
      <c r="BK93" s="138"/>
      <c r="BL93" s="138"/>
      <c r="BM93" s="138"/>
      <c r="BN93" s="138"/>
      <c r="BO93" s="138"/>
      <c r="BP93" s="138"/>
      <c r="BQ93" s="138"/>
      <c r="BR93" s="138"/>
      <c r="BS93" s="138"/>
      <c r="BT93" s="138"/>
      <c r="BU93" s="138"/>
      <c r="BV93" s="138"/>
      <c r="BW93" s="138"/>
      <c r="BX93" s="138"/>
      <c r="BY93" s="138"/>
      <c r="BZ93" s="138"/>
    </row>
    <row r="94" spans="1:78" ht="15.75" customHeight="1">
      <c r="A94" s="138"/>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c r="BK94" s="138"/>
      <c r="BL94" s="138"/>
      <c r="BM94" s="138"/>
      <c r="BN94" s="138"/>
      <c r="BO94" s="138"/>
      <c r="BP94" s="138"/>
      <c r="BQ94" s="138"/>
      <c r="BR94" s="138"/>
      <c r="BS94" s="138"/>
      <c r="BT94" s="138"/>
      <c r="BU94" s="138"/>
      <c r="BV94" s="138"/>
      <c r="BW94" s="138"/>
      <c r="BX94" s="138"/>
      <c r="BY94" s="138"/>
      <c r="BZ94" s="138"/>
    </row>
    <row r="95" spans="1:78" ht="15.75" customHeight="1">
      <c r="A95" s="138"/>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138"/>
      <c r="AB95" s="138"/>
      <c r="AC95" s="138"/>
      <c r="AD95" s="138"/>
      <c r="AE95" s="138"/>
      <c r="AF95" s="138"/>
      <c r="AG95" s="138"/>
      <c r="AH95" s="138"/>
      <c r="AI95" s="138"/>
      <c r="AJ95" s="138"/>
      <c r="AK95" s="138"/>
      <c r="AL95" s="138"/>
      <c r="AM95" s="138"/>
      <c r="AN95" s="138"/>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8"/>
      <c r="BR95" s="138"/>
      <c r="BS95" s="138"/>
      <c r="BT95" s="138"/>
      <c r="BU95" s="138"/>
      <c r="BV95" s="138"/>
      <c r="BW95" s="138"/>
      <c r="BX95" s="138"/>
      <c r="BY95" s="138"/>
      <c r="BZ95" s="138"/>
    </row>
    <row r="96" spans="1:78" ht="15.75" customHeight="1">
      <c r="A96" s="138"/>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c r="AE96" s="138"/>
      <c r="AF96" s="138"/>
      <c r="AG96" s="138"/>
      <c r="AH96" s="138"/>
      <c r="AI96" s="138"/>
      <c r="AJ96" s="138"/>
      <c r="AK96" s="138"/>
      <c r="AL96" s="138"/>
      <c r="AM96" s="138"/>
      <c r="AN96" s="138"/>
      <c r="AO96" s="138"/>
      <c r="AP96" s="138"/>
      <c r="AQ96" s="138"/>
      <c r="AR96" s="138"/>
      <c r="AS96" s="138"/>
      <c r="AT96" s="138"/>
      <c r="AU96" s="138"/>
      <c r="AV96" s="138"/>
      <c r="AW96" s="138"/>
      <c r="AX96" s="138"/>
      <c r="AY96" s="138"/>
      <c r="AZ96" s="138"/>
      <c r="BA96" s="138"/>
      <c r="BB96" s="138"/>
      <c r="BC96" s="138"/>
      <c r="BD96" s="138"/>
      <c r="BE96" s="138"/>
      <c r="BF96" s="138"/>
      <c r="BG96" s="138"/>
      <c r="BH96" s="138"/>
      <c r="BI96" s="138"/>
      <c r="BJ96" s="138"/>
      <c r="BK96" s="138"/>
      <c r="BL96" s="138"/>
      <c r="BM96" s="138"/>
      <c r="BN96" s="138"/>
      <c r="BO96" s="138"/>
      <c r="BP96" s="138"/>
      <c r="BQ96" s="138"/>
      <c r="BR96" s="138"/>
      <c r="BS96" s="138"/>
      <c r="BT96" s="138"/>
      <c r="BU96" s="138"/>
      <c r="BV96" s="138"/>
      <c r="BW96" s="138"/>
      <c r="BX96" s="138"/>
      <c r="BY96" s="138"/>
      <c r="BZ96" s="138"/>
    </row>
    <row r="97" spans="1:78" ht="15.75" customHeight="1">
      <c r="A97" s="138"/>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c r="Z97" s="138"/>
      <c r="AA97" s="138"/>
      <c r="AB97" s="138"/>
      <c r="AC97" s="138"/>
      <c r="AD97" s="138"/>
      <c r="AE97" s="138"/>
      <c r="AF97" s="138"/>
      <c r="AG97" s="138"/>
      <c r="AH97" s="138"/>
      <c r="AI97" s="138"/>
      <c r="AJ97" s="138"/>
      <c r="AK97" s="138"/>
      <c r="AL97" s="138"/>
      <c r="AM97" s="138"/>
      <c r="AN97" s="138"/>
      <c r="AO97" s="138"/>
      <c r="AP97" s="138"/>
      <c r="AQ97" s="138"/>
      <c r="AR97" s="138"/>
      <c r="AS97" s="138"/>
      <c r="AT97" s="138"/>
      <c r="AU97" s="138"/>
      <c r="AV97" s="138"/>
      <c r="AW97" s="138"/>
      <c r="AX97" s="138"/>
      <c r="AY97" s="138"/>
      <c r="AZ97" s="138"/>
      <c r="BA97" s="138"/>
      <c r="BB97" s="138"/>
      <c r="BC97" s="138"/>
      <c r="BD97" s="138"/>
      <c r="BE97" s="138"/>
      <c r="BF97" s="138"/>
      <c r="BG97" s="138"/>
      <c r="BH97" s="138"/>
      <c r="BI97" s="138"/>
      <c r="BJ97" s="138"/>
      <c r="BK97" s="138"/>
      <c r="BL97" s="138"/>
      <c r="BM97" s="138"/>
      <c r="BN97" s="138"/>
      <c r="BO97" s="138"/>
      <c r="BP97" s="138"/>
      <c r="BQ97" s="138"/>
      <c r="BR97" s="138"/>
      <c r="BS97" s="138"/>
      <c r="BT97" s="138"/>
      <c r="BU97" s="138"/>
      <c r="BV97" s="138"/>
      <c r="BW97" s="138"/>
      <c r="BX97" s="138"/>
      <c r="BY97" s="138"/>
      <c r="BZ97" s="138"/>
    </row>
    <row r="98" spans="1:78" ht="15.75" customHeight="1">
      <c r="A98" s="138"/>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c r="Z98" s="138"/>
      <c r="AA98" s="138"/>
      <c r="AB98" s="138"/>
      <c r="AC98" s="138"/>
      <c r="AD98" s="138"/>
      <c r="AE98" s="138"/>
      <c r="AF98" s="138"/>
      <c r="AG98" s="138"/>
      <c r="AH98" s="138"/>
      <c r="AI98" s="138"/>
      <c r="AJ98" s="138"/>
      <c r="AK98" s="138"/>
      <c r="AL98" s="138"/>
      <c r="AM98" s="138"/>
      <c r="AN98" s="138"/>
      <c r="AO98" s="138"/>
      <c r="AP98" s="138"/>
      <c r="AQ98" s="138"/>
      <c r="AR98" s="138"/>
      <c r="AS98" s="138"/>
      <c r="AT98" s="138"/>
      <c r="AU98" s="138"/>
      <c r="AV98" s="138"/>
      <c r="AW98" s="138"/>
      <c r="AX98" s="138"/>
      <c r="AY98" s="138"/>
      <c r="AZ98" s="138"/>
      <c r="BA98" s="138"/>
      <c r="BB98" s="138"/>
      <c r="BC98" s="138"/>
      <c r="BD98" s="138"/>
      <c r="BE98" s="138"/>
      <c r="BF98" s="138"/>
      <c r="BG98" s="138"/>
      <c r="BH98" s="138"/>
      <c r="BI98" s="138"/>
      <c r="BJ98" s="138"/>
      <c r="BK98" s="138"/>
      <c r="BL98" s="138"/>
      <c r="BM98" s="138"/>
      <c r="BN98" s="138"/>
      <c r="BO98" s="138"/>
      <c r="BP98" s="138"/>
      <c r="BQ98" s="138"/>
      <c r="BR98" s="138"/>
      <c r="BS98" s="138"/>
      <c r="BT98" s="138"/>
      <c r="BU98" s="138"/>
      <c r="BV98" s="138"/>
      <c r="BW98" s="138"/>
      <c r="BX98" s="138"/>
      <c r="BY98" s="138"/>
      <c r="BZ98" s="138"/>
    </row>
    <row r="99" spans="1:78" ht="15.75" customHeight="1">
      <c r="A99" s="138"/>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138"/>
      <c r="Z99" s="138"/>
      <c r="AA99" s="138"/>
      <c r="AB99" s="138"/>
      <c r="AC99" s="138"/>
      <c r="AD99" s="138"/>
      <c r="AE99" s="138"/>
      <c r="AF99" s="138"/>
      <c r="AG99" s="138"/>
      <c r="AH99" s="138"/>
      <c r="AI99" s="138"/>
      <c r="AJ99" s="138"/>
      <c r="AK99" s="138"/>
      <c r="AL99" s="138"/>
      <c r="AM99" s="138"/>
      <c r="AN99" s="138"/>
      <c r="AO99" s="138"/>
      <c r="AP99" s="138"/>
      <c r="AQ99" s="138"/>
      <c r="AR99" s="138"/>
      <c r="AS99" s="138"/>
      <c r="AT99" s="138"/>
      <c r="AU99" s="138"/>
      <c r="AV99" s="138"/>
      <c r="AW99" s="138"/>
      <c r="AX99" s="138"/>
      <c r="AY99" s="138"/>
      <c r="AZ99" s="138"/>
      <c r="BA99" s="138"/>
      <c r="BB99" s="138"/>
      <c r="BC99" s="138"/>
      <c r="BD99" s="138"/>
      <c r="BE99" s="138"/>
      <c r="BF99" s="138"/>
      <c r="BG99" s="138"/>
      <c r="BH99" s="138"/>
      <c r="BI99" s="138"/>
      <c r="BJ99" s="138"/>
      <c r="BK99" s="138"/>
      <c r="BL99" s="138"/>
      <c r="BM99" s="138"/>
      <c r="BN99" s="138"/>
      <c r="BO99" s="138"/>
      <c r="BP99" s="138"/>
      <c r="BQ99" s="138"/>
      <c r="BR99" s="138"/>
      <c r="BS99" s="138"/>
      <c r="BT99" s="138"/>
      <c r="BU99" s="138"/>
      <c r="BV99" s="138"/>
      <c r="BW99" s="138"/>
      <c r="BX99" s="138"/>
      <c r="BY99" s="138"/>
      <c r="BZ99" s="138"/>
    </row>
    <row r="100" spans="1:78" ht="15.75" customHeight="1">
      <c r="A100" s="138"/>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c r="AA100" s="138"/>
      <c r="AB100" s="138"/>
      <c r="AC100" s="138"/>
      <c r="AD100" s="138"/>
      <c r="AE100" s="138"/>
      <c r="AF100" s="138"/>
      <c r="AG100" s="138"/>
      <c r="AH100" s="138"/>
      <c r="AI100" s="138"/>
      <c r="AJ100" s="138"/>
      <c r="AK100" s="138"/>
      <c r="AL100" s="138"/>
      <c r="AM100" s="138"/>
      <c r="AN100" s="138"/>
      <c r="AO100" s="138"/>
      <c r="AP100" s="138"/>
      <c r="AQ100" s="138"/>
      <c r="AR100" s="138"/>
      <c r="AS100" s="138"/>
      <c r="AT100" s="138"/>
      <c r="AU100" s="138"/>
      <c r="AV100" s="138"/>
      <c r="AW100" s="138"/>
      <c r="AX100" s="138"/>
      <c r="AY100" s="138"/>
      <c r="AZ100" s="138"/>
      <c r="BA100" s="138"/>
      <c r="BB100" s="138"/>
      <c r="BC100" s="138"/>
      <c r="BD100" s="138"/>
      <c r="BE100" s="138"/>
      <c r="BF100" s="138"/>
      <c r="BG100" s="138"/>
      <c r="BH100" s="138"/>
      <c r="BI100" s="138"/>
      <c r="BJ100" s="138"/>
      <c r="BK100" s="138"/>
      <c r="BL100" s="138"/>
      <c r="BM100" s="138"/>
      <c r="BN100" s="138"/>
      <c r="BO100" s="138"/>
      <c r="BP100" s="138"/>
      <c r="BQ100" s="138"/>
      <c r="BR100" s="138"/>
      <c r="BS100" s="138"/>
      <c r="BT100" s="138"/>
      <c r="BU100" s="138"/>
      <c r="BV100" s="138"/>
      <c r="BW100" s="138"/>
      <c r="BX100" s="138"/>
      <c r="BY100" s="138"/>
      <c r="BZ100" s="138"/>
    </row>
    <row r="101" spans="1:78" ht="15.75" customHeight="1">
      <c r="A101" s="138"/>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c r="AA101" s="138"/>
      <c r="AB101" s="138"/>
      <c r="AC101" s="138"/>
      <c r="AD101" s="138"/>
      <c r="AE101" s="138"/>
      <c r="AF101" s="138"/>
      <c r="AG101" s="138"/>
      <c r="AH101" s="138"/>
      <c r="AI101" s="138"/>
      <c r="AJ101" s="138"/>
      <c r="AK101" s="138"/>
      <c r="AL101" s="138"/>
      <c r="AM101" s="138"/>
      <c r="AN101" s="138"/>
      <c r="AO101" s="138"/>
      <c r="AP101" s="138"/>
      <c r="AQ101" s="138"/>
      <c r="AR101" s="138"/>
      <c r="AS101" s="138"/>
      <c r="AT101" s="138"/>
      <c r="AU101" s="138"/>
      <c r="AV101" s="138"/>
      <c r="AW101" s="138"/>
      <c r="AX101" s="138"/>
      <c r="AY101" s="138"/>
      <c r="AZ101" s="138"/>
      <c r="BA101" s="138"/>
      <c r="BB101" s="138"/>
      <c r="BC101" s="138"/>
      <c r="BD101" s="138"/>
      <c r="BE101" s="138"/>
      <c r="BF101" s="138"/>
      <c r="BG101" s="138"/>
      <c r="BH101" s="138"/>
      <c r="BI101" s="138"/>
      <c r="BJ101" s="138"/>
      <c r="BK101" s="138"/>
      <c r="BL101" s="138"/>
      <c r="BM101" s="138"/>
      <c r="BN101" s="138"/>
      <c r="BO101" s="138"/>
      <c r="BP101" s="138"/>
      <c r="BQ101" s="138"/>
      <c r="BR101" s="138"/>
      <c r="BS101" s="138"/>
      <c r="BT101" s="138"/>
      <c r="BU101" s="138"/>
      <c r="BV101" s="138"/>
      <c r="BW101" s="138"/>
      <c r="BX101" s="138"/>
      <c r="BY101" s="138"/>
      <c r="BZ101" s="138"/>
    </row>
    <row r="102" spans="1:78" ht="15.75" customHeight="1">
      <c r="A102" s="138"/>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c r="AA102" s="138"/>
      <c r="AB102" s="138"/>
      <c r="AC102" s="138"/>
      <c r="AD102" s="138"/>
      <c r="AE102" s="138"/>
      <c r="AF102" s="138"/>
      <c r="AG102" s="138"/>
      <c r="AH102" s="138"/>
      <c r="AI102" s="138"/>
      <c r="AJ102" s="138"/>
      <c r="AK102" s="138"/>
      <c r="AL102" s="138"/>
      <c r="AM102" s="138"/>
      <c r="AN102" s="138"/>
      <c r="AO102" s="138"/>
      <c r="AP102" s="138"/>
      <c r="AQ102" s="138"/>
      <c r="AR102" s="138"/>
      <c r="AS102" s="138"/>
      <c r="AT102" s="138"/>
      <c r="AU102" s="138"/>
      <c r="AV102" s="138"/>
      <c r="AW102" s="138"/>
      <c r="AX102" s="138"/>
      <c r="AY102" s="138"/>
      <c r="AZ102" s="138"/>
      <c r="BA102" s="138"/>
      <c r="BB102" s="138"/>
      <c r="BC102" s="138"/>
      <c r="BD102" s="138"/>
      <c r="BE102" s="138"/>
      <c r="BF102" s="138"/>
      <c r="BG102" s="138"/>
      <c r="BH102" s="138"/>
      <c r="BI102" s="138"/>
      <c r="BJ102" s="138"/>
      <c r="BK102" s="138"/>
      <c r="BL102" s="138"/>
      <c r="BM102" s="138"/>
      <c r="BN102" s="138"/>
      <c r="BO102" s="138"/>
      <c r="BP102" s="138"/>
      <c r="BQ102" s="138"/>
      <c r="BR102" s="138"/>
      <c r="BS102" s="138"/>
      <c r="BT102" s="138"/>
      <c r="BU102" s="138"/>
      <c r="BV102" s="138"/>
      <c r="BW102" s="138"/>
      <c r="BX102" s="138"/>
      <c r="BY102" s="138"/>
      <c r="BZ102" s="138"/>
    </row>
    <row r="103" spans="1:78" ht="15.75" customHeight="1">
      <c r="A103" s="138"/>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c r="AI103" s="138"/>
      <c r="AJ103" s="138"/>
      <c r="AK103" s="138"/>
      <c r="AL103" s="138"/>
      <c r="AM103" s="138"/>
      <c r="AN103" s="138"/>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c r="BI103" s="138"/>
      <c r="BJ103" s="138"/>
      <c r="BK103" s="138"/>
      <c r="BL103" s="138"/>
      <c r="BM103" s="138"/>
      <c r="BN103" s="138"/>
      <c r="BO103" s="138"/>
      <c r="BP103" s="138"/>
      <c r="BQ103" s="138"/>
      <c r="BR103" s="138"/>
      <c r="BS103" s="138"/>
      <c r="BT103" s="138"/>
      <c r="BU103" s="138"/>
      <c r="BV103" s="138"/>
      <c r="BW103" s="138"/>
      <c r="BX103" s="138"/>
      <c r="BY103" s="138"/>
      <c r="BZ103" s="138"/>
    </row>
    <row r="104" spans="1:78" ht="15.75" customHeight="1">
      <c r="A104" s="138"/>
      <c r="B104" s="138"/>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c r="AA104" s="138"/>
      <c r="AB104" s="138"/>
      <c r="AC104" s="138"/>
      <c r="AD104" s="138"/>
      <c r="AE104" s="138"/>
      <c r="AF104" s="138"/>
      <c r="AG104" s="138"/>
      <c r="AH104" s="138"/>
      <c r="AI104" s="138"/>
      <c r="AJ104" s="138"/>
      <c r="AK104" s="138"/>
      <c r="AL104" s="138"/>
      <c r="AM104" s="138"/>
      <c r="AN104" s="138"/>
      <c r="AO104" s="138"/>
      <c r="AP104" s="138"/>
      <c r="AQ104" s="138"/>
      <c r="AR104" s="138"/>
      <c r="AS104" s="138"/>
      <c r="AT104" s="138"/>
      <c r="AU104" s="138"/>
      <c r="AV104" s="138"/>
      <c r="AW104" s="138"/>
      <c r="AX104" s="138"/>
      <c r="AY104" s="138"/>
      <c r="AZ104" s="138"/>
      <c r="BA104" s="138"/>
      <c r="BB104" s="138"/>
      <c r="BC104" s="138"/>
      <c r="BD104" s="138"/>
      <c r="BE104" s="138"/>
      <c r="BF104" s="138"/>
      <c r="BG104" s="138"/>
      <c r="BH104" s="138"/>
      <c r="BI104" s="138"/>
      <c r="BJ104" s="138"/>
      <c r="BK104" s="138"/>
      <c r="BL104" s="138"/>
      <c r="BM104" s="138"/>
      <c r="BN104" s="138"/>
      <c r="BO104" s="138"/>
      <c r="BP104" s="138"/>
      <c r="BQ104" s="138"/>
      <c r="BR104" s="138"/>
      <c r="BS104" s="138"/>
      <c r="BT104" s="138"/>
      <c r="BU104" s="138"/>
      <c r="BV104" s="138"/>
      <c r="BW104" s="138"/>
      <c r="BX104" s="138"/>
      <c r="BY104" s="138"/>
      <c r="BZ104" s="138"/>
    </row>
    <row r="105" spans="1:78" ht="15.75" customHeight="1">
      <c r="A105" s="138"/>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c r="Z105" s="138"/>
      <c r="AA105" s="138"/>
      <c r="AB105" s="138"/>
      <c r="AC105" s="138"/>
      <c r="AD105" s="138"/>
      <c r="AE105" s="138"/>
      <c r="AF105" s="138"/>
      <c r="AG105" s="138"/>
      <c r="AH105" s="138"/>
      <c r="AI105" s="138"/>
      <c r="AJ105" s="138"/>
      <c r="AK105" s="138"/>
      <c r="AL105" s="138"/>
      <c r="AM105" s="138"/>
      <c r="AN105" s="138"/>
      <c r="AO105" s="138"/>
      <c r="AP105" s="138"/>
      <c r="AQ105" s="138"/>
      <c r="AR105" s="138"/>
      <c r="AS105" s="138"/>
      <c r="AT105" s="138"/>
      <c r="AU105" s="138"/>
      <c r="AV105" s="138"/>
      <c r="AW105" s="138"/>
      <c r="AX105" s="138"/>
      <c r="AY105" s="138"/>
      <c r="AZ105" s="138"/>
      <c r="BA105" s="138"/>
      <c r="BB105" s="138"/>
      <c r="BC105" s="138"/>
      <c r="BD105" s="138"/>
      <c r="BE105" s="138"/>
      <c r="BF105" s="138"/>
      <c r="BG105" s="138"/>
      <c r="BH105" s="138"/>
      <c r="BI105" s="138"/>
      <c r="BJ105" s="138"/>
      <c r="BK105" s="138"/>
      <c r="BL105" s="138"/>
      <c r="BM105" s="138"/>
      <c r="BN105" s="138"/>
      <c r="BO105" s="138"/>
      <c r="BP105" s="138"/>
      <c r="BQ105" s="138"/>
      <c r="BR105" s="138"/>
      <c r="BS105" s="138"/>
      <c r="BT105" s="138"/>
      <c r="BU105" s="138"/>
      <c r="BV105" s="138"/>
      <c r="BW105" s="138"/>
      <c r="BX105" s="138"/>
      <c r="BY105" s="138"/>
      <c r="BZ105" s="138"/>
    </row>
    <row r="106" spans="1:78" ht="15.75" customHeight="1">
      <c r="A106" s="138"/>
      <c r="B106" s="138"/>
      <c r="C106" s="138"/>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c r="Z106" s="138"/>
      <c r="AA106" s="138"/>
      <c r="AB106" s="138"/>
      <c r="AC106" s="138"/>
      <c r="AD106" s="138"/>
      <c r="AE106" s="138"/>
      <c r="AF106" s="138"/>
      <c r="AG106" s="138"/>
      <c r="AH106" s="138"/>
      <c r="AI106" s="138"/>
      <c r="AJ106" s="138"/>
      <c r="AK106" s="138"/>
      <c r="AL106" s="138"/>
      <c r="AM106" s="138"/>
      <c r="AN106" s="138"/>
      <c r="AO106" s="138"/>
      <c r="AP106" s="138"/>
      <c r="AQ106" s="138"/>
      <c r="AR106" s="138"/>
      <c r="AS106" s="138"/>
      <c r="AT106" s="138"/>
      <c r="AU106" s="138"/>
      <c r="AV106" s="138"/>
      <c r="AW106" s="138"/>
      <c r="AX106" s="138"/>
      <c r="AY106" s="138"/>
      <c r="AZ106" s="138"/>
      <c r="BA106" s="138"/>
      <c r="BB106" s="138"/>
      <c r="BC106" s="138"/>
      <c r="BD106" s="138"/>
      <c r="BE106" s="138"/>
      <c r="BF106" s="138"/>
      <c r="BG106" s="138"/>
      <c r="BH106" s="138"/>
      <c r="BI106" s="138"/>
      <c r="BJ106" s="138"/>
      <c r="BK106" s="138"/>
      <c r="BL106" s="138"/>
      <c r="BM106" s="138"/>
      <c r="BN106" s="138"/>
      <c r="BO106" s="138"/>
      <c r="BP106" s="138"/>
      <c r="BQ106" s="138"/>
      <c r="BR106" s="138"/>
      <c r="BS106" s="138"/>
      <c r="BT106" s="138"/>
      <c r="BU106" s="138"/>
      <c r="BV106" s="138"/>
      <c r="BW106" s="138"/>
      <c r="BX106" s="138"/>
      <c r="BY106" s="138"/>
      <c r="BZ106" s="138"/>
    </row>
    <row r="107" spans="1:78" ht="15.75" customHeight="1">
      <c r="A107" s="138"/>
      <c r="B107" s="138"/>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c r="Z107" s="138"/>
      <c r="AA107" s="138"/>
      <c r="AB107" s="138"/>
      <c r="AC107" s="138"/>
      <c r="AD107" s="138"/>
      <c r="AE107" s="138"/>
      <c r="AF107" s="138"/>
      <c r="AG107" s="138"/>
      <c r="AH107" s="138"/>
      <c r="AI107" s="138"/>
      <c r="AJ107" s="138"/>
      <c r="AK107" s="138"/>
      <c r="AL107" s="138"/>
      <c r="AM107" s="138"/>
      <c r="AN107" s="138"/>
      <c r="AO107" s="138"/>
      <c r="AP107" s="138"/>
      <c r="AQ107" s="138"/>
      <c r="AR107" s="138"/>
      <c r="AS107" s="138"/>
      <c r="AT107" s="138"/>
      <c r="AU107" s="138"/>
      <c r="AV107" s="138"/>
      <c r="AW107" s="138"/>
      <c r="AX107" s="138"/>
      <c r="AY107" s="138"/>
      <c r="AZ107" s="138"/>
      <c r="BA107" s="138"/>
      <c r="BB107" s="138"/>
      <c r="BC107" s="138"/>
      <c r="BD107" s="138"/>
      <c r="BE107" s="138"/>
      <c r="BF107" s="138"/>
      <c r="BG107" s="138"/>
      <c r="BH107" s="138"/>
      <c r="BI107" s="138"/>
      <c r="BJ107" s="138"/>
      <c r="BK107" s="138"/>
      <c r="BL107" s="138"/>
      <c r="BM107" s="138"/>
      <c r="BN107" s="138"/>
      <c r="BO107" s="138"/>
      <c r="BP107" s="138"/>
      <c r="BQ107" s="138"/>
      <c r="BR107" s="138"/>
      <c r="BS107" s="138"/>
      <c r="BT107" s="138"/>
      <c r="BU107" s="138"/>
      <c r="BV107" s="138"/>
      <c r="BW107" s="138"/>
      <c r="BX107" s="138"/>
      <c r="BY107" s="138"/>
      <c r="BZ107" s="138"/>
    </row>
    <row r="108" spans="1:78" ht="15.75" customHeight="1">
      <c r="A108" s="138"/>
      <c r="B108" s="138"/>
      <c r="C108" s="138"/>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c r="Z108" s="138"/>
      <c r="AA108" s="138"/>
      <c r="AB108" s="138"/>
      <c r="AC108" s="138"/>
      <c r="AD108" s="138"/>
      <c r="AE108" s="138"/>
      <c r="AF108" s="138"/>
      <c r="AG108" s="138"/>
      <c r="AH108" s="138"/>
      <c r="AI108" s="138"/>
      <c r="AJ108" s="138"/>
      <c r="AK108" s="138"/>
      <c r="AL108" s="138"/>
      <c r="AM108" s="138"/>
      <c r="AN108" s="138"/>
      <c r="AO108" s="138"/>
      <c r="AP108" s="138"/>
      <c r="AQ108" s="138"/>
      <c r="AR108" s="138"/>
      <c r="AS108" s="138"/>
      <c r="AT108" s="138"/>
      <c r="AU108" s="138"/>
      <c r="AV108" s="138"/>
      <c r="AW108" s="138"/>
      <c r="AX108" s="138"/>
      <c r="AY108" s="138"/>
      <c r="AZ108" s="138"/>
      <c r="BA108" s="138"/>
      <c r="BB108" s="138"/>
      <c r="BC108" s="138"/>
      <c r="BD108" s="138"/>
      <c r="BE108" s="138"/>
      <c r="BF108" s="138"/>
      <c r="BG108" s="138"/>
      <c r="BH108" s="138"/>
      <c r="BI108" s="138"/>
      <c r="BJ108" s="138"/>
      <c r="BK108" s="138"/>
      <c r="BL108" s="138"/>
      <c r="BM108" s="138"/>
      <c r="BN108" s="138"/>
      <c r="BO108" s="138"/>
      <c r="BP108" s="138"/>
      <c r="BQ108" s="138"/>
      <c r="BR108" s="138"/>
      <c r="BS108" s="138"/>
      <c r="BT108" s="138"/>
      <c r="BU108" s="138"/>
      <c r="BV108" s="138"/>
      <c r="BW108" s="138"/>
      <c r="BX108" s="138"/>
      <c r="BY108" s="138"/>
      <c r="BZ108" s="138"/>
    </row>
    <row r="109" spans="1:78" ht="15.75" customHeight="1">
      <c r="A109" s="138"/>
      <c r="B109" s="138"/>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c r="AA109" s="138"/>
      <c r="AB109" s="138"/>
      <c r="AC109" s="138"/>
      <c r="AD109" s="138"/>
      <c r="AE109" s="138"/>
      <c r="AF109" s="138"/>
      <c r="AG109" s="138"/>
      <c r="AH109" s="138"/>
      <c r="AI109" s="138"/>
      <c r="AJ109" s="138"/>
      <c r="AK109" s="138"/>
      <c r="AL109" s="138"/>
      <c r="AM109" s="138"/>
      <c r="AN109" s="138"/>
      <c r="AO109" s="138"/>
      <c r="AP109" s="138"/>
      <c r="AQ109" s="138"/>
      <c r="AR109" s="138"/>
      <c r="AS109" s="138"/>
      <c r="AT109" s="138"/>
      <c r="AU109" s="138"/>
      <c r="AV109" s="138"/>
      <c r="AW109" s="138"/>
      <c r="AX109" s="138"/>
      <c r="AY109" s="138"/>
      <c r="AZ109" s="138"/>
      <c r="BA109" s="138"/>
      <c r="BB109" s="138"/>
      <c r="BC109" s="138"/>
      <c r="BD109" s="138"/>
      <c r="BE109" s="138"/>
      <c r="BF109" s="138"/>
      <c r="BG109" s="138"/>
      <c r="BH109" s="138"/>
      <c r="BI109" s="138"/>
      <c r="BJ109" s="138"/>
      <c r="BK109" s="138"/>
      <c r="BL109" s="138"/>
      <c r="BM109" s="138"/>
      <c r="BN109" s="138"/>
      <c r="BO109" s="138"/>
      <c r="BP109" s="138"/>
      <c r="BQ109" s="138"/>
      <c r="BR109" s="138"/>
      <c r="BS109" s="138"/>
      <c r="BT109" s="138"/>
      <c r="BU109" s="138"/>
      <c r="BV109" s="138"/>
      <c r="BW109" s="138"/>
      <c r="BX109" s="138"/>
      <c r="BY109" s="138"/>
      <c r="BZ109" s="138"/>
    </row>
    <row r="110" spans="1:78" ht="15.75" customHeight="1">
      <c r="A110" s="138"/>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138"/>
      <c r="AB110" s="138"/>
      <c r="AC110" s="138"/>
      <c r="AD110" s="138"/>
      <c r="AE110" s="138"/>
      <c r="AF110" s="138"/>
      <c r="AG110" s="138"/>
      <c r="AH110" s="138"/>
      <c r="AI110" s="138"/>
      <c r="AJ110" s="138"/>
      <c r="AK110" s="138"/>
      <c r="AL110" s="138"/>
      <c r="AM110" s="138"/>
      <c r="AN110" s="138"/>
      <c r="AO110" s="138"/>
      <c r="AP110" s="138"/>
      <c r="AQ110" s="138"/>
      <c r="AR110" s="138"/>
      <c r="AS110" s="138"/>
      <c r="AT110" s="138"/>
      <c r="AU110" s="138"/>
      <c r="AV110" s="138"/>
      <c r="AW110" s="138"/>
      <c r="AX110" s="138"/>
      <c r="AY110" s="138"/>
      <c r="AZ110" s="138"/>
      <c r="BA110" s="138"/>
      <c r="BB110" s="138"/>
      <c r="BC110" s="138"/>
      <c r="BD110" s="138"/>
      <c r="BE110" s="138"/>
      <c r="BF110" s="138"/>
      <c r="BG110" s="138"/>
      <c r="BH110" s="138"/>
      <c r="BI110" s="138"/>
      <c r="BJ110" s="138"/>
      <c r="BK110" s="138"/>
      <c r="BL110" s="138"/>
      <c r="BM110" s="138"/>
      <c r="BN110" s="138"/>
      <c r="BO110" s="138"/>
      <c r="BP110" s="138"/>
      <c r="BQ110" s="138"/>
      <c r="BR110" s="138"/>
      <c r="BS110" s="138"/>
      <c r="BT110" s="138"/>
      <c r="BU110" s="138"/>
      <c r="BV110" s="138"/>
      <c r="BW110" s="138"/>
      <c r="BX110" s="138"/>
      <c r="BY110" s="138"/>
      <c r="BZ110" s="138"/>
    </row>
    <row r="111" spans="1:78" ht="15.75" customHeight="1">
      <c r="A111" s="138"/>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138"/>
      <c r="AB111" s="138"/>
      <c r="AC111" s="138"/>
      <c r="AD111" s="138"/>
      <c r="AE111" s="138"/>
      <c r="AF111" s="138"/>
      <c r="AG111" s="138"/>
      <c r="AH111" s="138"/>
      <c r="AI111" s="138"/>
      <c r="AJ111" s="138"/>
      <c r="AK111" s="138"/>
      <c r="AL111" s="138"/>
      <c r="AM111" s="138"/>
      <c r="AN111" s="138"/>
      <c r="AO111" s="138"/>
      <c r="AP111" s="138"/>
      <c r="AQ111" s="138"/>
      <c r="AR111" s="138"/>
      <c r="AS111" s="138"/>
      <c r="AT111" s="138"/>
      <c r="AU111" s="138"/>
      <c r="AV111" s="138"/>
      <c r="AW111" s="138"/>
      <c r="AX111" s="138"/>
      <c r="AY111" s="138"/>
      <c r="AZ111" s="138"/>
      <c r="BA111" s="138"/>
      <c r="BB111" s="138"/>
      <c r="BC111" s="138"/>
      <c r="BD111" s="138"/>
      <c r="BE111" s="138"/>
      <c r="BF111" s="138"/>
      <c r="BG111" s="138"/>
      <c r="BH111" s="138"/>
      <c r="BI111" s="138"/>
      <c r="BJ111" s="138"/>
      <c r="BK111" s="138"/>
      <c r="BL111" s="138"/>
      <c r="BM111" s="138"/>
      <c r="BN111" s="138"/>
      <c r="BO111" s="138"/>
      <c r="BP111" s="138"/>
      <c r="BQ111" s="138"/>
      <c r="BR111" s="138"/>
      <c r="BS111" s="138"/>
      <c r="BT111" s="138"/>
      <c r="BU111" s="138"/>
      <c r="BV111" s="138"/>
      <c r="BW111" s="138"/>
      <c r="BX111" s="138"/>
      <c r="BY111" s="138"/>
      <c r="BZ111" s="138"/>
    </row>
    <row r="112" spans="1:78" ht="15.75" customHeight="1">
      <c r="A112" s="138"/>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138"/>
      <c r="AB112" s="138"/>
      <c r="AC112" s="138"/>
      <c r="AD112" s="138"/>
      <c r="AE112" s="138"/>
      <c r="AF112" s="138"/>
      <c r="AG112" s="138"/>
      <c r="AH112" s="138"/>
      <c r="AI112" s="138"/>
      <c r="AJ112" s="138"/>
      <c r="AK112" s="138"/>
      <c r="AL112" s="138"/>
      <c r="AM112" s="138"/>
      <c r="AN112" s="138"/>
      <c r="AO112" s="138"/>
      <c r="AP112" s="138"/>
      <c r="AQ112" s="138"/>
      <c r="AR112" s="138"/>
      <c r="AS112" s="138"/>
      <c r="AT112" s="138"/>
      <c r="AU112" s="138"/>
      <c r="AV112" s="138"/>
      <c r="AW112" s="138"/>
      <c r="AX112" s="138"/>
      <c r="AY112" s="138"/>
      <c r="AZ112" s="138"/>
      <c r="BA112" s="138"/>
      <c r="BB112" s="138"/>
      <c r="BC112" s="138"/>
      <c r="BD112" s="138"/>
      <c r="BE112" s="138"/>
      <c r="BF112" s="138"/>
      <c r="BG112" s="138"/>
      <c r="BH112" s="138"/>
      <c r="BI112" s="138"/>
      <c r="BJ112" s="138"/>
      <c r="BK112" s="138"/>
      <c r="BL112" s="138"/>
      <c r="BM112" s="138"/>
      <c r="BN112" s="138"/>
      <c r="BO112" s="138"/>
      <c r="BP112" s="138"/>
      <c r="BQ112" s="138"/>
      <c r="BR112" s="138"/>
      <c r="BS112" s="138"/>
      <c r="BT112" s="138"/>
      <c r="BU112" s="138"/>
      <c r="BV112" s="138"/>
      <c r="BW112" s="138"/>
      <c r="BX112" s="138"/>
      <c r="BY112" s="138"/>
      <c r="BZ112" s="138"/>
    </row>
    <row r="113" spans="1:78" ht="15.75" customHeight="1">
      <c r="A113" s="138"/>
      <c r="B113" s="138"/>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138"/>
      <c r="AB113" s="138"/>
      <c r="AC113" s="138"/>
      <c r="AD113" s="138"/>
      <c r="AE113" s="138"/>
      <c r="AF113" s="138"/>
      <c r="AG113" s="138"/>
      <c r="AH113" s="138"/>
      <c r="AI113" s="138"/>
      <c r="AJ113" s="138"/>
      <c r="AK113" s="138"/>
      <c r="AL113" s="138"/>
      <c r="AM113" s="138"/>
      <c r="AN113" s="138"/>
      <c r="AO113" s="138"/>
      <c r="AP113" s="138"/>
      <c r="AQ113" s="138"/>
      <c r="AR113" s="138"/>
      <c r="AS113" s="138"/>
      <c r="AT113" s="138"/>
      <c r="AU113" s="138"/>
      <c r="AV113" s="138"/>
      <c r="AW113" s="138"/>
      <c r="AX113" s="138"/>
      <c r="AY113" s="138"/>
      <c r="AZ113" s="138"/>
      <c r="BA113" s="138"/>
      <c r="BB113" s="138"/>
      <c r="BC113" s="138"/>
      <c r="BD113" s="138"/>
      <c r="BE113" s="138"/>
      <c r="BF113" s="138"/>
      <c r="BG113" s="138"/>
      <c r="BH113" s="138"/>
      <c r="BI113" s="138"/>
      <c r="BJ113" s="138"/>
      <c r="BK113" s="138"/>
      <c r="BL113" s="138"/>
      <c r="BM113" s="138"/>
      <c r="BN113" s="138"/>
      <c r="BO113" s="138"/>
      <c r="BP113" s="138"/>
      <c r="BQ113" s="138"/>
      <c r="BR113" s="138"/>
      <c r="BS113" s="138"/>
      <c r="BT113" s="138"/>
      <c r="BU113" s="138"/>
      <c r="BV113" s="138"/>
      <c r="BW113" s="138"/>
      <c r="BX113" s="138"/>
      <c r="BY113" s="138"/>
      <c r="BZ113" s="138"/>
    </row>
    <row r="114" spans="1:78" ht="15.75" customHeight="1">
      <c r="A114" s="138"/>
      <c r="B114" s="138"/>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138"/>
      <c r="AB114" s="138"/>
      <c r="AC114" s="138"/>
      <c r="AD114" s="138"/>
      <c r="AE114" s="138"/>
      <c r="AF114" s="138"/>
      <c r="AG114" s="138"/>
      <c r="AH114" s="138"/>
      <c r="AI114" s="138"/>
      <c r="AJ114" s="138"/>
      <c r="AK114" s="138"/>
      <c r="AL114" s="138"/>
      <c r="AM114" s="138"/>
      <c r="AN114" s="138"/>
      <c r="AO114" s="138"/>
      <c r="AP114" s="138"/>
      <c r="AQ114" s="138"/>
      <c r="AR114" s="138"/>
      <c r="AS114" s="138"/>
      <c r="AT114" s="138"/>
      <c r="AU114" s="138"/>
      <c r="AV114" s="138"/>
      <c r="AW114" s="138"/>
      <c r="AX114" s="138"/>
      <c r="AY114" s="138"/>
      <c r="AZ114" s="138"/>
      <c r="BA114" s="138"/>
      <c r="BB114" s="138"/>
      <c r="BC114" s="138"/>
      <c r="BD114" s="138"/>
      <c r="BE114" s="138"/>
      <c r="BF114" s="138"/>
      <c r="BG114" s="138"/>
      <c r="BH114" s="138"/>
      <c r="BI114" s="138"/>
      <c r="BJ114" s="138"/>
      <c r="BK114" s="138"/>
      <c r="BL114" s="138"/>
      <c r="BM114" s="138"/>
      <c r="BN114" s="138"/>
      <c r="BO114" s="138"/>
      <c r="BP114" s="138"/>
      <c r="BQ114" s="138"/>
      <c r="BR114" s="138"/>
      <c r="BS114" s="138"/>
      <c r="BT114" s="138"/>
      <c r="BU114" s="138"/>
      <c r="BV114" s="138"/>
      <c r="BW114" s="138"/>
      <c r="BX114" s="138"/>
      <c r="BY114" s="138"/>
      <c r="BZ114" s="138"/>
    </row>
    <row r="115" spans="1:78" ht="15.75" customHeight="1">
      <c r="A115" s="138"/>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138"/>
      <c r="AB115" s="138"/>
      <c r="AC115" s="138"/>
      <c r="AD115" s="138"/>
      <c r="AE115" s="138"/>
      <c r="AF115" s="138"/>
      <c r="AG115" s="138"/>
      <c r="AH115" s="138"/>
      <c r="AI115" s="138"/>
      <c r="AJ115" s="138"/>
      <c r="AK115" s="138"/>
      <c r="AL115" s="138"/>
      <c r="AM115" s="138"/>
      <c r="AN115" s="138"/>
      <c r="AO115" s="138"/>
      <c r="AP115" s="138"/>
      <c r="AQ115" s="138"/>
      <c r="AR115" s="138"/>
      <c r="AS115" s="138"/>
      <c r="AT115" s="138"/>
      <c r="AU115" s="138"/>
      <c r="AV115" s="138"/>
      <c r="AW115" s="138"/>
      <c r="AX115" s="138"/>
      <c r="AY115" s="138"/>
      <c r="AZ115" s="138"/>
      <c r="BA115" s="138"/>
      <c r="BB115" s="138"/>
      <c r="BC115" s="138"/>
      <c r="BD115" s="138"/>
      <c r="BE115" s="138"/>
      <c r="BF115" s="138"/>
      <c r="BG115" s="138"/>
      <c r="BH115" s="138"/>
      <c r="BI115" s="138"/>
      <c r="BJ115" s="138"/>
      <c r="BK115" s="138"/>
      <c r="BL115" s="138"/>
      <c r="BM115" s="138"/>
      <c r="BN115" s="138"/>
      <c r="BO115" s="138"/>
      <c r="BP115" s="138"/>
      <c r="BQ115" s="138"/>
      <c r="BR115" s="138"/>
      <c r="BS115" s="138"/>
      <c r="BT115" s="138"/>
      <c r="BU115" s="138"/>
      <c r="BV115" s="138"/>
      <c r="BW115" s="138"/>
      <c r="BX115" s="138"/>
      <c r="BY115" s="138"/>
      <c r="BZ115" s="138"/>
    </row>
    <row r="116" spans="1:78" ht="15.75" customHeight="1">
      <c r="A116" s="138"/>
      <c r="B116" s="138"/>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138"/>
      <c r="AB116" s="138"/>
      <c r="AC116" s="138"/>
      <c r="AD116" s="138"/>
      <c r="AE116" s="138"/>
      <c r="AF116" s="138"/>
      <c r="AG116" s="138"/>
      <c r="AH116" s="138"/>
      <c r="AI116" s="138"/>
      <c r="AJ116" s="138"/>
      <c r="AK116" s="138"/>
      <c r="AL116" s="138"/>
      <c r="AM116" s="138"/>
      <c r="AN116" s="138"/>
      <c r="AO116" s="138"/>
      <c r="AP116" s="138"/>
      <c r="AQ116" s="138"/>
      <c r="AR116" s="138"/>
      <c r="AS116" s="138"/>
      <c r="AT116" s="138"/>
      <c r="AU116" s="138"/>
      <c r="AV116" s="138"/>
      <c r="AW116" s="138"/>
      <c r="AX116" s="138"/>
      <c r="AY116" s="138"/>
      <c r="AZ116" s="138"/>
      <c r="BA116" s="138"/>
      <c r="BB116" s="138"/>
      <c r="BC116" s="138"/>
      <c r="BD116" s="138"/>
      <c r="BE116" s="138"/>
      <c r="BF116" s="138"/>
      <c r="BG116" s="138"/>
      <c r="BH116" s="138"/>
      <c r="BI116" s="138"/>
      <c r="BJ116" s="138"/>
      <c r="BK116" s="138"/>
      <c r="BL116" s="138"/>
      <c r="BM116" s="138"/>
      <c r="BN116" s="138"/>
      <c r="BO116" s="138"/>
      <c r="BP116" s="138"/>
      <c r="BQ116" s="138"/>
      <c r="BR116" s="138"/>
      <c r="BS116" s="138"/>
      <c r="BT116" s="138"/>
      <c r="BU116" s="138"/>
      <c r="BV116" s="138"/>
      <c r="BW116" s="138"/>
      <c r="BX116" s="138"/>
      <c r="BY116" s="138"/>
      <c r="BZ116" s="138"/>
    </row>
    <row r="117" spans="1:78" ht="15.75" customHeight="1">
      <c r="A117" s="138"/>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c r="AA117" s="138"/>
      <c r="AB117" s="138"/>
      <c r="AC117" s="138"/>
      <c r="AD117" s="138"/>
      <c r="AE117" s="138"/>
      <c r="AF117" s="138"/>
      <c r="AG117" s="138"/>
      <c r="AH117" s="138"/>
      <c r="AI117" s="138"/>
      <c r="AJ117" s="138"/>
      <c r="AK117" s="138"/>
      <c r="AL117" s="138"/>
      <c r="AM117" s="138"/>
      <c r="AN117" s="138"/>
      <c r="AO117" s="138"/>
      <c r="AP117" s="138"/>
      <c r="AQ117" s="138"/>
      <c r="AR117" s="138"/>
      <c r="AS117" s="138"/>
      <c r="AT117" s="138"/>
      <c r="AU117" s="138"/>
      <c r="AV117" s="138"/>
      <c r="AW117" s="138"/>
      <c r="AX117" s="138"/>
      <c r="AY117" s="138"/>
      <c r="AZ117" s="138"/>
      <c r="BA117" s="138"/>
      <c r="BB117" s="138"/>
      <c r="BC117" s="138"/>
      <c r="BD117" s="138"/>
      <c r="BE117" s="138"/>
      <c r="BF117" s="138"/>
      <c r="BG117" s="138"/>
      <c r="BH117" s="138"/>
      <c r="BI117" s="138"/>
      <c r="BJ117" s="138"/>
      <c r="BK117" s="138"/>
      <c r="BL117" s="138"/>
      <c r="BM117" s="138"/>
      <c r="BN117" s="138"/>
      <c r="BO117" s="138"/>
      <c r="BP117" s="138"/>
      <c r="BQ117" s="138"/>
      <c r="BR117" s="138"/>
      <c r="BS117" s="138"/>
      <c r="BT117" s="138"/>
      <c r="BU117" s="138"/>
      <c r="BV117" s="138"/>
      <c r="BW117" s="138"/>
      <c r="BX117" s="138"/>
      <c r="BY117" s="138"/>
      <c r="BZ117" s="138"/>
    </row>
    <row r="118" spans="1:78" ht="15.75" customHeight="1">
      <c r="A118" s="138"/>
      <c r="B118" s="138"/>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c r="AA118" s="138"/>
      <c r="AB118" s="138"/>
      <c r="AC118" s="138"/>
      <c r="AD118" s="138"/>
      <c r="AE118" s="138"/>
      <c r="AF118" s="138"/>
      <c r="AG118" s="138"/>
      <c r="AH118" s="138"/>
      <c r="AI118" s="138"/>
      <c r="AJ118" s="138"/>
      <c r="AK118" s="138"/>
      <c r="AL118" s="138"/>
      <c r="AM118" s="138"/>
      <c r="AN118" s="138"/>
      <c r="AO118" s="138"/>
      <c r="AP118" s="138"/>
      <c r="AQ118" s="138"/>
      <c r="AR118" s="138"/>
      <c r="AS118" s="138"/>
      <c r="AT118" s="138"/>
      <c r="AU118" s="138"/>
      <c r="AV118" s="138"/>
      <c r="AW118" s="138"/>
      <c r="AX118" s="138"/>
      <c r="AY118" s="138"/>
      <c r="AZ118" s="138"/>
      <c r="BA118" s="138"/>
      <c r="BB118" s="138"/>
      <c r="BC118" s="138"/>
      <c r="BD118" s="138"/>
      <c r="BE118" s="138"/>
      <c r="BF118" s="138"/>
      <c r="BG118" s="138"/>
      <c r="BH118" s="138"/>
      <c r="BI118" s="138"/>
      <c r="BJ118" s="138"/>
      <c r="BK118" s="138"/>
      <c r="BL118" s="138"/>
      <c r="BM118" s="138"/>
      <c r="BN118" s="138"/>
      <c r="BO118" s="138"/>
      <c r="BP118" s="138"/>
      <c r="BQ118" s="138"/>
      <c r="BR118" s="138"/>
      <c r="BS118" s="138"/>
      <c r="BT118" s="138"/>
      <c r="BU118" s="138"/>
      <c r="BV118" s="138"/>
      <c r="BW118" s="138"/>
      <c r="BX118" s="138"/>
      <c r="BY118" s="138"/>
      <c r="BZ118" s="138"/>
    </row>
    <row r="119" spans="1:78" ht="15.75" customHeight="1">
      <c r="A119" s="138"/>
      <c r="B119" s="138"/>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c r="AA119" s="138"/>
      <c r="AB119" s="138"/>
      <c r="AC119" s="138"/>
      <c r="AD119" s="138"/>
      <c r="AE119" s="138"/>
      <c r="AF119" s="138"/>
      <c r="AG119" s="138"/>
      <c r="AH119" s="138"/>
      <c r="AI119" s="138"/>
      <c r="AJ119" s="138"/>
      <c r="AK119" s="138"/>
      <c r="AL119" s="138"/>
      <c r="AM119" s="138"/>
      <c r="AN119" s="138"/>
      <c r="AO119" s="138"/>
      <c r="AP119" s="138"/>
      <c r="AQ119" s="138"/>
      <c r="AR119" s="138"/>
      <c r="AS119" s="138"/>
      <c r="AT119" s="138"/>
      <c r="AU119" s="138"/>
      <c r="AV119" s="138"/>
      <c r="AW119" s="138"/>
      <c r="AX119" s="138"/>
      <c r="AY119" s="138"/>
      <c r="AZ119" s="138"/>
      <c r="BA119" s="138"/>
      <c r="BB119" s="138"/>
      <c r="BC119" s="138"/>
      <c r="BD119" s="138"/>
      <c r="BE119" s="138"/>
      <c r="BF119" s="138"/>
      <c r="BG119" s="138"/>
      <c r="BH119" s="138"/>
      <c r="BI119" s="138"/>
      <c r="BJ119" s="138"/>
      <c r="BK119" s="138"/>
      <c r="BL119" s="138"/>
      <c r="BM119" s="138"/>
      <c r="BN119" s="138"/>
      <c r="BO119" s="138"/>
      <c r="BP119" s="138"/>
      <c r="BQ119" s="138"/>
      <c r="BR119" s="138"/>
      <c r="BS119" s="138"/>
      <c r="BT119" s="138"/>
      <c r="BU119" s="138"/>
      <c r="BV119" s="138"/>
      <c r="BW119" s="138"/>
      <c r="BX119" s="138"/>
      <c r="BY119" s="138"/>
      <c r="BZ119" s="138"/>
    </row>
    <row r="120" spans="1:78" ht="15.75" customHeight="1">
      <c r="A120" s="138"/>
      <c r="B120" s="138"/>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c r="AA120" s="138"/>
      <c r="AB120" s="138"/>
      <c r="AC120" s="138"/>
      <c r="AD120" s="138"/>
      <c r="AE120" s="138"/>
      <c r="AF120" s="138"/>
      <c r="AG120" s="138"/>
      <c r="AH120" s="138"/>
      <c r="AI120" s="138"/>
      <c r="AJ120" s="138"/>
      <c r="AK120" s="138"/>
      <c r="AL120" s="138"/>
      <c r="AM120" s="138"/>
      <c r="AN120" s="138"/>
      <c r="AO120" s="138"/>
      <c r="AP120" s="138"/>
      <c r="AQ120" s="138"/>
      <c r="AR120" s="138"/>
      <c r="AS120" s="138"/>
      <c r="AT120" s="138"/>
      <c r="AU120" s="138"/>
      <c r="AV120" s="138"/>
      <c r="AW120" s="138"/>
      <c r="AX120" s="138"/>
      <c r="AY120" s="138"/>
      <c r="AZ120" s="138"/>
      <c r="BA120" s="138"/>
      <c r="BB120" s="138"/>
      <c r="BC120" s="138"/>
      <c r="BD120" s="138"/>
      <c r="BE120" s="138"/>
      <c r="BF120" s="138"/>
      <c r="BG120" s="138"/>
      <c r="BH120" s="138"/>
      <c r="BI120" s="138"/>
      <c r="BJ120" s="138"/>
      <c r="BK120" s="138"/>
      <c r="BL120" s="138"/>
      <c r="BM120" s="138"/>
      <c r="BN120" s="138"/>
      <c r="BO120" s="138"/>
      <c r="BP120" s="138"/>
      <c r="BQ120" s="138"/>
      <c r="BR120" s="138"/>
      <c r="BS120" s="138"/>
      <c r="BT120" s="138"/>
      <c r="BU120" s="138"/>
      <c r="BV120" s="138"/>
      <c r="BW120" s="138"/>
      <c r="BX120" s="138"/>
      <c r="BY120" s="138"/>
      <c r="BZ120" s="138"/>
    </row>
    <row r="121" spans="1:78" ht="15.75" customHeight="1">
      <c r="A121" s="138"/>
      <c r="B121" s="138"/>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38"/>
      <c r="AR121" s="138"/>
      <c r="AS121" s="138"/>
      <c r="AT121" s="138"/>
      <c r="AU121" s="138"/>
      <c r="AV121" s="138"/>
      <c r="AW121" s="138"/>
      <c r="AX121" s="138"/>
      <c r="AY121" s="138"/>
      <c r="AZ121" s="138"/>
      <c r="BA121" s="138"/>
      <c r="BB121" s="138"/>
      <c r="BC121" s="138"/>
      <c r="BD121" s="138"/>
      <c r="BE121" s="138"/>
      <c r="BF121" s="138"/>
      <c r="BG121" s="138"/>
      <c r="BH121" s="138"/>
      <c r="BI121" s="138"/>
      <c r="BJ121" s="138"/>
      <c r="BK121" s="138"/>
      <c r="BL121" s="138"/>
      <c r="BM121" s="138"/>
      <c r="BN121" s="138"/>
      <c r="BO121" s="138"/>
      <c r="BP121" s="138"/>
      <c r="BQ121" s="138"/>
      <c r="BR121" s="138"/>
      <c r="BS121" s="138"/>
      <c r="BT121" s="138"/>
      <c r="BU121" s="138"/>
      <c r="BV121" s="138"/>
      <c r="BW121" s="138"/>
      <c r="BX121" s="138"/>
      <c r="BY121" s="138"/>
      <c r="BZ121" s="138"/>
    </row>
    <row r="122" spans="1:78" ht="15.75" customHeight="1">
      <c r="A122" s="138"/>
      <c r="B122" s="138"/>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c r="Z122" s="138"/>
      <c r="AA122" s="138"/>
      <c r="AB122" s="138"/>
      <c r="AC122" s="138"/>
      <c r="AD122" s="138"/>
      <c r="AE122" s="138"/>
      <c r="AF122" s="138"/>
      <c r="AG122" s="138"/>
      <c r="AH122" s="138"/>
      <c r="AI122" s="138"/>
      <c r="AJ122" s="138"/>
      <c r="AK122" s="138"/>
      <c r="AL122" s="138"/>
      <c r="AM122" s="138"/>
      <c r="AN122" s="138"/>
      <c r="AO122" s="138"/>
      <c r="AP122" s="138"/>
      <c r="AQ122" s="138"/>
      <c r="AR122" s="138"/>
      <c r="AS122" s="138"/>
      <c r="AT122" s="138"/>
      <c r="AU122" s="138"/>
      <c r="AV122" s="138"/>
      <c r="AW122" s="138"/>
      <c r="AX122" s="138"/>
      <c r="AY122" s="138"/>
      <c r="AZ122" s="138"/>
      <c r="BA122" s="138"/>
      <c r="BB122" s="138"/>
      <c r="BC122" s="138"/>
      <c r="BD122" s="138"/>
      <c r="BE122" s="138"/>
      <c r="BF122" s="138"/>
      <c r="BG122" s="138"/>
      <c r="BH122" s="138"/>
      <c r="BI122" s="138"/>
      <c r="BJ122" s="138"/>
      <c r="BK122" s="138"/>
      <c r="BL122" s="138"/>
      <c r="BM122" s="138"/>
      <c r="BN122" s="138"/>
      <c r="BO122" s="138"/>
      <c r="BP122" s="138"/>
      <c r="BQ122" s="138"/>
      <c r="BR122" s="138"/>
      <c r="BS122" s="138"/>
      <c r="BT122" s="138"/>
      <c r="BU122" s="138"/>
      <c r="BV122" s="138"/>
      <c r="BW122" s="138"/>
      <c r="BX122" s="138"/>
      <c r="BY122" s="138"/>
      <c r="BZ122" s="138"/>
    </row>
    <row r="123" spans="1:78" ht="15.75" customHeight="1">
      <c r="A123" s="138"/>
      <c r="B123" s="138"/>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c r="AA123" s="138"/>
      <c r="AB123" s="138"/>
      <c r="AC123" s="138"/>
      <c r="AD123" s="138"/>
      <c r="AE123" s="138"/>
      <c r="AF123" s="138"/>
      <c r="AG123" s="138"/>
      <c r="AH123" s="138"/>
      <c r="AI123" s="138"/>
      <c r="AJ123" s="138"/>
      <c r="AK123" s="138"/>
      <c r="AL123" s="138"/>
      <c r="AM123" s="138"/>
      <c r="AN123" s="138"/>
      <c r="AO123" s="138"/>
      <c r="AP123" s="138"/>
      <c r="AQ123" s="138"/>
      <c r="AR123" s="138"/>
      <c r="AS123" s="138"/>
      <c r="AT123" s="138"/>
      <c r="AU123" s="138"/>
      <c r="AV123" s="138"/>
      <c r="AW123" s="138"/>
      <c r="AX123" s="138"/>
      <c r="AY123" s="138"/>
      <c r="AZ123" s="138"/>
      <c r="BA123" s="138"/>
      <c r="BB123" s="138"/>
      <c r="BC123" s="138"/>
      <c r="BD123" s="138"/>
      <c r="BE123" s="138"/>
      <c r="BF123" s="138"/>
      <c r="BG123" s="138"/>
      <c r="BH123" s="138"/>
      <c r="BI123" s="138"/>
      <c r="BJ123" s="138"/>
      <c r="BK123" s="138"/>
      <c r="BL123" s="138"/>
      <c r="BM123" s="138"/>
      <c r="BN123" s="138"/>
      <c r="BO123" s="138"/>
      <c r="BP123" s="138"/>
      <c r="BQ123" s="138"/>
      <c r="BR123" s="138"/>
      <c r="BS123" s="138"/>
      <c r="BT123" s="138"/>
      <c r="BU123" s="138"/>
      <c r="BV123" s="138"/>
      <c r="BW123" s="138"/>
      <c r="BX123" s="138"/>
      <c r="BY123" s="138"/>
      <c r="BZ123" s="138"/>
    </row>
    <row r="124" spans="1:78" ht="15.75" customHeight="1">
      <c r="A124" s="138"/>
      <c r="B124" s="138"/>
      <c r="C124" s="138"/>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c r="Z124" s="138"/>
      <c r="AA124" s="138"/>
      <c r="AB124" s="138"/>
      <c r="AC124" s="138"/>
      <c r="AD124" s="138"/>
      <c r="AE124" s="138"/>
      <c r="AF124" s="138"/>
      <c r="AG124" s="138"/>
      <c r="AH124" s="138"/>
      <c r="AI124" s="138"/>
      <c r="AJ124" s="138"/>
      <c r="AK124" s="138"/>
      <c r="AL124" s="138"/>
      <c r="AM124" s="138"/>
      <c r="AN124" s="138"/>
      <c r="AO124" s="138"/>
      <c r="AP124" s="138"/>
      <c r="AQ124" s="138"/>
      <c r="AR124" s="138"/>
      <c r="AS124" s="138"/>
      <c r="AT124" s="138"/>
      <c r="AU124" s="138"/>
      <c r="AV124" s="138"/>
      <c r="AW124" s="138"/>
      <c r="AX124" s="138"/>
      <c r="AY124" s="138"/>
      <c r="AZ124" s="138"/>
      <c r="BA124" s="138"/>
      <c r="BB124" s="138"/>
      <c r="BC124" s="138"/>
      <c r="BD124" s="138"/>
      <c r="BE124" s="138"/>
      <c r="BF124" s="138"/>
      <c r="BG124" s="138"/>
      <c r="BH124" s="138"/>
      <c r="BI124" s="138"/>
      <c r="BJ124" s="138"/>
      <c r="BK124" s="138"/>
      <c r="BL124" s="138"/>
      <c r="BM124" s="138"/>
      <c r="BN124" s="138"/>
      <c r="BO124" s="138"/>
      <c r="BP124" s="138"/>
      <c r="BQ124" s="138"/>
      <c r="BR124" s="138"/>
      <c r="BS124" s="138"/>
      <c r="BT124" s="138"/>
      <c r="BU124" s="138"/>
      <c r="BV124" s="138"/>
      <c r="BW124" s="138"/>
      <c r="BX124" s="138"/>
      <c r="BY124" s="138"/>
      <c r="BZ124" s="138"/>
    </row>
    <row r="125" spans="1:78" ht="15.75" customHeight="1">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c r="AA125" s="138"/>
      <c r="AB125" s="138"/>
      <c r="AC125" s="138"/>
      <c r="AD125" s="138"/>
      <c r="AE125" s="138"/>
      <c r="AF125" s="138"/>
      <c r="AG125" s="138"/>
      <c r="AH125" s="138"/>
      <c r="AI125" s="138"/>
      <c r="AJ125" s="138"/>
      <c r="AK125" s="138"/>
      <c r="AL125" s="138"/>
      <c r="AM125" s="138"/>
      <c r="AN125" s="138"/>
      <c r="AO125" s="138"/>
      <c r="AP125" s="138"/>
      <c r="AQ125" s="138"/>
      <c r="AR125" s="138"/>
      <c r="AS125" s="138"/>
      <c r="AT125" s="138"/>
      <c r="AU125" s="138"/>
      <c r="AV125" s="138"/>
      <c r="AW125" s="138"/>
      <c r="AX125" s="138"/>
      <c r="AY125" s="138"/>
      <c r="AZ125" s="138"/>
      <c r="BA125" s="138"/>
      <c r="BB125" s="138"/>
      <c r="BC125" s="138"/>
      <c r="BD125" s="138"/>
      <c r="BE125" s="138"/>
      <c r="BF125" s="138"/>
      <c r="BG125" s="138"/>
      <c r="BH125" s="138"/>
      <c r="BI125" s="138"/>
      <c r="BJ125" s="138"/>
      <c r="BK125" s="138"/>
      <c r="BL125" s="138"/>
      <c r="BM125" s="138"/>
      <c r="BN125" s="138"/>
      <c r="BO125" s="138"/>
      <c r="BP125" s="138"/>
      <c r="BQ125" s="138"/>
      <c r="BR125" s="138"/>
      <c r="BS125" s="138"/>
      <c r="BT125" s="138"/>
      <c r="BU125" s="138"/>
      <c r="BV125" s="138"/>
      <c r="BW125" s="138"/>
      <c r="BX125" s="138"/>
      <c r="BY125" s="138"/>
      <c r="BZ125" s="138"/>
    </row>
    <row r="126" spans="1:78" ht="15.75" customHeight="1">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c r="AA126" s="138"/>
      <c r="AB126" s="138"/>
      <c r="AC126" s="138"/>
      <c r="AD126" s="138"/>
      <c r="AE126" s="138"/>
      <c r="AF126" s="138"/>
      <c r="AG126" s="138"/>
      <c r="AH126" s="138"/>
      <c r="AI126" s="138"/>
      <c r="AJ126" s="138"/>
      <c r="AK126" s="138"/>
      <c r="AL126" s="138"/>
      <c r="AM126" s="138"/>
      <c r="AN126" s="138"/>
      <c r="AO126" s="138"/>
      <c r="AP126" s="138"/>
      <c r="AQ126" s="138"/>
      <c r="AR126" s="138"/>
      <c r="AS126" s="138"/>
      <c r="AT126" s="138"/>
      <c r="AU126" s="138"/>
      <c r="AV126" s="138"/>
      <c r="AW126" s="138"/>
      <c r="AX126" s="138"/>
      <c r="AY126" s="138"/>
      <c r="AZ126" s="138"/>
      <c r="BA126" s="138"/>
      <c r="BB126" s="138"/>
      <c r="BC126" s="138"/>
      <c r="BD126" s="138"/>
      <c r="BE126" s="138"/>
      <c r="BF126" s="138"/>
      <c r="BG126" s="138"/>
      <c r="BH126" s="138"/>
      <c r="BI126" s="138"/>
      <c r="BJ126" s="138"/>
      <c r="BK126" s="138"/>
      <c r="BL126" s="138"/>
      <c r="BM126" s="138"/>
      <c r="BN126" s="138"/>
      <c r="BO126" s="138"/>
      <c r="BP126" s="138"/>
      <c r="BQ126" s="138"/>
      <c r="BR126" s="138"/>
      <c r="BS126" s="138"/>
      <c r="BT126" s="138"/>
      <c r="BU126" s="138"/>
      <c r="BV126" s="138"/>
      <c r="BW126" s="138"/>
      <c r="BX126" s="138"/>
      <c r="BY126" s="138"/>
      <c r="BZ126" s="138"/>
    </row>
    <row r="127" spans="1:78" ht="15.75" customHeight="1">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138"/>
      <c r="AF127" s="138"/>
      <c r="AG127" s="138"/>
      <c r="AH127" s="138"/>
      <c r="AI127" s="138"/>
      <c r="AJ127" s="138"/>
      <c r="AK127" s="138"/>
      <c r="AL127" s="138"/>
      <c r="AM127" s="138"/>
      <c r="AN127" s="138"/>
      <c r="AO127" s="138"/>
      <c r="AP127" s="138"/>
      <c r="AQ127" s="138"/>
      <c r="AR127" s="138"/>
      <c r="AS127" s="138"/>
      <c r="AT127" s="138"/>
      <c r="AU127" s="138"/>
      <c r="AV127" s="138"/>
      <c r="AW127" s="138"/>
      <c r="AX127" s="138"/>
      <c r="AY127" s="138"/>
      <c r="AZ127" s="138"/>
      <c r="BA127" s="138"/>
      <c r="BB127" s="138"/>
      <c r="BC127" s="138"/>
      <c r="BD127" s="138"/>
      <c r="BE127" s="138"/>
      <c r="BF127" s="138"/>
      <c r="BG127" s="138"/>
      <c r="BH127" s="138"/>
      <c r="BI127" s="138"/>
      <c r="BJ127" s="138"/>
      <c r="BK127" s="138"/>
      <c r="BL127" s="138"/>
      <c r="BM127" s="138"/>
      <c r="BN127" s="138"/>
      <c r="BO127" s="138"/>
      <c r="BP127" s="138"/>
      <c r="BQ127" s="138"/>
      <c r="BR127" s="138"/>
      <c r="BS127" s="138"/>
      <c r="BT127" s="138"/>
      <c r="BU127" s="138"/>
      <c r="BV127" s="138"/>
      <c r="BW127" s="138"/>
      <c r="BX127" s="138"/>
      <c r="BY127" s="138"/>
      <c r="BZ127" s="138"/>
    </row>
    <row r="128" spans="1:78" ht="15.75" customHeight="1">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38"/>
      <c r="AN128" s="138"/>
      <c r="AO128" s="138"/>
      <c r="AP128" s="138"/>
      <c r="AQ128" s="138"/>
      <c r="AR128" s="138"/>
      <c r="AS128" s="138"/>
      <c r="AT128" s="138"/>
      <c r="AU128" s="138"/>
      <c r="AV128" s="138"/>
      <c r="AW128" s="138"/>
      <c r="AX128" s="138"/>
      <c r="AY128" s="138"/>
      <c r="AZ128" s="138"/>
      <c r="BA128" s="138"/>
      <c r="BB128" s="138"/>
      <c r="BC128" s="138"/>
      <c r="BD128" s="138"/>
      <c r="BE128" s="138"/>
      <c r="BF128" s="138"/>
      <c r="BG128" s="138"/>
      <c r="BH128" s="138"/>
      <c r="BI128" s="138"/>
      <c r="BJ128" s="138"/>
      <c r="BK128" s="138"/>
      <c r="BL128" s="138"/>
      <c r="BM128" s="138"/>
      <c r="BN128" s="138"/>
      <c r="BO128" s="138"/>
      <c r="BP128" s="138"/>
      <c r="BQ128" s="138"/>
      <c r="BR128" s="138"/>
      <c r="BS128" s="138"/>
      <c r="BT128" s="138"/>
      <c r="BU128" s="138"/>
      <c r="BV128" s="138"/>
      <c r="BW128" s="138"/>
      <c r="BX128" s="138"/>
      <c r="BY128" s="138"/>
      <c r="BZ128" s="138"/>
    </row>
    <row r="129" spans="1:78" ht="15.75" customHeight="1">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c r="AA129" s="138"/>
      <c r="AB129" s="138"/>
      <c r="AC129" s="138"/>
      <c r="AD129" s="138"/>
      <c r="AE129" s="138"/>
      <c r="AF129" s="138"/>
      <c r="AG129" s="138"/>
      <c r="AH129" s="138"/>
      <c r="AI129" s="138"/>
      <c r="AJ129" s="138"/>
      <c r="AK129" s="138"/>
      <c r="AL129" s="138"/>
      <c r="AM129" s="138"/>
      <c r="AN129" s="138"/>
      <c r="AO129" s="138"/>
      <c r="AP129" s="138"/>
      <c r="AQ129" s="138"/>
      <c r="AR129" s="138"/>
      <c r="AS129" s="138"/>
      <c r="AT129" s="138"/>
      <c r="AU129" s="138"/>
      <c r="AV129" s="138"/>
      <c r="AW129" s="138"/>
      <c r="AX129" s="138"/>
      <c r="AY129" s="138"/>
      <c r="AZ129" s="138"/>
      <c r="BA129" s="138"/>
      <c r="BB129" s="138"/>
      <c r="BC129" s="138"/>
      <c r="BD129" s="138"/>
      <c r="BE129" s="138"/>
      <c r="BF129" s="138"/>
      <c r="BG129" s="138"/>
      <c r="BH129" s="138"/>
      <c r="BI129" s="138"/>
      <c r="BJ129" s="138"/>
      <c r="BK129" s="138"/>
      <c r="BL129" s="138"/>
      <c r="BM129" s="138"/>
      <c r="BN129" s="138"/>
      <c r="BO129" s="138"/>
      <c r="BP129" s="138"/>
      <c r="BQ129" s="138"/>
      <c r="BR129" s="138"/>
      <c r="BS129" s="138"/>
      <c r="BT129" s="138"/>
      <c r="BU129" s="138"/>
      <c r="BV129" s="138"/>
      <c r="BW129" s="138"/>
      <c r="BX129" s="138"/>
      <c r="BY129" s="138"/>
      <c r="BZ129" s="138"/>
    </row>
    <row r="130" spans="1:78" ht="15.75" customHeight="1">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c r="AA130" s="138"/>
      <c r="AB130" s="138"/>
      <c r="AC130" s="138"/>
      <c r="AD130" s="138"/>
      <c r="AE130" s="138"/>
      <c r="AF130" s="138"/>
      <c r="AG130" s="138"/>
      <c r="AH130" s="138"/>
      <c r="AI130" s="138"/>
      <c r="AJ130" s="138"/>
      <c r="AK130" s="138"/>
      <c r="AL130" s="138"/>
      <c r="AM130" s="138"/>
      <c r="AN130" s="138"/>
      <c r="AO130" s="138"/>
      <c r="AP130" s="138"/>
      <c r="AQ130" s="138"/>
      <c r="AR130" s="138"/>
      <c r="AS130" s="138"/>
      <c r="AT130" s="138"/>
      <c r="AU130" s="138"/>
      <c r="AV130" s="138"/>
      <c r="AW130" s="138"/>
      <c r="AX130" s="138"/>
      <c r="AY130" s="138"/>
      <c r="AZ130" s="138"/>
      <c r="BA130" s="138"/>
      <c r="BB130" s="138"/>
      <c r="BC130" s="138"/>
      <c r="BD130" s="138"/>
      <c r="BE130" s="138"/>
      <c r="BF130" s="138"/>
      <c r="BG130" s="138"/>
      <c r="BH130" s="138"/>
      <c r="BI130" s="138"/>
      <c r="BJ130" s="138"/>
      <c r="BK130" s="138"/>
      <c r="BL130" s="138"/>
      <c r="BM130" s="138"/>
      <c r="BN130" s="138"/>
      <c r="BO130" s="138"/>
      <c r="BP130" s="138"/>
      <c r="BQ130" s="138"/>
      <c r="BR130" s="138"/>
      <c r="BS130" s="138"/>
      <c r="BT130" s="138"/>
      <c r="BU130" s="138"/>
      <c r="BV130" s="138"/>
      <c r="BW130" s="138"/>
      <c r="BX130" s="138"/>
      <c r="BY130" s="138"/>
      <c r="BZ130" s="138"/>
    </row>
    <row r="131" spans="1:78" ht="15.75" customHeight="1">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c r="AA131" s="138"/>
      <c r="AB131" s="138"/>
      <c r="AC131" s="138"/>
      <c r="AD131" s="138"/>
      <c r="AE131" s="138"/>
      <c r="AF131" s="138"/>
      <c r="AG131" s="138"/>
      <c r="AH131" s="138"/>
      <c r="AI131" s="138"/>
      <c r="AJ131" s="138"/>
      <c r="AK131" s="138"/>
      <c r="AL131" s="138"/>
      <c r="AM131" s="138"/>
      <c r="AN131" s="138"/>
      <c r="AO131" s="138"/>
      <c r="AP131" s="138"/>
      <c r="AQ131" s="138"/>
      <c r="AR131" s="138"/>
      <c r="AS131" s="138"/>
      <c r="AT131" s="138"/>
      <c r="AU131" s="138"/>
      <c r="AV131" s="138"/>
      <c r="AW131" s="138"/>
      <c r="AX131" s="138"/>
      <c r="AY131" s="138"/>
      <c r="AZ131" s="138"/>
      <c r="BA131" s="138"/>
      <c r="BB131" s="138"/>
      <c r="BC131" s="138"/>
      <c r="BD131" s="138"/>
      <c r="BE131" s="138"/>
      <c r="BF131" s="138"/>
      <c r="BG131" s="138"/>
      <c r="BH131" s="138"/>
      <c r="BI131" s="138"/>
      <c r="BJ131" s="138"/>
      <c r="BK131" s="138"/>
      <c r="BL131" s="138"/>
      <c r="BM131" s="138"/>
      <c r="BN131" s="138"/>
      <c r="BO131" s="138"/>
      <c r="BP131" s="138"/>
      <c r="BQ131" s="138"/>
      <c r="BR131" s="138"/>
      <c r="BS131" s="138"/>
      <c r="BT131" s="138"/>
      <c r="BU131" s="138"/>
      <c r="BV131" s="138"/>
      <c r="BW131" s="138"/>
      <c r="BX131" s="138"/>
      <c r="BY131" s="138"/>
      <c r="BZ131" s="138"/>
    </row>
    <row r="132" spans="1:78" ht="15.75" customHeight="1">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c r="AA132" s="138"/>
      <c r="AB132" s="138"/>
      <c r="AC132" s="138"/>
      <c r="AD132" s="138"/>
      <c r="AE132" s="138"/>
      <c r="AF132" s="138"/>
      <c r="AG132" s="138"/>
      <c r="AH132" s="138"/>
      <c r="AI132" s="138"/>
      <c r="AJ132" s="138"/>
      <c r="AK132" s="138"/>
      <c r="AL132" s="138"/>
      <c r="AM132" s="138"/>
      <c r="AN132" s="138"/>
      <c r="AO132" s="138"/>
      <c r="AP132" s="138"/>
      <c r="AQ132" s="138"/>
      <c r="AR132" s="138"/>
      <c r="AS132" s="138"/>
      <c r="AT132" s="138"/>
      <c r="AU132" s="138"/>
      <c r="AV132" s="138"/>
      <c r="AW132" s="138"/>
      <c r="AX132" s="138"/>
      <c r="AY132" s="138"/>
      <c r="AZ132" s="138"/>
      <c r="BA132" s="138"/>
      <c r="BB132" s="138"/>
      <c r="BC132" s="138"/>
      <c r="BD132" s="138"/>
      <c r="BE132" s="138"/>
      <c r="BF132" s="138"/>
      <c r="BG132" s="138"/>
      <c r="BH132" s="138"/>
      <c r="BI132" s="138"/>
      <c r="BJ132" s="138"/>
      <c r="BK132" s="138"/>
      <c r="BL132" s="138"/>
      <c r="BM132" s="138"/>
      <c r="BN132" s="138"/>
      <c r="BO132" s="138"/>
      <c r="BP132" s="138"/>
      <c r="BQ132" s="138"/>
      <c r="BR132" s="138"/>
      <c r="BS132" s="138"/>
      <c r="BT132" s="138"/>
      <c r="BU132" s="138"/>
      <c r="BV132" s="138"/>
      <c r="BW132" s="138"/>
      <c r="BX132" s="138"/>
      <c r="BY132" s="138"/>
      <c r="BZ132" s="138"/>
    </row>
    <row r="133" spans="1:78" ht="15.75" customHeight="1">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c r="AA133" s="138"/>
      <c r="AB133" s="138"/>
      <c r="AC133" s="138"/>
      <c r="AD133" s="138"/>
      <c r="AE133" s="138"/>
      <c r="AF133" s="138"/>
      <c r="AG133" s="138"/>
      <c r="AH133" s="138"/>
      <c r="AI133" s="138"/>
      <c r="AJ133" s="138"/>
      <c r="AK133" s="138"/>
      <c r="AL133" s="138"/>
      <c r="AM133" s="138"/>
      <c r="AN133" s="138"/>
      <c r="AO133" s="138"/>
      <c r="AP133" s="138"/>
      <c r="AQ133" s="138"/>
      <c r="AR133" s="138"/>
      <c r="AS133" s="138"/>
      <c r="AT133" s="138"/>
      <c r="AU133" s="138"/>
      <c r="AV133" s="138"/>
      <c r="AW133" s="138"/>
      <c r="AX133" s="138"/>
      <c r="AY133" s="138"/>
      <c r="AZ133" s="138"/>
      <c r="BA133" s="138"/>
      <c r="BB133" s="138"/>
      <c r="BC133" s="138"/>
      <c r="BD133" s="138"/>
      <c r="BE133" s="138"/>
      <c r="BF133" s="138"/>
      <c r="BG133" s="138"/>
      <c r="BH133" s="138"/>
      <c r="BI133" s="138"/>
      <c r="BJ133" s="138"/>
      <c r="BK133" s="138"/>
      <c r="BL133" s="138"/>
      <c r="BM133" s="138"/>
      <c r="BN133" s="138"/>
      <c r="BO133" s="138"/>
      <c r="BP133" s="138"/>
      <c r="BQ133" s="138"/>
      <c r="BR133" s="138"/>
      <c r="BS133" s="138"/>
      <c r="BT133" s="138"/>
      <c r="BU133" s="138"/>
      <c r="BV133" s="138"/>
      <c r="BW133" s="138"/>
      <c r="BX133" s="138"/>
      <c r="BY133" s="138"/>
      <c r="BZ133" s="138"/>
    </row>
    <row r="134" spans="1:78" ht="15.75" customHeight="1">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c r="AA134" s="138"/>
      <c r="AB134" s="138"/>
      <c r="AC134" s="138"/>
      <c r="AD134" s="138"/>
      <c r="AE134" s="138"/>
      <c r="AF134" s="138"/>
      <c r="AG134" s="138"/>
      <c r="AH134" s="138"/>
      <c r="AI134" s="138"/>
      <c r="AJ134" s="138"/>
      <c r="AK134" s="138"/>
      <c r="AL134" s="138"/>
      <c r="AM134" s="138"/>
      <c r="AN134" s="138"/>
      <c r="AO134" s="138"/>
      <c r="AP134" s="138"/>
      <c r="AQ134" s="138"/>
      <c r="AR134" s="138"/>
      <c r="AS134" s="138"/>
      <c r="AT134" s="138"/>
      <c r="AU134" s="138"/>
      <c r="AV134" s="138"/>
      <c r="AW134" s="138"/>
      <c r="AX134" s="138"/>
      <c r="AY134" s="138"/>
      <c r="AZ134" s="138"/>
      <c r="BA134" s="138"/>
      <c r="BB134" s="138"/>
      <c r="BC134" s="138"/>
      <c r="BD134" s="138"/>
      <c r="BE134" s="138"/>
      <c r="BF134" s="138"/>
      <c r="BG134" s="138"/>
      <c r="BH134" s="138"/>
      <c r="BI134" s="138"/>
      <c r="BJ134" s="138"/>
      <c r="BK134" s="138"/>
      <c r="BL134" s="138"/>
      <c r="BM134" s="138"/>
      <c r="BN134" s="138"/>
      <c r="BO134" s="138"/>
      <c r="BP134" s="138"/>
      <c r="BQ134" s="138"/>
      <c r="BR134" s="138"/>
      <c r="BS134" s="138"/>
      <c r="BT134" s="138"/>
      <c r="BU134" s="138"/>
      <c r="BV134" s="138"/>
      <c r="BW134" s="138"/>
      <c r="BX134" s="138"/>
      <c r="BY134" s="138"/>
      <c r="BZ134" s="138"/>
    </row>
    <row r="135" spans="1:78" ht="15.75" customHeight="1">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c r="AA135" s="138"/>
      <c r="AB135" s="138"/>
      <c r="AC135" s="138"/>
      <c r="AD135" s="138"/>
      <c r="AE135" s="138"/>
      <c r="AF135" s="138"/>
      <c r="AG135" s="138"/>
      <c r="AH135" s="138"/>
      <c r="AI135" s="138"/>
      <c r="AJ135" s="138"/>
      <c r="AK135" s="138"/>
      <c r="AL135" s="138"/>
      <c r="AM135" s="138"/>
      <c r="AN135" s="138"/>
      <c r="AO135" s="138"/>
      <c r="AP135" s="138"/>
      <c r="AQ135" s="138"/>
      <c r="AR135" s="138"/>
      <c r="AS135" s="138"/>
      <c r="AT135" s="138"/>
      <c r="AU135" s="138"/>
      <c r="AV135" s="138"/>
      <c r="AW135" s="138"/>
      <c r="AX135" s="138"/>
      <c r="AY135" s="138"/>
      <c r="AZ135" s="138"/>
      <c r="BA135" s="138"/>
      <c r="BB135" s="138"/>
      <c r="BC135" s="138"/>
      <c r="BD135" s="138"/>
      <c r="BE135" s="138"/>
      <c r="BF135" s="138"/>
      <c r="BG135" s="138"/>
      <c r="BH135" s="138"/>
      <c r="BI135" s="138"/>
      <c r="BJ135" s="138"/>
      <c r="BK135" s="138"/>
      <c r="BL135" s="138"/>
      <c r="BM135" s="138"/>
      <c r="BN135" s="138"/>
      <c r="BO135" s="138"/>
      <c r="BP135" s="138"/>
      <c r="BQ135" s="138"/>
      <c r="BR135" s="138"/>
      <c r="BS135" s="138"/>
      <c r="BT135" s="138"/>
      <c r="BU135" s="138"/>
      <c r="BV135" s="138"/>
      <c r="BW135" s="138"/>
      <c r="BX135" s="138"/>
      <c r="BY135" s="138"/>
      <c r="BZ135" s="138"/>
    </row>
    <row r="136" spans="1:78" ht="15.75" customHeight="1">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c r="AA136" s="138"/>
      <c r="AB136" s="138"/>
      <c r="AC136" s="138"/>
      <c r="AD136" s="138"/>
      <c r="AE136" s="138"/>
      <c r="AF136" s="138"/>
      <c r="AG136" s="138"/>
      <c r="AH136" s="138"/>
      <c r="AI136" s="138"/>
      <c r="AJ136" s="138"/>
      <c r="AK136" s="138"/>
      <c r="AL136" s="138"/>
      <c r="AM136" s="138"/>
      <c r="AN136" s="138"/>
      <c r="AO136" s="138"/>
      <c r="AP136" s="138"/>
      <c r="AQ136" s="138"/>
      <c r="AR136" s="138"/>
      <c r="AS136" s="138"/>
      <c r="AT136" s="138"/>
      <c r="AU136" s="138"/>
      <c r="AV136" s="138"/>
      <c r="AW136" s="138"/>
      <c r="AX136" s="138"/>
      <c r="AY136" s="138"/>
      <c r="AZ136" s="138"/>
      <c r="BA136" s="138"/>
      <c r="BB136" s="138"/>
      <c r="BC136" s="138"/>
      <c r="BD136" s="138"/>
      <c r="BE136" s="138"/>
      <c r="BF136" s="138"/>
      <c r="BG136" s="138"/>
      <c r="BH136" s="138"/>
      <c r="BI136" s="138"/>
      <c r="BJ136" s="138"/>
      <c r="BK136" s="138"/>
      <c r="BL136" s="138"/>
      <c r="BM136" s="138"/>
      <c r="BN136" s="138"/>
      <c r="BO136" s="138"/>
      <c r="BP136" s="138"/>
      <c r="BQ136" s="138"/>
      <c r="BR136" s="138"/>
      <c r="BS136" s="138"/>
      <c r="BT136" s="138"/>
      <c r="BU136" s="138"/>
      <c r="BV136" s="138"/>
      <c r="BW136" s="138"/>
      <c r="BX136" s="138"/>
      <c r="BY136" s="138"/>
      <c r="BZ136" s="138"/>
    </row>
    <row r="137" spans="1:78" ht="15.75" customHeight="1">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c r="AA137" s="138"/>
      <c r="AB137" s="138"/>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c r="AW137" s="138"/>
      <c r="AX137" s="138"/>
      <c r="AY137" s="138"/>
      <c r="AZ137" s="138"/>
      <c r="BA137" s="138"/>
      <c r="BB137" s="138"/>
      <c r="BC137" s="138"/>
      <c r="BD137" s="138"/>
      <c r="BE137" s="138"/>
      <c r="BF137" s="138"/>
      <c r="BG137" s="138"/>
      <c r="BH137" s="138"/>
      <c r="BI137" s="138"/>
      <c r="BJ137" s="138"/>
      <c r="BK137" s="138"/>
      <c r="BL137" s="138"/>
      <c r="BM137" s="138"/>
      <c r="BN137" s="138"/>
      <c r="BO137" s="138"/>
      <c r="BP137" s="138"/>
      <c r="BQ137" s="138"/>
      <c r="BR137" s="138"/>
      <c r="BS137" s="138"/>
      <c r="BT137" s="138"/>
      <c r="BU137" s="138"/>
      <c r="BV137" s="138"/>
      <c r="BW137" s="138"/>
      <c r="BX137" s="138"/>
      <c r="BY137" s="138"/>
      <c r="BZ137" s="138"/>
    </row>
    <row r="138" spans="1:78" ht="15.75" customHeight="1">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c r="AA138" s="138"/>
      <c r="AB138" s="138"/>
      <c r="AC138" s="138"/>
      <c r="AD138" s="138"/>
      <c r="AE138" s="138"/>
      <c r="AF138" s="138"/>
      <c r="AG138" s="138"/>
      <c r="AH138" s="138"/>
      <c r="AI138" s="138"/>
      <c r="AJ138" s="138"/>
      <c r="AK138" s="138"/>
      <c r="AL138" s="138"/>
      <c r="AM138" s="138"/>
      <c r="AN138" s="138"/>
      <c r="AO138" s="138"/>
      <c r="AP138" s="138"/>
      <c r="AQ138" s="138"/>
      <c r="AR138" s="138"/>
      <c r="AS138" s="138"/>
      <c r="AT138" s="138"/>
      <c r="AU138" s="138"/>
      <c r="AV138" s="138"/>
      <c r="AW138" s="138"/>
      <c r="AX138" s="138"/>
      <c r="AY138" s="138"/>
      <c r="AZ138" s="138"/>
      <c r="BA138" s="138"/>
      <c r="BB138" s="138"/>
      <c r="BC138" s="138"/>
      <c r="BD138" s="138"/>
      <c r="BE138" s="138"/>
      <c r="BF138" s="138"/>
      <c r="BG138" s="138"/>
      <c r="BH138" s="138"/>
      <c r="BI138" s="138"/>
      <c r="BJ138" s="138"/>
      <c r="BK138" s="138"/>
      <c r="BL138" s="138"/>
      <c r="BM138" s="138"/>
      <c r="BN138" s="138"/>
      <c r="BO138" s="138"/>
      <c r="BP138" s="138"/>
      <c r="BQ138" s="138"/>
      <c r="BR138" s="138"/>
      <c r="BS138" s="138"/>
      <c r="BT138" s="138"/>
      <c r="BU138" s="138"/>
      <c r="BV138" s="138"/>
      <c r="BW138" s="138"/>
      <c r="BX138" s="138"/>
      <c r="BY138" s="138"/>
      <c r="BZ138" s="138"/>
    </row>
    <row r="139" spans="1:78" ht="15.75" customHeight="1">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c r="AA139" s="138"/>
      <c r="AB139" s="138"/>
      <c r="AC139" s="138"/>
      <c r="AD139" s="138"/>
      <c r="AE139" s="138"/>
      <c r="AF139" s="138"/>
      <c r="AG139" s="138"/>
      <c r="AH139" s="138"/>
      <c r="AI139" s="138"/>
      <c r="AJ139" s="138"/>
      <c r="AK139" s="138"/>
      <c r="AL139" s="138"/>
      <c r="AM139" s="138"/>
      <c r="AN139" s="138"/>
      <c r="AO139" s="138"/>
      <c r="AP139" s="138"/>
      <c r="AQ139" s="138"/>
      <c r="AR139" s="138"/>
      <c r="AS139" s="138"/>
      <c r="AT139" s="138"/>
      <c r="AU139" s="138"/>
      <c r="AV139" s="138"/>
      <c r="AW139" s="138"/>
      <c r="AX139" s="138"/>
      <c r="AY139" s="138"/>
      <c r="AZ139" s="138"/>
      <c r="BA139" s="138"/>
      <c r="BB139" s="138"/>
      <c r="BC139" s="138"/>
      <c r="BD139" s="138"/>
      <c r="BE139" s="138"/>
      <c r="BF139" s="138"/>
      <c r="BG139" s="138"/>
      <c r="BH139" s="138"/>
      <c r="BI139" s="138"/>
      <c r="BJ139" s="138"/>
      <c r="BK139" s="138"/>
      <c r="BL139" s="138"/>
      <c r="BM139" s="138"/>
      <c r="BN139" s="138"/>
      <c r="BO139" s="138"/>
      <c r="BP139" s="138"/>
      <c r="BQ139" s="138"/>
      <c r="BR139" s="138"/>
      <c r="BS139" s="138"/>
      <c r="BT139" s="138"/>
      <c r="BU139" s="138"/>
      <c r="BV139" s="138"/>
      <c r="BW139" s="138"/>
      <c r="BX139" s="138"/>
      <c r="BY139" s="138"/>
      <c r="BZ139" s="138"/>
    </row>
    <row r="140" spans="1:78" ht="15.75" customHeight="1">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c r="AX140" s="138"/>
      <c r="AY140" s="138"/>
      <c r="AZ140" s="138"/>
      <c r="BA140" s="138"/>
      <c r="BB140" s="138"/>
      <c r="BC140" s="138"/>
      <c r="BD140" s="138"/>
      <c r="BE140" s="138"/>
      <c r="BF140" s="138"/>
      <c r="BG140" s="138"/>
      <c r="BH140" s="138"/>
      <c r="BI140" s="138"/>
      <c r="BJ140" s="138"/>
      <c r="BK140" s="138"/>
      <c r="BL140" s="138"/>
      <c r="BM140" s="138"/>
      <c r="BN140" s="138"/>
      <c r="BO140" s="138"/>
      <c r="BP140" s="138"/>
      <c r="BQ140" s="138"/>
      <c r="BR140" s="138"/>
      <c r="BS140" s="138"/>
      <c r="BT140" s="138"/>
      <c r="BU140" s="138"/>
      <c r="BV140" s="138"/>
      <c r="BW140" s="138"/>
      <c r="BX140" s="138"/>
      <c r="BY140" s="138"/>
      <c r="BZ140" s="138"/>
    </row>
    <row r="141" spans="1:78" ht="15.75" customHeight="1">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c r="AA141" s="138"/>
      <c r="AB141" s="138"/>
      <c r="AC141" s="138"/>
      <c r="AD141" s="138"/>
      <c r="AE141" s="138"/>
      <c r="AF141" s="138"/>
      <c r="AG141" s="138"/>
      <c r="AH141" s="138"/>
      <c r="AI141" s="138"/>
      <c r="AJ141" s="138"/>
      <c r="AK141" s="138"/>
      <c r="AL141" s="138"/>
      <c r="AM141" s="138"/>
      <c r="AN141" s="138"/>
      <c r="AO141" s="138"/>
      <c r="AP141" s="138"/>
      <c r="AQ141" s="138"/>
      <c r="AR141" s="138"/>
      <c r="AS141" s="138"/>
      <c r="AT141" s="138"/>
      <c r="AU141" s="138"/>
      <c r="AV141" s="138"/>
      <c r="AW141" s="138"/>
      <c r="AX141" s="138"/>
      <c r="AY141" s="138"/>
      <c r="AZ141" s="138"/>
      <c r="BA141" s="138"/>
      <c r="BB141" s="138"/>
      <c r="BC141" s="138"/>
      <c r="BD141" s="138"/>
      <c r="BE141" s="138"/>
      <c r="BF141" s="138"/>
      <c r="BG141" s="138"/>
      <c r="BH141" s="138"/>
      <c r="BI141" s="138"/>
      <c r="BJ141" s="138"/>
      <c r="BK141" s="138"/>
      <c r="BL141" s="138"/>
      <c r="BM141" s="138"/>
      <c r="BN141" s="138"/>
      <c r="BO141" s="138"/>
      <c r="BP141" s="138"/>
      <c r="BQ141" s="138"/>
      <c r="BR141" s="138"/>
      <c r="BS141" s="138"/>
      <c r="BT141" s="138"/>
      <c r="BU141" s="138"/>
      <c r="BV141" s="138"/>
      <c r="BW141" s="138"/>
      <c r="BX141" s="138"/>
      <c r="BY141" s="138"/>
      <c r="BZ141" s="138"/>
    </row>
    <row r="142" spans="1:78" ht="15.75" customHeight="1">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c r="AA142" s="138"/>
      <c r="AB142" s="138"/>
      <c r="AC142" s="138"/>
      <c r="AD142" s="138"/>
      <c r="AE142" s="138"/>
      <c r="AF142" s="138"/>
      <c r="AG142" s="138"/>
      <c r="AH142" s="138"/>
      <c r="AI142" s="138"/>
      <c r="AJ142" s="138"/>
      <c r="AK142" s="138"/>
      <c r="AL142" s="138"/>
      <c r="AM142" s="138"/>
      <c r="AN142" s="138"/>
      <c r="AO142" s="138"/>
      <c r="AP142" s="138"/>
      <c r="AQ142" s="138"/>
      <c r="AR142" s="138"/>
      <c r="AS142" s="138"/>
      <c r="AT142" s="138"/>
      <c r="AU142" s="138"/>
      <c r="AV142" s="138"/>
      <c r="AW142" s="138"/>
      <c r="AX142" s="138"/>
      <c r="AY142" s="138"/>
      <c r="AZ142" s="138"/>
      <c r="BA142" s="138"/>
      <c r="BB142" s="138"/>
      <c r="BC142" s="138"/>
      <c r="BD142" s="138"/>
      <c r="BE142" s="138"/>
      <c r="BF142" s="138"/>
      <c r="BG142" s="138"/>
      <c r="BH142" s="138"/>
      <c r="BI142" s="138"/>
      <c r="BJ142" s="138"/>
      <c r="BK142" s="138"/>
      <c r="BL142" s="138"/>
      <c r="BM142" s="138"/>
      <c r="BN142" s="138"/>
      <c r="BO142" s="138"/>
      <c r="BP142" s="138"/>
      <c r="BQ142" s="138"/>
      <c r="BR142" s="138"/>
      <c r="BS142" s="138"/>
      <c r="BT142" s="138"/>
      <c r="BU142" s="138"/>
      <c r="BV142" s="138"/>
      <c r="BW142" s="138"/>
      <c r="BX142" s="138"/>
      <c r="BY142" s="138"/>
      <c r="BZ142" s="138"/>
    </row>
    <row r="143" spans="1:78" ht="15.75" customHeight="1">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c r="AA143" s="138"/>
      <c r="AB143" s="138"/>
      <c r="AC143" s="138"/>
      <c r="AD143" s="138"/>
      <c r="AE143" s="138"/>
      <c r="AF143" s="138"/>
      <c r="AG143" s="138"/>
      <c r="AH143" s="138"/>
      <c r="AI143" s="138"/>
      <c r="AJ143" s="138"/>
      <c r="AK143" s="138"/>
      <c r="AL143" s="138"/>
      <c r="AM143" s="138"/>
      <c r="AN143" s="138"/>
      <c r="AO143" s="138"/>
      <c r="AP143" s="138"/>
      <c r="AQ143" s="138"/>
      <c r="AR143" s="138"/>
      <c r="AS143" s="138"/>
      <c r="AT143" s="138"/>
      <c r="AU143" s="138"/>
      <c r="AV143" s="138"/>
      <c r="AW143" s="138"/>
      <c r="AX143" s="138"/>
      <c r="AY143" s="138"/>
      <c r="AZ143" s="138"/>
      <c r="BA143" s="138"/>
      <c r="BB143" s="138"/>
      <c r="BC143" s="138"/>
      <c r="BD143" s="138"/>
      <c r="BE143" s="138"/>
      <c r="BF143" s="138"/>
      <c r="BG143" s="138"/>
      <c r="BH143" s="138"/>
      <c r="BI143" s="138"/>
      <c r="BJ143" s="138"/>
      <c r="BK143" s="138"/>
      <c r="BL143" s="138"/>
      <c r="BM143" s="138"/>
      <c r="BN143" s="138"/>
      <c r="BO143" s="138"/>
      <c r="BP143" s="138"/>
      <c r="BQ143" s="138"/>
      <c r="BR143" s="138"/>
      <c r="BS143" s="138"/>
      <c r="BT143" s="138"/>
      <c r="BU143" s="138"/>
      <c r="BV143" s="138"/>
      <c r="BW143" s="138"/>
      <c r="BX143" s="138"/>
      <c r="BY143" s="138"/>
      <c r="BZ143" s="138"/>
    </row>
    <row r="144" spans="1:78" ht="15.75" customHeight="1">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c r="AA144" s="138"/>
      <c r="AB144" s="138"/>
      <c r="AC144" s="138"/>
      <c r="AD144" s="138"/>
      <c r="AE144" s="138"/>
      <c r="AF144" s="138"/>
      <c r="AG144" s="138"/>
      <c r="AH144" s="138"/>
      <c r="AI144" s="138"/>
      <c r="AJ144" s="138"/>
      <c r="AK144" s="138"/>
      <c r="AL144" s="138"/>
      <c r="AM144" s="138"/>
      <c r="AN144" s="138"/>
      <c r="AO144" s="138"/>
      <c r="AP144" s="138"/>
      <c r="AQ144" s="138"/>
      <c r="AR144" s="138"/>
      <c r="AS144" s="138"/>
      <c r="AT144" s="138"/>
      <c r="AU144" s="138"/>
      <c r="AV144" s="138"/>
      <c r="AW144" s="138"/>
      <c r="AX144" s="138"/>
      <c r="AY144" s="138"/>
      <c r="AZ144" s="138"/>
      <c r="BA144" s="138"/>
      <c r="BB144" s="138"/>
      <c r="BC144" s="138"/>
      <c r="BD144" s="138"/>
      <c r="BE144" s="138"/>
      <c r="BF144" s="138"/>
      <c r="BG144" s="138"/>
      <c r="BH144" s="138"/>
      <c r="BI144" s="138"/>
      <c r="BJ144" s="138"/>
      <c r="BK144" s="138"/>
      <c r="BL144" s="138"/>
      <c r="BM144" s="138"/>
      <c r="BN144" s="138"/>
      <c r="BO144" s="138"/>
      <c r="BP144" s="138"/>
      <c r="BQ144" s="138"/>
      <c r="BR144" s="138"/>
      <c r="BS144" s="138"/>
      <c r="BT144" s="138"/>
      <c r="BU144" s="138"/>
      <c r="BV144" s="138"/>
      <c r="BW144" s="138"/>
      <c r="BX144" s="138"/>
      <c r="BY144" s="138"/>
      <c r="BZ144" s="138"/>
    </row>
    <row r="145" spans="1:78" ht="15.75" customHeight="1">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c r="AA145" s="138"/>
      <c r="AB145" s="138"/>
      <c r="AC145" s="138"/>
      <c r="AD145" s="138"/>
      <c r="AE145" s="138"/>
      <c r="AF145" s="138"/>
      <c r="AG145" s="138"/>
      <c r="AH145" s="138"/>
      <c r="AI145" s="138"/>
      <c r="AJ145" s="138"/>
      <c r="AK145" s="138"/>
      <c r="AL145" s="138"/>
      <c r="AM145" s="138"/>
      <c r="AN145" s="138"/>
      <c r="AO145" s="138"/>
      <c r="AP145" s="138"/>
      <c r="AQ145" s="138"/>
      <c r="AR145" s="138"/>
      <c r="AS145" s="138"/>
      <c r="AT145" s="138"/>
      <c r="AU145" s="138"/>
      <c r="AV145" s="138"/>
      <c r="AW145" s="138"/>
      <c r="AX145" s="138"/>
      <c r="AY145" s="138"/>
      <c r="AZ145" s="138"/>
      <c r="BA145" s="138"/>
      <c r="BB145" s="138"/>
      <c r="BC145" s="138"/>
      <c r="BD145" s="138"/>
      <c r="BE145" s="138"/>
      <c r="BF145" s="138"/>
      <c r="BG145" s="138"/>
      <c r="BH145" s="138"/>
      <c r="BI145" s="138"/>
      <c r="BJ145" s="138"/>
      <c r="BK145" s="138"/>
      <c r="BL145" s="138"/>
      <c r="BM145" s="138"/>
      <c r="BN145" s="138"/>
      <c r="BO145" s="138"/>
      <c r="BP145" s="138"/>
      <c r="BQ145" s="138"/>
      <c r="BR145" s="138"/>
      <c r="BS145" s="138"/>
      <c r="BT145" s="138"/>
      <c r="BU145" s="138"/>
      <c r="BV145" s="138"/>
      <c r="BW145" s="138"/>
      <c r="BX145" s="138"/>
      <c r="BY145" s="138"/>
      <c r="BZ145" s="138"/>
    </row>
    <row r="146" spans="1:78" ht="15.75" customHeight="1">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c r="AA146" s="138"/>
      <c r="AB146" s="138"/>
      <c r="AC146" s="138"/>
      <c r="AD146" s="138"/>
      <c r="AE146" s="138"/>
      <c r="AF146" s="138"/>
      <c r="AG146" s="138"/>
      <c r="AH146" s="138"/>
      <c r="AI146" s="138"/>
      <c r="AJ146" s="138"/>
      <c r="AK146" s="138"/>
      <c r="AL146" s="138"/>
      <c r="AM146" s="138"/>
      <c r="AN146" s="138"/>
      <c r="AO146" s="138"/>
      <c r="AP146" s="138"/>
      <c r="AQ146" s="138"/>
      <c r="AR146" s="138"/>
      <c r="AS146" s="138"/>
      <c r="AT146" s="138"/>
      <c r="AU146" s="138"/>
      <c r="AV146" s="138"/>
      <c r="AW146" s="138"/>
      <c r="AX146" s="138"/>
      <c r="AY146" s="138"/>
      <c r="AZ146" s="138"/>
      <c r="BA146" s="138"/>
      <c r="BB146" s="138"/>
      <c r="BC146" s="138"/>
      <c r="BD146" s="138"/>
      <c r="BE146" s="138"/>
      <c r="BF146" s="138"/>
      <c r="BG146" s="138"/>
      <c r="BH146" s="138"/>
      <c r="BI146" s="138"/>
      <c r="BJ146" s="138"/>
      <c r="BK146" s="138"/>
      <c r="BL146" s="138"/>
      <c r="BM146" s="138"/>
      <c r="BN146" s="138"/>
      <c r="BO146" s="138"/>
      <c r="BP146" s="138"/>
      <c r="BQ146" s="138"/>
      <c r="BR146" s="138"/>
      <c r="BS146" s="138"/>
      <c r="BT146" s="138"/>
      <c r="BU146" s="138"/>
      <c r="BV146" s="138"/>
      <c r="BW146" s="138"/>
      <c r="BX146" s="138"/>
      <c r="BY146" s="138"/>
      <c r="BZ146" s="138"/>
    </row>
    <row r="147" spans="1:78" ht="15.75" customHeight="1">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c r="AA147" s="138"/>
      <c r="AB147" s="138"/>
      <c r="AC147" s="138"/>
      <c r="AD147" s="138"/>
      <c r="AE147" s="138"/>
      <c r="AF147" s="138"/>
      <c r="AG147" s="138"/>
      <c r="AH147" s="138"/>
      <c r="AI147" s="138"/>
      <c r="AJ147" s="138"/>
      <c r="AK147" s="138"/>
      <c r="AL147" s="138"/>
      <c r="AM147" s="138"/>
      <c r="AN147" s="138"/>
      <c r="AO147" s="138"/>
      <c r="AP147" s="138"/>
      <c r="AQ147" s="138"/>
      <c r="AR147" s="138"/>
      <c r="AS147" s="138"/>
      <c r="AT147" s="138"/>
      <c r="AU147" s="138"/>
      <c r="AV147" s="138"/>
      <c r="AW147" s="138"/>
      <c r="AX147" s="138"/>
      <c r="AY147" s="138"/>
      <c r="AZ147" s="138"/>
      <c r="BA147" s="138"/>
      <c r="BB147" s="138"/>
      <c r="BC147" s="138"/>
      <c r="BD147" s="138"/>
      <c r="BE147" s="138"/>
      <c r="BF147" s="138"/>
      <c r="BG147" s="138"/>
      <c r="BH147" s="138"/>
      <c r="BI147" s="138"/>
      <c r="BJ147" s="138"/>
      <c r="BK147" s="138"/>
      <c r="BL147" s="138"/>
      <c r="BM147" s="138"/>
      <c r="BN147" s="138"/>
      <c r="BO147" s="138"/>
      <c r="BP147" s="138"/>
      <c r="BQ147" s="138"/>
      <c r="BR147" s="138"/>
      <c r="BS147" s="138"/>
      <c r="BT147" s="138"/>
      <c r="BU147" s="138"/>
      <c r="BV147" s="138"/>
      <c r="BW147" s="138"/>
      <c r="BX147" s="138"/>
      <c r="BY147" s="138"/>
      <c r="BZ147" s="138"/>
    </row>
    <row r="148" spans="1:78" ht="15.75" customHeight="1">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c r="AA148" s="138"/>
      <c r="AB148" s="138"/>
      <c r="AC148" s="138"/>
      <c r="AD148" s="138"/>
      <c r="AE148" s="138"/>
      <c r="AF148" s="138"/>
      <c r="AG148" s="138"/>
      <c r="AH148" s="138"/>
      <c r="AI148" s="138"/>
      <c r="AJ148" s="138"/>
      <c r="AK148" s="138"/>
      <c r="AL148" s="138"/>
      <c r="AM148" s="138"/>
      <c r="AN148" s="138"/>
      <c r="AO148" s="138"/>
      <c r="AP148" s="138"/>
      <c r="AQ148" s="138"/>
      <c r="AR148" s="138"/>
      <c r="AS148" s="138"/>
      <c r="AT148" s="138"/>
      <c r="AU148" s="138"/>
      <c r="AV148" s="138"/>
      <c r="AW148" s="138"/>
      <c r="AX148" s="138"/>
      <c r="AY148" s="138"/>
      <c r="AZ148" s="138"/>
      <c r="BA148" s="138"/>
      <c r="BB148" s="138"/>
      <c r="BC148" s="138"/>
      <c r="BD148" s="138"/>
      <c r="BE148" s="138"/>
      <c r="BF148" s="138"/>
      <c r="BG148" s="138"/>
      <c r="BH148" s="138"/>
      <c r="BI148" s="138"/>
      <c r="BJ148" s="138"/>
      <c r="BK148" s="138"/>
      <c r="BL148" s="138"/>
      <c r="BM148" s="138"/>
      <c r="BN148" s="138"/>
      <c r="BO148" s="138"/>
      <c r="BP148" s="138"/>
      <c r="BQ148" s="138"/>
      <c r="BR148" s="138"/>
      <c r="BS148" s="138"/>
      <c r="BT148" s="138"/>
      <c r="BU148" s="138"/>
      <c r="BV148" s="138"/>
      <c r="BW148" s="138"/>
      <c r="BX148" s="138"/>
      <c r="BY148" s="138"/>
      <c r="BZ148" s="138"/>
    </row>
    <row r="149" spans="1:78" ht="15.75" customHeight="1">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c r="AA149" s="138"/>
      <c r="AB149" s="138"/>
      <c r="AC149" s="138"/>
      <c r="AD149" s="138"/>
      <c r="AE149" s="138"/>
      <c r="AF149" s="138"/>
      <c r="AG149" s="138"/>
      <c r="AH149" s="138"/>
      <c r="AI149" s="138"/>
      <c r="AJ149" s="138"/>
      <c r="AK149" s="138"/>
      <c r="AL149" s="138"/>
      <c r="AM149" s="138"/>
      <c r="AN149" s="138"/>
      <c r="AO149" s="138"/>
      <c r="AP149" s="138"/>
      <c r="AQ149" s="138"/>
      <c r="AR149" s="138"/>
      <c r="AS149" s="138"/>
      <c r="AT149" s="138"/>
      <c r="AU149" s="138"/>
      <c r="AV149" s="138"/>
      <c r="AW149" s="138"/>
      <c r="AX149" s="138"/>
      <c r="AY149" s="138"/>
      <c r="AZ149" s="138"/>
      <c r="BA149" s="138"/>
      <c r="BB149" s="138"/>
      <c r="BC149" s="138"/>
      <c r="BD149" s="138"/>
      <c r="BE149" s="138"/>
      <c r="BF149" s="138"/>
      <c r="BG149" s="138"/>
      <c r="BH149" s="138"/>
      <c r="BI149" s="138"/>
      <c r="BJ149" s="138"/>
      <c r="BK149" s="138"/>
      <c r="BL149" s="138"/>
      <c r="BM149" s="138"/>
      <c r="BN149" s="138"/>
      <c r="BO149" s="138"/>
      <c r="BP149" s="138"/>
      <c r="BQ149" s="138"/>
      <c r="BR149" s="138"/>
      <c r="BS149" s="138"/>
      <c r="BT149" s="138"/>
      <c r="BU149" s="138"/>
      <c r="BV149" s="138"/>
      <c r="BW149" s="138"/>
      <c r="BX149" s="138"/>
      <c r="BY149" s="138"/>
      <c r="BZ149" s="138"/>
    </row>
    <row r="150" spans="1:78" ht="15.75" customHeight="1">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c r="AA150" s="138"/>
      <c r="AB150" s="138"/>
      <c r="AC150" s="138"/>
      <c r="AD150" s="138"/>
      <c r="AE150" s="138"/>
      <c r="AF150" s="138"/>
      <c r="AG150" s="138"/>
      <c r="AH150" s="138"/>
      <c r="AI150" s="138"/>
      <c r="AJ150" s="138"/>
      <c r="AK150" s="138"/>
      <c r="AL150" s="138"/>
      <c r="AM150" s="138"/>
      <c r="AN150" s="138"/>
      <c r="AO150" s="138"/>
      <c r="AP150" s="138"/>
      <c r="AQ150" s="138"/>
      <c r="AR150" s="138"/>
      <c r="AS150" s="138"/>
      <c r="AT150" s="138"/>
      <c r="AU150" s="138"/>
      <c r="AV150" s="138"/>
      <c r="AW150" s="138"/>
      <c r="AX150" s="138"/>
      <c r="AY150" s="138"/>
      <c r="AZ150" s="138"/>
      <c r="BA150" s="138"/>
      <c r="BB150" s="138"/>
      <c r="BC150" s="138"/>
      <c r="BD150" s="138"/>
      <c r="BE150" s="138"/>
      <c r="BF150" s="138"/>
      <c r="BG150" s="138"/>
      <c r="BH150" s="138"/>
      <c r="BI150" s="138"/>
      <c r="BJ150" s="138"/>
      <c r="BK150" s="138"/>
      <c r="BL150" s="138"/>
      <c r="BM150" s="138"/>
      <c r="BN150" s="138"/>
      <c r="BO150" s="138"/>
      <c r="BP150" s="138"/>
      <c r="BQ150" s="138"/>
      <c r="BR150" s="138"/>
      <c r="BS150" s="138"/>
      <c r="BT150" s="138"/>
      <c r="BU150" s="138"/>
      <c r="BV150" s="138"/>
      <c r="BW150" s="138"/>
      <c r="BX150" s="138"/>
      <c r="BY150" s="138"/>
      <c r="BZ150" s="138"/>
    </row>
    <row r="151" spans="1:78" ht="15.75" customHeight="1">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c r="AA151" s="138"/>
      <c r="AB151" s="138"/>
      <c r="AC151" s="138"/>
      <c r="AD151" s="138"/>
      <c r="AE151" s="138"/>
      <c r="AF151" s="138"/>
      <c r="AG151" s="138"/>
      <c r="AH151" s="138"/>
      <c r="AI151" s="138"/>
      <c r="AJ151" s="138"/>
      <c r="AK151" s="138"/>
      <c r="AL151" s="138"/>
      <c r="AM151" s="138"/>
      <c r="AN151" s="138"/>
      <c r="AO151" s="138"/>
      <c r="AP151" s="138"/>
      <c r="AQ151" s="138"/>
      <c r="AR151" s="138"/>
      <c r="AS151" s="138"/>
      <c r="AT151" s="138"/>
      <c r="AU151" s="138"/>
      <c r="AV151" s="138"/>
      <c r="AW151" s="138"/>
      <c r="AX151" s="138"/>
      <c r="AY151" s="138"/>
      <c r="AZ151" s="138"/>
      <c r="BA151" s="138"/>
      <c r="BB151" s="138"/>
      <c r="BC151" s="138"/>
      <c r="BD151" s="138"/>
      <c r="BE151" s="138"/>
      <c r="BF151" s="138"/>
      <c r="BG151" s="138"/>
      <c r="BH151" s="138"/>
      <c r="BI151" s="138"/>
      <c r="BJ151" s="138"/>
      <c r="BK151" s="138"/>
      <c r="BL151" s="138"/>
      <c r="BM151" s="138"/>
      <c r="BN151" s="138"/>
      <c r="BO151" s="138"/>
      <c r="BP151" s="138"/>
      <c r="BQ151" s="138"/>
      <c r="BR151" s="138"/>
      <c r="BS151" s="138"/>
      <c r="BT151" s="138"/>
      <c r="BU151" s="138"/>
      <c r="BV151" s="138"/>
      <c r="BW151" s="138"/>
      <c r="BX151" s="138"/>
      <c r="BY151" s="138"/>
      <c r="BZ151" s="138"/>
    </row>
    <row r="152" spans="1:78" ht="15.75" customHeight="1">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c r="AA152" s="138"/>
      <c r="AB152" s="138"/>
      <c r="AC152" s="138"/>
      <c r="AD152" s="138"/>
      <c r="AE152" s="138"/>
      <c r="AF152" s="138"/>
      <c r="AG152" s="138"/>
      <c r="AH152" s="138"/>
      <c r="AI152" s="138"/>
      <c r="AJ152" s="138"/>
      <c r="AK152" s="138"/>
      <c r="AL152" s="138"/>
      <c r="AM152" s="138"/>
      <c r="AN152" s="138"/>
      <c r="AO152" s="138"/>
      <c r="AP152" s="138"/>
      <c r="AQ152" s="138"/>
      <c r="AR152" s="138"/>
      <c r="AS152" s="138"/>
      <c r="AT152" s="138"/>
      <c r="AU152" s="138"/>
      <c r="AV152" s="138"/>
      <c r="AW152" s="138"/>
      <c r="AX152" s="138"/>
      <c r="AY152" s="138"/>
      <c r="AZ152" s="138"/>
      <c r="BA152" s="138"/>
      <c r="BB152" s="138"/>
      <c r="BC152" s="138"/>
      <c r="BD152" s="138"/>
      <c r="BE152" s="138"/>
      <c r="BF152" s="138"/>
      <c r="BG152" s="138"/>
      <c r="BH152" s="138"/>
      <c r="BI152" s="138"/>
      <c r="BJ152" s="138"/>
      <c r="BK152" s="138"/>
      <c r="BL152" s="138"/>
      <c r="BM152" s="138"/>
      <c r="BN152" s="138"/>
      <c r="BO152" s="138"/>
      <c r="BP152" s="138"/>
      <c r="BQ152" s="138"/>
      <c r="BR152" s="138"/>
      <c r="BS152" s="138"/>
      <c r="BT152" s="138"/>
      <c r="BU152" s="138"/>
      <c r="BV152" s="138"/>
      <c r="BW152" s="138"/>
      <c r="BX152" s="138"/>
      <c r="BY152" s="138"/>
      <c r="BZ152" s="138"/>
    </row>
    <row r="153" spans="1:78" ht="15.75" customHeight="1">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c r="AA153" s="138"/>
      <c r="AB153" s="138"/>
      <c r="AC153" s="138"/>
      <c r="AD153" s="138"/>
      <c r="AE153" s="138"/>
      <c r="AF153" s="138"/>
      <c r="AG153" s="138"/>
      <c r="AH153" s="138"/>
      <c r="AI153" s="138"/>
      <c r="AJ153" s="138"/>
      <c r="AK153" s="138"/>
      <c r="AL153" s="138"/>
      <c r="AM153" s="138"/>
      <c r="AN153" s="138"/>
      <c r="AO153" s="138"/>
      <c r="AP153" s="138"/>
      <c r="AQ153" s="138"/>
      <c r="AR153" s="138"/>
      <c r="AS153" s="138"/>
      <c r="AT153" s="138"/>
      <c r="AU153" s="138"/>
      <c r="AV153" s="138"/>
      <c r="AW153" s="138"/>
      <c r="AX153" s="138"/>
      <c r="AY153" s="138"/>
      <c r="AZ153" s="138"/>
      <c r="BA153" s="138"/>
      <c r="BB153" s="138"/>
      <c r="BC153" s="138"/>
      <c r="BD153" s="138"/>
      <c r="BE153" s="138"/>
      <c r="BF153" s="138"/>
      <c r="BG153" s="138"/>
      <c r="BH153" s="138"/>
      <c r="BI153" s="138"/>
      <c r="BJ153" s="138"/>
      <c r="BK153" s="138"/>
      <c r="BL153" s="138"/>
      <c r="BM153" s="138"/>
      <c r="BN153" s="138"/>
      <c r="BO153" s="138"/>
      <c r="BP153" s="138"/>
      <c r="BQ153" s="138"/>
      <c r="BR153" s="138"/>
      <c r="BS153" s="138"/>
      <c r="BT153" s="138"/>
      <c r="BU153" s="138"/>
      <c r="BV153" s="138"/>
      <c r="BW153" s="138"/>
      <c r="BX153" s="138"/>
      <c r="BY153" s="138"/>
      <c r="BZ153" s="138"/>
    </row>
    <row r="154" spans="1:78" ht="15.75" customHeight="1">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c r="AA154" s="138"/>
      <c r="AB154" s="138"/>
      <c r="AC154" s="138"/>
      <c r="AD154" s="138"/>
      <c r="AE154" s="138"/>
      <c r="AF154" s="138"/>
      <c r="AG154" s="138"/>
      <c r="AH154" s="138"/>
      <c r="AI154" s="138"/>
      <c r="AJ154" s="138"/>
      <c r="AK154" s="138"/>
      <c r="AL154" s="138"/>
      <c r="AM154" s="138"/>
      <c r="AN154" s="138"/>
      <c r="AO154" s="138"/>
      <c r="AP154" s="138"/>
      <c r="AQ154" s="138"/>
      <c r="AR154" s="138"/>
      <c r="AS154" s="138"/>
      <c r="AT154" s="138"/>
      <c r="AU154" s="138"/>
      <c r="AV154" s="138"/>
      <c r="AW154" s="138"/>
      <c r="AX154" s="138"/>
      <c r="AY154" s="138"/>
      <c r="AZ154" s="138"/>
      <c r="BA154" s="138"/>
      <c r="BB154" s="138"/>
      <c r="BC154" s="138"/>
      <c r="BD154" s="138"/>
      <c r="BE154" s="138"/>
      <c r="BF154" s="138"/>
      <c r="BG154" s="138"/>
      <c r="BH154" s="138"/>
      <c r="BI154" s="138"/>
      <c r="BJ154" s="138"/>
      <c r="BK154" s="138"/>
      <c r="BL154" s="138"/>
      <c r="BM154" s="138"/>
      <c r="BN154" s="138"/>
      <c r="BO154" s="138"/>
      <c r="BP154" s="138"/>
      <c r="BQ154" s="138"/>
      <c r="BR154" s="138"/>
      <c r="BS154" s="138"/>
      <c r="BT154" s="138"/>
      <c r="BU154" s="138"/>
      <c r="BV154" s="138"/>
      <c r="BW154" s="138"/>
      <c r="BX154" s="138"/>
      <c r="BY154" s="138"/>
      <c r="BZ154" s="138"/>
    </row>
    <row r="155" spans="1:78" ht="15.75" customHeight="1">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c r="AA155" s="138"/>
      <c r="AB155" s="138"/>
      <c r="AC155" s="138"/>
      <c r="AD155" s="138"/>
      <c r="AE155" s="138"/>
      <c r="AF155" s="138"/>
      <c r="AG155" s="138"/>
      <c r="AH155" s="138"/>
      <c r="AI155" s="138"/>
      <c r="AJ155" s="138"/>
      <c r="AK155" s="138"/>
      <c r="AL155" s="138"/>
      <c r="AM155" s="138"/>
      <c r="AN155" s="138"/>
      <c r="AO155" s="138"/>
      <c r="AP155" s="138"/>
      <c r="AQ155" s="138"/>
      <c r="AR155" s="138"/>
      <c r="AS155" s="138"/>
      <c r="AT155" s="138"/>
      <c r="AU155" s="138"/>
      <c r="AV155" s="138"/>
      <c r="AW155" s="138"/>
      <c r="AX155" s="138"/>
      <c r="AY155" s="138"/>
      <c r="AZ155" s="138"/>
      <c r="BA155" s="138"/>
      <c r="BB155" s="138"/>
      <c r="BC155" s="138"/>
      <c r="BD155" s="138"/>
      <c r="BE155" s="138"/>
      <c r="BF155" s="138"/>
      <c r="BG155" s="138"/>
      <c r="BH155" s="138"/>
      <c r="BI155" s="138"/>
      <c r="BJ155" s="138"/>
      <c r="BK155" s="138"/>
      <c r="BL155" s="138"/>
      <c r="BM155" s="138"/>
      <c r="BN155" s="138"/>
      <c r="BO155" s="138"/>
      <c r="BP155" s="138"/>
      <c r="BQ155" s="138"/>
      <c r="BR155" s="138"/>
      <c r="BS155" s="138"/>
      <c r="BT155" s="138"/>
      <c r="BU155" s="138"/>
      <c r="BV155" s="138"/>
      <c r="BW155" s="138"/>
      <c r="BX155" s="138"/>
      <c r="BY155" s="138"/>
      <c r="BZ155" s="138"/>
    </row>
    <row r="156" spans="1:78" ht="15.75" customHeight="1">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c r="AA156" s="138"/>
      <c r="AB156" s="138"/>
      <c r="AC156" s="138"/>
      <c r="AD156" s="138"/>
      <c r="AE156" s="138"/>
      <c r="AF156" s="138"/>
      <c r="AG156" s="138"/>
      <c r="AH156" s="138"/>
      <c r="AI156" s="138"/>
      <c r="AJ156" s="138"/>
      <c r="AK156" s="138"/>
      <c r="AL156" s="138"/>
      <c r="AM156" s="138"/>
      <c r="AN156" s="138"/>
      <c r="AO156" s="138"/>
      <c r="AP156" s="138"/>
      <c r="AQ156" s="138"/>
      <c r="AR156" s="138"/>
      <c r="AS156" s="138"/>
      <c r="AT156" s="138"/>
      <c r="AU156" s="138"/>
      <c r="AV156" s="138"/>
      <c r="AW156" s="138"/>
      <c r="AX156" s="138"/>
      <c r="AY156" s="138"/>
      <c r="AZ156" s="138"/>
      <c r="BA156" s="138"/>
      <c r="BB156" s="138"/>
      <c r="BC156" s="138"/>
      <c r="BD156" s="138"/>
      <c r="BE156" s="138"/>
      <c r="BF156" s="138"/>
      <c r="BG156" s="138"/>
      <c r="BH156" s="138"/>
      <c r="BI156" s="138"/>
      <c r="BJ156" s="138"/>
      <c r="BK156" s="138"/>
      <c r="BL156" s="138"/>
      <c r="BM156" s="138"/>
      <c r="BN156" s="138"/>
      <c r="BO156" s="138"/>
      <c r="BP156" s="138"/>
      <c r="BQ156" s="138"/>
      <c r="BR156" s="138"/>
      <c r="BS156" s="138"/>
      <c r="BT156" s="138"/>
      <c r="BU156" s="138"/>
      <c r="BV156" s="138"/>
      <c r="BW156" s="138"/>
      <c r="BX156" s="138"/>
      <c r="BY156" s="138"/>
      <c r="BZ156" s="138"/>
    </row>
    <row r="157" spans="1:78" ht="15.75" customHeight="1">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c r="AA157" s="138"/>
      <c r="AB157" s="138"/>
      <c r="AC157" s="138"/>
      <c r="AD157" s="138"/>
      <c r="AE157" s="138"/>
      <c r="AF157" s="138"/>
      <c r="AG157" s="138"/>
      <c r="AH157" s="138"/>
      <c r="AI157" s="138"/>
      <c r="AJ157" s="138"/>
      <c r="AK157" s="138"/>
      <c r="AL157" s="138"/>
      <c r="AM157" s="138"/>
      <c r="AN157" s="138"/>
      <c r="AO157" s="138"/>
      <c r="AP157" s="138"/>
      <c r="AQ157" s="138"/>
      <c r="AR157" s="138"/>
      <c r="AS157" s="138"/>
      <c r="AT157" s="138"/>
      <c r="AU157" s="138"/>
      <c r="AV157" s="138"/>
      <c r="AW157" s="138"/>
      <c r="AX157" s="138"/>
      <c r="AY157" s="138"/>
      <c r="AZ157" s="138"/>
      <c r="BA157" s="138"/>
      <c r="BB157" s="138"/>
      <c r="BC157" s="138"/>
      <c r="BD157" s="138"/>
      <c r="BE157" s="138"/>
      <c r="BF157" s="138"/>
      <c r="BG157" s="138"/>
      <c r="BH157" s="138"/>
      <c r="BI157" s="138"/>
      <c r="BJ157" s="138"/>
      <c r="BK157" s="138"/>
      <c r="BL157" s="138"/>
      <c r="BM157" s="138"/>
      <c r="BN157" s="138"/>
      <c r="BO157" s="138"/>
      <c r="BP157" s="138"/>
      <c r="BQ157" s="138"/>
      <c r="BR157" s="138"/>
      <c r="BS157" s="138"/>
      <c r="BT157" s="138"/>
      <c r="BU157" s="138"/>
      <c r="BV157" s="138"/>
      <c r="BW157" s="138"/>
      <c r="BX157" s="138"/>
      <c r="BY157" s="138"/>
      <c r="BZ157" s="138"/>
    </row>
    <row r="158" spans="1:78" ht="15.75" customHeight="1">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c r="AA158" s="138"/>
      <c r="AB158" s="138"/>
      <c r="AC158" s="138"/>
      <c r="AD158" s="138"/>
      <c r="AE158" s="138"/>
      <c r="AF158" s="138"/>
      <c r="AG158" s="138"/>
      <c r="AH158" s="138"/>
      <c r="AI158" s="138"/>
      <c r="AJ158" s="138"/>
      <c r="AK158" s="138"/>
      <c r="AL158" s="138"/>
      <c r="AM158" s="138"/>
      <c r="AN158" s="138"/>
      <c r="AO158" s="138"/>
      <c r="AP158" s="138"/>
      <c r="AQ158" s="138"/>
      <c r="AR158" s="138"/>
      <c r="AS158" s="138"/>
      <c r="AT158" s="138"/>
      <c r="AU158" s="138"/>
      <c r="AV158" s="138"/>
      <c r="AW158" s="138"/>
      <c r="AX158" s="138"/>
      <c r="AY158" s="138"/>
      <c r="AZ158" s="138"/>
      <c r="BA158" s="138"/>
      <c r="BB158" s="138"/>
      <c r="BC158" s="138"/>
      <c r="BD158" s="138"/>
      <c r="BE158" s="138"/>
      <c r="BF158" s="138"/>
      <c r="BG158" s="138"/>
      <c r="BH158" s="138"/>
      <c r="BI158" s="138"/>
      <c r="BJ158" s="138"/>
      <c r="BK158" s="138"/>
      <c r="BL158" s="138"/>
      <c r="BM158" s="138"/>
      <c r="BN158" s="138"/>
      <c r="BO158" s="138"/>
      <c r="BP158" s="138"/>
      <c r="BQ158" s="138"/>
      <c r="BR158" s="138"/>
      <c r="BS158" s="138"/>
      <c r="BT158" s="138"/>
      <c r="BU158" s="138"/>
      <c r="BV158" s="138"/>
      <c r="BW158" s="138"/>
      <c r="BX158" s="138"/>
      <c r="BY158" s="138"/>
      <c r="BZ158" s="138"/>
    </row>
    <row r="159" spans="1:78" ht="15.75" customHeight="1">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c r="AA159" s="138"/>
      <c r="AB159" s="138"/>
      <c r="AC159" s="138"/>
      <c r="AD159" s="138"/>
      <c r="AE159" s="138"/>
      <c r="AF159" s="138"/>
      <c r="AG159" s="138"/>
      <c r="AH159" s="138"/>
      <c r="AI159" s="138"/>
      <c r="AJ159" s="138"/>
      <c r="AK159" s="138"/>
      <c r="AL159" s="138"/>
      <c r="AM159" s="138"/>
      <c r="AN159" s="138"/>
      <c r="AO159" s="138"/>
      <c r="AP159" s="138"/>
      <c r="AQ159" s="138"/>
      <c r="AR159" s="138"/>
      <c r="AS159" s="138"/>
      <c r="AT159" s="138"/>
      <c r="AU159" s="138"/>
      <c r="AV159" s="138"/>
      <c r="AW159" s="138"/>
      <c r="AX159" s="138"/>
      <c r="AY159" s="138"/>
      <c r="AZ159" s="138"/>
      <c r="BA159" s="138"/>
      <c r="BB159" s="138"/>
      <c r="BC159" s="138"/>
      <c r="BD159" s="138"/>
      <c r="BE159" s="138"/>
      <c r="BF159" s="138"/>
      <c r="BG159" s="138"/>
      <c r="BH159" s="138"/>
      <c r="BI159" s="138"/>
      <c r="BJ159" s="138"/>
      <c r="BK159" s="138"/>
      <c r="BL159" s="138"/>
      <c r="BM159" s="138"/>
      <c r="BN159" s="138"/>
      <c r="BO159" s="138"/>
      <c r="BP159" s="138"/>
      <c r="BQ159" s="138"/>
      <c r="BR159" s="138"/>
      <c r="BS159" s="138"/>
      <c r="BT159" s="138"/>
      <c r="BU159" s="138"/>
      <c r="BV159" s="138"/>
      <c r="BW159" s="138"/>
      <c r="BX159" s="138"/>
      <c r="BY159" s="138"/>
      <c r="BZ159" s="138"/>
    </row>
    <row r="160" spans="1:78" ht="15.75" customHeight="1">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c r="AA160" s="138"/>
      <c r="AB160" s="138"/>
      <c r="AC160" s="138"/>
      <c r="AD160" s="138"/>
      <c r="AE160" s="138"/>
      <c r="AF160" s="138"/>
      <c r="AG160" s="138"/>
      <c r="AH160" s="138"/>
      <c r="AI160" s="138"/>
      <c r="AJ160" s="138"/>
      <c r="AK160" s="138"/>
      <c r="AL160" s="138"/>
      <c r="AM160" s="138"/>
      <c r="AN160" s="138"/>
      <c r="AO160" s="138"/>
      <c r="AP160" s="138"/>
      <c r="AQ160" s="138"/>
      <c r="AR160" s="138"/>
      <c r="AS160" s="138"/>
      <c r="AT160" s="138"/>
      <c r="AU160" s="138"/>
      <c r="AV160" s="138"/>
      <c r="AW160" s="138"/>
      <c r="AX160" s="138"/>
      <c r="AY160" s="138"/>
      <c r="AZ160" s="138"/>
      <c r="BA160" s="138"/>
      <c r="BB160" s="138"/>
      <c r="BC160" s="138"/>
      <c r="BD160" s="138"/>
      <c r="BE160" s="138"/>
      <c r="BF160" s="138"/>
      <c r="BG160" s="138"/>
      <c r="BH160" s="138"/>
      <c r="BI160" s="138"/>
      <c r="BJ160" s="138"/>
      <c r="BK160" s="138"/>
      <c r="BL160" s="138"/>
      <c r="BM160" s="138"/>
      <c r="BN160" s="138"/>
      <c r="BO160" s="138"/>
      <c r="BP160" s="138"/>
      <c r="BQ160" s="138"/>
      <c r="BR160" s="138"/>
      <c r="BS160" s="138"/>
      <c r="BT160" s="138"/>
      <c r="BU160" s="138"/>
      <c r="BV160" s="138"/>
      <c r="BW160" s="138"/>
      <c r="BX160" s="138"/>
      <c r="BY160" s="138"/>
      <c r="BZ160" s="138"/>
    </row>
    <row r="161" spans="1:78" ht="15.75" customHeight="1">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c r="AA161" s="138"/>
      <c r="AB161" s="138"/>
      <c r="AC161" s="138"/>
      <c r="AD161" s="138"/>
      <c r="AE161" s="138"/>
      <c r="AF161" s="138"/>
      <c r="AG161" s="138"/>
      <c r="AH161" s="138"/>
      <c r="AI161" s="138"/>
      <c r="AJ161" s="138"/>
      <c r="AK161" s="138"/>
      <c r="AL161" s="138"/>
      <c r="AM161" s="138"/>
      <c r="AN161" s="138"/>
      <c r="AO161" s="138"/>
      <c r="AP161" s="138"/>
      <c r="AQ161" s="138"/>
      <c r="AR161" s="138"/>
      <c r="AS161" s="138"/>
      <c r="AT161" s="138"/>
      <c r="AU161" s="138"/>
      <c r="AV161" s="138"/>
      <c r="AW161" s="138"/>
      <c r="AX161" s="138"/>
      <c r="AY161" s="138"/>
      <c r="AZ161" s="138"/>
      <c r="BA161" s="138"/>
      <c r="BB161" s="138"/>
      <c r="BC161" s="138"/>
      <c r="BD161" s="138"/>
      <c r="BE161" s="138"/>
      <c r="BF161" s="138"/>
      <c r="BG161" s="138"/>
      <c r="BH161" s="138"/>
      <c r="BI161" s="138"/>
      <c r="BJ161" s="138"/>
      <c r="BK161" s="138"/>
      <c r="BL161" s="138"/>
      <c r="BM161" s="138"/>
      <c r="BN161" s="138"/>
      <c r="BO161" s="138"/>
      <c r="BP161" s="138"/>
      <c r="BQ161" s="138"/>
      <c r="BR161" s="138"/>
      <c r="BS161" s="138"/>
      <c r="BT161" s="138"/>
      <c r="BU161" s="138"/>
      <c r="BV161" s="138"/>
      <c r="BW161" s="138"/>
      <c r="BX161" s="138"/>
      <c r="BY161" s="138"/>
      <c r="BZ161" s="138"/>
    </row>
    <row r="162" spans="1:78" ht="15.75" customHeight="1">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c r="AA162" s="138"/>
      <c r="AB162" s="138"/>
      <c r="AC162" s="138"/>
      <c r="AD162" s="138"/>
      <c r="AE162" s="138"/>
      <c r="AF162" s="138"/>
      <c r="AG162" s="138"/>
      <c r="AH162" s="138"/>
      <c r="AI162" s="138"/>
      <c r="AJ162" s="138"/>
      <c r="AK162" s="138"/>
      <c r="AL162" s="138"/>
      <c r="AM162" s="138"/>
      <c r="AN162" s="138"/>
      <c r="AO162" s="138"/>
      <c r="AP162" s="138"/>
      <c r="AQ162" s="138"/>
      <c r="AR162" s="138"/>
      <c r="AS162" s="138"/>
      <c r="AT162" s="138"/>
      <c r="AU162" s="138"/>
      <c r="AV162" s="138"/>
      <c r="AW162" s="138"/>
      <c r="AX162" s="138"/>
      <c r="AY162" s="138"/>
      <c r="AZ162" s="138"/>
      <c r="BA162" s="138"/>
      <c r="BB162" s="138"/>
      <c r="BC162" s="138"/>
      <c r="BD162" s="138"/>
      <c r="BE162" s="138"/>
      <c r="BF162" s="138"/>
      <c r="BG162" s="138"/>
      <c r="BH162" s="138"/>
      <c r="BI162" s="138"/>
      <c r="BJ162" s="138"/>
      <c r="BK162" s="138"/>
      <c r="BL162" s="138"/>
      <c r="BM162" s="138"/>
      <c r="BN162" s="138"/>
      <c r="BO162" s="138"/>
      <c r="BP162" s="138"/>
      <c r="BQ162" s="138"/>
      <c r="BR162" s="138"/>
      <c r="BS162" s="138"/>
      <c r="BT162" s="138"/>
      <c r="BU162" s="138"/>
      <c r="BV162" s="138"/>
      <c r="BW162" s="138"/>
      <c r="BX162" s="138"/>
      <c r="BY162" s="138"/>
      <c r="BZ162" s="138"/>
    </row>
    <row r="163" spans="1:78" ht="15.75" customHeight="1">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c r="AA163" s="138"/>
      <c r="AB163" s="138"/>
      <c r="AC163" s="138"/>
      <c r="AD163" s="138"/>
      <c r="AE163" s="138"/>
      <c r="AF163" s="138"/>
      <c r="AG163" s="138"/>
      <c r="AH163" s="138"/>
      <c r="AI163" s="138"/>
      <c r="AJ163" s="138"/>
      <c r="AK163" s="138"/>
      <c r="AL163" s="138"/>
      <c r="AM163" s="138"/>
      <c r="AN163" s="138"/>
      <c r="AO163" s="138"/>
      <c r="AP163" s="138"/>
      <c r="AQ163" s="138"/>
      <c r="AR163" s="138"/>
      <c r="AS163" s="138"/>
      <c r="AT163" s="138"/>
      <c r="AU163" s="138"/>
      <c r="AV163" s="138"/>
      <c r="AW163" s="138"/>
      <c r="AX163" s="138"/>
      <c r="AY163" s="138"/>
      <c r="AZ163" s="138"/>
      <c r="BA163" s="138"/>
      <c r="BB163" s="138"/>
      <c r="BC163" s="138"/>
      <c r="BD163" s="138"/>
      <c r="BE163" s="138"/>
      <c r="BF163" s="138"/>
      <c r="BG163" s="138"/>
      <c r="BH163" s="138"/>
      <c r="BI163" s="138"/>
      <c r="BJ163" s="138"/>
      <c r="BK163" s="138"/>
      <c r="BL163" s="138"/>
      <c r="BM163" s="138"/>
      <c r="BN163" s="138"/>
      <c r="BO163" s="138"/>
      <c r="BP163" s="138"/>
      <c r="BQ163" s="138"/>
      <c r="BR163" s="138"/>
      <c r="BS163" s="138"/>
      <c r="BT163" s="138"/>
      <c r="BU163" s="138"/>
      <c r="BV163" s="138"/>
      <c r="BW163" s="138"/>
      <c r="BX163" s="138"/>
      <c r="BY163" s="138"/>
      <c r="BZ163" s="138"/>
    </row>
    <row r="164" spans="1:78" ht="15.75" customHeight="1">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c r="AA164" s="138"/>
      <c r="AB164" s="138"/>
      <c r="AC164" s="138"/>
      <c r="AD164" s="138"/>
      <c r="AE164" s="138"/>
      <c r="AF164" s="138"/>
      <c r="AG164" s="138"/>
      <c r="AH164" s="138"/>
      <c r="AI164" s="138"/>
      <c r="AJ164" s="138"/>
      <c r="AK164" s="138"/>
      <c r="AL164" s="138"/>
      <c r="AM164" s="138"/>
      <c r="AN164" s="138"/>
      <c r="AO164" s="138"/>
      <c r="AP164" s="138"/>
      <c r="AQ164" s="138"/>
      <c r="AR164" s="138"/>
      <c r="AS164" s="138"/>
      <c r="AT164" s="138"/>
      <c r="AU164" s="138"/>
      <c r="AV164" s="138"/>
      <c r="AW164" s="138"/>
      <c r="AX164" s="138"/>
      <c r="AY164" s="138"/>
      <c r="AZ164" s="138"/>
      <c r="BA164" s="138"/>
      <c r="BB164" s="138"/>
      <c r="BC164" s="138"/>
      <c r="BD164" s="138"/>
      <c r="BE164" s="138"/>
      <c r="BF164" s="138"/>
      <c r="BG164" s="138"/>
      <c r="BH164" s="138"/>
      <c r="BI164" s="138"/>
      <c r="BJ164" s="138"/>
      <c r="BK164" s="138"/>
      <c r="BL164" s="138"/>
      <c r="BM164" s="138"/>
      <c r="BN164" s="138"/>
      <c r="BO164" s="138"/>
      <c r="BP164" s="138"/>
      <c r="BQ164" s="138"/>
      <c r="BR164" s="138"/>
      <c r="BS164" s="138"/>
      <c r="BT164" s="138"/>
      <c r="BU164" s="138"/>
      <c r="BV164" s="138"/>
      <c r="BW164" s="138"/>
      <c r="BX164" s="138"/>
      <c r="BY164" s="138"/>
      <c r="BZ164" s="138"/>
    </row>
    <row r="165" spans="1:78" ht="15.75" customHeight="1">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8"/>
      <c r="AN165" s="138"/>
      <c r="AO165" s="138"/>
      <c r="AP165" s="138"/>
      <c r="AQ165" s="138"/>
      <c r="AR165" s="138"/>
      <c r="AS165" s="138"/>
      <c r="AT165" s="138"/>
      <c r="AU165" s="138"/>
      <c r="AV165" s="138"/>
      <c r="AW165" s="138"/>
      <c r="AX165" s="138"/>
      <c r="AY165" s="138"/>
      <c r="AZ165" s="138"/>
      <c r="BA165" s="138"/>
      <c r="BB165" s="138"/>
      <c r="BC165" s="138"/>
      <c r="BD165" s="138"/>
      <c r="BE165" s="138"/>
      <c r="BF165" s="138"/>
      <c r="BG165" s="138"/>
      <c r="BH165" s="138"/>
      <c r="BI165" s="138"/>
      <c r="BJ165" s="138"/>
      <c r="BK165" s="138"/>
      <c r="BL165" s="138"/>
      <c r="BM165" s="138"/>
      <c r="BN165" s="138"/>
      <c r="BO165" s="138"/>
      <c r="BP165" s="138"/>
      <c r="BQ165" s="138"/>
      <c r="BR165" s="138"/>
      <c r="BS165" s="138"/>
      <c r="BT165" s="138"/>
      <c r="BU165" s="138"/>
      <c r="BV165" s="138"/>
      <c r="BW165" s="138"/>
      <c r="BX165" s="138"/>
      <c r="BY165" s="138"/>
      <c r="BZ165" s="138"/>
    </row>
    <row r="166" spans="1:78" ht="15.75" customHeight="1">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c r="AA166" s="138"/>
      <c r="AB166" s="138"/>
      <c r="AC166" s="138"/>
      <c r="AD166" s="138"/>
      <c r="AE166" s="138"/>
      <c r="AF166" s="138"/>
      <c r="AG166" s="138"/>
      <c r="AH166" s="138"/>
      <c r="AI166" s="138"/>
      <c r="AJ166" s="138"/>
      <c r="AK166" s="138"/>
      <c r="AL166" s="138"/>
      <c r="AM166" s="138"/>
      <c r="AN166" s="138"/>
      <c r="AO166" s="138"/>
      <c r="AP166" s="138"/>
      <c r="AQ166" s="138"/>
      <c r="AR166" s="138"/>
      <c r="AS166" s="138"/>
      <c r="AT166" s="138"/>
      <c r="AU166" s="138"/>
      <c r="AV166" s="138"/>
      <c r="AW166" s="138"/>
      <c r="AX166" s="138"/>
      <c r="AY166" s="138"/>
      <c r="AZ166" s="138"/>
      <c r="BA166" s="138"/>
      <c r="BB166" s="138"/>
      <c r="BC166" s="138"/>
      <c r="BD166" s="138"/>
      <c r="BE166" s="138"/>
      <c r="BF166" s="138"/>
      <c r="BG166" s="138"/>
      <c r="BH166" s="138"/>
      <c r="BI166" s="138"/>
      <c r="BJ166" s="138"/>
      <c r="BK166" s="138"/>
      <c r="BL166" s="138"/>
      <c r="BM166" s="138"/>
      <c r="BN166" s="138"/>
      <c r="BO166" s="138"/>
      <c r="BP166" s="138"/>
      <c r="BQ166" s="138"/>
      <c r="BR166" s="138"/>
      <c r="BS166" s="138"/>
      <c r="BT166" s="138"/>
      <c r="BU166" s="138"/>
      <c r="BV166" s="138"/>
      <c r="BW166" s="138"/>
      <c r="BX166" s="138"/>
      <c r="BY166" s="138"/>
      <c r="BZ166" s="138"/>
    </row>
    <row r="167" spans="1:78" ht="15.75" customHeight="1">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c r="AA167" s="138"/>
      <c r="AB167" s="138"/>
      <c r="AC167" s="138"/>
      <c r="AD167" s="138"/>
      <c r="AE167" s="138"/>
      <c r="AF167" s="138"/>
      <c r="AG167" s="138"/>
      <c r="AH167" s="138"/>
      <c r="AI167" s="138"/>
      <c r="AJ167" s="138"/>
      <c r="AK167" s="138"/>
      <c r="AL167" s="138"/>
      <c r="AM167" s="138"/>
      <c r="AN167" s="138"/>
      <c r="AO167" s="138"/>
      <c r="AP167" s="138"/>
      <c r="AQ167" s="138"/>
      <c r="AR167" s="138"/>
      <c r="AS167" s="138"/>
      <c r="AT167" s="138"/>
      <c r="AU167" s="138"/>
      <c r="AV167" s="138"/>
      <c r="AW167" s="138"/>
      <c r="AX167" s="138"/>
      <c r="AY167" s="138"/>
      <c r="AZ167" s="138"/>
      <c r="BA167" s="138"/>
      <c r="BB167" s="138"/>
      <c r="BC167" s="138"/>
      <c r="BD167" s="138"/>
      <c r="BE167" s="138"/>
      <c r="BF167" s="138"/>
      <c r="BG167" s="138"/>
      <c r="BH167" s="138"/>
      <c r="BI167" s="138"/>
      <c r="BJ167" s="138"/>
      <c r="BK167" s="138"/>
      <c r="BL167" s="138"/>
      <c r="BM167" s="138"/>
      <c r="BN167" s="138"/>
      <c r="BO167" s="138"/>
      <c r="BP167" s="138"/>
      <c r="BQ167" s="138"/>
      <c r="BR167" s="138"/>
      <c r="BS167" s="138"/>
      <c r="BT167" s="138"/>
      <c r="BU167" s="138"/>
      <c r="BV167" s="138"/>
      <c r="BW167" s="138"/>
      <c r="BX167" s="138"/>
      <c r="BY167" s="138"/>
      <c r="BZ167" s="138"/>
    </row>
    <row r="168" spans="1:78" ht="15.75" customHeight="1">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c r="AA168" s="138"/>
      <c r="AB168" s="138"/>
      <c r="AC168" s="138"/>
      <c r="AD168" s="138"/>
      <c r="AE168" s="138"/>
      <c r="AF168" s="138"/>
      <c r="AG168" s="138"/>
      <c r="AH168" s="138"/>
      <c r="AI168" s="138"/>
      <c r="AJ168" s="138"/>
      <c r="AK168" s="138"/>
      <c r="AL168" s="138"/>
      <c r="AM168" s="138"/>
      <c r="AN168" s="138"/>
      <c r="AO168" s="138"/>
      <c r="AP168" s="138"/>
      <c r="AQ168" s="138"/>
      <c r="AR168" s="138"/>
      <c r="AS168" s="138"/>
      <c r="AT168" s="138"/>
      <c r="AU168" s="138"/>
      <c r="AV168" s="138"/>
      <c r="AW168" s="138"/>
      <c r="AX168" s="138"/>
      <c r="AY168" s="138"/>
      <c r="AZ168" s="138"/>
      <c r="BA168" s="138"/>
      <c r="BB168" s="138"/>
      <c r="BC168" s="138"/>
      <c r="BD168" s="138"/>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row>
    <row r="169" spans="1:78" ht="15.75" customHeight="1">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c r="AA169" s="138"/>
      <c r="AB169" s="138"/>
      <c r="AC169" s="138"/>
      <c r="AD169" s="138"/>
      <c r="AE169" s="138"/>
      <c r="AF169" s="138"/>
      <c r="AG169" s="138"/>
      <c r="AH169" s="138"/>
      <c r="AI169" s="138"/>
      <c r="AJ169" s="138"/>
      <c r="AK169" s="138"/>
      <c r="AL169" s="138"/>
      <c r="AM169" s="138"/>
      <c r="AN169" s="138"/>
      <c r="AO169" s="138"/>
      <c r="AP169" s="138"/>
      <c r="AQ169" s="138"/>
      <c r="AR169" s="138"/>
      <c r="AS169" s="138"/>
      <c r="AT169" s="138"/>
      <c r="AU169" s="138"/>
      <c r="AV169" s="138"/>
      <c r="AW169" s="138"/>
      <c r="AX169" s="138"/>
      <c r="AY169" s="138"/>
      <c r="AZ169" s="138"/>
      <c r="BA169" s="138"/>
      <c r="BB169" s="138"/>
      <c r="BC169" s="138"/>
      <c r="BD169" s="138"/>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row>
    <row r="170" spans="1:78" ht="15.75" customHeight="1">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c r="AA170" s="138"/>
      <c r="AB170" s="138"/>
      <c r="AC170" s="138"/>
      <c r="AD170" s="138"/>
      <c r="AE170" s="138"/>
      <c r="AF170" s="138"/>
      <c r="AG170" s="138"/>
      <c r="AH170" s="138"/>
      <c r="AI170" s="138"/>
      <c r="AJ170" s="138"/>
      <c r="AK170" s="138"/>
      <c r="AL170" s="138"/>
      <c r="AM170" s="138"/>
      <c r="AN170" s="138"/>
      <c r="AO170" s="138"/>
      <c r="AP170" s="138"/>
      <c r="AQ170" s="138"/>
      <c r="AR170" s="138"/>
      <c r="AS170" s="138"/>
      <c r="AT170" s="138"/>
      <c r="AU170" s="138"/>
      <c r="AV170" s="138"/>
      <c r="AW170" s="138"/>
      <c r="AX170" s="138"/>
      <c r="AY170" s="138"/>
      <c r="AZ170" s="138"/>
      <c r="BA170" s="138"/>
      <c r="BB170" s="138"/>
      <c r="BC170" s="138"/>
      <c r="BD170" s="138"/>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row>
    <row r="171" spans="1:78" ht="15.75" customHeight="1">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c r="AA171" s="138"/>
      <c r="AB171" s="138"/>
      <c r="AC171" s="138"/>
      <c r="AD171" s="138"/>
      <c r="AE171" s="138"/>
      <c r="AF171" s="138"/>
      <c r="AG171" s="138"/>
      <c r="AH171" s="138"/>
      <c r="AI171" s="138"/>
      <c r="AJ171" s="138"/>
      <c r="AK171" s="138"/>
      <c r="AL171" s="138"/>
      <c r="AM171" s="138"/>
      <c r="AN171" s="138"/>
      <c r="AO171" s="138"/>
      <c r="AP171" s="138"/>
      <c r="AQ171" s="138"/>
      <c r="AR171" s="138"/>
      <c r="AS171" s="138"/>
      <c r="AT171" s="138"/>
      <c r="AU171" s="138"/>
      <c r="AV171" s="138"/>
      <c r="AW171" s="138"/>
      <c r="AX171" s="138"/>
      <c r="AY171" s="138"/>
      <c r="AZ171" s="138"/>
      <c r="BA171" s="138"/>
      <c r="BB171" s="138"/>
      <c r="BC171" s="138"/>
      <c r="BD171" s="138"/>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row>
    <row r="172" spans="1:78" ht="15.75" customHeight="1">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c r="AA172" s="138"/>
      <c r="AB172" s="138"/>
      <c r="AC172" s="138"/>
      <c r="AD172" s="138"/>
      <c r="AE172" s="138"/>
      <c r="AF172" s="138"/>
      <c r="AG172" s="138"/>
      <c r="AH172" s="138"/>
      <c r="AI172" s="138"/>
      <c r="AJ172" s="138"/>
      <c r="AK172" s="138"/>
      <c r="AL172" s="138"/>
      <c r="AM172" s="138"/>
      <c r="AN172" s="138"/>
      <c r="AO172" s="138"/>
      <c r="AP172" s="138"/>
      <c r="AQ172" s="138"/>
      <c r="AR172" s="138"/>
      <c r="AS172" s="138"/>
      <c r="AT172" s="138"/>
      <c r="AU172" s="138"/>
      <c r="AV172" s="138"/>
      <c r="AW172" s="138"/>
      <c r="AX172" s="138"/>
      <c r="AY172" s="138"/>
      <c r="AZ172" s="138"/>
      <c r="BA172" s="138"/>
      <c r="BB172" s="138"/>
      <c r="BC172" s="138"/>
      <c r="BD172" s="138"/>
      <c r="BE172" s="138"/>
      <c r="BF172" s="138"/>
      <c r="BG172" s="138"/>
      <c r="BH172" s="138"/>
      <c r="BI172" s="138"/>
      <c r="BJ172" s="138"/>
      <c r="BK172" s="138"/>
      <c r="BL172" s="138"/>
      <c r="BM172" s="138"/>
      <c r="BN172" s="138"/>
      <c r="BO172" s="138"/>
      <c r="BP172" s="138"/>
      <c r="BQ172" s="138"/>
      <c r="BR172" s="138"/>
      <c r="BS172" s="138"/>
      <c r="BT172" s="138"/>
      <c r="BU172" s="138"/>
      <c r="BV172" s="138"/>
      <c r="BW172" s="138"/>
      <c r="BX172" s="138"/>
      <c r="BY172" s="138"/>
      <c r="BZ172" s="138"/>
    </row>
    <row r="173" spans="1:78" ht="15.75" customHeight="1">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c r="AA173" s="138"/>
      <c r="AB173" s="138"/>
      <c r="AC173" s="138"/>
      <c r="AD173" s="138"/>
      <c r="AE173" s="138"/>
      <c r="AF173" s="138"/>
      <c r="AG173" s="138"/>
      <c r="AH173" s="138"/>
      <c r="AI173" s="138"/>
      <c r="AJ173" s="138"/>
      <c r="AK173" s="138"/>
      <c r="AL173" s="138"/>
      <c r="AM173" s="138"/>
      <c r="AN173" s="138"/>
      <c r="AO173" s="138"/>
      <c r="AP173" s="138"/>
      <c r="AQ173" s="138"/>
      <c r="AR173" s="138"/>
      <c r="AS173" s="138"/>
      <c r="AT173" s="138"/>
      <c r="AU173" s="138"/>
      <c r="AV173" s="138"/>
      <c r="AW173" s="138"/>
      <c r="AX173" s="138"/>
      <c r="AY173" s="138"/>
      <c r="AZ173" s="138"/>
      <c r="BA173" s="138"/>
      <c r="BB173" s="138"/>
      <c r="BC173" s="138"/>
      <c r="BD173" s="138"/>
      <c r="BE173" s="138"/>
      <c r="BF173" s="138"/>
      <c r="BG173" s="138"/>
      <c r="BH173" s="138"/>
      <c r="BI173" s="138"/>
      <c r="BJ173" s="138"/>
      <c r="BK173" s="138"/>
      <c r="BL173" s="138"/>
      <c r="BM173" s="138"/>
      <c r="BN173" s="138"/>
      <c r="BO173" s="138"/>
      <c r="BP173" s="138"/>
      <c r="BQ173" s="138"/>
      <c r="BR173" s="138"/>
      <c r="BS173" s="138"/>
      <c r="BT173" s="138"/>
      <c r="BU173" s="138"/>
      <c r="BV173" s="138"/>
      <c r="BW173" s="138"/>
      <c r="BX173" s="138"/>
      <c r="BY173" s="138"/>
      <c r="BZ173" s="138"/>
    </row>
    <row r="174" spans="1:78" ht="15.75" customHeight="1">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c r="AA174" s="138"/>
      <c r="AB174" s="138"/>
      <c r="AC174" s="138"/>
      <c r="AD174" s="138"/>
      <c r="AE174" s="138"/>
      <c r="AF174" s="138"/>
      <c r="AG174" s="138"/>
      <c r="AH174" s="138"/>
      <c r="AI174" s="138"/>
      <c r="AJ174" s="138"/>
      <c r="AK174" s="138"/>
      <c r="AL174" s="138"/>
      <c r="AM174" s="138"/>
      <c r="AN174" s="138"/>
      <c r="AO174" s="138"/>
      <c r="AP174" s="138"/>
      <c r="AQ174" s="138"/>
      <c r="AR174" s="138"/>
      <c r="AS174" s="138"/>
      <c r="AT174" s="138"/>
      <c r="AU174" s="138"/>
      <c r="AV174" s="138"/>
      <c r="AW174" s="138"/>
      <c r="AX174" s="138"/>
      <c r="AY174" s="138"/>
      <c r="AZ174" s="138"/>
      <c r="BA174" s="138"/>
      <c r="BB174" s="138"/>
      <c r="BC174" s="138"/>
      <c r="BD174" s="138"/>
      <c r="BE174" s="138"/>
      <c r="BF174" s="138"/>
      <c r="BG174" s="138"/>
      <c r="BH174" s="138"/>
      <c r="BI174" s="138"/>
      <c r="BJ174" s="138"/>
      <c r="BK174" s="138"/>
      <c r="BL174" s="138"/>
      <c r="BM174" s="138"/>
      <c r="BN174" s="138"/>
      <c r="BO174" s="138"/>
      <c r="BP174" s="138"/>
      <c r="BQ174" s="138"/>
      <c r="BR174" s="138"/>
      <c r="BS174" s="138"/>
      <c r="BT174" s="138"/>
      <c r="BU174" s="138"/>
      <c r="BV174" s="138"/>
      <c r="BW174" s="138"/>
      <c r="BX174" s="138"/>
      <c r="BY174" s="138"/>
      <c r="BZ174" s="138"/>
    </row>
    <row r="175" spans="1:78" ht="15.75" customHeight="1">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c r="AA175" s="138"/>
      <c r="AB175" s="138"/>
      <c r="AC175" s="138"/>
      <c r="AD175" s="138"/>
      <c r="AE175" s="138"/>
      <c r="AF175" s="138"/>
      <c r="AG175" s="138"/>
      <c r="AH175" s="138"/>
      <c r="AI175" s="138"/>
      <c r="AJ175" s="138"/>
      <c r="AK175" s="138"/>
      <c r="AL175" s="138"/>
      <c r="AM175" s="138"/>
      <c r="AN175" s="138"/>
      <c r="AO175" s="138"/>
      <c r="AP175" s="138"/>
      <c r="AQ175" s="138"/>
      <c r="AR175" s="138"/>
      <c r="AS175" s="138"/>
      <c r="AT175" s="138"/>
      <c r="AU175" s="138"/>
      <c r="AV175" s="138"/>
      <c r="AW175" s="138"/>
      <c r="AX175" s="138"/>
      <c r="AY175" s="138"/>
      <c r="AZ175" s="138"/>
      <c r="BA175" s="138"/>
      <c r="BB175" s="138"/>
      <c r="BC175" s="138"/>
      <c r="BD175" s="138"/>
      <c r="BE175" s="138"/>
      <c r="BF175" s="138"/>
      <c r="BG175" s="138"/>
      <c r="BH175" s="138"/>
      <c r="BI175" s="138"/>
      <c r="BJ175" s="138"/>
      <c r="BK175" s="138"/>
      <c r="BL175" s="138"/>
      <c r="BM175" s="138"/>
      <c r="BN175" s="138"/>
      <c r="BO175" s="138"/>
      <c r="BP175" s="138"/>
      <c r="BQ175" s="138"/>
      <c r="BR175" s="138"/>
      <c r="BS175" s="138"/>
      <c r="BT175" s="138"/>
      <c r="BU175" s="138"/>
      <c r="BV175" s="138"/>
      <c r="BW175" s="138"/>
      <c r="BX175" s="138"/>
      <c r="BY175" s="138"/>
      <c r="BZ175" s="138"/>
    </row>
    <row r="176" spans="1:78" ht="15.75" customHeight="1">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c r="AA176" s="138"/>
      <c r="AB176" s="138"/>
      <c r="AC176" s="138"/>
      <c r="AD176" s="138"/>
      <c r="AE176" s="138"/>
      <c r="AF176" s="138"/>
      <c r="AG176" s="138"/>
      <c r="AH176" s="138"/>
      <c r="AI176" s="138"/>
      <c r="AJ176" s="138"/>
      <c r="AK176" s="138"/>
      <c r="AL176" s="138"/>
      <c r="AM176" s="138"/>
      <c r="AN176" s="138"/>
      <c r="AO176" s="138"/>
      <c r="AP176" s="138"/>
      <c r="AQ176" s="138"/>
      <c r="AR176" s="138"/>
      <c r="AS176" s="138"/>
      <c r="AT176" s="138"/>
      <c r="AU176" s="138"/>
      <c r="AV176" s="138"/>
      <c r="AW176" s="138"/>
      <c r="AX176" s="138"/>
      <c r="AY176" s="138"/>
      <c r="AZ176" s="138"/>
      <c r="BA176" s="138"/>
      <c r="BB176" s="138"/>
      <c r="BC176" s="138"/>
      <c r="BD176" s="138"/>
      <c r="BE176" s="138"/>
      <c r="BF176" s="138"/>
      <c r="BG176" s="138"/>
      <c r="BH176" s="138"/>
      <c r="BI176" s="138"/>
      <c r="BJ176" s="138"/>
      <c r="BK176" s="138"/>
      <c r="BL176" s="138"/>
      <c r="BM176" s="138"/>
      <c r="BN176" s="138"/>
      <c r="BO176" s="138"/>
      <c r="BP176" s="138"/>
      <c r="BQ176" s="138"/>
      <c r="BR176" s="138"/>
      <c r="BS176" s="138"/>
      <c r="BT176" s="138"/>
      <c r="BU176" s="138"/>
      <c r="BV176" s="138"/>
      <c r="BW176" s="138"/>
      <c r="BX176" s="138"/>
      <c r="BY176" s="138"/>
      <c r="BZ176" s="138"/>
    </row>
    <row r="177" spans="1:78" ht="15.75" customHeight="1">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c r="AA177" s="138"/>
      <c r="AB177" s="138"/>
      <c r="AC177" s="138"/>
      <c r="AD177" s="138"/>
      <c r="AE177" s="138"/>
      <c r="AF177" s="138"/>
      <c r="AG177" s="138"/>
      <c r="AH177" s="138"/>
      <c r="AI177" s="138"/>
      <c r="AJ177" s="138"/>
      <c r="AK177" s="138"/>
      <c r="AL177" s="138"/>
      <c r="AM177" s="138"/>
      <c r="AN177" s="138"/>
      <c r="AO177" s="138"/>
      <c r="AP177" s="138"/>
      <c r="AQ177" s="138"/>
      <c r="AR177" s="138"/>
      <c r="AS177" s="138"/>
      <c r="AT177" s="138"/>
      <c r="AU177" s="138"/>
      <c r="AV177" s="138"/>
      <c r="AW177" s="138"/>
      <c r="AX177" s="138"/>
      <c r="AY177" s="138"/>
      <c r="AZ177" s="138"/>
      <c r="BA177" s="138"/>
      <c r="BB177" s="138"/>
      <c r="BC177" s="138"/>
      <c r="BD177" s="138"/>
      <c r="BE177" s="138"/>
      <c r="BF177" s="138"/>
      <c r="BG177" s="138"/>
      <c r="BH177" s="138"/>
      <c r="BI177" s="138"/>
      <c r="BJ177" s="138"/>
      <c r="BK177" s="138"/>
      <c r="BL177" s="138"/>
      <c r="BM177" s="138"/>
      <c r="BN177" s="138"/>
      <c r="BO177" s="138"/>
      <c r="BP177" s="138"/>
      <c r="BQ177" s="138"/>
      <c r="BR177" s="138"/>
      <c r="BS177" s="138"/>
      <c r="BT177" s="138"/>
      <c r="BU177" s="138"/>
      <c r="BV177" s="138"/>
      <c r="BW177" s="138"/>
      <c r="BX177" s="138"/>
      <c r="BY177" s="138"/>
      <c r="BZ177" s="138"/>
    </row>
    <row r="178" spans="1:78" ht="15.75" customHeight="1">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c r="AA178" s="138"/>
      <c r="AB178" s="138"/>
      <c r="AC178" s="138"/>
      <c r="AD178" s="138"/>
      <c r="AE178" s="138"/>
      <c r="AF178" s="138"/>
      <c r="AG178" s="138"/>
      <c r="AH178" s="138"/>
      <c r="AI178" s="138"/>
      <c r="AJ178" s="138"/>
      <c r="AK178" s="138"/>
      <c r="AL178" s="138"/>
      <c r="AM178" s="138"/>
      <c r="AN178" s="138"/>
      <c r="AO178" s="138"/>
      <c r="AP178" s="138"/>
      <c r="AQ178" s="138"/>
      <c r="AR178" s="138"/>
      <c r="AS178" s="138"/>
      <c r="AT178" s="138"/>
      <c r="AU178" s="138"/>
      <c r="AV178" s="138"/>
      <c r="AW178" s="138"/>
      <c r="AX178" s="138"/>
      <c r="AY178" s="138"/>
      <c r="AZ178" s="138"/>
      <c r="BA178" s="138"/>
      <c r="BB178" s="138"/>
      <c r="BC178" s="138"/>
      <c r="BD178" s="138"/>
      <c r="BE178" s="138"/>
      <c r="BF178" s="138"/>
      <c r="BG178" s="138"/>
      <c r="BH178" s="138"/>
      <c r="BI178" s="138"/>
      <c r="BJ178" s="138"/>
      <c r="BK178" s="138"/>
      <c r="BL178" s="138"/>
      <c r="BM178" s="138"/>
      <c r="BN178" s="138"/>
      <c r="BO178" s="138"/>
      <c r="BP178" s="138"/>
      <c r="BQ178" s="138"/>
      <c r="BR178" s="138"/>
      <c r="BS178" s="138"/>
      <c r="BT178" s="138"/>
      <c r="BU178" s="138"/>
      <c r="BV178" s="138"/>
      <c r="BW178" s="138"/>
      <c r="BX178" s="138"/>
      <c r="BY178" s="138"/>
      <c r="BZ178" s="138"/>
    </row>
    <row r="179" spans="1:78" ht="15.75" customHeight="1">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c r="AA179" s="138"/>
      <c r="AB179" s="138"/>
      <c r="AC179" s="138"/>
      <c r="AD179" s="138"/>
      <c r="AE179" s="138"/>
      <c r="AF179" s="138"/>
      <c r="AG179" s="138"/>
      <c r="AH179" s="138"/>
      <c r="AI179" s="138"/>
      <c r="AJ179" s="138"/>
      <c r="AK179" s="138"/>
      <c r="AL179" s="138"/>
      <c r="AM179" s="138"/>
      <c r="AN179" s="138"/>
      <c r="AO179" s="138"/>
      <c r="AP179" s="138"/>
      <c r="AQ179" s="138"/>
      <c r="AR179" s="138"/>
      <c r="AS179" s="138"/>
      <c r="AT179" s="138"/>
      <c r="AU179" s="138"/>
      <c r="AV179" s="138"/>
      <c r="AW179" s="138"/>
      <c r="AX179" s="138"/>
      <c r="AY179" s="138"/>
      <c r="AZ179" s="138"/>
      <c r="BA179" s="138"/>
      <c r="BB179" s="138"/>
      <c r="BC179" s="138"/>
      <c r="BD179" s="138"/>
      <c r="BE179" s="138"/>
      <c r="BF179" s="138"/>
      <c r="BG179" s="138"/>
      <c r="BH179" s="138"/>
      <c r="BI179" s="138"/>
      <c r="BJ179" s="138"/>
      <c r="BK179" s="138"/>
      <c r="BL179" s="138"/>
      <c r="BM179" s="138"/>
      <c r="BN179" s="138"/>
      <c r="BO179" s="138"/>
      <c r="BP179" s="138"/>
      <c r="BQ179" s="138"/>
      <c r="BR179" s="138"/>
      <c r="BS179" s="138"/>
      <c r="BT179" s="138"/>
      <c r="BU179" s="138"/>
      <c r="BV179" s="138"/>
      <c r="BW179" s="138"/>
      <c r="BX179" s="138"/>
      <c r="BY179" s="138"/>
      <c r="BZ179" s="138"/>
    </row>
    <row r="180" spans="1:78" ht="15.75" customHeight="1">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138"/>
      <c r="AL180" s="138"/>
      <c r="AM180" s="138"/>
      <c r="AN180" s="138"/>
      <c r="AO180" s="138"/>
      <c r="AP180" s="138"/>
      <c r="AQ180" s="138"/>
      <c r="AR180" s="138"/>
      <c r="AS180" s="138"/>
      <c r="AT180" s="138"/>
      <c r="AU180" s="138"/>
      <c r="AV180" s="138"/>
      <c r="AW180" s="138"/>
      <c r="AX180" s="138"/>
      <c r="AY180" s="138"/>
      <c r="AZ180" s="138"/>
      <c r="BA180" s="138"/>
      <c r="BB180" s="138"/>
      <c r="BC180" s="138"/>
      <c r="BD180" s="138"/>
      <c r="BE180" s="138"/>
      <c r="BF180" s="138"/>
      <c r="BG180" s="138"/>
      <c r="BH180" s="138"/>
      <c r="BI180" s="138"/>
      <c r="BJ180" s="138"/>
      <c r="BK180" s="138"/>
      <c r="BL180" s="138"/>
      <c r="BM180" s="138"/>
      <c r="BN180" s="138"/>
      <c r="BO180" s="138"/>
      <c r="BP180" s="138"/>
      <c r="BQ180" s="138"/>
      <c r="BR180" s="138"/>
      <c r="BS180" s="138"/>
      <c r="BT180" s="138"/>
      <c r="BU180" s="138"/>
      <c r="BV180" s="138"/>
      <c r="BW180" s="138"/>
      <c r="BX180" s="138"/>
      <c r="BY180" s="138"/>
      <c r="BZ180" s="138"/>
    </row>
    <row r="181" spans="1:78" ht="15.75" customHeight="1">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c r="AA181" s="138"/>
      <c r="AB181" s="138"/>
      <c r="AC181" s="138"/>
      <c r="AD181" s="138"/>
      <c r="AE181" s="138"/>
      <c r="AF181" s="138"/>
      <c r="AG181" s="138"/>
      <c r="AH181" s="138"/>
      <c r="AI181" s="138"/>
      <c r="AJ181" s="138"/>
      <c r="AK181" s="138"/>
      <c r="AL181" s="138"/>
      <c r="AM181" s="138"/>
      <c r="AN181" s="138"/>
      <c r="AO181" s="138"/>
      <c r="AP181" s="138"/>
      <c r="AQ181" s="138"/>
      <c r="AR181" s="138"/>
      <c r="AS181" s="138"/>
      <c r="AT181" s="138"/>
      <c r="AU181" s="138"/>
      <c r="AV181" s="138"/>
      <c r="AW181" s="138"/>
      <c r="AX181" s="138"/>
      <c r="AY181" s="138"/>
      <c r="AZ181" s="138"/>
      <c r="BA181" s="138"/>
      <c r="BB181" s="138"/>
      <c r="BC181" s="138"/>
      <c r="BD181" s="138"/>
      <c r="BE181" s="138"/>
      <c r="BF181" s="138"/>
      <c r="BG181" s="138"/>
      <c r="BH181" s="138"/>
      <c r="BI181" s="138"/>
      <c r="BJ181" s="138"/>
      <c r="BK181" s="138"/>
      <c r="BL181" s="138"/>
      <c r="BM181" s="138"/>
      <c r="BN181" s="138"/>
      <c r="BO181" s="138"/>
      <c r="BP181" s="138"/>
      <c r="BQ181" s="138"/>
      <c r="BR181" s="138"/>
      <c r="BS181" s="138"/>
      <c r="BT181" s="138"/>
      <c r="BU181" s="138"/>
      <c r="BV181" s="138"/>
      <c r="BW181" s="138"/>
      <c r="BX181" s="138"/>
      <c r="BY181" s="138"/>
      <c r="BZ181" s="138"/>
    </row>
    <row r="182" spans="1:78" ht="15.75" customHeight="1">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c r="AA182" s="138"/>
      <c r="AB182" s="138"/>
      <c r="AC182" s="138"/>
      <c r="AD182" s="138"/>
      <c r="AE182" s="138"/>
      <c r="AF182" s="138"/>
      <c r="AG182" s="138"/>
      <c r="AH182" s="138"/>
      <c r="AI182" s="138"/>
      <c r="AJ182" s="138"/>
      <c r="AK182" s="138"/>
      <c r="AL182" s="138"/>
      <c r="AM182" s="138"/>
      <c r="AN182" s="138"/>
      <c r="AO182" s="138"/>
      <c r="AP182" s="138"/>
      <c r="AQ182" s="138"/>
      <c r="AR182" s="138"/>
      <c r="AS182" s="138"/>
      <c r="AT182" s="138"/>
      <c r="AU182" s="138"/>
      <c r="AV182" s="138"/>
      <c r="AW182" s="138"/>
      <c r="AX182" s="138"/>
      <c r="AY182" s="138"/>
      <c r="AZ182" s="138"/>
      <c r="BA182" s="138"/>
      <c r="BB182" s="138"/>
      <c r="BC182" s="138"/>
      <c r="BD182" s="138"/>
      <c r="BE182" s="138"/>
      <c r="BF182" s="138"/>
      <c r="BG182" s="138"/>
      <c r="BH182" s="138"/>
      <c r="BI182" s="138"/>
      <c r="BJ182" s="138"/>
      <c r="BK182" s="138"/>
      <c r="BL182" s="138"/>
      <c r="BM182" s="138"/>
      <c r="BN182" s="138"/>
      <c r="BO182" s="138"/>
      <c r="BP182" s="138"/>
      <c r="BQ182" s="138"/>
      <c r="BR182" s="138"/>
      <c r="BS182" s="138"/>
      <c r="BT182" s="138"/>
      <c r="BU182" s="138"/>
      <c r="BV182" s="138"/>
      <c r="BW182" s="138"/>
      <c r="BX182" s="138"/>
      <c r="BY182" s="138"/>
      <c r="BZ182" s="138"/>
    </row>
    <row r="183" spans="1:78" ht="15.75" customHeight="1">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8"/>
      <c r="AM183" s="138"/>
      <c r="AN183" s="138"/>
      <c r="AO183" s="138"/>
      <c r="AP183" s="138"/>
      <c r="AQ183" s="138"/>
      <c r="AR183" s="138"/>
      <c r="AS183" s="138"/>
      <c r="AT183" s="138"/>
      <c r="AU183" s="138"/>
      <c r="AV183" s="138"/>
      <c r="AW183" s="138"/>
      <c r="AX183" s="138"/>
      <c r="AY183" s="138"/>
      <c r="AZ183" s="138"/>
      <c r="BA183" s="138"/>
      <c r="BB183" s="138"/>
      <c r="BC183" s="138"/>
      <c r="BD183" s="138"/>
      <c r="BE183" s="138"/>
      <c r="BF183" s="138"/>
      <c r="BG183" s="138"/>
      <c r="BH183" s="138"/>
      <c r="BI183" s="138"/>
      <c r="BJ183" s="138"/>
      <c r="BK183" s="138"/>
      <c r="BL183" s="138"/>
      <c r="BM183" s="138"/>
      <c r="BN183" s="138"/>
      <c r="BO183" s="138"/>
      <c r="BP183" s="138"/>
      <c r="BQ183" s="138"/>
      <c r="BR183" s="138"/>
      <c r="BS183" s="138"/>
      <c r="BT183" s="138"/>
      <c r="BU183" s="138"/>
      <c r="BV183" s="138"/>
      <c r="BW183" s="138"/>
      <c r="BX183" s="138"/>
      <c r="BY183" s="138"/>
      <c r="BZ183" s="138"/>
    </row>
    <row r="184" spans="1:78" ht="15.75" customHeight="1">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c r="AA184" s="138"/>
      <c r="AB184" s="138"/>
      <c r="AC184" s="138"/>
      <c r="AD184" s="138"/>
      <c r="AE184" s="138"/>
      <c r="AF184" s="138"/>
      <c r="AG184" s="138"/>
      <c r="AH184" s="138"/>
      <c r="AI184" s="138"/>
      <c r="AJ184" s="138"/>
      <c r="AK184" s="138"/>
      <c r="AL184" s="138"/>
      <c r="AM184" s="138"/>
      <c r="AN184" s="138"/>
      <c r="AO184" s="138"/>
      <c r="AP184" s="138"/>
      <c r="AQ184" s="138"/>
      <c r="AR184" s="138"/>
      <c r="AS184" s="138"/>
      <c r="AT184" s="138"/>
      <c r="AU184" s="138"/>
      <c r="AV184" s="138"/>
      <c r="AW184" s="138"/>
      <c r="AX184" s="138"/>
      <c r="AY184" s="138"/>
      <c r="AZ184" s="138"/>
      <c r="BA184" s="138"/>
      <c r="BB184" s="138"/>
      <c r="BC184" s="138"/>
      <c r="BD184" s="138"/>
      <c r="BE184" s="138"/>
      <c r="BF184" s="138"/>
      <c r="BG184" s="138"/>
      <c r="BH184" s="138"/>
      <c r="BI184" s="138"/>
      <c r="BJ184" s="138"/>
      <c r="BK184" s="138"/>
      <c r="BL184" s="138"/>
      <c r="BM184" s="138"/>
      <c r="BN184" s="138"/>
      <c r="BO184" s="138"/>
      <c r="BP184" s="138"/>
      <c r="BQ184" s="138"/>
      <c r="BR184" s="138"/>
      <c r="BS184" s="138"/>
      <c r="BT184" s="138"/>
      <c r="BU184" s="138"/>
      <c r="BV184" s="138"/>
      <c r="BW184" s="138"/>
      <c r="BX184" s="138"/>
      <c r="BY184" s="138"/>
      <c r="BZ184" s="138"/>
    </row>
    <row r="185" spans="1:78" ht="15.75" customHeight="1">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c r="AA185" s="138"/>
      <c r="AB185" s="138"/>
      <c r="AC185" s="138"/>
      <c r="AD185" s="138"/>
      <c r="AE185" s="138"/>
      <c r="AF185" s="138"/>
      <c r="AG185" s="138"/>
      <c r="AH185" s="138"/>
      <c r="AI185" s="138"/>
      <c r="AJ185" s="138"/>
      <c r="AK185" s="138"/>
      <c r="AL185" s="138"/>
      <c r="AM185" s="138"/>
      <c r="AN185" s="138"/>
      <c r="AO185" s="138"/>
      <c r="AP185" s="138"/>
      <c r="AQ185" s="138"/>
      <c r="AR185" s="138"/>
      <c r="AS185" s="138"/>
      <c r="AT185" s="138"/>
      <c r="AU185" s="138"/>
      <c r="AV185" s="138"/>
      <c r="AW185" s="138"/>
      <c r="AX185" s="138"/>
      <c r="AY185" s="138"/>
      <c r="AZ185" s="138"/>
      <c r="BA185" s="138"/>
      <c r="BB185" s="138"/>
      <c r="BC185" s="138"/>
      <c r="BD185" s="138"/>
      <c r="BE185" s="138"/>
      <c r="BF185" s="138"/>
      <c r="BG185" s="138"/>
      <c r="BH185" s="138"/>
      <c r="BI185" s="138"/>
      <c r="BJ185" s="138"/>
      <c r="BK185" s="138"/>
      <c r="BL185" s="138"/>
      <c r="BM185" s="138"/>
      <c r="BN185" s="138"/>
      <c r="BO185" s="138"/>
      <c r="BP185" s="138"/>
      <c r="BQ185" s="138"/>
      <c r="BR185" s="138"/>
      <c r="BS185" s="138"/>
      <c r="BT185" s="138"/>
      <c r="BU185" s="138"/>
      <c r="BV185" s="138"/>
      <c r="BW185" s="138"/>
      <c r="BX185" s="138"/>
      <c r="BY185" s="138"/>
      <c r="BZ185" s="138"/>
    </row>
    <row r="186" spans="1:78" ht="15.75" customHeight="1">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c r="AA186" s="138"/>
      <c r="AB186" s="138"/>
      <c r="AC186" s="138"/>
      <c r="AD186" s="138"/>
      <c r="AE186" s="138"/>
      <c r="AF186" s="138"/>
      <c r="AG186" s="138"/>
      <c r="AH186" s="138"/>
      <c r="AI186" s="138"/>
      <c r="AJ186" s="138"/>
      <c r="AK186" s="138"/>
      <c r="AL186" s="138"/>
      <c r="AM186" s="138"/>
      <c r="AN186" s="138"/>
      <c r="AO186" s="138"/>
      <c r="AP186" s="138"/>
      <c r="AQ186" s="138"/>
      <c r="AR186" s="138"/>
      <c r="AS186" s="138"/>
      <c r="AT186" s="138"/>
      <c r="AU186" s="138"/>
      <c r="AV186" s="138"/>
      <c r="AW186" s="138"/>
      <c r="AX186" s="138"/>
      <c r="AY186" s="138"/>
      <c r="AZ186" s="138"/>
      <c r="BA186" s="138"/>
      <c r="BB186" s="138"/>
      <c r="BC186" s="138"/>
      <c r="BD186" s="138"/>
      <c r="BE186" s="138"/>
      <c r="BF186" s="138"/>
      <c r="BG186" s="138"/>
      <c r="BH186" s="138"/>
      <c r="BI186" s="138"/>
      <c r="BJ186" s="138"/>
      <c r="BK186" s="138"/>
      <c r="BL186" s="138"/>
      <c r="BM186" s="138"/>
      <c r="BN186" s="138"/>
      <c r="BO186" s="138"/>
      <c r="BP186" s="138"/>
      <c r="BQ186" s="138"/>
      <c r="BR186" s="138"/>
      <c r="BS186" s="138"/>
      <c r="BT186" s="138"/>
      <c r="BU186" s="138"/>
      <c r="BV186" s="138"/>
      <c r="BW186" s="138"/>
      <c r="BX186" s="138"/>
      <c r="BY186" s="138"/>
      <c r="BZ186" s="138"/>
    </row>
    <row r="187" spans="1:78" ht="15.75" customHeight="1">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c r="AA187" s="138"/>
      <c r="AB187" s="138"/>
      <c r="AC187" s="138"/>
      <c r="AD187" s="138"/>
      <c r="AE187" s="138"/>
      <c r="AF187" s="138"/>
      <c r="AG187" s="138"/>
      <c r="AH187" s="138"/>
      <c r="AI187" s="138"/>
      <c r="AJ187" s="138"/>
      <c r="AK187" s="138"/>
      <c r="AL187" s="138"/>
      <c r="AM187" s="138"/>
      <c r="AN187" s="138"/>
      <c r="AO187" s="138"/>
      <c r="AP187" s="138"/>
      <c r="AQ187" s="138"/>
      <c r="AR187" s="138"/>
      <c r="AS187" s="138"/>
      <c r="AT187" s="138"/>
      <c r="AU187" s="138"/>
      <c r="AV187" s="138"/>
      <c r="AW187" s="138"/>
      <c r="AX187" s="138"/>
      <c r="AY187" s="138"/>
      <c r="AZ187" s="138"/>
      <c r="BA187" s="138"/>
      <c r="BB187" s="138"/>
      <c r="BC187" s="138"/>
      <c r="BD187" s="138"/>
      <c r="BE187" s="138"/>
      <c r="BF187" s="138"/>
      <c r="BG187" s="138"/>
      <c r="BH187" s="138"/>
      <c r="BI187" s="138"/>
      <c r="BJ187" s="138"/>
      <c r="BK187" s="138"/>
      <c r="BL187" s="138"/>
      <c r="BM187" s="138"/>
      <c r="BN187" s="138"/>
      <c r="BO187" s="138"/>
      <c r="BP187" s="138"/>
      <c r="BQ187" s="138"/>
      <c r="BR187" s="138"/>
      <c r="BS187" s="138"/>
      <c r="BT187" s="138"/>
      <c r="BU187" s="138"/>
      <c r="BV187" s="138"/>
      <c r="BW187" s="138"/>
      <c r="BX187" s="138"/>
      <c r="BY187" s="138"/>
      <c r="BZ187" s="138"/>
    </row>
    <row r="188" spans="1:78" ht="15.75" customHeight="1">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c r="AA188" s="138"/>
      <c r="AB188" s="138"/>
      <c r="AC188" s="138"/>
      <c r="AD188" s="138"/>
      <c r="AE188" s="138"/>
      <c r="AF188" s="138"/>
      <c r="AG188" s="138"/>
      <c r="AH188" s="138"/>
      <c r="AI188" s="138"/>
      <c r="AJ188" s="138"/>
      <c r="AK188" s="138"/>
      <c r="AL188" s="138"/>
      <c r="AM188" s="138"/>
      <c r="AN188" s="138"/>
      <c r="AO188" s="138"/>
      <c r="AP188" s="138"/>
      <c r="AQ188" s="138"/>
      <c r="AR188" s="138"/>
      <c r="AS188" s="138"/>
      <c r="AT188" s="138"/>
      <c r="AU188" s="138"/>
      <c r="AV188" s="138"/>
      <c r="AW188" s="138"/>
      <c r="AX188" s="138"/>
      <c r="AY188" s="138"/>
      <c r="AZ188" s="138"/>
      <c r="BA188" s="138"/>
      <c r="BB188" s="138"/>
      <c r="BC188" s="138"/>
      <c r="BD188" s="138"/>
      <c r="BE188" s="138"/>
      <c r="BF188" s="138"/>
      <c r="BG188" s="138"/>
      <c r="BH188" s="138"/>
      <c r="BI188" s="138"/>
      <c r="BJ188" s="138"/>
      <c r="BK188" s="138"/>
      <c r="BL188" s="138"/>
      <c r="BM188" s="138"/>
      <c r="BN188" s="138"/>
      <c r="BO188" s="138"/>
      <c r="BP188" s="138"/>
      <c r="BQ188" s="138"/>
      <c r="BR188" s="138"/>
      <c r="BS188" s="138"/>
      <c r="BT188" s="138"/>
      <c r="BU188" s="138"/>
      <c r="BV188" s="138"/>
      <c r="BW188" s="138"/>
      <c r="BX188" s="138"/>
      <c r="BY188" s="138"/>
      <c r="BZ188" s="138"/>
    </row>
    <row r="189" spans="1:78" ht="15.75" customHeight="1">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c r="AA189" s="138"/>
      <c r="AB189" s="138"/>
      <c r="AC189" s="138"/>
      <c r="AD189" s="138"/>
      <c r="AE189" s="138"/>
      <c r="AF189" s="138"/>
      <c r="AG189" s="138"/>
      <c r="AH189" s="138"/>
      <c r="AI189" s="138"/>
      <c r="AJ189" s="138"/>
      <c r="AK189" s="138"/>
      <c r="AL189" s="138"/>
      <c r="AM189" s="138"/>
      <c r="AN189" s="138"/>
      <c r="AO189" s="138"/>
      <c r="AP189" s="138"/>
      <c r="AQ189" s="138"/>
      <c r="AR189" s="138"/>
      <c r="AS189" s="138"/>
      <c r="AT189" s="138"/>
      <c r="AU189" s="138"/>
      <c r="AV189" s="138"/>
      <c r="AW189" s="138"/>
      <c r="AX189" s="138"/>
      <c r="AY189" s="138"/>
      <c r="AZ189" s="138"/>
      <c r="BA189" s="138"/>
      <c r="BB189" s="138"/>
      <c r="BC189" s="138"/>
      <c r="BD189" s="138"/>
      <c r="BE189" s="138"/>
      <c r="BF189" s="138"/>
      <c r="BG189" s="138"/>
      <c r="BH189" s="138"/>
      <c r="BI189" s="138"/>
      <c r="BJ189" s="138"/>
      <c r="BK189" s="138"/>
      <c r="BL189" s="138"/>
      <c r="BM189" s="138"/>
      <c r="BN189" s="138"/>
      <c r="BO189" s="138"/>
      <c r="BP189" s="138"/>
      <c r="BQ189" s="138"/>
      <c r="BR189" s="138"/>
      <c r="BS189" s="138"/>
      <c r="BT189" s="138"/>
      <c r="BU189" s="138"/>
      <c r="BV189" s="138"/>
      <c r="BW189" s="138"/>
      <c r="BX189" s="138"/>
      <c r="BY189" s="138"/>
      <c r="BZ189" s="138"/>
    </row>
    <row r="190" spans="1:78" ht="15.75" customHeight="1">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c r="AA190" s="138"/>
      <c r="AB190" s="138"/>
      <c r="AC190" s="138"/>
      <c r="AD190" s="138"/>
      <c r="AE190" s="138"/>
      <c r="AF190" s="138"/>
      <c r="AG190" s="138"/>
      <c r="AH190" s="138"/>
      <c r="AI190" s="138"/>
      <c r="AJ190" s="138"/>
      <c r="AK190" s="138"/>
      <c r="AL190" s="138"/>
      <c r="AM190" s="138"/>
      <c r="AN190" s="138"/>
      <c r="AO190" s="138"/>
      <c r="AP190" s="138"/>
      <c r="AQ190" s="138"/>
      <c r="AR190" s="138"/>
      <c r="AS190" s="138"/>
      <c r="AT190" s="138"/>
      <c r="AU190" s="138"/>
      <c r="AV190" s="138"/>
      <c r="AW190" s="138"/>
      <c r="AX190" s="138"/>
      <c r="AY190" s="138"/>
      <c r="AZ190" s="138"/>
      <c r="BA190" s="138"/>
      <c r="BB190" s="138"/>
      <c r="BC190" s="138"/>
      <c r="BD190" s="138"/>
      <c r="BE190" s="138"/>
      <c r="BF190" s="138"/>
      <c r="BG190" s="138"/>
      <c r="BH190" s="138"/>
      <c r="BI190" s="138"/>
      <c r="BJ190" s="138"/>
      <c r="BK190" s="138"/>
      <c r="BL190" s="138"/>
      <c r="BM190" s="138"/>
      <c r="BN190" s="138"/>
      <c r="BO190" s="138"/>
      <c r="BP190" s="138"/>
      <c r="BQ190" s="138"/>
      <c r="BR190" s="138"/>
      <c r="BS190" s="138"/>
      <c r="BT190" s="138"/>
      <c r="BU190" s="138"/>
      <c r="BV190" s="138"/>
      <c r="BW190" s="138"/>
      <c r="BX190" s="138"/>
      <c r="BY190" s="138"/>
      <c r="BZ190" s="138"/>
    </row>
    <row r="191" spans="1:78" ht="15.75" customHeight="1">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c r="AA191" s="138"/>
      <c r="AB191" s="138"/>
      <c r="AC191" s="138"/>
      <c r="AD191" s="138"/>
      <c r="AE191" s="138"/>
      <c r="AF191" s="138"/>
      <c r="AG191" s="138"/>
      <c r="AH191" s="138"/>
      <c r="AI191" s="138"/>
      <c r="AJ191" s="138"/>
      <c r="AK191" s="138"/>
      <c r="AL191" s="138"/>
      <c r="AM191" s="138"/>
      <c r="AN191" s="138"/>
      <c r="AO191" s="138"/>
      <c r="AP191" s="138"/>
      <c r="AQ191" s="138"/>
      <c r="AR191" s="138"/>
      <c r="AS191" s="138"/>
      <c r="AT191" s="138"/>
      <c r="AU191" s="138"/>
      <c r="AV191" s="138"/>
      <c r="AW191" s="138"/>
      <c r="AX191" s="138"/>
      <c r="AY191" s="138"/>
      <c r="AZ191" s="138"/>
      <c r="BA191" s="138"/>
      <c r="BB191" s="138"/>
      <c r="BC191" s="138"/>
      <c r="BD191" s="138"/>
      <c r="BE191" s="138"/>
      <c r="BF191" s="138"/>
      <c r="BG191" s="138"/>
      <c r="BH191" s="138"/>
      <c r="BI191" s="138"/>
      <c r="BJ191" s="138"/>
      <c r="BK191" s="138"/>
      <c r="BL191" s="138"/>
      <c r="BM191" s="138"/>
      <c r="BN191" s="138"/>
      <c r="BO191" s="138"/>
      <c r="BP191" s="138"/>
      <c r="BQ191" s="138"/>
      <c r="BR191" s="138"/>
      <c r="BS191" s="138"/>
      <c r="BT191" s="138"/>
      <c r="BU191" s="138"/>
      <c r="BV191" s="138"/>
      <c r="BW191" s="138"/>
      <c r="BX191" s="138"/>
      <c r="BY191" s="138"/>
      <c r="BZ191" s="138"/>
    </row>
    <row r="192" spans="1:78" ht="15.75" customHeight="1">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c r="AA192" s="138"/>
      <c r="AB192" s="138"/>
      <c r="AC192" s="138"/>
      <c r="AD192" s="138"/>
      <c r="AE192" s="138"/>
      <c r="AF192" s="138"/>
      <c r="AG192" s="138"/>
      <c r="AH192" s="138"/>
      <c r="AI192" s="138"/>
      <c r="AJ192" s="138"/>
      <c r="AK192" s="138"/>
      <c r="AL192" s="138"/>
      <c r="AM192" s="138"/>
      <c r="AN192" s="138"/>
      <c r="AO192" s="138"/>
      <c r="AP192" s="138"/>
      <c r="AQ192" s="138"/>
      <c r="AR192" s="138"/>
      <c r="AS192" s="138"/>
      <c r="AT192" s="138"/>
      <c r="AU192" s="138"/>
      <c r="AV192" s="138"/>
      <c r="AW192" s="138"/>
      <c r="AX192" s="138"/>
      <c r="AY192" s="138"/>
      <c r="AZ192" s="138"/>
      <c r="BA192" s="138"/>
      <c r="BB192" s="138"/>
      <c r="BC192" s="138"/>
      <c r="BD192" s="138"/>
      <c r="BE192" s="138"/>
      <c r="BF192" s="138"/>
      <c r="BG192" s="138"/>
      <c r="BH192" s="138"/>
      <c r="BI192" s="138"/>
      <c r="BJ192" s="138"/>
      <c r="BK192" s="138"/>
      <c r="BL192" s="138"/>
      <c r="BM192" s="138"/>
      <c r="BN192" s="138"/>
      <c r="BO192" s="138"/>
      <c r="BP192" s="138"/>
      <c r="BQ192" s="138"/>
      <c r="BR192" s="138"/>
      <c r="BS192" s="138"/>
      <c r="BT192" s="138"/>
      <c r="BU192" s="138"/>
      <c r="BV192" s="138"/>
      <c r="BW192" s="138"/>
      <c r="BX192" s="138"/>
      <c r="BY192" s="138"/>
      <c r="BZ192" s="138"/>
    </row>
    <row r="193" spans="1:78" ht="15.75" customHeight="1">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c r="AA193" s="138"/>
      <c r="AB193" s="138"/>
      <c r="AC193" s="138"/>
      <c r="AD193" s="138"/>
      <c r="AE193" s="138"/>
      <c r="AF193" s="138"/>
      <c r="AG193" s="138"/>
      <c r="AH193" s="138"/>
      <c r="AI193" s="138"/>
      <c r="AJ193" s="138"/>
      <c r="AK193" s="138"/>
      <c r="AL193" s="138"/>
      <c r="AM193" s="138"/>
      <c r="AN193" s="138"/>
      <c r="AO193" s="138"/>
      <c r="AP193" s="138"/>
      <c r="AQ193" s="138"/>
      <c r="AR193" s="138"/>
      <c r="AS193" s="138"/>
      <c r="AT193" s="138"/>
      <c r="AU193" s="138"/>
      <c r="AV193" s="138"/>
      <c r="AW193" s="138"/>
      <c r="AX193" s="138"/>
      <c r="AY193" s="138"/>
      <c r="AZ193" s="138"/>
      <c r="BA193" s="138"/>
      <c r="BB193" s="138"/>
      <c r="BC193" s="138"/>
      <c r="BD193" s="138"/>
      <c r="BE193" s="138"/>
      <c r="BF193" s="138"/>
      <c r="BG193" s="138"/>
      <c r="BH193" s="138"/>
      <c r="BI193" s="138"/>
      <c r="BJ193" s="138"/>
      <c r="BK193" s="138"/>
      <c r="BL193" s="138"/>
      <c r="BM193" s="138"/>
      <c r="BN193" s="138"/>
      <c r="BO193" s="138"/>
      <c r="BP193" s="138"/>
      <c r="BQ193" s="138"/>
      <c r="BR193" s="138"/>
      <c r="BS193" s="138"/>
      <c r="BT193" s="138"/>
      <c r="BU193" s="138"/>
      <c r="BV193" s="138"/>
      <c r="BW193" s="138"/>
      <c r="BX193" s="138"/>
      <c r="BY193" s="138"/>
      <c r="BZ193" s="138"/>
    </row>
    <row r="194" spans="1:78" ht="15.75" customHeight="1">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c r="AA194" s="138"/>
      <c r="AB194" s="138"/>
      <c r="AC194" s="138"/>
      <c r="AD194" s="138"/>
      <c r="AE194" s="138"/>
      <c r="AF194" s="138"/>
      <c r="AG194" s="138"/>
      <c r="AH194" s="138"/>
      <c r="AI194" s="138"/>
      <c r="AJ194" s="138"/>
      <c r="AK194" s="138"/>
      <c r="AL194" s="138"/>
      <c r="AM194" s="138"/>
      <c r="AN194" s="138"/>
      <c r="AO194" s="138"/>
      <c r="AP194" s="138"/>
      <c r="AQ194" s="138"/>
      <c r="AR194" s="138"/>
      <c r="AS194" s="138"/>
      <c r="AT194" s="138"/>
      <c r="AU194" s="138"/>
      <c r="AV194" s="138"/>
      <c r="AW194" s="138"/>
      <c r="AX194" s="138"/>
      <c r="AY194" s="138"/>
      <c r="AZ194" s="138"/>
      <c r="BA194" s="138"/>
      <c r="BB194" s="138"/>
      <c r="BC194" s="138"/>
      <c r="BD194" s="138"/>
      <c r="BE194" s="138"/>
      <c r="BF194" s="138"/>
      <c r="BG194" s="138"/>
      <c r="BH194" s="138"/>
      <c r="BI194" s="138"/>
      <c r="BJ194" s="138"/>
      <c r="BK194" s="138"/>
      <c r="BL194" s="138"/>
      <c r="BM194" s="138"/>
      <c r="BN194" s="138"/>
      <c r="BO194" s="138"/>
      <c r="BP194" s="138"/>
      <c r="BQ194" s="138"/>
      <c r="BR194" s="138"/>
      <c r="BS194" s="138"/>
      <c r="BT194" s="138"/>
      <c r="BU194" s="138"/>
      <c r="BV194" s="138"/>
      <c r="BW194" s="138"/>
      <c r="BX194" s="138"/>
      <c r="BY194" s="138"/>
      <c r="BZ194" s="138"/>
    </row>
    <row r="195" spans="1:78" ht="15.75" customHeight="1">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c r="AA195" s="138"/>
      <c r="AB195" s="138"/>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c r="AW195" s="138"/>
      <c r="AX195" s="138"/>
      <c r="AY195" s="138"/>
      <c r="AZ195" s="138"/>
      <c r="BA195" s="138"/>
      <c r="BB195" s="138"/>
      <c r="BC195" s="138"/>
      <c r="BD195" s="138"/>
      <c r="BE195" s="138"/>
      <c r="BF195" s="138"/>
      <c r="BG195" s="138"/>
      <c r="BH195" s="138"/>
      <c r="BI195" s="138"/>
      <c r="BJ195" s="138"/>
      <c r="BK195" s="138"/>
      <c r="BL195" s="138"/>
      <c r="BM195" s="138"/>
      <c r="BN195" s="138"/>
      <c r="BO195" s="138"/>
      <c r="BP195" s="138"/>
      <c r="BQ195" s="138"/>
      <c r="BR195" s="138"/>
      <c r="BS195" s="138"/>
      <c r="BT195" s="138"/>
      <c r="BU195" s="138"/>
      <c r="BV195" s="138"/>
      <c r="BW195" s="138"/>
      <c r="BX195" s="138"/>
      <c r="BY195" s="138"/>
      <c r="BZ195" s="138"/>
    </row>
    <row r="196" spans="1:78" ht="15.75" customHeight="1">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c r="AA196" s="138"/>
      <c r="AB196" s="138"/>
      <c r="AC196" s="138"/>
      <c r="AD196" s="138"/>
      <c r="AE196" s="138"/>
      <c r="AF196" s="138"/>
      <c r="AG196" s="138"/>
      <c r="AH196" s="138"/>
      <c r="AI196" s="138"/>
      <c r="AJ196" s="138"/>
      <c r="AK196" s="138"/>
      <c r="AL196" s="138"/>
      <c r="AM196" s="138"/>
      <c r="AN196" s="138"/>
      <c r="AO196" s="138"/>
      <c r="AP196" s="138"/>
      <c r="AQ196" s="138"/>
      <c r="AR196" s="138"/>
      <c r="AS196" s="138"/>
      <c r="AT196" s="138"/>
      <c r="AU196" s="138"/>
      <c r="AV196" s="138"/>
      <c r="AW196" s="138"/>
      <c r="AX196" s="138"/>
      <c r="AY196" s="138"/>
      <c r="AZ196" s="138"/>
      <c r="BA196" s="138"/>
      <c r="BB196" s="138"/>
      <c r="BC196" s="138"/>
      <c r="BD196" s="138"/>
      <c r="BE196" s="138"/>
      <c r="BF196" s="138"/>
      <c r="BG196" s="138"/>
      <c r="BH196" s="138"/>
      <c r="BI196" s="138"/>
      <c r="BJ196" s="138"/>
      <c r="BK196" s="138"/>
      <c r="BL196" s="138"/>
      <c r="BM196" s="138"/>
      <c r="BN196" s="138"/>
      <c r="BO196" s="138"/>
      <c r="BP196" s="138"/>
      <c r="BQ196" s="138"/>
      <c r="BR196" s="138"/>
      <c r="BS196" s="138"/>
      <c r="BT196" s="138"/>
      <c r="BU196" s="138"/>
      <c r="BV196" s="138"/>
      <c r="BW196" s="138"/>
      <c r="BX196" s="138"/>
      <c r="BY196" s="138"/>
      <c r="BZ196" s="138"/>
    </row>
    <row r="197" spans="1:78" ht="15.75" customHeight="1">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c r="AA197" s="138"/>
      <c r="AB197" s="138"/>
      <c r="AC197" s="138"/>
      <c r="AD197" s="138"/>
      <c r="AE197" s="138"/>
      <c r="AF197" s="138"/>
      <c r="AG197" s="138"/>
      <c r="AH197" s="138"/>
      <c r="AI197" s="138"/>
      <c r="AJ197" s="138"/>
      <c r="AK197" s="138"/>
      <c r="AL197" s="138"/>
      <c r="AM197" s="138"/>
      <c r="AN197" s="138"/>
      <c r="AO197" s="138"/>
      <c r="AP197" s="138"/>
      <c r="AQ197" s="138"/>
      <c r="AR197" s="138"/>
      <c r="AS197" s="138"/>
      <c r="AT197" s="138"/>
      <c r="AU197" s="138"/>
      <c r="AV197" s="138"/>
      <c r="AW197" s="138"/>
      <c r="AX197" s="138"/>
      <c r="AY197" s="138"/>
      <c r="AZ197" s="138"/>
      <c r="BA197" s="138"/>
      <c r="BB197" s="138"/>
      <c r="BC197" s="138"/>
      <c r="BD197" s="138"/>
      <c r="BE197" s="138"/>
      <c r="BF197" s="138"/>
      <c r="BG197" s="138"/>
      <c r="BH197" s="138"/>
      <c r="BI197" s="138"/>
      <c r="BJ197" s="138"/>
      <c r="BK197" s="138"/>
      <c r="BL197" s="138"/>
      <c r="BM197" s="138"/>
      <c r="BN197" s="138"/>
      <c r="BO197" s="138"/>
      <c r="BP197" s="138"/>
      <c r="BQ197" s="138"/>
      <c r="BR197" s="138"/>
      <c r="BS197" s="138"/>
      <c r="BT197" s="138"/>
      <c r="BU197" s="138"/>
      <c r="BV197" s="138"/>
      <c r="BW197" s="138"/>
      <c r="BX197" s="138"/>
      <c r="BY197" s="138"/>
      <c r="BZ197" s="138"/>
    </row>
    <row r="198" spans="1:78" ht="15.75" customHeight="1">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c r="AA198" s="138"/>
      <c r="AB198" s="138"/>
      <c r="AC198" s="138"/>
      <c r="AD198" s="138"/>
      <c r="AE198" s="138"/>
      <c r="AF198" s="138"/>
      <c r="AG198" s="138"/>
      <c r="AH198" s="138"/>
      <c r="AI198" s="138"/>
      <c r="AJ198" s="138"/>
      <c r="AK198" s="138"/>
      <c r="AL198" s="138"/>
      <c r="AM198" s="138"/>
      <c r="AN198" s="138"/>
      <c r="AO198" s="138"/>
      <c r="AP198" s="138"/>
      <c r="AQ198" s="138"/>
      <c r="AR198" s="138"/>
      <c r="AS198" s="138"/>
      <c r="AT198" s="138"/>
      <c r="AU198" s="138"/>
      <c r="AV198" s="138"/>
      <c r="AW198" s="138"/>
      <c r="AX198" s="138"/>
      <c r="AY198" s="138"/>
      <c r="AZ198" s="138"/>
      <c r="BA198" s="138"/>
      <c r="BB198" s="138"/>
      <c r="BC198" s="138"/>
      <c r="BD198" s="138"/>
      <c r="BE198" s="138"/>
      <c r="BF198" s="138"/>
      <c r="BG198" s="138"/>
      <c r="BH198" s="138"/>
      <c r="BI198" s="138"/>
      <c r="BJ198" s="138"/>
      <c r="BK198" s="138"/>
      <c r="BL198" s="138"/>
      <c r="BM198" s="138"/>
      <c r="BN198" s="138"/>
      <c r="BO198" s="138"/>
      <c r="BP198" s="138"/>
      <c r="BQ198" s="138"/>
      <c r="BR198" s="138"/>
      <c r="BS198" s="138"/>
      <c r="BT198" s="138"/>
      <c r="BU198" s="138"/>
      <c r="BV198" s="138"/>
      <c r="BW198" s="138"/>
      <c r="BX198" s="138"/>
      <c r="BY198" s="138"/>
      <c r="BZ198" s="138"/>
    </row>
    <row r="199" spans="1:78" ht="15.75" customHeight="1">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c r="AA199" s="138"/>
      <c r="AB199" s="138"/>
      <c r="AC199" s="138"/>
      <c r="AD199" s="138"/>
      <c r="AE199" s="138"/>
      <c r="AF199" s="138"/>
      <c r="AG199" s="138"/>
      <c r="AH199" s="138"/>
      <c r="AI199" s="138"/>
      <c r="AJ199" s="138"/>
      <c r="AK199" s="138"/>
      <c r="AL199" s="138"/>
      <c r="AM199" s="138"/>
      <c r="AN199" s="138"/>
      <c r="AO199" s="138"/>
      <c r="AP199" s="138"/>
      <c r="AQ199" s="138"/>
      <c r="AR199" s="138"/>
      <c r="AS199" s="138"/>
      <c r="AT199" s="138"/>
      <c r="AU199" s="138"/>
      <c r="AV199" s="138"/>
      <c r="AW199" s="138"/>
      <c r="AX199" s="138"/>
      <c r="AY199" s="138"/>
      <c r="AZ199" s="138"/>
      <c r="BA199" s="138"/>
      <c r="BB199" s="138"/>
      <c r="BC199" s="138"/>
      <c r="BD199" s="138"/>
      <c r="BE199" s="138"/>
      <c r="BF199" s="138"/>
      <c r="BG199" s="138"/>
      <c r="BH199" s="138"/>
      <c r="BI199" s="138"/>
      <c r="BJ199" s="138"/>
      <c r="BK199" s="138"/>
      <c r="BL199" s="138"/>
      <c r="BM199" s="138"/>
      <c r="BN199" s="138"/>
      <c r="BO199" s="138"/>
      <c r="BP199" s="138"/>
      <c r="BQ199" s="138"/>
      <c r="BR199" s="138"/>
      <c r="BS199" s="138"/>
      <c r="BT199" s="138"/>
      <c r="BU199" s="138"/>
      <c r="BV199" s="138"/>
      <c r="BW199" s="138"/>
      <c r="BX199" s="138"/>
      <c r="BY199" s="138"/>
      <c r="BZ199" s="138"/>
    </row>
    <row r="200" spans="1:78" ht="15.75" customHeight="1">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c r="AA200" s="138"/>
      <c r="AB200" s="138"/>
      <c r="AC200" s="138"/>
      <c r="AD200" s="138"/>
      <c r="AE200" s="138"/>
      <c r="AF200" s="138"/>
      <c r="AG200" s="138"/>
      <c r="AH200" s="138"/>
      <c r="AI200" s="138"/>
      <c r="AJ200" s="138"/>
      <c r="AK200" s="138"/>
      <c r="AL200" s="138"/>
      <c r="AM200" s="138"/>
      <c r="AN200" s="138"/>
      <c r="AO200" s="138"/>
      <c r="AP200" s="138"/>
      <c r="AQ200" s="138"/>
      <c r="AR200" s="138"/>
      <c r="AS200" s="138"/>
      <c r="AT200" s="138"/>
      <c r="AU200" s="138"/>
      <c r="AV200" s="138"/>
      <c r="AW200" s="138"/>
      <c r="AX200" s="138"/>
      <c r="AY200" s="138"/>
      <c r="AZ200" s="138"/>
      <c r="BA200" s="138"/>
      <c r="BB200" s="138"/>
      <c r="BC200" s="138"/>
      <c r="BD200" s="138"/>
      <c r="BE200" s="138"/>
      <c r="BF200" s="138"/>
      <c r="BG200" s="138"/>
      <c r="BH200" s="138"/>
      <c r="BI200" s="138"/>
      <c r="BJ200" s="138"/>
      <c r="BK200" s="138"/>
      <c r="BL200" s="138"/>
      <c r="BM200" s="138"/>
      <c r="BN200" s="138"/>
      <c r="BO200" s="138"/>
      <c r="BP200" s="138"/>
      <c r="BQ200" s="138"/>
      <c r="BR200" s="138"/>
      <c r="BS200" s="138"/>
      <c r="BT200" s="138"/>
      <c r="BU200" s="138"/>
      <c r="BV200" s="138"/>
      <c r="BW200" s="138"/>
      <c r="BX200" s="138"/>
      <c r="BY200" s="138"/>
      <c r="BZ200" s="138"/>
    </row>
    <row r="201" spans="1:78" ht="15.75" customHeight="1">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c r="AA201" s="138"/>
      <c r="AB201" s="138"/>
      <c r="AC201" s="138"/>
      <c r="AD201" s="138"/>
      <c r="AE201" s="138"/>
      <c r="AF201" s="138"/>
      <c r="AG201" s="138"/>
      <c r="AH201" s="138"/>
      <c r="AI201" s="138"/>
      <c r="AJ201" s="138"/>
      <c r="AK201" s="138"/>
      <c r="AL201" s="138"/>
      <c r="AM201" s="138"/>
      <c r="AN201" s="138"/>
      <c r="AO201" s="138"/>
      <c r="AP201" s="138"/>
      <c r="AQ201" s="138"/>
      <c r="AR201" s="138"/>
      <c r="AS201" s="138"/>
      <c r="AT201" s="138"/>
      <c r="AU201" s="138"/>
      <c r="AV201" s="138"/>
      <c r="AW201" s="138"/>
      <c r="AX201" s="138"/>
      <c r="AY201" s="138"/>
      <c r="AZ201" s="138"/>
      <c r="BA201" s="138"/>
      <c r="BB201" s="138"/>
      <c r="BC201" s="138"/>
      <c r="BD201" s="138"/>
      <c r="BE201" s="138"/>
      <c r="BF201" s="138"/>
      <c r="BG201" s="138"/>
      <c r="BH201" s="138"/>
      <c r="BI201" s="138"/>
      <c r="BJ201" s="138"/>
      <c r="BK201" s="138"/>
      <c r="BL201" s="138"/>
      <c r="BM201" s="138"/>
      <c r="BN201" s="138"/>
      <c r="BO201" s="138"/>
      <c r="BP201" s="138"/>
      <c r="BQ201" s="138"/>
      <c r="BR201" s="138"/>
      <c r="BS201" s="138"/>
      <c r="BT201" s="138"/>
      <c r="BU201" s="138"/>
      <c r="BV201" s="138"/>
      <c r="BW201" s="138"/>
      <c r="BX201" s="138"/>
      <c r="BY201" s="138"/>
      <c r="BZ201" s="138"/>
    </row>
    <row r="202" spans="1:78" ht="15.75" customHeight="1">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c r="AA202" s="138"/>
      <c r="AB202" s="138"/>
      <c r="AC202" s="138"/>
      <c r="AD202" s="138"/>
      <c r="AE202" s="138"/>
      <c r="AF202" s="138"/>
      <c r="AG202" s="138"/>
      <c r="AH202" s="138"/>
      <c r="AI202" s="138"/>
      <c r="AJ202" s="138"/>
      <c r="AK202" s="138"/>
      <c r="AL202" s="138"/>
      <c r="AM202" s="138"/>
      <c r="AN202" s="138"/>
      <c r="AO202" s="138"/>
      <c r="AP202" s="138"/>
      <c r="AQ202" s="138"/>
      <c r="AR202" s="138"/>
      <c r="AS202" s="138"/>
      <c r="AT202" s="138"/>
      <c r="AU202" s="138"/>
      <c r="AV202" s="138"/>
      <c r="AW202" s="138"/>
      <c r="AX202" s="138"/>
      <c r="AY202" s="138"/>
      <c r="AZ202" s="138"/>
      <c r="BA202" s="138"/>
      <c r="BB202" s="138"/>
      <c r="BC202" s="138"/>
      <c r="BD202" s="138"/>
      <c r="BE202" s="138"/>
      <c r="BF202" s="138"/>
      <c r="BG202" s="138"/>
      <c r="BH202" s="138"/>
      <c r="BI202" s="138"/>
      <c r="BJ202" s="138"/>
      <c r="BK202" s="138"/>
      <c r="BL202" s="138"/>
      <c r="BM202" s="138"/>
      <c r="BN202" s="138"/>
      <c r="BO202" s="138"/>
      <c r="BP202" s="138"/>
      <c r="BQ202" s="138"/>
      <c r="BR202" s="138"/>
      <c r="BS202" s="138"/>
      <c r="BT202" s="138"/>
      <c r="BU202" s="138"/>
      <c r="BV202" s="138"/>
      <c r="BW202" s="138"/>
      <c r="BX202" s="138"/>
      <c r="BY202" s="138"/>
      <c r="BZ202" s="138"/>
    </row>
    <row r="203" spans="1:78" ht="15.75" customHeight="1">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c r="AA203" s="138"/>
      <c r="AB203" s="138"/>
      <c r="AC203" s="138"/>
      <c r="AD203" s="138"/>
      <c r="AE203" s="138"/>
      <c r="AF203" s="138"/>
      <c r="AG203" s="138"/>
      <c r="AH203" s="138"/>
      <c r="AI203" s="138"/>
      <c r="AJ203" s="138"/>
      <c r="AK203" s="138"/>
      <c r="AL203" s="138"/>
      <c r="AM203" s="138"/>
      <c r="AN203" s="138"/>
      <c r="AO203" s="138"/>
      <c r="AP203" s="138"/>
      <c r="AQ203" s="138"/>
      <c r="AR203" s="138"/>
      <c r="AS203" s="138"/>
      <c r="AT203" s="138"/>
      <c r="AU203" s="138"/>
      <c r="AV203" s="138"/>
      <c r="AW203" s="138"/>
      <c r="AX203" s="138"/>
      <c r="AY203" s="138"/>
      <c r="AZ203" s="138"/>
      <c r="BA203" s="138"/>
      <c r="BB203" s="138"/>
      <c r="BC203" s="138"/>
      <c r="BD203" s="138"/>
      <c r="BE203" s="138"/>
      <c r="BF203" s="138"/>
      <c r="BG203" s="138"/>
      <c r="BH203" s="138"/>
      <c r="BI203" s="138"/>
      <c r="BJ203" s="138"/>
      <c r="BK203" s="138"/>
      <c r="BL203" s="138"/>
      <c r="BM203" s="138"/>
      <c r="BN203" s="138"/>
      <c r="BO203" s="138"/>
      <c r="BP203" s="138"/>
      <c r="BQ203" s="138"/>
      <c r="BR203" s="138"/>
      <c r="BS203" s="138"/>
      <c r="BT203" s="138"/>
      <c r="BU203" s="138"/>
      <c r="BV203" s="138"/>
      <c r="BW203" s="138"/>
      <c r="BX203" s="138"/>
      <c r="BY203" s="138"/>
      <c r="BZ203" s="138"/>
    </row>
    <row r="204" spans="1:78" ht="15.75" customHeight="1">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c r="AA204" s="138"/>
      <c r="AB204" s="138"/>
      <c r="AC204" s="138"/>
      <c r="AD204" s="138"/>
      <c r="AE204" s="138"/>
      <c r="AF204" s="138"/>
      <c r="AG204" s="138"/>
      <c r="AH204" s="138"/>
      <c r="AI204" s="138"/>
      <c r="AJ204" s="138"/>
      <c r="AK204" s="138"/>
      <c r="AL204" s="138"/>
      <c r="AM204" s="138"/>
      <c r="AN204" s="138"/>
      <c r="AO204" s="138"/>
      <c r="AP204" s="138"/>
      <c r="AQ204" s="138"/>
      <c r="AR204" s="138"/>
      <c r="AS204" s="138"/>
      <c r="AT204" s="138"/>
      <c r="AU204" s="138"/>
      <c r="AV204" s="138"/>
      <c r="AW204" s="138"/>
      <c r="AX204" s="138"/>
      <c r="AY204" s="138"/>
      <c r="AZ204" s="138"/>
      <c r="BA204" s="138"/>
      <c r="BB204" s="138"/>
      <c r="BC204" s="138"/>
      <c r="BD204" s="138"/>
      <c r="BE204" s="138"/>
      <c r="BF204" s="138"/>
      <c r="BG204" s="138"/>
      <c r="BH204" s="138"/>
      <c r="BI204" s="138"/>
      <c r="BJ204" s="138"/>
      <c r="BK204" s="138"/>
      <c r="BL204" s="138"/>
      <c r="BM204" s="138"/>
      <c r="BN204" s="138"/>
      <c r="BO204" s="138"/>
      <c r="BP204" s="138"/>
      <c r="BQ204" s="138"/>
      <c r="BR204" s="138"/>
      <c r="BS204" s="138"/>
      <c r="BT204" s="138"/>
      <c r="BU204" s="138"/>
      <c r="BV204" s="138"/>
      <c r="BW204" s="138"/>
      <c r="BX204" s="138"/>
      <c r="BY204" s="138"/>
      <c r="BZ204" s="138"/>
    </row>
    <row r="205" spans="1:78" ht="15.75" customHeight="1">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c r="AA205" s="138"/>
      <c r="AB205" s="138"/>
      <c r="AC205" s="138"/>
      <c r="AD205" s="138"/>
      <c r="AE205" s="138"/>
      <c r="AF205" s="138"/>
      <c r="AG205" s="138"/>
      <c r="AH205" s="138"/>
      <c r="AI205" s="138"/>
      <c r="AJ205" s="138"/>
      <c r="AK205" s="138"/>
      <c r="AL205" s="138"/>
      <c r="AM205" s="138"/>
      <c r="AN205" s="138"/>
      <c r="AO205" s="138"/>
      <c r="AP205" s="138"/>
      <c r="AQ205" s="138"/>
      <c r="AR205" s="138"/>
      <c r="AS205" s="138"/>
      <c r="AT205" s="138"/>
      <c r="AU205" s="138"/>
      <c r="AV205" s="138"/>
      <c r="AW205" s="138"/>
      <c r="AX205" s="138"/>
      <c r="AY205" s="138"/>
      <c r="AZ205" s="138"/>
      <c r="BA205" s="138"/>
      <c r="BB205" s="138"/>
      <c r="BC205" s="138"/>
      <c r="BD205" s="138"/>
      <c r="BE205" s="138"/>
      <c r="BF205" s="138"/>
      <c r="BG205" s="138"/>
      <c r="BH205" s="138"/>
      <c r="BI205" s="138"/>
      <c r="BJ205" s="138"/>
      <c r="BK205" s="138"/>
      <c r="BL205" s="138"/>
      <c r="BM205" s="138"/>
      <c r="BN205" s="138"/>
      <c r="BO205" s="138"/>
      <c r="BP205" s="138"/>
      <c r="BQ205" s="138"/>
      <c r="BR205" s="138"/>
      <c r="BS205" s="138"/>
      <c r="BT205" s="138"/>
      <c r="BU205" s="138"/>
      <c r="BV205" s="138"/>
      <c r="BW205" s="138"/>
      <c r="BX205" s="138"/>
      <c r="BY205" s="138"/>
      <c r="BZ205" s="138"/>
    </row>
    <row r="206" spans="1:78" ht="15.75" customHeight="1">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c r="AA206" s="138"/>
      <c r="AB206" s="138"/>
      <c r="AC206" s="138"/>
      <c r="AD206" s="138"/>
      <c r="AE206" s="138"/>
      <c r="AF206" s="138"/>
      <c r="AG206" s="138"/>
      <c r="AH206" s="138"/>
      <c r="AI206" s="138"/>
      <c r="AJ206" s="138"/>
      <c r="AK206" s="138"/>
      <c r="AL206" s="138"/>
      <c r="AM206" s="138"/>
      <c r="AN206" s="138"/>
      <c r="AO206" s="138"/>
      <c r="AP206" s="138"/>
      <c r="AQ206" s="138"/>
      <c r="AR206" s="138"/>
      <c r="AS206" s="138"/>
      <c r="AT206" s="138"/>
      <c r="AU206" s="138"/>
      <c r="AV206" s="138"/>
      <c r="AW206" s="138"/>
      <c r="AX206" s="138"/>
      <c r="AY206" s="138"/>
      <c r="AZ206" s="138"/>
      <c r="BA206" s="138"/>
      <c r="BB206" s="138"/>
      <c r="BC206" s="138"/>
      <c r="BD206" s="138"/>
      <c r="BE206" s="138"/>
      <c r="BF206" s="138"/>
      <c r="BG206" s="138"/>
      <c r="BH206" s="138"/>
      <c r="BI206" s="138"/>
      <c r="BJ206" s="138"/>
      <c r="BK206" s="138"/>
      <c r="BL206" s="138"/>
      <c r="BM206" s="138"/>
      <c r="BN206" s="138"/>
      <c r="BO206" s="138"/>
      <c r="BP206" s="138"/>
      <c r="BQ206" s="138"/>
      <c r="BR206" s="138"/>
      <c r="BS206" s="138"/>
      <c r="BT206" s="138"/>
      <c r="BU206" s="138"/>
      <c r="BV206" s="138"/>
      <c r="BW206" s="138"/>
      <c r="BX206" s="138"/>
      <c r="BY206" s="138"/>
      <c r="BZ206" s="138"/>
    </row>
    <row r="207" spans="1:78" ht="15.75" customHeight="1">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c r="AA207" s="138"/>
      <c r="AB207" s="138"/>
      <c r="AC207" s="138"/>
      <c r="AD207" s="138"/>
      <c r="AE207" s="138"/>
      <c r="AF207" s="138"/>
      <c r="AG207" s="138"/>
      <c r="AH207" s="138"/>
      <c r="AI207" s="138"/>
      <c r="AJ207" s="138"/>
      <c r="AK207" s="138"/>
      <c r="AL207" s="138"/>
      <c r="AM207" s="138"/>
      <c r="AN207" s="138"/>
      <c r="AO207" s="138"/>
      <c r="AP207" s="138"/>
      <c r="AQ207" s="138"/>
      <c r="AR207" s="138"/>
      <c r="AS207" s="138"/>
      <c r="AT207" s="138"/>
      <c r="AU207" s="138"/>
      <c r="AV207" s="138"/>
      <c r="AW207" s="138"/>
      <c r="AX207" s="138"/>
      <c r="AY207" s="138"/>
      <c r="AZ207" s="138"/>
      <c r="BA207" s="138"/>
      <c r="BB207" s="138"/>
      <c r="BC207" s="138"/>
      <c r="BD207" s="138"/>
      <c r="BE207" s="138"/>
      <c r="BF207" s="138"/>
      <c r="BG207" s="138"/>
      <c r="BH207" s="138"/>
      <c r="BI207" s="138"/>
      <c r="BJ207" s="138"/>
      <c r="BK207" s="138"/>
      <c r="BL207" s="138"/>
      <c r="BM207" s="138"/>
      <c r="BN207" s="138"/>
      <c r="BO207" s="138"/>
      <c r="BP207" s="138"/>
      <c r="BQ207" s="138"/>
      <c r="BR207" s="138"/>
      <c r="BS207" s="138"/>
      <c r="BT207" s="138"/>
      <c r="BU207" s="138"/>
      <c r="BV207" s="138"/>
      <c r="BW207" s="138"/>
      <c r="BX207" s="138"/>
      <c r="BY207" s="138"/>
      <c r="BZ207" s="138"/>
    </row>
    <row r="208" spans="1:78" ht="15.75" customHeight="1">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c r="AA208" s="138"/>
      <c r="AB208" s="138"/>
      <c r="AC208" s="138"/>
      <c r="AD208" s="138"/>
      <c r="AE208" s="138"/>
      <c r="AF208" s="138"/>
      <c r="AG208" s="138"/>
      <c r="AH208" s="138"/>
      <c r="AI208" s="138"/>
      <c r="AJ208" s="138"/>
      <c r="AK208" s="138"/>
      <c r="AL208" s="138"/>
      <c r="AM208" s="138"/>
      <c r="AN208" s="138"/>
      <c r="AO208" s="138"/>
      <c r="AP208" s="138"/>
      <c r="AQ208" s="138"/>
      <c r="AR208" s="138"/>
      <c r="AS208" s="138"/>
      <c r="AT208" s="138"/>
      <c r="AU208" s="138"/>
      <c r="AV208" s="138"/>
      <c r="AW208" s="138"/>
      <c r="AX208" s="138"/>
      <c r="AY208" s="138"/>
      <c r="AZ208" s="138"/>
      <c r="BA208" s="138"/>
      <c r="BB208" s="138"/>
      <c r="BC208" s="138"/>
      <c r="BD208" s="138"/>
      <c r="BE208" s="138"/>
      <c r="BF208" s="138"/>
      <c r="BG208" s="138"/>
      <c r="BH208" s="138"/>
      <c r="BI208" s="138"/>
      <c r="BJ208" s="138"/>
      <c r="BK208" s="138"/>
      <c r="BL208" s="138"/>
      <c r="BM208" s="138"/>
      <c r="BN208" s="138"/>
      <c r="BO208" s="138"/>
      <c r="BP208" s="138"/>
      <c r="BQ208" s="138"/>
      <c r="BR208" s="138"/>
      <c r="BS208" s="138"/>
      <c r="BT208" s="138"/>
      <c r="BU208" s="138"/>
      <c r="BV208" s="138"/>
      <c r="BW208" s="138"/>
      <c r="BX208" s="138"/>
      <c r="BY208" s="138"/>
      <c r="BZ208" s="138"/>
    </row>
    <row r="209" spans="1:78" ht="15.75" customHeight="1">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c r="AA209" s="138"/>
      <c r="AB209" s="138"/>
      <c r="AC209" s="138"/>
      <c r="AD209" s="138"/>
      <c r="AE209" s="138"/>
      <c r="AF209" s="138"/>
      <c r="AG209" s="138"/>
      <c r="AH209" s="138"/>
      <c r="AI209" s="138"/>
      <c r="AJ209" s="138"/>
      <c r="AK209" s="138"/>
      <c r="AL209" s="138"/>
      <c r="AM209" s="138"/>
      <c r="AN209" s="138"/>
      <c r="AO209" s="138"/>
      <c r="AP209" s="138"/>
      <c r="AQ209" s="138"/>
      <c r="AR209" s="138"/>
      <c r="AS209" s="138"/>
      <c r="AT209" s="138"/>
      <c r="AU209" s="138"/>
      <c r="AV209" s="138"/>
      <c r="AW209" s="138"/>
      <c r="AX209" s="138"/>
      <c r="AY209" s="138"/>
      <c r="AZ209" s="138"/>
      <c r="BA209" s="138"/>
      <c r="BB209" s="138"/>
      <c r="BC209" s="138"/>
      <c r="BD209" s="138"/>
      <c r="BE209" s="138"/>
      <c r="BF209" s="138"/>
      <c r="BG209" s="138"/>
      <c r="BH209" s="138"/>
      <c r="BI209" s="138"/>
      <c r="BJ209" s="138"/>
      <c r="BK209" s="138"/>
      <c r="BL209" s="138"/>
      <c r="BM209" s="138"/>
      <c r="BN209" s="138"/>
      <c r="BO209" s="138"/>
      <c r="BP209" s="138"/>
      <c r="BQ209" s="138"/>
      <c r="BR209" s="138"/>
      <c r="BS209" s="138"/>
      <c r="BT209" s="138"/>
      <c r="BU209" s="138"/>
      <c r="BV209" s="138"/>
      <c r="BW209" s="138"/>
      <c r="BX209" s="138"/>
      <c r="BY209" s="138"/>
      <c r="BZ209" s="138"/>
    </row>
    <row r="210" spans="1:78" ht="15.75" customHeight="1">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c r="AA210" s="138"/>
      <c r="AB210" s="138"/>
      <c r="AC210" s="138"/>
      <c r="AD210" s="138"/>
      <c r="AE210" s="138"/>
      <c r="AF210" s="138"/>
      <c r="AG210" s="138"/>
      <c r="AH210" s="138"/>
      <c r="AI210" s="138"/>
      <c r="AJ210" s="138"/>
      <c r="AK210" s="138"/>
      <c r="AL210" s="138"/>
      <c r="AM210" s="138"/>
      <c r="AN210" s="138"/>
      <c r="AO210" s="138"/>
      <c r="AP210" s="138"/>
      <c r="AQ210" s="138"/>
      <c r="AR210" s="138"/>
      <c r="AS210" s="138"/>
      <c r="AT210" s="138"/>
      <c r="AU210" s="138"/>
      <c r="AV210" s="138"/>
      <c r="AW210" s="138"/>
      <c r="AX210" s="138"/>
      <c r="AY210" s="138"/>
      <c r="AZ210" s="138"/>
      <c r="BA210" s="138"/>
      <c r="BB210" s="138"/>
      <c r="BC210" s="138"/>
      <c r="BD210" s="138"/>
      <c r="BE210" s="138"/>
      <c r="BF210" s="138"/>
      <c r="BG210" s="138"/>
      <c r="BH210" s="138"/>
      <c r="BI210" s="138"/>
      <c r="BJ210" s="138"/>
      <c r="BK210" s="138"/>
      <c r="BL210" s="138"/>
      <c r="BM210" s="138"/>
      <c r="BN210" s="138"/>
      <c r="BO210" s="138"/>
      <c r="BP210" s="138"/>
      <c r="BQ210" s="138"/>
      <c r="BR210" s="138"/>
      <c r="BS210" s="138"/>
      <c r="BT210" s="138"/>
      <c r="BU210" s="138"/>
      <c r="BV210" s="138"/>
      <c r="BW210" s="138"/>
      <c r="BX210" s="138"/>
      <c r="BY210" s="138"/>
      <c r="BZ210" s="138"/>
    </row>
    <row r="211" spans="1:78" ht="15.75" customHeight="1">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c r="AA211" s="138"/>
      <c r="AB211" s="138"/>
      <c r="AC211" s="138"/>
      <c r="AD211" s="138"/>
      <c r="AE211" s="138"/>
      <c r="AF211" s="138"/>
      <c r="AG211" s="138"/>
      <c r="AH211" s="138"/>
      <c r="AI211" s="138"/>
      <c r="AJ211" s="138"/>
      <c r="AK211" s="138"/>
      <c r="AL211" s="138"/>
      <c r="AM211" s="138"/>
      <c r="AN211" s="138"/>
      <c r="AO211" s="138"/>
      <c r="AP211" s="138"/>
      <c r="AQ211" s="138"/>
      <c r="AR211" s="138"/>
      <c r="AS211" s="138"/>
      <c r="AT211" s="138"/>
      <c r="AU211" s="138"/>
      <c r="AV211" s="138"/>
      <c r="AW211" s="138"/>
      <c r="AX211" s="138"/>
      <c r="AY211" s="138"/>
      <c r="AZ211" s="138"/>
      <c r="BA211" s="138"/>
      <c r="BB211" s="138"/>
      <c r="BC211" s="138"/>
      <c r="BD211" s="138"/>
      <c r="BE211" s="138"/>
      <c r="BF211" s="138"/>
      <c r="BG211" s="138"/>
      <c r="BH211" s="138"/>
      <c r="BI211" s="138"/>
      <c r="BJ211" s="138"/>
      <c r="BK211" s="138"/>
      <c r="BL211" s="138"/>
      <c r="BM211" s="138"/>
      <c r="BN211" s="138"/>
      <c r="BO211" s="138"/>
      <c r="BP211" s="138"/>
      <c r="BQ211" s="138"/>
      <c r="BR211" s="138"/>
      <c r="BS211" s="138"/>
      <c r="BT211" s="138"/>
      <c r="BU211" s="138"/>
      <c r="BV211" s="138"/>
      <c r="BW211" s="138"/>
      <c r="BX211" s="138"/>
      <c r="BY211" s="138"/>
      <c r="BZ211" s="138"/>
    </row>
    <row r="212" spans="1:78" ht="15.75" customHeight="1">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c r="AA212" s="138"/>
      <c r="AB212" s="138"/>
      <c r="AC212" s="138"/>
      <c r="AD212" s="138"/>
      <c r="AE212" s="138"/>
      <c r="AF212" s="138"/>
      <c r="AG212" s="138"/>
      <c r="AH212" s="138"/>
      <c r="AI212" s="138"/>
      <c r="AJ212" s="138"/>
      <c r="AK212" s="138"/>
      <c r="AL212" s="138"/>
      <c r="AM212" s="138"/>
      <c r="AN212" s="138"/>
      <c r="AO212" s="138"/>
      <c r="AP212" s="138"/>
      <c r="AQ212" s="138"/>
      <c r="AR212" s="138"/>
      <c r="AS212" s="138"/>
      <c r="AT212" s="138"/>
      <c r="AU212" s="138"/>
      <c r="AV212" s="138"/>
      <c r="AW212" s="138"/>
      <c r="AX212" s="138"/>
      <c r="AY212" s="138"/>
      <c r="AZ212" s="138"/>
      <c r="BA212" s="138"/>
      <c r="BB212" s="138"/>
      <c r="BC212" s="138"/>
      <c r="BD212" s="138"/>
      <c r="BE212" s="138"/>
      <c r="BF212" s="138"/>
      <c r="BG212" s="138"/>
      <c r="BH212" s="138"/>
      <c r="BI212" s="138"/>
      <c r="BJ212" s="138"/>
      <c r="BK212" s="138"/>
      <c r="BL212" s="138"/>
      <c r="BM212" s="138"/>
      <c r="BN212" s="138"/>
      <c r="BO212" s="138"/>
      <c r="BP212" s="138"/>
      <c r="BQ212" s="138"/>
      <c r="BR212" s="138"/>
      <c r="BS212" s="138"/>
      <c r="BT212" s="138"/>
      <c r="BU212" s="138"/>
      <c r="BV212" s="138"/>
      <c r="BW212" s="138"/>
      <c r="BX212" s="138"/>
      <c r="BY212" s="138"/>
      <c r="BZ212" s="138"/>
    </row>
    <row r="213" spans="1:78" ht="15.75" customHeight="1">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c r="AA213" s="138"/>
      <c r="AB213" s="138"/>
      <c r="AC213" s="138"/>
      <c r="AD213" s="138"/>
      <c r="AE213" s="138"/>
      <c r="AF213" s="138"/>
      <c r="AG213" s="138"/>
      <c r="AH213" s="138"/>
      <c r="AI213" s="138"/>
      <c r="AJ213" s="138"/>
      <c r="AK213" s="138"/>
      <c r="AL213" s="138"/>
      <c r="AM213" s="138"/>
      <c r="AN213" s="138"/>
      <c r="AO213" s="138"/>
      <c r="AP213" s="138"/>
      <c r="AQ213" s="138"/>
      <c r="AR213" s="138"/>
      <c r="AS213" s="138"/>
      <c r="AT213" s="138"/>
      <c r="AU213" s="138"/>
      <c r="AV213" s="138"/>
      <c r="AW213" s="138"/>
      <c r="AX213" s="138"/>
      <c r="AY213" s="138"/>
      <c r="AZ213" s="138"/>
      <c r="BA213" s="138"/>
      <c r="BB213" s="138"/>
      <c r="BC213" s="138"/>
      <c r="BD213" s="138"/>
      <c r="BE213" s="138"/>
      <c r="BF213" s="138"/>
      <c r="BG213" s="138"/>
      <c r="BH213" s="138"/>
      <c r="BI213" s="138"/>
      <c r="BJ213" s="138"/>
      <c r="BK213" s="138"/>
      <c r="BL213" s="138"/>
      <c r="BM213" s="138"/>
      <c r="BN213" s="138"/>
      <c r="BO213" s="138"/>
      <c r="BP213" s="138"/>
      <c r="BQ213" s="138"/>
      <c r="BR213" s="138"/>
      <c r="BS213" s="138"/>
      <c r="BT213" s="138"/>
      <c r="BU213" s="138"/>
      <c r="BV213" s="138"/>
      <c r="BW213" s="138"/>
      <c r="BX213" s="138"/>
      <c r="BY213" s="138"/>
      <c r="BZ213" s="138"/>
    </row>
    <row r="214" spans="1:78" ht="15.75" customHeight="1">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c r="AA214" s="138"/>
      <c r="AB214" s="138"/>
      <c r="AC214" s="138"/>
      <c r="AD214" s="138"/>
      <c r="AE214" s="138"/>
      <c r="AF214" s="138"/>
      <c r="AG214" s="138"/>
      <c r="AH214" s="138"/>
      <c r="AI214" s="138"/>
      <c r="AJ214" s="138"/>
      <c r="AK214" s="138"/>
      <c r="AL214" s="138"/>
      <c r="AM214" s="138"/>
      <c r="AN214" s="138"/>
      <c r="AO214" s="138"/>
      <c r="AP214" s="138"/>
      <c r="AQ214" s="138"/>
      <c r="AR214" s="138"/>
      <c r="AS214" s="138"/>
      <c r="AT214" s="138"/>
      <c r="AU214" s="138"/>
      <c r="AV214" s="138"/>
      <c r="AW214" s="138"/>
      <c r="AX214" s="138"/>
      <c r="AY214" s="138"/>
      <c r="AZ214" s="138"/>
      <c r="BA214" s="138"/>
      <c r="BB214" s="138"/>
      <c r="BC214" s="138"/>
      <c r="BD214" s="138"/>
      <c r="BE214" s="138"/>
      <c r="BF214" s="138"/>
      <c r="BG214" s="138"/>
      <c r="BH214" s="138"/>
      <c r="BI214" s="138"/>
      <c r="BJ214" s="138"/>
      <c r="BK214" s="138"/>
      <c r="BL214" s="138"/>
      <c r="BM214" s="138"/>
      <c r="BN214" s="138"/>
      <c r="BO214" s="138"/>
      <c r="BP214" s="138"/>
      <c r="BQ214" s="138"/>
      <c r="BR214" s="138"/>
      <c r="BS214" s="138"/>
      <c r="BT214" s="138"/>
      <c r="BU214" s="138"/>
      <c r="BV214" s="138"/>
      <c r="BW214" s="138"/>
      <c r="BX214" s="138"/>
      <c r="BY214" s="138"/>
      <c r="BZ214" s="138"/>
    </row>
    <row r="215" spans="1:78" ht="15.75" customHeight="1">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c r="AA215" s="138"/>
      <c r="AB215" s="138"/>
      <c r="AC215" s="138"/>
      <c r="AD215" s="138"/>
      <c r="AE215" s="138"/>
      <c r="AF215" s="138"/>
      <c r="AG215" s="138"/>
      <c r="AH215" s="138"/>
      <c r="AI215" s="138"/>
      <c r="AJ215" s="138"/>
      <c r="AK215" s="138"/>
      <c r="AL215" s="138"/>
      <c r="AM215" s="138"/>
      <c r="AN215" s="138"/>
      <c r="AO215" s="138"/>
      <c r="AP215" s="138"/>
      <c r="AQ215" s="138"/>
      <c r="AR215" s="138"/>
      <c r="AS215" s="138"/>
      <c r="AT215" s="138"/>
      <c r="AU215" s="138"/>
      <c r="AV215" s="138"/>
      <c r="AW215" s="138"/>
      <c r="AX215" s="138"/>
      <c r="AY215" s="138"/>
      <c r="AZ215" s="138"/>
      <c r="BA215" s="138"/>
      <c r="BB215" s="138"/>
      <c r="BC215" s="138"/>
      <c r="BD215" s="138"/>
      <c r="BE215" s="138"/>
      <c r="BF215" s="138"/>
      <c r="BG215" s="138"/>
      <c r="BH215" s="138"/>
      <c r="BI215" s="138"/>
      <c r="BJ215" s="138"/>
      <c r="BK215" s="138"/>
      <c r="BL215" s="138"/>
      <c r="BM215" s="138"/>
      <c r="BN215" s="138"/>
      <c r="BO215" s="138"/>
      <c r="BP215" s="138"/>
      <c r="BQ215" s="138"/>
      <c r="BR215" s="138"/>
      <c r="BS215" s="138"/>
      <c r="BT215" s="138"/>
      <c r="BU215" s="138"/>
      <c r="BV215" s="138"/>
      <c r="BW215" s="138"/>
      <c r="BX215" s="138"/>
      <c r="BY215" s="138"/>
      <c r="BZ215" s="138"/>
    </row>
    <row r="216" spans="1:78" ht="15.75" customHeight="1">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c r="AA216" s="138"/>
      <c r="AB216" s="138"/>
      <c r="AC216" s="138"/>
      <c r="AD216" s="138"/>
      <c r="AE216" s="138"/>
      <c r="AF216" s="138"/>
      <c r="AG216" s="138"/>
      <c r="AH216" s="138"/>
      <c r="AI216" s="138"/>
      <c r="AJ216" s="138"/>
      <c r="AK216" s="138"/>
      <c r="AL216" s="138"/>
      <c r="AM216" s="138"/>
      <c r="AN216" s="138"/>
      <c r="AO216" s="138"/>
      <c r="AP216" s="138"/>
      <c r="AQ216" s="138"/>
      <c r="AR216" s="138"/>
      <c r="AS216" s="138"/>
      <c r="AT216" s="138"/>
      <c r="AU216" s="138"/>
      <c r="AV216" s="138"/>
      <c r="AW216" s="138"/>
      <c r="AX216" s="138"/>
      <c r="AY216" s="138"/>
      <c r="AZ216" s="138"/>
      <c r="BA216" s="138"/>
      <c r="BB216" s="138"/>
      <c r="BC216" s="138"/>
      <c r="BD216" s="138"/>
      <c r="BE216" s="138"/>
      <c r="BF216" s="138"/>
      <c r="BG216" s="138"/>
      <c r="BH216" s="138"/>
      <c r="BI216" s="138"/>
      <c r="BJ216" s="138"/>
      <c r="BK216" s="138"/>
      <c r="BL216" s="138"/>
      <c r="BM216" s="138"/>
      <c r="BN216" s="138"/>
      <c r="BO216" s="138"/>
      <c r="BP216" s="138"/>
      <c r="BQ216" s="138"/>
      <c r="BR216" s="138"/>
      <c r="BS216" s="138"/>
      <c r="BT216" s="138"/>
      <c r="BU216" s="138"/>
      <c r="BV216" s="138"/>
      <c r="BW216" s="138"/>
      <c r="BX216" s="138"/>
      <c r="BY216" s="138"/>
      <c r="BZ216" s="138"/>
    </row>
    <row r="217" spans="1:78" ht="15.75" customHeight="1">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c r="AA217" s="138"/>
      <c r="AB217" s="138"/>
      <c r="AC217" s="138"/>
      <c r="AD217" s="138"/>
      <c r="AE217" s="138"/>
      <c r="AF217" s="138"/>
      <c r="AG217" s="138"/>
      <c r="AH217" s="138"/>
      <c r="AI217" s="138"/>
      <c r="AJ217" s="138"/>
      <c r="AK217" s="138"/>
      <c r="AL217" s="138"/>
      <c r="AM217" s="138"/>
      <c r="AN217" s="138"/>
      <c r="AO217" s="138"/>
      <c r="AP217" s="138"/>
      <c r="AQ217" s="138"/>
      <c r="AR217" s="138"/>
      <c r="AS217" s="138"/>
      <c r="AT217" s="138"/>
      <c r="AU217" s="138"/>
      <c r="AV217" s="138"/>
      <c r="AW217" s="138"/>
      <c r="AX217" s="138"/>
      <c r="AY217" s="138"/>
      <c r="AZ217" s="138"/>
      <c r="BA217" s="138"/>
      <c r="BB217" s="138"/>
      <c r="BC217" s="138"/>
      <c r="BD217" s="138"/>
      <c r="BE217" s="138"/>
      <c r="BF217" s="138"/>
      <c r="BG217" s="138"/>
      <c r="BH217" s="138"/>
      <c r="BI217" s="138"/>
      <c r="BJ217" s="138"/>
      <c r="BK217" s="138"/>
      <c r="BL217" s="138"/>
      <c r="BM217" s="138"/>
      <c r="BN217" s="138"/>
      <c r="BO217" s="138"/>
      <c r="BP217" s="138"/>
      <c r="BQ217" s="138"/>
      <c r="BR217" s="138"/>
      <c r="BS217" s="138"/>
      <c r="BT217" s="138"/>
      <c r="BU217" s="138"/>
      <c r="BV217" s="138"/>
      <c r="BW217" s="138"/>
      <c r="BX217" s="138"/>
      <c r="BY217" s="138"/>
      <c r="BZ217" s="138"/>
    </row>
    <row r="218" spans="1:78" ht="15.75" customHeight="1">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c r="AA218" s="138"/>
      <c r="AB218" s="138"/>
      <c r="AC218" s="138"/>
      <c r="AD218" s="138"/>
      <c r="AE218" s="138"/>
      <c r="AF218" s="138"/>
      <c r="AG218" s="138"/>
      <c r="AH218" s="138"/>
      <c r="AI218" s="138"/>
      <c r="AJ218" s="138"/>
      <c r="AK218" s="138"/>
      <c r="AL218" s="138"/>
      <c r="AM218" s="138"/>
      <c r="AN218" s="138"/>
      <c r="AO218" s="138"/>
      <c r="AP218" s="138"/>
      <c r="AQ218" s="138"/>
      <c r="AR218" s="138"/>
      <c r="AS218" s="138"/>
      <c r="AT218" s="138"/>
      <c r="AU218" s="138"/>
      <c r="AV218" s="138"/>
      <c r="AW218" s="138"/>
      <c r="AX218" s="138"/>
      <c r="AY218" s="138"/>
      <c r="AZ218" s="138"/>
      <c r="BA218" s="138"/>
      <c r="BB218" s="138"/>
      <c r="BC218" s="138"/>
      <c r="BD218" s="138"/>
      <c r="BE218" s="138"/>
      <c r="BF218" s="138"/>
      <c r="BG218" s="138"/>
      <c r="BH218" s="138"/>
      <c r="BI218" s="138"/>
      <c r="BJ218" s="138"/>
      <c r="BK218" s="138"/>
      <c r="BL218" s="138"/>
      <c r="BM218" s="138"/>
      <c r="BN218" s="138"/>
      <c r="BO218" s="138"/>
      <c r="BP218" s="138"/>
      <c r="BQ218" s="138"/>
      <c r="BR218" s="138"/>
      <c r="BS218" s="138"/>
      <c r="BT218" s="138"/>
      <c r="BU218" s="138"/>
      <c r="BV218" s="138"/>
      <c r="BW218" s="138"/>
      <c r="BX218" s="138"/>
      <c r="BY218" s="138"/>
      <c r="BZ218" s="138"/>
    </row>
    <row r="219" spans="1:78" ht="15.75" customHeight="1">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c r="AA219" s="138"/>
      <c r="AB219" s="138"/>
      <c r="AC219" s="138"/>
      <c r="AD219" s="138"/>
      <c r="AE219" s="138"/>
      <c r="AF219" s="138"/>
      <c r="AG219" s="138"/>
      <c r="AH219" s="138"/>
      <c r="AI219" s="138"/>
      <c r="AJ219" s="138"/>
      <c r="AK219" s="138"/>
      <c r="AL219" s="138"/>
      <c r="AM219" s="138"/>
      <c r="AN219" s="138"/>
      <c r="AO219" s="138"/>
      <c r="AP219" s="138"/>
      <c r="AQ219" s="138"/>
      <c r="AR219" s="138"/>
      <c r="AS219" s="138"/>
      <c r="AT219" s="138"/>
      <c r="AU219" s="138"/>
      <c r="AV219" s="138"/>
      <c r="AW219" s="138"/>
      <c r="AX219" s="138"/>
      <c r="AY219" s="138"/>
      <c r="AZ219" s="138"/>
      <c r="BA219" s="138"/>
      <c r="BB219" s="138"/>
      <c r="BC219" s="138"/>
      <c r="BD219" s="138"/>
      <c r="BE219" s="138"/>
      <c r="BF219" s="138"/>
      <c r="BG219" s="138"/>
      <c r="BH219" s="138"/>
      <c r="BI219" s="138"/>
      <c r="BJ219" s="138"/>
      <c r="BK219" s="138"/>
      <c r="BL219" s="138"/>
      <c r="BM219" s="138"/>
      <c r="BN219" s="138"/>
      <c r="BO219" s="138"/>
      <c r="BP219" s="138"/>
      <c r="BQ219" s="138"/>
      <c r="BR219" s="138"/>
      <c r="BS219" s="138"/>
      <c r="BT219" s="138"/>
      <c r="BU219" s="138"/>
      <c r="BV219" s="138"/>
      <c r="BW219" s="138"/>
      <c r="BX219" s="138"/>
      <c r="BY219" s="138"/>
      <c r="BZ219" s="138"/>
    </row>
    <row r="220" spans="1:78" ht="15.75" customHeight="1">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c r="AA220" s="138"/>
      <c r="AB220" s="138"/>
      <c r="AC220" s="138"/>
      <c r="AD220" s="138"/>
      <c r="AE220" s="138"/>
      <c r="AF220" s="138"/>
      <c r="AG220" s="138"/>
      <c r="AH220" s="138"/>
      <c r="AI220" s="138"/>
      <c r="AJ220" s="138"/>
      <c r="AK220" s="138"/>
      <c r="AL220" s="138"/>
      <c r="AM220" s="138"/>
      <c r="AN220" s="138"/>
      <c r="AO220" s="138"/>
      <c r="AP220" s="138"/>
      <c r="AQ220" s="138"/>
      <c r="AR220" s="138"/>
      <c r="AS220" s="138"/>
      <c r="AT220" s="138"/>
      <c r="AU220" s="138"/>
      <c r="AV220" s="138"/>
      <c r="AW220" s="138"/>
      <c r="AX220" s="138"/>
      <c r="AY220" s="138"/>
      <c r="AZ220" s="138"/>
      <c r="BA220" s="138"/>
      <c r="BB220" s="138"/>
      <c r="BC220" s="138"/>
      <c r="BD220" s="138"/>
      <c r="BE220" s="138"/>
      <c r="BF220" s="138"/>
      <c r="BG220" s="138"/>
      <c r="BH220" s="138"/>
      <c r="BI220" s="138"/>
      <c r="BJ220" s="138"/>
      <c r="BK220" s="138"/>
      <c r="BL220" s="138"/>
      <c r="BM220" s="138"/>
      <c r="BN220" s="138"/>
      <c r="BO220" s="138"/>
      <c r="BP220" s="138"/>
      <c r="BQ220" s="138"/>
      <c r="BR220" s="138"/>
      <c r="BS220" s="138"/>
      <c r="BT220" s="138"/>
      <c r="BU220" s="138"/>
      <c r="BV220" s="138"/>
      <c r="BW220" s="138"/>
      <c r="BX220" s="138"/>
      <c r="BY220" s="138"/>
      <c r="BZ220" s="138"/>
    </row>
    <row r="221" spans="1:78" ht="15.75" customHeight="1">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c r="AA221" s="138"/>
      <c r="AB221" s="138"/>
      <c r="AC221" s="138"/>
      <c r="AD221" s="138"/>
      <c r="AE221" s="138"/>
      <c r="AF221" s="138"/>
      <c r="AG221" s="138"/>
      <c r="AH221" s="138"/>
      <c r="AI221" s="138"/>
      <c r="AJ221" s="138"/>
      <c r="AK221" s="138"/>
      <c r="AL221" s="138"/>
      <c r="AM221" s="138"/>
      <c r="AN221" s="138"/>
      <c r="AO221" s="138"/>
      <c r="AP221" s="138"/>
      <c r="AQ221" s="138"/>
      <c r="AR221" s="138"/>
      <c r="AS221" s="138"/>
      <c r="AT221" s="138"/>
      <c r="AU221" s="138"/>
      <c r="AV221" s="138"/>
      <c r="AW221" s="138"/>
      <c r="AX221" s="138"/>
      <c r="AY221" s="138"/>
      <c r="AZ221" s="138"/>
      <c r="BA221" s="138"/>
      <c r="BB221" s="138"/>
      <c r="BC221" s="138"/>
      <c r="BD221" s="138"/>
      <c r="BE221" s="138"/>
      <c r="BF221" s="138"/>
      <c r="BG221" s="138"/>
      <c r="BH221" s="138"/>
      <c r="BI221" s="138"/>
      <c r="BJ221" s="138"/>
      <c r="BK221" s="138"/>
      <c r="BL221" s="138"/>
      <c r="BM221" s="138"/>
      <c r="BN221" s="138"/>
      <c r="BO221" s="138"/>
      <c r="BP221" s="138"/>
      <c r="BQ221" s="138"/>
      <c r="BR221" s="138"/>
      <c r="BS221" s="138"/>
      <c r="BT221" s="138"/>
      <c r="BU221" s="138"/>
      <c r="BV221" s="138"/>
      <c r="BW221" s="138"/>
      <c r="BX221" s="138"/>
      <c r="BY221" s="138"/>
      <c r="BZ221" s="138"/>
    </row>
    <row r="222" spans="1:78" ht="15.75" customHeight="1">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c r="AA222" s="138"/>
      <c r="AB222" s="138"/>
      <c r="AC222" s="138"/>
      <c r="AD222" s="138"/>
      <c r="AE222" s="138"/>
      <c r="AF222" s="138"/>
      <c r="AG222" s="138"/>
      <c r="AH222" s="138"/>
      <c r="AI222" s="138"/>
      <c r="AJ222" s="138"/>
      <c r="AK222" s="138"/>
      <c r="AL222" s="138"/>
      <c r="AM222" s="138"/>
      <c r="AN222" s="138"/>
      <c r="AO222" s="138"/>
      <c r="AP222" s="138"/>
      <c r="AQ222" s="138"/>
      <c r="AR222" s="138"/>
      <c r="AS222" s="138"/>
      <c r="AT222" s="138"/>
      <c r="AU222" s="138"/>
      <c r="AV222" s="138"/>
      <c r="AW222" s="138"/>
      <c r="AX222" s="138"/>
      <c r="AY222" s="138"/>
      <c r="AZ222" s="138"/>
      <c r="BA222" s="138"/>
      <c r="BB222" s="138"/>
      <c r="BC222" s="138"/>
      <c r="BD222" s="138"/>
      <c r="BE222" s="138"/>
      <c r="BF222" s="138"/>
      <c r="BG222" s="138"/>
      <c r="BH222" s="138"/>
      <c r="BI222" s="138"/>
      <c r="BJ222" s="138"/>
      <c r="BK222" s="138"/>
      <c r="BL222" s="138"/>
      <c r="BM222" s="138"/>
      <c r="BN222" s="138"/>
      <c r="BO222" s="138"/>
      <c r="BP222" s="138"/>
      <c r="BQ222" s="138"/>
      <c r="BR222" s="138"/>
      <c r="BS222" s="138"/>
      <c r="BT222" s="138"/>
      <c r="BU222" s="138"/>
      <c r="BV222" s="138"/>
      <c r="BW222" s="138"/>
      <c r="BX222" s="138"/>
      <c r="BY222" s="138"/>
      <c r="BZ222" s="138"/>
    </row>
    <row r="223" spans="1:78" ht="15.75" customHeight="1">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c r="AA223" s="138"/>
      <c r="AB223" s="138"/>
      <c r="AC223" s="138"/>
      <c r="AD223" s="138"/>
      <c r="AE223" s="138"/>
      <c r="AF223" s="138"/>
      <c r="AG223" s="138"/>
      <c r="AH223" s="138"/>
      <c r="AI223" s="138"/>
      <c r="AJ223" s="138"/>
      <c r="AK223" s="138"/>
      <c r="AL223" s="138"/>
      <c r="AM223" s="138"/>
      <c r="AN223" s="138"/>
      <c r="AO223" s="138"/>
      <c r="AP223" s="138"/>
      <c r="AQ223" s="138"/>
      <c r="AR223" s="138"/>
      <c r="AS223" s="138"/>
      <c r="AT223" s="138"/>
      <c r="AU223" s="138"/>
      <c r="AV223" s="138"/>
      <c r="AW223" s="138"/>
      <c r="AX223" s="138"/>
      <c r="AY223" s="138"/>
      <c r="AZ223" s="138"/>
      <c r="BA223" s="138"/>
      <c r="BB223" s="138"/>
      <c r="BC223" s="138"/>
      <c r="BD223" s="138"/>
      <c r="BE223" s="138"/>
      <c r="BF223" s="138"/>
      <c r="BG223" s="138"/>
      <c r="BH223" s="138"/>
      <c r="BI223" s="138"/>
      <c r="BJ223" s="138"/>
      <c r="BK223" s="138"/>
      <c r="BL223" s="138"/>
      <c r="BM223" s="138"/>
      <c r="BN223" s="138"/>
      <c r="BO223" s="138"/>
      <c r="BP223" s="138"/>
      <c r="BQ223" s="138"/>
      <c r="BR223" s="138"/>
      <c r="BS223" s="138"/>
      <c r="BT223" s="138"/>
      <c r="BU223" s="138"/>
      <c r="BV223" s="138"/>
      <c r="BW223" s="138"/>
      <c r="BX223" s="138"/>
      <c r="BY223" s="138"/>
      <c r="BZ223" s="138"/>
    </row>
    <row r="224" spans="1:78" ht="15.75" customHeight="1">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c r="AA224" s="138"/>
      <c r="AB224" s="138"/>
      <c r="AC224" s="138"/>
      <c r="AD224" s="138"/>
      <c r="AE224" s="138"/>
      <c r="AF224" s="138"/>
      <c r="AG224" s="138"/>
      <c r="AH224" s="138"/>
      <c r="AI224" s="138"/>
      <c r="AJ224" s="138"/>
      <c r="AK224" s="138"/>
      <c r="AL224" s="138"/>
      <c r="AM224" s="138"/>
      <c r="AN224" s="138"/>
      <c r="AO224" s="138"/>
      <c r="AP224" s="138"/>
      <c r="AQ224" s="138"/>
      <c r="AR224" s="138"/>
      <c r="AS224" s="138"/>
      <c r="AT224" s="138"/>
      <c r="AU224" s="138"/>
      <c r="AV224" s="138"/>
      <c r="AW224" s="138"/>
      <c r="AX224" s="138"/>
      <c r="AY224" s="138"/>
      <c r="AZ224" s="138"/>
      <c r="BA224" s="138"/>
      <c r="BB224" s="138"/>
      <c r="BC224" s="138"/>
      <c r="BD224" s="138"/>
      <c r="BE224" s="138"/>
      <c r="BF224" s="138"/>
      <c r="BG224" s="138"/>
      <c r="BH224" s="138"/>
      <c r="BI224" s="138"/>
      <c r="BJ224" s="138"/>
      <c r="BK224" s="138"/>
      <c r="BL224" s="138"/>
      <c r="BM224" s="138"/>
      <c r="BN224" s="138"/>
      <c r="BO224" s="138"/>
      <c r="BP224" s="138"/>
      <c r="BQ224" s="138"/>
      <c r="BR224" s="138"/>
      <c r="BS224" s="138"/>
      <c r="BT224" s="138"/>
      <c r="BU224" s="138"/>
      <c r="BV224" s="138"/>
      <c r="BW224" s="138"/>
      <c r="BX224" s="138"/>
      <c r="BY224" s="138"/>
      <c r="BZ224" s="138"/>
    </row>
    <row r="225" spans="1:78" ht="15.75" customHeight="1">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c r="AA225" s="138"/>
      <c r="AB225" s="138"/>
      <c r="AC225" s="138"/>
      <c r="AD225" s="138"/>
      <c r="AE225" s="138"/>
      <c r="AF225" s="138"/>
      <c r="AG225" s="138"/>
      <c r="AH225" s="138"/>
      <c r="AI225" s="138"/>
      <c r="AJ225" s="138"/>
      <c r="AK225" s="138"/>
      <c r="AL225" s="138"/>
      <c r="AM225" s="138"/>
      <c r="AN225" s="138"/>
      <c r="AO225" s="138"/>
      <c r="AP225" s="138"/>
      <c r="AQ225" s="138"/>
      <c r="AR225" s="138"/>
      <c r="AS225" s="138"/>
      <c r="AT225" s="138"/>
      <c r="AU225" s="138"/>
      <c r="AV225" s="138"/>
      <c r="AW225" s="138"/>
      <c r="AX225" s="138"/>
      <c r="AY225" s="138"/>
      <c r="AZ225" s="138"/>
      <c r="BA225" s="138"/>
      <c r="BB225" s="138"/>
      <c r="BC225" s="138"/>
      <c r="BD225" s="138"/>
      <c r="BE225" s="138"/>
      <c r="BF225" s="138"/>
      <c r="BG225" s="138"/>
      <c r="BH225" s="138"/>
      <c r="BI225" s="138"/>
      <c r="BJ225" s="138"/>
      <c r="BK225" s="138"/>
      <c r="BL225" s="138"/>
      <c r="BM225" s="138"/>
      <c r="BN225" s="138"/>
      <c r="BO225" s="138"/>
      <c r="BP225" s="138"/>
      <c r="BQ225" s="138"/>
      <c r="BR225" s="138"/>
      <c r="BS225" s="138"/>
      <c r="BT225" s="138"/>
      <c r="BU225" s="138"/>
      <c r="BV225" s="138"/>
      <c r="BW225" s="138"/>
      <c r="BX225" s="138"/>
      <c r="BY225" s="138"/>
      <c r="BZ225" s="138"/>
    </row>
    <row r="226" spans="1:78" ht="15.75" customHeight="1">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c r="AA226" s="138"/>
      <c r="AB226" s="138"/>
      <c r="AC226" s="138"/>
      <c r="AD226" s="138"/>
      <c r="AE226" s="138"/>
      <c r="AF226" s="138"/>
      <c r="AG226" s="138"/>
      <c r="AH226" s="138"/>
      <c r="AI226" s="138"/>
      <c r="AJ226" s="138"/>
      <c r="AK226" s="138"/>
      <c r="AL226" s="138"/>
      <c r="AM226" s="138"/>
      <c r="AN226" s="138"/>
      <c r="AO226" s="138"/>
      <c r="AP226" s="138"/>
      <c r="AQ226" s="138"/>
      <c r="AR226" s="138"/>
      <c r="AS226" s="138"/>
      <c r="AT226" s="138"/>
      <c r="AU226" s="138"/>
      <c r="AV226" s="138"/>
      <c r="AW226" s="138"/>
      <c r="AX226" s="138"/>
      <c r="AY226" s="138"/>
      <c r="AZ226" s="138"/>
      <c r="BA226" s="138"/>
      <c r="BB226" s="138"/>
      <c r="BC226" s="138"/>
      <c r="BD226" s="138"/>
      <c r="BE226" s="138"/>
      <c r="BF226" s="138"/>
      <c r="BG226" s="138"/>
      <c r="BH226" s="138"/>
      <c r="BI226" s="138"/>
      <c r="BJ226" s="138"/>
      <c r="BK226" s="138"/>
      <c r="BL226" s="138"/>
      <c r="BM226" s="138"/>
      <c r="BN226" s="138"/>
      <c r="BO226" s="138"/>
      <c r="BP226" s="138"/>
      <c r="BQ226" s="138"/>
      <c r="BR226" s="138"/>
      <c r="BS226" s="138"/>
      <c r="BT226" s="138"/>
      <c r="BU226" s="138"/>
      <c r="BV226" s="138"/>
      <c r="BW226" s="138"/>
      <c r="BX226" s="138"/>
      <c r="BY226" s="138"/>
      <c r="BZ226" s="138"/>
    </row>
    <row r="227" spans="1:78" ht="15.75" customHeight="1">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c r="AA227" s="138"/>
      <c r="AB227" s="138"/>
      <c r="AC227" s="138"/>
      <c r="AD227" s="138"/>
      <c r="AE227" s="138"/>
      <c r="AF227" s="138"/>
      <c r="AG227" s="138"/>
      <c r="AH227" s="138"/>
      <c r="AI227" s="138"/>
      <c r="AJ227" s="138"/>
      <c r="AK227" s="138"/>
      <c r="AL227" s="138"/>
      <c r="AM227" s="138"/>
      <c r="AN227" s="138"/>
      <c r="AO227" s="138"/>
      <c r="AP227" s="138"/>
      <c r="AQ227" s="138"/>
      <c r="AR227" s="138"/>
      <c r="AS227" s="138"/>
      <c r="AT227" s="138"/>
      <c r="AU227" s="138"/>
      <c r="AV227" s="138"/>
      <c r="AW227" s="138"/>
      <c r="AX227" s="138"/>
      <c r="AY227" s="138"/>
      <c r="AZ227" s="138"/>
      <c r="BA227" s="138"/>
      <c r="BB227" s="138"/>
      <c r="BC227" s="138"/>
      <c r="BD227" s="138"/>
      <c r="BE227" s="138"/>
      <c r="BF227" s="138"/>
      <c r="BG227" s="138"/>
      <c r="BH227" s="138"/>
      <c r="BI227" s="138"/>
      <c r="BJ227" s="138"/>
      <c r="BK227" s="138"/>
      <c r="BL227" s="138"/>
      <c r="BM227" s="138"/>
      <c r="BN227" s="138"/>
      <c r="BO227" s="138"/>
      <c r="BP227" s="138"/>
      <c r="BQ227" s="138"/>
      <c r="BR227" s="138"/>
      <c r="BS227" s="138"/>
      <c r="BT227" s="138"/>
      <c r="BU227" s="138"/>
      <c r="BV227" s="138"/>
      <c r="BW227" s="138"/>
      <c r="BX227" s="138"/>
      <c r="BY227" s="138"/>
      <c r="BZ227" s="138"/>
    </row>
    <row r="228" spans="1:78" ht="15.75" customHeight="1">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c r="AA228" s="138"/>
      <c r="AB228" s="138"/>
      <c r="AC228" s="138"/>
      <c r="AD228" s="138"/>
      <c r="AE228" s="138"/>
      <c r="AF228" s="138"/>
      <c r="AG228" s="138"/>
      <c r="AH228" s="138"/>
      <c r="AI228" s="138"/>
      <c r="AJ228" s="138"/>
      <c r="AK228" s="138"/>
      <c r="AL228" s="138"/>
      <c r="AM228" s="138"/>
      <c r="AN228" s="138"/>
      <c r="AO228" s="138"/>
      <c r="AP228" s="138"/>
      <c r="AQ228" s="138"/>
      <c r="AR228" s="138"/>
      <c r="AS228" s="138"/>
      <c r="AT228" s="138"/>
      <c r="AU228" s="138"/>
      <c r="AV228" s="138"/>
      <c r="AW228" s="138"/>
      <c r="AX228" s="138"/>
      <c r="AY228" s="138"/>
      <c r="AZ228" s="138"/>
      <c r="BA228" s="138"/>
      <c r="BB228" s="138"/>
      <c r="BC228" s="138"/>
      <c r="BD228" s="138"/>
      <c r="BE228" s="138"/>
      <c r="BF228" s="138"/>
      <c r="BG228" s="138"/>
      <c r="BH228" s="138"/>
      <c r="BI228" s="138"/>
      <c r="BJ228" s="138"/>
      <c r="BK228" s="138"/>
      <c r="BL228" s="138"/>
      <c r="BM228" s="138"/>
      <c r="BN228" s="138"/>
      <c r="BO228" s="138"/>
      <c r="BP228" s="138"/>
      <c r="BQ228" s="138"/>
      <c r="BR228" s="138"/>
      <c r="BS228" s="138"/>
      <c r="BT228" s="138"/>
      <c r="BU228" s="138"/>
      <c r="BV228" s="138"/>
      <c r="BW228" s="138"/>
      <c r="BX228" s="138"/>
      <c r="BY228" s="138"/>
      <c r="BZ228" s="138"/>
    </row>
    <row r="229" spans="1:78" ht="15.75" customHeight="1">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c r="AA229" s="138"/>
      <c r="AB229" s="138"/>
      <c r="AC229" s="138"/>
      <c r="AD229" s="138"/>
      <c r="AE229" s="138"/>
      <c r="AF229" s="138"/>
      <c r="AG229" s="138"/>
      <c r="AH229" s="138"/>
      <c r="AI229" s="138"/>
      <c r="AJ229" s="138"/>
      <c r="AK229" s="138"/>
      <c r="AL229" s="138"/>
      <c r="AM229" s="138"/>
      <c r="AN229" s="138"/>
      <c r="AO229" s="138"/>
      <c r="AP229" s="138"/>
      <c r="AQ229" s="138"/>
      <c r="AR229" s="138"/>
      <c r="AS229" s="138"/>
      <c r="AT229" s="138"/>
      <c r="AU229" s="138"/>
      <c r="AV229" s="138"/>
      <c r="AW229" s="138"/>
      <c r="AX229" s="138"/>
      <c r="AY229" s="138"/>
      <c r="AZ229" s="138"/>
      <c r="BA229" s="138"/>
      <c r="BB229" s="138"/>
      <c r="BC229" s="138"/>
      <c r="BD229" s="138"/>
      <c r="BE229" s="138"/>
      <c r="BF229" s="138"/>
      <c r="BG229" s="138"/>
      <c r="BH229" s="138"/>
      <c r="BI229" s="138"/>
      <c r="BJ229" s="138"/>
      <c r="BK229" s="138"/>
      <c r="BL229" s="138"/>
      <c r="BM229" s="138"/>
      <c r="BN229" s="138"/>
      <c r="BO229" s="138"/>
      <c r="BP229" s="138"/>
      <c r="BQ229" s="138"/>
      <c r="BR229" s="138"/>
      <c r="BS229" s="138"/>
      <c r="BT229" s="138"/>
      <c r="BU229" s="138"/>
      <c r="BV229" s="138"/>
      <c r="BW229" s="138"/>
      <c r="BX229" s="138"/>
      <c r="BY229" s="138"/>
      <c r="BZ229" s="138"/>
    </row>
    <row r="230" spans="1:78" ht="15.75" customHeight="1">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c r="AA230" s="138"/>
      <c r="AB230" s="138"/>
      <c r="AC230" s="138"/>
      <c r="AD230" s="138"/>
      <c r="AE230" s="138"/>
      <c r="AF230" s="138"/>
      <c r="AG230" s="138"/>
      <c r="AH230" s="138"/>
      <c r="AI230" s="138"/>
      <c r="AJ230" s="138"/>
      <c r="AK230" s="138"/>
      <c r="AL230" s="138"/>
      <c r="AM230" s="138"/>
      <c r="AN230" s="138"/>
      <c r="AO230" s="138"/>
      <c r="AP230" s="138"/>
      <c r="AQ230" s="138"/>
      <c r="AR230" s="138"/>
      <c r="AS230" s="138"/>
      <c r="AT230" s="138"/>
      <c r="AU230" s="138"/>
      <c r="AV230" s="138"/>
      <c r="AW230" s="138"/>
      <c r="AX230" s="138"/>
      <c r="AY230" s="138"/>
      <c r="AZ230" s="138"/>
      <c r="BA230" s="138"/>
      <c r="BB230" s="138"/>
      <c r="BC230" s="138"/>
      <c r="BD230" s="138"/>
      <c r="BE230" s="138"/>
      <c r="BF230" s="138"/>
      <c r="BG230" s="138"/>
      <c r="BH230" s="138"/>
      <c r="BI230" s="138"/>
      <c r="BJ230" s="138"/>
      <c r="BK230" s="138"/>
      <c r="BL230" s="138"/>
      <c r="BM230" s="138"/>
      <c r="BN230" s="138"/>
      <c r="BO230" s="138"/>
      <c r="BP230" s="138"/>
      <c r="BQ230" s="138"/>
      <c r="BR230" s="138"/>
      <c r="BS230" s="138"/>
      <c r="BT230" s="138"/>
      <c r="BU230" s="138"/>
      <c r="BV230" s="138"/>
      <c r="BW230" s="138"/>
      <c r="BX230" s="138"/>
      <c r="BY230" s="138"/>
      <c r="BZ230" s="138"/>
    </row>
    <row r="231" spans="1:78" ht="15.75" customHeight="1">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c r="AA231" s="138"/>
      <c r="AB231" s="138"/>
      <c r="AC231" s="138"/>
      <c r="AD231" s="138"/>
      <c r="AE231" s="138"/>
      <c r="AF231" s="138"/>
      <c r="AG231" s="138"/>
      <c r="AH231" s="138"/>
      <c r="AI231" s="138"/>
      <c r="AJ231" s="138"/>
      <c r="AK231" s="138"/>
      <c r="AL231" s="138"/>
      <c r="AM231" s="138"/>
      <c r="AN231" s="138"/>
      <c r="AO231" s="138"/>
      <c r="AP231" s="138"/>
      <c r="AQ231" s="138"/>
      <c r="AR231" s="138"/>
      <c r="AS231" s="138"/>
      <c r="AT231" s="138"/>
      <c r="AU231" s="138"/>
      <c r="AV231" s="138"/>
      <c r="AW231" s="138"/>
      <c r="AX231" s="138"/>
      <c r="AY231" s="138"/>
      <c r="AZ231" s="138"/>
      <c r="BA231" s="138"/>
      <c r="BB231" s="138"/>
      <c r="BC231" s="138"/>
      <c r="BD231" s="138"/>
      <c r="BE231" s="138"/>
      <c r="BF231" s="138"/>
      <c r="BG231" s="138"/>
      <c r="BH231" s="138"/>
      <c r="BI231" s="138"/>
      <c r="BJ231" s="138"/>
      <c r="BK231" s="138"/>
      <c r="BL231" s="138"/>
      <c r="BM231" s="138"/>
      <c r="BN231" s="138"/>
      <c r="BO231" s="138"/>
      <c r="BP231" s="138"/>
      <c r="BQ231" s="138"/>
      <c r="BR231" s="138"/>
      <c r="BS231" s="138"/>
      <c r="BT231" s="138"/>
      <c r="BU231" s="138"/>
      <c r="BV231" s="138"/>
      <c r="BW231" s="138"/>
      <c r="BX231" s="138"/>
      <c r="BY231" s="138"/>
      <c r="BZ231" s="138"/>
    </row>
    <row r="232" spans="1:78" ht="15.75" customHeight="1">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c r="AA232" s="138"/>
      <c r="AB232" s="138"/>
      <c r="AC232" s="138"/>
      <c r="AD232" s="138"/>
      <c r="AE232" s="138"/>
      <c r="AF232" s="138"/>
      <c r="AG232" s="138"/>
      <c r="AH232" s="138"/>
      <c r="AI232" s="138"/>
      <c r="AJ232" s="138"/>
      <c r="AK232" s="138"/>
      <c r="AL232" s="138"/>
      <c r="AM232" s="138"/>
      <c r="AN232" s="138"/>
      <c r="AO232" s="138"/>
      <c r="AP232" s="138"/>
      <c r="AQ232" s="138"/>
      <c r="AR232" s="138"/>
      <c r="AS232" s="138"/>
      <c r="AT232" s="138"/>
      <c r="AU232" s="138"/>
      <c r="AV232" s="138"/>
      <c r="AW232" s="138"/>
      <c r="AX232" s="138"/>
      <c r="AY232" s="138"/>
      <c r="AZ232" s="138"/>
      <c r="BA232" s="138"/>
      <c r="BB232" s="138"/>
      <c r="BC232" s="138"/>
      <c r="BD232" s="138"/>
      <c r="BE232" s="138"/>
      <c r="BF232" s="138"/>
      <c r="BG232" s="138"/>
      <c r="BH232" s="138"/>
      <c r="BI232" s="138"/>
      <c r="BJ232" s="138"/>
      <c r="BK232" s="138"/>
      <c r="BL232" s="138"/>
      <c r="BM232" s="138"/>
      <c r="BN232" s="138"/>
      <c r="BO232" s="138"/>
      <c r="BP232" s="138"/>
      <c r="BQ232" s="138"/>
      <c r="BR232" s="138"/>
      <c r="BS232" s="138"/>
      <c r="BT232" s="138"/>
      <c r="BU232" s="138"/>
      <c r="BV232" s="138"/>
      <c r="BW232" s="138"/>
      <c r="BX232" s="138"/>
      <c r="BY232" s="138"/>
      <c r="BZ232" s="138"/>
    </row>
    <row r="233" spans="1:78" ht="15.75" customHeight="1">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c r="AA233" s="138"/>
      <c r="AB233" s="138"/>
      <c r="AC233" s="138"/>
      <c r="AD233" s="138"/>
      <c r="AE233" s="138"/>
      <c r="AF233" s="138"/>
      <c r="AG233" s="138"/>
      <c r="AH233" s="138"/>
      <c r="AI233" s="138"/>
      <c r="AJ233" s="138"/>
      <c r="AK233" s="138"/>
      <c r="AL233" s="138"/>
      <c r="AM233" s="138"/>
      <c r="AN233" s="138"/>
      <c r="AO233" s="138"/>
      <c r="AP233" s="138"/>
      <c r="AQ233" s="138"/>
      <c r="AR233" s="138"/>
      <c r="AS233" s="138"/>
      <c r="AT233" s="138"/>
      <c r="AU233" s="138"/>
      <c r="AV233" s="138"/>
      <c r="AW233" s="138"/>
      <c r="AX233" s="138"/>
      <c r="AY233" s="138"/>
      <c r="AZ233" s="138"/>
      <c r="BA233" s="138"/>
      <c r="BB233" s="138"/>
      <c r="BC233" s="138"/>
      <c r="BD233" s="138"/>
      <c r="BE233" s="138"/>
      <c r="BF233" s="138"/>
      <c r="BG233" s="138"/>
      <c r="BH233" s="138"/>
      <c r="BI233" s="138"/>
      <c r="BJ233" s="138"/>
      <c r="BK233" s="138"/>
      <c r="BL233" s="138"/>
      <c r="BM233" s="138"/>
      <c r="BN233" s="138"/>
      <c r="BO233" s="138"/>
      <c r="BP233" s="138"/>
      <c r="BQ233" s="138"/>
      <c r="BR233" s="138"/>
      <c r="BS233" s="138"/>
      <c r="BT233" s="138"/>
      <c r="BU233" s="138"/>
      <c r="BV233" s="138"/>
      <c r="BW233" s="138"/>
      <c r="BX233" s="138"/>
      <c r="BY233" s="138"/>
      <c r="BZ233" s="138"/>
    </row>
    <row r="234" spans="1:78" ht="15.75" customHeight="1">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c r="AA234" s="138"/>
      <c r="AB234" s="138"/>
      <c r="AC234" s="138"/>
      <c r="AD234" s="138"/>
      <c r="AE234" s="138"/>
      <c r="AF234" s="138"/>
      <c r="AG234" s="138"/>
      <c r="AH234" s="138"/>
      <c r="AI234" s="138"/>
      <c r="AJ234" s="138"/>
      <c r="AK234" s="138"/>
      <c r="AL234" s="138"/>
      <c r="AM234" s="138"/>
      <c r="AN234" s="138"/>
      <c r="AO234" s="138"/>
      <c r="AP234" s="138"/>
      <c r="AQ234" s="138"/>
      <c r="AR234" s="138"/>
      <c r="AS234" s="138"/>
      <c r="AT234" s="138"/>
      <c r="AU234" s="138"/>
      <c r="AV234" s="138"/>
      <c r="AW234" s="138"/>
      <c r="AX234" s="138"/>
      <c r="AY234" s="138"/>
      <c r="AZ234" s="138"/>
      <c r="BA234" s="138"/>
      <c r="BB234" s="138"/>
      <c r="BC234" s="138"/>
      <c r="BD234" s="138"/>
      <c r="BE234" s="138"/>
      <c r="BF234" s="138"/>
      <c r="BG234" s="138"/>
      <c r="BH234" s="138"/>
      <c r="BI234" s="138"/>
      <c r="BJ234" s="138"/>
      <c r="BK234" s="138"/>
      <c r="BL234" s="138"/>
      <c r="BM234" s="138"/>
      <c r="BN234" s="138"/>
      <c r="BO234" s="138"/>
      <c r="BP234" s="138"/>
      <c r="BQ234" s="138"/>
      <c r="BR234" s="138"/>
      <c r="BS234" s="138"/>
      <c r="BT234" s="138"/>
      <c r="BU234" s="138"/>
      <c r="BV234" s="138"/>
      <c r="BW234" s="138"/>
      <c r="BX234" s="138"/>
      <c r="BY234" s="138"/>
      <c r="BZ234" s="138"/>
    </row>
    <row r="235" spans="1:78" ht="15.75" customHeight="1">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c r="AA235" s="138"/>
      <c r="AB235" s="138"/>
      <c r="AC235" s="138"/>
      <c r="AD235" s="138"/>
      <c r="AE235" s="138"/>
      <c r="AF235" s="138"/>
      <c r="AG235" s="138"/>
      <c r="AH235" s="138"/>
      <c r="AI235" s="138"/>
      <c r="AJ235" s="138"/>
      <c r="AK235" s="138"/>
      <c r="AL235" s="138"/>
      <c r="AM235" s="138"/>
      <c r="AN235" s="138"/>
      <c r="AO235" s="138"/>
      <c r="AP235" s="138"/>
      <c r="AQ235" s="138"/>
      <c r="AR235" s="138"/>
      <c r="AS235" s="138"/>
      <c r="AT235" s="138"/>
      <c r="AU235" s="138"/>
      <c r="AV235" s="138"/>
      <c r="AW235" s="138"/>
      <c r="AX235" s="138"/>
      <c r="AY235" s="138"/>
      <c r="AZ235" s="138"/>
      <c r="BA235" s="138"/>
      <c r="BB235" s="138"/>
      <c r="BC235" s="138"/>
      <c r="BD235" s="138"/>
      <c r="BE235" s="138"/>
      <c r="BF235" s="138"/>
      <c r="BG235" s="138"/>
      <c r="BH235" s="138"/>
      <c r="BI235" s="138"/>
      <c r="BJ235" s="138"/>
      <c r="BK235" s="138"/>
      <c r="BL235" s="138"/>
      <c r="BM235" s="138"/>
      <c r="BN235" s="138"/>
      <c r="BO235" s="138"/>
      <c r="BP235" s="138"/>
      <c r="BQ235" s="138"/>
      <c r="BR235" s="138"/>
      <c r="BS235" s="138"/>
      <c r="BT235" s="138"/>
      <c r="BU235" s="138"/>
      <c r="BV235" s="138"/>
      <c r="BW235" s="138"/>
      <c r="BX235" s="138"/>
      <c r="BY235" s="138"/>
      <c r="BZ235" s="138"/>
    </row>
    <row r="236" spans="1:78" ht="15.75" customHeight="1">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c r="AA236" s="138"/>
      <c r="AB236" s="138"/>
      <c r="AC236" s="138"/>
      <c r="AD236" s="138"/>
      <c r="AE236" s="138"/>
      <c r="AF236" s="138"/>
      <c r="AG236" s="138"/>
      <c r="AH236" s="138"/>
      <c r="AI236" s="138"/>
      <c r="AJ236" s="138"/>
      <c r="AK236" s="138"/>
      <c r="AL236" s="138"/>
      <c r="AM236" s="138"/>
      <c r="AN236" s="138"/>
      <c r="AO236" s="138"/>
      <c r="AP236" s="138"/>
      <c r="AQ236" s="138"/>
      <c r="AR236" s="138"/>
      <c r="AS236" s="138"/>
      <c r="AT236" s="138"/>
      <c r="AU236" s="138"/>
      <c r="AV236" s="138"/>
      <c r="AW236" s="138"/>
      <c r="AX236" s="138"/>
      <c r="AY236" s="138"/>
      <c r="AZ236" s="138"/>
      <c r="BA236" s="138"/>
      <c r="BB236" s="138"/>
      <c r="BC236" s="138"/>
      <c r="BD236" s="138"/>
      <c r="BE236" s="138"/>
      <c r="BF236" s="138"/>
      <c r="BG236" s="138"/>
      <c r="BH236" s="138"/>
      <c r="BI236" s="138"/>
      <c r="BJ236" s="138"/>
      <c r="BK236" s="138"/>
      <c r="BL236" s="138"/>
      <c r="BM236" s="138"/>
      <c r="BN236" s="138"/>
      <c r="BO236" s="138"/>
      <c r="BP236" s="138"/>
      <c r="BQ236" s="138"/>
      <c r="BR236" s="138"/>
      <c r="BS236" s="138"/>
      <c r="BT236" s="138"/>
      <c r="BU236" s="138"/>
      <c r="BV236" s="138"/>
      <c r="BW236" s="138"/>
      <c r="BX236" s="138"/>
      <c r="BY236" s="138"/>
      <c r="BZ236" s="138"/>
    </row>
    <row r="237" spans="1:78" ht="15.75" customHeight="1">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c r="AA237" s="138"/>
      <c r="AB237" s="138"/>
      <c r="AC237" s="138"/>
      <c r="AD237" s="138"/>
      <c r="AE237" s="138"/>
      <c r="AF237" s="138"/>
      <c r="AG237" s="138"/>
      <c r="AH237" s="138"/>
      <c r="AI237" s="138"/>
      <c r="AJ237" s="138"/>
      <c r="AK237" s="138"/>
      <c r="AL237" s="138"/>
      <c r="AM237" s="138"/>
      <c r="AN237" s="138"/>
      <c r="AO237" s="138"/>
      <c r="AP237" s="138"/>
      <c r="AQ237" s="138"/>
      <c r="AR237" s="138"/>
      <c r="AS237" s="138"/>
      <c r="AT237" s="138"/>
      <c r="AU237" s="138"/>
      <c r="AV237" s="138"/>
      <c r="AW237" s="138"/>
      <c r="AX237" s="138"/>
      <c r="AY237" s="138"/>
      <c r="AZ237" s="138"/>
      <c r="BA237" s="138"/>
      <c r="BB237" s="138"/>
      <c r="BC237" s="138"/>
      <c r="BD237" s="138"/>
      <c r="BE237" s="138"/>
      <c r="BF237" s="138"/>
      <c r="BG237" s="138"/>
      <c r="BH237" s="138"/>
      <c r="BI237" s="138"/>
      <c r="BJ237" s="138"/>
      <c r="BK237" s="138"/>
      <c r="BL237" s="138"/>
      <c r="BM237" s="138"/>
      <c r="BN237" s="138"/>
      <c r="BO237" s="138"/>
      <c r="BP237" s="138"/>
      <c r="BQ237" s="138"/>
      <c r="BR237" s="138"/>
      <c r="BS237" s="138"/>
      <c r="BT237" s="138"/>
      <c r="BU237" s="138"/>
      <c r="BV237" s="138"/>
      <c r="BW237" s="138"/>
      <c r="BX237" s="138"/>
      <c r="BY237" s="138"/>
      <c r="BZ237" s="138"/>
    </row>
    <row r="238" spans="1:78" ht="15.75" customHeight="1">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c r="AA238" s="138"/>
      <c r="AB238" s="138"/>
      <c r="AC238" s="138"/>
      <c r="AD238" s="138"/>
      <c r="AE238" s="138"/>
      <c r="AF238" s="138"/>
      <c r="AG238" s="138"/>
      <c r="AH238" s="138"/>
      <c r="AI238" s="138"/>
      <c r="AJ238" s="138"/>
      <c r="AK238" s="138"/>
      <c r="AL238" s="138"/>
      <c r="AM238" s="138"/>
      <c r="AN238" s="138"/>
      <c r="AO238" s="138"/>
      <c r="AP238" s="138"/>
      <c r="AQ238" s="138"/>
      <c r="AR238" s="138"/>
      <c r="AS238" s="138"/>
      <c r="AT238" s="138"/>
      <c r="AU238" s="138"/>
      <c r="AV238" s="138"/>
      <c r="AW238" s="138"/>
      <c r="AX238" s="138"/>
      <c r="AY238" s="138"/>
      <c r="AZ238" s="138"/>
      <c r="BA238" s="138"/>
      <c r="BB238" s="138"/>
      <c r="BC238" s="138"/>
      <c r="BD238" s="138"/>
      <c r="BE238" s="138"/>
      <c r="BF238" s="138"/>
      <c r="BG238" s="138"/>
      <c r="BH238" s="138"/>
      <c r="BI238" s="138"/>
      <c r="BJ238" s="138"/>
      <c r="BK238" s="138"/>
      <c r="BL238" s="138"/>
      <c r="BM238" s="138"/>
      <c r="BN238" s="138"/>
      <c r="BO238" s="138"/>
      <c r="BP238" s="138"/>
      <c r="BQ238" s="138"/>
      <c r="BR238" s="138"/>
      <c r="BS238" s="138"/>
      <c r="BT238" s="138"/>
      <c r="BU238" s="138"/>
      <c r="BV238" s="138"/>
      <c r="BW238" s="138"/>
      <c r="BX238" s="138"/>
      <c r="BY238" s="138"/>
      <c r="BZ238" s="138"/>
    </row>
    <row r="239" spans="1:78" ht="15.75" customHeight="1">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c r="AA239" s="138"/>
      <c r="AB239" s="138"/>
      <c r="AC239" s="138"/>
      <c r="AD239" s="138"/>
      <c r="AE239" s="138"/>
      <c r="AF239" s="138"/>
      <c r="AG239" s="138"/>
      <c r="AH239" s="138"/>
      <c r="AI239" s="138"/>
      <c r="AJ239" s="138"/>
      <c r="AK239" s="138"/>
      <c r="AL239" s="138"/>
      <c r="AM239" s="138"/>
      <c r="AN239" s="138"/>
      <c r="AO239" s="138"/>
      <c r="AP239" s="138"/>
      <c r="AQ239" s="138"/>
      <c r="AR239" s="138"/>
      <c r="AS239" s="138"/>
      <c r="AT239" s="138"/>
      <c r="AU239" s="138"/>
      <c r="AV239" s="138"/>
      <c r="AW239" s="138"/>
      <c r="AX239" s="138"/>
      <c r="AY239" s="138"/>
      <c r="AZ239" s="138"/>
      <c r="BA239" s="138"/>
      <c r="BB239" s="138"/>
      <c r="BC239" s="138"/>
      <c r="BD239" s="138"/>
      <c r="BE239" s="138"/>
      <c r="BF239" s="138"/>
      <c r="BG239" s="138"/>
      <c r="BH239" s="138"/>
      <c r="BI239" s="138"/>
      <c r="BJ239" s="138"/>
      <c r="BK239" s="138"/>
      <c r="BL239" s="138"/>
      <c r="BM239" s="138"/>
      <c r="BN239" s="138"/>
      <c r="BO239" s="138"/>
      <c r="BP239" s="138"/>
      <c r="BQ239" s="138"/>
      <c r="BR239" s="138"/>
      <c r="BS239" s="138"/>
      <c r="BT239" s="138"/>
      <c r="BU239" s="138"/>
      <c r="BV239" s="138"/>
      <c r="BW239" s="138"/>
      <c r="BX239" s="138"/>
      <c r="BY239" s="138"/>
      <c r="BZ239" s="138"/>
    </row>
    <row r="240" spans="1:78" ht="15.75" customHeight="1">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c r="AA240" s="138"/>
      <c r="AB240" s="138"/>
      <c r="AC240" s="138"/>
      <c r="AD240" s="138"/>
      <c r="AE240" s="138"/>
      <c r="AF240" s="138"/>
      <c r="AG240" s="138"/>
      <c r="AH240" s="138"/>
      <c r="AI240" s="138"/>
      <c r="AJ240" s="138"/>
      <c r="AK240" s="138"/>
      <c r="AL240" s="138"/>
      <c r="AM240" s="138"/>
      <c r="AN240" s="138"/>
      <c r="AO240" s="138"/>
      <c r="AP240" s="138"/>
      <c r="AQ240" s="138"/>
      <c r="AR240" s="138"/>
      <c r="AS240" s="138"/>
      <c r="AT240" s="138"/>
      <c r="AU240" s="138"/>
      <c r="AV240" s="138"/>
      <c r="AW240" s="138"/>
      <c r="AX240" s="138"/>
      <c r="AY240" s="138"/>
      <c r="AZ240" s="138"/>
      <c r="BA240" s="138"/>
      <c r="BB240" s="138"/>
      <c r="BC240" s="138"/>
      <c r="BD240" s="138"/>
      <c r="BE240" s="138"/>
      <c r="BF240" s="138"/>
      <c r="BG240" s="138"/>
      <c r="BH240" s="138"/>
      <c r="BI240" s="138"/>
      <c r="BJ240" s="138"/>
      <c r="BK240" s="138"/>
      <c r="BL240" s="138"/>
      <c r="BM240" s="138"/>
      <c r="BN240" s="138"/>
      <c r="BO240" s="138"/>
      <c r="BP240" s="138"/>
      <c r="BQ240" s="138"/>
      <c r="BR240" s="138"/>
      <c r="BS240" s="138"/>
      <c r="BT240" s="138"/>
      <c r="BU240" s="138"/>
      <c r="BV240" s="138"/>
      <c r="BW240" s="138"/>
      <c r="BX240" s="138"/>
      <c r="BY240" s="138"/>
      <c r="BZ240" s="138"/>
    </row>
    <row r="241" spans="1:78" ht="15.75" customHeight="1">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c r="AA241" s="138"/>
      <c r="AB241" s="138"/>
      <c r="AC241" s="138"/>
      <c r="AD241" s="138"/>
      <c r="AE241" s="138"/>
      <c r="AF241" s="138"/>
      <c r="AG241" s="138"/>
      <c r="AH241" s="138"/>
      <c r="AI241" s="138"/>
      <c r="AJ241" s="138"/>
      <c r="AK241" s="138"/>
      <c r="AL241" s="138"/>
      <c r="AM241" s="138"/>
      <c r="AN241" s="138"/>
      <c r="AO241" s="138"/>
      <c r="AP241" s="138"/>
      <c r="AQ241" s="138"/>
      <c r="AR241" s="138"/>
      <c r="AS241" s="138"/>
      <c r="AT241" s="138"/>
      <c r="AU241" s="138"/>
      <c r="AV241" s="138"/>
      <c r="AW241" s="138"/>
      <c r="AX241" s="138"/>
      <c r="AY241" s="138"/>
      <c r="AZ241" s="138"/>
      <c r="BA241" s="138"/>
      <c r="BB241" s="138"/>
      <c r="BC241" s="138"/>
      <c r="BD241" s="138"/>
      <c r="BE241" s="138"/>
      <c r="BF241" s="138"/>
      <c r="BG241" s="138"/>
      <c r="BH241" s="138"/>
      <c r="BI241" s="138"/>
      <c r="BJ241" s="138"/>
      <c r="BK241" s="138"/>
      <c r="BL241" s="138"/>
      <c r="BM241" s="138"/>
      <c r="BN241" s="138"/>
      <c r="BO241" s="138"/>
      <c r="BP241" s="138"/>
      <c r="BQ241" s="138"/>
      <c r="BR241" s="138"/>
      <c r="BS241" s="138"/>
      <c r="BT241" s="138"/>
      <c r="BU241" s="138"/>
      <c r="BV241" s="138"/>
      <c r="BW241" s="138"/>
      <c r="BX241" s="138"/>
      <c r="BY241" s="138"/>
      <c r="BZ241" s="138"/>
    </row>
    <row r="242" spans="1:78" ht="15.75" customHeight="1">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c r="AA242" s="138"/>
      <c r="AB242" s="138"/>
      <c r="AC242" s="138"/>
      <c r="AD242" s="138"/>
      <c r="AE242" s="138"/>
      <c r="AF242" s="138"/>
      <c r="AG242" s="138"/>
      <c r="AH242" s="138"/>
      <c r="AI242" s="138"/>
      <c r="AJ242" s="138"/>
      <c r="AK242" s="138"/>
      <c r="AL242" s="138"/>
      <c r="AM242" s="138"/>
      <c r="AN242" s="138"/>
      <c r="AO242" s="138"/>
      <c r="AP242" s="138"/>
      <c r="AQ242" s="138"/>
      <c r="AR242" s="138"/>
      <c r="AS242" s="138"/>
      <c r="AT242" s="138"/>
      <c r="AU242" s="138"/>
      <c r="AV242" s="138"/>
      <c r="AW242" s="138"/>
      <c r="AX242" s="138"/>
      <c r="AY242" s="138"/>
      <c r="AZ242" s="138"/>
      <c r="BA242" s="138"/>
      <c r="BB242" s="138"/>
      <c r="BC242" s="138"/>
      <c r="BD242" s="138"/>
      <c r="BE242" s="138"/>
      <c r="BF242" s="138"/>
      <c r="BG242" s="138"/>
      <c r="BH242" s="138"/>
      <c r="BI242" s="138"/>
      <c r="BJ242" s="138"/>
      <c r="BK242" s="138"/>
      <c r="BL242" s="138"/>
      <c r="BM242" s="138"/>
      <c r="BN242" s="138"/>
      <c r="BO242" s="138"/>
      <c r="BP242" s="138"/>
      <c r="BQ242" s="138"/>
      <c r="BR242" s="138"/>
      <c r="BS242" s="138"/>
      <c r="BT242" s="138"/>
      <c r="BU242" s="138"/>
      <c r="BV242" s="138"/>
      <c r="BW242" s="138"/>
      <c r="BX242" s="138"/>
      <c r="BY242" s="138"/>
      <c r="BZ242" s="138"/>
    </row>
    <row r="243" spans="1:78" ht="15.75" customHeight="1">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c r="AA243" s="138"/>
      <c r="AB243" s="138"/>
      <c r="AC243" s="138"/>
      <c r="AD243" s="138"/>
      <c r="AE243" s="138"/>
      <c r="AF243" s="138"/>
      <c r="AG243" s="138"/>
      <c r="AH243" s="138"/>
      <c r="AI243" s="138"/>
      <c r="AJ243" s="138"/>
      <c r="AK243" s="138"/>
      <c r="AL243" s="138"/>
      <c r="AM243" s="138"/>
      <c r="AN243" s="138"/>
      <c r="AO243" s="138"/>
      <c r="AP243" s="138"/>
      <c r="AQ243" s="138"/>
      <c r="AR243" s="138"/>
      <c r="AS243" s="138"/>
      <c r="AT243" s="138"/>
      <c r="AU243" s="138"/>
      <c r="AV243" s="138"/>
      <c r="AW243" s="138"/>
      <c r="AX243" s="138"/>
      <c r="AY243" s="138"/>
      <c r="AZ243" s="138"/>
      <c r="BA243" s="138"/>
      <c r="BB243" s="138"/>
      <c r="BC243" s="138"/>
      <c r="BD243" s="138"/>
      <c r="BE243" s="138"/>
      <c r="BF243" s="138"/>
      <c r="BG243" s="138"/>
      <c r="BH243" s="138"/>
      <c r="BI243" s="138"/>
      <c r="BJ243" s="138"/>
      <c r="BK243" s="138"/>
      <c r="BL243" s="138"/>
      <c r="BM243" s="138"/>
      <c r="BN243" s="138"/>
      <c r="BO243" s="138"/>
      <c r="BP243" s="138"/>
      <c r="BQ243" s="138"/>
      <c r="BR243" s="138"/>
      <c r="BS243" s="138"/>
      <c r="BT243" s="138"/>
      <c r="BU243" s="138"/>
      <c r="BV243" s="138"/>
      <c r="BW243" s="138"/>
      <c r="BX243" s="138"/>
      <c r="BY243" s="138"/>
      <c r="BZ243" s="138"/>
    </row>
    <row r="244" spans="1:78" ht="15.75" customHeight="1">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c r="AA244" s="138"/>
      <c r="AB244" s="138"/>
      <c r="AC244" s="138"/>
      <c r="AD244" s="138"/>
      <c r="AE244" s="138"/>
      <c r="AF244" s="138"/>
      <c r="AG244" s="138"/>
      <c r="AH244" s="138"/>
      <c r="AI244" s="138"/>
      <c r="AJ244" s="138"/>
      <c r="AK244" s="138"/>
      <c r="AL244" s="138"/>
      <c r="AM244" s="138"/>
      <c r="AN244" s="138"/>
      <c r="AO244" s="138"/>
      <c r="AP244" s="138"/>
      <c r="AQ244" s="138"/>
      <c r="AR244" s="138"/>
      <c r="AS244" s="138"/>
      <c r="AT244" s="138"/>
      <c r="AU244" s="138"/>
      <c r="AV244" s="138"/>
      <c r="AW244" s="138"/>
      <c r="AX244" s="138"/>
      <c r="AY244" s="138"/>
      <c r="AZ244" s="138"/>
      <c r="BA244" s="138"/>
      <c r="BB244" s="138"/>
      <c r="BC244" s="138"/>
      <c r="BD244" s="138"/>
      <c r="BE244" s="138"/>
      <c r="BF244" s="138"/>
      <c r="BG244" s="138"/>
      <c r="BH244" s="138"/>
      <c r="BI244" s="138"/>
      <c r="BJ244" s="138"/>
      <c r="BK244" s="138"/>
      <c r="BL244" s="138"/>
      <c r="BM244" s="138"/>
      <c r="BN244" s="138"/>
      <c r="BO244" s="138"/>
      <c r="BP244" s="138"/>
      <c r="BQ244" s="138"/>
      <c r="BR244" s="138"/>
      <c r="BS244" s="138"/>
      <c r="BT244" s="138"/>
      <c r="BU244" s="138"/>
      <c r="BV244" s="138"/>
      <c r="BW244" s="138"/>
      <c r="BX244" s="138"/>
      <c r="BY244" s="138"/>
      <c r="BZ244" s="138"/>
    </row>
    <row r="245" spans="1:78" ht="15.75" customHeight="1">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c r="AA245" s="138"/>
      <c r="AB245" s="138"/>
      <c r="AC245" s="138"/>
      <c r="AD245" s="138"/>
      <c r="AE245" s="138"/>
      <c r="AF245" s="138"/>
      <c r="AG245" s="138"/>
      <c r="AH245" s="138"/>
      <c r="AI245" s="138"/>
      <c r="AJ245" s="138"/>
      <c r="AK245" s="138"/>
      <c r="AL245" s="138"/>
      <c r="AM245" s="138"/>
      <c r="AN245" s="138"/>
      <c r="AO245" s="138"/>
      <c r="AP245" s="138"/>
      <c r="AQ245" s="138"/>
      <c r="AR245" s="138"/>
      <c r="AS245" s="138"/>
      <c r="AT245" s="138"/>
      <c r="AU245" s="138"/>
      <c r="AV245" s="138"/>
      <c r="AW245" s="138"/>
      <c r="AX245" s="138"/>
      <c r="AY245" s="138"/>
      <c r="AZ245" s="138"/>
      <c r="BA245" s="138"/>
      <c r="BB245" s="138"/>
      <c r="BC245" s="138"/>
      <c r="BD245" s="138"/>
      <c r="BE245" s="138"/>
      <c r="BF245" s="138"/>
      <c r="BG245" s="138"/>
      <c r="BH245" s="138"/>
      <c r="BI245" s="138"/>
      <c r="BJ245" s="138"/>
      <c r="BK245" s="138"/>
      <c r="BL245" s="138"/>
      <c r="BM245" s="138"/>
      <c r="BN245" s="138"/>
      <c r="BO245" s="138"/>
      <c r="BP245" s="138"/>
      <c r="BQ245" s="138"/>
      <c r="BR245" s="138"/>
      <c r="BS245" s="138"/>
      <c r="BT245" s="138"/>
      <c r="BU245" s="138"/>
      <c r="BV245" s="138"/>
      <c r="BW245" s="138"/>
      <c r="BX245" s="138"/>
      <c r="BY245" s="138"/>
      <c r="BZ245" s="138"/>
    </row>
    <row r="246" spans="1:78" ht="15.75" customHeight="1">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c r="AA246" s="138"/>
      <c r="AB246" s="138"/>
      <c r="AC246" s="138"/>
      <c r="AD246" s="138"/>
      <c r="AE246" s="138"/>
      <c r="AF246" s="138"/>
      <c r="AG246" s="138"/>
      <c r="AH246" s="138"/>
      <c r="AI246" s="138"/>
      <c r="AJ246" s="138"/>
      <c r="AK246" s="138"/>
      <c r="AL246" s="138"/>
      <c r="AM246" s="138"/>
      <c r="AN246" s="138"/>
      <c r="AO246" s="138"/>
      <c r="AP246" s="138"/>
      <c r="AQ246" s="138"/>
      <c r="AR246" s="138"/>
      <c r="AS246" s="138"/>
      <c r="AT246" s="138"/>
      <c r="AU246" s="138"/>
      <c r="AV246" s="138"/>
      <c r="AW246" s="138"/>
      <c r="AX246" s="138"/>
      <c r="AY246" s="138"/>
      <c r="AZ246" s="138"/>
      <c r="BA246" s="138"/>
      <c r="BB246" s="138"/>
      <c r="BC246" s="138"/>
      <c r="BD246" s="138"/>
      <c r="BE246" s="138"/>
      <c r="BF246" s="138"/>
      <c r="BG246" s="138"/>
      <c r="BH246" s="138"/>
      <c r="BI246" s="138"/>
      <c r="BJ246" s="138"/>
      <c r="BK246" s="138"/>
      <c r="BL246" s="138"/>
      <c r="BM246" s="138"/>
      <c r="BN246" s="138"/>
      <c r="BO246" s="138"/>
      <c r="BP246" s="138"/>
      <c r="BQ246" s="138"/>
      <c r="BR246" s="138"/>
      <c r="BS246" s="138"/>
      <c r="BT246" s="138"/>
      <c r="BU246" s="138"/>
      <c r="BV246" s="138"/>
      <c r="BW246" s="138"/>
      <c r="BX246" s="138"/>
      <c r="BY246" s="138"/>
      <c r="BZ246" s="138"/>
    </row>
    <row r="247" spans="1:78" ht="15.75" customHeight="1">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c r="AA247" s="138"/>
      <c r="AB247" s="138"/>
      <c r="AC247" s="138"/>
      <c r="AD247" s="138"/>
      <c r="AE247" s="138"/>
      <c r="AF247" s="138"/>
      <c r="AG247" s="138"/>
      <c r="AH247" s="138"/>
      <c r="AI247" s="138"/>
      <c r="AJ247" s="138"/>
      <c r="AK247" s="138"/>
      <c r="AL247" s="138"/>
      <c r="AM247" s="138"/>
      <c r="AN247" s="138"/>
      <c r="AO247" s="138"/>
      <c r="AP247" s="138"/>
      <c r="AQ247" s="138"/>
      <c r="AR247" s="138"/>
      <c r="AS247" s="138"/>
      <c r="AT247" s="138"/>
      <c r="AU247" s="138"/>
      <c r="AV247" s="138"/>
      <c r="AW247" s="138"/>
      <c r="AX247" s="138"/>
      <c r="AY247" s="138"/>
      <c r="AZ247" s="138"/>
      <c r="BA247" s="138"/>
      <c r="BB247" s="138"/>
      <c r="BC247" s="138"/>
      <c r="BD247" s="138"/>
      <c r="BE247" s="138"/>
      <c r="BF247" s="138"/>
      <c r="BG247" s="138"/>
      <c r="BH247" s="138"/>
      <c r="BI247" s="138"/>
      <c r="BJ247" s="138"/>
      <c r="BK247" s="138"/>
      <c r="BL247" s="138"/>
      <c r="BM247" s="138"/>
      <c r="BN247" s="138"/>
      <c r="BO247" s="138"/>
      <c r="BP247" s="138"/>
      <c r="BQ247" s="138"/>
      <c r="BR247" s="138"/>
      <c r="BS247" s="138"/>
      <c r="BT247" s="138"/>
      <c r="BU247" s="138"/>
      <c r="BV247" s="138"/>
      <c r="BW247" s="138"/>
      <c r="BX247" s="138"/>
      <c r="BY247" s="138"/>
      <c r="BZ247" s="138"/>
    </row>
    <row r="248" spans="1:78" ht="15.75" customHeight="1">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c r="AA248" s="138"/>
      <c r="AB248" s="138"/>
      <c r="AC248" s="138"/>
      <c r="AD248" s="138"/>
      <c r="AE248" s="138"/>
      <c r="AF248" s="138"/>
      <c r="AG248" s="138"/>
      <c r="AH248" s="138"/>
      <c r="AI248" s="138"/>
      <c r="AJ248" s="138"/>
      <c r="AK248" s="138"/>
      <c r="AL248" s="138"/>
      <c r="AM248" s="138"/>
      <c r="AN248" s="138"/>
      <c r="AO248" s="138"/>
      <c r="AP248" s="138"/>
      <c r="AQ248" s="138"/>
      <c r="AR248" s="138"/>
      <c r="AS248" s="138"/>
      <c r="AT248" s="138"/>
      <c r="AU248" s="138"/>
      <c r="AV248" s="138"/>
      <c r="AW248" s="138"/>
      <c r="AX248" s="138"/>
      <c r="AY248" s="138"/>
      <c r="AZ248" s="138"/>
      <c r="BA248" s="138"/>
      <c r="BB248" s="138"/>
      <c r="BC248" s="138"/>
      <c r="BD248" s="138"/>
      <c r="BE248" s="138"/>
      <c r="BF248" s="138"/>
      <c r="BG248" s="138"/>
      <c r="BH248" s="138"/>
      <c r="BI248" s="138"/>
      <c r="BJ248" s="138"/>
      <c r="BK248" s="138"/>
      <c r="BL248" s="138"/>
      <c r="BM248" s="138"/>
      <c r="BN248" s="138"/>
      <c r="BO248" s="138"/>
      <c r="BP248" s="138"/>
      <c r="BQ248" s="138"/>
      <c r="BR248" s="138"/>
      <c r="BS248" s="138"/>
      <c r="BT248" s="138"/>
      <c r="BU248" s="138"/>
      <c r="BV248" s="138"/>
      <c r="BW248" s="138"/>
      <c r="BX248" s="138"/>
      <c r="BY248" s="138"/>
      <c r="BZ248" s="138"/>
    </row>
    <row r="249" spans="1:78" ht="15.75" customHeight="1">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c r="AA249" s="138"/>
      <c r="AB249" s="138"/>
      <c r="AC249" s="138"/>
      <c r="AD249" s="138"/>
      <c r="AE249" s="138"/>
      <c r="AF249" s="138"/>
      <c r="AG249" s="138"/>
      <c r="AH249" s="138"/>
      <c r="AI249" s="138"/>
      <c r="AJ249" s="138"/>
      <c r="AK249" s="138"/>
      <c r="AL249" s="138"/>
      <c r="AM249" s="138"/>
      <c r="AN249" s="138"/>
      <c r="AO249" s="138"/>
      <c r="AP249" s="138"/>
      <c r="AQ249" s="138"/>
      <c r="AR249" s="138"/>
      <c r="AS249" s="138"/>
      <c r="AT249" s="138"/>
      <c r="AU249" s="138"/>
      <c r="AV249" s="138"/>
      <c r="AW249" s="138"/>
      <c r="AX249" s="138"/>
      <c r="AY249" s="138"/>
      <c r="AZ249" s="138"/>
      <c r="BA249" s="138"/>
      <c r="BB249" s="138"/>
      <c r="BC249" s="138"/>
      <c r="BD249" s="138"/>
      <c r="BE249" s="138"/>
      <c r="BF249" s="138"/>
      <c r="BG249" s="138"/>
      <c r="BH249" s="138"/>
      <c r="BI249" s="138"/>
      <c r="BJ249" s="138"/>
      <c r="BK249" s="138"/>
      <c r="BL249" s="138"/>
      <c r="BM249" s="138"/>
      <c r="BN249" s="138"/>
      <c r="BO249" s="138"/>
      <c r="BP249" s="138"/>
      <c r="BQ249" s="138"/>
      <c r="BR249" s="138"/>
      <c r="BS249" s="138"/>
      <c r="BT249" s="138"/>
      <c r="BU249" s="138"/>
      <c r="BV249" s="138"/>
      <c r="BW249" s="138"/>
      <c r="BX249" s="138"/>
      <c r="BY249" s="138"/>
      <c r="BZ249" s="138"/>
    </row>
    <row r="250" spans="1:78" ht="15.75" customHeight="1">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c r="AA250" s="138"/>
      <c r="AB250" s="138"/>
      <c r="AC250" s="138"/>
      <c r="AD250" s="138"/>
      <c r="AE250" s="138"/>
      <c r="AF250" s="138"/>
      <c r="AG250" s="138"/>
      <c r="AH250" s="138"/>
      <c r="AI250" s="138"/>
      <c r="AJ250" s="138"/>
      <c r="AK250" s="138"/>
      <c r="AL250" s="138"/>
      <c r="AM250" s="138"/>
      <c r="AN250" s="138"/>
      <c r="AO250" s="138"/>
      <c r="AP250" s="138"/>
      <c r="AQ250" s="138"/>
      <c r="AR250" s="138"/>
      <c r="AS250" s="138"/>
      <c r="AT250" s="138"/>
      <c r="AU250" s="138"/>
      <c r="AV250" s="138"/>
      <c r="AW250" s="138"/>
      <c r="AX250" s="138"/>
      <c r="AY250" s="138"/>
      <c r="AZ250" s="138"/>
      <c r="BA250" s="138"/>
      <c r="BB250" s="138"/>
      <c r="BC250" s="138"/>
      <c r="BD250" s="138"/>
      <c r="BE250" s="138"/>
      <c r="BF250" s="138"/>
      <c r="BG250" s="138"/>
      <c r="BH250" s="138"/>
      <c r="BI250" s="138"/>
      <c r="BJ250" s="138"/>
      <c r="BK250" s="138"/>
      <c r="BL250" s="138"/>
      <c r="BM250" s="138"/>
      <c r="BN250" s="138"/>
      <c r="BO250" s="138"/>
      <c r="BP250" s="138"/>
      <c r="BQ250" s="138"/>
      <c r="BR250" s="138"/>
      <c r="BS250" s="138"/>
      <c r="BT250" s="138"/>
      <c r="BU250" s="138"/>
      <c r="BV250" s="138"/>
      <c r="BW250" s="138"/>
      <c r="BX250" s="138"/>
      <c r="BY250" s="138"/>
      <c r="BZ250" s="138"/>
    </row>
    <row r="251" spans="1:78" ht="15.75" customHeight="1">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c r="AA251" s="138"/>
      <c r="AB251" s="138"/>
      <c r="AC251" s="138"/>
      <c r="AD251" s="138"/>
      <c r="AE251" s="138"/>
      <c r="AF251" s="138"/>
      <c r="AG251" s="138"/>
      <c r="AH251" s="138"/>
      <c r="AI251" s="138"/>
      <c r="AJ251" s="138"/>
      <c r="AK251" s="138"/>
      <c r="AL251" s="138"/>
      <c r="AM251" s="138"/>
      <c r="AN251" s="138"/>
      <c r="AO251" s="138"/>
      <c r="AP251" s="138"/>
      <c r="AQ251" s="138"/>
      <c r="AR251" s="138"/>
      <c r="AS251" s="138"/>
      <c r="AT251" s="138"/>
      <c r="AU251" s="138"/>
      <c r="AV251" s="138"/>
      <c r="AW251" s="138"/>
      <c r="AX251" s="138"/>
      <c r="AY251" s="138"/>
      <c r="AZ251" s="138"/>
      <c r="BA251" s="138"/>
      <c r="BB251" s="138"/>
      <c r="BC251" s="138"/>
      <c r="BD251" s="138"/>
      <c r="BE251" s="138"/>
      <c r="BF251" s="138"/>
      <c r="BG251" s="138"/>
      <c r="BH251" s="138"/>
      <c r="BI251" s="138"/>
      <c r="BJ251" s="138"/>
      <c r="BK251" s="138"/>
      <c r="BL251" s="138"/>
      <c r="BM251" s="138"/>
      <c r="BN251" s="138"/>
      <c r="BO251" s="138"/>
      <c r="BP251" s="138"/>
      <c r="BQ251" s="138"/>
      <c r="BR251" s="138"/>
      <c r="BS251" s="138"/>
      <c r="BT251" s="138"/>
      <c r="BU251" s="138"/>
      <c r="BV251" s="138"/>
      <c r="BW251" s="138"/>
      <c r="BX251" s="138"/>
      <c r="BY251" s="138"/>
      <c r="BZ251" s="138"/>
    </row>
    <row r="252" spans="1:78" ht="15.75" customHeight="1">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c r="AA252" s="138"/>
      <c r="AB252" s="138"/>
      <c r="AC252" s="138"/>
      <c r="AD252" s="138"/>
      <c r="AE252" s="138"/>
      <c r="AF252" s="138"/>
      <c r="AG252" s="138"/>
      <c r="AH252" s="138"/>
      <c r="AI252" s="138"/>
      <c r="AJ252" s="138"/>
      <c r="AK252" s="138"/>
      <c r="AL252" s="138"/>
      <c r="AM252" s="138"/>
      <c r="AN252" s="138"/>
      <c r="AO252" s="138"/>
      <c r="AP252" s="138"/>
      <c r="AQ252" s="138"/>
      <c r="AR252" s="138"/>
      <c r="AS252" s="138"/>
      <c r="AT252" s="138"/>
      <c r="AU252" s="138"/>
      <c r="AV252" s="138"/>
      <c r="AW252" s="138"/>
      <c r="AX252" s="138"/>
      <c r="AY252" s="138"/>
      <c r="AZ252" s="138"/>
      <c r="BA252" s="138"/>
      <c r="BB252" s="138"/>
      <c r="BC252" s="138"/>
      <c r="BD252" s="138"/>
      <c r="BE252" s="138"/>
      <c r="BF252" s="138"/>
      <c r="BG252" s="138"/>
      <c r="BH252" s="138"/>
      <c r="BI252" s="138"/>
      <c r="BJ252" s="138"/>
      <c r="BK252" s="138"/>
      <c r="BL252" s="138"/>
      <c r="BM252" s="138"/>
      <c r="BN252" s="138"/>
      <c r="BO252" s="138"/>
      <c r="BP252" s="138"/>
      <c r="BQ252" s="138"/>
      <c r="BR252" s="138"/>
      <c r="BS252" s="138"/>
      <c r="BT252" s="138"/>
      <c r="BU252" s="138"/>
      <c r="BV252" s="138"/>
      <c r="BW252" s="138"/>
      <c r="BX252" s="138"/>
      <c r="BY252" s="138"/>
      <c r="BZ252" s="138"/>
    </row>
    <row r="253" spans="1:78" ht="15.75" customHeight="1">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c r="AA253" s="138"/>
      <c r="AB253" s="138"/>
      <c r="AC253" s="138"/>
      <c r="AD253" s="138"/>
      <c r="AE253" s="138"/>
      <c r="AF253" s="138"/>
      <c r="AG253" s="138"/>
      <c r="AH253" s="138"/>
      <c r="AI253" s="138"/>
      <c r="AJ253" s="138"/>
      <c r="AK253" s="138"/>
      <c r="AL253" s="138"/>
      <c r="AM253" s="138"/>
      <c r="AN253" s="138"/>
      <c r="AO253" s="138"/>
      <c r="AP253" s="138"/>
      <c r="AQ253" s="138"/>
      <c r="AR253" s="138"/>
      <c r="AS253" s="138"/>
      <c r="AT253" s="138"/>
      <c r="AU253" s="138"/>
      <c r="AV253" s="138"/>
      <c r="AW253" s="138"/>
      <c r="AX253" s="138"/>
      <c r="AY253" s="138"/>
      <c r="AZ253" s="138"/>
      <c r="BA253" s="138"/>
      <c r="BB253" s="138"/>
      <c r="BC253" s="138"/>
      <c r="BD253" s="138"/>
      <c r="BE253" s="138"/>
      <c r="BF253" s="138"/>
      <c r="BG253" s="138"/>
      <c r="BH253" s="138"/>
      <c r="BI253" s="138"/>
      <c r="BJ253" s="138"/>
      <c r="BK253" s="138"/>
      <c r="BL253" s="138"/>
      <c r="BM253" s="138"/>
      <c r="BN253" s="138"/>
      <c r="BO253" s="138"/>
      <c r="BP253" s="138"/>
      <c r="BQ253" s="138"/>
      <c r="BR253" s="138"/>
      <c r="BS253" s="138"/>
      <c r="BT253" s="138"/>
      <c r="BU253" s="138"/>
      <c r="BV253" s="138"/>
      <c r="BW253" s="138"/>
      <c r="BX253" s="138"/>
      <c r="BY253" s="138"/>
      <c r="BZ253" s="138"/>
    </row>
    <row r="254" spans="1:78" ht="15.75" customHeight="1">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c r="AA254" s="138"/>
      <c r="AB254" s="138"/>
      <c r="AC254" s="138"/>
      <c r="AD254" s="138"/>
      <c r="AE254" s="138"/>
      <c r="AF254" s="138"/>
      <c r="AG254" s="138"/>
      <c r="AH254" s="138"/>
      <c r="AI254" s="138"/>
      <c r="AJ254" s="138"/>
      <c r="AK254" s="138"/>
      <c r="AL254" s="138"/>
      <c r="AM254" s="138"/>
      <c r="AN254" s="138"/>
      <c r="AO254" s="138"/>
      <c r="AP254" s="138"/>
      <c r="AQ254" s="138"/>
      <c r="AR254" s="138"/>
      <c r="AS254" s="138"/>
      <c r="AT254" s="138"/>
      <c r="AU254" s="138"/>
      <c r="AV254" s="138"/>
      <c r="AW254" s="138"/>
      <c r="AX254" s="138"/>
      <c r="AY254" s="138"/>
      <c r="AZ254" s="138"/>
      <c r="BA254" s="138"/>
      <c r="BB254" s="138"/>
      <c r="BC254" s="138"/>
      <c r="BD254" s="138"/>
      <c r="BE254" s="138"/>
      <c r="BF254" s="138"/>
      <c r="BG254" s="138"/>
      <c r="BH254" s="138"/>
      <c r="BI254" s="138"/>
      <c r="BJ254" s="138"/>
      <c r="BK254" s="138"/>
      <c r="BL254" s="138"/>
      <c r="BM254" s="138"/>
      <c r="BN254" s="138"/>
      <c r="BO254" s="138"/>
      <c r="BP254" s="138"/>
      <c r="BQ254" s="138"/>
      <c r="BR254" s="138"/>
      <c r="BS254" s="138"/>
      <c r="BT254" s="138"/>
      <c r="BU254" s="138"/>
      <c r="BV254" s="138"/>
      <c r="BW254" s="138"/>
      <c r="BX254" s="138"/>
      <c r="BY254" s="138"/>
      <c r="BZ254" s="138"/>
    </row>
    <row r="255" spans="1:78" ht="15.75" customHeight="1">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c r="AA255" s="138"/>
      <c r="AB255" s="138"/>
      <c r="AC255" s="138"/>
      <c r="AD255" s="138"/>
      <c r="AE255" s="138"/>
      <c r="AF255" s="138"/>
      <c r="AG255" s="138"/>
      <c r="AH255" s="138"/>
      <c r="AI255" s="138"/>
      <c r="AJ255" s="138"/>
      <c r="AK255" s="138"/>
      <c r="AL255" s="138"/>
      <c r="AM255" s="138"/>
      <c r="AN255" s="138"/>
      <c r="AO255" s="138"/>
      <c r="AP255" s="138"/>
      <c r="AQ255" s="138"/>
      <c r="AR255" s="138"/>
      <c r="AS255" s="138"/>
      <c r="AT255" s="138"/>
      <c r="AU255" s="138"/>
      <c r="AV255" s="138"/>
      <c r="AW255" s="138"/>
      <c r="AX255" s="138"/>
      <c r="AY255" s="138"/>
      <c r="AZ255" s="138"/>
      <c r="BA255" s="138"/>
      <c r="BB255" s="138"/>
      <c r="BC255" s="138"/>
      <c r="BD255" s="138"/>
      <c r="BE255" s="138"/>
      <c r="BF255" s="138"/>
      <c r="BG255" s="138"/>
      <c r="BH255" s="138"/>
      <c r="BI255" s="138"/>
      <c r="BJ255" s="138"/>
      <c r="BK255" s="138"/>
      <c r="BL255" s="138"/>
      <c r="BM255" s="138"/>
      <c r="BN255" s="138"/>
      <c r="BO255" s="138"/>
      <c r="BP255" s="138"/>
      <c r="BQ255" s="138"/>
      <c r="BR255" s="138"/>
      <c r="BS255" s="138"/>
      <c r="BT255" s="138"/>
      <c r="BU255" s="138"/>
      <c r="BV255" s="138"/>
      <c r="BW255" s="138"/>
      <c r="BX255" s="138"/>
      <c r="BY255" s="138"/>
      <c r="BZ255" s="138"/>
    </row>
    <row r="256" spans="1:78" ht="15.75" customHeight="1">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c r="AA256" s="138"/>
      <c r="AB256" s="138"/>
      <c r="AC256" s="138"/>
      <c r="AD256" s="138"/>
      <c r="AE256" s="138"/>
      <c r="AF256" s="138"/>
      <c r="AG256" s="138"/>
      <c r="AH256" s="138"/>
      <c r="AI256" s="138"/>
      <c r="AJ256" s="138"/>
      <c r="AK256" s="138"/>
      <c r="AL256" s="138"/>
      <c r="AM256" s="138"/>
      <c r="AN256" s="138"/>
      <c r="AO256" s="138"/>
      <c r="AP256" s="138"/>
      <c r="AQ256" s="138"/>
      <c r="AR256" s="138"/>
      <c r="AS256" s="138"/>
      <c r="AT256" s="138"/>
      <c r="AU256" s="138"/>
      <c r="AV256" s="138"/>
      <c r="AW256" s="138"/>
      <c r="AX256" s="138"/>
      <c r="AY256" s="138"/>
      <c r="AZ256" s="138"/>
      <c r="BA256" s="138"/>
      <c r="BB256" s="138"/>
      <c r="BC256" s="138"/>
      <c r="BD256" s="138"/>
      <c r="BE256" s="138"/>
      <c r="BF256" s="138"/>
      <c r="BG256" s="138"/>
      <c r="BH256" s="138"/>
      <c r="BI256" s="138"/>
      <c r="BJ256" s="138"/>
      <c r="BK256" s="138"/>
      <c r="BL256" s="138"/>
      <c r="BM256" s="138"/>
      <c r="BN256" s="138"/>
      <c r="BO256" s="138"/>
      <c r="BP256" s="138"/>
      <c r="BQ256" s="138"/>
      <c r="BR256" s="138"/>
      <c r="BS256" s="138"/>
      <c r="BT256" s="138"/>
      <c r="BU256" s="138"/>
      <c r="BV256" s="138"/>
      <c r="BW256" s="138"/>
      <c r="BX256" s="138"/>
      <c r="BY256" s="138"/>
      <c r="BZ256" s="138"/>
    </row>
    <row r="257" spans="1:78" ht="15.75" customHeight="1">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c r="AA257" s="138"/>
      <c r="AB257" s="138"/>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c r="AW257" s="138"/>
      <c r="AX257" s="138"/>
      <c r="AY257" s="138"/>
      <c r="AZ257" s="138"/>
      <c r="BA257" s="138"/>
      <c r="BB257" s="138"/>
      <c r="BC257" s="138"/>
      <c r="BD257" s="138"/>
      <c r="BE257" s="138"/>
      <c r="BF257" s="138"/>
      <c r="BG257" s="138"/>
      <c r="BH257" s="138"/>
      <c r="BI257" s="138"/>
      <c r="BJ257" s="138"/>
      <c r="BK257" s="138"/>
      <c r="BL257" s="138"/>
      <c r="BM257" s="138"/>
      <c r="BN257" s="138"/>
      <c r="BO257" s="138"/>
      <c r="BP257" s="138"/>
      <c r="BQ257" s="138"/>
      <c r="BR257" s="138"/>
      <c r="BS257" s="138"/>
      <c r="BT257" s="138"/>
      <c r="BU257" s="138"/>
      <c r="BV257" s="138"/>
      <c r="BW257" s="138"/>
      <c r="BX257" s="138"/>
      <c r="BY257" s="138"/>
      <c r="BZ257" s="138"/>
    </row>
    <row r="258" spans="1:78" ht="15.75" customHeight="1">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c r="AA258" s="138"/>
      <c r="AB258" s="138"/>
      <c r="AC258" s="138"/>
      <c r="AD258" s="138"/>
      <c r="AE258" s="138"/>
      <c r="AF258" s="138"/>
      <c r="AG258" s="138"/>
      <c r="AH258" s="138"/>
      <c r="AI258" s="138"/>
      <c r="AJ258" s="138"/>
      <c r="AK258" s="138"/>
      <c r="AL258" s="138"/>
      <c r="AM258" s="138"/>
      <c r="AN258" s="138"/>
      <c r="AO258" s="138"/>
      <c r="AP258" s="138"/>
      <c r="AQ258" s="138"/>
      <c r="AR258" s="138"/>
      <c r="AS258" s="138"/>
      <c r="AT258" s="138"/>
      <c r="AU258" s="138"/>
      <c r="AV258" s="138"/>
      <c r="AW258" s="138"/>
      <c r="AX258" s="138"/>
      <c r="AY258" s="138"/>
      <c r="AZ258" s="138"/>
      <c r="BA258" s="138"/>
      <c r="BB258" s="138"/>
      <c r="BC258" s="138"/>
      <c r="BD258" s="138"/>
      <c r="BE258" s="138"/>
      <c r="BF258" s="138"/>
      <c r="BG258" s="138"/>
      <c r="BH258" s="138"/>
      <c r="BI258" s="138"/>
      <c r="BJ258" s="138"/>
      <c r="BK258" s="138"/>
      <c r="BL258" s="138"/>
      <c r="BM258" s="138"/>
      <c r="BN258" s="138"/>
      <c r="BO258" s="138"/>
      <c r="BP258" s="138"/>
      <c r="BQ258" s="138"/>
      <c r="BR258" s="138"/>
      <c r="BS258" s="138"/>
      <c r="BT258" s="138"/>
      <c r="BU258" s="138"/>
      <c r="BV258" s="138"/>
      <c r="BW258" s="138"/>
      <c r="BX258" s="138"/>
      <c r="BY258" s="138"/>
      <c r="BZ258" s="138"/>
    </row>
    <row r="259" spans="1:78" ht="15.75" customHeight="1">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c r="AA259" s="138"/>
      <c r="AB259" s="138"/>
      <c r="AC259" s="138"/>
      <c r="AD259" s="138"/>
      <c r="AE259" s="138"/>
      <c r="AF259" s="138"/>
      <c r="AG259" s="138"/>
      <c r="AH259" s="138"/>
      <c r="AI259" s="138"/>
      <c r="AJ259" s="138"/>
      <c r="AK259" s="138"/>
      <c r="AL259" s="138"/>
      <c r="AM259" s="138"/>
      <c r="AN259" s="138"/>
      <c r="AO259" s="138"/>
      <c r="AP259" s="138"/>
      <c r="AQ259" s="138"/>
      <c r="AR259" s="138"/>
      <c r="AS259" s="138"/>
      <c r="AT259" s="138"/>
      <c r="AU259" s="138"/>
      <c r="AV259" s="138"/>
      <c r="AW259" s="138"/>
      <c r="AX259" s="138"/>
      <c r="AY259" s="138"/>
      <c r="AZ259" s="138"/>
      <c r="BA259" s="138"/>
      <c r="BB259" s="138"/>
      <c r="BC259" s="138"/>
      <c r="BD259" s="138"/>
      <c r="BE259" s="138"/>
      <c r="BF259" s="138"/>
      <c r="BG259" s="138"/>
      <c r="BH259" s="138"/>
      <c r="BI259" s="138"/>
      <c r="BJ259" s="138"/>
      <c r="BK259" s="138"/>
      <c r="BL259" s="138"/>
      <c r="BM259" s="138"/>
      <c r="BN259" s="138"/>
      <c r="BO259" s="138"/>
      <c r="BP259" s="138"/>
      <c r="BQ259" s="138"/>
      <c r="BR259" s="138"/>
      <c r="BS259" s="138"/>
      <c r="BT259" s="138"/>
      <c r="BU259" s="138"/>
      <c r="BV259" s="138"/>
      <c r="BW259" s="138"/>
      <c r="BX259" s="138"/>
      <c r="BY259" s="138"/>
      <c r="BZ259" s="138"/>
    </row>
    <row r="260" spans="1:78" ht="15.75" customHeight="1">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c r="AA260" s="138"/>
      <c r="AB260" s="138"/>
      <c r="AC260" s="138"/>
      <c r="AD260" s="138"/>
      <c r="AE260" s="138"/>
      <c r="AF260" s="138"/>
      <c r="AG260" s="138"/>
      <c r="AH260" s="138"/>
      <c r="AI260" s="138"/>
      <c r="AJ260" s="138"/>
      <c r="AK260" s="138"/>
      <c r="AL260" s="138"/>
      <c r="AM260" s="138"/>
      <c r="AN260" s="138"/>
      <c r="AO260" s="138"/>
      <c r="AP260" s="138"/>
      <c r="AQ260" s="138"/>
      <c r="AR260" s="138"/>
      <c r="AS260" s="138"/>
      <c r="AT260" s="138"/>
      <c r="AU260" s="138"/>
      <c r="AV260" s="138"/>
      <c r="AW260" s="138"/>
      <c r="AX260" s="138"/>
      <c r="AY260" s="138"/>
      <c r="AZ260" s="138"/>
      <c r="BA260" s="138"/>
      <c r="BB260" s="138"/>
      <c r="BC260" s="138"/>
      <c r="BD260" s="138"/>
      <c r="BE260" s="138"/>
      <c r="BF260" s="138"/>
      <c r="BG260" s="138"/>
      <c r="BH260" s="138"/>
      <c r="BI260" s="138"/>
      <c r="BJ260" s="138"/>
      <c r="BK260" s="138"/>
      <c r="BL260" s="138"/>
      <c r="BM260" s="138"/>
      <c r="BN260" s="138"/>
      <c r="BO260" s="138"/>
      <c r="BP260" s="138"/>
      <c r="BQ260" s="138"/>
      <c r="BR260" s="138"/>
      <c r="BS260" s="138"/>
      <c r="BT260" s="138"/>
      <c r="BU260" s="138"/>
      <c r="BV260" s="138"/>
      <c r="BW260" s="138"/>
      <c r="BX260" s="138"/>
      <c r="BY260" s="138"/>
      <c r="BZ260" s="138"/>
    </row>
    <row r="261" spans="1:78" ht="15.75" customHeight="1">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c r="AA261" s="138"/>
      <c r="AB261" s="138"/>
      <c r="AC261" s="138"/>
      <c r="AD261" s="138"/>
      <c r="AE261" s="138"/>
      <c r="AF261" s="138"/>
      <c r="AG261" s="138"/>
      <c r="AH261" s="138"/>
      <c r="AI261" s="138"/>
      <c r="AJ261" s="138"/>
      <c r="AK261" s="138"/>
      <c r="AL261" s="138"/>
      <c r="AM261" s="138"/>
      <c r="AN261" s="138"/>
      <c r="AO261" s="138"/>
      <c r="AP261" s="138"/>
      <c r="AQ261" s="138"/>
      <c r="AR261" s="138"/>
      <c r="AS261" s="138"/>
      <c r="AT261" s="138"/>
      <c r="AU261" s="138"/>
      <c r="AV261" s="138"/>
      <c r="AW261" s="138"/>
      <c r="AX261" s="138"/>
      <c r="AY261" s="138"/>
      <c r="AZ261" s="138"/>
      <c r="BA261" s="138"/>
      <c r="BB261" s="138"/>
      <c r="BC261" s="138"/>
      <c r="BD261" s="138"/>
      <c r="BE261" s="138"/>
      <c r="BF261" s="138"/>
      <c r="BG261" s="138"/>
      <c r="BH261" s="138"/>
      <c r="BI261" s="138"/>
      <c r="BJ261" s="138"/>
      <c r="BK261" s="138"/>
      <c r="BL261" s="138"/>
      <c r="BM261" s="138"/>
      <c r="BN261" s="138"/>
      <c r="BO261" s="138"/>
      <c r="BP261" s="138"/>
      <c r="BQ261" s="138"/>
      <c r="BR261" s="138"/>
      <c r="BS261" s="138"/>
      <c r="BT261" s="138"/>
      <c r="BU261" s="138"/>
      <c r="BV261" s="138"/>
      <c r="BW261" s="138"/>
      <c r="BX261" s="138"/>
      <c r="BY261" s="138"/>
      <c r="BZ261" s="138"/>
    </row>
    <row r="262" spans="1:78" ht="15.75" customHeight="1">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c r="AA262" s="138"/>
      <c r="AB262" s="138"/>
      <c r="AC262" s="138"/>
      <c r="AD262" s="138"/>
      <c r="AE262" s="138"/>
      <c r="AF262" s="138"/>
      <c r="AG262" s="138"/>
      <c r="AH262" s="138"/>
      <c r="AI262" s="138"/>
      <c r="AJ262" s="138"/>
      <c r="AK262" s="138"/>
      <c r="AL262" s="138"/>
      <c r="AM262" s="138"/>
      <c r="AN262" s="138"/>
      <c r="AO262" s="138"/>
      <c r="AP262" s="138"/>
      <c r="AQ262" s="138"/>
      <c r="AR262" s="138"/>
      <c r="AS262" s="138"/>
      <c r="AT262" s="138"/>
      <c r="AU262" s="138"/>
      <c r="AV262" s="138"/>
      <c r="AW262" s="138"/>
      <c r="AX262" s="138"/>
      <c r="AY262" s="138"/>
      <c r="AZ262" s="138"/>
      <c r="BA262" s="138"/>
      <c r="BB262" s="138"/>
      <c r="BC262" s="138"/>
      <c r="BD262" s="138"/>
      <c r="BE262" s="138"/>
      <c r="BF262" s="138"/>
      <c r="BG262" s="138"/>
      <c r="BH262" s="138"/>
      <c r="BI262" s="138"/>
      <c r="BJ262" s="138"/>
      <c r="BK262" s="138"/>
      <c r="BL262" s="138"/>
      <c r="BM262" s="138"/>
      <c r="BN262" s="138"/>
      <c r="BO262" s="138"/>
      <c r="BP262" s="138"/>
      <c r="BQ262" s="138"/>
      <c r="BR262" s="138"/>
      <c r="BS262" s="138"/>
      <c r="BT262" s="138"/>
      <c r="BU262" s="138"/>
      <c r="BV262" s="138"/>
      <c r="BW262" s="138"/>
      <c r="BX262" s="138"/>
      <c r="BY262" s="138"/>
      <c r="BZ262" s="138"/>
    </row>
    <row r="263" spans="1:78" ht="15.75" customHeight="1">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c r="AA263" s="138"/>
      <c r="AB263" s="138"/>
      <c r="AC263" s="138"/>
      <c r="AD263" s="138"/>
      <c r="AE263" s="138"/>
      <c r="AF263" s="138"/>
      <c r="AG263" s="138"/>
      <c r="AH263" s="138"/>
      <c r="AI263" s="138"/>
      <c r="AJ263" s="138"/>
      <c r="AK263" s="138"/>
      <c r="AL263" s="138"/>
      <c r="AM263" s="138"/>
      <c r="AN263" s="138"/>
      <c r="AO263" s="138"/>
      <c r="AP263" s="138"/>
      <c r="AQ263" s="138"/>
      <c r="AR263" s="138"/>
      <c r="AS263" s="138"/>
      <c r="AT263" s="138"/>
      <c r="AU263" s="138"/>
      <c r="AV263" s="138"/>
      <c r="AW263" s="138"/>
      <c r="AX263" s="138"/>
      <c r="AY263" s="138"/>
      <c r="AZ263" s="138"/>
      <c r="BA263" s="138"/>
      <c r="BB263" s="138"/>
      <c r="BC263" s="138"/>
      <c r="BD263" s="138"/>
      <c r="BE263" s="138"/>
      <c r="BF263" s="138"/>
      <c r="BG263" s="138"/>
      <c r="BH263" s="138"/>
      <c r="BI263" s="138"/>
      <c r="BJ263" s="138"/>
      <c r="BK263" s="138"/>
      <c r="BL263" s="138"/>
      <c r="BM263" s="138"/>
      <c r="BN263" s="138"/>
      <c r="BO263" s="138"/>
      <c r="BP263" s="138"/>
      <c r="BQ263" s="138"/>
      <c r="BR263" s="138"/>
      <c r="BS263" s="138"/>
      <c r="BT263" s="138"/>
      <c r="BU263" s="138"/>
      <c r="BV263" s="138"/>
      <c r="BW263" s="138"/>
      <c r="BX263" s="138"/>
      <c r="BY263" s="138"/>
      <c r="BZ263" s="138"/>
    </row>
    <row r="264" spans="1:78" ht="15.75" customHeight="1">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c r="AA264" s="138"/>
      <c r="AB264" s="138"/>
      <c r="AC264" s="138"/>
      <c r="AD264" s="138"/>
      <c r="AE264" s="138"/>
      <c r="AF264" s="138"/>
      <c r="AG264" s="138"/>
      <c r="AH264" s="138"/>
      <c r="AI264" s="138"/>
      <c r="AJ264" s="138"/>
      <c r="AK264" s="138"/>
      <c r="AL264" s="138"/>
      <c r="AM264" s="138"/>
      <c r="AN264" s="138"/>
      <c r="AO264" s="138"/>
      <c r="AP264" s="138"/>
      <c r="AQ264" s="138"/>
      <c r="AR264" s="138"/>
      <c r="AS264" s="138"/>
      <c r="AT264" s="138"/>
      <c r="AU264" s="138"/>
      <c r="AV264" s="138"/>
      <c r="AW264" s="138"/>
      <c r="AX264" s="138"/>
      <c r="AY264" s="138"/>
      <c r="AZ264" s="138"/>
      <c r="BA264" s="138"/>
      <c r="BB264" s="138"/>
      <c r="BC264" s="138"/>
      <c r="BD264" s="138"/>
      <c r="BE264" s="138"/>
      <c r="BF264" s="138"/>
      <c r="BG264" s="138"/>
      <c r="BH264" s="138"/>
      <c r="BI264" s="138"/>
      <c r="BJ264" s="138"/>
      <c r="BK264" s="138"/>
      <c r="BL264" s="138"/>
      <c r="BM264" s="138"/>
      <c r="BN264" s="138"/>
      <c r="BO264" s="138"/>
      <c r="BP264" s="138"/>
      <c r="BQ264" s="138"/>
      <c r="BR264" s="138"/>
      <c r="BS264" s="138"/>
      <c r="BT264" s="138"/>
      <c r="BU264" s="138"/>
      <c r="BV264" s="138"/>
      <c r="BW264" s="138"/>
      <c r="BX264" s="138"/>
      <c r="BY264" s="138"/>
      <c r="BZ264" s="138"/>
    </row>
    <row r="265" spans="1:78" ht="15.75" customHeight="1">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c r="AA265" s="138"/>
      <c r="AB265" s="138"/>
      <c r="AC265" s="138"/>
      <c r="AD265" s="138"/>
      <c r="AE265" s="138"/>
      <c r="AF265" s="138"/>
      <c r="AG265" s="138"/>
      <c r="AH265" s="138"/>
      <c r="AI265" s="138"/>
      <c r="AJ265" s="138"/>
      <c r="AK265" s="138"/>
      <c r="AL265" s="138"/>
      <c r="AM265" s="138"/>
      <c r="AN265" s="138"/>
      <c r="AO265" s="138"/>
      <c r="AP265" s="138"/>
      <c r="AQ265" s="138"/>
      <c r="AR265" s="138"/>
      <c r="AS265" s="138"/>
      <c r="AT265" s="138"/>
      <c r="AU265" s="138"/>
      <c r="AV265" s="138"/>
      <c r="AW265" s="138"/>
      <c r="AX265" s="138"/>
      <c r="AY265" s="138"/>
      <c r="AZ265" s="138"/>
      <c r="BA265" s="138"/>
      <c r="BB265" s="138"/>
      <c r="BC265" s="138"/>
      <c r="BD265" s="138"/>
      <c r="BE265" s="138"/>
      <c r="BF265" s="138"/>
      <c r="BG265" s="138"/>
      <c r="BH265" s="138"/>
      <c r="BI265" s="138"/>
      <c r="BJ265" s="138"/>
      <c r="BK265" s="138"/>
      <c r="BL265" s="138"/>
      <c r="BM265" s="138"/>
      <c r="BN265" s="138"/>
      <c r="BO265" s="138"/>
      <c r="BP265" s="138"/>
      <c r="BQ265" s="138"/>
      <c r="BR265" s="138"/>
      <c r="BS265" s="138"/>
      <c r="BT265" s="138"/>
      <c r="BU265" s="138"/>
      <c r="BV265" s="138"/>
      <c r="BW265" s="138"/>
      <c r="BX265" s="138"/>
      <c r="BY265" s="138"/>
      <c r="BZ265" s="138"/>
    </row>
    <row r="266" spans="1:78" ht="15.75" customHeight="1">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c r="AA266" s="138"/>
      <c r="AB266" s="138"/>
      <c r="AC266" s="138"/>
      <c r="AD266" s="138"/>
      <c r="AE266" s="138"/>
      <c r="AF266" s="138"/>
      <c r="AG266" s="138"/>
      <c r="AH266" s="138"/>
      <c r="AI266" s="138"/>
      <c r="AJ266" s="138"/>
      <c r="AK266" s="138"/>
      <c r="AL266" s="138"/>
      <c r="AM266" s="138"/>
      <c r="AN266" s="138"/>
      <c r="AO266" s="138"/>
      <c r="AP266" s="138"/>
      <c r="AQ266" s="138"/>
      <c r="AR266" s="138"/>
      <c r="AS266" s="138"/>
      <c r="AT266" s="138"/>
      <c r="AU266" s="138"/>
      <c r="AV266" s="138"/>
      <c r="AW266" s="138"/>
      <c r="AX266" s="138"/>
      <c r="AY266" s="138"/>
      <c r="AZ266" s="138"/>
      <c r="BA266" s="138"/>
      <c r="BB266" s="138"/>
      <c r="BC266" s="138"/>
      <c r="BD266" s="138"/>
      <c r="BE266" s="138"/>
      <c r="BF266" s="138"/>
      <c r="BG266" s="138"/>
      <c r="BH266" s="138"/>
      <c r="BI266" s="138"/>
      <c r="BJ266" s="138"/>
      <c r="BK266" s="138"/>
      <c r="BL266" s="138"/>
      <c r="BM266" s="138"/>
      <c r="BN266" s="138"/>
      <c r="BO266" s="138"/>
      <c r="BP266" s="138"/>
      <c r="BQ266" s="138"/>
      <c r="BR266" s="138"/>
      <c r="BS266" s="138"/>
      <c r="BT266" s="138"/>
      <c r="BU266" s="138"/>
      <c r="BV266" s="138"/>
      <c r="BW266" s="138"/>
      <c r="BX266" s="138"/>
      <c r="BY266" s="138"/>
      <c r="BZ266" s="138"/>
    </row>
    <row r="267" spans="1:78" ht="15.75" customHeight="1">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c r="AA267" s="138"/>
      <c r="AB267" s="138"/>
      <c r="AC267" s="138"/>
      <c r="AD267" s="138"/>
      <c r="AE267" s="138"/>
      <c r="AF267" s="138"/>
      <c r="AG267" s="138"/>
      <c r="AH267" s="138"/>
      <c r="AI267" s="138"/>
      <c r="AJ267" s="138"/>
      <c r="AK267" s="138"/>
      <c r="AL267" s="138"/>
      <c r="AM267" s="138"/>
      <c r="AN267" s="138"/>
      <c r="AO267" s="138"/>
      <c r="AP267" s="138"/>
      <c r="AQ267" s="138"/>
      <c r="AR267" s="138"/>
      <c r="AS267" s="138"/>
      <c r="AT267" s="138"/>
      <c r="AU267" s="138"/>
      <c r="AV267" s="138"/>
      <c r="AW267" s="138"/>
      <c r="AX267" s="138"/>
      <c r="AY267" s="138"/>
      <c r="AZ267" s="138"/>
      <c r="BA267" s="138"/>
      <c r="BB267" s="138"/>
      <c r="BC267" s="138"/>
      <c r="BD267" s="138"/>
      <c r="BE267" s="138"/>
      <c r="BF267" s="138"/>
      <c r="BG267" s="138"/>
      <c r="BH267" s="138"/>
      <c r="BI267" s="138"/>
      <c r="BJ267" s="138"/>
      <c r="BK267" s="138"/>
      <c r="BL267" s="138"/>
      <c r="BM267" s="138"/>
      <c r="BN267" s="138"/>
      <c r="BO267" s="138"/>
      <c r="BP267" s="138"/>
      <c r="BQ267" s="138"/>
      <c r="BR267" s="138"/>
      <c r="BS267" s="138"/>
      <c r="BT267" s="138"/>
      <c r="BU267" s="138"/>
      <c r="BV267" s="138"/>
      <c r="BW267" s="138"/>
      <c r="BX267" s="138"/>
      <c r="BY267" s="138"/>
      <c r="BZ267" s="138"/>
    </row>
    <row r="268" spans="1:78" ht="15.75" customHeight="1">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c r="AA268" s="138"/>
      <c r="AB268" s="138"/>
      <c r="AC268" s="138"/>
      <c r="AD268" s="138"/>
      <c r="AE268" s="138"/>
      <c r="AF268" s="138"/>
      <c r="AG268" s="138"/>
      <c r="AH268" s="138"/>
      <c r="AI268" s="138"/>
      <c r="AJ268" s="138"/>
      <c r="AK268" s="138"/>
      <c r="AL268" s="138"/>
      <c r="AM268" s="138"/>
      <c r="AN268" s="138"/>
      <c r="AO268" s="138"/>
      <c r="AP268" s="138"/>
      <c r="AQ268" s="138"/>
      <c r="AR268" s="138"/>
      <c r="AS268" s="138"/>
      <c r="AT268" s="138"/>
      <c r="AU268" s="138"/>
      <c r="AV268" s="138"/>
      <c r="AW268" s="138"/>
      <c r="AX268" s="138"/>
      <c r="AY268" s="138"/>
      <c r="AZ268" s="138"/>
      <c r="BA268" s="138"/>
      <c r="BB268" s="138"/>
      <c r="BC268" s="138"/>
      <c r="BD268" s="138"/>
      <c r="BE268" s="138"/>
      <c r="BF268" s="138"/>
      <c r="BG268" s="138"/>
      <c r="BH268" s="138"/>
      <c r="BI268" s="138"/>
      <c r="BJ268" s="138"/>
      <c r="BK268" s="138"/>
      <c r="BL268" s="138"/>
      <c r="BM268" s="138"/>
      <c r="BN268" s="138"/>
      <c r="BO268" s="138"/>
      <c r="BP268" s="138"/>
      <c r="BQ268" s="138"/>
      <c r="BR268" s="138"/>
      <c r="BS268" s="138"/>
      <c r="BT268" s="138"/>
      <c r="BU268" s="138"/>
      <c r="BV268" s="138"/>
      <c r="BW268" s="138"/>
      <c r="BX268" s="138"/>
      <c r="BY268" s="138"/>
      <c r="BZ268" s="138"/>
    </row>
    <row r="269" spans="1:78" ht="15.75" customHeight="1">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c r="AA269" s="138"/>
      <c r="AB269" s="138"/>
      <c r="AC269" s="138"/>
      <c r="AD269" s="138"/>
      <c r="AE269" s="138"/>
      <c r="AF269" s="138"/>
      <c r="AG269" s="138"/>
      <c r="AH269" s="138"/>
      <c r="AI269" s="138"/>
      <c r="AJ269" s="138"/>
      <c r="AK269" s="138"/>
      <c r="AL269" s="138"/>
      <c r="AM269" s="138"/>
      <c r="AN269" s="138"/>
      <c r="AO269" s="138"/>
      <c r="AP269" s="138"/>
      <c r="AQ269" s="138"/>
      <c r="AR269" s="138"/>
      <c r="AS269" s="138"/>
      <c r="AT269" s="138"/>
      <c r="AU269" s="138"/>
      <c r="AV269" s="138"/>
      <c r="AW269" s="138"/>
      <c r="AX269" s="138"/>
      <c r="AY269" s="138"/>
      <c r="AZ269" s="138"/>
      <c r="BA269" s="138"/>
      <c r="BB269" s="138"/>
      <c r="BC269" s="138"/>
      <c r="BD269" s="138"/>
      <c r="BE269" s="138"/>
      <c r="BF269" s="138"/>
      <c r="BG269" s="138"/>
      <c r="BH269" s="138"/>
      <c r="BI269" s="138"/>
      <c r="BJ269" s="138"/>
      <c r="BK269" s="138"/>
      <c r="BL269" s="138"/>
      <c r="BM269" s="138"/>
      <c r="BN269" s="138"/>
      <c r="BO269" s="138"/>
      <c r="BP269" s="138"/>
      <c r="BQ269" s="138"/>
      <c r="BR269" s="138"/>
      <c r="BS269" s="138"/>
      <c r="BT269" s="138"/>
      <c r="BU269" s="138"/>
      <c r="BV269" s="138"/>
      <c r="BW269" s="138"/>
      <c r="BX269" s="138"/>
      <c r="BY269" s="138"/>
      <c r="BZ269" s="138"/>
    </row>
    <row r="270" spans="1:78" ht="15.75" customHeight="1">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c r="AA270" s="138"/>
      <c r="AB270" s="138"/>
      <c r="AC270" s="138"/>
      <c r="AD270" s="138"/>
      <c r="AE270" s="138"/>
      <c r="AF270" s="138"/>
      <c r="AG270" s="138"/>
      <c r="AH270" s="138"/>
      <c r="AI270" s="138"/>
      <c r="AJ270" s="138"/>
      <c r="AK270" s="138"/>
      <c r="AL270" s="138"/>
      <c r="AM270" s="138"/>
      <c r="AN270" s="138"/>
      <c r="AO270" s="138"/>
      <c r="AP270" s="138"/>
      <c r="AQ270" s="138"/>
      <c r="AR270" s="138"/>
      <c r="AS270" s="138"/>
      <c r="AT270" s="138"/>
      <c r="AU270" s="138"/>
      <c r="AV270" s="138"/>
      <c r="AW270" s="138"/>
      <c r="AX270" s="138"/>
      <c r="AY270" s="138"/>
      <c r="AZ270" s="138"/>
      <c r="BA270" s="138"/>
      <c r="BB270" s="138"/>
      <c r="BC270" s="138"/>
      <c r="BD270" s="138"/>
      <c r="BE270" s="138"/>
      <c r="BF270" s="138"/>
      <c r="BG270" s="138"/>
      <c r="BH270" s="138"/>
      <c r="BI270" s="138"/>
      <c r="BJ270" s="138"/>
      <c r="BK270" s="138"/>
      <c r="BL270" s="138"/>
      <c r="BM270" s="138"/>
      <c r="BN270" s="138"/>
      <c r="BO270" s="138"/>
      <c r="BP270" s="138"/>
      <c r="BQ270" s="138"/>
      <c r="BR270" s="138"/>
      <c r="BS270" s="138"/>
      <c r="BT270" s="138"/>
      <c r="BU270" s="138"/>
      <c r="BV270" s="138"/>
      <c r="BW270" s="138"/>
      <c r="BX270" s="138"/>
      <c r="BY270" s="138"/>
      <c r="BZ270" s="138"/>
    </row>
    <row r="271" spans="1:78" ht="15.75" customHeight="1">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c r="AA271" s="138"/>
      <c r="AB271" s="138"/>
      <c r="AC271" s="138"/>
      <c r="AD271" s="138"/>
      <c r="AE271" s="138"/>
      <c r="AF271" s="138"/>
      <c r="AG271" s="138"/>
      <c r="AH271" s="138"/>
      <c r="AI271" s="138"/>
      <c r="AJ271" s="138"/>
      <c r="AK271" s="138"/>
      <c r="AL271" s="138"/>
      <c r="AM271" s="138"/>
      <c r="AN271" s="138"/>
      <c r="AO271" s="138"/>
      <c r="AP271" s="138"/>
      <c r="AQ271" s="138"/>
      <c r="AR271" s="138"/>
      <c r="AS271" s="138"/>
      <c r="AT271" s="138"/>
      <c r="AU271" s="138"/>
      <c r="AV271" s="138"/>
      <c r="AW271" s="138"/>
      <c r="AX271" s="138"/>
      <c r="AY271" s="138"/>
      <c r="AZ271" s="138"/>
      <c r="BA271" s="138"/>
      <c r="BB271" s="138"/>
      <c r="BC271" s="138"/>
      <c r="BD271" s="138"/>
      <c r="BE271" s="138"/>
      <c r="BF271" s="138"/>
      <c r="BG271" s="138"/>
      <c r="BH271" s="138"/>
      <c r="BI271" s="138"/>
      <c r="BJ271" s="138"/>
      <c r="BK271" s="138"/>
      <c r="BL271" s="138"/>
      <c r="BM271" s="138"/>
      <c r="BN271" s="138"/>
      <c r="BO271" s="138"/>
      <c r="BP271" s="138"/>
      <c r="BQ271" s="138"/>
      <c r="BR271" s="138"/>
      <c r="BS271" s="138"/>
      <c r="BT271" s="138"/>
      <c r="BU271" s="138"/>
      <c r="BV271" s="138"/>
      <c r="BW271" s="138"/>
      <c r="BX271" s="138"/>
      <c r="BY271" s="138"/>
      <c r="BZ271" s="138"/>
    </row>
    <row r="272" spans="1:78" ht="15.75" customHeight="1">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c r="AA272" s="138"/>
      <c r="AB272" s="138"/>
      <c r="AC272" s="138"/>
      <c r="AD272" s="138"/>
      <c r="AE272" s="138"/>
      <c r="AF272" s="138"/>
      <c r="AG272" s="138"/>
      <c r="AH272" s="138"/>
      <c r="AI272" s="138"/>
      <c r="AJ272" s="138"/>
      <c r="AK272" s="138"/>
      <c r="AL272" s="138"/>
      <c r="AM272" s="138"/>
      <c r="AN272" s="138"/>
      <c r="AO272" s="138"/>
      <c r="AP272" s="138"/>
      <c r="AQ272" s="138"/>
      <c r="AR272" s="138"/>
      <c r="AS272" s="138"/>
      <c r="AT272" s="138"/>
      <c r="AU272" s="138"/>
      <c r="AV272" s="138"/>
      <c r="AW272" s="138"/>
      <c r="AX272" s="138"/>
      <c r="AY272" s="138"/>
      <c r="AZ272" s="138"/>
      <c r="BA272" s="138"/>
      <c r="BB272" s="138"/>
      <c r="BC272" s="138"/>
      <c r="BD272" s="138"/>
      <c r="BE272" s="138"/>
      <c r="BF272" s="138"/>
      <c r="BG272" s="138"/>
      <c r="BH272" s="138"/>
      <c r="BI272" s="138"/>
      <c r="BJ272" s="138"/>
      <c r="BK272" s="138"/>
      <c r="BL272" s="138"/>
      <c r="BM272" s="138"/>
      <c r="BN272" s="138"/>
      <c r="BO272" s="138"/>
      <c r="BP272" s="138"/>
      <c r="BQ272" s="138"/>
      <c r="BR272" s="138"/>
      <c r="BS272" s="138"/>
      <c r="BT272" s="138"/>
      <c r="BU272" s="138"/>
      <c r="BV272" s="138"/>
      <c r="BW272" s="138"/>
      <c r="BX272" s="138"/>
      <c r="BY272" s="138"/>
      <c r="BZ272" s="138"/>
    </row>
    <row r="273" spans="1:78" ht="15.75" customHeight="1">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c r="AA273" s="138"/>
      <c r="AB273" s="138"/>
      <c r="AC273" s="138"/>
      <c r="AD273" s="138"/>
      <c r="AE273" s="138"/>
      <c r="AF273" s="138"/>
      <c r="AG273" s="138"/>
      <c r="AH273" s="138"/>
      <c r="AI273" s="138"/>
      <c r="AJ273" s="138"/>
      <c r="AK273" s="138"/>
      <c r="AL273" s="138"/>
      <c r="AM273" s="138"/>
      <c r="AN273" s="138"/>
      <c r="AO273" s="138"/>
      <c r="AP273" s="138"/>
      <c r="AQ273" s="138"/>
      <c r="AR273" s="138"/>
      <c r="AS273" s="138"/>
      <c r="AT273" s="138"/>
      <c r="AU273" s="138"/>
      <c r="AV273" s="138"/>
      <c r="AW273" s="138"/>
      <c r="AX273" s="138"/>
      <c r="AY273" s="138"/>
      <c r="AZ273" s="138"/>
      <c r="BA273" s="138"/>
      <c r="BB273" s="138"/>
      <c r="BC273" s="138"/>
      <c r="BD273" s="138"/>
      <c r="BE273" s="138"/>
      <c r="BF273" s="138"/>
      <c r="BG273" s="138"/>
      <c r="BH273" s="138"/>
      <c r="BI273" s="138"/>
      <c r="BJ273" s="138"/>
      <c r="BK273" s="138"/>
      <c r="BL273" s="138"/>
      <c r="BM273" s="138"/>
      <c r="BN273" s="138"/>
      <c r="BO273" s="138"/>
      <c r="BP273" s="138"/>
      <c r="BQ273" s="138"/>
      <c r="BR273" s="138"/>
      <c r="BS273" s="138"/>
      <c r="BT273" s="138"/>
      <c r="BU273" s="138"/>
      <c r="BV273" s="138"/>
      <c r="BW273" s="138"/>
      <c r="BX273" s="138"/>
      <c r="BY273" s="138"/>
      <c r="BZ273" s="138"/>
    </row>
    <row r="274" spans="1:78" ht="15.75" customHeight="1">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c r="AA274" s="138"/>
      <c r="AB274" s="138"/>
      <c r="AC274" s="138"/>
      <c r="AD274" s="138"/>
      <c r="AE274" s="138"/>
      <c r="AF274" s="138"/>
      <c r="AG274" s="138"/>
      <c r="AH274" s="138"/>
      <c r="AI274" s="138"/>
      <c r="AJ274" s="138"/>
      <c r="AK274" s="138"/>
      <c r="AL274" s="138"/>
      <c r="AM274" s="138"/>
      <c r="AN274" s="138"/>
      <c r="AO274" s="138"/>
      <c r="AP274" s="138"/>
      <c r="AQ274" s="138"/>
      <c r="AR274" s="138"/>
      <c r="AS274" s="138"/>
      <c r="AT274" s="138"/>
      <c r="AU274" s="138"/>
      <c r="AV274" s="138"/>
      <c r="AW274" s="138"/>
      <c r="AX274" s="138"/>
      <c r="AY274" s="138"/>
      <c r="AZ274" s="138"/>
      <c r="BA274" s="138"/>
      <c r="BB274" s="138"/>
      <c r="BC274" s="138"/>
      <c r="BD274" s="138"/>
      <c r="BE274" s="138"/>
      <c r="BF274" s="138"/>
      <c r="BG274" s="138"/>
      <c r="BH274" s="138"/>
      <c r="BI274" s="138"/>
      <c r="BJ274" s="138"/>
      <c r="BK274" s="138"/>
      <c r="BL274" s="138"/>
      <c r="BM274" s="138"/>
      <c r="BN274" s="138"/>
      <c r="BO274" s="138"/>
      <c r="BP274" s="138"/>
      <c r="BQ274" s="138"/>
      <c r="BR274" s="138"/>
      <c r="BS274" s="138"/>
      <c r="BT274" s="138"/>
      <c r="BU274" s="138"/>
      <c r="BV274" s="138"/>
      <c r="BW274" s="138"/>
      <c r="BX274" s="138"/>
      <c r="BY274" s="138"/>
      <c r="BZ274" s="138"/>
    </row>
    <row r="275" spans="1:78" ht="15.75" customHeight="1">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c r="AA275" s="138"/>
      <c r="AB275" s="138"/>
      <c r="AC275" s="138"/>
      <c r="AD275" s="138"/>
      <c r="AE275" s="138"/>
      <c r="AF275" s="138"/>
      <c r="AG275" s="138"/>
      <c r="AH275" s="138"/>
      <c r="AI275" s="138"/>
      <c r="AJ275" s="138"/>
      <c r="AK275" s="138"/>
      <c r="AL275" s="138"/>
      <c r="AM275" s="138"/>
      <c r="AN275" s="138"/>
      <c r="AO275" s="138"/>
      <c r="AP275" s="138"/>
      <c r="AQ275" s="138"/>
      <c r="AR275" s="138"/>
      <c r="AS275" s="138"/>
      <c r="AT275" s="138"/>
      <c r="AU275" s="138"/>
      <c r="AV275" s="138"/>
      <c r="AW275" s="138"/>
      <c r="AX275" s="138"/>
      <c r="AY275" s="138"/>
      <c r="AZ275" s="138"/>
      <c r="BA275" s="138"/>
      <c r="BB275" s="138"/>
      <c r="BC275" s="138"/>
      <c r="BD275" s="138"/>
      <c r="BE275" s="138"/>
      <c r="BF275" s="138"/>
      <c r="BG275" s="138"/>
      <c r="BH275" s="138"/>
      <c r="BI275" s="138"/>
      <c r="BJ275" s="138"/>
      <c r="BK275" s="138"/>
      <c r="BL275" s="138"/>
      <c r="BM275" s="138"/>
      <c r="BN275" s="138"/>
      <c r="BO275" s="138"/>
      <c r="BP275" s="138"/>
      <c r="BQ275" s="138"/>
      <c r="BR275" s="138"/>
      <c r="BS275" s="138"/>
      <c r="BT275" s="138"/>
      <c r="BU275" s="138"/>
      <c r="BV275" s="138"/>
      <c r="BW275" s="138"/>
      <c r="BX275" s="138"/>
      <c r="BY275" s="138"/>
      <c r="BZ275" s="138"/>
    </row>
    <row r="276" spans="1:78" ht="15.75" customHeight="1">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c r="AA276" s="138"/>
      <c r="AB276" s="138"/>
      <c r="AC276" s="138"/>
      <c r="AD276" s="138"/>
      <c r="AE276" s="138"/>
      <c r="AF276" s="138"/>
      <c r="AG276" s="138"/>
      <c r="AH276" s="138"/>
      <c r="AI276" s="138"/>
      <c r="AJ276" s="138"/>
      <c r="AK276" s="138"/>
      <c r="AL276" s="138"/>
      <c r="AM276" s="138"/>
      <c r="AN276" s="138"/>
      <c r="AO276" s="138"/>
      <c r="AP276" s="138"/>
      <c r="AQ276" s="138"/>
      <c r="AR276" s="138"/>
      <c r="AS276" s="138"/>
      <c r="AT276" s="138"/>
      <c r="AU276" s="138"/>
      <c r="AV276" s="138"/>
      <c r="AW276" s="138"/>
      <c r="AX276" s="138"/>
      <c r="AY276" s="138"/>
      <c r="AZ276" s="138"/>
      <c r="BA276" s="138"/>
      <c r="BB276" s="138"/>
      <c r="BC276" s="138"/>
      <c r="BD276" s="138"/>
      <c r="BE276" s="138"/>
      <c r="BF276" s="138"/>
      <c r="BG276" s="138"/>
      <c r="BH276" s="138"/>
      <c r="BI276" s="138"/>
      <c r="BJ276" s="138"/>
      <c r="BK276" s="138"/>
      <c r="BL276" s="138"/>
      <c r="BM276" s="138"/>
      <c r="BN276" s="138"/>
      <c r="BO276" s="138"/>
      <c r="BP276" s="138"/>
      <c r="BQ276" s="138"/>
      <c r="BR276" s="138"/>
      <c r="BS276" s="138"/>
      <c r="BT276" s="138"/>
      <c r="BU276" s="138"/>
      <c r="BV276" s="138"/>
      <c r="BW276" s="138"/>
      <c r="BX276" s="138"/>
      <c r="BY276" s="138"/>
      <c r="BZ276" s="138"/>
    </row>
    <row r="277" spans="1:78" ht="15.75" customHeight="1">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c r="AA277" s="138"/>
      <c r="AB277" s="138"/>
      <c r="AC277" s="138"/>
      <c r="AD277" s="138"/>
      <c r="AE277" s="138"/>
      <c r="AF277" s="138"/>
      <c r="AG277" s="138"/>
      <c r="AH277" s="138"/>
      <c r="AI277" s="138"/>
      <c r="AJ277" s="138"/>
      <c r="AK277" s="138"/>
      <c r="AL277" s="138"/>
      <c r="AM277" s="138"/>
      <c r="AN277" s="138"/>
      <c r="AO277" s="138"/>
      <c r="AP277" s="138"/>
      <c r="AQ277" s="138"/>
      <c r="AR277" s="138"/>
      <c r="AS277" s="138"/>
      <c r="AT277" s="138"/>
      <c r="AU277" s="138"/>
      <c r="AV277" s="138"/>
      <c r="AW277" s="138"/>
      <c r="AX277" s="138"/>
      <c r="AY277" s="138"/>
      <c r="AZ277" s="138"/>
      <c r="BA277" s="138"/>
      <c r="BB277" s="138"/>
      <c r="BC277" s="138"/>
      <c r="BD277" s="138"/>
      <c r="BE277" s="138"/>
      <c r="BF277" s="138"/>
      <c r="BG277" s="138"/>
      <c r="BH277" s="138"/>
      <c r="BI277" s="138"/>
      <c r="BJ277" s="138"/>
      <c r="BK277" s="138"/>
      <c r="BL277" s="138"/>
      <c r="BM277" s="138"/>
      <c r="BN277" s="138"/>
      <c r="BO277" s="138"/>
      <c r="BP277" s="138"/>
      <c r="BQ277" s="138"/>
      <c r="BR277" s="138"/>
      <c r="BS277" s="138"/>
      <c r="BT277" s="138"/>
      <c r="BU277" s="138"/>
      <c r="BV277" s="138"/>
      <c r="BW277" s="138"/>
      <c r="BX277" s="138"/>
      <c r="BY277" s="138"/>
      <c r="BZ277" s="138"/>
    </row>
    <row r="278" spans="1:78" ht="15.75" customHeight="1">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c r="AA278" s="138"/>
      <c r="AB278" s="138"/>
      <c r="AC278" s="138"/>
      <c r="AD278" s="138"/>
      <c r="AE278" s="138"/>
      <c r="AF278" s="138"/>
      <c r="AG278" s="138"/>
      <c r="AH278" s="138"/>
      <c r="AI278" s="138"/>
      <c r="AJ278" s="138"/>
      <c r="AK278" s="138"/>
      <c r="AL278" s="138"/>
      <c r="AM278" s="138"/>
      <c r="AN278" s="138"/>
      <c r="AO278" s="138"/>
      <c r="AP278" s="138"/>
      <c r="AQ278" s="138"/>
      <c r="AR278" s="138"/>
      <c r="AS278" s="138"/>
      <c r="AT278" s="138"/>
      <c r="AU278" s="138"/>
      <c r="AV278" s="138"/>
      <c r="AW278" s="138"/>
      <c r="AX278" s="138"/>
      <c r="AY278" s="138"/>
      <c r="AZ278" s="138"/>
      <c r="BA278" s="138"/>
      <c r="BB278" s="138"/>
      <c r="BC278" s="138"/>
      <c r="BD278" s="138"/>
      <c r="BE278" s="138"/>
      <c r="BF278" s="138"/>
      <c r="BG278" s="138"/>
      <c r="BH278" s="138"/>
      <c r="BI278" s="138"/>
      <c r="BJ278" s="138"/>
      <c r="BK278" s="138"/>
      <c r="BL278" s="138"/>
      <c r="BM278" s="138"/>
      <c r="BN278" s="138"/>
      <c r="BO278" s="138"/>
      <c r="BP278" s="138"/>
      <c r="BQ278" s="138"/>
      <c r="BR278" s="138"/>
      <c r="BS278" s="138"/>
      <c r="BT278" s="138"/>
      <c r="BU278" s="138"/>
      <c r="BV278" s="138"/>
      <c r="BW278" s="138"/>
      <c r="BX278" s="138"/>
      <c r="BY278" s="138"/>
      <c r="BZ278" s="138"/>
    </row>
    <row r="279" spans="1:78" ht="15.75" customHeight="1">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c r="AA279" s="138"/>
      <c r="AB279" s="138"/>
      <c r="AC279" s="138"/>
      <c r="AD279" s="138"/>
      <c r="AE279" s="138"/>
      <c r="AF279" s="138"/>
      <c r="AG279" s="138"/>
      <c r="AH279" s="138"/>
      <c r="AI279" s="138"/>
      <c r="AJ279" s="138"/>
      <c r="AK279" s="138"/>
      <c r="AL279" s="138"/>
      <c r="AM279" s="138"/>
      <c r="AN279" s="138"/>
      <c r="AO279" s="138"/>
      <c r="AP279" s="138"/>
      <c r="AQ279" s="138"/>
      <c r="AR279" s="138"/>
      <c r="AS279" s="138"/>
      <c r="AT279" s="138"/>
      <c r="AU279" s="138"/>
      <c r="AV279" s="138"/>
      <c r="AW279" s="138"/>
      <c r="AX279" s="138"/>
      <c r="AY279" s="138"/>
      <c r="AZ279" s="138"/>
      <c r="BA279" s="138"/>
      <c r="BB279" s="138"/>
      <c r="BC279" s="138"/>
      <c r="BD279" s="138"/>
      <c r="BE279" s="138"/>
      <c r="BF279" s="138"/>
      <c r="BG279" s="138"/>
      <c r="BH279" s="138"/>
      <c r="BI279" s="138"/>
      <c r="BJ279" s="138"/>
      <c r="BK279" s="138"/>
      <c r="BL279" s="138"/>
      <c r="BM279" s="138"/>
      <c r="BN279" s="138"/>
      <c r="BO279" s="138"/>
      <c r="BP279" s="138"/>
      <c r="BQ279" s="138"/>
      <c r="BR279" s="138"/>
      <c r="BS279" s="138"/>
      <c r="BT279" s="138"/>
      <c r="BU279" s="138"/>
      <c r="BV279" s="138"/>
      <c r="BW279" s="138"/>
      <c r="BX279" s="138"/>
      <c r="BY279" s="138"/>
      <c r="BZ279" s="138"/>
    </row>
    <row r="280" spans="1:78" ht="15.75" customHeight="1">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c r="AA280" s="138"/>
      <c r="AB280" s="138"/>
      <c r="AC280" s="138"/>
      <c r="AD280" s="138"/>
      <c r="AE280" s="138"/>
      <c r="AF280" s="138"/>
      <c r="AG280" s="138"/>
      <c r="AH280" s="138"/>
      <c r="AI280" s="138"/>
      <c r="AJ280" s="138"/>
      <c r="AK280" s="138"/>
      <c r="AL280" s="138"/>
      <c r="AM280" s="138"/>
      <c r="AN280" s="138"/>
      <c r="AO280" s="138"/>
      <c r="AP280" s="138"/>
      <c r="AQ280" s="138"/>
      <c r="AR280" s="138"/>
      <c r="AS280" s="138"/>
      <c r="AT280" s="138"/>
      <c r="AU280" s="138"/>
      <c r="AV280" s="138"/>
      <c r="AW280" s="138"/>
      <c r="AX280" s="138"/>
      <c r="AY280" s="138"/>
      <c r="AZ280" s="138"/>
      <c r="BA280" s="138"/>
      <c r="BB280" s="138"/>
      <c r="BC280" s="138"/>
      <c r="BD280" s="138"/>
      <c r="BE280" s="138"/>
      <c r="BF280" s="138"/>
      <c r="BG280" s="138"/>
      <c r="BH280" s="138"/>
      <c r="BI280" s="138"/>
      <c r="BJ280" s="138"/>
      <c r="BK280" s="138"/>
      <c r="BL280" s="138"/>
      <c r="BM280" s="138"/>
      <c r="BN280" s="138"/>
      <c r="BO280" s="138"/>
      <c r="BP280" s="138"/>
      <c r="BQ280" s="138"/>
      <c r="BR280" s="138"/>
      <c r="BS280" s="138"/>
      <c r="BT280" s="138"/>
      <c r="BU280" s="138"/>
      <c r="BV280" s="138"/>
      <c r="BW280" s="138"/>
      <c r="BX280" s="138"/>
      <c r="BY280" s="138"/>
      <c r="BZ280" s="138"/>
    </row>
    <row r="281" spans="1:78" ht="15.75" customHeight="1">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c r="AA281" s="138"/>
      <c r="AB281" s="138"/>
      <c r="AC281" s="138"/>
      <c r="AD281" s="138"/>
      <c r="AE281" s="138"/>
      <c r="AF281" s="138"/>
      <c r="AG281" s="138"/>
      <c r="AH281" s="138"/>
      <c r="AI281" s="138"/>
      <c r="AJ281" s="138"/>
      <c r="AK281" s="138"/>
      <c r="AL281" s="138"/>
      <c r="AM281" s="138"/>
      <c r="AN281" s="138"/>
      <c r="AO281" s="138"/>
      <c r="AP281" s="138"/>
      <c r="AQ281" s="138"/>
      <c r="AR281" s="138"/>
      <c r="AS281" s="138"/>
      <c r="AT281" s="138"/>
      <c r="AU281" s="138"/>
      <c r="AV281" s="138"/>
      <c r="AW281" s="138"/>
      <c r="AX281" s="138"/>
      <c r="AY281" s="138"/>
      <c r="AZ281" s="138"/>
      <c r="BA281" s="138"/>
      <c r="BB281" s="138"/>
      <c r="BC281" s="138"/>
      <c r="BD281" s="138"/>
      <c r="BE281" s="138"/>
      <c r="BF281" s="138"/>
      <c r="BG281" s="138"/>
      <c r="BH281" s="138"/>
      <c r="BI281" s="138"/>
      <c r="BJ281" s="138"/>
      <c r="BK281" s="138"/>
      <c r="BL281" s="138"/>
      <c r="BM281" s="138"/>
      <c r="BN281" s="138"/>
      <c r="BO281" s="138"/>
      <c r="BP281" s="138"/>
      <c r="BQ281" s="138"/>
      <c r="BR281" s="138"/>
      <c r="BS281" s="138"/>
      <c r="BT281" s="138"/>
      <c r="BU281" s="138"/>
      <c r="BV281" s="138"/>
      <c r="BW281" s="138"/>
      <c r="BX281" s="138"/>
      <c r="BY281" s="138"/>
      <c r="BZ281" s="138"/>
    </row>
    <row r="282" spans="1:78" ht="15.75" customHeight="1">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c r="AA282" s="138"/>
      <c r="AB282" s="138"/>
      <c r="AC282" s="138"/>
      <c r="AD282" s="138"/>
      <c r="AE282" s="138"/>
      <c r="AF282" s="138"/>
      <c r="AG282" s="138"/>
      <c r="AH282" s="138"/>
      <c r="AI282" s="138"/>
      <c r="AJ282" s="138"/>
      <c r="AK282" s="138"/>
      <c r="AL282" s="138"/>
      <c r="AM282" s="138"/>
      <c r="AN282" s="138"/>
      <c r="AO282" s="138"/>
      <c r="AP282" s="138"/>
      <c r="AQ282" s="138"/>
      <c r="AR282" s="138"/>
      <c r="AS282" s="138"/>
      <c r="AT282" s="138"/>
      <c r="AU282" s="138"/>
      <c r="AV282" s="138"/>
      <c r="AW282" s="138"/>
      <c r="AX282" s="138"/>
      <c r="AY282" s="138"/>
      <c r="AZ282" s="138"/>
      <c r="BA282" s="138"/>
      <c r="BB282" s="138"/>
      <c r="BC282" s="138"/>
      <c r="BD282" s="138"/>
      <c r="BE282" s="138"/>
      <c r="BF282" s="138"/>
      <c r="BG282" s="138"/>
      <c r="BH282" s="138"/>
      <c r="BI282" s="138"/>
      <c r="BJ282" s="138"/>
      <c r="BK282" s="138"/>
      <c r="BL282" s="138"/>
      <c r="BM282" s="138"/>
      <c r="BN282" s="138"/>
      <c r="BO282" s="138"/>
      <c r="BP282" s="138"/>
      <c r="BQ282" s="138"/>
      <c r="BR282" s="138"/>
      <c r="BS282" s="138"/>
      <c r="BT282" s="138"/>
      <c r="BU282" s="138"/>
      <c r="BV282" s="138"/>
      <c r="BW282" s="138"/>
      <c r="BX282" s="138"/>
      <c r="BY282" s="138"/>
      <c r="BZ282" s="138"/>
    </row>
    <row r="283" spans="1:78" ht="15.75" customHeight="1">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c r="AA283" s="138"/>
      <c r="AB283" s="138"/>
      <c r="AC283" s="138"/>
      <c r="AD283" s="138"/>
      <c r="AE283" s="138"/>
      <c r="AF283" s="138"/>
      <c r="AG283" s="138"/>
      <c r="AH283" s="138"/>
      <c r="AI283" s="138"/>
      <c r="AJ283" s="138"/>
      <c r="AK283" s="138"/>
      <c r="AL283" s="138"/>
      <c r="AM283" s="138"/>
      <c r="AN283" s="138"/>
      <c r="AO283" s="138"/>
      <c r="AP283" s="138"/>
      <c r="AQ283" s="138"/>
      <c r="AR283" s="138"/>
      <c r="AS283" s="138"/>
      <c r="AT283" s="138"/>
      <c r="AU283" s="138"/>
      <c r="AV283" s="138"/>
      <c r="AW283" s="138"/>
      <c r="AX283" s="138"/>
      <c r="AY283" s="138"/>
      <c r="AZ283" s="138"/>
      <c r="BA283" s="138"/>
      <c r="BB283" s="138"/>
      <c r="BC283" s="138"/>
      <c r="BD283" s="138"/>
      <c r="BE283" s="138"/>
      <c r="BF283" s="138"/>
      <c r="BG283" s="138"/>
      <c r="BH283" s="138"/>
      <c r="BI283" s="138"/>
      <c r="BJ283" s="138"/>
      <c r="BK283" s="138"/>
      <c r="BL283" s="138"/>
      <c r="BM283" s="138"/>
      <c r="BN283" s="138"/>
      <c r="BO283" s="138"/>
      <c r="BP283" s="138"/>
      <c r="BQ283" s="138"/>
      <c r="BR283" s="138"/>
      <c r="BS283" s="138"/>
      <c r="BT283" s="138"/>
      <c r="BU283" s="138"/>
      <c r="BV283" s="138"/>
      <c r="BW283" s="138"/>
      <c r="BX283" s="138"/>
      <c r="BY283" s="138"/>
      <c r="BZ283" s="138"/>
    </row>
    <row r="284" spans="1:78" ht="15.75" customHeight="1">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c r="AA284" s="138"/>
      <c r="AB284" s="138"/>
      <c r="AC284" s="138"/>
      <c r="AD284" s="138"/>
      <c r="AE284" s="138"/>
      <c r="AF284" s="138"/>
      <c r="AG284" s="138"/>
      <c r="AH284" s="138"/>
      <c r="AI284" s="138"/>
      <c r="AJ284" s="138"/>
      <c r="AK284" s="138"/>
      <c r="AL284" s="138"/>
      <c r="AM284" s="138"/>
      <c r="AN284" s="138"/>
      <c r="AO284" s="138"/>
      <c r="AP284" s="138"/>
      <c r="AQ284" s="138"/>
      <c r="AR284" s="138"/>
      <c r="AS284" s="138"/>
      <c r="AT284" s="138"/>
      <c r="AU284" s="138"/>
      <c r="AV284" s="138"/>
      <c r="AW284" s="138"/>
      <c r="AX284" s="138"/>
      <c r="AY284" s="138"/>
      <c r="AZ284" s="138"/>
      <c r="BA284" s="138"/>
      <c r="BB284" s="138"/>
      <c r="BC284" s="138"/>
      <c r="BD284" s="138"/>
      <c r="BE284" s="138"/>
      <c r="BF284" s="138"/>
      <c r="BG284" s="138"/>
      <c r="BH284" s="138"/>
      <c r="BI284" s="138"/>
      <c r="BJ284" s="138"/>
      <c r="BK284" s="138"/>
      <c r="BL284" s="138"/>
      <c r="BM284" s="138"/>
      <c r="BN284" s="138"/>
      <c r="BO284" s="138"/>
      <c r="BP284" s="138"/>
      <c r="BQ284" s="138"/>
      <c r="BR284" s="138"/>
      <c r="BS284" s="138"/>
      <c r="BT284" s="138"/>
      <c r="BU284" s="138"/>
      <c r="BV284" s="138"/>
      <c r="BW284" s="138"/>
      <c r="BX284" s="138"/>
      <c r="BY284" s="138"/>
      <c r="BZ284" s="138"/>
    </row>
    <row r="285" spans="1:78" ht="15.75" customHeight="1">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c r="AA285" s="138"/>
      <c r="AB285" s="138"/>
      <c r="AC285" s="138"/>
      <c r="AD285" s="138"/>
      <c r="AE285" s="138"/>
      <c r="AF285" s="138"/>
      <c r="AG285" s="138"/>
      <c r="AH285" s="138"/>
      <c r="AI285" s="138"/>
      <c r="AJ285" s="138"/>
      <c r="AK285" s="138"/>
      <c r="AL285" s="138"/>
      <c r="AM285" s="138"/>
      <c r="AN285" s="138"/>
      <c r="AO285" s="138"/>
      <c r="AP285" s="138"/>
      <c r="AQ285" s="138"/>
      <c r="AR285" s="138"/>
      <c r="AS285" s="138"/>
      <c r="AT285" s="138"/>
      <c r="AU285" s="138"/>
      <c r="AV285" s="138"/>
      <c r="AW285" s="138"/>
      <c r="AX285" s="138"/>
      <c r="AY285" s="138"/>
      <c r="AZ285" s="138"/>
      <c r="BA285" s="138"/>
      <c r="BB285" s="138"/>
      <c r="BC285" s="138"/>
      <c r="BD285" s="138"/>
      <c r="BE285" s="138"/>
      <c r="BF285" s="138"/>
      <c r="BG285" s="138"/>
      <c r="BH285" s="138"/>
      <c r="BI285" s="138"/>
      <c r="BJ285" s="138"/>
      <c r="BK285" s="138"/>
      <c r="BL285" s="138"/>
      <c r="BM285" s="138"/>
      <c r="BN285" s="138"/>
      <c r="BO285" s="138"/>
      <c r="BP285" s="138"/>
      <c r="BQ285" s="138"/>
      <c r="BR285" s="138"/>
      <c r="BS285" s="138"/>
      <c r="BT285" s="138"/>
      <c r="BU285" s="138"/>
      <c r="BV285" s="138"/>
      <c r="BW285" s="138"/>
      <c r="BX285" s="138"/>
      <c r="BY285" s="138"/>
      <c r="BZ285" s="138"/>
    </row>
    <row r="286" spans="1:78" ht="15.75" customHeight="1">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c r="AA286" s="138"/>
      <c r="AB286" s="138"/>
      <c r="AC286" s="138"/>
      <c r="AD286" s="138"/>
      <c r="AE286" s="138"/>
      <c r="AF286" s="138"/>
      <c r="AG286" s="138"/>
      <c r="AH286" s="138"/>
      <c r="AI286" s="138"/>
      <c r="AJ286" s="138"/>
      <c r="AK286" s="138"/>
      <c r="AL286" s="138"/>
      <c r="AM286" s="138"/>
      <c r="AN286" s="138"/>
      <c r="AO286" s="138"/>
      <c r="AP286" s="138"/>
      <c r="AQ286" s="138"/>
      <c r="AR286" s="138"/>
      <c r="AS286" s="138"/>
      <c r="AT286" s="138"/>
      <c r="AU286" s="138"/>
      <c r="AV286" s="138"/>
      <c r="AW286" s="138"/>
      <c r="AX286" s="138"/>
      <c r="AY286" s="138"/>
      <c r="AZ286" s="138"/>
      <c r="BA286" s="138"/>
      <c r="BB286" s="138"/>
      <c r="BC286" s="138"/>
      <c r="BD286" s="138"/>
      <c r="BE286" s="138"/>
      <c r="BF286" s="138"/>
      <c r="BG286" s="138"/>
      <c r="BH286" s="138"/>
      <c r="BI286" s="138"/>
      <c r="BJ286" s="138"/>
      <c r="BK286" s="138"/>
      <c r="BL286" s="138"/>
      <c r="BM286" s="138"/>
      <c r="BN286" s="138"/>
      <c r="BO286" s="138"/>
      <c r="BP286" s="138"/>
      <c r="BQ286" s="138"/>
      <c r="BR286" s="138"/>
      <c r="BS286" s="138"/>
      <c r="BT286" s="138"/>
      <c r="BU286" s="138"/>
      <c r="BV286" s="138"/>
      <c r="BW286" s="138"/>
      <c r="BX286" s="138"/>
      <c r="BY286" s="138"/>
      <c r="BZ286" s="138"/>
    </row>
    <row r="287" spans="1:78" ht="15.75" customHeight="1">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c r="AA287" s="138"/>
      <c r="AB287" s="138"/>
      <c r="AC287" s="138"/>
      <c r="AD287" s="138"/>
      <c r="AE287" s="138"/>
      <c r="AF287" s="138"/>
      <c r="AG287" s="138"/>
      <c r="AH287" s="138"/>
      <c r="AI287" s="138"/>
      <c r="AJ287" s="138"/>
      <c r="AK287" s="138"/>
      <c r="AL287" s="138"/>
      <c r="AM287" s="138"/>
      <c r="AN287" s="138"/>
      <c r="AO287" s="138"/>
      <c r="AP287" s="138"/>
      <c r="AQ287" s="138"/>
      <c r="AR287" s="138"/>
      <c r="AS287" s="138"/>
      <c r="AT287" s="138"/>
      <c r="AU287" s="138"/>
      <c r="AV287" s="138"/>
      <c r="AW287" s="138"/>
      <c r="AX287" s="138"/>
      <c r="AY287" s="138"/>
      <c r="AZ287" s="138"/>
      <c r="BA287" s="138"/>
      <c r="BB287" s="138"/>
      <c r="BC287" s="138"/>
      <c r="BD287" s="138"/>
      <c r="BE287" s="138"/>
      <c r="BF287" s="138"/>
      <c r="BG287" s="138"/>
      <c r="BH287" s="138"/>
      <c r="BI287" s="138"/>
      <c r="BJ287" s="138"/>
      <c r="BK287" s="138"/>
      <c r="BL287" s="138"/>
      <c r="BM287" s="138"/>
      <c r="BN287" s="138"/>
      <c r="BO287" s="138"/>
      <c r="BP287" s="138"/>
      <c r="BQ287" s="138"/>
      <c r="BR287" s="138"/>
      <c r="BS287" s="138"/>
      <c r="BT287" s="138"/>
      <c r="BU287" s="138"/>
      <c r="BV287" s="138"/>
      <c r="BW287" s="138"/>
      <c r="BX287" s="138"/>
      <c r="BY287" s="138"/>
      <c r="BZ287" s="138"/>
    </row>
    <row r="288" spans="1:78" ht="15.75" customHeight="1">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c r="AA288" s="138"/>
      <c r="AB288" s="138"/>
      <c r="AC288" s="138"/>
      <c r="AD288" s="138"/>
      <c r="AE288" s="138"/>
      <c r="AF288" s="138"/>
      <c r="AG288" s="138"/>
      <c r="AH288" s="138"/>
      <c r="AI288" s="138"/>
      <c r="AJ288" s="138"/>
      <c r="AK288" s="138"/>
      <c r="AL288" s="138"/>
      <c r="AM288" s="138"/>
      <c r="AN288" s="138"/>
      <c r="AO288" s="138"/>
      <c r="AP288" s="138"/>
      <c r="AQ288" s="138"/>
      <c r="AR288" s="138"/>
      <c r="AS288" s="138"/>
      <c r="AT288" s="138"/>
      <c r="AU288" s="138"/>
      <c r="AV288" s="138"/>
      <c r="AW288" s="138"/>
      <c r="AX288" s="138"/>
      <c r="AY288" s="138"/>
      <c r="AZ288" s="138"/>
      <c r="BA288" s="138"/>
      <c r="BB288" s="138"/>
      <c r="BC288" s="138"/>
      <c r="BD288" s="138"/>
      <c r="BE288" s="138"/>
      <c r="BF288" s="138"/>
      <c r="BG288" s="138"/>
      <c r="BH288" s="138"/>
      <c r="BI288" s="138"/>
      <c r="BJ288" s="138"/>
      <c r="BK288" s="138"/>
      <c r="BL288" s="138"/>
      <c r="BM288" s="138"/>
      <c r="BN288" s="138"/>
      <c r="BO288" s="138"/>
      <c r="BP288" s="138"/>
      <c r="BQ288" s="138"/>
      <c r="BR288" s="138"/>
      <c r="BS288" s="138"/>
      <c r="BT288" s="138"/>
      <c r="BU288" s="138"/>
      <c r="BV288" s="138"/>
      <c r="BW288" s="138"/>
      <c r="BX288" s="138"/>
      <c r="BY288" s="138"/>
      <c r="BZ288" s="138"/>
    </row>
    <row r="289" spans="1:78" ht="15.75" customHeight="1">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c r="AA289" s="138"/>
      <c r="AB289" s="138"/>
      <c r="AC289" s="138"/>
      <c r="AD289" s="138"/>
      <c r="AE289" s="138"/>
      <c r="AF289" s="138"/>
      <c r="AG289" s="138"/>
      <c r="AH289" s="138"/>
      <c r="AI289" s="138"/>
      <c r="AJ289" s="138"/>
      <c r="AK289" s="138"/>
      <c r="AL289" s="138"/>
      <c r="AM289" s="138"/>
      <c r="AN289" s="138"/>
      <c r="AO289" s="138"/>
      <c r="AP289" s="138"/>
      <c r="AQ289" s="138"/>
      <c r="AR289" s="138"/>
      <c r="AS289" s="138"/>
      <c r="AT289" s="138"/>
      <c r="AU289" s="138"/>
      <c r="AV289" s="138"/>
      <c r="AW289" s="138"/>
      <c r="AX289" s="138"/>
      <c r="AY289" s="138"/>
      <c r="AZ289" s="138"/>
      <c r="BA289" s="138"/>
      <c r="BB289" s="138"/>
      <c r="BC289" s="138"/>
      <c r="BD289" s="138"/>
      <c r="BE289" s="138"/>
      <c r="BF289" s="138"/>
      <c r="BG289" s="138"/>
      <c r="BH289" s="138"/>
      <c r="BI289" s="138"/>
      <c r="BJ289" s="138"/>
      <c r="BK289" s="138"/>
      <c r="BL289" s="138"/>
      <c r="BM289" s="138"/>
      <c r="BN289" s="138"/>
      <c r="BO289" s="138"/>
      <c r="BP289" s="138"/>
      <c r="BQ289" s="138"/>
      <c r="BR289" s="138"/>
      <c r="BS289" s="138"/>
      <c r="BT289" s="138"/>
      <c r="BU289" s="138"/>
      <c r="BV289" s="138"/>
      <c r="BW289" s="138"/>
      <c r="BX289" s="138"/>
      <c r="BY289" s="138"/>
      <c r="BZ289" s="138"/>
    </row>
    <row r="290" spans="1:78" ht="15.75" customHeight="1">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c r="AA290" s="138"/>
      <c r="AB290" s="138"/>
      <c r="AC290" s="138"/>
      <c r="AD290" s="138"/>
      <c r="AE290" s="138"/>
      <c r="AF290" s="138"/>
      <c r="AG290" s="138"/>
      <c r="AH290" s="138"/>
      <c r="AI290" s="138"/>
      <c r="AJ290" s="138"/>
      <c r="AK290" s="138"/>
      <c r="AL290" s="138"/>
      <c r="AM290" s="138"/>
      <c r="AN290" s="138"/>
      <c r="AO290" s="138"/>
      <c r="AP290" s="138"/>
      <c r="AQ290" s="138"/>
      <c r="AR290" s="138"/>
      <c r="AS290" s="138"/>
      <c r="AT290" s="138"/>
      <c r="AU290" s="138"/>
      <c r="AV290" s="138"/>
      <c r="AW290" s="138"/>
      <c r="AX290" s="138"/>
      <c r="AY290" s="138"/>
      <c r="AZ290" s="138"/>
      <c r="BA290" s="138"/>
      <c r="BB290" s="138"/>
      <c r="BC290" s="138"/>
      <c r="BD290" s="138"/>
      <c r="BE290" s="138"/>
      <c r="BF290" s="138"/>
      <c r="BG290" s="138"/>
      <c r="BH290" s="138"/>
      <c r="BI290" s="138"/>
      <c r="BJ290" s="138"/>
      <c r="BK290" s="138"/>
      <c r="BL290" s="138"/>
      <c r="BM290" s="138"/>
      <c r="BN290" s="138"/>
      <c r="BO290" s="138"/>
      <c r="BP290" s="138"/>
      <c r="BQ290" s="138"/>
      <c r="BR290" s="138"/>
      <c r="BS290" s="138"/>
      <c r="BT290" s="138"/>
      <c r="BU290" s="138"/>
      <c r="BV290" s="138"/>
      <c r="BW290" s="138"/>
      <c r="BX290" s="138"/>
      <c r="BY290" s="138"/>
      <c r="BZ290" s="138"/>
    </row>
    <row r="291" spans="1:78" ht="15.75" customHeight="1">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c r="AA291" s="138"/>
      <c r="AB291" s="138"/>
      <c r="AC291" s="138"/>
      <c r="AD291" s="138"/>
      <c r="AE291" s="138"/>
      <c r="AF291" s="138"/>
      <c r="AG291" s="138"/>
      <c r="AH291" s="138"/>
      <c r="AI291" s="138"/>
      <c r="AJ291" s="138"/>
      <c r="AK291" s="138"/>
      <c r="AL291" s="138"/>
      <c r="AM291" s="138"/>
      <c r="AN291" s="138"/>
      <c r="AO291" s="138"/>
      <c r="AP291" s="138"/>
      <c r="AQ291" s="138"/>
      <c r="AR291" s="138"/>
      <c r="AS291" s="138"/>
      <c r="AT291" s="138"/>
      <c r="AU291" s="138"/>
      <c r="AV291" s="138"/>
      <c r="AW291" s="138"/>
      <c r="AX291" s="138"/>
      <c r="AY291" s="138"/>
      <c r="AZ291" s="138"/>
      <c r="BA291" s="138"/>
      <c r="BB291" s="138"/>
      <c r="BC291" s="138"/>
      <c r="BD291" s="138"/>
      <c r="BE291" s="138"/>
      <c r="BF291" s="138"/>
      <c r="BG291" s="138"/>
      <c r="BH291" s="138"/>
      <c r="BI291" s="138"/>
      <c r="BJ291" s="138"/>
      <c r="BK291" s="138"/>
      <c r="BL291" s="138"/>
      <c r="BM291" s="138"/>
      <c r="BN291" s="138"/>
      <c r="BO291" s="138"/>
      <c r="BP291" s="138"/>
      <c r="BQ291" s="138"/>
      <c r="BR291" s="138"/>
      <c r="BS291" s="138"/>
      <c r="BT291" s="138"/>
      <c r="BU291" s="138"/>
      <c r="BV291" s="138"/>
      <c r="BW291" s="138"/>
      <c r="BX291" s="138"/>
      <c r="BY291" s="138"/>
      <c r="BZ291" s="138"/>
    </row>
    <row r="292" spans="1:78" ht="15.75" customHeight="1">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c r="AA292" s="138"/>
      <c r="AB292" s="138"/>
      <c r="AC292" s="138"/>
      <c r="AD292" s="138"/>
      <c r="AE292" s="138"/>
      <c r="AF292" s="138"/>
      <c r="AG292" s="138"/>
      <c r="AH292" s="138"/>
      <c r="AI292" s="138"/>
      <c r="AJ292" s="138"/>
      <c r="AK292" s="138"/>
      <c r="AL292" s="138"/>
      <c r="AM292" s="138"/>
      <c r="AN292" s="138"/>
      <c r="AO292" s="138"/>
      <c r="AP292" s="138"/>
      <c r="AQ292" s="138"/>
      <c r="AR292" s="138"/>
      <c r="AS292" s="138"/>
      <c r="AT292" s="138"/>
      <c r="AU292" s="138"/>
      <c r="AV292" s="138"/>
      <c r="AW292" s="138"/>
      <c r="AX292" s="138"/>
      <c r="AY292" s="138"/>
      <c r="AZ292" s="138"/>
      <c r="BA292" s="138"/>
      <c r="BB292" s="138"/>
      <c r="BC292" s="138"/>
      <c r="BD292" s="138"/>
      <c r="BE292" s="138"/>
      <c r="BF292" s="138"/>
      <c r="BG292" s="138"/>
      <c r="BH292" s="138"/>
      <c r="BI292" s="138"/>
      <c r="BJ292" s="138"/>
      <c r="BK292" s="138"/>
      <c r="BL292" s="138"/>
      <c r="BM292" s="138"/>
      <c r="BN292" s="138"/>
      <c r="BO292" s="138"/>
      <c r="BP292" s="138"/>
      <c r="BQ292" s="138"/>
      <c r="BR292" s="138"/>
      <c r="BS292" s="138"/>
      <c r="BT292" s="138"/>
      <c r="BU292" s="138"/>
      <c r="BV292" s="138"/>
      <c r="BW292" s="138"/>
      <c r="BX292" s="138"/>
      <c r="BY292" s="138"/>
      <c r="BZ292" s="138"/>
    </row>
    <row r="293" spans="1:78" ht="15.75" customHeight="1">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c r="AA293" s="138"/>
      <c r="AB293" s="138"/>
      <c r="AC293" s="138"/>
      <c r="AD293" s="138"/>
      <c r="AE293" s="138"/>
      <c r="AF293" s="138"/>
      <c r="AG293" s="138"/>
      <c r="AH293" s="138"/>
      <c r="AI293" s="138"/>
      <c r="AJ293" s="138"/>
      <c r="AK293" s="138"/>
      <c r="AL293" s="138"/>
      <c r="AM293" s="138"/>
      <c r="AN293" s="138"/>
      <c r="AO293" s="138"/>
      <c r="AP293" s="138"/>
      <c r="AQ293" s="138"/>
      <c r="AR293" s="138"/>
      <c r="AS293" s="138"/>
      <c r="AT293" s="138"/>
      <c r="AU293" s="138"/>
      <c r="AV293" s="138"/>
      <c r="AW293" s="138"/>
      <c r="AX293" s="138"/>
      <c r="AY293" s="138"/>
      <c r="AZ293" s="138"/>
      <c r="BA293" s="138"/>
      <c r="BB293" s="138"/>
      <c r="BC293" s="138"/>
      <c r="BD293" s="138"/>
      <c r="BE293" s="138"/>
      <c r="BF293" s="138"/>
      <c r="BG293" s="138"/>
      <c r="BH293" s="138"/>
      <c r="BI293" s="138"/>
      <c r="BJ293" s="138"/>
      <c r="BK293" s="138"/>
      <c r="BL293" s="138"/>
      <c r="BM293" s="138"/>
      <c r="BN293" s="138"/>
      <c r="BO293" s="138"/>
      <c r="BP293" s="138"/>
      <c r="BQ293" s="138"/>
      <c r="BR293" s="138"/>
      <c r="BS293" s="138"/>
      <c r="BT293" s="138"/>
      <c r="BU293" s="138"/>
      <c r="BV293" s="138"/>
      <c r="BW293" s="138"/>
      <c r="BX293" s="138"/>
      <c r="BY293" s="138"/>
      <c r="BZ293" s="138"/>
    </row>
    <row r="294" spans="1:78" ht="15.75" customHeight="1">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c r="AA294" s="138"/>
      <c r="AB294" s="138"/>
      <c r="AC294" s="138"/>
      <c r="AD294" s="138"/>
      <c r="AE294" s="138"/>
      <c r="AF294" s="138"/>
      <c r="AG294" s="138"/>
      <c r="AH294" s="138"/>
      <c r="AI294" s="138"/>
      <c r="AJ294" s="138"/>
      <c r="AK294" s="138"/>
      <c r="AL294" s="138"/>
      <c r="AM294" s="138"/>
      <c r="AN294" s="138"/>
      <c r="AO294" s="138"/>
      <c r="AP294" s="138"/>
      <c r="AQ294" s="138"/>
      <c r="AR294" s="138"/>
      <c r="AS294" s="138"/>
      <c r="AT294" s="138"/>
      <c r="AU294" s="138"/>
      <c r="AV294" s="138"/>
      <c r="AW294" s="138"/>
      <c r="AX294" s="138"/>
      <c r="AY294" s="138"/>
      <c r="AZ294" s="138"/>
      <c r="BA294" s="138"/>
      <c r="BB294" s="138"/>
      <c r="BC294" s="138"/>
      <c r="BD294" s="138"/>
      <c r="BE294" s="138"/>
      <c r="BF294" s="138"/>
      <c r="BG294" s="138"/>
      <c r="BH294" s="138"/>
      <c r="BI294" s="138"/>
      <c r="BJ294" s="138"/>
      <c r="BK294" s="138"/>
      <c r="BL294" s="138"/>
      <c r="BM294" s="138"/>
      <c r="BN294" s="138"/>
      <c r="BO294" s="138"/>
      <c r="BP294" s="138"/>
      <c r="BQ294" s="138"/>
      <c r="BR294" s="138"/>
      <c r="BS294" s="138"/>
      <c r="BT294" s="138"/>
      <c r="BU294" s="138"/>
      <c r="BV294" s="138"/>
      <c r="BW294" s="138"/>
      <c r="BX294" s="138"/>
      <c r="BY294" s="138"/>
      <c r="BZ294" s="138"/>
    </row>
    <row r="295" spans="1:78" ht="15.75" customHeight="1">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c r="AA295" s="138"/>
      <c r="AB295" s="138"/>
      <c r="AC295" s="138"/>
      <c r="AD295" s="138"/>
      <c r="AE295" s="138"/>
      <c r="AF295" s="138"/>
      <c r="AG295" s="138"/>
      <c r="AH295" s="138"/>
      <c r="AI295" s="138"/>
      <c r="AJ295" s="138"/>
      <c r="AK295" s="138"/>
      <c r="AL295" s="138"/>
      <c r="AM295" s="138"/>
      <c r="AN295" s="138"/>
      <c r="AO295" s="138"/>
      <c r="AP295" s="138"/>
      <c r="AQ295" s="138"/>
      <c r="AR295" s="138"/>
      <c r="AS295" s="138"/>
      <c r="AT295" s="138"/>
      <c r="AU295" s="138"/>
      <c r="AV295" s="138"/>
      <c r="AW295" s="138"/>
      <c r="AX295" s="138"/>
      <c r="AY295" s="138"/>
      <c r="AZ295" s="138"/>
      <c r="BA295" s="138"/>
      <c r="BB295" s="138"/>
      <c r="BC295" s="138"/>
      <c r="BD295" s="138"/>
      <c r="BE295" s="138"/>
      <c r="BF295" s="138"/>
      <c r="BG295" s="138"/>
      <c r="BH295" s="138"/>
      <c r="BI295" s="138"/>
      <c r="BJ295" s="138"/>
      <c r="BK295" s="138"/>
      <c r="BL295" s="138"/>
      <c r="BM295" s="138"/>
      <c r="BN295" s="138"/>
      <c r="BO295" s="138"/>
      <c r="BP295" s="138"/>
      <c r="BQ295" s="138"/>
      <c r="BR295" s="138"/>
      <c r="BS295" s="138"/>
      <c r="BT295" s="138"/>
      <c r="BU295" s="138"/>
      <c r="BV295" s="138"/>
      <c r="BW295" s="138"/>
      <c r="BX295" s="138"/>
      <c r="BY295" s="138"/>
      <c r="BZ295" s="138"/>
    </row>
    <row r="296" spans="1:78" ht="15.75" customHeight="1">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c r="AA296" s="138"/>
      <c r="AB296" s="138"/>
      <c r="AC296" s="138"/>
      <c r="AD296" s="138"/>
      <c r="AE296" s="138"/>
      <c r="AF296" s="138"/>
      <c r="AG296" s="138"/>
      <c r="AH296" s="138"/>
      <c r="AI296" s="138"/>
      <c r="AJ296" s="138"/>
      <c r="AK296" s="138"/>
      <c r="AL296" s="138"/>
      <c r="AM296" s="138"/>
      <c r="AN296" s="138"/>
      <c r="AO296" s="138"/>
      <c r="AP296" s="138"/>
      <c r="AQ296" s="138"/>
      <c r="AR296" s="138"/>
      <c r="AS296" s="138"/>
      <c r="AT296" s="138"/>
      <c r="AU296" s="138"/>
      <c r="AV296" s="138"/>
      <c r="AW296" s="138"/>
      <c r="AX296" s="138"/>
      <c r="AY296" s="138"/>
      <c r="AZ296" s="138"/>
      <c r="BA296" s="138"/>
      <c r="BB296" s="138"/>
      <c r="BC296" s="138"/>
      <c r="BD296" s="138"/>
      <c r="BE296" s="138"/>
      <c r="BF296" s="138"/>
      <c r="BG296" s="138"/>
      <c r="BH296" s="138"/>
      <c r="BI296" s="138"/>
      <c r="BJ296" s="138"/>
      <c r="BK296" s="138"/>
      <c r="BL296" s="138"/>
      <c r="BM296" s="138"/>
      <c r="BN296" s="138"/>
      <c r="BO296" s="138"/>
      <c r="BP296" s="138"/>
      <c r="BQ296" s="138"/>
      <c r="BR296" s="138"/>
      <c r="BS296" s="138"/>
      <c r="BT296" s="138"/>
      <c r="BU296" s="138"/>
      <c r="BV296" s="138"/>
      <c r="BW296" s="138"/>
      <c r="BX296" s="138"/>
      <c r="BY296" s="138"/>
      <c r="BZ296" s="138"/>
    </row>
    <row r="297" spans="1:78" ht="15.75" customHeight="1">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c r="AA297" s="138"/>
      <c r="AB297" s="138"/>
      <c r="AC297" s="138"/>
      <c r="AD297" s="138"/>
      <c r="AE297" s="138"/>
      <c r="AF297" s="138"/>
      <c r="AG297" s="138"/>
      <c r="AH297" s="138"/>
      <c r="AI297" s="138"/>
      <c r="AJ297" s="138"/>
      <c r="AK297" s="138"/>
      <c r="AL297" s="138"/>
      <c r="AM297" s="138"/>
      <c r="AN297" s="138"/>
      <c r="AO297" s="138"/>
      <c r="AP297" s="138"/>
      <c r="AQ297" s="138"/>
      <c r="AR297" s="138"/>
      <c r="AS297" s="138"/>
      <c r="AT297" s="138"/>
      <c r="AU297" s="138"/>
      <c r="AV297" s="138"/>
      <c r="AW297" s="138"/>
      <c r="AX297" s="138"/>
      <c r="AY297" s="138"/>
      <c r="AZ297" s="138"/>
      <c r="BA297" s="138"/>
      <c r="BB297" s="138"/>
      <c r="BC297" s="138"/>
      <c r="BD297" s="138"/>
      <c r="BE297" s="138"/>
      <c r="BF297" s="138"/>
      <c r="BG297" s="138"/>
      <c r="BH297" s="138"/>
      <c r="BI297" s="138"/>
      <c r="BJ297" s="138"/>
      <c r="BK297" s="138"/>
      <c r="BL297" s="138"/>
      <c r="BM297" s="138"/>
      <c r="BN297" s="138"/>
      <c r="BO297" s="138"/>
      <c r="BP297" s="138"/>
      <c r="BQ297" s="138"/>
      <c r="BR297" s="138"/>
      <c r="BS297" s="138"/>
      <c r="BT297" s="138"/>
      <c r="BU297" s="138"/>
      <c r="BV297" s="138"/>
      <c r="BW297" s="138"/>
      <c r="BX297" s="138"/>
      <c r="BY297" s="138"/>
      <c r="BZ297" s="138"/>
    </row>
    <row r="298" spans="1:78" ht="15.75" customHeight="1">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c r="AA298" s="138"/>
      <c r="AB298" s="138"/>
      <c r="AC298" s="138"/>
      <c r="AD298" s="138"/>
      <c r="AE298" s="138"/>
      <c r="AF298" s="138"/>
      <c r="AG298" s="138"/>
      <c r="AH298" s="138"/>
      <c r="AI298" s="138"/>
      <c r="AJ298" s="138"/>
      <c r="AK298" s="138"/>
      <c r="AL298" s="138"/>
      <c r="AM298" s="138"/>
      <c r="AN298" s="138"/>
      <c r="AO298" s="138"/>
      <c r="AP298" s="138"/>
      <c r="AQ298" s="138"/>
      <c r="AR298" s="138"/>
      <c r="AS298" s="138"/>
      <c r="AT298" s="138"/>
      <c r="AU298" s="138"/>
      <c r="AV298" s="138"/>
      <c r="AW298" s="138"/>
      <c r="AX298" s="138"/>
      <c r="AY298" s="138"/>
      <c r="AZ298" s="138"/>
      <c r="BA298" s="138"/>
      <c r="BB298" s="138"/>
      <c r="BC298" s="138"/>
      <c r="BD298" s="138"/>
      <c r="BE298" s="138"/>
      <c r="BF298" s="138"/>
      <c r="BG298" s="138"/>
      <c r="BH298" s="138"/>
      <c r="BI298" s="138"/>
      <c r="BJ298" s="138"/>
      <c r="BK298" s="138"/>
      <c r="BL298" s="138"/>
      <c r="BM298" s="138"/>
      <c r="BN298" s="138"/>
      <c r="BO298" s="138"/>
      <c r="BP298" s="138"/>
      <c r="BQ298" s="138"/>
      <c r="BR298" s="138"/>
      <c r="BS298" s="138"/>
      <c r="BT298" s="138"/>
      <c r="BU298" s="138"/>
      <c r="BV298" s="138"/>
      <c r="BW298" s="138"/>
      <c r="BX298" s="138"/>
      <c r="BY298" s="138"/>
      <c r="BZ298" s="138"/>
    </row>
    <row r="299" spans="1:78" ht="15.75" customHeight="1">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c r="AA299" s="138"/>
      <c r="AB299" s="138"/>
      <c r="AC299" s="138"/>
      <c r="AD299" s="138"/>
      <c r="AE299" s="138"/>
      <c r="AF299" s="138"/>
      <c r="AG299" s="138"/>
      <c r="AH299" s="138"/>
      <c r="AI299" s="138"/>
      <c r="AJ299" s="138"/>
      <c r="AK299" s="138"/>
      <c r="AL299" s="138"/>
      <c r="AM299" s="138"/>
      <c r="AN299" s="138"/>
      <c r="AO299" s="138"/>
      <c r="AP299" s="138"/>
      <c r="AQ299" s="138"/>
      <c r="AR299" s="138"/>
      <c r="AS299" s="138"/>
      <c r="AT299" s="138"/>
      <c r="AU299" s="138"/>
      <c r="AV299" s="138"/>
      <c r="AW299" s="138"/>
      <c r="AX299" s="138"/>
      <c r="AY299" s="138"/>
      <c r="AZ299" s="138"/>
      <c r="BA299" s="138"/>
      <c r="BB299" s="138"/>
      <c r="BC299" s="138"/>
      <c r="BD299" s="138"/>
      <c r="BE299" s="138"/>
      <c r="BF299" s="138"/>
      <c r="BG299" s="138"/>
      <c r="BH299" s="138"/>
      <c r="BI299" s="138"/>
      <c r="BJ299" s="138"/>
      <c r="BK299" s="138"/>
      <c r="BL299" s="138"/>
      <c r="BM299" s="138"/>
      <c r="BN299" s="138"/>
      <c r="BO299" s="138"/>
      <c r="BP299" s="138"/>
      <c r="BQ299" s="138"/>
      <c r="BR299" s="138"/>
      <c r="BS299" s="138"/>
      <c r="BT299" s="138"/>
      <c r="BU299" s="138"/>
      <c r="BV299" s="138"/>
      <c r="BW299" s="138"/>
      <c r="BX299" s="138"/>
      <c r="BY299" s="138"/>
      <c r="BZ299" s="138"/>
    </row>
    <row r="300" spans="1:78" ht="15.75" customHeight="1">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c r="AA300" s="138"/>
      <c r="AB300" s="138"/>
      <c r="AC300" s="138"/>
      <c r="AD300" s="138"/>
      <c r="AE300" s="138"/>
      <c r="AF300" s="138"/>
      <c r="AG300" s="138"/>
      <c r="AH300" s="138"/>
      <c r="AI300" s="138"/>
      <c r="AJ300" s="138"/>
      <c r="AK300" s="138"/>
      <c r="AL300" s="138"/>
      <c r="AM300" s="138"/>
      <c r="AN300" s="138"/>
      <c r="AO300" s="138"/>
      <c r="AP300" s="138"/>
      <c r="AQ300" s="138"/>
      <c r="AR300" s="138"/>
      <c r="AS300" s="138"/>
      <c r="AT300" s="138"/>
      <c r="AU300" s="138"/>
      <c r="AV300" s="138"/>
      <c r="AW300" s="138"/>
      <c r="AX300" s="138"/>
      <c r="AY300" s="138"/>
      <c r="AZ300" s="138"/>
      <c r="BA300" s="138"/>
      <c r="BB300" s="138"/>
      <c r="BC300" s="138"/>
      <c r="BD300" s="138"/>
      <c r="BE300" s="138"/>
      <c r="BF300" s="138"/>
      <c r="BG300" s="138"/>
      <c r="BH300" s="138"/>
      <c r="BI300" s="138"/>
      <c r="BJ300" s="138"/>
      <c r="BK300" s="138"/>
      <c r="BL300" s="138"/>
      <c r="BM300" s="138"/>
      <c r="BN300" s="138"/>
      <c r="BO300" s="138"/>
      <c r="BP300" s="138"/>
      <c r="BQ300" s="138"/>
      <c r="BR300" s="138"/>
      <c r="BS300" s="138"/>
      <c r="BT300" s="138"/>
      <c r="BU300" s="138"/>
      <c r="BV300" s="138"/>
      <c r="BW300" s="138"/>
      <c r="BX300" s="138"/>
      <c r="BY300" s="138"/>
      <c r="BZ300" s="138"/>
    </row>
    <row r="301" spans="1:78" ht="15.75" customHeight="1">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c r="AA301" s="138"/>
      <c r="AB301" s="138"/>
      <c r="AC301" s="138"/>
      <c r="AD301" s="138"/>
      <c r="AE301" s="138"/>
      <c r="AF301" s="138"/>
      <c r="AG301" s="138"/>
      <c r="AH301" s="138"/>
      <c r="AI301" s="138"/>
      <c r="AJ301" s="138"/>
      <c r="AK301" s="138"/>
      <c r="AL301" s="138"/>
      <c r="AM301" s="138"/>
      <c r="AN301" s="138"/>
      <c r="AO301" s="138"/>
      <c r="AP301" s="138"/>
      <c r="AQ301" s="138"/>
      <c r="AR301" s="138"/>
      <c r="AS301" s="138"/>
      <c r="AT301" s="138"/>
      <c r="AU301" s="138"/>
      <c r="AV301" s="138"/>
      <c r="AW301" s="138"/>
      <c r="AX301" s="138"/>
      <c r="AY301" s="138"/>
      <c r="AZ301" s="138"/>
      <c r="BA301" s="138"/>
      <c r="BB301" s="138"/>
      <c r="BC301" s="138"/>
      <c r="BD301" s="138"/>
      <c r="BE301" s="138"/>
      <c r="BF301" s="138"/>
      <c r="BG301" s="138"/>
      <c r="BH301" s="138"/>
      <c r="BI301" s="138"/>
      <c r="BJ301" s="138"/>
      <c r="BK301" s="138"/>
      <c r="BL301" s="138"/>
      <c r="BM301" s="138"/>
      <c r="BN301" s="138"/>
      <c r="BO301" s="138"/>
      <c r="BP301" s="138"/>
      <c r="BQ301" s="138"/>
      <c r="BR301" s="138"/>
      <c r="BS301" s="138"/>
      <c r="BT301" s="138"/>
      <c r="BU301" s="138"/>
      <c r="BV301" s="138"/>
      <c r="BW301" s="138"/>
      <c r="BX301" s="138"/>
      <c r="BY301" s="138"/>
      <c r="BZ301" s="138"/>
    </row>
    <row r="302" spans="1:78" ht="15.75" customHeight="1">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c r="AA302" s="138"/>
      <c r="AB302" s="138"/>
      <c r="AC302" s="138"/>
      <c r="AD302" s="138"/>
      <c r="AE302" s="138"/>
      <c r="AF302" s="138"/>
      <c r="AG302" s="138"/>
      <c r="AH302" s="138"/>
      <c r="AI302" s="138"/>
      <c r="AJ302" s="138"/>
      <c r="AK302" s="138"/>
      <c r="AL302" s="138"/>
      <c r="AM302" s="138"/>
      <c r="AN302" s="138"/>
      <c r="AO302" s="138"/>
      <c r="AP302" s="138"/>
      <c r="AQ302" s="138"/>
      <c r="AR302" s="138"/>
      <c r="AS302" s="138"/>
      <c r="AT302" s="138"/>
      <c r="AU302" s="138"/>
      <c r="AV302" s="138"/>
      <c r="AW302" s="138"/>
      <c r="AX302" s="138"/>
      <c r="AY302" s="138"/>
      <c r="AZ302" s="138"/>
      <c r="BA302" s="138"/>
      <c r="BB302" s="138"/>
      <c r="BC302" s="138"/>
      <c r="BD302" s="138"/>
      <c r="BE302" s="138"/>
      <c r="BF302" s="138"/>
      <c r="BG302" s="138"/>
      <c r="BH302" s="138"/>
      <c r="BI302" s="138"/>
      <c r="BJ302" s="138"/>
      <c r="BK302" s="138"/>
      <c r="BL302" s="138"/>
      <c r="BM302" s="138"/>
      <c r="BN302" s="138"/>
      <c r="BO302" s="138"/>
      <c r="BP302" s="138"/>
      <c r="BQ302" s="138"/>
      <c r="BR302" s="138"/>
      <c r="BS302" s="138"/>
      <c r="BT302" s="138"/>
      <c r="BU302" s="138"/>
      <c r="BV302" s="138"/>
      <c r="BW302" s="138"/>
      <c r="BX302" s="138"/>
      <c r="BY302" s="138"/>
      <c r="BZ302" s="138"/>
    </row>
    <row r="303" spans="1:78" ht="15.75" customHeight="1">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c r="AA303" s="138"/>
      <c r="AB303" s="138"/>
      <c r="AC303" s="138"/>
      <c r="AD303" s="138"/>
      <c r="AE303" s="138"/>
      <c r="AF303" s="138"/>
      <c r="AG303" s="138"/>
      <c r="AH303" s="138"/>
      <c r="AI303" s="138"/>
      <c r="AJ303" s="138"/>
      <c r="AK303" s="138"/>
      <c r="AL303" s="138"/>
      <c r="AM303" s="138"/>
      <c r="AN303" s="138"/>
      <c r="AO303" s="138"/>
      <c r="AP303" s="138"/>
      <c r="AQ303" s="138"/>
      <c r="AR303" s="138"/>
      <c r="AS303" s="138"/>
      <c r="AT303" s="138"/>
      <c r="AU303" s="138"/>
      <c r="AV303" s="138"/>
      <c r="AW303" s="138"/>
      <c r="AX303" s="138"/>
      <c r="AY303" s="138"/>
      <c r="AZ303" s="138"/>
      <c r="BA303" s="138"/>
      <c r="BB303" s="138"/>
      <c r="BC303" s="138"/>
      <c r="BD303" s="138"/>
      <c r="BE303" s="138"/>
      <c r="BF303" s="138"/>
      <c r="BG303" s="138"/>
      <c r="BH303" s="138"/>
      <c r="BI303" s="138"/>
      <c r="BJ303" s="138"/>
      <c r="BK303" s="138"/>
      <c r="BL303" s="138"/>
      <c r="BM303" s="138"/>
      <c r="BN303" s="138"/>
      <c r="BO303" s="138"/>
      <c r="BP303" s="138"/>
      <c r="BQ303" s="138"/>
      <c r="BR303" s="138"/>
      <c r="BS303" s="138"/>
      <c r="BT303" s="138"/>
      <c r="BU303" s="138"/>
      <c r="BV303" s="138"/>
      <c r="BW303" s="138"/>
      <c r="BX303" s="138"/>
      <c r="BY303" s="138"/>
      <c r="BZ303" s="138"/>
    </row>
    <row r="304" spans="1:78" ht="15.75" customHeight="1">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c r="AA304" s="138"/>
      <c r="AB304" s="138"/>
      <c r="AC304" s="138"/>
      <c r="AD304" s="138"/>
      <c r="AE304" s="138"/>
      <c r="AF304" s="138"/>
      <c r="AG304" s="138"/>
      <c r="AH304" s="138"/>
      <c r="AI304" s="138"/>
      <c r="AJ304" s="138"/>
      <c r="AK304" s="138"/>
      <c r="AL304" s="138"/>
      <c r="AM304" s="138"/>
      <c r="AN304" s="138"/>
      <c r="AO304" s="138"/>
      <c r="AP304" s="138"/>
      <c r="AQ304" s="138"/>
      <c r="AR304" s="138"/>
      <c r="AS304" s="138"/>
      <c r="AT304" s="138"/>
      <c r="AU304" s="138"/>
      <c r="AV304" s="138"/>
      <c r="AW304" s="138"/>
      <c r="AX304" s="138"/>
      <c r="AY304" s="138"/>
      <c r="AZ304" s="138"/>
      <c r="BA304" s="138"/>
      <c r="BB304" s="138"/>
      <c r="BC304" s="138"/>
      <c r="BD304" s="138"/>
      <c r="BE304" s="138"/>
      <c r="BF304" s="138"/>
      <c r="BG304" s="138"/>
      <c r="BH304" s="138"/>
      <c r="BI304" s="138"/>
      <c r="BJ304" s="138"/>
      <c r="BK304" s="138"/>
      <c r="BL304" s="138"/>
      <c r="BM304" s="138"/>
      <c r="BN304" s="138"/>
      <c r="BO304" s="138"/>
      <c r="BP304" s="138"/>
      <c r="BQ304" s="138"/>
      <c r="BR304" s="138"/>
      <c r="BS304" s="138"/>
      <c r="BT304" s="138"/>
      <c r="BU304" s="138"/>
      <c r="BV304" s="138"/>
      <c r="BW304" s="138"/>
      <c r="BX304" s="138"/>
      <c r="BY304" s="138"/>
      <c r="BZ304" s="138"/>
    </row>
    <row r="305" spans="1:78" ht="15.75" customHeight="1">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c r="AA305" s="138"/>
      <c r="AB305" s="138"/>
      <c r="AC305" s="138"/>
      <c r="AD305" s="138"/>
      <c r="AE305" s="138"/>
      <c r="AF305" s="138"/>
      <c r="AG305" s="138"/>
      <c r="AH305" s="138"/>
      <c r="AI305" s="138"/>
      <c r="AJ305" s="138"/>
      <c r="AK305" s="138"/>
      <c r="AL305" s="138"/>
      <c r="AM305" s="138"/>
      <c r="AN305" s="138"/>
      <c r="AO305" s="138"/>
      <c r="AP305" s="138"/>
      <c r="AQ305" s="138"/>
      <c r="AR305" s="138"/>
      <c r="AS305" s="138"/>
      <c r="AT305" s="138"/>
      <c r="AU305" s="138"/>
      <c r="AV305" s="138"/>
      <c r="AW305" s="138"/>
      <c r="AX305" s="138"/>
      <c r="AY305" s="138"/>
      <c r="AZ305" s="138"/>
      <c r="BA305" s="138"/>
      <c r="BB305" s="138"/>
      <c r="BC305" s="138"/>
      <c r="BD305" s="138"/>
      <c r="BE305" s="138"/>
      <c r="BF305" s="138"/>
      <c r="BG305" s="138"/>
      <c r="BH305" s="138"/>
      <c r="BI305" s="138"/>
      <c r="BJ305" s="138"/>
      <c r="BK305" s="138"/>
      <c r="BL305" s="138"/>
      <c r="BM305" s="138"/>
      <c r="BN305" s="138"/>
      <c r="BO305" s="138"/>
      <c r="BP305" s="138"/>
      <c r="BQ305" s="138"/>
      <c r="BR305" s="138"/>
      <c r="BS305" s="138"/>
      <c r="BT305" s="138"/>
      <c r="BU305" s="138"/>
      <c r="BV305" s="138"/>
      <c r="BW305" s="138"/>
      <c r="BX305" s="138"/>
      <c r="BY305" s="138"/>
      <c r="BZ305" s="138"/>
    </row>
    <row r="306" spans="1:78" ht="15.75" customHeight="1">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c r="AA306" s="138"/>
      <c r="AB306" s="138"/>
      <c r="AC306" s="138"/>
      <c r="AD306" s="138"/>
      <c r="AE306" s="138"/>
      <c r="AF306" s="138"/>
      <c r="AG306" s="138"/>
      <c r="AH306" s="138"/>
      <c r="AI306" s="138"/>
      <c r="AJ306" s="138"/>
      <c r="AK306" s="138"/>
      <c r="AL306" s="138"/>
      <c r="AM306" s="138"/>
      <c r="AN306" s="138"/>
      <c r="AO306" s="138"/>
      <c r="AP306" s="138"/>
      <c r="AQ306" s="138"/>
      <c r="AR306" s="138"/>
      <c r="AS306" s="138"/>
      <c r="AT306" s="138"/>
      <c r="AU306" s="138"/>
      <c r="AV306" s="138"/>
      <c r="AW306" s="138"/>
      <c r="AX306" s="138"/>
      <c r="AY306" s="138"/>
      <c r="AZ306" s="138"/>
      <c r="BA306" s="138"/>
      <c r="BB306" s="138"/>
      <c r="BC306" s="138"/>
      <c r="BD306" s="138"/>
      <c r="BE306" s="138"/>
      <c r="BF306" s="138"/>
      <c r="BG306" s="138"/>
      <c r="BH306" s="138"/>
      <c r="BI306" s="138"/>
      <c r="BJ306" s="138"/>
      <c r="BK306" s="138"/>
      <c r="BL306" s="138"/>
      <c r="BM306" s="138"/>
      <c r="BN306" s="138"/>
      <c r="BO306" s="138"/>
      <c r="BP306" s="138"/>
      <c r="BQ306" s="138"/>
      <c r="BR306" s="138"/>
      <c r="BS306" s="138"/>
      <c r="BT306" s="138"/>
      <c r="BU306" s="138"/>
      <c r="BV306" s="138"/>
      <c r="BW306" s="138"/>
      <c r="BX306" s="138"/>
      <c r="BY306" s="138"/>
      <c r="BZ306" s="138"/>
    </row>
    <row r="307" spans="1:78" ht="15.75" customHeight="1">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c r="AA307" s="138"/>
      <c r="AB307" s="138"/>
      <c r="AC307" s="138"/>
      <c r="AD307" s="138"/>
      <c r="AE307" s="138"/>
      <c r="AF307" s="138"/>
      <c r="AG307" s="138"/>
      <c r="AH307" s="138"/>
      <c r="AI307" s="138"/>
      <c r="AJ307" s="138"/>
      <c r="AK307" s="138"/>
      <c r="AL307" s="138"/>
      <c r="AM307" s="138"/>
      <c r="AN307" s="138"/>
      <c r="AO307" s="138"/>
      <c r="AP307" s="138"/>
      <c r="AQ307" s="138"/>
      <c r="AR307" s="138"/>
      <c r="AS307" s="138"/>
      <c r="AT307" s="138"/>
      <c r="AU307" s="138"/>
      <c r="AV307" s="138"/>
      <c r="AW307" s="138"/>
      <c r="AX307" s="138"/>
      <c r="AY307" s="138"/>
      <c r="AZ307" s="138"/>
      <c r="BA307" s="138"/>
      <c r="BB307" s="138"/>
      <c r="BC307" s="138"/>
      <c r="BD307" s="138"/>
      <c r="BE307" s="138"/>
      <c r="BF307" s="138"/>
      <c r="BG307" s="138"/>
      <c r="BH307" s="138"/>
      <c r="BI307" s="138"/>
      <c r="BJ307" s="138"/>
      <c r="BK307" s="138"/>
      <c r="BL307" s="138"/>
      <c r="BM307" s="138"/>
      <c r="BN307" s="138"/>
      <c r="BO307" s="138"/>
      <c r="BP307" s="138"/>
      <c r="BQ307" s="138"/>
      <c r="BR307" s="138"/>
      <c r="BS307" s="138"/>
      <c r="BT307" s="138"/>
      <c r="BU307" s="138"/>
      <c r="BV307" s="138"/>
      <c r="BW307" s="138"/>
      <c r="BX307" s="138"/>
      <c r="BY307" s="138"/>
      <c r="BZ307" s="138"/>
    </row>
    <row r="308" spans="1:78" ht="15.75" customHeight="1">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c r="AA308" s="138"/>
      <c r="AB308" s="138"/>
      <c r="AC308" s="138"/>
      <c r="AD308" s="138"/>
      <c r="AE308" s="138"/>
      <c r="AF308" s="138"/>
      <c r="AG308" s="138"/>
      <c r="AH308" s="138"/>
      <c r="AI308" s="138"/>
      <c r="AJ308" s="138"/>
      <c r="AK308" s="138"/>
      <c r="AL308" s="138"/>
      <c r="AM308" s="138"/>
      <c r="AN308" s="138"/>
      <c r="AO308" s="138"/>
      <c r="AP308" s="138"/>
      <c r="AQ308" s="138"/>
      <c r="AR308" s="138"/>
      <c r="AS308" s="138"/>
      <c r="AT308" s="138"/>
      <c r="AU308" s="138"/>
      <c r="AV308" s="138"/>
      <c r="AW308" s="138"/>
      <c r="AX308" s="138"/>
      <c r="AY308" s="138"/>
      <c r="AZ308" s="138"/>
      <c r="BA308" s="138"/>
      <c r="BB308" s="138"/>
      <c r="BC308" s="138"/>
      <c r="BD308" s="138"/>
      <c r="BE308" s="138"/>
      <c r="BF308" s="138"/>
      <c r="BG308" s="138"/>
      <c r="BH308" s="138"/>
      <c r="BI308" s="138"/>
      <c r="BJ308" s="138"/>
      <c r="BK308" s="138"/>
      <c r="BL308" s="138"/>
      <c r="BM308" s="138"/>
      <c r="BN308" s="138"/>
      <c r="BO308" s="138"/>
      <c r="BP308" s="138"/>
      <c r="BQ308" s="138"/>
      <c r="BR308" s="138"/>
      <c r="BS308" s="138"/>
      <c r="BT308" s="138"/>
      <c r="BU308" s="138"/>
      <c r="BV308" s="138"/>
      <c r="BW308" s="138"/>
      <c r="BX308" s="138"/>
      <c r="BY308" s="138"/>
      <c r="BZ308" s="138"/>
    </row>
    <row r="309" spans="1:78" ht="15.75" customHeight="1">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c r="AA309" s="138"/>
      <c r="AB309" s="138"/>
      <c r="AC309" s="138"/>
      <c r="AD309" s="138"/>
      <c r="AE309" s="138"/>
      <c r="AF309" s="138"/>
      <c r="AG309" s="138"/>
      <c r="AH309" s="138"/>
      <c r="AI309" s="138"/>
      <c r="AJ309" s="138"/>
      <c r="AK309" s="138"/>
      <c r="AL309" s="138"/>
      <c r="AM309" s="138"/>
      <c r="AN309" s="138"/>
      <c r="AO309" s="138"/>
      <c r="AP309" s="138"/>
      <c r="AQ309" s="138"/>
      <c r="AR309" s="138"/>
      <c r="AS309" s="138"/>
      <c r="AT309" s="138"/>
      <c r="AU309" s="138"/>
      <c r="AV309" s="138"/>
      <c r="AW309" s="138"/>
      <c r="AX309" s="138"/>
      <c r="AY309" s="138"/>
      <c r="AZ309" s="138"/>
      <c r="BA309" s="138"/>
      <c r="BB309" s="138"/>
      <c r="BC309" s="138"/>
      <c r="BD309" s="138"/>
      <c r="BE309" s="138"/>
      <c r="BF309" s="138"/>
      <c r="BG309" s="138"/>
      <c r="BH309" s="138"/>
      <c r="BI309" s="138"/>
      <c r="BJ309" s="138"/>
      <c r="BK309" s="138"/>
      <c r="BL309" s="138"/>
      <c r="BM309" s="138"/>
      <c r="BN309" s="138"/>
      <c r="BO309" s="138"/>
      <c r="BP309" s="138"/>
      <c r="BQ309" s="138"/>
      <c r="BR309" s="138"/>
      <c r="BS309" s="138"/>
      <c r="BT309" s="138"/>
      <c r="BU309" s="138"/>
      <c r="BV309" s="138"/>
      <c r="BW309" s="138"/>
      <c r="BX309" s="138"/>
      <c r="BY309" s="138"/>
      <c r="BZ309" s="138"/>
    </row>
    <row r="310" spans="1:78" ht="15.75" customHeight="1">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c r="AA310" s="138"/>
      <c r="AB310" s="138"/>
      <c r="AC310" s="138"/>
      <c r="AD310" s="138"/>
      <c r="AE310" s="138"/>
      <c r="AF310" s="138"/>
      <c r="AG310" s="138"/>
      <c r="AH310" s="138"/>
      <c r="AI310" s="138"/>
      <c r="AJ310" s="138"/>
      <c r="AK310" s="138"/>
      <c r="AL310" s="138"/>
      <c r="AM310" s="138"/>
      <c r="AN310" s="138"/>
      <c r="AO310" s="138"/>
      <c r="AP310" s="138"/>
      <c r="AQ310" s="138"/>
      <c r="AR310" s="138"/>
      <c r="AS310" s="138"/>
      <c r="AT310" s="138"/>
      <c r="AU310" s="138"/>
      <c r="AV310" s="138"/>
      <c r="AW310" s="138"/>
      <c r="AX310" s="138"/>
      <c r="AY310" s="138"/>
      <c r="AZ310" s="138"/>
      <c r="BA310" s="138"/>
      <c r="BB310" s="138"/>
      <c r="BC310" s="138"/>
      <c r="BD310" s="138"/>
      <c r="BE310" s="138"/>
      <c r="BF310" s="138"/>
      <c r="BG310" s="138"/>
      <c r="BH310" s="138"/>
      <c r="BI310" s="138"/>
      <c r="BJ310" s="138"/>
      <c r="BK310" s="138"/>
      <c r="BL310" s="138"/>
      <c r="BM310" s="138"/>
      <c r="BN310" s="138"/>
      <c r="BO310" s="138"/>
      <c r="BP310" s="138"/>
      <c r="BQ310" s="138"/>
      <c r="BR310" s="138"/>
      <c r="BS310" s="138"/>
      <c r="BT310" s="138"/>
      <c r="BU310" s="138"/>
      <c r="BV310" s="138"/>
      <c r="BW310" s="138"/>
      <c r="BX310" s="138"/>
      <c r="BY310" s="138"/>
      <c r="BZ310" s="138"/>
    </row>
    <row r="311" spans="1:78" ht="15.75" customHeight="1">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c r="AA311" s="138"/>
      <c r="AB311" s="138"/>
      <c r="AC311" s="138"/>
      <c r="AD311" s="138"/>
      <c r="AE311" s="138"/>
      <c r="AF311" s="138"/>
      <c r="AG311" s="138"/>
      <c r="AH311" s="138"/>
      <c r="AI311" s="138"/>
      <c r="AJ311" s="138"/>
      <c r="AK311" s="138"/>
      <c r="AL311" s="138"/>
      <c r="AM311" s="138"/>
      <c r="AN311" s="138"/>
      <c r="AO311" s="138"/>
      <c r="AP311" s="138"/>
      <c r="AQ311" s="138"/>
      <c r="AR311" s="138"/>
      <c r="AS311" s="138"/>
      <c r="AT311" s="138"/>
      <c r="AU311" s="138"/>
      <c r="AV311" s="138"/>
      <c r="AW311" s="138"/>
      <c r="AX311" s="138"/>
      <c r="AY311" s="138"/>
      <c r="AZ311" s="138"/>
      <c r="BA311" s="138"/>
      <c r="BB311" s="138"/>
      <c r="BC311" s="138"/>
      <c r="BD311" s="138"/>
      <c r="BE311" s="138"/>
      <c r="BF311" s="138"/>
      <c r="BG311" s="138"/>
      <c r="BH311" s="138"/>
      <c r="BI311" s="138"/>
      <c r="BJ311" s="138"/>
      <c r="BK311" s="138"/>
      <c r="BL311" s="138"/>
      <c r="BM311" s="138"/>
      <c r="BN311" s="138"/>
      <c r="BO311" s="138"/>
      <c r="BP311" s="138"/>
      <c r="BQ311" s="138"/>
      <c r="BR311" s="138"/>
      <c r="BS311" s="138"/>
      <c r="BT311" s="138"/>
      <c r="BU311" s="138"/>
      <c r="BV311" s="138"/>
      <c r="BW311" s="138"/>
      <c r="BX311" s="138"/>
      <c r="BY311" s="138"/>
      <c r="BZ311" s="138"/>
    </row>
    <row r="312" spans="1:78" ht="15.75" customHeight="1">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c r="AA312" s="138"/>
      <c r="AB312" s="138"/>
      <c r="AC312" s="138"/>
      <c r="AD312" s="138"/>
      <c r="AE312" s="138"/>
      <c r="AF312" s="138"/>
      <c r="AG312" s="138"/>
      <c r="AH312" s="138"/>
      <c r="AI312" s="138"/>
      <c r="AJ312" s="138"/>
      <c r="AK312" s="138"/>
      <c r="AL312" s="138"/>
      <c r="AM312" s="138"/>
      <c r="AN312" s="138"/>
      <c r="AO312" s="138"/>
      <c r="AP312" s="138"/>
      <c r="AQ312" s="138"/>
      <c r="AR312" s="138"/>
      <c r="AS312" s="138"/>
      <c r="AT312" s="138"/>
      <c r="AU312" s="138"/>
      <c r="AV312" s="138"/>
      <c r="AW312" s="138"/>
      <c r="AX312" s="138"/>
      <c r="AY312" s="138"/>
      <c r="AZ312" s="138"/>
      <c r="BA312" s="138"/>
      <c r="BB312" s="138"/>
      <c r="BC312" s="138"/>
      <c r="BD312" s="138"/>
      <c r="BE312" s="138"/>
      <c r="BF312" s="138"/>
      <c r="BG312" s="138"/>
      <c r="BH312" s="138"/>
      <c r="BI312" s="138"/>
      <c r="BJ312" s="138"/>
      <c r="BK312" s="138"/>
      <c r="BL312" s="138"/>
      <c r="BM312" s="138"/>
      <c r="BN312" s="138"/>
      <c r="BO312" s="138"/>
      <c r="BP312" s="138"/>
      <c r="BQ312" s="138"/>
      <c r="BR312" s="138"/>
      <c r="BS312" s="138"/>
      <c r="BT312" s="138"/>
      <c r="BU312" s="138"/>
      <c r="BV312" s="138"/>
      <c r="BW312" s="138"/>
      <c r="BX312" s="138"/>
      <c r="BY312" s="138"/>
      <c r="BZ312" s="138"/>
    </row>
    <row r="313" spans="1:78" ht="15.75" customHeight="1">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c r="AA313" s="138"/>
      <c r="AB313" s="138"/>
      <c r="AC313" s="138"/>
      <c r="AD313" s="138"/>
      <c r="AE313" s="138"/>
      <c r="AF313" s="138"/>
      <c r="AG313" s="138"/>
      <c r="AH313" s="138"/>
      <c r="AI313" s="138"/>
      <c r="AJ313" s="138"/>
      <c r="AK313" s="138"/>
      <c r="AL313" s="138"/>
      <c r="AM313" s="138"/>
      <c r="AN313" s="138"/>
      <c r="AO313" s="138"/>
      <c r="AP313" s="138"/>
      <c r="AQ313" s="138"/>
      <c r="AR313" s="138"/>
      <c r="AS313" s="138"/>
      <c r="AT313" s="138"/>
      <c r="AU313" s="138"/>
      <c r="AV313" s="138"/>
      <c r="AW313" s="138"/>
      <c r="AX313" s="138"/>
      <c r="AY313" s="138"/>
      <c r="AZ313" s="138"/>
      <c r="BA313" s="138"/>
      <c r="BB313" s="138"/>
      <c r="BC313" s="138"/>
      <c r="BD313" s="138"/>
      <c r="BE313" s="138"/>
      <c r="BF313" s="138"/>
      <c r="BG313" s="138"/>
      <c r="BH313" s="138"/>
      <c r="BI313" s="138"/>
      <c r="BJ313" s="138"/>
      <c r="BK313" s="138"/>
      <c r="BL313" s="138"/>
      <c r="BM313" s="138"/>
      <c r="BN313" s="138"/>
      <c r="BO313" s="138"/>
      <c r="BP313" s="138"/>
      <c r="BQ313" s="138"/>
      <c r="BR313" s="138"/>
      <c r="BS313" s="138"/>
      <c r="BT313" s="138"/>
      <c r="BU313" s="138"/>
      <c r="BV313" s="138"/>
      <c r="BW313" s="138"/>
      <c r="BX313" s="138"/>
      <c r="BY313" s="138"/>
      <c r="BZ313" s="138"/>
    </row>
    <row r="314" spans="1:78" ht="15.75" customHeight="1">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c r="AA314" s="138"/>
      <c r="AB314" s="138"/>
      <c r="AC314" s="138"/>
      <c r="AD314" s="138"/>
      <c r="AE314" s="138"/>
      <c r="AF314" s="138"/>
      <c r="AG314" s="138"/>
      <c r="AH314" s="138"/>
      <c r="AI314" s="138"/>
      <c r="AJ314" s="138"/>
      <c r="AK314" s="138"/>
      <c r="AL314" s="138"/>
      <c r="AM314" s="138"/>
      <c r="AN314" s="138"/>
      <c r="AO314" s="138"/>
      <c r="AP314" s="138"/>
      <c r="AQ314" s="138"/>
      <c r="AR314" s="138"/>
      <c r="AS314" s="138"/>
      <c r="AT314" s="138"/>
      <c r="AU314" s="138"/>
      <c r="AV314" s="138"/>
      <c r="AW314" s="138"/>
      <c r="AX314" s="138"/>
      <c r="AY314" s="138"/>
      <c r="AZ314" s="138"/>
      <c r="BA314" s="138"/>
      <c r="BB314" s="138"/>
      <c r="BC314" s="138"/>
      <c r="BD314" s="138"/>
      <c r="BE314" s="138"/>
      <c r="BF314" s="138"/>
      <c r="BG314" s="138"/>
      <c r="BH314" s="138"/>
      <c r="BI314" s="138"/>
      <c r="BJ314" s="138"/>
      <c r="BK314" s="138"/>
      <c r="BL314" s="138"/>
      <c r="BM314" s="138"/>
      <c r="BN314" s="138"/>
      <c r="BO314" s="138"/>
      <c r="BP314" s="138"/>
      <c r="BQ314" s="138"/>
      <c r="BR314" s="138"/>
      <c r="BS314" s="138"/>
      <c r="BT314" s="138"/>
      <c r="BU314" s="138"/>
      <c r="BV314" s="138"/>
      <c r="BW314" s="138"/>
      <c r="BX314" s="138"/>
      <c r="BY314" s="138"/>
      <c r="BZ314" s="138"/>
    </row>
    <row r="315" spans="1:78" ht="15.75" customHeight="1">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c r="AA315" s="138"/>
      <c r="AB315" s="138"/>
      <c r="AC315" s="138"/>
      <c r="AD315" s="138"/>
      <c r="AE315" s="138"/>
      <c r="AF315" s="138"/>
      <c r="AG315" s="138"/>
      <c r="AH315" s="138"/>
      <c r="AI315" s="138"/>
      <c r="AJ315" s="138"/>
      <c r="AK315" s="138"/>
      <c r="AL315" s="138"/>
      <c r="AM315" s="138"/>
      <c r="AN315" s="138"/>
      <c r="AO315" s="138"/>
      <c r="AP315" s="138"/>
      <c r="AQ315" s="138"/>
      <c r="AR315" s="138"/>
      <c r="AS315" s="138"/>
      <c r="AT315" s="138"/>
      <c r="AU315" s="138"/>
      <c r="AV315" s="138"/>
      <c r="AW315" s="138"/>
      <c r="AX315" s="138"/>
      <c r="AY315" s="138"/>
      <c r="AZ315" s="138"/>
      <c r="BA315" s="138"/>
      <c r="BB315" s="138"/>
      <c r="BC315" s="138"/>
      <c r="BD315" s="138"/>
      <c r="BE315" s="138"/>
      <c r="BF315" s="138"/>
      <c r="BG315" s="138"/>
      <c r="BH315" s="138"/>
      <c r="BI315" s="138"/>
      <c r="BJ315" s="138"/>
      <c r="BK315" s="138"/>
      <c r="BL315" s="138"/>
      <c r="BM315" s="138"/>
      <c r="BN315" s="138"/>
      <c r="BO315" s="138"/>
      <c r="BP315" s="138"/>
      <c r="BQ315" s="138"/>
      <c r="BR315" s="138"/>
      <c r="BS315" s="138"/>
      <c r="BT315" s="138"/>
      <c r="BU315" s="138"/>
      <c r="BV315" s="138"/>
      <c r="BW315" s="138"/>
      <c r="BX315" s="138"/>
      <c r="BY315" s="138"/>
      <c r="BZ315" s="138"/>
    </row>
    <row r="316" spans="1:78" ht="15.75" customHeight="1">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c r="AA316" s="138"/>
      <c r="AB316" s="138"/>
      <c r="AC316" s="138"/>
      <c r="AD316" s="138"/>
      <c r="AE316" s="138"/>
      <c r="AF316" s="138"/>
      <c r="AG316" s="138"/>
      <c r="AH316" s="138"/>
      <c r="AI316" s="138"/>
      <c r="AJ316" s="138"/>
      <c r="AK316" s="138"/>
      <c r="AL316" s="138"/>
      <c r="AM316" s="138"/>
      <c r="AN316" s="138"/>
      <c r="AO316" s="138"/>
      <c r="AP316" s="138"/>
      <c r="AQ316" s="138"/>
      <c r="AR316" s="138"/>
      <c r="AS316" s="138"/>
      <c r="AT316" s="138"/>
      <c r="AU316" s="138"/>
      <c r="AV316" s="138"/>
      <c r="AW316" s="138"/>
      <c r="AX316" s="138"/>
      <c r="AY316" s="138"/>
      <c r="AZ316" s="138"/>
      <c r="BA316" s="138"/>
      <c r="BB316" s="138"/>
      <c r="BC316" s="138"/>
      <c r="BD316" s="138"/>
      <c r="BE316" s="138"/>
      <c r="BF316" s="138"/>
      <c r="BG316" s="138"/>
      <c r="BH316" s="138"/>
      <c r="BI316" s="138"/>
      <c r="BJ316" s="138"/>
      <c r="BK316" s="138"/>
      <c r="BL316" s="138"/>
      <c r="BM316" s="138"/>
      <c r="BN316" s="138"/>
      <c r="BO316" s="138"/>
      <c r="BP316" s="138"/>
      <c r="BQ316" s="138"/>
      <c r="BR316" s="138"/>
      <c r="BS316" s="138"/>
      <c r="BT316" s="138"/>
      <c r="BU316" s="138"/>
      <c r="BV316" s="138"/>
      <c r="BW316" s="138"/>
      <c r="BX316" s="138"/>
      <c r="BY316" s="138"/>
      <c r="BZ316" s="138"/>
    </row>
    <row r="317" spans="1:78" ht="15.75" customHeight="1">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c r="AA317" s="138"/>
      <c r="AB317" s="138"/>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c r="AW317" s="138"/>
      <c r="AX317" s="138"/>
      <c r="AY317" s="138"/>
      <c r="AZ317" s="138"/>
      <c r="BA317" s="138"/>
      <c r="BB317" s="138"/>
      <c r="BC317" s="138"/>
      <c r="BD317" s="138"/>
      <c r="BE317" s="138"/>
      <c r="BF317" s="138"/>
      <c r="BG317" s="138"/>
      <c r="BH317" s="138"/>
      <c r="BI317" s="138"/>
      <c r="BJ317" s="138"/>
      <c r="BK317" s="138"/>
      <c r="BL317" s="138"/>
      <c r="BM317" s="138"/>
      <c r="BN317" s="138"/>
      <c r="BO317" s="138"/>
      <c r="BP317" s="138"/>
      <c r="BQ317" s="138"/>
      <c r="BR317" s="138"/>
      <c r="BS317" s="138"/>
      <c r="BT317" s="138"/>
      <c r="BU317" s="138"/>
      <c r="BV317" s="138"/>
      <c r="BW317" s="138"/>
      <c r="BX317" s="138"/>
      <c r="BY317" s="138"/>
      <c r="BZ317" s="138"/>
    </row>
    <row r="318" spans="1:78" ht="15.75" customHeight="1">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c r="AA318" s="138"/>
      <c r="AB318" s="138"/>
      <c r="AC318" s="138"/>
      <c r="AD318" s="138"/>
      <c r="AE318" s="138"/>
      <c r="AF318" s="138"/>
      <c r="AG318" s="138"/>
      <c r="AH318" s="138"/>
      <c r="AI318" s="138"/>
      <c r="AJ318" s="138"/>
      <c r="AK318" s="138"/>
      <c r="AL318" s="138"/>
      <c r="AM318" s="138"/>
      <c r="AN318" s="138"/>
      <c r="AO318" s="138"/>
      <c r="AP318" s="138"/>
      <c r="AQ318" s="138"/>
      <c r="AR318" s="138"/>
      <c r="AS318" s="138"/>
      <c r="AT318" s="138"/>
      <c r="AU318" s="138"/>
      <c r="AV318" s="138"/>
      <c r="AW318" s="138"/>
      <c r="AX318" s="138"/>
      <c r="AY318" s="138"/>
      <c r="AZ318" s="138"/>
      <c r="BA318" s="138"/>
      <c r="BB318" s="138"/>
      <c r="BC318" s="138"/>
      <c r="BD318" s="138"/>
      <c r="BE318" s="138"/>
      <c r="BF318" s="138"/>
      <c r="BG318" s="138"/>
      <c r="BH318" s="138"/>
      <c r="BI318" s="138"/>
      <c r="BJ318" s="138"/>
      <c r="BK318" s="138"/>
      <c r="BL318" s="138"/>
      <c r="BM318" s="138"/>
      <c r="BN318" s="138"/>
      <c r="BO318" s="138"/>
      <c r="BP318" s="138"/>
      <c r="BQ318" s="138"/>
      <c r="BR318" s="138"/>
      <c r="BS318" s="138"/>
      <c r="BT318" s="138"/>
      <c r="BU318" s="138"/>
      <c r="BV318" s="138"/>
      <c r="BW318" s="138"/>
      <c r="BX318" s="138"/>
      <c r="BY318" s="138"/>
      <c r="BZ318" s="138"/>
    </row>
    <row r="319" spans="1:78" ht="15.75" customHeight="1">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c r="AA319" s="138"/>
      <c r="AB319" s="138"/>
      <c r="AC319" s="138"/>
      <c r="AD319" s="138"/>
      <c r="AE319" s="138"/>
      <c r="AF319" s="138"/>
      <c r="AG319" s="138"/>
      <c r="AH319" s="138"/>
      <c r="AI319" s="138"/>
      <c r="AJ319" s="138"/>
      <c r="AK319" s="138"/>
      <c r="AL319" s="138"/>
      <c r="AM319" s="138"/>
      <c r="AN319" s="138"/>
      <c r="AO319" s="138"/>
      <c r="AP319" s="138"/>
      <c r="AQ319" s="138"/>
      <c r="AR319" s="138"/>
      <c r="AS319" s="138"/>
      <c r="AT319" s="138"/>
      <c r="AU319" s="138"/>
      <c r="AV319" s="138"/>
      <c r="AW319" s="138"/>
      <c r="AX319" s="138"/>
      <c r="AY319" s="138"/>
      <c r="AZ319" s="138"/>
      <c r="BA319" s="138"/>
      <c r="BB319" s="138"/>
      <c r="BC319" s="138"/>
      <c r="BD319" s="138"/>
      <c r="BE319" s="138"/>
      <c r="BF319" s="138"/>
      <c r="BG319" s="138"/>
      <c r="BH319" s="138"/>
      <c r="BI319" s="138"/>
      <c r="BJ319" s="138"/>
      <c r="BK319" s="138"/>
      <c r="BL319" s="138"/>
      <c r="BM319" s="138"/>
      <c r="BN319" s="138"/>
      <c r="BO319" s="138"/>
      <c r="BP319" s="138"/>
      <c r="BQ319" s="138"/>
      <c r="BR319" s="138"/>
      <c r="BS319" s="138"/>
      <c r="BT319" s="138"/>
      <c r="BU319" s="138"/>
      <c r="BV319" s="138"/>
      <c r="BW319" s="138"/>
      <c r="BX319" s="138"/>
      <c r="BY319" s="138"/>
      <c r="BZ319" s="138"/>
    </row>
    <row r="320" spans="1:78" ht="15.75" customHeight="1">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c r="AA320" s="138"/>
      <c r="AB320" s="138"/>
      <c r="AC320" s="138"/>
      <c r="AD320" s="138"/>
      <c r="AE320" s="138"/>
      <c r="AF320" s="138"/>
      <c r="AG320" s="138"/>
      <c r="AH320" s="138"/>
      <c r="AI320" s="138"/>
      <c r="AJ320" s="138"/>
      <c r="AK320" s="138"/>
      <c r="AL320" s="138"/>
      <c r="AM320" s="138"/>
      <c r="AN320" s="138"/>
      <c r="AO320" s="138"/>
      <c r="AP320" s="138"/>
      <c r="AQ320" s="138"/>
      <c r="AR320" s="138"/>
      <c r="AS320" s="138"/>
      <c r="AT320" s="138"/>
      <c r="AU320" s="138"/>
      <c r="AV320" s="138"/>
      <c r="AW320" s="138"/>
      <c r="AX320" s="138"/>
      <c r="AY320" s="138"/>
      <c r="AZ320" s="138"/>
      <c r="BA320" s="138"/>
      <c r="BB320" s="138"/>
      <c r="BC320" s="138"/>
      <c r="BD320" s="138"/>
      <c r="BE320" s="138"/>
      <c r="BF320" s="138"/>
      <c r="BG320" s="138"/>
      <c r="BH320" s="138"/>
      <c r="BI320" s="138"/>
      <c r="BJ320" s="138"/>
      <c r="BK320" s="138"/>
      <c r="BL320" s="138"/>
      <c r="BM320" s="138"/>
      <c r="BN320" s="138"/>
      <c r="BO320" s="138"/>
      <c r="BP320" s="138"/>
      <c r="BQ320" s="138"/>
      <c r="BR320" s="138"/>
      <c r="BS320" s="138"/>
      <c r="BT320" s="138"/>
      <c r="BU320" s="138"/>
      <c r="BV320" s="138"/>
      <c r="BW320" s="138"/>
      <c r="BX320" s="138"/>
      <c r="BY320" s="138"/>
      <c r="BZ320" s="138"/>
    </row>
    <row r="321" spans="1:78" ht="15.75" customHeight="1">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c r="AA321" s="138"/>
      <c r="AB321" s="138"/>
      <c r="AC321" s="138"/>
      <c r="AD321" s="138"/>
      <c r="AE321" s="138"/>
      <c r="AF321" s="138"/>
      <c r="AG321" s="138"/>
      <c r="AH321" s="138"/>
      <c r="AI321" s="138"/>
      <c r="AJ321" s="138"/>
      <c r="AK321" s="138"/>
      <c r="AL321" s="138"/>
      <c r="AM321" s="138"/>
      <c r="AN321" s="138"/>
      <c r="AO321" s="138"/>
      <c r="AP321" s="138"/>
      <c r="AQ321" s="138"/>
      <c r="AR321" s="138"/>
      <c r="AS321" s="138"/>
      <c r="AT321" s="138"/>
      <c r="AU321" s="138"/>
      <c r="AV321" s="138"/>
      <c r="AW321" s="138"/>
      <c r="AX321" s="138"/>
      <c r="AY321" s="138"/>
      <c r="AZ321" s="138"/>
      <c r="BA321" s="138"/>
      <c r="BB321" s="138"/>
      <c r="BC321" s="138"/>
      <c r="BD321" s="138"/>
      <c r="BE321" s="138"/>
      <c r="BF321" s="138"/>
      <c r="BG321" s="138"/>
      <c r="BH321" s="138"/>
      <c r="BI321" s="138"/>
      <c r="BJ321" s="138"/>
      <c r="BK321" s="138"/>
      <c r="BL321" s="138"/>
      <c r="BM321" s="138"/>
      <c r="BN321" s="138"/>
      <c r="BO321" s="138"/>
      <c r="BP321" s="138"/>
      <c r="BQ321" s="138"/>
      <c r="BR321" s="138"/>
      <c r="BS321" s="138"/>
      <c r="BT321" s="138"/>
      <c r="BU321" s="138"/>
      <c r="BV321" s="138"/>
      <c r="BW321" s="138"/>
      <c r="BX321" s="138"/>
      <c r="BY321" s="138"/>
      <c r="BZ321" s="138"/>
    </row>
    <row r="322" spans="1:78" ht="15.75" customHeight="1">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c r="AA322" s="138"/>
      <c r="AB322" s="138"/>
      <c r="AC322" s="138"/>
      <c r="AD322" s="138"/>
      <c r="AE322" s="138"/>
      <c r="AF322" s="138"/>
      <c r="AG322" s="138"/>
      <c r="AH322" s="138"/>
      <c r="AI322" s="138"/>
      <c r="AJ322" s="138"/>
      <c r="AK322" s="138"/>
      <c r="AL322" s="138"/>
      <c r="AM322" s="138"/>
      <c r="AN322" s="138"/>
      <c r="AO322" s="138"/>
      <c r="AP322" s="138"/>
      <c r="AQ322" s="138"/>
      <c r="AR322" s="138"/>
      <c r="AS322" s="138"/>
      <c r="AT322" s="138"/>
      <c r="AU322" s="138"/>
      <c r="AV322" s="138"/>
      <c r="AW322" s="138"/>
      <c r="AX322" s="138"/>
      <c r="AY322" s="138"/>
      <c r="AZ322" s="138"/>
      <c r="BA322" s="138"/>
      <c r="BB322" s="138"/>
      <c r="BC322" s="138"/>
      <c r="BD322" s="138"/>
      <c r="BE322" s="138"/>
      <c r="BF322" s="138"/>
      <c r="BG322" s="138"/>
      <c r="BH322" s="138"/>
      <c r="BI322" s="138"/>
      <c r="BJ322" s="138"/>
      <c r="BK322" s="138"/>
      <c r="BL322" s="138"/>
      <c r="BM322" s="138"/>
      <c r="BN322" s="138"/>
      <c r="BO322" s="138"/>
      <c r="BP322" s="138"/>
      <c r="BQ322" s="138"/>
      <c r="BR322" s="138"/>
      <c r="BS322" s="138"/>
      <c r="BT322" s="138"/>
      <c r="BU322" s="138"/>
      <c r="BV322" s="138"/>
      <c r="BW322" s="138"/>
      <c r="BX322" s="138"/>
      <c r="BY322" s="138"/>
      <c r="BZ322" s="138"/>
    </row>
    <row r="323" spans="1:78" ht="15.75" customHeight="1">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c r="AA323" s="138"/>
      <c r="AB323" s="138"/>
      <c r="AC323" s="138"/>
      <c r="AD323" s="138"/>
      <c r="AE323" s="138"/>
      <c r="AF323" s="138"/>
      <c r="AG323" s="138"/>
      <c r="AH323" s="138"/>
      <c r="AI323" s="138"/>
      <c r="AJ323" s="138"/>
      <c r="AK323" s="138"/>
      <c r="AL323" s="138"/>
      <c r="AM323" s="138"/>
      <c r="AN323" s="138"/>
      <c r="AO323" s="138"/>
      <c r="AP323" s="138"/>
      <c r="AQ323" s="138"/>
      <c r="AR323" s="138"/>
      <c r="AS323" s="138"/>
      <c r="AT323" s="138"/>
      <c r="AU323" s="138"/>
      <c r="AV323" s="138"/>
      <c r="AW323" s="138"/>
      <c r="AX323" s="138"/>
      <c r="AY323" s="138"/>
      <c r="AZ323" s="138"/>
      <c r="BA323" s="138"/>
      <c r="BB323" s="138"/>
      <c r="BC323" s="138"/>
      <c r="BD323" s="138"/>
      <c r="BE323" s="138"/>
      <c r="BF323" s="138"/>
      <c r="BG323" s="138"/>
      <c r="BH323" s="138"/>
      <c r="BI323" s="138"/>
      <c r="BJ323" s="138"/>
      <c r="BK323" s="138"/>
      <c r="BL323" s="138"/>
      <c r="BM323" s="138"/>
      <c r="BN323" s="138"/>
      <c r="BO323" s="138"/>
      <c r="BP323" s="138"/>
      <c r="BQ323" s="138"/>
      <c r="BR323" s="138"/>
      <c r="BS323" s="138"/>
      <c r="BT323" s="138"/>
      <c r="BU323" s="138"/>
      <c r="BV323" s="138"/>
      <c r="BW323" s="138"/>
      <c r="BX323" s="138"/>
      <c r="BY323" s="138"/>
      <c r="BZ323" s="138"/>
    </row>
    <row r="324" spans="1:78" ht="15.75" customHeight="1">
      <c r="A324" s="138"/>
      <c r="B324" s="138"/>
      <c r="C324" s="138"/>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8"/>
      <c r="Z324" s="138"/>
      <c r="AA324" s="138"/>
      <c r="AB324" s="138"/>
      <c r="AC324" s="138"/>
      <c r="AD324" s="138"/>
      <c r="AE324" s="138"/>
      <c r="AF324" s="138"/>
      <c r="AG324" s="138"/>
      <c r="AH324" s="138"/>
      <c r="AI324" s="138"/>
      <c r="AJ324" s="138"/>
      <c r="AK324" s="138"/>
      <c r="AL324" s="138"/>
      <c r="AM324" s="138"/>
      <c r="AN324" s="138"/>
      <c r="AO324" s="138"/>
      <c r="AP324" s="138"/>
      <c r="AQ324" s="138"/>
      <c r="AR324" s="138"/>
      <c r="AS324" s="138"/>
      <c r="AT324" s="138"/>
      <c r="AU324" s="138"/>
      <c r="AV324" s="138"/>
      <c r="AW324" s="138"/>
      <c r="AX324" s="138"/>
      <c r="AY324" s="138"/>
      <c r="AZ324" s="138"/>
      <c r="BA324" s="138"/>
      <c r="BB324" s="138"/>
      <c r="BC324" s="138"/>
      <c r="BD324" s="138"/>
      <c r="BE324" s="138"/>
      <c r="BF324" s="138"/>
      <c r="BG324" s="138"/>
      <c r="BH324" s="138"/>
      <c r="BI324" s="138"/>
      <c r="BJ324" s="138"/>
      <c r="BK324" s="138"/>
      <c r="BL324" s="138"/>
      <c r="BM324" s="138"/>
      <c r="BN324" s="138"/>
      <c r="BO324" s="138"/>
      <c r="BP324" s="138"/>
      <c r="BQ324" s="138"/>
      <c r="BR324" s="138"/>
      <c r="BS324" s="138"/>
      <c r="BT324" s="138"/>
      <c r="BU324" s="138"/>
      <c r="BV324" s="138"/>
      <c r="BW324" s="138"/>
      <c r="BX324" s="138"/>
      <c r="BY324" s="138"/>
      <c r="BZ324" s="138"/>
    </row>
    <row r="325" spans="1:78" ht="15.75" customHeight="1">
      <c r="A325" s="138"/>
      <c r="B325" s="138"/>
      <c r="C325" s="138"/>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c r="Z325" s="138"/>
      <c r="AA325" s="138"/>
      <c r="AB325" s="138"/>
      <c r="AC325" s="138"/>
      <c r="AD325" s="138"/>
      <c r="AE325" s="138"/>
      <c r="AF325" s="138"/>
      <c r="AG325" s="138"/>
      <c r="AH325" s="138"/>
      <c r="AI325" s="138"/>
      <c r="AJ325" s="138"/>
      <c r="AK325" s="138"/>
      <c r="AL325" s="138"/>
      <c r="AM325" s="138"/>
      <c r="AN325" s="138"/>
      <c r="AO325" s="138"/>
      <c r="AP325" s="138"/>
      <c r="AQ325" s="138"/>
      <c r="AR325" s="138"/>
      <c r="AS325" s="138"/>
      <c r="AT325" s="138"/>
      <c r="AU325" s="138"/>
      <c r="AV325" s="138"/>
      <c r="AW325" s="138"/>
      <c r="AX325" s="138"/>
      <c r="AY325" s="138"/>
      <c r="AZ325" s="138"/>
      <c r="BA325" s="138"/>
      <c r="BB325" s="138"/>
      <c r="BC325" s="138"/>
      <c r="BD325" s="138"/>
      <c r="BE325" s="138"/>
      <c r="BF325" s="138"/>
      <c r="BG325" s="138"/>
      <c r="BH325" s="138"/>
      <c r="BI325" s="138"/>
      <c r="BJ325" s="138"/>
      <c r="BK325" s="138"/>
      <c r="BL325" s="138"/>
      <c r="BM325" s="138"/>
      <c r="BN325" s="138"/>
      <c r="BO325" s="138"/>
      <c r="BP325" s="138"/>
      <c r="BQ325" s="138"/>
      <c r="BR325" s="138"/>
      <c r="BS325" s="138"/>
      <c r="BT325" s="138"/>
      <c r="BU325" s="138"/>
      <c r="BV325" s="138"/>
      <c r="BW325" s="138"/>
      <c r="BX325" s="138"/>
      <c r="BY325" s="138"/>
      <c r="BZ325" s="138"/>
    </row>
    <row r="326" spans="1:78" ht="15.75" customHeight="1">
      <c r="A326" s="138"/>
      <c r="B326" s="138"/>
      <c r="C326" s="138"/>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c r="Z326" s="138"/>
      <c r="AA326" s="138"/>
      <c r="AB326" s="138"/>
      <c r="AC326" s="138"/>
      <c r="AD326" s="138"/>
      <c r="AE326" s="138"/>
      <c r="AF326" s="138"/>
      <c r="AG326" s="138"/>
      <c r="AH326" s="138"/>
      <c r="AI326" s="138"/>
      <c r="AJ326" s="138"/>
      <c r="AK326" s="138"/>
      <c r="AL326" s="138"/>
      <c r="AM326" s="138"/>
      <c r="AN326" s="138"/>
      <c r="AO326" s="138"/>
      <c r="AP326" s="138"/>
      <c r="AQ326" s="138"/>
      <c r="AR326" s="138"/>
      <c r="AS326" s="138"/>
      <c r="AT326" s="138"/>
      <c r="AU326" s="138"/>
      <c r="AV326" s="138"/>
      <c r="AW326" s="138"/>
      <c r="AX326" s="138"/>
      <c r="AY326" s="138"/>
      <c r="AZ326" s="138"/>
      <c r="BA326" s="138"/>
      <c r="BB326" s="138"/>
      <c r="BC326" s="138"/>
      <c r="BD326" s="138"/>
      <c r="BE326" s="138"/>
      <c r="BF326" s="138"/>
      <c r="BG326" s="138"/>
      <c r="BH326" s="138"/>
      <c r="BI326" s="138"/>
      <c r="BJ326" s="138"/>
      <c r="BK326" s="138"/>
      <c r="BL326" s="138"/>
      <c r="BM326" s="138"/>
      <c r="BN326" s="138"/>
      <c r="BO326" s="138"/>
      <c r="BP326" s="138"/>
      <c r="BQ326" s="138"/>
      <c r="BR326" s="138"/>
      <c r="BS326" s="138"/>
      <c r="BT326" s="138"/>
      <c r="BU326" s="138"/>
      <c r="BV326" s="138"/>
      <c r="BW326" s="138"/>
      <c r="BX326" s="138"/>
      <c r="BY326" s="138"/>
      <c r="BZ326" s="138"/>
    </row>
    <row r="327" spans="1:78" ht="15.75" customHeight="1">
      <c r="A327" s="138"/>
      <c r="B327" s="138"/>
      <c r="C327" s="138"/>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c r="Z327" s="138"/>
      <c r="AA327" s="138"/>
      <c r="AB327" s="138"/>
      <c r="AC327" s="138"/>
      <c r="AD327" s="138"/>
      <c r="AE327" s="138"/>
      <c r="AF327" s="138"/>
      <c r="AG327" s="138"/>
      <c r="AH327" s="138"/>
      <c r="AI327" s="138"/>
      <c r="AJ327" s="138"/>
      <c r="AK327" s="138"/>
      <c r="AL327" s="138"/>
      <c r="AM327" s="138"/>
      <c r="AN327" s="138"/>
      <c r="AO327" s="138"/>
      <c r="AP327" s="138"/>
      <c r="AQ327" s="138"/>
      <c r="AR327" s="138"/>
      <c r="AS327" s="138"/>
      <c r="AT327" s="138"/>
      <c r="AU327" s="138"/>
      <c r="AV327" s="138"/>
      <c r="AW327" s="138"/>
      <c r="AX327" s="138"/>
      <c r="AY327" s="138"/>
      <c r="AZ327" s="138"/>
      <c r="BA327" s="138"/>
      <c r="BB327" s="138"/>
      <c r="BC327" s="138"/>
      <c r="BD327" s="138"/>
      <c r="BE327" s="138"/>
      <c r="BF327" s="138"/>
      <c r="BG327" s="138"/>
      <c r="BH327" s="138"/>
      <c r="BI327" s="138"/>
      <c r="BJ327" s="138"/>
      <c r="BK327" s="138"/>
      <c r="BL327" s="138"/>
      <c r="BM327" s="138"/>
      <c r="BN327" s="138"/>
      <c r="BO327" s="138"/>
      <c r="BP327" s="138"/>
      <c r="BQ327" s="138"/>
      <c r="BR327" s="138"/>
      <c r="BS327" s="138"/>
      <c r="BT327" s="138"/>
      <c r="BU327" s="138"/>
      <c r="BV327" s="138"/>
      <c r="BW327" s="138"/>
      <c r="BX327" s="138"/>
      <c r="BY327" s="138"/>
      <c r="BZ327" s="138"/>
    </row>
    <row r="328" spans="1:78" ht="15.75" customHeight="1">
      <c r="A328" s="138"/>
      <c r="B328" s="138"/>
      <c r="C328" s="138"/>
      <c r="D328" s="138"/>
      <c r="E328" s="138"/>
      <c r="F328" s="138"/>
      <c r="G328" s="138"/>
      <c r="H328" s="138"/>
      <c r="I328" s="138"/>
      <c r="J328" s="138"/>
      <c r="K328" s="138"/>
      <c r="L328" s="138"/>
      <c r="M328" s="138"/>
      <c r="N328" s="138"/>
      <c r="O328" s="138"/>
      <c r="P328" s="138"/>
      <c r="Q328" s="138"/>
      <c r="R328" s="138"/>
      <c r="S328" s="138"/>
      <c r="T328" s="138"/>
      <c r="U328" s="138"/>
      <c r="V328" s="138"/>
      <c r="W328" s="138"/>
      <c r="X328" s="138"/>
      <c r="Y328" s="138"/>
      <c r="Z328" s="138"/>
      <c r="AA328" s="138"/>
      <c r="AB328" s="138"/>
      <c r="AC328" s="138"/>
      <c r="AD328" s="138"/>
      <c r="AE328" s="138"/>
      <c r="AF328" s="138"/>
      <c r="AG328" s="138"/>
      <c r="AH328" s="138"/>
      <c r="AI328" s="138"/>
      <c r="AJ328" s="138"/>
      <c r="AK328" s="138"/>
      <c r="AL328" s="138"/>
      <c r="AM328" s="138"/>
      <c r="AN328" s="138"/>
      <c r="AO328" s="138"/>
      <c r="AP328" s="138"/>
      <c r="AQ328" s="138"/>
      <c r="AR328" s="138"/>
      <c r="AS328" s="138"/>
      <c r="AT328" s="138"/>
      <c r="AU328" s="138"/>
      <c r="AV328" s="138"/>
      <c r="AW328" s="138"/>
      <c r="AX328" s="138"/>
      <c r="AY328" s="138"/>
      <c r="AZ328" s="138"/>
      <c r="BA328" s="138"/>
      <c r="BB328" s="138"/>
      <c r="BC328" s="138"/>
      <c r="BD328" s="138"/>
      <c r="BE328" s="138"/>
      <c r="BF328" s="138"/>
      <c r="BG328" s="138"/>
      <c r="BH328" s="138"/>
      <c r="BI328" s="138"/>
      <c r="BJ328" s="138"/>
      <c r="BK328" s="138"/>
      <c r="BL328" s="138"/>
      <c r="BM328" s="138"/>
      <c r="BN328" s="138"/>
      <c r="BO328" s="138"/>
      <c r="BP328" s="138"/>
      <c r="BQ328" s="138"/>
      <c r="BR328" s="138"/>
      <c r="BS328" s="138"/>
      <c r="BT328" s="138"/>
      <c r="BU328" s="138"/>
      <c r="BV328" s="138"/>
      <c r="BW328" s="138"/>
      <c r="BX328" s="138"/>
      <c r="BY328" s="138"/>
      <c r="BZ328" s="138"/>
    </row>
    <row r="329" spans="1:78" ht="15.75" customHeight="1">
      <c r="A329" s="138"/>
      <c r="B329" s="138"/>
      <c r="C329" s="138"/>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38"/>
      <c r="Z329" s="138"/>
      <c r="AA329" s="138"/>
      <c r="AB329" s="138"/>
      <c r="AC329" s="138"/>
      <c r="AD329" s="138"/>
      <c r="AE329" s="138"/>
      <c r="AF329" s="138"/>
      <c r="AG329" s="138"/>
      <c r="AH329" s="138"/>
      <c r="AI329" s="138"/>
      <c r="AJ329" s="138"/>
      <c r="AK329" s="138"/>
      <c r="AL329" s="138"/>
      <c r="AM329" s="138"/>
      <c r="AN329" s="138"/>
      <c r="AO329" s="138"/>
      <c r="AP329" s="138"/>
      <c r="AQ329" s="138"/>
      <c r="AR329" s="138"/>
      <c r="AS329" s="138"/>
      <c r="AT329" s="138"/>
      <c r="AU329" s="138"/>
      <c r="AV329" s="138"/>
      <c r="AW329" s="138"/>
      <c r="AX329" s="138"/>
      <c r="AY329" s="138"/>
      <c r="AZ329" s="138"/>
      <c r="BA329" s="138"/>
      <c r="BB329" s="138"/>
      <c r="BC329" s="138"/>
      <c r="BD329" s="138"/>
      <c r="BE329" s="138"/>
      <c r="BF329" s="138"/>
      <c r="BG329" s="138"/>
      <c r="BH329" s="138"/>
      <c r="BI329" s="138"/>
      <c r="BJ329" s="138"/>
      <c r="BK329" s="138"/>
      <c r="BL329" s="138"/>
      <c r="BM329" s="138"/>
      <c r="BN329" s="138"/>
      <c r="BO329" s="138"/>
      <c r="BP329" s="138"/>
      <c r="BQ329" s="138"/>
      <c r="BR329" s="138"/>
      <c r="BS329" s="138"/>
      <c r="BT329" s="138"/>
      <c r="BU329" s="138"/>
      <c r="BV329" s="138"/>
      <c r="BW329" s="138"/>
      <c r="BX329" s="138"/>
      <c r="BY329" s="138"/>
      <c r="BZ329" s="138"/>
    </row>
    <row r="330" spans="1:78" ht="15.75" customHeight="1">
      <c r="A330" s="138"/>
      <c r="B330" s="138"/>
      <c r="C330" s="138"/>
      <c r="D330" s="138"/>
      <c r="E330" s="138"/>
      <c r="F330" s="138"/>
      <c r="G330" s="138"/>
      <c r="H330" s="138"/>
      <c r="I330" s="138"/>
      <c r="J330" s="138"/>
      <c r="K330" s="138"/>
      <c r="L330" s="138"/>
      <c r="M330" s="138"/>
      <c r="N330" s="138"/>
      <c r="O330" s="138"/>
      <c r="P330" s="138"/>
      <c r="Q330" s="138"/>
      <c r="R330" s="138"/>
      <c r="S330" s="138"/>
      <c r="T330" s="138"/>
      <c r="U330" s="138"/>
      <c r="V330" s="138"/>
      <c r="W330" s="138"/>
      <c r="X330" s="138"/>
      <c r="Y330" s="138"/>
      <c r="Z330" s="138"/>
      <c r="AA330" s="138"/>
      <c r="AB330" s="138"/>
      <c r="AC330" s="138"/>
      <c r="AD330" s="138"/>
      <c r="AE330" s="138"/>
      <c r="AF330" s="138"/>
      <c r="AG330" s="138"/>
      <c r="AH330" s="138"/>
      <c r="AI330" s="138"/>
      <c r="AJ330" s="138"/>
      <c r="AK330" s="138"/>
      <c r="AL330" s="138"/>
      <c r="AM330" s="138"/>
      <c r="AN330" s="138"/>
      <c r="AO330" s="138"/>
      <c r="AP330" s="138"/>
      <c r="AQ330" s="138"/>
      <c r="AR330" s="138"/>
      <c r="AS330" s="138"/>
      <c r="AT330" s="138"/>
      <c r="AU330" s="138"/>
      <c r="AV330" s="138"/>
      <c r="AW330" s="138"/>
      <c r="AX330" s="138"/>
      <c r="AY330" s="138"/>
      <c r="AZ330" s="138"/>
      <c r="BA330" s="138"/>
      <c r="BB330" s="138"/>
      <c r="BC330" s="138"/>
      <c r="BD330" s="138"/>
      <c r="BE330" s="138"/>
      <c r="BF330" s="138"/>
      <c r="BG330" s="138"/>
      <c r="BH330" s="138"/>
      <c r="BI330" s="138"/>
      <c r="BJ330" s="138"/>
      <c r="BK330" s="138"/>
      <c r="BL330" s="138"/>
      <c r="BM330" s="138"/>
      <c r="BN330" s="138"/>
      <c r="BO330" s="138"/>
      <c r="BP330" s="138"/>
      <c r="BQ330" s="138"/>
      <c r="BR330" s="138"/>
      <c r="BS330" s="138"/>
      <c r="BT330" s="138"/>
      <c r="BU330" s="138"/>
      <c r="BV330" s="138"/>
      <c r="BW330" s="138"/>
      <c r="BX330" s="138"/>
      <c r="BY330" s="138"/>
      <c r="BZ330" s="138"/>
    </row>
    <row r="331" spans="1:78" ht="15.75" customHeight="1">
      <c r="A331" s="138"/>
      <c r="B331" s="138"/>
      <c r="C331" s="138"/>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138"/>
      <c r="AE331" s="138"/>
      <c r="AF331" s="138"/>
      <c r="AG331" s="138"/>
      <c r="AH331" s="138"/>
      <c r="AI331" s="138"/>
      <c r="AJ331" s="138"/>
      <c r="AK331" s="138"/>
      <c r="AL331" s="138"/>
      <c r="AM331" s="138"/>
      <c r="AN331" s="138"/>
      <c r="AO331" s="138"/>
      <c r="AP331" s="138"/>
      <c r="AQ331" s="138"/>
      <c r="AR331" s="138"/>
      <c r="AS331" s="138"/>
      <c r="AT331" s="138"/>
      <c r="AU331" s="138"/>
      <c r="AV331" s="138"/>
      <c r="AW331" s="138"/>
      <c r="AX331" s="138"/>
      <c r="AY331" s="138"/>
      <c r="AZ331" s="138"/>
      <c r="BA331" s="138"/>
      <c r="BB331" s="138"/>
      <c r="BC331" s="138"/>
      <c r="BD331" s="138"/>
      <c r="BE331" s="138"/>
      <c r="BF331" s="138"/>
      <c r="BG331" s="138"/>
      <c r="BH331" s="138"/>
      <c r="BI331" s="138"/>
      <c r="BJ331" s="138"/>
      <c r="BK331" s="138"/>
      <c r="BL331" s="138"/>
      <c r="BM331" s="138"/>
      <c r="BN331" s="138"/>
      <c r="BO331" s="138"/>
      <c r="BP331" s="138"/>
      <c r="BQ331" s="138"/>
      <c r="BR331" s="138"/>
      <c r="BS331" s="138"/>
      <c r="BT331" s="138"/>
      <c r="BU331" s="138"/>
      <c r="BV331" s="138"/>
      <c r="BW331" s="138"/>
      <c r="BX331" s="138"/>
      <c r="BY331" s="138"/>
      <c r="BZ331" s="138"/>
    </row>
    <row r="332" spans="1:78" ht="15.75" customHeight="1">
      <c r="A332" s="138"/>
      <c r="B332" s="138"/>
      <c r="C332" s="138"/>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c r="Z332" s="138"/>
      <c r="AA332" s="138"/>
      <c r="AB332" s="138"/>
      <c r="AC332" s="138"/>
      <c r="AD332" s="138"/>
      <c r="AE332" s="138"/>
      <c r="AF332" s="138"/>
      <c r="AG332" s="138"/>
      <c r="AH332" s="138"/>
      <c r="AI332" s="138"/>
      <c r="AJ332" s="138"/>
      <c r="AK332" s="138"/>
      <c r="AL332" s="138"/>
      <c r="AM332" s="138"/>
      <c r="AN332" s="138"/>
      <c r="AO332" s="138"/>
      <c r="AP332" s="138"/>
      <c r="AQ332" s="138"/>
      <c r="AR332" s="138"/>
      <c r="AS332" s="138"/>
      <c r="AT332" s="138"/>
      <c r="AU332" s="138"/>
      <c r="AV332" s="138"/>
      <c r="AW332" s="138"/>
      <c r="AX332" s="138"/>
      <c r="AY332" s="138"/>
      <c r="AZ332" s="138"/>
      <c r="BA332" s="138"/>
      <c r="BB332" s="138"/>
      <c r="BC332" s="138"/>
      <c r="BD332" s="138"/>
      <c r="BE332" s="138"/>
      <c r="BF332" s="138"/>
      <c r="BG332" s="138"/>
      <c r="BH332" s="138"/>
      <c r="BI332" s="138"/>
      <c r="BJ332" s="138"/>
      <c r="BK332" s="138"/>
      <c r="BL332" s="138"/>
      <c r="BM332" s="138"/>
      <c r="BN332" s="138"/>
      <c r="BO332" s="138"/>
      <c r="BP332" s="138"/>
      <c r="BQ332" s="138"/>
      <c r="BR332" s="138"/>
      <c r="BS332" s="138"/>
      <c r="BT332" s="138"/>
      <c r="BU332" s="138"/>
      <c r="BV332" s="138"/>
      <c r="BW332" s="138"/>
      <c r="BX332" s="138"/>
      <c r="BY332" s="138"/>
      <c r="BZ332" s="138"/>
    </row>
    <row r="333" spans="1:78" ht="15.75" customHeight="1">
      <c r="A333" s="138"/>
      <c r="B333" s="138"/>
      <c r="C333" s="138"/>
      <c r="D333" s="138"/>
      <c r="E333" s="138"/>
      <c r="F333" s="138"/>
      <c r="G333" s="138"/>
      <c r="H333" s="138"/>
      <c r="I333" s="138"/>
      <c r="J333" s="138"/>
      <c r="K333" s="138"/>
      <c r="L333" s="138"/>
      <c r="M333" s="138"/>
      <c r="N333" s="138"/>
      <c r="O333" s="138"/>
      <c r="P333" s="138"/>
      <c r="Q333" s="138"/>
      <c r="R333" s="138"/>
      <c r="S333" s="138"/>
      <c r="T333" s="138"/>
      <c r="U333" s="138"/>
      <c r="V333" s="138"/>
      <c r="W333" s="138"/>
      <c r="X333" s="138"/>
      <c r="Y333" s="138"/>
      <c r="Z333" s="138"/>
      <c r="AA333" s="138"/>
      <c r="AB333" s="138"/>
      <c r="AC333" s="138"/>
      <c r="AD333" s="138"/>
      <c r="AE333" s="138"/>
      <c r="AF333" s="138"/>
      <c r="AG333" s="138"/>
      <c r="AH333" s="138"/>
      <c r="AI333" s="138"/>
      <c r="AJ333" s="138"/>
      <c r="AK333" s="138"/>
      <c r="AL333" s="138"/>
      <c r="AM333" s="138"/>
      <c r="AN333" s="138"/>
      <c r="AO333" s="138"/>
      <c r="AP333" s="138"/>
      <c r="AQ333" s="138"/>
      <c r="AR333" s="138"/>
      <c r="AS333" s="138"/>
      <c r="AT333" s="138"/>
      <c r="AU333" s="138"/>
      <c r="AV333" s="138"/>
      <c r="AW333" s="138"/>
      <c r="AX333" s="138"/>
      <c r="AY333" s="138"/>
      <c r="AZ333" s="138"/>
      <c r="BA333" s="138"/>
      <c r="BB333" s="138"/>
      <c r="BC333" s="138"/>
      <c r="BD333" s="138"/>
      <c r="BE333" s="138"/>
      <c r="BF333" s="138"/>
      <c r="BG333" s="138"/>
      <c r="BH333" s="138"/>
      <c r="BI333" s="138"/>
      <c r="BJ333" s="138"/>
      <c r="BK333" s="138"/>
      <c r="BL333" s="138"/>
      <c r="BM333" s="138"/>
      <c r="BN333" s="138"/>
      <c r="BO333" s="138"/>
      <c r="BP333" s="138"/>
      <c r="BQ333" s="138"/>
      <c r="BR333" s="138"/>
      <c r="BS333" s="138"/>
      <c r="BT333" s="138"/>
      <c r="BU333" s="138"/>
      <c r="BV333" s="138"/>
      <c r="BW333" s="138"/>
      <c r="BX333" s="138"/>
      <c r="BY333" s="138"/>
      <c r="BZ333" s="138"/>
    </row>
    <row r="334" spans="1:78" ht="15.75" customHeight="1">
      <c r="A334" s="138"/>
      <c r="B334" s="138"/>
      <c r="C334" s="138"/>
      <c r="D334" s="138"/>
      <c r="E334" s="138"/>
      <c r="F334" s="138"/>
      <c r="G334" s="138"/>
      <c r="H334" s="138"/>
      <c r="I334" s="138"/>
      <c r="J334" s="138"/>
      <c r="K334" s="138"/>
      <c r="L334" s="138"/>
      <c r="M334" s="138"/>
      <c r="N334" s="138"/>
      <c r="O334" s="138"/>
      <c r="P334" s="138"/>
      <c r="Q334" s="138"/>
      <c r="R334" s="138"/>
      <c r="S334" s="138"/>
      <c r="T334" s="138"/>
      <c r="U334" s="138"/>
      <c r="V334" s="138"/>
      <c r="W334" s="138"/>
      <c r="X334" s="138"/>
      <c r="Y334" s="138"/>
      <c r="Z334" s="138"/>
      <c r="AA334" s="138"/>
      <c r="AB334" s="138"/>
      <c r="AC334" s="138"/>
      <c r="AD334" s="138"/>
      <c r="AE334" s="138"/>
      <c r="AF334" s="138"/>
      <c r="AG334" s="138"/>
      <c r="AH334" s="138"/>
      <c r="AI334" s="138"/>
      <c r="AJ334" s="138"/>
      <c r="AK334" s="138"/>
      <c r="AL334" s="138"/>
      <c r="AM334" s="138"/>
      <c r="AN334" s="138"/>
      <c r="AO334" s="138"/>
      <c r="AP334" s="138"/>
      <c r="AQ334" s="138"/>
      <c r="AR334" s="138"/>
      <c r="AS334" s="138"/>
      <c r="AT334" s="138"/>
      <c r="AU334" s="138"/>
      <c r="AV334" s="138"/>
      <c r="AW334" s="138"/>
      <c r="AX334" s="138"/>
      <c r="AY334" s="138"/>
      <c r="AZ334" s="138"/>
      <c r="BA334" s="138"/>
      <c r="BB334" s="138"/>
      <c r="BC334" s="138"/>
      <c r="BD334" s="138"/>
      <c r="BE334" s="138"/>
      <c r="BF334" s="138"/>
      <c r="BG334" s="138"/>
      <c r="BH334" s="138"/>
      <c r="BI334" s="138"/>
      <c r="BJ334" s="138"/>
      <c r="BK334" s="138"/>
      <c r="BL334" s="138"/>
      <c r="BM334" s="138"/>
      <c r="BN334" s="138"/>
      <c r="BO334" s="138"/>
      <c r="BP334" s="138"/>
      <c r="BQ334" s="138"/>
      <c r="BR334" s="138"/>
      <c r="BS334" s="138"/>
      <c r="BT334" s="138"/>
      <c r="BU334" s="138"/>
      <c r="BV334" s="138"/>
      <c r="BW334" s="138"/>
      <c r="BX334" s="138"/>
      <c r="BY334" s="138"/>
      <c r="BZ334" s="138"/>
    </row>
    <row r="335" spans="1:78" ht="15.75" customHeight="1">
      <c r="A335" s="138"/>
      <c r="B335" s="138"/>
      <c r="C335" s="138"/>
      <c r="D335" s="138"/>
      <c r="E335" s="138"/>
      <c r="F335" s="138"/>
      <c r="G335" s="138"/>
      <c r="H335" s="138"/>
      <c r="I335" s="138"/>
      <c r="J335" s="138"/>
      <c r="K335" s="138"/>
      <c r="L335" s="138"/>
      <c r="M335" s="138"/>
      <c r="N335" s="138"/>
      <c r="O335" s="138"/>
      <c r="P335" s="138"/>
      <c r="Q335" s="138"/>
      <c r="R335" s="138"/>
      <c r="S335" s="138"/>
      <c r="T335" s="138"/>
      <c r="U335" s="138"/>
      <c r="V335" s="138"/>
      <c r="W335" s="138"/>
      <c r="X335" s="138"/>
      <c r="Y335" s="138"/>
      <c r="Z335" s="138"/>
      <c r="AA335" s="138"/>
      <c r="AB335" s="138"/>
      <c r="AC335" s="138"/>
      <c r="AD335" s="138"/>
      <c r="AE335" s="138"/>
      <c r="AF335" s="138"/>
      <c r="AG335" s="138"/>
      <c r="AH335" s="138"/>
      <c r="AI335" s="138"/>
      <c r="AJ335" s="138"/>
      <c r="AK335" s="138"/>
      <c r="AL335" s="138"/>
      <c r="AM335" s="138"/>
      <c r="AN335" s="138"/>
      <c r="AO335" s="138"/>
      <c r="AP335" s="138"/>
      <c r="AQ335" s="138"/>
      <c r="AR335" s="138"/>
      <c r="AS335" s="138"/>
      <c r="AT335" s="138"/>
      <c r="AU335" s="138"/>
      <c r="AV335" s="138"/>
      <c r="AW335" s="138"/>
      <c r="AX335" s="138"/>
      <c r="AY335" s="138"/>
      <c r="AZ335" s="138"/>
      <c r="BA335" s="138"/>
      <c r="BB335" s="138"/>
      <c r="BC335" s="138"/>
      <c r="BD335" s="138"/>
      <c r="BE335" s="138"/>
      <c r="BF335" s="138"/>
      <c r="BG335" s="138"/>
      <c r="BH335" s="138"/>
      <c r="BI335" s="138"/>
      <c r="BJ335" s="138"/>
      <c r="BK335" s="138"/>
      <c r="BL335" s="138"/>
      <c r="BM335" s="138"/>
      <c r="BN335" s="138"/>
      <c r="BO335" s="138"/>
      <c r="BP335" s="138"/>
      <c r="BQ335" s="138"/>
      <c r="BR335" s="138"/>
      <c r="BS335" s="138"/>
      <c r="BT335" s="138"/>
      <c r="BU335" s="138"/>
      <c r="BV335" s="138"/>
      <c r="BW335" s="138"/>
      <c r="BX335" s="138"/>
      <c r="BY335" s="138"/>
      <c r="BZ335" s="138"/>
    </row>
    <row r="336" spans="1:78" ht="15.75" customHeight="1">
      <c r="A336" s="138"/>
      <c r="B336" s="138"/>
      <c r="C336" s="138"/>
      <c r="D336" s="138"/>
      <c r="E336" s="138"/>
      <c r="F336" s="138"/>
      <c r="G336" s="138"/>
      <c r="H336" s="138"/>
      <c r="I336" s="138"/>
      <c r="J336" s="138"/>
      <c r="K336" s="138"/>
      <c r="L336" s="138"/>
      <c r="M336" s="138"/>
      <c r="N336" s="138"/>
      <c r="O336" s="138"/>
      <c r="P336" s="138"/>
      <c r="Q336" s="138"/>
      <c r="R336" s="138"/>
      <c r="S336" s="138"/>
      <c r="T336" s="138"/>
      <c r="U336" s="138"/>
      <c r="V336" s="138"/>
      <c r="W336" s="138"/>
      <c r="X336" s="138"/>
      <c r="Y336" s="138"/>
      <c r="Z336" s="138"/>
      <c r="AA336" s="138"/>
      <c r="AB336" s="138"/>
      <c r="AC336" s="138"/>
      <c r="AD336" s="138"/>
      <c r="AE336" s="138"/>
      <c r="AF336" s="138"/>
      <c r="AG336" s="138"/>
      <c r="AH336" s="138"/>
      <c r="AI336" s="138"/>
      <c r="AJ336" s="138"/>
      <c r="AK336" s="138"/>
      <c r="AL336" s="138"/>
      <c r="AM336" s="138"/>
      <c r="AN336" s="138"/>
      <c r="AO336" s="138"/>
      <c r="AP336" s="138"/>
      <c r="AQ336" s="138"/>
      <c r="AR336" s="138"/>
      <c r="AS336" s="138"/>
      <c r="AT336" s="138"/>
      <c r="AU336" s="138"/>
      <c r="AV336" s="138"/>
      <c r="AW336" s="138"/>
      <c r="AX336" s="138"/>
      <c r="AY336" s="138"/>
      <c r="AZ336" s="138"/>
      <c r="BA336" s="138"/>
      <c r="BB336" s="138"/>
      <c r="BC336" s="138"/>
      <c r="BD336" s="138"/>
      <c r="BE336" s="138"/>
      <c r="BF336" s="138"/>
      <c r="BG336" s="138"/>
      <c r="BH336" s="138"/>
      <c r="BI336" s="138"/>
      <c r="BJ336" s="138"/>
      <c r="BK336" s="138"/>
      <c r="BL336" s="138"/>
      <c r="BM336" s="138"/>
      <c r="BN336" s="138"/>
      <c r="BO336" s="138"/>
      <c r="BP336" s="138"/>
      <c r="BQ336" s="138"/>
      <c r="BR336" s="138"/>
      <c r="BS336" s="138"/>
      <c r="BT336" s="138"/>
      <c r="BU336" s="138"/>
      <c r="BV336" s="138"/>
      <c r="BW336" s="138"/>
      <c r="BX336" s="138"/>
      <c r="BY336" s="138"/>
      <c r="BZ336" s="138"/>
    </row>
    <row r="337" spans="1:78" ht="15.75" customHeight="1">
      <c r="A337" s="138"/>
      <c r="B337" s="138"/>
      <c r="C337" s="138"/>
      <c r="D337" s="138"/>
      <c r="E337" s="138"/>
      <c r="F337" s="138"/>
      <c r="G337" s="138"/>
      <c r="H337" s="138"/>
      <c r="I337" s="138"/>
      <c r="J337" s="138"/>
      <c r="K337" s="138"/>
      <c r="L337" s="138"/>
      <c r="M337" s="138"/>
      <c r="N337" s="138"/>
      <c r="O337" s="138"/>
      <c r="P337" s="138"/>
      <c r="Q337" s="138"/>
      <c r="R337" s="138"/>
      <c r="S337" s="138"/>
      <c r="T337" s="138"/>
      <c r="U337" s="138"/>
      <c r="V337" s="138"/>
      <c r="W337" s="138"/>
      <c r="X337" s="138"/>
      <c r="Y337" s="138"/>
      <c r="Z337" s="138"/>
      <c r="AA337" s="138"/>
      <c r="AB337" s="138"/>
      <c r="AC337" s="138"/>
      <c r="AD337" s="138"/>
      <c r="AE337" s="138"/>
      <c r="AF337" s="138"/>
      <c r="AG337" s="138"/>
      <c r="AH337" s="138"/>
      <c r="AI337" s="138"/>
      <c r="AJ337" s="138"/>
      <c r="AK337" s="138"/>
      <c r="AL337" s="138"/>
      <c r="AM337" s="138"/>
      <c r="AN337" s="138"/>
      <c r="AO337" s="138"/>
      <c r="AP337" s="138"/>
      <c r="AQ337" s="138"/>
      <c r="AR337" s="138"/>
      <c r="AS337" s="138"/>
      <c r="AT337" s="138"/>
      <c r="AU337" s="138"/>
      <c r="AV337" s="138"/>
      <c r="AW337" s="138"/>
      <c r="AX337" s="138"/>
      <c r="AY337" s="138"/>
      <c r="AZ337" s="138"/>
      <c r="BA337" s="138"/>
      <c r="BB337" s="138"/>
      <c r="BC337" s="138"/>
      <c r="BD337" s="138"/>
      <c r="BE337" s="138"/>
      <c r="BF337" s="138"/>
      <c r="BG337" s="138"/>
      <c r="BH337" s="138"/>
      <c r="BI337" s="138"/>
      <c r="BJ337" s="138"/>
      <c r="BK337" s="138"/>
      <c r="BL337" s="138"/>
      <c r="BM337" s="138"/>
      <c r="BN337" s="138"/>
      <c r="BO337" s="138"/>
      <c r="BP337" s="138"/>
      <c r="BQ337" s="138"/>
      <c r="BR337" s="138"/>
      <c r="BS337" s="138"/>
      <c r="BT337" s="138"/>
      <c r="BU337" s="138"/>
      <c r="BV337" s="138"/>
      <c r="BW337" s="138"/>
      <c r="BX337" s="138"/>
      <c r="BY337" s="138"/>
      <c r="BZ337" s="138"/>
    </row>
    <row r="338" spans="1:78" ht="15.75" customHeight="1">
      <c r="A338" s="138"/>
      <c r="B338" s="138"/>
      <c r="C338" s="138"/>
      <c r="D338" s="138"/>
      <c r="E338" s="138"/>
      <c r="F338" s="138"/>
      <c r="G338" s="138"/>
      <c r="H338" s="138"/>
      <c r="I338" s="138"/>
      <c r="J338" s="138"/>
      <c r="K338" s="138"/>
      <c r="L338" s="138"/>
      <c r="M338" s="138"/>
      <c r="N338" s="138"/>
      <c r="O338" s="138"/>
      <c r="P338" s="138"/>
      <c r="Q338" s="138"/>
      <c r="R338" s="138"/>
      <c r="S338" s="138"/>
      <c r="T338" s="138"/>
      <c r="U338" s="138"/>
      <c r="V338" s="138"/>
      <c r="W338" s="138"/>
      <c r="X338" s="138"/>
      <c r="Y338" s="138"/>
      <c r="Z338" s="138"/>
      <c r="AA338" s="138"/>
      <c r="AB338" s="138"/>
      <c r="AC338" s="138"/>
      <c r="AD338" s="138"/>
      <c r="AE338" s="138"/>
      <c r="AF338" s="138"/>
      <c r="AG338" s="138"/>
      <c r="AH338" s="138"/>
      <c r="AI338" s="138"/>
      <c r="AJ338" s="138"/>
      <c r="AK338" s="138"/>
      <c r="AL338" s="138"/>
      <c r="AM338" s="138"/>
      <c r="AN338" s="138"/>
      <c r="AO338" s="138"/>
      <c r="AP338" s="138"/>
      <c r="AQ338" s="138"/>
      <c r="AR338" s="138"/>
      <c r="AS338" s="138"/>
      <c r="AT338" s="138"/>
      <c r="AU338" s="138"/>
      <c r="AV338" s="138"/>
      <c r="AW338" s="138"/>
      <c r="AX338" s="138"/>
      <c r="AY338" s="138"/>
      <c r="AZ338" s="138"/>
      <c r="BA338" s="138"/>
      <c r="BB338" s="138"/>
      <c r="BC338" s="138"/>
      <c r="BD338" s="138"/>
      <c r="BE338" s="138"/>
      <c r="BF338" s="138"/>
      <c r="BG338" s="138"/>
      <c r="BH338" s="138"/>
      <c r="BI338" s="138"/>
      <c r="BJ338" s="138"/>
      <c r="BK338" s="138"/>
      <c r="BL338" s="138"/>
      <c r="BM338" s="138"/>
      <c r="BN338" s="138"/>
      <c r="BO338" s="138"/>
      <c r="BP338" s="138"/>
      <c r="BQ338" s="138"/>
      <c r="BR338" s="138"/>
      <c r="BS338" s="138"/>
      <c r="BT338" s="138"/>
      <c r="BU338" s="138"/>
      <c r="BV338" s="138"/>
      <c r="BW338" s="138"/>
      <c r="BX338" s="138"/>
      <c r="BY338" s="138"/>
      <c r="BZ338" s="138"/>
    </row>
    <row r="339" spans="1:78" ht="15.75" customHeight="1">
      <c r="A339" s="138"/>
      <c r="B339" s="138"/>
      <c r="C339" s="138"/>
      <c r="D339" s="138"/>
      <c r="E339" s="138"/>
      <c r="F339" s="138"/>
      <c r="G339" s="138"/>
      <c r="H339" s="138"/>
      <c r="I339" s="138"/>
      <c r="J339" s="138"/>
      <c r="K339" s="138"/>
      <c r="L339" s="138"/>
      <c r="M339" s="138"/>
      <c r="N339" s="138"/>
      <c r="O339" s="138"/>
      <c r="P339" s="138"/>
      <c r="Q339" s="138"/>
      <c r="R339" s="138"/>
      <c r="S339" s="138"/>
      <c r="T339" s="138"/>
      <c r="U339" s="138"/>
      <c r="V339" s="138"/>
      <c r="W339" s="138"/>
      <c r="X339" s="138"/>
      <c r="Y339" s="138"/>
      <c r="Z339" s="138"/>
      <c r="AA339" s="138"/>
      <c r="AB339" s="138"/>
      <c r="AC339" s="138"/>
      <c r="AD339" s="138"/>
      <c r="AE339" s="138"/>
      <c r="AF339" s="138"/>
      <c r="AG339" s="138"/>
      <c r="AH339" s="138"/>
      <c r="AI339" s="138"/>
      <c r="AJ339" s="138"/>
      <c r="AK339" s="138"/>
      <c r="AL339" s="138"/>
      <c r="AM339" s="138"/>
      <c r="AN339" s="138"/>
      <c r="AO339" s="138"/>
      <c r="AP339" s="138"/>
      <c r="AQ339" s="138"/>
      <c r="AR339" s="138"/>
      <c r="AS339" s="138"/>
      <c r="AT339" s="138"/>
      <c r="AU339" s="138"/>
      <c r="AV339" s="138"/>
      <c r="AW339" s="138"/>
      <c r="AX339" s="138"/>
      <c r="AY339" s="138"/>
      <c r="AZ339" s="138"/>
      <c r="BA339" s="138"/>
      <c r="BB339" s="138"/>
      <c r="BC339" s="138"/>
      <c r="BD339" s="138"/>
      <c r="BE339" s="138"/>
      <c r="BF339" s="138"/>
      <c r="BG339" s="138"/>
      <c r="BH339" s="138"/>
      <c r="BI339" s="138"/>
      <c r="BJ339" s="138"/>
      <c r="BK339" s="138"/>
      <c r="BL339" s="138"/>
      <c r="BM339" s="138"/>
      <c r="BN339" s="138"/>
      <c r="BO339" s="138"/>
      <c r="BP339" s="138"/>
      <c r="BQ339" s="138"/>
      <c r="BR339" s="138"/>
      <c r="BS339" s="138"/>
      <c r="BT339" s="138"/>
      <c r="BU339" s="138"/>
      <c r="BV339" s="138"/>
      <c r="BW339" s="138"/>
      <c r="BX339" s="138"/>
      <c r="BY339" s="138"/>
      <c r="BZ339" s="138"/>
    </row>
    <row r="340" spans="1:78" ht="15.75" customHeight="1">
      <c r="A340" s="138"/>
      <c r="B340" s="138"/>
      <c r="C340" s="138"/>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c r="Z340" s="138"/>
      <c r="AA340" s="138"/>
      <c r="AB340" s="138"/>
      <c r="AC340" s="138"/>
      <c r="AD340" s="138"/>
      <c r="AE340" s="138"/>
      <c r="AF340" s="138"/>
      <c r="AG340" s="138"/>
      <c r="AH340" s="138"/>
      <c r="AI340" s="138"/>
      <c r="AJ340" s="138"/>
      <c r="AK340" s="138"/>
      <c r="AL340" s="138"/>
      <c r="AM340" s="138"/>
      <c r="AN340" s="138"/>
      <c r="AO340" s="138"/>
      <c r="AP340" s="138"/>
      <c r="AQ340" s="138"/>
      <c r="AR340" s="138"/>
      <c r="AS340" s="138"/>
      <c r="AT340" s="138"/>
      <c r="AU340" s="138"/>
      <c r="AV340" s="138"/>
      <c r="AW340" s="138"/>
      <c r="AX340" s="138"/>
      <c r="AY340" s="138"/>
      <c r="AZ340" s="138"/>
      <c r="BA340" s="138"/>
      <c r="BB340" s="138"/>
      <c r="BC340" s="138"/>
      <c r="BD340" s="138"/>
      <c r="BE340" s="138"/>
      <c r="BF340" s="138"/>
      <c r="BG340" s="138"/>
      <c r="BH340" s="138"/>
      <c r="BI340" s="138"/>
      <c r="BJ340" s="138"/>
      <c r="BK340" s="138"/>
      <c r="BL340" s="138"/>
      <c r="BM340" s="138"/>
      <c r="BN340" s="138"/>
      <c r="BO340" s="138"/>
      <c r="BP340" s="138"/>
      <c r="BQ340" s="138"/>
      <c r="BR340" s="138"/>
      <c r="BS340" s="138"/>
      <c r="BT340" s="138"/>
      <c r="BU340" s="138"/>
      <c r="BV340" s="138"/>
      <c r="BW340" s="138"/>
      <c r="BX340" s="138"/>
      <c r="BY340" s="138"/>
      <c r="BZ340" s="138"/>
    </row>
    <row r="341" spans="1:78" ht="15.75" customHeight="1">
      <c r="A341" s="138"/>
      <c r="B341" s="138"/>
      <c r="C341" s="138"/>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138"/>
      <c r="AE341" s="138"/>
      <c r="AF341" s="138"/>
      <c r="AG341" s="138"/>
      <c r="AH341" s="138"/>
      <c r="AI341" s="138"/>
      <c r="AJ341" s="138"/>
      <c r="AK341" s="138"/>
      <c r="AL341" s="138"/>
      <c r="AM341" s="138"/>
      <c r="AN341" s="138"/>
      <c r="AO341" s="138"/>
      <c r="AP341" s="138"/>
      <c r="AQ341" s="138"/>
      <c r="AR341" s="138"/>
      <c r="AS341" s="138"/>
      <c r="AT341" s="138"/>
      <c r="AU341" s="138"/>
      <c r="AV341" s="138"/>
      <c r="AW341" s="138"/>
      <c r="AX341" s="138"/>
      <c r="AY341" s="138"/>
      <c r="AZ341" s="138"/>
      <c r="BA341" s="138"/>
      <c r="BB341" s="138"/>
      <c r="BC341" s="138"/>
      <c r="BD341" s="138"/>
      <c r="BE341" s="138"/>
      <c r="BF341" s="138"/>
      <c r="BG341" s="138"/>
      <c r="BH341" s="138"/>
      <c r="BI341" s="138"/>
      <c r="BJ341" s="138"/>
      <c r="BK341" s="138"/>
      <c r="BL341" s="138"/>
      <c r="BM341" s="138"/>
      <c r="BN341" s="138"/>
      <c r="BO341" s="138"/>
      <c r="BP341" s="138"/>
      <c r="BQ341" s="138"/>
      <c r="BR341" s="138"/>
      <c r="BS341" s="138"/>
      <c r="BT341" s="138"/>
      <c r="BU341" s="138"/>
      <c r="BV341" s="138"/>
      <c r="BW341" s="138"/>
      <c r="BX341" s="138"/>
      <c r="BY341" s="138"/>
      <c r="BZ341" s="138"/>
    </row>
    <row r="342" spans="1:78" ht="15.75" customHeight="1">
      <c r="A342" s="138"/>
      <c r="B342" s="138"/>
      <c r="C342" s="138"/>
      <c r="D342" s="138"/>
      <c r="E342" s="138"/>
      <c r="F342" s="138"/>
      <c r="G342" s="138"/>
      <c r="H342" s="138"/>
      <c r="I342" s="138"/>
      <c r="J342" s="138"/>
      <c r="K342" s="138"/>
      <c r="L342" s="138"/>
      <c r="M342" s="138"/>
      <c r="N342" s="138"/>
      <c r="O342" s="138"/>
      <c r="P342" s="138"/>
      <c r="Q342" s="138"/>
      <c r="R342" s="138"/>
      <c r="S342" s="138"/>
      <c r="T342" s="138"/>
      <c r="U342" s="138"/>
      <c r="V342" s="138"/>
      <c r="W342" s="138"/>
      <c r="X342" s="138"/>
      <c r="Y342" s="138"/>
      <c r="Z342" s="138"/>
      <c r="AA342" s="138"/>
      <c r="AB342" s="138"/>
      <c r="AC342" s="138"/>
      <c r="AD342" s="138"/>
      <c r="AE342" s="138"/>
      <c r="AF342" s="138"/>
      <c r="AG342" s="138"/>
      <c r="AH342" s="138"/>
      <c r="AI342" s="138"/>
      <c r="AJ342" s="138"/>
      <c r="AK342" s="138"/>
      <c r="AL342" s="138"/>
      <c r="AM342" s="138"/>
      <c r="AN342" s="138"/>
      <c r="AO342" s="138"/>
      <c r="AP342" s="138"/>
      <c r="AQ342" s="138"/>
      <c r="AR342" s="138"/>
      <c r="AS342" s="138"/>
      <c r="AT342" s="138"/>
      <c r="AU342" s="138"/>
      <c r="AV342" s="138"/>
      <c r="AW342" s="138"/>
      <c r="AX342" s="138"/>
      <c r="AY342" s="138"/>
      <c r="AZ342" s="138"/>
      <c r="BA342" s="138"/>
      <c r="BB342" s="138"/>
      <c r="BC342" s="138"/>
      <c r="BD342" s="138"/>
      <c r="BE342" s="138"/>
      <c r="BF342" s="138"/>
      <c r="BG342" s="138"/>
      <c r="BH342" s="138"/>
      <c r="BI342" s="138"/>
      <c r="BJ342" s="138"/>
      <c r="BK342" s="138"/>
      <c r="BL342" s="138"/>
      <c r="BM342" s="138"/>
      <c r="BN342" s="138"/>
      <c r="BO342" s="138"/>
      <c r="BP342" s="138"/>
      <c r="BQ342" s="138"/>
      <c r="BR342" s="138"/>
      <c r="BS342" s="138"/>
      <c r="BT342" s="138"/>
      <c r="BU342" s="138"/>
      <c r="BV342" s="138"/>
      <c r="BW342" s="138"/>
      <c r="BX342" s="138"/>
      <c r="BY342" s="138"/>
      <c r="BZ342" s="138"/>
    </row>
    <row r="343" spans="1:78" ht="15.75" customHeight="1">
      <c r="A343" s="138"/>
      <c r="B343" s="138"/>
      <c r="C343" s="138"/>
      <c r="D343" s="138"/>
      <c r="E343" s="138"/>
      <c r="F343" s="138"/>
      <c r="G343" s="138"/>
      <c r="H343" s="138"/>
      <c r="I343" s="138"/>
      <c r="J343" s="138"/>
      <c r="K343" s="138"/>
      <c r="L343" s="138"/>
      <c r="M343" s="138"/>
      <c r="N343" s="138"/>
      <c r="O343" s="138"/>
      <c r="P343" s="138"/>
      <c r="Q343" s="138"/>
      <c r="R343" s="138"/>
      <c r="S343" s="138"/>
      <c r="T343" s="138"/>
      <c r="U343" s="138"/>
      <c r="V343" s="138"/>
      <c r="W343" s="138"/>
      <c r="X343" s="138"/>
      <c r="Y343" s="138"/>
      <c r="Z343" s="138"/>
      <c r="AA343" s="138"/>
      <c r="AB343" s="138"/>
      <c r="AC343" s="138"/>
      <c r="AD343" s="138"/>
      <c r="AE343" s="138"/>
      <c r="AF343" s="138"/>
      <c r="AG343" s="138"/>
      <c r="AH343" s="138"/>
      <c r="AI343" s="138"/>
      <c r="AJ343" s="138"/>
      <c r="AK343" s="138"/>
      <c r="AL343" s="138"/>
      <c r="AM343" s="138"/>
      <c r="AN343" s="138"/>
      <c r="AO343" s="138"/>
      <c r="AP343" s="138"/>
      <c r="AQ343" s="138"/>
      <c r="AR343" s="138"/>
      <c r="AS343" s="138"/>
      <c r="AT343" s="138"/>
      <c r="AU343" s="138"/>
      <c r="AV343" s="138"/>
      <c r="AW343" s="138"/>
      <c r="AX343" s="138"/>
      <c r="AY343" s="138"/>
      <c r="AZ343" s="138"/>
      <c r="BA343" s="138"/>
      <c r="BB343" s="138"/>
      <c r="BC343" s="138"/>
      <c r="BD343" s="138"/>
      <c r="BE343" s="138"/>
      <c r="BF343" s="138"/>
      <c r="BG343" s="138"/>
      <c r="BH343" s="138"/>
      <c r="BI343" s="138"/>
      <c r="BJ343" s="138"/>
      <c r="BK343" s="138"/>
      <c r="BL343" s="138"/>
      <c r="BM343" s="138"/>
      <c r="BN343" s="138"/>
      <c r="BO343" s="138"/>
      <c r="BP343" s="138"/>
      <c r="BQ343" s="138"/>
      <c r="BR343" s="138"/>
      <c r="BS343" s="138"/>
      <c r="BT343" s="138"/>
      <c r="BU343" s="138"/>
      <c r="BV343" s="138"/>
      <c r="BW343" s="138"/>
      <c r="BX343" s="138"/>
      <c r="BY343" s="138"/>
      <c r="BZ343" s="138"/>
    </row>
    <row r="344" spans="1:78" ht="15.75" customHeight="1">
      <c r="A344" s="138"/>
      <c r="B344" s="138"/>
      <c r="C344" s="138"/>
      <c r="D344" s="138"/>
      <c r="E344" s="138"/>
      <c r="F344" s="138"/>
      <c r="G344" s="138"/>
      <c r="H344" s="138"/>
      <c r="I344" s="138"/>
      <c r="J344" s="138"/>
      <c r="K344" s="138"/>
      <c r="L344" s="138"/>
      <c r="M344" s="138"/>
      <c r="N344" s="138"/>
      <c r="O344" s="138"/>
      <c r="P344" s="138"/>
      <c r="Q344" s="138"/>
      <c r="R344" s="138"/>
      <c r="S344" s="138"/>
      <c r="T344" s="138"/>
      <c r="U344" s="138"/>
      <c r="V344" s="138"/>
      <c r="W344" s="138"/>
      <c r="X344" s="138"/>
      <c r="Y344" s="138"/>
      <c r="Z344" s="138"/>
      <c r="AA344" s="138"/>
      <c r="AB344" s="138"/>
      <c r="AC344" s="138"/>
      <c r="AD344" s="138"/>
      <c r="AE344" s="138"/>
      <c r="AF344" s="138"/>
      <c r="AG344" s="138"/>
      <c r="AH344" s="138"/>
      <c r="AI344" s="138"/>
      <c r="AJ344" s="138"/>
      <c r="AK344" s="138"/>
      <c r="AL344" s="138"/>
      <c r="AM344" s="138"/>
      <c r="AN344" s="138"/>
      <c r="AO344" s="138"/>
      <c r="AP344" s="138"/>
      <c r="AQ344" s="138"/>
      <c r="AR344" s="138"/>
      <c r="AS344" s="138"/>
      <c r="AT344" s="138"/>
      <c r="AU344" s="138"/>
      <c r="AV344" s="138"/>
      <c r="AW344" s="138"/>
      <c r="AX344" s="138"/>
      <c r="AY344" s="138"/>
      <c r="AZ344" s="138"/>
      <c r="BA344" s="138"/>
      <c r="BB344" s="138"/>
      <c r="BC344" s="138"/>
      <c r="BD344" s="138"/>
      <c r="BE344" s="138"/>
      <c r="BF344" s="138"/>
      <c r="BG344" s="138"/>
      <c r="BH344" s="138"/>
      <c r="BI344" s="138"/>
      <c r="BJ344" s="138"/>
      <c r="BK344" s="138"/>
      <c r="BL344" s="138"/>
      <c r="BM344" s="138"/>
      <c r="BN344" s="138"/>
      <c r="BO344" s="138"/>
      <c r="BP344" s="138"/>
      <c r="BQ344" s="138"/>
      <c r="BR344" s="138"/>
      <c r="BS344" s="138"/>
      <c r="BT344" s="138"/>
      <c r="BU344" s="138"/>
      <c r="BV344" s="138"/>
      <c r="BW344" s="138"/>
      <c r="BX344" s="138"/>
      <c r="BY344" s="138"/>
      <c r="BZ344" s="138"/>
    </row>
    <row r="345" spans="1:78" ht="15.75" customHeight="1">
      <c r="A345" s="138"/>
      <c r="B345" s="138"/>
      <c r="C345" s="138"/>
      <c r="D345" s="138"/>
      <c r="E345" s="138"/>
      <c r="F345" s="138"/>
      <c r="G345" s="138"/>
      <c r="H345" s="138"/>
      <c r="I345" s="138"/>
      <c r="J345" s="138"/>
      <c r="K345" s="138"/>
      <c r="L345" s="138"/>
      <c r="M345" s="138"/>
      <c r="N345" s="138"/>
      <c r="O345" s="138"/>
      <c r="P345" s="138"/>
      <c r="Q345" s="138"/>
      <c r="R345" s="138"/>
      <c r="S345" s="138"/>
      <c r="T345" s="138"/>
      <c r="U345" s="138"/>
      <c r="V345" s="138"/>
      <c r="W345" s="138"/>
      <c r="X345" s="138"/>
      <c r="Y345" s="138"/>
      <c r="Z345" s="138"/>
      <c r="AA345" s="138"/>
      <c r="AB345" s="138"/>
      <c r="AC345" s="138"/>
      <c r="AD345" s="138"/>
      <c r="AE345" s="138"/>
      <c r="AF345" s="138"/>
      <c r="AG345" s="138"/>
      <c r="AH345" s="138"/>
      <c r="AI345" s="138"/>
      <c r="AJ345" s="138"/>
      <c r="AK345" s="138"/>
      <c r="AL345" s="138"/>
      <c r="AM345" s="138"/>
      <c r="AN345" s="138"/>
      <c r="AO345" s="138"/>
      <c r="AP345" s="138"/>
      <c r="AQ345" s="138"/>
      <c r="AR345" s="138"/>
      <c r="AS345" s="138"/>
      <c r="AT345" s="138"/>
      <c r="AU345" s="138"/>
      <c r="AV345" s="138"/>
      <c r="AW345" s="138"/>
      <c r="AX345" s="138"/>
      <c r="AY345" s="138"/>
      <c r="AZ345" s="138"/>
      <c r="BA345" s="138"/>
      <c r="BB345" s="138"/>
      <c r="BC345" s="138"/>
      <c r="BD345" s="138"/>
      <c r="BE345" s="138"/>
      <c r="BF345" s="138"/>
      <c r="BG345" s="138"/>
      <c r="BH345" s="138"/>
      <c r="BI345" s="138"/>
      <c r="BJ345" s="138"/>
      <c r="BK345" s="138"/>
      <c r="BL345" s="138"/>
      <c r="BM345" s="138"/>
      <c r="BN345" s="138"/>
      <c r="BO345" s="138"/>
      <c r="BP345" s="138"/>
      <c r="BQ345" s="138"/>
      <c r="BR345" s="138"/>
      <c r="BS345" s="138"/>
      <c r="BT345" s="138"/>
      <c r="BU345" s="138"/>
      <c r="BV345" s="138"/>
      <c r="BW345" s="138"/>
      <c r="BX345" s="138"/>
      <c r="BY345" s="138"/>
      <c r="BZ345" s="138"/>
    </row>
    <row r="346" spans="1:78" ht="15.75" customHeight="1">
      <c r="A346" s="138"/>
      <c r="B346" s="138"/>
      <c r="C346" s="138"/>
      <c r="D346" s="138"/>
      <c r="E346" s="138"/>
      <c r="F346" s="138"/>
      <c r="G346" s="138"/>
      <c r="H346" s="138"/>
      <c r="I346" s="138"/>
      <c r="J346" s="138"/>
      <c r="K346" s="138"/>
      <c r="L346" s="138"/>
      <c r="M346" s="138"/>
      <c r="N346" s="138"/>
      <c r="O346" s="138"/>
      <c r="P346" s="138"/>
      <c r="Q346" s="138"/>
      <c r="R346" s="138"/>
      <c r="S346" s="138"/>
      <c r="T346" s="138"/>
      <c r="U346" s="138"/>
      <c r="V346" s="138"/>
      <c r="W346" s="138"/>
      <c r="X346" s="138"/>
      <c r="Y346" s="138"/>
      <c r="Z346" s="138"/>
      <c r="AA346" s="138"/>
      <c r="AB346" s="138"/>
      <c r="AC346" s="138"/>
      <c r="AD346" s="138"/>
      <c r="AE346" s="138"/>
      <c r="AF346" s="138"/>
      <c r="AG346" s="138"/>
      <c r="AH346" s="138"/>
      <c r="AI346" s="138"/>
      <c r="AJ346" s="138"/>
      <c r="AK346" s="138"/>
      <c r="AL346" s="138"/>
      <c r="AM346" s="138"/>
      <c r="AN346" s="138"/>
      <c r="AO346" s="138"/>
      <c r="AP346" s="138"/>
      <c r="AQ346" s="138"/>
      <c r="AR346" s="138"/>
      <c r="AS346" s="138"/>
      <c r="AT346" s="138"/>
      <c r="AU346" s="138"/>
      <c r="AV346" s="138"/>
      <c r="AW346" s="138"/>
      <c r="AX346" s="138"/>
      <c r="AY346" s="138"/>
      <c r="AZ346" s="138"/>
      <c r="BA346" s="138"/>
      <c r="BB346" s="138"/>
      <c r="BC346" s="138"/>
      <c r="BD346" s="138"/>
      <c r="BE346" s="138"/>
      <c r="BF346" s="138"/>
      <c r="BG346" s="138"/>
      <c r="BH346" s="138"/>
      <c r="BI346" s="138"/>
      <c r="BJ346" s="138"/>
      <c r="BK346" s="138"/>
      <c r="BL346" s="138"/>
      <c r="BM346" s="138"/>
      <c r="BN346" s="138"/>
      <c r="BO346" s="138"/>
      <c r="BP346" s="138"/>
      <c r="BQ346" s="138"/>
      <c r="BR346" s="138"/>
      <c r="BS346" s="138"/>
      <c r="BT346" s="138"/>
      <c r="BU346" s="138"/>
      <c r="BV346" s="138"/>
      <c r="BW346" s="138"/>
      <c r="BX346" s="138"/>
      <c r="BY346" s="138"/>
      <c r="BZ346" s="138"/>
    </row>
    <row r="347" spans="1:78" ht="15.75" customHeight="1">
      <c r="A347" s="138"/>
      <c r="B347" s="138"/>
      <c r="C347" s="138"/>
      <c r="D347" s="138"/>
      <c r="E347" s="138"/>
      <c r="F347" s="138"/>
      <c r="G347" s="138"/>
      <c r="H347" s="138"/>
      <c r="I347" s="138"/>
      <c r="J347" s="138"/>
      <c r="K347" s="138"/>
      <c r="L347" s="138"/>
      <c r="M347" s="138"/>
      <c r="N347" s="138"/>
      <c r="O347" s="138"/>
      <c r="P347" s="138"/>
      <c r="Q347" s="138"/>
      <c r="R347" s="138"/>
      <c r="S347" s="138"/>
      <c r="T347" s="138"/>
      <c r="U347" s="138"/>
      <c r="V347" s="138"/>
      <c r="W347" s="138"/>
      <c r="X347" s="138"/>
      <c r="Y347" s="138"/>
      <c r="Z347" s="138"/>
      <c r="AA347" s="138"/>
      <c r="AB347" s="138"/>
      <c r="AC347" s="138"/>
      <c r="AD347" s="138"/>
      <c r="AE347" s="138"/>
      <c r="AF347" s="138"/>
      <c r="AG347" s="138"/>
      <c r="AH347" s="138"/>
      <c r="AI347" s="138"/>
      <c r="AJ347" s="138"/>
      <c r="AK347" s="138"/>
      <c r="AL347" s="138"/>
      <c r="AM347" s="138"/>
      <c r="AN347" s="138"/>
      <c r="AO347" s="138"/>
      <c r="AP347" s="138"/>
      <c r="AQ347" s="138"/>
      <c r="AR347" s="138"/>
      <c r="AS347" s="138"/>
      <c r="AT347" s="138"/>
      <c r="AU347" s="138"/>
      <c r="AV347" s="138"/>
      <c r="AW347" s="138"/>
      <c r="AX347" s="138"/>
      <c r="AY347" s="138"/>
      <c r="AZ347" s="138"/>
      <c r="BA347" s="138"/>
      <c r="BB347" s="138"/>
      <c r="BC347" s="138"/>
      <c r="BD347" s="138"/>
      <c r="BE347" s="138"/>
      <c r="BF347" s="138"/>
      <c r="BG347" s="138"/>
      <c r="BH347" s="138"/>
      <c r="BI347" s="138"/>
      <c r="BJ347" s="138"/>
      <c r="BK347" s="138"/>
      <c r="BL347" s="138"/>
      <c r="BM347" s="138"/>
      <c r="BN347" s="138"/>
      <c r="BO347" s="138"/>
      <c r="BP347" s="138"/>
      <c r="BQ347" s="138"/>
      <c r="BR347" s="138"/>
      <c r="BS347" s="138"/>
      <c r="BT347" s="138"/>
      <c r="BU347" s="138"/>
      <c r="BV347" s="138"/>
      <c r="BW347" s="138"/>
      <c r="BX347" s="138"/>
      <c r="BY347" s="138"/>
      <c r="BZ347" s="138"/>
    </row>
    <row r="348" spans="1:78" ht="15.75" customHeight="1">
      <c r="A348" s="138"/>
      <c r="B348" s="138"/>
      <c r="C348" s="138"/>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c r="Z348" s="138"/>
      <c r="AA348" s="138"/>
      <c r="AB348" s="138"/>
      <c r="AC348" s="138"/>
      <c r="AD348" s="138"/>
      <c r="AE348" s="138"/>
      <c r="AF348" s="138"/>
      <c r="AG348" s="138"/>
      <c r="AH348" s="138"/>
      <c r="AI348" s="138"/>
      <c r="AJ348" s="138"/>
      <c r="AK348" s="138"/>
      <c r="AL348" s="138"/>
      <c r="AM348" s="138"/>
      <c r="AN348" s="138"/>
      <c r="AO348" s="138"/>
      <c r="AP348" s="138"/>
      <c r="AQ348" s="138"/>
      <c r="AR348" s="138"/>
      <c r="AS348" s="138"/>
      <c r="AT348" s="138"/>
      <c r="AU348" s="138"/>
      <c r="AV348" s="138"/>
      <c r="AW348" s="138"/>
      <c r="AX348" s="138"/>
      <c r="AY348" s="138"/>
      <c r="AZ348" s="138"/>
      <c r="BA348" s="138"/>
      <c r="BB348" s="138"/>
      <c r="BC348" s="138"/>
      <c r="BD348" s="138"/>
      <c r="BE348" s="138"/>
      <c r="BF348" s="138"/>
      <c r="BG348" s="138"/>
      <c r="BH348" s="138"/>
      <c r="BI348" s="138"/>
      <c r="BJ348" s="138"/>
      <c r="BK348" s="138"/>
      <c r="BL348" s="138"/>
      <c r="BM348" s="138"/>
      <c r="BN348" s="138"/>
      <c r="BO348" s="138"/>
      <c r="BP348" s="138"/>
      <c r="BQ348" s="138"/>
      <c r="BR348" s="138"/>
      <c r="BS348" s="138"/>
      <c r="BT348" s="138"/>
      <c r="BU348" s="138"/>
      <c r="BV348" s="138"/>
      <c r="BW348" s="138"/>
      <c r="BX348" s="138"/>
      <c r="BY348" s="138"/>
      <c r="BZ348" s="138"/>
    </row>
    <row r="349" spans="1:78" ht="15.75" customHeight="1">
      <c r="A349" s="138"/>
      <c r="B349" s="138"/>
      <c r="C349" s="138"/>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c r="Z349" s="138"/>
      <c r="AA349" s="138"/>
      <c r="AB349" s="138"/>
      <c r="AC349" s="138"/>
      <c r="AD349" s="138"/>
      <c r="AE349" s="138"/>
      <c r="AF349" s="138"/>
      <c r="AG349" s="138"/>
      <c r="AH349" s="138"/>
      <c r="AI349" s="138"/>
      <c r="AJ349" s="138"/>
      <c r="AK349" s="138"/>
      <c r="AL349" s="138"/>
      <c r="AM349" s="138"/>
      <c r="AN349" s="138"/>
      <c r="AO349" s="138"/>
      <c r="AP349" s="138"/>
      <c r="AQ349" s="138"/>
      <c r="AR349" s="138"/>
      <c r="AS349" s="138"/>
      <c r="AT349" s="138"/>
      <c r="AU349" s="138"/>
      <c r="AV349" s="138"/>
      <c r="AW349" s="138"/>
      <c r="AX349" s="138"/>
      <c r="AY349" s="138"/>
      <c r="AZ349" s="138"/>
      <c r="BA349" s="138"/>
      <c r="BB349" s="138"/>
      <c r="BC349" s="138"/>
      <c r="BD349" s="138"/>
      <c r="BE349" s="138"/>
      <c r="BF349" s="138"/>
      <c r="BG349" s="138"/>
      <c r="BH349" s="138"/>
      <c r="BI349" s="138"/>
      <c r="BJ349" s="138"/>
      <c r="BK349" s="138"/>
      <c r="BL349" s="138"/>
      <c r="BM349" s="138"/>
      <c r="BN349" s="138"/>
      <c r="BO349" s="138"/>
      <c r="BP349" s="138"/>
      <c r="BQ349" s="138"/>
      <c r="BR349" s="138"/>
      <c r="BS349" s="138"/>
      <c r="BT349" s="138"/>
      <c r="BU349" s="138"/>
      <c r="BV349" s="138"/>
      <c r="BW349" s="138"/>
      <c r="BX349" s="138"/>
      <c r="BY349" s="138"/>
      <c r="BZ349" s="138"/>
    </row>
    <row r="350" spans="1:78" ht="15.75" customHeight="1">
      <c r="A350" s="138"/>
      <c r="B350" s="138"/>
      <c r="C350" s="138"/>
      <c r="D350" s="138"/>
      <c r="E350" s="138"/>
      <c r="F350" s="138"/>
      <c r="G350" s="138"/>
      <c r="H350" s="138"/>
      <c r="I350" s="138"/>
      <c r="J350" s="138"/>
      <c r="K350" s="138"/>
      <c r="L350" s="138"/>
      <c r="M350" s="138"/>
      <c r="N350" s="138"/>
      <c r="O350" s="138"/>
      <c r="P350" s="138"/>
      <c r="Q350" s="138"/>
      <c r="R350" s="138"/>
      <c r="S350" s="138"/>
      <c r="T350" s="138"/>
      <c r="U350" s="138"/>
      <c r="V350" s="138"/>
      <c r="W350" s="138"/>
      <c r="X350" s="138"/>
      <c r="Y350" s="138"/>
      <c r="Z350" s="138"/>
      <c r="AA350" s="138"/>
      <c r="AB350" s="138"/>
      <c r="AC350" s="138"/>
      <c r="AD350" s="138"/>
      <c r="AE350" s="138"/>
      <c r="AF350" s="138"/>
      <c r="AG350" s="138"/>
      <c r="AH350" s="138"/>
      <c r="AI350" s="138"/>
      <c r="AJ350" s="138"/>
      <c r="AK350" s="138"/>
      <c r="AL350" s="138"/>
      <c r="AM350" s="138"/>
      <c r="AN350" s="138"/>
      <c r="AO350" s="138"/>
      <c r="AP350" s="138"/>
      <c r="AQ350" s="138"/>
      <c r="AR350" s="138"/>
      <c r="AS350" s="138"/>
      <c r="AT350" s="138"/>
      <c r="AU350" s="138"/>
      <c r="AV350" s="138"/>
      <c r="AW350" s="138"/>
      <c r="AX350" s="138"/>
      <c r="AY350" s="138"/>
      <c r="AZ350" s="138"/>
      <c r="BA350" s="138"/>
      <c r="BB350" s="138"/>
      <c r="BC350" s="138"/>
      <c r="BD350" s="138"/>
      <c r="BE350" s="138"/>
      <c r="BF350" s="138"/>
      <c r="BG350" s="138"/>
      <c r="BH350" s="138"/>
      <c r="BI350" s="138"/>
      <c r="BJ350" s="138"/>
      <c r="BK350" s="138"/>
      <c r="BL350" s="138"/>
      <c r="BM350" s="138"/>
      <c r="BN350" s="138"/>
      <c r="BO350" s="138"/>
      <c r="BP350" s="138"/>
      <c r="BQ350" s="138"/>
      <c r="BR350" s="138"/>
      <c r="BS350" s="138"/>
      <c r="BT350" s="138"/>
      <c r="BU350" s="138"/>
      <c r="BV350" s="138"/>
      <c r="BW350" s="138"/>
      <c r="BX350" s="138"/>
      <c r="BY350" s="138"/>
      <c r="BZ350" s="138"/>
    </row>
    <row r="351" spans="1:78" ht="15.75" customHeight="1">
      <c r="A351" s="138"/>
      <c r="B351" s="138"/>
      <c r="C351" s="138"/>
      <c r="D351" s="138"/>
      <c r="E351" s="138"/>
      <c r="F351" s="138"/>
      <c r="G351" s="138"/>
      <c r="H351" s="138"/>
      <c r="I351" s="138"/>
      <c r="J351" s="138"/>
      <c r="K351" s="138"/>
      <c r="L351" s="138"/>
      <c r="M351" s="138"/>
      <c r="N351" s="138"/>
      <c r="O351" s="138"/>
      <c r="P351" s="138"/>
      <c r="Q351" s="138"/>
      <c r="R351" s="138"/>
      <c r="S351" s="138"/>
      <c r="T351" s="138"/>
      <c r="U351" s="138"/>
      <c r="V351" s="138"/>
      <c r="W351" s="138"/>
      <c r="X351" s="138"/>
      <c r="Y351" s="138"/>
      <c r="Z351" s="138"/>
      <c r="AA351" s="138"/>
      <c r="AB351" s="138"/>
      <c r="AC351" s="138"/>
      <c r="AD351" s="138"/>
      <c r="AE351" s="138"/>
      <c r="AF351" s="138"/>
      <c r="AG351" s="138"/>
      <c r="AH351" s="138"/>
      <c r="AI351" s="138"/>
      <c r="AJ351" s="138"/>
      <c r="AK351" s="138"/>
      <c r="AL351" s="138"/>
      <c r="AM351" s="138"/>
      <c r="AN351" s="138"/>
      <c r="AO351" s="138"/>
      <c r="AP351" s="138"/>
      <c r="AQ351" s="138"/>
      <c r="AR351" s="138"/>
      <c r="AS351" s="138"/>
      <c r="AT351" s="138"/>
      <c r="AU351" s="138"/>
      <c r="AV351" s="138"/>
      <c r="AW351" s="138"/>
      <c r="AX351" s="138"/>
      <c r="AY351" s="138"/>
      <c r="AZ351" s="138"/>
      <c r="BA351" s="138"/>
      <c r="BB351" s="138"/>
      <c r="BC351" s="138"/>
      <c r="BD351" s="138"/>
      <c r="BE351" s="138"/>
      <c r="BF351" s="138"/>
      <c r="BG351" s="138"/>
      <c r="BH351" s="138"/>
      <c r="BI351" s="138"/>
      <c r="BJ351" s="138"/>
      <c r="BK351" s="138"/>
      <c r="BL351" s="138"/>
      <c r="BM351" s="138"/>
      <c r="BN351" s="138"/>
      <c r="BO351" s="138"/>
      <c r="BP351" s="138"/>
      <c r="BQ351" s="138"/>
      <c r="BR351" s="138"/>
      <c r="BS351" s="138"/>
      <c r="BT351" s="138"/>
      <c r="BU351" s="138"/>
      <c r="BV351" s="138"/>
      <c r="BW351" s="138"/>
      <c r="BX351" s="138"/>
      <c r="BY351" s="138"/>
      <c r="BZ351" s="138"/>
    </row>
    <row r="352" spans="1:78" ht="15.75" customHeight="1">
      <c r="A352" s="138"/>
      <c r="B352" s="138"/>
      <c r="C352" s="138"/>
      <c r="D352" s="138"/>
      <c r="E352" s="138"/>
      <c r="F352" s="138"/>
      <c r="G352" s="138"/>
      <c r="H352" s="138"/>
      <c r="I352" s="138"/>
      <c r="J352" s="138"/>
      <c r="K352" s="138"/>
      <c r="L352" s="138"/>
      <c r="M352" s="138"/>
      <c r="N352" s="138"/>
      <c r="O352" s="138"/>
      <c r="P352" s="138"/>
      <c r="Q352" s="138"/>
      <c r="R352" s="138"/>
      <c r="S352" s="138"/>
      <c r="T352" s="138"/>
      <c r="U352" s="138"/>
      <c r="V352" s="138"/>
      <c r="W352" s="138"/>
      <c r="X352" s="138"/>
      <c r="Y352" s="138"/>
      <c r="Z352" s="138"/>
      <c r="AA352" s="138"/>
      <c r="AB352" s="138"/>
      <c r="AC352" s="138"/>
      <c r="AD352" s="138"/>
      <c r="AE352" s="138"/>
      <c r="AF352" s="138"/>
      <c r="AG352" s="138"/>
      <c r="AH352" s="138"/>
      <c r="AI352" s="138"/>
      <c r="AJ352" s="138"/>
      <c r="AK352" s="138"/>
      <c r="AL352" s="138"/>
      <c r="AM352" s="138"/>
      <c r="AN352" s="138"/>
      <c r="AO352" s="138"/>
      <c r="AP352" s="138"/>
      <c r="AQ352" s="138"/>
      <c r="AR352" s="138"/>
      <c r="AS352" s="138"/>
      <c r="AT352" s="138"/>
      <c r="AU352" s="138"/>
      <c r="AV352" s="138"/>
      <c r="AW352" s="138"/>
      <c r="AX352" s="138"/>
      <c r="AY352" s="138"/>
      <c r="AZ352" s="138"/>
      <c r="BA352" s="138"/>
      <c r="BB352" s="138"/>
      <c r="BC352" s="138"/>
      <c r="BD352" s="138"/>
      <c r="BE352" s="138"/>
      <c r="BF352" s="138"/>
      <c r="BG352" s="138"/>
      <c r="BH352" s="138"/>
      <c r="BI352" s="138"/>
      <c r="BJ352" s="138"/>
      <c r="BK352" s="138"/>
      <c r="BL352" s="138"/>
      <c r="BM352" s="138"/>
      <c r="BN352" s="138"/>
      <c r="BO352" s="138"/>
      <c r="BP352" s="138"/>
      <c r="BQ352" s="138"/>
      <c r="BR352" s="138"/>
      <c r="BS352" s="138"/>
      <c r="BT352" s="138"/>
      <c r="BU352" s="138"/>
      <c r="BV352" s="138"/>
      <c r="BW352" s="138"/>
      <c r="BX352" s="138"/>
      <c r="BY352" s="138"/>
      <c r="BZ352" s="138"/>
    </row>
    <row r="353" spans="1:78" ht="15.75" customHeight="1">
      <c r="A353" s="138"/>
      <c r="B353" s="138"/>
      <c r="C353" s="138"/>
      <c r="D353" s="138"/>
      <c r="E353" s="138"/>
      <c r="F353" s="138"/>
      <c r="G353" s="138"/>
      <c r="H353" s="138"/>
      <c r="I353" s="138"/>
      <c r="J353" s="138"/>
      <c r="K353" s="138"/>
      <c r="L353" s="138"/>
      <c r="M353" s="138"/>
      <c r="N353" s="138"/>
      <c r="O353" s="138"/>
      <c r="P353" s="138"/>
      <c r="Q353" s="138"/>
      <c r="R353" s="138"/>
      <c r="S353" s="138"/>
      <c r="T353" s="138"/>
      <c r="U353" s="138"/>
      <c r="V353" s="138"/>
      <c r="W353" s="138"/>
      <c r="X353" s="138"/>
      <c r="Y353" s="138"/>
      <c r="Z353" s="138"/>
      <c r="AA353" s="138"/>
      <c r="AB353" s="138"/>
      <c r="AC353" s="138"/>
      <c r="AD353" s="138"/>
      <c r="AE353" s="138"/>
      <c r="AF353" s="138"/>
      <c r="AG353" s="138"/>
      <c r="AH353" s="138"/>
      <c r="AI353" s="138"/>
      <c r="AJ353" s="138"/>
      <c r="AK353" s="138"/>
      <c r="AL353" s="138"/>
      <c r="AM353" s="138"/>
      <c r="AN353" s="138"/>
      <c r="AO353" s="138"/>
      <c r="AP353" s="138"/>
      <c r="AQ353" s="138"/>
      <c r="AR353" s="138"/>
      <c r="AS353" s="138"/>
      <c r="AT353" s="138"/>
      <c r="AU353" s="138"/>
      <c r="AV353" s="138"/>
      <c r="AW353" s="138"/>
      <c r="AX353" s="138"/>
      <c r="AY353" s="138"/>
      <c r="AZ353" s="138"/>
      <c r="BA353" s="138"/>
      <c r="BB353" s="138"/>
      <c r="BC353" s="138"/>
      <c r="BD353" s="138"/>
      <c r="BE353" s="138"/>
      <c r="BF353" s="138"/>
      <c r="BG353" s="138"/>
      <c r="BH353" s="138"/>
      <c r="BI353" s="138"/>
      <c r="BJ353" s="138"/>
      <c r="BK353" s="138"/>
      <c r="BL353" s="138"/>
      <c r="BM353" s="138"/>
      <c r="BN353" s="138"/>
      <c r="BO353" s="138"/>
      <c r="BP353" s="138"/>
      <c r="BQ353" s="138"/>
      <c r="BR353" s="138"/>
      <c r="BS353" s="138"/>
      <c r="BT353" s="138"/>
      <c r="BU353" s="138"/>
      <c r="BV353" s="138"/>
      <c r="BW353" s="138"/>
      <c r="BX353" s="138"/>
      <c r="BY353" s="138"/>
      <c r="BZ353" s="138"/>
    </row>
    <row r="354" spans="1:78" ht="15.75" customHeight="1">
      <c r="A354" s="138"/>
      <c r="B354" s="138"/>
      <c r="C354" s="138"/>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c r="Z354" s="138"/>
      <c r="AA354" s="138"/>
      <c r="AB354" s="138"/>
      <c r="AC354" s="138"/>
      <c r="AD354" s="138"/>
      <c r="AE354" s="138"/>
      <c r="AF354" s="138"/>
      <c r="AG354" s="138"/>
      <c r="AH354" s="138"/>
      <c r="AI354" s="138"/>
      <c r="AJ354" s="138"/>
      <c r="AK354" s="138"/>
      <c r="AL354" s="138"/>
      <c r="AM354" s="138"/>
      <c r="AN354" s="138"/>
      <c r="AO354" s="138"/>
      <c r="AP354" s="138"/>
      <c r="AQ354" s="138"/>
      <c r="AR354" s="138"/>
      <c r="AS354" s="138"/>
      <c r="AT354" s="138"/>
      <c r="AU354" s="138"/>
      <c r="AV354" s="138"/>
      <c r="AW354" s="138"/>
      <c r="AX354" s="138"/>
      <c r="AY354" s="138"/>
      <c r="AZ354" s="138"/>
      <c r="BA354" s="138"/>
      <c r="BB354" s="138"/>
      <c r="BC354" s="138"/>
      <c r="BD354" s="138"/>
      <c r="BE354" s="138"/>
      <c r="BF354" s="138"/>
      <c r="BG354" s="138"/>
      <c r="BH354" s="138"/>
      <c r="BI354" s="138"/>
      <c r="BJ354" s="138"/>
      <c r="BK354" s="138"/>
      <c r="BL354" s="138"/>
      <c r="BM354" s="138"/>
      <c r="BN354" s="138"/>
      <c r="BO354" s="138"/>
      <c r="BP354" s="138"/>
      <c r="BQ354" s="138"/>
      <c r="BR354" s="138"/>
      <c r="BS354" s="138"/>
      <c r="BT354" s="138"/>
      <c r="BU354" s="138"/>
      <c r="BV354" s="138"/>
      <c r="BW354" s="138"/>
      <c r="BX354" s="138"/>
      <c r="BY354" s="138"/>
      <c r="BZ354" s="138"/>
    </row>
    <row r="355" spans="1:78" ht="15.75" customHeight="1">
      <c r="A355" s="138"/>
      <c r="B355" s="138"/>
      <c r="C355" s="138"/>
      <c r="D355" s="138"/>
      <c r="E355" s="138"/>
      <c r="F355" s="138"/>
      <c r="G355" s="138"/>
      <c r="H355" s="138"/>
      <c r="I355" s="138"/>
      <c r="J355" s="138"/>
      <c r="K355" s="138"/>
      <c r="L355" s="138"/>
      <c r="M355" s="138"/>
      <c r="N355" s="138"/>
      <c r="O355" s="138"/>
      <c r="P355" s="138"/>
      <c r="Q355" s="138"/>
      <c r="R355" s="138"/>
      <c r="S355" s="138"/>
      <c r="T355" s="138"/>
      <c r="U355" s="138"/>
      <c r="V355" s="138"/>
      <c r="W355" s="138"/>
      <c r="X355" s="138"/>
      <c r="Y355" s="138"/>
      <c r="Z355" s="138"/>
      <c r="AA355" s="138"/>
      <c r="AB355" s="138"/>
      <c r="AC355" s="138"/>
      <c r="AD355" s="138"/>
      <c r="AE355" s="138"/>
      <c r="AF355" s="138"/>
      <c r="AG355" s="138"/>
      <c r="AH355" s="138"/>
      <c r="AI355" s="138"/>
      <c r="AJ355" s="138"/>
      <c r="AK355" s="138"/>
      <c r="AL355" s="138"/>
      <c r="AM355" s="138"/>
      <c r="AN355" s="138"/>
      <c r="AO355" s="138"/>
      <c r="AP355" s="138"/>
      <c r="AQ355" s="138"/>
      <c r="AR355" s="138"/>
      <c r="AS355" s="138"/>
      <c r="AT355" s="138"/>
      <c r="AU355" s="138"/>
      <c r="AV355" s="138"/>
      <c r="AW355" s="138"/>
      <c r="AX355" s="138"/>
      <c r="AY355" s="138"/>
      <c r="AZ355" s="138"/>
      <c r="BA355" s="138"/>
      <c r="BB355" s="138"/>
      <c r="BC355" s="138"/>
      <c r="BD355" s="138"/>
      <c r="BE355" s="138"/>
      <c r="BF355" s="138"/>
      <c r="BG355" s="138"/>
      <c r="BH355" s="138"/>
      <c r="BI355" s="138"/>
      <c r="BJ355" s="138"/>
      <c r="BK355" s="138"/>
      <c r="BL355" s="138"/>
      <c r="BM355" s="138"/>
      <c r="BN355" s="138"/>
      <c r="BO355" s="138"/>
      <c r="BP355" s="138"/>
      <c r="BQ355" s="138"/>
      <c r="BR355" s="138"/>
      <c r="BS355" s="138"/>
      <c r="BT355" s="138"/>
      <c r="BU355" s="138"/>
      <c r="BV355" s="138"/>
      <c r="BW355" s="138"/>
      <c r="BX355" s="138"/>
      <c r="BY355" s="138"/>
      <c r="BZ355" s="138"/>
    </row>
    <row r="356" spans="1:78" ht="15.75" customHeight="1">
      <c r="A356" s="138"/>
      <c r="B356" s="138"/>
      <c r="C356" s="138"/>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c r="Z356" s="138"/>
      <c r="AA356" s="138"/>
      <c r="AB356" s="138"/>
      <c r="AC356" s="138"/>
      <c r="AD356" s="138"/>
      <c r="AE356" s="138"/>
      <c r="AF356" s="138"/>
      <c r="AG356" s="138"/>
      <c r="AH356" s="138"/>
      <c r="AI356" s="138"/>
      <c r="AJ356" s="138"/>
      <c r="AK356" s="138"/>
      <c r="AL356" s="138"/>
      <c r="AM356" s="138"/>
      <c r="AN356" s="138"/>
      <c r="AO356" s="138"/>
      <c r="AP356" s="138"/>
      <c r="AQ356" s="138"/>
      <c r="AR356" s="138"/>
      <c r="AS356" s="138"/>
      <c r="AT356" s="138"/>
      <c r="AU356" s="138"/>
      <c r="AV356" s="138"/>
      <c r="AW356" s="138"/>
      <c r="AX356" s="138"/>
      <c r="AY356" s="138"/>
      <c r="AZ356" s="138"/>
      <c r="BA356" s="138"/>
      <c r="BB356" s="138"/>
      <c r="BC356" s="138"/>
      <c r="BD356" s="138"/>
      <c r="BE356" s="138"/>
      <c r="BF356" s="138"/>
      <c r="BG356" s="138"/>
      <c r="BH356" s="138"/>
      <c r="BI356" s="138"/>
      <c r="BJ356" s="138"/>
      <c r="BK356" s="138"/>
      <c r="BL356" s="138"/>
      <c r="BM356" s="138"/>
      <c r="BN356" s="138"/>
      <c r="BO356" s="138"/>
      <c r="BP356" s="138"/>
      <c r="BQ356" s="138"/>
      <c r="BR356" s="138"/>
      <c r="BS356" s="138"/>
      <c r="BT356" s="138"/>
      <c r="BU356" s="138"/>
      <c r="BV356" s="138"/>
      <c r="BW356" s="138"/>
      <c r="BX356" s="138"/>
      <c r="BY356" s="138"/>
      <c r="BZ356" s="138"/>
    </row>
    <row r="357" spans="1:78" ht="15.75" customHeight="1">
      <c r="A357" s="138"/>
      <c r="B357" s="138"/>
      <c r="C357" s="138"/>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c r="Z357" s="138"/>
      <c r="AA357" s="138"/>
      <c r="AB357" s="138"/>
      <c r="AC357" s="138"/>
      <c r="AD357" s="138"/>
      <c r="AE357" s="138"/>
      <c r="AF357" s="138"/>
      <c r="AG357" s="138"/>
      <c r="AH357" s="138"/>
      <c r="AI357" s="138"/>
      <c r="AJ357" s="138"/>
      <c r="AK357" s="138"/>
      <c r="AL357" s="138"/>
      <c r="AM357" s="138"/>
      <c r="AN357" s="138"/>
      <c r="AO357" s="138"/>
      <c r="AP357" s="138"/>
      <c r="AQ357" s="138"/>
      <c r="AR357" s="138"/>
      <c r="AS357" s="138"/>
      <c r="AT357" s="138"/>
      <c r="AU357" s="138"/>
      <c r="AV357" s="138"/>
      <c r="AW357" s="138"/>
      <c r="AX357" s="138"/>
      <c r="AY357" s="138"/>
      <c r="AZ357" s="138"/>
      <c r="BA357" s="138"/>
      <c r="BB357" s="138"/>
      <c r="BC357" s="138"/>
      <c r="BD357" s="138"/>
      <c r="BE357" s="138"/>
      <c r="BF357" s="138"/>
      <c r="BG357" s="138"/>
      <c r="BH357" s="138"/>
      <c r="BI357" s="138"/>
      <c r="BJ357" s="138"/>
      <c r="BK357" s="138"/>
      <c r="BL357" s="138"/>
      <c r="BM357" s="138"/>
      <c r="BN357" s="138"/>
      <c r="BO357" s="138"/>
      <c r="BP357" s="138"/>
      <c r="BQ357" s="138"/>
      <c r="BR357" s="138"/>
      <c r="BS357" s="138"/>
      <c r="BT357" s="138"/>
      <c r="BU357" s="138"/>
      <c r="BV357" s="138"/>
      <c r="BW357" s="138"/>
      <c r="BX357" s="138"/>
      <c r="BY357" s="138"/>
      <c r="BZ357" s="138"/>
    </row>
    <row r="358" spans="1:78" ht="15.75" customHeight="1">
      <c r="A358" s="138"/>
      <c r="B358" s="138"/>
      <c r="C358" s="138"/>
      <c r="D358" s="138"/>
      <c r="E358" s="138"/>
      <c r="F358" s="138"/>
      <c r="G358" s="138"/>
      <c r="H358" s="138"/>
      <c r="I358" s="138"/>
      <c r="J358" s="138"/>
      <c r="K358" s="138"/>
      <c r="L358" s="138"/>
      <c r="M358" s="138"/>
      <c r="N358" s="138"/>
      <c r="O358" s="138"/>
      <c r="P358" s="138"/>
      <c r="Q358" s="138"/>
      <c r="R358" s="138"/>
      <c r="S358" s="138"/>
      <c r="T358" s="138"/>
      <c r="U358" s="138"/>
      <c r="V358" s="138"/>
      <c r="W358" s="138"/>
      <c r="X358" s="138"/>
      <c r="Y358" s="138"/>
      <c r="Z358" s="138"/>
      <c r="AA358" s="138"/>
      <c r="AB358" s="138"/>
      <c r="AC358" s="138"/>
      <c r="AD358" s="138"/>
      <c r="AE358" s="138"/>
      <c r="AF358" s="138"/>
      <c r="AG358" s="138"/>
      <c r="AH358" s="138"/>
      <c r="AI358" s="138"/>
      <c r="AJ358" s="138"/>
      <c r="AK358" s="138"/>
      <c r="AL358" s="138"/>
      <c r="AM358" s="138"/>
      <c r="AN358" s="138"/>
      <c r="AO358" s="138"/>
      <c r="AP358" s="138"/>
      <c r="AQ358" s="138"/>
      <c r="AR358" s="138"/>
      <c r="AS358" s="138"/>
      <c r="AT358" s="138"/>
      <c r="AU358" s="138"/>
      <c r="AV358" s="138"/>
      <c r="AW358" s="138"/>
      <c r="AX358" s="138"/>
      <c r="AY358" s="138"/>
      <c r="AZ358" s="138"/>
      <c r="BA358" s="138"/>
      <c r="BB358" s="138"/>
      <c r="BC358" s="138"/>
      <c r="BD358" s="138"/>
      <c r="BE358" s="138"/>
      <c r="BF358" s="138"/>
      <c r="BG358" s="138"/>
      <c r="BH358" s="138"/>
      <c r="BI358" s="138"/>
      <c r="BJ358" s="138"/>
      <c r="BK358" s="138"/>
      <c r="BL358" s="138"/>
      <c r="BM358" s="138"/>
      <c r="BN358" s="138"/>
      <c r="BO358" s="138"/>
      <c r="BP358" s="138"/>
      <c r="BQ358" s="138"/>
      <c r="BR358" s="138"/>
      <c r="BS358" s="138"/>
      <c r="BT358" s="138"/>
      <c r="BU358" s="138"/>
      <c r="BV358" s="138"/>
      <c r="BW358" s="138"/>
      <c r="BX358" s="138"/>
      <c r="BY358" s="138"/>
      <c r="BZ358" s="138"/>
    </row>
    <row r="359" spans="1:78" ht="15.75" customHeight="1">
      <c r="A359" s="138"/>
      <c r="B359" s="138"/>
      <c r="C359" s="138"/>
      <c r="D359" s="138"/>
      <c r="E359" s="138"/>
      <c r="F359" s="138"/>
      <c r="G359" s="138"/>
      <c r="H359" s="138"/>
      <c r="I359" s="138"/>
      <c r="J359" s="138"/>
      <c r="K359" s="138"/>
      <c r="L359" s="138"/>
      <c r="M359" s="138"/>
      <c r="N359" s="138"/>
      <c r="O359" s="138"/>
      <c r="P359" s="138"/>
      <c r="Q359" s="138"/>
      <c r="R359" s="138"/>
      <c r="S359" s="138"/>
      <c r="T359" s="138"/>
      <c r="U359" s="138"/>
      <c r="V359" s="138"/>
      <c r="W359" s="138"/>
      <c r="X359" s="138"/>
      <c r="Y359" s="138"/>
      <c r="Z359" s="138"/>
      <c r="AA359" s="138"/>
      <c r="AB359" s="138"/>
      <c r="AC359" s="138"/>
      <c r="AD359" s="138"/>
      <c r="AE359" s="138"/>
      <c r="AF359" s="138"/>
      <c r="AG359" s="138"/>
      <c r="AH359" s="138"/>
      <c r="AI359" s="138"/>
      <c r="AJ359" s="138"/>
      <c r="AK359" s="138"/>
      <c r="AL359" s="138"/>
      <c r="AM359" s="138"/>
      <c r="AN359" s="138"/>
      <c r="AO359" s="138"/>
      <c r="AP359" s="138"/>
      <c r="AQ359" s="138"/>
      <c r="AR359" s="138"/>
      <c r="AS359" s="138"/>
      <c r="AT359" s="138"/>
      <c r="AU359" s="138"/>
      <c r="AV359" s="138"/>
      <c r="AW359" s="138"/>
      <c r="AX359" s="138"/>
      <c r="AY359" s="138"/>
      <c r="AZ359" s="138"/>
      <c r="BA359" s="138"/>
      <c r="BB359" s="138"/>
      <c r="BC359" s="138"/>
      <c r="BD359" s="138"/>
      <c r="BE359" s="138"/>
      <c r="BF359" s="138"/>
      <c r="BG359" s="138"/>
      <c r="BH359" s="138"/>
      <c r="BI359" s="138"/>
      <c r="BJ359" s="138"/>
      <c r="BK359" s="138"/>
      <c r="BL359" s="138"/>
      <c r="BM359" s="138"/>
      <c r="BN359" s="138"/>
      <c r="BO359" s="138"/>
      <c r="BP359" s="138"/>
      <c r="BQ359" s="138"/>
      <c r="BR359" s="138"/>
      <c r="BS359" s="138"/>
      <c r="BT359" s="138"/>
      <c r="BU359" s="138"/>
      <c r="BV359" s="138"/>
      <c r="BW359" s="138"/>
      <c r="BX359" s="138"/>
      <c r="BY359" s="138"/>
      <c r="BZ359" s="138"/>
    </row>
    <row r="360" spans="1:78" ht="15.75" customHeight="1">
      <c r="A360" s="138"/>
      <c r="B360" s="138"/>
      <c r="C360" s="138"/>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c r="Z360" s="138"/>
      <c r="AA360" s="138"/>
      <c r="AB360" s="138"/>
      <c r="AC360" s="138"/>
      <c r="AD360" s="138"/>
      <c r="AE360" s="138"/>
      <c r="AF360" s="138"/>
      <c r="AG360" s="138"/>
      <c r="AH360" s="138"/>
      <c r="AI360" s="138"/>
      <c r="AJ360" s="138"/>
      <c r="AK360" s="138"/>
      <c r="AL360" s="138"/>
      <c r="AM360" s="138"/>
      <c r="AN360" s="138"/>
      <c r="AO360" s="138"/>
      <c r="AP360" s="138"/>
      <c r="AQ360" s="138"/>
      <c r="AR360" s="138"/>
      <c r="AS360" s="138"/>
      <c r="AT360" s="138"/>
      <c r="AU360" s="138"/>
      <c r="AV360" s="138"/>
      <c r="AW360" s="138"/>
      <c r="AX360" s="138"/>
      <c r="AY360" s="138"/>
      <c r="AZ360" s="138"/>
      <c r="BA360" s="138"/>
      <c r="BB360" s="138"/>
      <c r="BC360" s="138"/>
      <c r="BD360" s="138"/>
      <c r="BE360" s="138"/>
      <c r="BF360" s="138"/>
      <c r="BG360" s="138"/>
      <c r="BH360" s="138"/>
      <c r="BI360" s="138"/>
      <c r="BJ360" s="138"/>
      <c r="BK360" s="138"/>
      <c r="BL360" s="138"/>
      <c r="BM360" s="138"/>
      <c r="BN360" s="138"/>
      <c r="BO360" s="138"/>
      <c r="BP360" s="138"/>
      <c r="BQ360" s="138"/>
      <c r="BR360" s="138"/>
      <c r="BS360" s="138"/>
      <c r="BT360" s="138"/>
      <c r="BU360" s="138"/>
      <c r="BV360" s="138"/>
      <c r="BW360" s="138"/>
      <c r="BX360" s="138"/>
      <c r="BY360" s="138"/>
      <c r="BZ360" s="138"/>
    </row>
    <row r="361" spans="1:78" ht="15.75" customHeight="1">
      <c r="A361" s="138"/>
      <c r="B361" s="138"/>
      <c r="C361" s="138"/>
      <c r="D361" s="138"/>
      <c r="E361" s="138"/>
      <c r="F361" s="138"/>
      <c r="G361" s="138"/>
      <c r="H361" s="138"/>
      <c r="I361" s="138"/>
      <c r="J361" s="138"/>
      <c r="K361" s="138"/>
      <c r="L361" s="138"/>
      <c r="M361" s="138"/>
      <c r="N361" s="138"/>
      <c r="O361" s="138"/>
      <c r="P361" s="138"/>
      <c r="Q361" s="138"/>
      <c r="R361" s="138"/>
      <c r="S361" s="138"/>
      <c r="T361" s="138"/>
      <c r="U361" s="138"/>
      <c r="V361" s="138"/>
      <c r="W361" s="138"/>
      <c r="X361" s="138"/>
      <c r="Y361" s="138"/>
      <c r="Z361" s="138"/>
      <c r="AA361" s="138"/>
      <c r="AB361" s="138"/>
      <c r="AC361" s="138"/>
      <c r="AD361" s="138"/>
      <c r="AE361" s="138"/>
      <c r="AF361" s="138"/>
      <c r="AG361" s="138"/>
      <c r="AH361" s="138"/>
      <c r="AI361" s="138"/>
      <c r="AJ361" s="138"/>
      <c r="AK361" s="138"/>
      <c r="AL361" s="138"/>
      <c r="AM361" s="138"/>
      <c r="AN361" s="138"/>
      <c r="AO361" s="138"/>
      <c r="AP361" s="138"/>
      <c r="AQ361" s="138"/>
      <c r="AR361" s="138"/>
      <c r="AS361" s="138"/>
      <c r="AT361" s="138"/>
      <c r="AU361" s="138"/>
      <c r="AV361" s="138"/>
      <c r="AW361" s="138"/>
      <c r="AX361" s="138"/>
      <c r="AY361" s="138"/>
      <c r="AZ361" s="138"/>
      <c r="BA361" s="138"/>
      <c r="BB361" s="138"/>
      <c r="BC361" s="138"/>
      <c r="BD361" s="138"/>
      <c r="BE361" s="138"/>
      <c r="BF361" s="138"/>
      <c r="BG361" s="138"/>
      <c r="BH361" s="138"/>
      <c r="BI361" s="138"/>
      <c r="BJ361" s="138"/>
      <c r="BK361" s="138"/>
      <c r="BL361" s="138"/>
      <c r="BM361" s="138"/>
      <c r="BN361" s="138"/>
      <c r="BO361" s="138"/>
      <c r="BP361" s="138"/>
      <c r="BQ361" s="138"/>
      <c r="BR361" s="138"/>
      <c r="BS361" s="138"/>
      <c r="BT361" s="138"/>
      <c r="BU361" s="138"/>
      <c r="BV361" s="138"/>
      <c r="BW361" s="138"/>
      <c r="BX361" s="138"/>
      <c r="BY361" s="138"/>
      <c r="BZ361" s="138"/>
    </row>
    <row r="362" spans="1:78" ht="15.75" customHeight="1">
      <c r="A362" s="138"/>
      <c r="B362" s="138"/>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138"/>
      <c r="AA362" s="138"/>
      <c r="AB362" s="138"/>
      <c r="AC362" s="138"/>
      <c r="AD362" s="138"/>
      <c r="AE362" s="138"/>
      <c r="AF362" s="138"/>
      <c r="AG362" s="138"/>
      <c r="AH362" s="138"/>
      <c r="AI362" s="138"/>
      <c r="AJ362" s="138"/>
      <c r="AK362" s="138"/>
      <c r="AL362" s="138"/>
      <c r="AM362" s="138"/>
      <c r="AN362" s="138"/>
      <c r="AO362" s="138"/>
      <c r="AP362" s="138"/>
      <c r="AQ362" s="138"/>
      <c r="AR362" s="138"/>
      <c r="AS362" s="138"/>
      <c r="AT362" s="138"/>
      <c r="AU362" s="138"/>
      <c r="AV362" s="138"/>
      <c r="AW362" s="138"/>
      <c r="AX362" s="138"/>
      <c r="AY362" s="138"/>
      <c r="AZ362" s="138"/>
      <c r="BA362" s="138"/>
      <c r="BB362" s="138"/>
      <c r="BC362" s="138"/>
      <c r="BD362" s="138"/>
      <c r="BE362" s="138"/>
      <c r="BF362" s="138"/>
      <c r="BG362" s="138"/>
      <c r="BH362" s="138"/>
      <c r="BI362" s="138"/>
      <c r="BJ362" s="138"/>
      <c r="BK362" s="138"/>
      <c r="BL362" s="138"/>
      <c r="BM362" s="138"/>
      <c r="BN362" s="138"/>
      <c r="BO362" s="138"/>
      <c r="BP362" s="138"/>
      <c r="BQ362" s="138"/>
      <c r="BR362" s="138"/>
      <c r="BS362" s="138"/>
      <c r="BT362" s="138"/>
      <c r="BU362" s="138"/>
      <c r="BV362" s="138"/>
      <c r="BW362" s="138"/>
      <c r="BX362" s="138"/>
      <c r="BY362" s="138"/>
      <c r="BZ362" s="138"/>
    </row>
    <row r="363" spans="1:78" ht="15.75" customHeight="1">
      <c r="A363" s="138"/>
      <c r="B363" s="138"/>
      <c r="C363" s="138"/>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c r="Z363" s="138"/>
      <c r="AA363" s="138"/>
      <c r="AB363" s="138"/>
      <c r="AC363" s="138"/>
      <c r="AD363" s="138"/>
      <c r="AE363" s="138"/>
      <c r="AF363" s="138"/>
      <c r="AG363" s="138"/>
      <c r="AH363" s="138"/>
      <c r="AI363" s="138"/>
      <c r="AJ363" s="138"/>
      <c r="AK363" s="138"/>
      <c r="AL363" s="138"/>
      <c r="AM363" s="138"/>
      <c r="AN363" s="138"/>
      <c r="AO363" s="138"/>
      <c r="AP363" s="138"/>
      <c r="AQ363" s="138"/>
      <c r="AR363" s="138"/>
      <c r="AS363" s="138"/>
      <c r="AT363" s="138"/>
      <c r="AU363" s="138"/>
      <c r="AV363" s="138"/>
      <c r="AW363" s="138"/>
      <c r="AX363" s="138"/>
      <c r="AY363" s="138"/>
      <c r="AZ363" s="138"/>
      <c r="BA363" s="138"/>
      <c r="BB363" s="138"/>
      <c r="BC363" s="138"/>
      <c r="BD363" s="138"/>
      <c r="BE363" s="138"/>
      <c r="BF363" s="138"/>
      <c r="BG363" s="138"/>
      <c r="BH363" s="138"/>
      <c r="BI363" s="138"/>
      <c r="BJ363" s="138"/>
      <c r="BK363" s="138"/>
      <c r="BL363" s="138"/>
      <c r="BM363" s="138"/>
      <c r="BN363" s="138"/>
      <c r="BO363" s="138"/>
      <c r="BP363" s="138"/>
      <c r="BQ363" s="138"/>
      <c r="BR363" s="138"/>
      <c r="BS363" s="138"/>
      <c r="BT363" s="138"/>
      <c r="BU363" s="138"/>
      <c r="BV363" s="138"/>
      <c r="BW363" s="138"/>
      <c r="BX363" s="138"/>
      <c r="BY363" s="138"/>
      <c r="BZ363" s="138"/>
    </row>
    <row r="364" spans="1:78" ht="15.75" customHeight="1">
      <c r="A364" s="138"/>
      <c r="B364" s="138"/>
      <c r="C364" s="138"/>
      <c r="D364" s="138"/>
      <c r="E364" s="138"/>
      <c r="F364" s="138"/>
      <c r="G364" s="138"/>
      <c r="H364" s="138"/>
      <c r="I364" s="138"/>
      <c r="J364" s="138"/>
      <c r="K364" s="138"/>
      <c r="L364" s="138"/>
      <c r="M364" s="138"/>
      <c r="N364" s="138"/>
      <c r="O364" s="138"/>
      <c r="P364" s="138"/>
      <c r="Q364" s="138"/>
      <c r="R364" s="138"/>
      <c r="S364" s="138"/>
      <c r="T364" s="138"/>
      <c r="U364" s="138"/>
      <c r="V364" s="138"/>
      <c r="W364" s="138"/>
      <c r="X364" s="138"/>
      <c r="Y364" s="138"/>
      <c r="Z364" s="138"/>
      <c r="AA364" s="138"/>
      <c r="AB364" s="138"/>
      <c r="AC364" s="138"/>
      <c r="AD364" s="138"/>
      <c r="AE364" s="138"/>
      <c r="AF364" s="138"/>
      <c r="AG364" s="138"/>
      <c r="AH364" s="138"/>
      <c r="AI364" s="138"/>
      <c r="AJ364" s="138"/>
      <c r="AK364" s="138"/>
      <c r="AL364" s="138"/>
      <c r="AM364" s="138"/>
      <c r="AN364" s="138"/>
      <c r="AO364" s="138"/>
      <c r="AP364" s="138"/>
      <c r="AQ364" s="138"/>
      <c r="AR364" s="138"/>
      <c r="AS364" s="138"/>
      <c r="AT364" s="138"/>
      <c r="AU364" s="138"/>
      <c r="AV364" s="138"/>
      <c r="AW364" s="138"/>
      <c r="AX364" s="138"/>
      <c r="AY364" s="138"/>
      <c r="AZ364" s="138"/>
      <c r="BA364" s="138"/>
      <c r="BB364" s="138"/>
      <c r="BC364" s="138"/>
      <c r="BD364" s="138"/>
      <c r="BE364" s="138"/>
      <c r="BF364" s="138"/>
      <c r="BG364" s="138"/>
      <c r="BH364" s="138"/>
      <c r="BI364" s="138"/>
      <c r="BJ364" s="138"/>
      <c r="BK364" s="138"/>
      <c r="BL364" s="138"/>
      <c r="BM364" s="138"/>
      <c r="BN364" s="138"/>
      <c r="BO364" s="138"/>
      <c r="BP364" s="138"/>
      <c r="BQ364" s="138"/>
      <c r="BR364" s="138"/>
      <c r="BS364" s="138"/>
      <c r="BT364" s="138"/>
      <c r="BU364" s="138"/>
      <c r="BV364" s="138"/>
      <c r="BW364" s="138"/>
      <c r="BX364" s="138"/>
      <c r="BY364" s="138"/>
      <c r="BZ364" s="138"/>
    </row>
    <row r="365" spans="1:78" ht="15.75" customHeight="1">
      <c r="A365" s="138"/>
      <c r="B365" s="138"/>
      <c r="C365" s="138"/>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138"/>
      <c r="Z365" s="138"/>
      <c r="AA365" s="138"/>
      <c r="AB365" s="138"/>
      <c r="AC365" s="138"/>
      <c r="AD365" s="138"/>
      <c r="AE365" s="138"/>
      <c r="AF365" s="138"/>
      <c r="AG365" s="138"/>
      <c r="AH365" s="138"/>
      <c r="AI365" s="138"/>
      <c r="AJ365" s="138"/>
      <c r="AK365" s="138"/>
      <c r="AL365" s="138"/>
      <c r="AM365" s="138"/>
      <c r="AN365" s="138"/>
      <c r="AO365" s="138"/>
      <c r="AP365" s="138"/>
      <c r="AQ365" s="138"/>
      <c r="AR365" s="138"/>
      <c r="AS365" s="138"/>
      <c r="AT365" s="138"/>
      <c r="AU365" s="138"/>
      <c r="AV365" s="138"/>
      <c r="AW365" s="138"/>
      <c r="AX365" s="138"/>
      <c r="AY365" s="138"/>
      <c r="AZ365" s="138"/>
      <c r="BA365" s="138"/>
      <c r="BB365" s="138"/>
      <c r="BC365" s="138"/>
      <c r="BD365" s="138"/>
      <c r="BE365" s="138"/>
      <c r="BF365" s="138"/>
      <c r="BG365" s="138"/>
      <c r="BH365" s="138"/>
      <c r="BI365" s="138"/>
      <c r="BJ365" s="138"/>
      <c r="BK365" s="138"/>
      <c r="BL365" s="138"/>
      <c r="BM365" s="138"/>
      <c r="BN365" s="138"/>
      <c r="BO365" s="138"/>
      <c r="BP365" s="138"/>
      <c r="BQ365" s="138"/>
      <c r="BR365" s="138"/>
      <c r="BS365" s="138"/>
      <c r="BT365" s="138"/>
      <c r="BU365" s="138"/>
      <c r="BV365" s="138"/>
      <c r="BW365" s="138"/>
      <c r="BX365" s="138"/>
      <c r="BY365" s="138"/>
      <c r="BZ365" s="138"/>
    </row>
    <row r="366" spans="1:78" ht="15.75" customHeight="1">
      <c r="A366" s="138"/>
      <c r="B366" s="138"/>
      <c r="C366" s="138"/>
      <c r="D366" s="138"/>
      <c r="E366" s="138"/>
      <c r="F366" s="138"/>
      <c r="G366" s="138"/>
      <c r="H366" s="138"/>
      <c r="I366" s="138"/>
      <c r="J366" s="138"/>
      <c r="K366" s="138"/>
      <c r="L366" s="138"/>
      <c r="M366" s="138"/>
      <c r="N366" s="138"/>
      <c r="O366" s="138"/>
      <c r="P366" s="138"/>
      <c r="Q366" s="138"/>
      <c r="R366" s="138"/>
      <c r="S366" s="138"/>
      <c r="T366" s="138"/>
      <c r="U366" s="138"/>
      <c r="V366" s="138"/>
      <c r="W366" s="138"/>
      <c r="X366" s="138"/>
      <c r="Y366" s="138"/>
      <c r="Z366" s="138"/>
      <c r="AA366" s="138"/>
      <c r="AB366" s="138"/>
      <c r="AC366" s="138"/>
      <c r="AD366" s="138"/>
      <c r="AE366" s="138"/>
      <c r="AF366" s="138"/>
      <c r="AG366" s="138"/>
      <c r="AH366" s="138"/>
      <c r="AI366" s="138"/>
      <c r="AJ366" s="138"/>
      <c r="AK366" s="138"/>
      <c r="AL366" s="138"/>
      <c r="AM366" s="138"/>
      <c r="AN366" s="138"/>
      <c r="AO366" s="138"/>
      <c r="AP366" s="138"/>
      <c r="AQ366" s="138"/>
      <c r="AR366" s="138"/>
      <c r="AS366" s="138"/>
      <c r="AT366" s="138"/>
      <c r="AU366" s="138"/>
      <c r="AV366" s="138"/>
      <c r="AW366" s="138"/>
      <c r="AX366" s="138"/>
      <c r="AY366" s="138"/>
      <c r="AZ366" s="138"/>
      <c r="BA366" s="138"/>
      <c r="BB366" s="138"/>
      <c r="BC366" s="138"/>
      <c r="BD366" s="138"/>
      <c r="BE366" s="138"/>
      <c r="BF366" s="138"/>
      <c r="BG366" s="138"/>
      <c r="BH366" s="138"/>
      <c r="BI366" s="138"/>
      <c r="BJ366" s="138"/>
      <c r="BK366" s="138"/>
      <c r="BL366" s="138"/>
      <c r="BM366" s="138"/>
      <c r="BN366" s="138"/>
      <c r="BO366" s="138"/>
      <c r="BP366" s="138"/>
      <c r="BQ366" s="138"/>
      <c r="BR366" s="138"/>
      <c r="BS366" s="138"/>
      <c r="BT366" s="138"/>
      <c r="BU366" s="138"/>
      <c r="BV366" s="138"/>
      <c r="BW366" s="138"/>
      <c r="BX366" s="138"/>
      <c r="BY366" s="138"/>
      <c r="BZ366" s="138"/>
    </row>
    <row r="367" spans="1:78" ht="15.75" customHeight="1">
      <c r="A367" s="138"/>
      <c r="B367" s="138"/>
      <c r="C367" s="138"/>
      <c r="D367" s="138"/>
      <c r="E367" s="138"/>
      <c r="F367" s="138"/>
      <c r="G367" s="138"/>
      <c r="H367" s="138"/>
      <c r="I367" s="138"/>
      <c r="J367" s="138"/>
      <c r="K367" s="138"/>
      <c r="L367" s="138"/>
      <c r="M367" s="138"/>
      <c r="N367" s="138"/>
      <c r="O367" s="138"/>
      <c r="P367" s="138"/>
      <c r="Q367" s="138"/>
      <c r="R367" s="138"/>
      <c r="S367" s="138"/>
      <c r="T367" s="138"/>
      <c r="U367" s="138"/>
      <c r="V367" s="138"/>
      <c r="W367" s="138"/>
      <c r="X367" s="138"/>
      <c r="Y367" s="138"/>
      <c r="Z367" s="138"/>
      <c r="AA367" s="138"/>
      <c r="AB367" s="138"/>
      <c r="AC367" s="138"/>
      <c r="AD367" s="138"/>
      <c r="AE367" s="138"/>
      <c r="AF367" s="138"/>
      <c r="AG367" s="138"/>
      <c r="AH367" s="138"/>
      <c r="AI367" s="138"/>
      <c r="AJ367" s="138"/>
      <c r="AK367" s="138"/>
      <c r="AL367" s="138"/>
      <c r="AM367" s="138"/>
      <c r="AN367" s="138"/>
      <c r="AO367" s="138"/>
      <c r="AP367" s="138"/>
      <c r="AQ367" s="138"/>
      <c r="AR367" s="138"/>
      <c r="AS367" s="138"/>
      <c r="AT367" s="138"/>
      <c r="AU367" s="138"/>
      <c r="AV367" s="138"/>
      <c r="AW367" s="138"/>
      <c r="AX367" s="138"/>
      <c r="AY367" s="138"/>
      <c r="AZ367" s="138"/>
      <c r="BA367" s="138"/>
      <c r="BB367" s="138"/>
      <c r="BC367" s="138"/>
      <c r="BD367" s="138"/>
      <c r="BE367" s="138"/>
      <c r="BF367" s="138"/>
      <c r="BG367" s="138"/>
      <c r="BH367" s="138"/>
      <c r="BI367" s="138"/>
      <c r="BJ367" s="138"/>
      <c r="BK367" s="138"/>
      <c r="BL367" s="138"/>
      <c r="BM367" s="138"/>
      <c r="BN367" s="138"/>
      <c r="BO367" s="138"/>
      <c r="BP367" s="138"/>
      <c r="BQ367" s="138"/>
      <c r="BR367" s="138"/>
      <c r="BS367" s="138"/>
      <c r="BT367" s="138"/>
      <c r="BU367" s="138"/>
      <c r="BV367" s="138"/>
      <c r="BW367" s="138"/>
      <c r="BX367" s="138"/>
      <c r="BY367" s="138"/>
      <c r="BZ367" s="138"/>
    </row>
    <row r="368" spans="1:78" ht="15.75" customHeight="1">
      <c r="A368" s="138"/>
      <c r="B368" s="138"/>
      <c r="C368" s="138"/>
      <c r="D368" s="138"/>
      <c r="E368" s="138"/>
      <c r="F368" s="138"/>
      <c r="G368" s="138"/>
      <c r="H368" s="138"/>
      <c r="I368" s="138"/>
      <c r="J368" s="138"/>
      <c r="K368" s="138"/>
      <c r="L368" s="138"/>
      <c r="M368" s="138"/>
      <c r="N368" s="138"/>
      <c r="O368" s="138"/>
      <c r="P368" s="138"/>
      <c r="Q368" s="138"/>
      <c r="R368" s="138"/>
      <c r="S368" s="138"/>
      <c r="T368" s="138"/>
      <c r="U368" s="138"/>
      <c r="V368" s="138"/>
      <c r="W368" s="138"/>
      <c r="X368" s="138"/>
      <c r="Y368" s="138"/>
      <c r="Z368" s="138"/>
      <c r="AA368" s="138"/>
      <c r="AB368" s="138"/>
      <c r="AC368" s="138"/>
      <c r="AD368" s="138"/>
      <c r="AE368" s="138"/>
      <c r="AF368" s="138"/>
      <c r="AG368" s="138"/>
      <c r="AH368" s="138"/>
      <c r="AI368" s="138"/>
      <c r="AJ368" s="138"/>
      <c r="AK368" s="138"/>
      <c r="AL368" s="138"/>
      <c r="AM368" s="138"/>
      <c r="AN368" s="138"/>
      <c r="AO368" s="138"/>
      <c r="AP368" s="138"/>
      <c r="AQ368" s="138"/>
      <c r="AR368" s="138"/>
      <c r="AS368" s="138"/>
      <c r="AT368" s="138"/>
      <c r="AU368" s="138"/>
      <c r="AV368" s="138"/>
      <c r="AW368" s="138"/>
      <c r="AX368" s="138"/>
      <c r="AY368" s="138"/>
      <c r="AZ368" s="138"/>
      <c r="BA368" s="138"/>
      <c r="BB368" s="138"/>
      <c r="BC368" s="138"/>
      <c r="BD368" s="138"/>
      <c r="BE368" s="138"/>
      <c r="BF368" s="138"/>
      <c r="BG368" s="138"/>
      <c r="BH368" s="138"/>
      <c r="BI368" s="138"/>
      <c r="BJ368" s="138"/>
      <c r="BK368" s="138"/>
      <c r="BL368" s="138"/>
      <c r="BM368" s="138"/>
      <c r="BN368" s="138"/>
      <c r="BO368" s="138"/>
      <c r="BP368" s="138"/>
      <c r="BQ368" s="138"/>
      <c r="BR368" s="138"/>
      <c r="BS368" s="138"/>
      <c r="BT368" s="138"/>
      <c r="BU368" s="138"/>
      <c r="BV368" s="138"/>
      <c r="BW368" s="138"/>
      <c r="BX368" s="138"/>
      <c r="BY368" s="138"/>
      <c r="BZ368" s="138"/>
    </row>
    <row r="369" spans="1:78" ht="15.75" customHeight="1">
      <c r="A369" s="138"/>
      <c r="B369" s="138"/>
      <c r="C369" s="138"/>
      <c r="D369" s="138"/>
      <c r="E369" s="138"/>
      <c r="F369" s="138"/>
      <c r="G369" s="138"/>
      <c r="H369" s="138"/>
      <c r="I369" s="138"/>
      <c r="J369" s="138"/>
      <c r="K369" s="138"/>
      <c r="L369" s="138"/>
      <c r="M369" s="138"/>
      <c r="N369" s="138"/>
      <c r="O369" s="138"/>
      <c r="P369" s="138"/>
      <c r="Q369" s="138"/>
      <c r="R369" s="138"/>
      <c r="S369" s="138"/>
      <c r="T369" s="138"/>
      <c r="U369" s="138"/>
      <c r="V369" s="138"/>
      <c r="W369" s="138"/>
      <c r="X369" s="138"/>
      <c r="Y369" s="138"/>
      <c r="Z369" s="138"/>
      <c r="AA369" s="138"/>
      <c r="AB369" s="138"/>
      <c r="AC369" s="138"/>
      <c r="AD369" s="138"/>
      <c r="AE369" s="138"/>
      <c r="AF369" s="138"/>
      <c r="AG369" s="138"/>
      <c r="AH369" s="138"/>
      <c r="AI369" s="138"/>
      <c r="AJ369" s="138"/>
      <c r="AK369" s="138"/>
      <c r="AL369" s="138"/>
      <c r="AM369" s="138"/>
      <c r="AN369" s="138"/>
      <c r="AO369" s="138"/>
      <c r="AP369" s="138"/>
      <c r="AQ369" s="138"/>
      <c r="AR369" s="138"/>
      <c r="AS369" s="138"/>
      <c r="AT369" s="138"/>
      <c r="AU369" s="138"/>
      <c r="AV369" s="138"/>
      <c r="AW369" s="138"/>
      <c r="AX369" s="138"/>
      <c r="AY369" s="138"/>
      <c r="AZ369" s="138"/>
      <c r="BA369" s="138"/>
      <c r="BB369" s="138"/>
      <c r="BC369" s="138"/>
      <c r="BD369" s="138"/>
      <c r="BE369" s="138"/>
      <c r="BF369" s="138"/>
      <c r="BG369" s="138"/>
      <c r="BH369" s="138"/>
      <c r="BI369" s="138"/>
      <c r="BJ369" s="138"/>
      <c r="BK369" s="138"/>
      <c r="BL369" s="138"/>
      <c r="BM369" s="138"/>
      <c r="BN369" s="138"/>
      <c r="BO369" s="138"/>
      <c r="BP369" s="138"/>
      <c r="BQ369" s="138"/>
      <c r="BR369" s="138"/>
      <c r="BS369" s="138"/>
      <c r="BT369" s="138"/>
      <c r="BU369" s="138"/>
      <c r="BV369" s="138"/>
      <c r="BW369" s="138"/>
      <c r="BX369" s="138"/>
      <c r="BY369" s="138"/>
      <c r="BZ369" s="138"/>
    </row>
    <row r="370" spans="1:78" ht="15.75" customHeight="1">
      <c r="A370" s="138"/>
      <c r="B370" s="138"/>
      <c r="C370" s="138"/>
      <c r="D370" s="138"/>
      <c r="E370" s="138"/>
      <c r="F370" s="138"/>
      <c r="G370" s="138"/>
      <c r="H370" s="138"/>
      <c r="I370" s="138"/>
      <c r="J370" s="138"/>
      <c r="K370" s="138"/>
      <c r="L370" s="138"/>
      <c r="M370" s="138"/>
      <c r="N370" s="138"/>
      <c r="O370" s="138"/>
      <c r="P370" s="138"/>
      <c r="Q370" s="138"/>
      <c r="R370" s="138"/>
      <c r="S370" s="138"/>
      <c r="T370" s="138"/>
      <c r="U370" s="138"/>
      <c r="V370" s="138"/>
      <c r="W370" s="138"/>
      <c r="X370" s="138"/>
      <c r="Y370" s="138"/>
      <c r="Z370" s="138"/>
      <c r="AA370" s="138"/>
      <c r="AB370" s="138"/>
      <c r="AC370" s="138"/>
      <c r="AD370" s="138"/>
      <c r="AE370" s="138"/>
      <c r="AF370" s="138"/>
      <c r="AG370" s="138"/>
      <c r="AH370" s="138"/>
      <c r="AI370" s="138"/>
      <c r="AJ370" s="138"/>
      <c r="AK370" s="138"/>
      <c r="AL370" s="138"/>
      <c r="AM370" s="138"/>
      <c r="AN370" s="138"/>
      <c r="AO370" s="138"/>
      <c r="AP370" s="138"/>
      <c r="AQ370" s="138"/>
      <c r="AR370" s="138"/>
      <c r="AS370" s="138"/>
      <c r="AT370" s="138"/>
      <c r="AU370" s="138"/>
      <c r="AV370" s="138"/>
      <c r="AW370" s="138"/>
      <c r="AX370" s="138"/>
      <c r="AY370" s="138"/>
      <c r="AZ370" s="138"/>
      <c r="BA370" s="138"/>
      <c r="BB370" s="138"/>
      <c r="BC370" s="138"/>
      <c r="BD370" s="138"/>
      <c r="BE370" s="138"/>
      <c r="BF370" s="138"/>
      <c r="BG370" s="138"/>
      <c r="BH370" s="138"/>
      <c r="BI370" s="138"/>
      <c r="BJ370" s="138"/>
      <c r="BK370" s="138"/>
      <c r="BL370" s="138"/>
      <c r="BM370" s="138"/>
      <c r="BN370" s="138"/>
      <c r="BO370" s="138"/>
      <c r="BP370" s="138"/>
      <c r="BQ370" s="138"/>
      <c r="BR370" s="138"/>
      <c r="BS370" s="138"/>
      <c r="BT370" s="138"/>
      <c r="BU370" s="138"/>
      <c r="BV370" s="138"/>
      <c r="BW370" s="138"/>
      <c r="BX370" s="138"/>
      <c r="BY370" s="138"/>
      <c r="BZ370" s="138"/>
    </row>
    <row r="371" spans="1:78" ht="15.75" customHeight="1">
      <c r="A371" s="138"/>
      <c r="B371" s="138"/>
      <c r="C371" s="138"/>
      <c r="D371" s="138"/>
      <c r="E371" s="138"/>
      <c r="F371" s="138"/>
      <c r="G371" s="138"/>
      <c r="H371" s="138"/>
      <c r="I371" s="138"/>
      <c r="J371" s="138"/>
      <c r="K371" s="138"/>
      <c r="L371" s="138"/>
      <c r="M371" s="138"/>
      <c r="N371" s="138"/>
      <c r="O371" s="138"/>
      <c r="P371" s="138"/>
      <c r="Q371" s="138"/>
      <c r="R371" s="138"/>
      <c r="S371" s="138"/>
      <c r="T371" s="138"/>
      <c r="U371" s="138"/>
      <c r="V371" s="138"/>
      <c r="W371" s="138"/>
      <c r="X371" s="138"/>
      <c r="Y371" s="138"/>
      <c r="Z371" s="138"/>
      <c r="AA371" s="138"/>
      <c r="AB371" s="138"/>
      <c r="AC371" s="138"/>
      <c r="AD371" s="138"/>
      <c r="AE371" s="138"/>
      <c r="AF371" s="138"/>
      <c r="AG371" s="138"/>
      <c r="AH371" s="138"/>
      <c r="AI371" s="138"/>
      <c r="AJ371" s="138"/>
      <c r="AK371" s="138"/>
      <c r="AL371" s="138"/>
      <c r="AM371" s="138"/>
      <c r="AN371" s="138"/>
      <c r="AO371" s="138"/>
      <c r="AP371" s="138"/>
      <c r="AQ371" s="138"/>
      <c r="AR371" s="138"/>
      <c r="AS371" s="138"/>
      <c r="AT371" s="138"/>
      <c r="AU371" s="138"/>
      <c r="AV371" s="138"/>
      <c r="AW371" s="138"/>
      <c r="AX371" s="138"/>
      <c r="AY371" s="138"/>
      <c r="AZ371" s="138"/>
      <c r="BA371" s="138"/>
      <c r="BB371" s="138"/>
      <c r="BC371" s="138"/>
      <c r="BD371" s="138"/>
      <c r="BE371" s="138"/>
      <c r="BF371" s="138"/>
      <c r="BG371" s="138"/>
      <c r="BH371" s="138"/>
      <c r="BI371" s="138"/>
      <c r="BJ371" s="138"/>
      <c r="BK371" s="138"/>
      <c r="BL371" s="138"/>
      <c r="BM371" s="138"/>
      <c r="BN371" s="138"/>
      <c r="BO371" s="138"/>
      <c r="BP371" s="138"/>
      <c r="BQ371" s="138"/>
      <c r="BR371" s="138"/>
      <c r="BS371" s="138"/>
      <c r="BT371" s="138"/>
      <c r="BU371" s="138"/>
      <c r="BV371" s="138"/>
      <c r="BW371" s="138"/>
      <c r="BX371" s="138"/>
      <c r="BY371" s="138"/>
      <c r="BZ371" s="138"/>
    </row>
    <row r="372" spans="1:78" ht="15.75" customHeight="1">
      <c r="A372" s="138"/>
      <c r="B372" s="138"/>
      <c r="C372" s="138"/>
      <c r="D372" s="138"/>
      <c r="E372" s="138"/>
      <c r="F372" s="138"/>
      <c r="G372" s="138"/>
      <c r="H372" s="138"/>
      <c r="I372" s="138"/>
      <c r="J372" s="138"/>
      <c r="K372" s="138"/>
      <c r="L372" s="138"/>
      <c r="M372" s="138"/>
      <c r="N372" s="138"/>
      <c r="O372" s="138"/>
      <c r="P372" s="138"/>
      <c r="Q372" s="138"/>
      <c r="R372" s="138"/>
      <c r="S372" s="138"/>
      <c r="T372" s="138"/>
      <c r="U372" s="138"/>
      <c r="V372" s="138"/>
      <c r="W372" s="138"/>
      <c r="X372" s="138"/>
      <c r="Y372" s="138"/>
      <c r="Z372" s="138"/>
      <c r="AA372" s="138"/>
      <c r="AB372" s="138"/>
      <c r="AC372" s="138"/>
      <c r="AD372" s="138"/>
      <c r="AE372" s="138"/>
      <c r="AF372" s="138"/>
      <c r="AG372" s="138"/>
      <c r="AH372" s="138"/>
      <c r="AI372" s="138"/>
      <c r="AJ372" s="138"/>
      <c r="AK372" s="138"/>
      <c r="AL372" s="138"/>
      <c r="AM372" s="138"/>
      <c r="AN372" s="138"/>
      <c r="AO372" s="138"/>
      <c r="AP372" s="138"/>
      <c r="AQ372" s="138"/>
      <c r="AR372" s="138"/>
      <c r="AS372" s="138"/>
      <c r="AT372" s="138"/>
      <c r="AU372" s="138"/>
      <c r="AV372" s="138"/>
      <c r="AW372" s="138"/>
      <c r="AX372" s="138"/>
      <c r="AY372" s="138"/>
      <c r="AZ372" s="138"/>
      <c r="BA372" s="138"/>
      <c r="BB372" s="138"/>
      <c r="BC372" s="138"/>
      <c r="BD372" s="138"/>
      <c r="BE372" s="138"/>
      <c r="BF372" s="138"/>
      <c r="BG372" s="138"/>
      <c r="BH372" s="138"/>
      <c r="BI372" s="138"/>
      <c r="BJ372" s="138"/>
      <c r="BK372" s="138"/>
      <c r="BL372" s="138"/>
      <c r="BM372" s="138"/>
      <c r="BN372" s="138"/>
      <c r="BO372" s="138"/>
      <c r="BP372" s="138"/>
      <c r="BQ372" s="138"/>
      <c r="BR372" s="138"/>
      <c r="BS372" s="138"/>
      <c r="BT372" s="138"/>
      <c r="BU372" s="138"/>
      <c r="BV372" s="138"/>
      <c r="BW372" s="138"/>
      <c r="BX372" s="138"/>
      <c r="BY372" s="138"/>
      <c r="BZ372" s="138"/>
    </row>
    <row r="373" spans="1:78" ht="15.75" customHeight="1">
      <c r="A373" s="138"/>
      <c r="B373" s="138"/>
      <c r="C373" s="138"/>
      <c r="D373" s="138"/>
      <c r="E373" s="138"/>
      <c r="F373" s="138"/>
      <c r="G373" s="138"/>
      <c r="H373" s="138"/>
      <c r="I373" s="138"/>
      <c r="J373" s="138"/>
      <c r="K373" s="138"/>
      <c r="L373" s="138"/>
      <c r="M373" s="138"/>
      <c r="N373" s="138"/>
      <c r="O373" s="138"/>
      <c r="P373" s="138"/>
      <c r="Q373" s="138"/>
      <c r="R373" s="138"/>
      <c r="S373" s="138"/>
      <c r="T373" s="138"/>
      <c r="U373" s="138"/>
      <c r="V373" s="138"/>
      <c r="W373" s="138"/>
      <c r="X373" s="138"/>
      <c r="Y373" s="138"/>
      <c r="Z373" s="138"/>
      <c r="AA373" s="138"/>
      <c r="AB373" s="138"/>
      <c r="AC373" s="138"/>
      <c r="AD373" s="138"/>
      <c r="AE373" s="138"/>
      <c r="AF373" s="138"/>
      <c r="AG373" s="138"/>
      <c r="AH373" s="138"/>
      <c r="AI373" s="138"/>
      <c r="AJ373" s="138"/>
      <c r="AK373" s="138"/>
      <c r="AL373" s="138"/>
      <c r="AM373" s="138"/>
      <c r="AN373" s="138"/>
      <c r="AO373" s="138"/>
      <c r="AP373" s="138"/>
      <c r="AQ373" s="138"/>
      <c r="AR373" s="138"/>
      <c r="AS373" s="138"/>
      <c r="AT373" s="138"/>
      <c r="AU373" s="138"/>
      <c r="AV373" s="138"/>
      <c r="AW373" s="138"/>
      <c r="AX373" s="138"/>
      <c r="AY373" s="138"/>
      <c r="AZ373" s="138"/>
      <c r="BA373" s="138"/>
      <c r="BB373" s="138"/>
      <c r="BC373" s="138"/>
      <c r="BD373" s="138"/>
      <c r="BE373" s="138"/>
      <c r="BF373" s="138"/>
      <c r="BG373" s="138"/>
      <c r="BH373" s="138"/>
      <c r="BI373" s="138"/>
      <c r="BJ373" s="138"/>
      <c r="BK373" s="138"/>
      <c r="BL373" s="138"/>
      <c r="BM373" s="138"/>
      <c r="BN373" s="138"/>
      <c r="BO373" s="138"/>
      <c r="BP373" s="138"/>
      <c r="BQ373" s="138"/>
      <c r="BR373" s="138"/>
      <c r="BS373" s="138"/>
      <c r="BT373" s="138"/>
      <c r="BU373" s="138"/>
      <c r="BV373" s="138"/>
      <c r="BW373" s="138"/>
      <c r="BX373" s="138"/>
      <c r="BY373" s="138"/>
      <c r="BZ373" s="138"/>
    </row>
    <row r="374" spans="1:78" ht="15.75" customHeight="1">
      <c r="A374" s="138"/>
      <c r="B374" s="138"/>
      <c r="C374" s="138"/>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c r="Z374" s="138"/>
      <c r="AA374" s="138"/>
      <c r="AB374" s="138"/>
      <c r="AC374" s="138"/>
      <c r="AD374" s="138"/>
      <c r="AE374" s="138"/>
      <c r="AF374" s="138"/>
      <c r="AG374" s="138"/>
      <c r="AH374" s="138"/>
      <c r="AI374" s="138"/>
      <c r="AJ374" s="138"/>
      <c r="AK374" s="138"/>
      <c r="AL374" s="138"/>
      <c r="AM374" s="138"/>
      <c r="AN374" s="138"/>
      <c r="AO374" s="138"/>
      <c r="AP374" s="138"/>
      <c r="AQ374" s="138"/>
      <c r="AR374" s="138"/>
      <c r="AS374" s="138"/>
      <c r="AT374" s="138"/>
      <c r="AU374" s="138"/>
      <c r="AV374" s="138"/>
      <c r="AW374" s="138"/>
      <c r="AX374" s="138"/>
      <c r="AY374" s="138"/>
      <c r="AZ374" s="138"/>
      <c r="BA374" s="138"/>
      <c r="BB374" s="138"/>
      <c r="BC374" s="138"/>
      <c r="BD374" s="138"/>
      <c r="BE374" s="138"/>
      <c r="BF374" s="138"/>
      <c r="BG374" s="138"/>
      <c r="BH374" s="138"/>
      <c r="BI374" s="138"/>
      <c r="BJ374" s="138"/>
      <c r="BK374" s="138"/>
      <c r="BL374" s="138"/>
      <c r="BM374" s="138"/>
      <c r="BN374" s="138"/>
      <c r="BO374" s="138"/>
      <c r="BP374" s="138"/>
      <c r="BQ374" s="138"/>
      <c r="BR374" s="138"/>
      <c r="BS374" s="138"/>
      <c r="BT374" s="138"/>
      <c r="BU374" s="138"/>
      <c r="BV374" s="138"/>
      <c r="BW374" s="138"/>
      <c r="BX374" s="138"/>
      <c r="BY374" s="138"/>
      <c r="BZ374" s="138"/>
    </row>
    <row r="375" spans="1:78" ht="15.75" customHeight="1">
      <c r="A375" s="138"/>
      <c r="B375" s="138"/>
      <c r="C375" s="138"/>
      <c r="D375" s="138"/>
      <c r="E375" s="138"/>
      <c r="F375" s="138"/>
      <c r="G375" s="138"/>
      <c r="H375" s="138"/>
      <c r="I375" s="138"/>
      <c r="J375" s="138"/>
      <c r="K375" s="138"/>
      <c r="L375" s="138"/>
      <c r="M375" s="138"/>
      <c r="N375" s="138"/>
      <c r="O375" s="138"/>
      <c r="P375" s="138"/>
      <c r="Q375" s="138"/>
      <c r="R375" s="138"/>
      <c r="S375" s="138"/>
      <c r="T375" s="138"/>
      <c r="U375" s="138"/>
      <c r="V375" s="138"/>
      <c r="W375" s="138"/>
      <c r="X375" s="138"/>
      <c r="Y375" s="138"/>
      <c r="Z375" s="138"/>
      <c r="AA375" s="138"/>
      <c r="AB375" s="138"/>
      <c r="AC375" s="138"/>
      <c r="AD375" s="138"/>
      <c r="AE375" s="138"/>
      <c r="AF375" s="138"/>
      <c r="AG375" s="138"/>
      <c r="AH375" s="138"/>
      <c r="AI375" s="138"/>
      <c r="AJ375" s="138"/>
      <c r="AK375" s="138"/>
      <c r="AL375" s="138"/>
      <c r="AM375" s="138"/>
      <c r="AN375" s="138"/>
      <c r="AO375" s="138"/>
      <c r="AP375" s="138"/>
      <c r="AQ375" s="138"/>
      <c r="AR375" s="138"/>
      <c r="AS375" s="138"/>
      <c r="AT375" s="138"/>
      <c r="AU375" s="138"/>
      <c r="AV375" s="138"/>
      <c r="AW375" s="138"/>
      <c r="AX375" s="138"/>
      <c r="AY375" s="138"/>
      <c r="AZ375" s="138"/>
      <c r="BA375" s="138"/>
      <c r="BB375" s="138"/>
      <c r="BC375" s="138"/>
      <c r="BD375" s="138"/>
      <c r="BE375" s="138"/>
      <c r="BF375" s="138"/>
      <c r="BG375" s="138"/>
      <c r="BH375" s="138"/>
      <c r="BI375" s="138"/>
      <c r="BJ375" s="138"/>
      <c r="BK375" s="138"/>
      <c r="BL375" s="138"/>
      <c r="BM375" s="138"/>
      <c r="BN375" s="138"/>
      <c r="BO375" s="138"/>
      <c r="BP375" s="138"/>
      <c r="BQ375" s="138"/>
      <c r="BR375" s="138"/>
      <c r="BS375" s="138"/>
      <c r="BT375" s="138"/>
      <c r="BU375" s="138"/>
      <c r="BV375" s="138"/>
      <c r="BW375" s="138"/>
      <c r="BX375" s="138"/>
      <c r="BY375" s="138"/>
      <c r="BZ375" s="138"/>
    </row>
    <row r="376" spans="1:78" ht="15.75" customHeight="1">
      <c r="A376" s="138"/>
      <c r="B376" s="138"/>
      <c r="C376" s="138"/>
      <c r="D376" s="138"/>
      <c r="E376" s="138"/>
      <c r="F376" s="138"/>
      <c r="G376" s="138"/>
      <c r="H376" s="138"/>
      <c r="I376" s="138"/>
      <c r="J376" s="138"/>
      <c r="K376" s="138"/>
      <c r="L376" s="138"/>
      <c r="M376" s="138"/>
      <c r="N376" s="138"/>
      <c r="O376" s="138"/>
      <c r="P376" s="138"/>
      <c r="Q376" s="138"/>
      <c r="R376" s="138"/>
      <c r="S376" s="138"/>
      <c r="T376" s="138"/>
      <c r="U376" s="138"/>
      <c r="V376" s="138"/>
      <c r="W376" s="138"/>
      <c r="X376" s="138"/>
      <c r="Y376" s="138"/>
      <c r="Z376" s="138"/>
      <c r="AA376" s="138"/>
      <c r="AB376" s="138"/>
      <c r="AC376" s="138"/>
      <c r="AD376" s="138"/>
      <c r="AE376" s="138"/>
      <c r="AF376" s="138"/>
      <c r="AG376" s="138"/>
      <c r="AH376" s="138"/>
      <c r="AI376" s="138"/>
      <c r="AJ376" s="138"/>
      <c r="AK376" s="138"/>
      <c r="AL376" s="138"/>
      <c r="AM376" s="138"/>
      <c r="AN376" s="138"/>
      <c r="AO376" s="138"/>
      <c r="AP376" s="138"/>
      <c r="AQ376" s="138"/>
      <c r="AR376" s="138"/>
      <c r="AS376" s="138"/>
      <c r="AT376" s="138"/>
      <c r="AU376" s="138"/>
      <c r="AV376" s="138"/>
      <c r="AW376" s="138"/>
      <c r="AX376" s="138"/>
      <c r="AY376" s="138"/>
      <c r="AZ376" s="138"/>
      <c r="BA376" s="138"/>
      <c r="BB376" s="138"/>
      <c r="BC376" s="138"/>
      <c r="BD376" s="138"/>
      <c r="BE376" s="138"/>
      <c r="BF376" s="138"/>
      <c r="BG376" s="138"/>
      <c r="BH376" s="138"/>
      <c r="BI376" s="138"/>
      <c r="BJ376" s="138"/>
      <c r="BK376" s="138"/>
      <c r="BL376" s="138"/>
      <c r="BM376" s="138"/>
      <c r="BN376" s="138"/>
      <c r="BO376" s="138"/>
      <c r="BP376" s="138"/>
      <c r="BQ376" s="138"/>
      <c r="BR376" s="138"/>
      <c r="BS376" s="138"/>
      <c r="BT376" s="138"/>
      <c r="BU376" s="138"/>
      <c r="BV376" s="138"/>
      <c r="BW376" s="138"/>
      <c r="BX376" s="138"/>
      <c r="BY376" s="138"/>
      <c r="BZ376" s="138"/>
    </row>
    <row r="377" spans="1:78" ht="15.75" customHeight="1">
      <c r="A377" s="138"/>
      <c r="B377" s="138"/>
      <c r="C377" s="138"/>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c r="Z377" s="138"/>
      <c r="AA377" s="138"/>
      <c r="AB377" s="138"/>
      <c r="AC377" s="138"/>
      <c r="AD377" s="138"/>
      <c r="AE377" s="138"/>
      <c r="AF377" s="138"/>
      <c r="AG377" s="138"/>
      <c r="AH377" s="138"/>
      <c r="AI377" s="138"/>
      <c r="AJ377" s="138"/>
      <c r="AK377" s="138"/>
      <c r="AL377" s="138"/>
      <c r="AM377" s="138"/>
      <c r="AN377" s="138"/>
      <c r="AO377" s="138"/>
      <c r="AP377" s="138"/>
      <c r="AQ377" s="138"/>
      <c r="AR377" s="138"/>
      <c r="AS377" s="138"/>
      <c r="AT377" s="138"/>
      <c r="AU377" s="138"/>
      <c r="AV377" s="138"/>
      <c r="AW377" s="138"/>
      <c r="AX377" s="138"/>
      <c r="AY377" s="138"/>
      <c r="AZ377" s="138"/>
      <c r="BA377" s="138"/>
      <c r="BB377" s="138"/>
      <c r="BC377" s="138"/>
      <c r="BD377" s="138"/>
      <c r="BE377" s="138"/>
      <c r="BF377" s="138"/>
      <c r="BG377" s="138"/>
      <c r="BH377" s="138"/>
      <c r="BI377" s="138"/>
      <c r="BJ377" s="138"/>
      <c r="BK377" s="138"/>
      <c r="BL377" s="138"/>
      <c r="BM377" s="138"/>
      <c r="BN377" s="138"/>
      <c r="BO377" s="138"/>
      <c r="BP377" s="138"/>
      <c r="BQ377" s="138"/>
      <c r="BR377" s="138"/>
      <c r="BS377" s="138"/>
      <c r="BT377" s="138"/>
      <c r="BU377" s="138"/>
      <c r="BV377" s="138"/>
      <c r="BW377" s="138"/>
      <c r="BX377" s="138"/>
      <c r="BY377" s="138"/>
      <c r="BZ377" s="138"/>
    </row>
    <row r="378" spans="1:78" ht="15.75" customHeight="1">
      <c r="A378" s="138"/>
      <c r="B378" s="138"/>
      <c r="C378" s="138"/>
      <c r="D378" s="138"/>
      <c r="E378" s="138"/>
      <c r="F378" s="138"/>
      <c r="G378" s="138"/>
      <c r="H378" s="138"/>
      <c r="I378" s="138"/>
      <c r="J378" s="138"/>
      <c r="K378" s="138"/>
      <c r="L378" s="138"/>
      <c r="M378" s="138"/>
      <c r="N378" s="138"/>
      <c r="O378" s="138"/>
      <c r="P378" s="138"/>
      <c r="Q378" s="138"/>
      <c r="R378" s="138"/>
      <c r="S378" s="138"/>
      <c r="T378" s="138"/>
      <c r="U378" s="138"/>
      <c r="V378" s="138"/>
      <c r="W378" s="138"/>
      <c r="X378" s="138"/>
      <c r="Y378" s="138"/>
      <c r="Z378" s="138"/>
      <c r="AA378" s="138"/>
      <c r="AB378" s="138"/>
      <c r="AC378" s="138"/>
      <c r="AD378" s="138"/>
      <c r="AE378" s="138"/>
      <c r="AF378" s="138"/>
      <c r="AG378" s="138"/>
      <c r="AH378" s="138"/>
      <c r="AI378" s="138"/>
      <c r="AJ378" s="138"/>
      <c r="AK378" s="138"/>
      <c r="AL378" s="138"/>
      <c r="AM378" s="138"/>
      <c r="AN378" s="138"/>
      <c r="AO378" s="138"/>
      <c r="AP378" s="138"/>
      <c r="AQ378" s="138"/>
      <c r="AR378" s="138"/>
      <c r="AS378" s="138"/>
      <c r="AT378" s="138"/>
      <c r="AU378" s="138"/>
      <c r="AV378" s="138"/>
      <c r="AW378" s="138"/>
      <c r="AX378" s="138"/>
      <c r="AY378" s="138"/>
      <c r="AZ378" s="138"/>
      <c r="BA378" s="138"/>
      <c r="BB378" s="138"/>
      <c r="BC378" s="138"/>
      <c r="BD378" s="138"/>
      <c r="BE378" s="138"/>
      <c r="BF378" s="138"/>
      <c r="BG378" s="138"/>
      <c r="BH378" s="138"/>
      <c r="BI378" s="138"/>
      <c r="BJ378" s="138"/>
      <c r="BK378" s="138"/>
      <c r="BL378" s="138"/>
      <c r="BM378" s="138"/>
      <c r="BN378" s="138"/>
      <c r="BO378" s="138"/>
      <c r="BP378" s="138"/>
      <c r="BQ378" s="138"/>
      <c r="BR378" s="138"/>
      <c r="BS378" s="138"/>
      <c r="BT378" s="138"/>
      <c r="BU378" s="138"/>
      <c r="BV378" s="138"/>
      <c r="BW378" s="138"/>
      <c r="BX378" s="138"/>
      <c r="BY378" s="138"/>
      <c r="BZ378" s="138"/>
    </row>
    <row r="379" spans="1:78" ht="15.75" customHeight="1">
      <c r="A379" s="138"/>
      <c r="B379" s="138"/>
      <c r="C379" s="138"/>
      <c r="D379" s="138"/>
      <c r="E379" s="138"/>
      <c r="F379" s="138"/>
      <c r="G379" s="138"/>
      <c r="H379" s="138"/>
      <c r="I379" s="138"/>
      <c r="J379" s="138"/>
      <c r="K379" s="138"/>
      <c r="L379" s="138"/>
      <c r="M379" s="138"/>
      <c r="N379" s="138"/>
      <c r="O379" s="138"/>
      <c r="P379" s="138"/>
      <c r="Q379" s="138"/>
      <c r="R379" s="138"/>
      <c r="S379" s="138"/>
      <c r="T379" s="138"/>
      <c r="U379" s="138"/>
      <c r="V379" s="138"/>
      <c r="W379" s="138"/>
      <c r="X379" s="138"/>
      <c r="Y379" s="138"/>
      <c r="Z379" s="138"/>
      <c r="AA379" s="138"/>
      <c r="AB379" s="138"/>
      <c r="AC379" s="138"/>
      <c r="AD379" s="138"/>
      <c r="AE379" s="138"/>
      <c r="AF379" s="138"/>
      <c r="AG379" s="138"/>
      <c r="AH379" s="138"/>
      <c r="AI379" s="138"/>
      <c r="AJ379" s="138"/>
      <c r="AK379" s="138"/>
      <c r="AL379" s="138"/>
      <c r="AM379" s="138"/>
      <c r="AN379" s="138"/>
      <c r="AO379" s="138"/>
      <c r="AP379" s="138"/>
      <c r="AQ379" s="138"/>
      <c r="AR379" s="138"/>
      <c r="AS379" s="138"/>
      <c r="AT379" s="138"/>
      <c r="AU379" s="138"/>
      <c r="AV379" s="138"/>
      <c r="AW379" s="138"/>
      <c r="AX379" s="138"/>
      <c r="AY379" s="138"/>
      <c r="AZ379" s="138"/>
      <c r="BA379" s="138"/>
      <c r="BB379" s="138"/>
      <c r="BC379" s="138"/>
      <c r="BD379" s="138"/>
      <c r="BE379" s="138"/>
      <c r="BF379" s="138"/>
      <c r="BG379" s="138"/>
      <c r="BH379" s="138"/>
      <c r="BI379" s="138"/>
      <c r="BJ379" s="138"/>
      <c r="BK379" s="138"/>
      <c r="BL379" s="138"/>
      <c r="BM379" s="138"/>
      <c r="BN379" s="138"/>
      <c r="BO379" s="138"/>
      <c r="BP379" s="138"/>
      <c r="BQ379" s="138"/>
      <c r="BR379" s="138"/>
      <c r="BS379" s="138"/>
      <c r="BT379" s="138"/>
      <c r="BU379" s="138"/>
      <c r="BV379" s="138"/>
      <c r="BW379" s="138"/>
      <c r="BX379" s="138"/>
      <c r="BY379" s="138"/>
      <c r="BZ379" s="138"/>
    </row>
    <row r="380" spans="1:78" ht="15.75" customHeight="1">
      <c r="A380" s="138"/>
      <c r="B380" s="138"/>
      <c r="C380" s="138"/>
      <c r="D380" s="138"/>
      <c r="E380" s="138"/>
      <c r="F380" s="138"/>
      <c r="G380" s="138"/>
      <c r="H380" s="138"/>
      <c r="I380" s="138"/>
      <c r="J380" s="138"/>
      <c r="K380" s="138"/>
      <c r="L380" s="138"/>
      <c r="M380" s="138"/>
      <c r="N380" s="138"/>
      <c r="O380" s="138"/>
      <c r="P380" s="138"/>
      <c r="Q380" s="138"/>
      <c r="R380" s="138"/>
      <c r="S380" s="138"/>
      <c r="T380" s="138"/>
      <c r="U380" s="138"/>
      <c r="V380" s="138"/>
      <c r="W380" s="138"/>
      <c r="X380" s="138"/>
      <c r="Y380" s="138"/>
      <c r="Z380" s="138"/>
      <c r="AA380" s="138"/>
      <c r="AB380" s="138"/>
      <c r="AC380" s="138"/>
      <c r="AD380" s="138"/>
      <c r="AE380" s="138"/>
      <c r="AF380" s="138"/>
      <c r="AG380" s="138"/>
      <c r="AH380" s="138"/>
      <c r="AI380" s="138"/>
      <c r="AJ380" s="138"/>
      <c r="AK380" s="138"/>
      <c r="AL380" s="138"/>
      <c r="AM380" s="138"/>
      <c r="AN380" s="138"/>
      <c r="AO380" s="138"/>
      <c r="AP380" s="138"/>
      <c r="AQ380" s="138"/>
      <c r="AR380" s="138"/>
      <c r="AS380" s="138"/>
      <c r="AT380" s="138"/>
      <c r="AU380" s="138"/>
      <c r="AV380" s="138"/>
      <c r="AW380" s="138"/>
      <c r="AX380" s="138"/>
      <c r="AY380" s="138"/>
      <c r="AZ380" s="138"/>
      <c r="BA380" s="138"/>
      <c r="BB380" s="138"/>
      <c r="BC380" s="138"/>
      <c r="BD380" s="138"/>
      <c r="BE380" s="138"/>
      <c r="BF380" s="138"/>
      <c r="BG380" s="138"/>
      <c r="BH380" s="138"/>
      <c r="BI380" s="138"/>
      <c r="BJ380" s="138"/>
      <c r="BK380" s="138"/>
      <c r="BL380" s="138"/>
      <c r="BM380" s="138"/>
      <c r="BN380" s="138"/>
      <c r="BO380" s="138"/>
      <c r="BP380" s="138"/>
      <c r="BQ380" s="138"/>
      <c r="BR380" s="138"/>
      <c r="BS380" s="138"/>
      <c r="BT380" s="138"/>
      <c r="BU380" s="138"/>
      <c r="BV380" s="138"/>
      <c r="BW380" s="138"/>
      <c r="BX380" s="138"/>
      <c r="BY380" s="138"/>
      <c r="BZ380" s="138"/>
    </row>
    <row r="381" spans="1:78" ht="15.75" customHeight="1">
      <c r="A381" s="138"/>
      <c r="B381" s="138"/>
      <c r="C381" s="138"/>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38"/>
      <c r="Z381" s="138"/>
      <c r="AA381" s="138"/>
      <c r="AB381" s="138"/>
      <c r="AC381" s="138"/>
      <c r="AD381" s="138"/>
      <c r="AE381" s="138"/>
      <c r="AF381" s="138"/>
      <c r="AG381" s="138"/>
      <c r="AH381" s="138"/>
      <c r="AI381" s="138"/>
      <c r="AJ381" s="138"/>
      <c r="AK381" s="138"/>
      <c r="AL381" s="138"/>
      <c r="AM381" s="138"/>
      <c r="AN381" s="138"/>
      <c r="AO381" s="138"/>
      <c r="AP381" s="138"/>
      <c r="AQ381" s="138"/>
      <c r="AR381" s="138"/>
      <c r="AS381" s="138"/>
      <c r="AT381" s="138"/>
      <c r="AU381" s="138"/>
      <c r="AV381" s="138"/>
      <c r="AW381" s="138"/>
      <c r="AX381" s="138"/>
      <c r="AY381" s="138"/>
      <c r="AZ381" s="138"/>
      <c r="BA381" s="138"/>
      <c r="BB381" s="138"/>
      <c r="BC381" s="138"/>
      <c r="BD381" s="138"/>
      <c r="BE381" s="138"/>
      <c r="BF381" s="138"/>
      <c r="BG381" s="138"/>
      <c r="BH381" s="138"/>
      <c r="BI381" s="138"/>
      <c r="BJ381" s="138"/>
      <c r="BK381" s="138"/>
      <c r="BL381" s="138"/>
      <c r="BM381" s="138"/>
      <c r="BN381" s="138"/>
      <c r="BO381" s="138"/>
      <c r="BP381" s="138"/>
      <c r="BQ381" s="138"/>
      <c r="BR381" s="138"/>
      <c r="BS381" s="138"/>
      <c r="BT381" s="138"/>
      <c r="BU381" s="138"/>
      <c r="BV381" s="138"/>
      <c r="BW381" s="138"/>
      <c r="BX381" s="138"/>
      <c r="BY381" s="138"/>
      <c r="BZ381" s="138"/>
    </row>
    <row r="382" spans="1:78" ht="15.75" customHeight="1">
      <c r="A382" s="138"/>
      <c r="B382" s="138"/>
      <c r="C382" s="138"/>
      <c r="D382" s="138"/>
      <c r="E382" s="138"/>
      <c r="F382" s="138"/>
      <c r="G382" s="138"/>
      <c r="H382" s="138"/>
      <c r="I382" s="138"/>
      <c r="J382" s="138"/>
      <c r="K382" s="138"/>
      <c r="L382" s="138"/>
      <c r="M382" s="138"/>
      <c r="N382" s="138"/>
      <c r="O382" s="138"/>
      <c r="P382" s="138"/>
      <c r="Q382" s="138"/>
      <c r="R382" s="138"/>
      <c r="S382" s="138"/>
      <c r="T382" s="138"/>
      <c r="U382" s="138"/>
      <c r="V382" s="138"/>
      <c r="W382" s="138"/>
      <c r="X382" s="138"/>
      <c r="Y382" s="138"/>
      <c r="Z382" s="138"/>
      <c r="AA382" s="138"/>
      <c r="AB382" s="138"/>
      <c r="AC382" s="138"/>
      <c r="AD382" s="138"/>
      <c r="AE382" s="138"/>
      <c r="AF382" s="138"/>
      <c r="AG382" s="138"/>
      <c r="AH382" s="138"/>
      <c r="AI382" s="138"/>
      <c r="AJ382" s="138"/>
      <c r="AK382" s="138"/>
      <c r="AL382" s="138"/>
      <c r="AM382" s="138"/>
      <c r="AN382" s="138"/>
      <c r="AO382" s="138"/>
      <c r="AP382" s="138"/>
      <c r="AQ382" s="138"/>
      <c r="AR382" s="138"/>
      <c r="AS382" s="138"/>
      <c r="AT382" s="138"/>
      <c r="AU382" s="138"/>
      <c r="AV382" s="138"/>
      <c r="AW382" s="138"/>
      <c r="AX382" s="138"/>
      <c r="AY382" s="138"/>
      <c r="AZ382" s="138"/>
      <c r="BA382" s="138"/>
      <c r="BB382" s="138"/>
      <c r="BC382" s="138"/>
      <c r="BD382" s="138"/>
      <c r="BE382" s="138"/>
      <c r="BF382" s="138"/>
      <c r="BG382" s="138"/>
      <c r="BH382" s="138"/>
      <c r="BI382" s="138"/>
      <c r="BJ382" s="138"/>
      <c r="BK382" s="138"/>
      <c r="BL382" s="138"/>
      <c r="BM382" s="138"/>
      <c r="BN382" s="138"/>
      <c r="BO382" s="138"/>
      <c r="BP382" s="138"/>
      <c r="BQ382" s="138"/>
      <c r="BR382" s="138"/>
      <c r="BS382" s="138"/>
      <c r="BT382" s="138"/>
      <c r="BU382" s="138"/>
      <c r="BV382" s="138"/>
      <c r="BW382" s="138"/>
      <c r="BX382" s="138"/>
      <c r="BY382" s="138"/>
      <c r="BZ382" s="138"/>
    </row>
    <row r="383" spans="1:78" ht="15.75" customHeight="1">
      <c r="A383" s="138"/>
      <c r="B383" s="138"/>
      <c r="C383" s="138"/>
      <c r="D383" s="138"/>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c r="AA383" s="138"/>
      <c r="AB383" s="138"/>
      <c r="AC383" s="138"/>
      <c r="AD383" s="138"/>
      <c r="AE383" s="138"/>
      <c r="AF383" s="138"/>
      <c r="AG383" s="138"/>
      <c r="AH383" s="138"/>
      <c r="AI383" s="138"/>
      <c r="AJ383" s="138"/>
      <c r="AK383" s="138"/>
      <c r="AL383" s="138"/>
      <c r="AM383" s="138"/>
      <c r="AN383" s="138"/>
      <c r="AO383" s="138"/>
      <c r="AP383" s="138"/>
      <c r="AQ383" s="138"/>
      <c r="AR383" s="138"/>
      <c r="AS383" s="138"/>
      <c r="AT383" s="138"/>
      <c r="AU383" s="138"/>
      <c r="AV383" s="138"/>
      <c r="AW383" s="138"/>
      <c r="AX383" s="138"/>
      <c r="AY383" s="138"/>
      <c r="AZ383" s="138"/>
      <c r="BA383" s="138"/>
      <c r="BB383" s="138"/>
      <c r="BC383" s="138"/>
      <c r="BD383" s="138"/>
      <c r="BE383" s="138"/>
      <c r="BF383" s="138"/>
      <c r="BG383" s="138"/>
      <c r="BH383" s="138"/>
      <c r="BI383" s="138"/>
      <c r="BJ383" s="138"/>
      <c r="BK383" s="138"/>
      <c r="BL383" s="138"/>
      <c r="BM383" s="138"/>
      <c r="BN383" s="138"/>
      <c r="BO383" s="138"/>
      <c r="BP383" s="138"/>
      <c r="BQ383" s="138"/>
      <c r="BR383" s="138"/>
      <c r="BS383" s="138"/>
      <c r="BT383" s="138"/>
      <c r="BU383" s="138"/>
      <c r="BV383" s="138"/>
      <c r="BW383" s="138"/>
      <c r="BX383" s="138"/>
      <c r="BY383" s="138"/>
      <c r="BZ383" s="138"/>
    </row>
    <row r="384" spans="1:78" ht="15.75" customHeight="1">
      <c r="A384" s="138"/>
      <c r="B384" s="138"/>
      <c r="C384" s="138"/>
      <c r="D384" s="138"/>
      <c r="E384" s="138"/>
      <c r="F384" s="138"/>
      <c r="G384" s="138"/>
      <c r="H384" s="138"/>
      <c r="I384" s="138"/>
      <c r="J384" s="138"/>
      <c r="K384" s="138"/>
      <c r="L384" s="138"/>
      <c r="M384" s="138"/>
      <c r="N384" s="138"/>
      <c r="O384" s="138"/>
      <c r="P384" s="138"/>
      <c r="Q384" s="138"/>
      <c r="R384" s="138"/>
      <c r="S384" s="138"/>
      <c r="T384" s="138"/>
      <c r="U384" s="138"/>
      <c r="V384" s="138"/>
      <c r="W384" s="138"/>
      <c r="X384" s="138"/>
      <c r="Y384" s="138"/>
      <c r="Z384" s="138"/>
      <c r="AA384" s="138"/>
      <c r="AB384" s="138"/>
      <c r="AC384" s="138"/>
      <c r="AD384" s="138"/>
      <c r="AE384" s="138"/>
      <c r="AF384" s="138"/>
      <c r="AG384" s="138"/>
      <c r="AH384" s="138"/>
      <c r="AI384" s="138"/>
      <c r="AJ384" s="138"/>
      <c r="AK384" s="138"/>
      <c r="AL384" s="138"/>
      <c r="AM384" s="138"/>
      <c r="AN384" s="138"/>
      <c r="AO384" s="138"/>
      <c r="AP384" s="138"/>
      <c r="AQ384" s="138"/>
      <c r="AR384" s="138"/>
      <c r="AS384" s="138"/>
      <c r="AT384" s="138"/>
      <c r="AU384" s="138"/>
      <c r="AV384" s="138"/>
      <c r="AW384" s="138"/>
      <c r="AX384" s="138"/>
      <c r="AY384" s="138"/>
      <c r="AZ384" s="138"/>
      <c r="BA384" s="138"/>
      <c r="BB384" s="138"/>
      <c r="BC384" s="138"/>
      <c r="BD384" s="138"/>
      <c r="BE384" s="138"/>
      <c r="BF384" s="138"/>
      <c r="BG384" s="138"/>
      <c r="BH384" s="138"/>
      <c r="BI384" s="138"/>
      <c r="BJ384" s="138"/>
      <c r="BK384" s="138"/>
      <c r="BL384" s="138"/>
      <c r="BM384" s="138"/>
      <c r="BN384" s="138"/>
      <c r="BO384" s="138"/>
      <c r="BP384" s="138"/>
      <c r="BQ384" s="138"/>
      <c r="BR384" s="138"/>
      <c r="BS384" s="138"/>
      <c r="BT384" s="138"/>
      <c r="BU384" s="138"/>
      <c r="BV384" s="138"/>
      <c r="BW384" s="138"/>
      <c r="BX384" s="138"/>
      <c r="BY384" s="138"/>
      <c r="BZ384" s="138"/>
    </row>
    <row r="385" spans="1:78" ht="15.75" customHeight="1">
      <c r="A385" s="138"/>
      <c r="B385" s="138"/>
      <c r="C385" s="138"/>
      <c r="D385" s="138"/>
      <c r="E385" s="138"/>
      <c r="F385" s="138"/>
      <c r="G385" s="138"/>
      <c r="H385" s="138"/>
      <c r="I385" s="138"/>
      <c r="J385" s="138"/>
      <c r="K385" s="138"/>
      <c r="L385" s="138"/>
      <c r="M385" s="138"/>
      <c r="N385" s="138"/>
      <c r="O385" s="138"/>
      <c r="P385" s="138"/>
      <c r="Q385" s="138"/>
      <c r="R385" s="138"/>
      <c r="S385" s="138"/>
      <c r="T385" s="138"/>
      <c r="U385" s="138"/>
      <c r="V385" s="138"/>
      <c r="W385" s="138"/>
      <c r="X385" s="138"/>
      <c r="Y385" s="138"/>
      <c r="Z385" s="138"/>
      <c r="AA385" s="138"/>
      <c r="AB385" s="138"/>
      <c r="AC385" s="138"/>
      <c r="AD385" s="138"/>
      <c r="AE385" s="138"/>
      <c r="AF385" s="138"/>
      <c r="AG385" s="138"/>
      <c r="AH385" s="138"/>
      <c r="AI385" s="138"/>
      <c r="AJ385" s="138"/>
      <c r="AK385" s="138"/>
      <c r="AL385" s="138"/>
      <c r="AM385" s="138"/>
      <c r="AN385" s="138"/>
      <c r="AO385" s="138"/>
      <c r="AP385" s="138"/>
      <c r="AQ385" s="138"/>
      <c r="AR385" s="138"/>
      <c r="AS385" s="138"/>
      <c r="AT385" s="138"/>
      <c r="AU385" s="138"/>
      <c r="AV385" s="138"/>
      <c r="AW385" s="138"/>
      <c r="AX385" s="138"/>
      <c r="AY385" s="138"/>
      <c r="AZ385" s="138"/>
      <c r="BA385" s="138"/>
      <c r="BB385" s="138"/>
      <c r="BC385" s="138"/>
      <c r="BD385" s="138"/>
      <c r="BE385" s="138"/>
      <c r="BF385" s="138"/>
      <c r="BG385" s="138"/>
      <c r="BH385" s="138"/>
      <c r="BI385" s="138"/>
      <c r="BJ385" s="138"/>
      <c r="BK385" s="138"/>
      <c r="BL385" s="138"/>
      <c r="BM385" s="138"/>
      <c r="BN385" s="138"/>
      <c r="BO385" s="138"/>
      <c r="BP385" s="138"/>
      <c r="BQ385" s="138"/>
      <c r="BR385" s="138"/>
      <c r="BS385" s="138"/>
      <c r="BT385" s="138"/>
      <c r="BU385" s="138"/>
      <c r="BV385" s="138"/>
      <c r="BW385" s="138"/>
      <c r="BX385" s="138"/>
      <c r="BY385" s="138"/>
      <c r="BZ385" s="138"/>
    </row>
    <row r="386" spans="1:78" ht="15.75" customHeight="1">
      <c r="A386" s="138"/>
      <c r="B386" s="138"/>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c r="Z386" s="138"/>
      <c r="AA386" s="138"/>
      <c r="AB386" s="138"/>
      <c r="AC386" s="138"/>
      <c r="AD386" s="138"/>
      <c r="AE386" s="138"/>
      <c r="AF386" s="138"/>
      <c r="AG386" s="138"/>
      <c r="AH386" s="138"/>
      <c r="AI386" s="138"/>
      <c r="AJ386" s="138"/>
      <c r="AK386" s="138"/>
      <c r="AL386" s="138"/>
      <c r="AM386" s="138"/>
      <c r="AN386" s="138"/>
      <c r="AO386" s="138"/>
      <c r="AP386" s="138"/>
      <c r="AQ386" s="138"/>
      <c r="AR386" s="138"/>
      <c r="AS386" s="138"/>
      <c r="AT386" s="138"/>
      <c r="AU386" s="138"/>
      <c r="AV386" s="138"/>
      <c r="AW386" s="138"/>
      <c r="AX386" s="138"/>
      <c r="AY386" s="138"/>
      <c r="AZ386" s="138"/>
      <c r="BA386" s="138"/>
      <c r="BB386" s="138"/>
      <c r="BC386" s="138"/>
      <c r="BD386" s="138"/>
      <c r="BE386" s="138"/>
      <c r="BF386" s="138"/>
      <c r="BG386" s="138"/>
      <c r="BH386" s="138"/>
      <c r="BI386" s="138"/>
      <c r="BJ386" s="138"/>
      <c r="BK386" s="138"/>
      <c r="BL386" s="138"/>
      <c r="BM386" s="138"/>
      <c r="BN386" s="138"/>
      <c r="BO386" s="138"/>
      <c r="BP386" s="138"/>
      <c r="BQ386" s="138"/>
      <c r="BR386" s="138"/>
      <c r="BS386" s="138"/>
      <c r="BT386" s="138"/>
      <c r="BU386" s="138"/>
      <c r="BV386" s="138"/>
      <c r="BW386" s="138"/>
      <c r="BX386" s="138"/>
      <c r="BY386" s="138"/>
      <c r="BZ386" s="138"/>
    </row>
    <row r="387" spans="1:78" ht="15.75" customHeight="1">
      <c r="A387" s="138"/>
      <c r="B387" s="138"/>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8"/>
      <c r="Z387" s="138"/>
      <c r="AA387" s="138"/>
      <c r="AB387" s="138"/>
      <c r="AC387" s="138"/>
      <c r="AD387" s="138"/>
      <c r="AE387" s="138"/>
      <c r="AF387" s="138"/>
      <c r="AG387" s="138"/>
      <c r="AH387" s="138"/>
      <c r="AI387" s="138"/>
      <c r="AJ387" s="138"/>
      <c r="AK387" s="138"/>
      <c r="AL387" s="138"/>
      <c r="AM387" s="138"/>
      <c r="AN387" s="138"/>
      <c r="AO387" s="138"/>
      <c r="AP387" s="138"/>
      <c r="AQ387" s="138"/>
      <c r="AR387" s="138"/>
      <c r="AS387" s="138"/>
      <c r="AT387" s="138"/>
      <c r="AU387" s="138"/>
      <c r="AV387" s="138"/>
      <c r="AW387" s="138"/>
      <c r="AX387" s="138"/>
      <c r="AY387" s="138"/>
      <c r="AZ387" s="138"/>
      <c r="BA387" s="138"/>
      <c r="BB387" s="138"/>
      <c r="BC387" s="138"/>
      <c r="BD387" s="138"/>
      <c r="BE387" s="138"/>
      <c r="BF387" s="138"/>
      <c r="BG387" s="138"/>
      <c r="BH387" s="138"/>
      <c r="BI387" s="138"/>
      <c r="BJ387" s="138"/>
      <c r="BK387" s="138"/>
      <c r="BL387" s="138"/>
      <c r="BM387" s="138"/>
      <c r="BN387" s="138"/>
      <c r="BO387" s="138"/>
      <c r="BP387" s="138"/>
      <c r="BQ387" s="138"/>
      <c r="BR387" s="138"/>
      <c r="BS387" s="138"/>
      <c r="BT387" s="138"/>
      <c r="BU387" s="138"/>
      <c r="BV387" s="138"/>
      <c r="BW387" s="138"/>
      <c r="BX387" s="138"/>
      <c r="BY387" s="138"/>
      <c r="BZ387" s="138"/>
    </row>
    <row r="388" spans="1:78" ht="15.75" customHeight="1">
      <c r="A388" s="138"/>
      <c r="B388" s="138"/>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8"/>
      <c r="Z388" s="138"/>
      <c r="AA388" s="138"/>
      <c r="AB388" s="138"/>
      <c r="AC388" s="138"/>
      <c r="AD388" s="138"/>
      <c r="AE388" s="138"/>
      <c r="AF388" s="138"/>
      <c r="AG388" s="138"/>
      <c r="AH388" s="138"/>
      <c r="AI388" s="138"/>
      <c r="AJ388" s="138"/>
      <c r="AK388" s="138"/>
      <c r="AL388" s="138"/>
      <c r="AM388" s="138"/>
      <c r="AN388" s="138"/>
      <c r="AO388" s="138"/>
      <c r="AP388" s="138"/>
      <c r="AQ388" s="138"/>
      <c r="AR388" s="138"/>
      <c r="AS388" s="138"/>
      <c r="AT388" s="138"/>
      <c r="AU388" s="138"/>
      <c r="AV388" s="138"/>
      <c r="AW388" s="138"/>
      <c r="AX388" s="138"/>
      <c r="AY388" s="138"/>
      <c r="AZ388" s="138"/>
      <c r="BA388" s="138"/>
      <c r="BB388" s="138"/>
      <c r="BC388" s="138"/>
      <c r="BD388" s="138"/>
      <c r="BE388" s="138"/>
      <c r="BF388" s="138"/>
      <c r="BG388" s="138"/>
      <c r="BH388" s="138"/>
      <c r="BI388" s="138"/>
      <c r="BJ388" s="138"/>
      <c r="BK388" s="138"/>
      <c r="BL388" s="138"/>
      <c r="BM388" s="138"/>
      <c r="BN388" s="138"/>
      <c r="BO388" s="138"/>
      <c r="BP388" s="138"/>
      <c r="BQ388" s="138"/>
      <c r="BR388" s="138"/>
      <c r="BS388" s="138"/>
      <c r="BT388" s="138"/>
      <c r="BU388" s="138"/>
      <c r="BV388" s="138"/>
      <c r="BW388" s="138"/>
      <c r="BX388" s="138"/>
      <c r="BY388" s="138"/>
      <c r="BZ388" s="138"/>
    </row>
    <row r="389" spans="1:78" ht="15.75" customHeight="1">
      <c r="A389" s="138"/>
      <c r="B389" s="138"/>
      <c r="C389" s="138"/>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c r="Z389" s="138"/>
      <c r="AA389" s="138"/>
      <c r="AB389" s="138"/>
      <c r="AC389" s="138"/>
      <c r="AD389" s="138"/>
      <c r="AE389" s="138"/>
      <c r="AF389" s="138"/>
      <c r="AG389" s="138"/>
      <c r="AH389" s="138"/>
      <c r="AI389" s="138"/>
      <c r="AJ389" s="138"/>
      <c r="AK389" s="138"/>
      <c r="AL389" s="138"/>
      <c r="AM389" s="138"/>
      <c r="AN389" s="138"/>
      <c r="AO389" s="138"/>
      <c r="AP389" s="138"/>
      <c r="AQ389" s="138"/>
      <c r="AR389" s="138"/>
      <c r="AS389" s="138"/>
      <c r="AT389" s="138"/>
      <c r="AU389" s="138"/>
      <c r="AV389" s="138"/>
      <c r="AW389" s="138"/>
      <c r="AX389" s="138"/>
      <c r="AY389" s="138"/>
      <c r="AZ389" s="138"/>
      <c r="BA389" s="138"/>
      <c r="BB389" s="138"/>
      <c r="BC389" s="138"/>
      <c r="BD389" s="138"/>
      <c r="BE389" s="138"/>
      <c r="BF389" s="138"/>
      <c r="BG389" s="138"/>
      <c r="BH389" s="138"/>
      <c r="BI389" s="138"/>
      <c r="BJ389" s="138"/>
      <c r="BK389" s="138"/>
      <c r="BL389" s="138"/>
      <c r="BM389" s="138"/>
      <c r="BN389" s="138"/>
      <c r="BO389" s="138"/>
      <c r="BP389" s="138"/>
      <c r="BQ389" s="138"/>
      <c r="BR389" s="138"/>
      <c r="BS389" s="138"/>
      <c r="BT389" s="138"/>
      <c r="BU389" s="138"/>
      <c r="BV389" s="138"/>
      <c r="BW389" s="138"/>
      <c r="BX389" s="138"/>
      <c r="BY389" s="138"/>
      <c r="BZ389" s="138"/>
    </row>
    <row r="390" spans="1:78" ht="15.75" customHeight="1">
      <c r="A390" s="138"/>
      <c r="B390" s="138"/>
      <c r="C390" s="138"/>
      <c r="D390" s="138"/>
      <c r="E390" s="138"/>
      <c r="F390" s="138"/>
      <c r="G390" s="138"/>
      <c r="H390" s="138"/>
      <c r="I390" s="138"/>
      <c r="J390" s="138"/>
      <c r="K390" s="138"/>
      <c r="L390" s="138"/>
      <c r="M390" s="138"/>
      <c r="N390" s="138"/>
      <c r="O390" s="138"/>
      <c r="P390" s="138"/>
      <c r="Q390" s="138"/>
      <c r="R390" s="138"/>
      <c r="S390" s="138"/>
      <c r="T390" s="138"/>
      <c r="U390" s="138"/>
      <c r="V390" s="138"/>
      <c r="W390" s="138"/>
      <c r="X390" s="138"/>
      <c r="Y390" s="138"/>
      <c r="Z390" s="138"/>
      <c r="AA390" s="138"/>
      <c r="AB390" s="138"/>
      <c r="AC390" s="138"/>
      <c r="AD390" s="138"/>
      <c r="AE390" s="138"/>
      <c r="AF390" s="138"/>
      <c r="AG390" s="138"/>
      <c r="AH390" s="138"/>
      <c r="AI390" s="138"/>
      <c r="AJ390" s="138"/>
      <c r="AK390" s="138"/>
      <c r="AL390" s="138"/>
      <c r="AM390" s="138"/>
      <c r="AN390" s="138"/>
      <c r="AO390" s="138"/>
      <c r="AP390" s="138"/>
      <c r="AQ390" s="138"/>
      <c r="AR390" s="138"/>
      <c r="AS390" s="138"/>
      <c r="AT390" s="138"/>
      <c r="AU390" s="138"/>
      <c r="AV390" s="138"/>
      <c r="AW390" s="138"/>
      <c r="AX390" s="138"/>
      <c r="AY390" s="138"/>
      <c r="AZ390" s="138"/>
      <c r="BA390" s="138"/>
      <c r="BB390" s="138"/>
      <c r="BC390" s="138"/>
      <c r="BD390" s="138"/>
      <c r="BE390" s="138"/>
      <c r="BF390" s="138"/>
      <c r="BG390" s="138"/>
      <c r="BH390" s="138"/>
      <c r="BI390" s="138"/>
      <c r="BJ390" s="138"/>
      <c r="BK390" s="138"/>
      <c r="BL390" s="138"/>
      <c r="BM390" s="138"/>
      <c r="BN390" s="138"/>
      <c r="BO390" s="138"/>
      <c r="BP390" s="138"/>
      <c r="BQ390" s="138"/>
      <c r="BR390" s="138"/>
      <c r="BS390" s="138"/>
      <c r="BT390" s="138"/>
      <c r="BU390" s="138"/>
      <c r="BV390" s="138"/>
      <c r="BW390" s="138"/>
      <c r="BX390" s="138"/>
      <c r="BY390" s="138"/>
      <c r="BZ390" s="138"/>
    </row>
    <row r="391" spans="1:78" ht="15.75" customHeight="1">
      <c r="A391" s="138"/>
      <c r="B391" s="138"/>
      <c r="C391" s="138"/>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8"/>
      <c r="Z391" s="138"/>
      <c r="AA391" s="138"/>
      <c r="AB391" s="138"/>
      <c r="AC391" s="138"/>
      <c r="AD391" s="138"/>
      <c r="AE391" s="138"/>
      <c r="AF391" s="138"/>
      <c r="AG391" s="138"/>
      <c r="AH391" s="138"/>
      <c r="AI391" s="138"/>
      <c r="AJ391" s="138"/>
      <c r="AK391" s="138"/>
      <c r="AL391" s="138"/>
      <c r="AM391" s="138"/>
      <c r="AN391" s="138"/>
      <c r="AO391" s="138"/>
      <c r="AP391" s="138"/>
      <c r="AQ391" s="138"/>
      <c r="AR391" s="138"/>
      <c r="AS391" s="138"/>
      <c r="AT391" s="138"/>
      <c r="AU391" s="138"/>
      <c r="AV391" s="138"/>
      <c r="AW391" s="138"/>
      <c r="AX391" s="138"/>
      <c r="AY391" s="138"/>
      <c r="AZ391" s="138"/>
      <c r="BA391" s="138"/>
      <c r="BB391" s="138"/>
      <c r="BC391" s="138"/>
      <c r="BD391" s="138"/>
      <c r="BE391" s="138"/>
      <c r="BF391" s="138"/>
      <c r="BG391" s="138"/>
      <c r="BH391" s="138"/>
      <c r="BI391" s="138"/>
      <c r="BJ391" s="138"/>
      <c r="BK391" s="138"/>
      <c r="BL391" s="138"/>
      <c r="BM391" s="138"/>
      <c r="BN391" s="138"/>
      <c r="BO391" s="138"/>
      <c r="BP391" s="138"/>
      <c r="BQ391" s="138"/>
      <c r="BR391" s="138"/>
      <c r="BS391" s="138"/>
      <c r="BT391" s="138"/>
      <c r="BU391" s="138"/>
      <c r="BV391" s="138"/>
      <c r="BW391" s="138"/>
      <c r="BX391" s="138"/>
      <c r="BY391" s="138"/>
      <c r="BZ391" s="138"/>
    </row>
    <row r="392" spans="1:78" ht="15.75" customHeight="1">
      <c r="A392" s="138"/>
      <c r="B392" s="138"/>
      <c r="C392" s="138"/>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c r="Z392" s="138"/>
      <c r="AA392" s="138"/>
      <c r="AB392" s="138"/>
      <c r="AC392" s="138"/>
      <c r="AD392" s="138"/>
      <c r="AE392" s="138"/>
      <c r="AF392" s="138"/>
      <c r="AG392" s="138"/>
      <c r="AH392" s="138"/>
      <c r="AI392" s="138"/>
      <c r="AJ392" s="138"/>
      <c r="AK392" s="138"/>
      <c r="AL392" s="138"/>
      <c r="AM392" s="138"/>
      <c r="AN392" s="138"/>
      <c r="AO392" s="138"/>
      <c r="AP392" s="138"/>
      <c r="AQ392" s="138"/>
      <c r="AR392" s="138"/>
      <c r="AS392" s="138"/>
      <c r="AT392" s="138"/>
      <c r="AU392" s="138"/>
      <c r="AV392" s="138"/>
      <c r="AW392" s="138"/>
      <c r="AX392" s="138"/>
      <c r="AY392" s="138"/>
      <c r="AZ392" s="138"/>
      <c r="BA392" s="138"/>
      <c r="BB392" s="138"/>
      <c r="BC392" s="138"/>
      <c r="BD392" s="138"/>
      <c r="BE392" s="138"/>
      <c r="BF392" s="138"/>
      <c r="BG392" s="138"/>
      <c r="BH392" s="138"/>
      <c r="BI392" s="138"/>
      <c r="BJ392" s="138"/>
      <c r="BK392" s="138"/>
      <c r="BL392" s="138"/>
      <c r="BM392" s="138"/>
      <c r="BN392" s="138"/>
      <c r="BO392" s="138"/>
      <c r="BP392" s="138"/>
      <c r="BQ392" s="138"/>
      <c r="BR392" s="138"/>
      <c r="BS392" s="138"/>
      <c r="BT392" s="138"/>
      <c r="BU392" s="138"/>
      <c r="BV392" s="138"/>
      <c r="BW392" s="138"/>
      <c r="BX392" s="138"/>
      <c r="BY392" s="138"/>
      <c r="BZ392" s="138"/>
    </row>
    <row r="393" spans="1:78" ht="15.75" customHeight="1">
      <c r="A393" s="138"/>
      <c r="B393" s="138"/>
      <c r="C393" s="138"/>
      <c r="D393" s="138"/>
      <c r="E393" s="138"/>
      <c r="F393" s="138"/>
      <c r="G393" s="138"/>
      <c r="H393" s="138"/>
      <c r="I393" s="138"/>
      <c r="J393" s="138"/>
      <c r="K393" s="138"/>
      <c r="L393" s="138"/>
      <c r="M393" s="138"/>
      <c r="N393" s="138"/>
      <c r="O393" s="138"/>
      <c r="P393" s="138"/>
      <c r="Q393" s="138"/>
      <c r="R393" s="138"/>
      <c r="S393" s="138"/>
      <c r="T393" s="138"/>
      <c r="U393" s="138"/>
      <c r="V393" s="138"/>
      <c r="W393" s="138"/>
      <c r="X393" s="138"/>
      <c r="Y393" s="138"/>
      <c r="Z393" s="138"/>
      <c r="AA393" s="138"/>
      <c r="AB393" s="138"/>
      <c r="AC393" s="138"/>
      <c r="AD393" s="138"/>
      <c r="AE393" s="138"/>
      <c r="AF393" s="138"/>
      <c r="AG393" s="138"/>
      <c r="AH393" s="138"/>
      <c r="AI393" s="138"/>
      <c r="AJ393" s="138"/>
      <c r="AK393" s="138"/>
      <c r="AL393" s="138"/>
      <c r="AM393" s="138"/>
      <c r="AN393" s="138"/>
      <c r="AO393" s="138"/>
      <c r="AP393" s="138"/>
      <c r="AQ393" s="138"/>
      <c r="AR393" s="138"/>
      <c r="AS393" s="138"/>
      <c r="AT393" s="138"/>
      <c r="AU393" s="138"/>
      <c r="AV393" s="138"/>
      <c r="AW393" s="138"/>
      <c r="AX393" s="138"/>
      <c r="AY393" s="138"/>
      <c r="AZ393" s="138"/>
      <c r="BA393" s="138"/>
      <c r="BB393" s="138"/>
      <c r="BC393" s="138"/>
      <c r="BD393" s="138"/>
      <c r="BE393" s="138"/>
      <c r="BF393" s="138"/>
      <c r="BG393" s="138"/>
      <c r="BH393" s="138"/>
      <c r="BI393" s="138"/>
      <c r="BJ393" s="138"/>
      <c r="BK393" s="138"/>
      <c r="BL393" s="138"/>
      <c r="BM393" s="138"/>
      <c r="BN393" s="138"/>
      <c r="BO393" s="138"/>
      <c r="BP393" s="138"/>
      <c r="BQ393" s="138"/>
      <c r="BR393" s="138"/>
      <c r="BS393" s="138"/>
      <c r="BT393" s="138"/>
      <c r="BU393" s="138"/>
      <c r="BV393" s="138"/>
      <c r="BW393" s="138"/>
      <c r="BX393" s="138"/>
      <c r="BY393" s="138"/>
      <c r="BZ393" s="138"/>
    </row>
    <row r="394" spans="1:78" ht="15.75" customHeight="1">
      <c r="A394" s="138"/>
      <c r="B394" s="138"/>
      <c r="C394" s="138"/>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c r="Z394" s="138"/>
      <c r="AA394" s="138"/>
      <c r="AB394" s="138"/>
      <c r="AC394" s="138"/>
      <c r="AD394" s="138"/>
      <c r="AE394" s="138"/>
      <c r="AF394" s="138"/>
      <c r="AG394" s="138"/>
      <c r="AH394" s="138"/>
      <c r="AI394" s="138"/>
      <c r="AJ394" s="138"/>
      <c r="AK394" s="138"/>
      <c r="AL394" s="138"/>
      <c r="AM394" s="138"/>
      <c r="AN394" s="138"/>
      <c r="AO394" s="138"/>
      <c r="AP394" s="138"/>
      <c r="AQ394" s="138"/>
      <c r="AR394" s="138"/>
      <c r="AS394" s="138"/>
      <c r="AT394" s="138"/>
      <c r="AU394" s="138"/>
      <c r="AV394" s="138"/>
      <c r="AW394" s="138"/>
      <c r="AX394" s="138"/>
      <c r="AY394" s="138"/>
      <c r="AZ394" s="138"/>
      <c r="BA394" s="138"/>
      <c r="BB394" s="138"/>
      <c r="BC394" s="138"/>
      <c r="BD394" s="138"/>
      <c r="BE394" s="138"/>
      <c r="BF394" s="138"/>
      <c r="BG394" s="138"/>
      <c r="BH394" s="138"/>
      <c r="BI394" s="138"/>
      <c r="BJ394" s="138"/>
      <c r="BK394" s="138"/>
      <c r="BL394" s="138"/>
      <c r="BM394" s="138"/>
      <c r="BN394" s="138"/>
      <c r="BO394" s="138"/>
      <c r="BP394" s="138"/>
      <c r="BQ394" s="138"/>
      <c r="BR394" s="138"/>
      <c r="BS394" s="138"/>
      <c r="BT394" s="138"/>
      <c r="BU394" s="138"/>
      <c r="BV394" s="138"/>
      <c r="BW394" s="138"/>
      <c r="BX394" s="138"/>
      <c r="BY394" s="138"/>
      <c r="BZ394" s="138"/>
    </row>
    <row r="395" spans="1:78" ht="15.75" customHeight="1">
      <c r="A395" s="138"/>
      <c r="B395" s="138"/>
      <c r="C395" s="138"/>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8"/>
      <c r="Z395" s="138"/>
      <c r="AA395" s="138"/>
      <c r="AB395" s="138"/>
      <c r="AC395" s="138"/>
      <c r="AD395" s="138"/>
      <c r="AE395" s="138"/>
      <c r="AF395" s="138"/>
      <c r="AG395" s="138"/>
      <c r="AH395" s="138"/>
      <c r="AI395" s="138"/>
      <c r="AJ395" s="138"/>
      <c r="AK395" s="138"/>
      <c r="AL395" s="138"/>
      <c r="AM395" s="138"/>
      <c r="AN395" s="138"/>
      <c r="AO395" s="138"/>
      <c r="AP395" s="138"/>
      <c r="AQ395" s="138"/>
      <c r="AR395" s="138"/>
      <c r="AS395" s="138"/>
      <c r="AT395" s="138"/>
      <c r="AU395" s="138"/>
      <c r="AV395" s="138"/>
      <c r="AW395" s="138"/>
      <c r="AX395" s="138"/>
      <c r="AY395" s="138"/>
      <c r="AZ395" s="138"/>
      <c r="BA395" s="138"/>
      <c r="BB395" s="138"/>
      <c r="BC395" s="138"/>
      <c r="BD395" s="138"/>
      <c r="BE395" s="138"/>
      <c r="BF395" s="138"/>
      <c r="BG395" s="138"/>
      <c r="BH395" s="138"/>
      <c r="BI395" s="138"/>
      <c r="BJ395" s="138"/>
      <c r="BK395" s="138"/>
      <c r="BL395" s="138"/>
      <c r="BM395" s="138"/>
      <c r="BN395" s="138"/>
      <c r="BO395" s="138"/>
      <c r="BP395" s="138"/>
      <c r="BQ395" s="138"/>
      <c r="BR395" s="138"/>
      <c r="BS395" s="138"/>
      <c r="BT395" s="138"/>
      <c r="BU395" s="138"/>
      <c r="BV395" s="138"/>
      <c r="BW395" s="138"/>
      <c r="BX395" s="138"/>
      <c r="BY395" s="138"/>
      <c r="BZ395" s="138"/>
    </row>
    <row r="396" spans="1:78" ht="15.75" customHeight="1">
      <c r="A396" s="138"/>
      <c r="B396" s="138"/>
      <c r="C396" s="138"/>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8"/>
      <c r="Z396" s="138"/>
      <c r="AA396" s="138"/>
      <c r="AB396" s="138"/>
      <c r="AC396" s="138"/>
      <c r="AD396" s="138"/>
      <c r="AE396" s="138"/>
      <c r="AF396" s="138"/>
      <c r="AG396" s="138"/>
      <c r="AH396" s="138"/>
      <c r="AI396" s="138"/>
      <c r="AJ396" s="138"/>
      <c r="AK396" s="138"/>
      <c r="AL396" s="138"/>
      <c r="AM396" s="138"/>
      <c r="AN396" s="138"/>
      <c r="AO396" s="138"/>
      <c r="AP396" s="138"/>
      <c r="AQ396" s="138"/>
      <c r="AR396" s="138"/>
      <c r="AS396" s="138"/>
      <c r="AT396" s="138"/>
      <c r="AU396" s="138"/>
      <c r="AV396" s="138"/>
      <c r="AW396" s="138"/>
      <c r="AX396" s="138"/>
      <c r="AY396" s="138"/>
      <c r="AZ396" s="138"/>
      <c r="BA396" s="138"/>
      <c r="BB396" s="138"/>
      <c r="BC396" s="138"/>
      <c r="BD396" s="138"/>
      <c r="BE396" s="138"/>
      <c r="BF396" s="138"/>
      <c r="BG396" s="138"/>
      <c r="BH396" s="138"/>
      <c r="BI396" s="138"/>
      <c r="BJ396" s="138"/>
      <c r="BK396" s="138"/>
      <c r="BL396" s="138"/>
      <c r="BM396" s="138"/>
      <c r="BN396" s="138"/>
      <c r="BO396" s="138"/>
      <c r="BP396" s="138"/>
      <c r="BQ396" s="138"/>
      <c r="BR396" s="138"/>
      <c r="BS396" s="138"/>
      <c r="BT396" s="138"/>
      <c r="BU396" s="138"/>
      <c r="BV396" s="138"/>
      <c r="BW396" s="138"/>
      <c r="BX396" s="138"/>
      <c r="BY396" s="138"/>
      <c r="BZ396" s="138"/>
    </row>
    <row r="397" spans="1:78" ht="15.75" customHeight="1">
      <c r="A397" s="138"/>
      <c r="B397" s="138"/>
      <c r="C397" s="138"/>
      <c r="D397" s="138"/>
      <c r="E397" s="138"/>
      <c r="F397" s="138"/>
      <c r="G397" s="138"/>
      <c r="H397" s="138"/>
      <c r="I397" s="138"/>
      <c r="J397" s="138"/>
      <c r="K397" s="138"/>
      <c r="L397" s="138"/>
      <c r="M397" s="138"/>
      <c r="N397" s="138"/>
      <c r="O397" s="138"/>
      <c r="P397" s="138"/>
      <c r="Q397" s="138"/>
      <c r="R397" s="138"/>
      <c r="S397" s="138"/>
      <c r="T397" s="138"/>
      <c r="U397" s="138"/>
      <c r="V397" s="138"/>
      <c r="W397" s="138"/>
      <c r="X397" s="138"/>
      <c r="Y397" s="138"/>
      <c r="Z397" s="138"/>
      <c r="AA397" s="138"/>
      <c r="AB397" s="138"/>
      <c r="AC397" s="138"/>
      <c r="AD397" s="138"/>
      <c r="AE397" s="138"/>
      <c r="AF397" s="138"/>
      <c r="AG397" s="138"/>
      <c r="AH397" s="138"/>
      <c r="AI397" s="138"/>
      <c r="AJ397" s="138"/>
      <c r="AK397" s="138"/>
      <c r="AL397" s="138"/>
      <c r="AM397" s="138"/>
      <c r="AN397" s="138"/>
      <c r="AO397" s="138"/>
      <c r="AP397" s="138"/>
      <c r="AQ397" s="138"/>
      <c r="AR397" s="138"/>
      <c r="AS397" s="138"/>
      <c r="AT397" s="138"/>
      <c r="AU397" s="138"/>
      <c r="AV397" s="138"/>
      <c r="AW397" s="138"/>
      <c r="AX397" s="138"/>
      <c r="AY397" s="138"/>
      <c r="AZ397" s="138"/>
      <c r="BA397" s="138"/>
      <c r="BB397" s="138"/>
      <c r="BC397" s="138"/>
      <c r="BD397" s="138"/>
      <c r="BE397" s="138"/>
      <c r="BF397" s="138"/>
      <c r="BG397" s="138"/>
      <c r="BH397" s="138"/>
      <c r="BI397" s="138"/>
      <c r="BJ397" s="138"/>
      <c r="BK397" s="138"/>
      <c r="BL397" s="138"/>
      <c r="BM397" s="138"/>
      <c r="BN397" s="138"/>
      <c r="BO397" s="138"/>
      <c r="BP397" s="138"/>
      <c r="BQ397" s="138"/>
      <c r="BR397" s="138"/>
      <c r="BS397" s="138"/>
      <c r="BT397" s="138"/>
      <c r="BU397" s="138"/>
      <c r="BV397" s="138"/>
      <c r="BW397" s="138"/>
      <c r="BX397" s="138"/>
      <c r="BY397" s="138"/>
      <c r="BZ397" s="138"/>
    </row>
    <row r="398" spans="1:78" ht="15.75" customHeight="1">
      <c r="A398" s="138"/>
      <c r="B398" s="138"/>
      <c r="C398" s="138"/>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8"/>
      <c r="Z398" s="138"/>
      <c r="AA398" s="138"/>
      <c r="AB398" s="138"/>
      <c r="AC398" s="138"/>
      <c r="AD398" s="138"/>
      <c r="AE398" s="138"/>
      <c r="AF398" s="138"/>
      <c r="AG398" s="138"/>
      <c r="AH398" s="138"/>
      <c r="AI398" s="138"/>
      <c r="AJ398" s="138"/>
      <c r="AK398" s="138"/>
      <c r="AL398" s="138"/>
      <c r="AM398" s="138"/>
      <c r="AN398" s="138"/>
      <c r="AO398" s="138"/>
      <c r="AP398" s="138"/>
      <c r="AQ398" s="138"/>
      <c r="AR398" s="138"/>
      <c r="AS398" s="138"/>
      <c r="AT398" s="138"/>
      <c r="AU398" s="138"/>
      <c r="AV398" s="138"/>
      <c r="AW398" s="138"/>
      <c r="AX398" s="138"/>
      <c r="AY398" s="138"/>
      <c r="AZ398" s="138"/>
      <c r="BA398" s="138"/>
      <c r="BB398" s="138"/>
      <c r="BC398" s="138"/>
      <c r="BD398" s="138"/>
      <c r="BE398" s="138"/>
      <c r="BF398" s="138"/>
      <c r="BG398" s="138"/>
      <c r="BH398" s="138"/>
      <c r="BI398" s="138"/>
      <c r="BJ398" s="138"/>
      <c r="BK398" s="138"/>
      <c r="BL398" s="138"/>
      <c r="BM398" s="138"/>
      <c r="BN398" s="138"/>
      <c r="BO398" s="138"/>
      <c r="BP398" s="138"/>
      <c r="BQ398" s="138"/>
      <c r="BR398" s="138"/>
      <c r="BS398" s="138"/>
      <c r="BT398" s="138"/>
      <c r="BU398" s="138"/>
      <c r="BV398" s="138"/>
      <c r="BW398" s="138"/>
      <c r="BX398" s="138"/>
      <c r="BY398" s="138"/>
      <c r="BZ398" s="138"/>
    </row>
    <row r="399" spans="1:78" ht="15.75" customHeight="1">
      <c r="A399" s="138"/>
      <c r="B399" s="138"/>
      <c r="C399" s="138"/>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c r="Z399" s="138"/>
      <c r="AA399" s="138"/>
      <c r="AB399" s="138"/>
      <c r="AC399" s="138"/>
      <c r="AD399" s="138"/>
      <c r="AE399" s="138"/>
      <c r="AF399" s="138"/>
      <c r="AG399" s="138"/>
      <c r="AH399" s="138"/>
      <c r="AI399" s="138"/>
      <c r="AJ399" s="138"/>
      <c r="AK399" s="138"/>
      <c r="AL399" s="138"/>
      <c r="AM399" s="138"/>
      <c r="AN399" s="138"/>
      <c r="AO399" s="138"/>
      <c r="AP399" s="138"/>
      <c r="AQ399" s="138"/>
      <c r="AR399" s="138"/>
      <c r="AS399" s="138"/>
      <c r="AT399" s="138"/>
      <c r="AU399" s="138"/>
      <c r="AV399" s="138"/>
      <c r="AW399" s="138"/>
      <c r="AX399" s="138"/>
      <c r="AY399" s="138"/>
      <c r="AZ399" s="138"/>
      <c r="BA399" s="138"/>
      <c r="BB399" s="138"/>
      <c r="BC399" s="138"/>
      <c r="BD399" s="138"/>
      <c r="BE399" s="138"/>
      <c r="BF399" s="138"/>
      <c r="BG399" s="138"/>
      <c r="BH399" s="138"/>
      <c r="BI399" s="138"/>
      <c r="BJ399" s="138"/>
      <c r="BK399" s="138"/>
      <c r="BL399" s="138"/>
      <c r="BM399" s="138"/>
      <c r="BN399" s="138"/>
      <c r="BO399" s="138"/>
      <c r="BP399" s="138"/>
      <c r="BQ399" s="138"/>
      <c r="BR399" s="138"/>
      <c r="BS399" s="138"/>
      <c r="BT399" s="138"/>
      <c r="BU399" s="138"/>
      <c r="BV399" s="138"/>
      <c r="BW399" s="138"/>
      <c r="BX399" s="138"/>
      <c r="BY399" s="138"/>
      <c r="BZ399" s="138"/>
    </row>
    <row r="400" spans="1:78" ht="15.75" customHeight="1">
      <c r="A400" s="138"/>
      <c r="B400" s="138"/>
      <c r="C400" s="138"/>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38"/>
      <c r="Z400" s="138"/>
      <c r="AA400" s="138"/>
      <c r="AB400" s="138"/>
      <c r="AC400" s="138"/>
      <c r="AD400" s="138"/>
      <c r="AE400" s="138"/>
      <c r="AF400" s="138"/>
      <c r="AG400" s="138"/>
      <c r="AH400" s="138"/>
      <c r="AI400" s="138"/>
      <c r="AJ400" s="138"/>
      <c r="AK400" s="138"/>
      <c r="AL400" s="138"/>
      <c r="AM400" s="138"/>
      <c r="AN400" s="138"/>
      <c r="AO400" s="138"/>
      <c r="AP400" s="138"/>
      <c r="AQ400" s="138"/>
      <c r="AR400" s="138"/>
      <c r="AS400" s="138"/>
      <c r="AT400" s="138"/>
      <c r="AU400" s="138"/>
      <c r="AV400" s="138"/>
      <c r="AW400" s="138"/>
      <c r="AX400" s="138"/>
      <c r="AY400" s="138"/>
      <c r="AZ400" s="138"/>
      <c r="BA400" s="138"/>
      <c r="BB400" s="138"/>
      <c r="BC400" s="138"/>
      <c r="BD400" s="138"/>
      <c r="BE400" s="138"/>
      <c r="BF400" s="138"/>
      <c r="BG400" s="138"/>
      <c r="BH400" s="138"/>
      <c r="BI400" s="138"/>
      <c r="BJ400" s="138"/>
      <c r="BK400" s="138"/>
      <c r="BL400" s="138"/>
      <c r="BM400" s="138"/>
      <c r="BN400" s="138"/>
      <c r="BO400" s="138"/>
      <c r="BP400" s="138"/>
      <c r="BQ400" s="138"/>
      <c r="BR400" s="138"/>
      <c r="BS400" s="138"/>
      <c r="BT400" s="138"/>
      <c r="BU400" s="138"/>
      <c r="BV400" s="138"/>
      <c r="BW400" s="138"/>
      <c r="BX400" s="138"/>
      <c r="BY400" s="138"/>
      <c r="BZ400" s="138"/>
    </row>
    <row r="401" spans="1:78" ht="15.75" customHeight="1">
      <c r="A401" s="138"/>
      <c r="B401" s="138"/>
      <c r="C401" s="138"/>
      <c r="D401" s="138"/>
      <c r="E401" s="138"/>
      <c r="F401" s="138"/>
      <c r="G401" s="138"/>
      <c r="H401" s="138"/>
      <c r="I401" s="138"/>
      <c r="J401" s="138"/>
      <c r="K401" s="138"/>
      <c r="L401" s="138"/>
      <c r="M401" s="138"/>
      <c r="N401" s="138"/>
      <c r="O401" s="138"/>
      <c r="P401" s="138"/>
      <c r="Q401" s="138"/>
      <c r="R401" s="138"/>
      <c r="S401" s="138"/>
      <c r="T401" s="138"/>
      <c r="U401" s="138"/>
      <c r="V401" s="138"/>
      <c r="W401" s="138"/>
      <c r="X401" s="138"/>
      <c r="Y401" s="138"/>
      <c r="Z401" s="138"/>
      <c r="AA401" s="138"/>
      <c r="AB401" s="138"/>
      <c r="AC401" s="138"/>
      <c r="AD401" s="138"/>
      <c r="AE401" s="138"/>
      <c r="AF401" s="138"/>
      <c r="AG401" s="138"/>
      <c r="AH401" s="138"/>
      <c r="AI401" s="138"/>
      <c r="AJ401" s="138"/>
      <c r="AK401" s="138"/>
      <c r="AL401" s="138"/>
      <c r="AM401" s="138"/>
      <c r="AN401" s="138"/>
      <c r="AO401" s="138"/>
      <c r="AP401" s="138"/>
      <c r="AQ401" s="138"/>
      <c r="AR401" s="138"/>
      <c r="AS401" s="138"/>
      <c r="AT401" s="138"/>
      <c r="AU401" s="138"/>
      <c r="AV401" s="138"/>
      <c r="AW401" s="138"/>
      <c r="AX401" s="138"/>
      <c r="AY401" s="138"/>
      <c r="AZ401" s="138"/>
      <c r="BA401" s="138"/>
      <c r="BB401" s="138"/>
      <c r="BC401" s="138"/>
      <c r="BD401" s="138"/>
      <c r="BE401" s="138"/>
      <c r="BF401" s="138"/>
      <c r="BG401" s="138"/>
      <c r="BH401" s="138"/>
      <c r="BI401" s="138"/>
      <c r="BJ401" s="138"/>
      <c r="BK401" s="138"/>
      <c r="BL401" s="138"/>
      <c r="BM401" s="138"/>
      <c r="BN401" s="138"/>
      <c r="BO401" s="138"/>
      <c r="BP401" s="138"/>
      <c r="BQ401" s="138"/>
      <c r="BR401" s="138"/>
      <c r="BS401" s="138"/>
      <c r="BT401" s="138"/>
      <c r="BU401" s="138"/>
      <c r="BV401" s="138"/>
      <c r="BW401" s="138"/>
      <c r="BX401" s="138"/>
      <c r="BY401" s="138"/>
      <c r="BZ401" s="138"/>
    </row>
    <row r="402" spans="1:78" ht="15.75" customHeight="1">
      <c r="A402" s="138"/>
      <c r="B402" s="138"/>
      <c r="C402" s="138"/>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c r="Z402" s="138"/>
      <c r="AA402" s="138"/>
      <c r="AB402" s="138"/>
      <c r="AC402" s="138"/>
      <c r="AD402" s="138"/>
      <c r="AE402" s="138"/>
      <c r="AF402" s="138"/>
      <c r="AG402" s="138"/>
      <c r="AH402" s="138"/>
      <c r="AI402" s="138"/>
      <c r="AJ402" s="138"/>
      <c r="AK402" s="138"/>
      <c r="AL402" s="138"/>
      <c r="AM402" s="138"/>
      <c r="AN402" s="138"/>
      <c r="AO402" s="138"/>
      <c r="AP402" s="138"/>
      <c r="AQ402" s="138"/>
      <c r="AR402" s="138"/>
      <c r="AS402" s="138"/>
      <c r="AT402" s="138"/>
      <c r="AU402" s="138"/>
      <c r="AV402" s="138"/>
      <c r="AW402" s="138"/>
      <c r="AX402" s="138"/>
      <c r="AY402" s="138"/>
      <c r="AZ402" s="138"/>
      <c r="BA402" s="138"/>
      <c r="BB402" s="138"/>
      <c r="BC402" s="138"/>
      <c r="BD402" s="138"/>
      <c r="BE402" s="138"/>
      <c r="BF402" s="138"/>
      <c r="BG402" s="138"/>
      <c r="BH402" s="138"/>
      <c r="BI402" s="138"/>
      <c r="BJ402" s="138"/>
      <c r="BK402" s="138"/>
      <c r="BL402" s="138"/>
      <c r="BM402" s="138"/>
      <c r="BN402" s="138"/>
      <c r="BO402" s="138"/>
      <c r="BP402" s="138"/>
      <c r="BQ402" s="138"/>
      <c r="BR402" s="138"/>
      <c r="BS402" s="138"/>
      <c r="BT402" s="138"/>
      <c r="BU402" s="138"/>
      <c r="BV402" s="138"/>
      <c r="BW402" s="138"/>
      <c r="BX402" s="138"/>
      <c r="BY402" s="138"/>
      <c r="BZ402" s="138"/>
    </row>
    <row r="403" spans="1:78" ht="15.75" customHeight="1">
      <c r="A403" s="138"/>
      <c r="B403" s="138"/>
      <c r="C403" s="138"/>
      <c r="D403" s="138"/>
      <c r="E403" s="138"/>
      <c r="F403" s="138"/>
      <c r="G403" s="138"/>
      <c r="H403" s="138"/>
      <c r="I403" s="138"/>
      <c r="J403" s="138"/>
      <c r="K403" s="138"/>
      <c r="L403" s="138"/>
      <c r="M403" s="138"/>
      <c r="N403" s="138"/>
      <c r="O403" s="138"/>
      <c r="P403" s="138"/>
      <c r="Q403" s="138"/>
      <c r="R403" s="138"/>
      <c r="S403" s="138"/>
      <c r="T403" s="138"/>
      <c r="U403" s="138"/>
      <c r="V403" s="138"/>
      <c r="W403" s="138"/>
      <c r="X403" s="138"/>
      <c r="Y403" s="138"/>
      <c r="Z403" s="138"/>
      <c r="AA403" s="138"/>
      <c r="AB403" s="138"/>
      <c r="AC403" s="138"/>
      <c r="AD403" s="138"/>
      <c r="AE403" s="138"/>
      <c r="AF403" s="138"/>
      <c r="AG403" s="138"/>
      <c r="AH403" s="138"/>
      <c r="AI403" s="138"/>
      <c r="AJ403" s="138"/>
      <c r="AK403" s="138"/>
      <c r="AL403" s="138"/>
      <c r="AM403" s="138"/>
      <c r="AN403" s="138"/>
      <c r="AO403" s="138"/>
      <c r="AP403" s="138"/>
      <c r="AQ403" s="138"/>
      <c r="AR403" s="138"/>
      <c r="AS403" s="138"/>
      <c r="AT403" s="138"/>
      <c r="AU403" s="138"/>
      <c r="AV403" s="138"/>
      <c r="AW403" s="138"/>
      <c r="AX403" s="138"/>
      <c r="AY403" s="138"/>
      <c r="AZ403" s="138"/>
      <c r="BA403" s="138"/>
      <c r="BB403" s="138"/>
      <c r="BC403" s="138"/>
      <c r="BD403" s="138"/>
      <c r="BE403" s="138"/>
      <c r="BF403" s="138"/>
      <c r="BG403" s="138"/>
      <c r="BH403" s="138"/>
      <c r="BI403" s="138"/>
      <c r="BJ403" s="138"/>
      <c r="BK403" s="138"/>
      <c r="BL403" s="138"/>
      <c r="BM403" s="138"/>
      <c r="BN403" s="138"/>
      <c r="BO403" s="138"/>
      <c r="BP403" s="138"/>
      <c r="BQ403" s="138"/>
      <c r="BR403" s="138"/>
      <c r="BS403" s="138"/>
      <c r="BT403" s="138"/>
      <c r="BU403" s="138"/>
      <c r="BV403" s="138"/>
      <c r="BW403" s="138"/>
      <c r="BX403" s="138"/>
      <c r="BY403" s="138"/>
      <c r="BZ403" s="138"/>
    </row>
    <row r="404" spans="1:78" ht="15.75" customHeight="1">
      <c r="A404" s="138"/>
      <c r="B404" s="138"/>
      <c r="C404" s="138"/>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c r="Z404" s="138"/>
      <c r="AA404" s="138"/>
      <c r="AB404" s="138"/>
      <c r="AC404" s="138"/>
      <c r="AD404" s="138"/>
      <c r="AE404" s="138"/>
      <c r="AF404" s="138"/>
      <c r="AG404" s="138"/>
      <c r="AH404" s="138"/>
      <c r="AI404" s="138"/>
      <c r="AJ404" s="138"/>
      <c r="AK404" s="138"/>
      <c r="AL404" s="138"/>
      <c r="AM404" s="138"/>
      <c r="AN404" s="138"/>
      <c r="AO404" s="138"/>
      <c r="AP404" s="138"/>
      <c r="AQ404" s="138"/>
      <c r="AR404" s="138"/>
      <c r="AS404" s="138"/>
      <c r="AT404" s="138"/>
      <c r="AU404" s="138"/>
      <c r="AV404" s="138"/>
      <c r="AW404" s="138"/>
      <c r="AX404" s="138"/>
      <c r="AY404" s="138"/>
      <c r="AZ404" s="138"/>
      <c r="BA404" s="138"/>
      <c r="BB404" s="138"/>
      <c r="BC404" s="138"/>
      <c r="BD404" s="138"/>
      <c r="BE404" s="138"/>
      <c r="BF404" s="138"/>
      <c r="BG404" s="138"/>
      <c r="BH404" s="138"/>
      <c r="BI404" s="138"/>
      <c r="BJ404" s="138"/>
      <c r="BK404" s="138"/>
      <c r="BL404" s="138"/>
      <c r="BM404" s="138"/>
      <c r="BN404" s="138"/>
      <c r="BO404" s="138"/>
      <c r="BP404" s="138"/>
      <c r="BQ404" s="138"/>
      <c r="BR404" s="138"/>
      <c r="BS404" s="138"/>
      <c r="BT404" s="138"/>
      <c r="BU404" s="138"/>
      <c r="BV404" s="138"/>
      <c r="BW404" s="138"/>
      <c r="BX404" s="138"/>
      <c r="BY404" s="138"/>
      <c r="BZ404" s="138"/>
    </row>
    <row r="405" spans="1:78" ht="15.75" customHeight="1">
      <c r="A405" s="138"/>
      <c r="B405" s="138"/>
      <c r="C405" s="138"/>
      <c r="D405" s="138"/>
      <c r="E405" s="138"/>
      <c r="F405" s="138"/>
      <c r="G405" s="138"/>
      <c r="H405" s="138"/>
      <c r="I405" s="138"/>
      <c r="J405" s="138"/>
      <c r="K405" s="138"/>
      <c r="L405" s="138"/>
      <c r="M405" s="138"/>
      <c r="N405" s="138"/>
      <c r="O405" s="138"/>
      <c r="P405" s="138"/>
      <c r="Q405" s="138"/>
      <c r="R405" s="138"/>
      <c r="S405" s="138"/>
      <c r="T405" s="138"/>
      <c r="U405" s="138"/>
      <c r="V405" s="138"/>
      <c r="W405" s="138"/>
      <c r="X405" s="138"/>
      <c r="Y405" s="138"/>
      <c r="Z405" s="138"/>
      <c r="AA405" s="138"/>
      <c r="AB405" s="138"/>
      <c r="AC405" s="138"/>
      <c r="AD405" s="138"/>
      <c r="AE405" s="138"/>
      <c r="AF405" s="138"/>
      <c r="AG405" s="138"/>
      <c r="AH405" s="138"/>
      <c r="AI405" s="138"/>
      <c r="AJ405" s="138"/>
      <c r="AK405" s="138"/>
      <c r="AL405" s="138"/>
      <c r="AM405" s="138"/>
      <c r="AN405" s="138"/>
      <c r="AO405" s="138"/>
      <c r="AP405" s="138"/>
      <c r="AQ405" s="138"/>
      <c r="AR405" s="138"/>
      <c r="AS405" s="138"/>
      <c r="AT405" s="138"/>
      <c r="AU405" s="138"/>
      <c r="AV405" s="138"/>
      <c r="AW405" s="138"/>
      <c r="AX405" s="138"/>
      <c r="AY405" s="138"/>
      <c r="AZ405" s="138"/>
      <c r="BA405" s="138"/>
      <c r="BB405" s="138"/>
      <c r="BC405" s="138"/>
      <c r="BD405" s="138"/>
      <c r="BE405" s="138"/>
      <c r="BF405" s="138"/>
      <c r="BG405" s="138"/>
      <c r="BH405" s="138"/>
      <c r="BI405" s="138"/>
      <c r="BJ405" s="138"/>
      <c r="BK405" s="138"/>
      <c r="BL405" s="138"/>
      <c r="BM405" s="138"/>
      <c r="BN405" s="138"/>
      <c r="BO405" s="138"/>
      <c r="BP405" s="138"/>
      <c r="BQ405" s="138"/>
      <c r="BR405" s="138"/>
      <c r="BS405" s="138"/>
      <c r="BT405" s="138"/>
      <c r="BU405" s="138"/>
      <c r="BV405" s="138"/>
      <c r="BW405" s="138"/>
      <c r="BX405" s="138"/>
      <c r="BY405" s="138"/>
      <c r="BZ405" s="138"/>
    </row>
    <row r="406" spans="1:78" ht="15.75" customHeight="1">
      <c r="A406" s="138"/>
      <c r="B406" s="138"/>
      <c r="C406" s="138"/>
      <c r="D406" s="138"/>
      <c r="E406" s="138"/>
      <c r="F406" s="138"/>
      <c r="G406" s="138"/>
      <c r="H406" s="138"/>
      <c r="I406" s="138"/>
      <c r="J406" s="138"/>
      <c r="K406" s="138"/>
      <c r="L406" s="138"/>
      <c r="M406" s="138"/>
      <c r="N406" s="138"/>
      <c r="O406" s="138"/>
      <c r="P406" s="138"/>
      <c r="Q406" s="138"/>
      <c r="R406" s="138"/>
      <c r="S406" s="138"/>
      <c r="T406" s="138"/>
      <c r="U406" s="138"/>
      <c r="V406" s="138"/>
      <c r="W406" s="138"/>
      <c r="X406" s="138"/>
      <c r="Y406" s="138"/>
      <c r="Z406" s="138"/>
      <c r="AA406" s="138"/>
      <c r="AB406" s="138"/>
      <c r="AC406" s="138"/>
      <c r="AD406" s="138"/>
      <c r="AE406" s="138"/>
      <c r="AF406" s="138"/>
      <c r="AG406" s="138"/>
      <c r="AH406" s="138"/>
      <c r="AI406" s="138"/>
      <c r="AJ406" s="138"/>
      <c r="AK406" s="138"/>
      <c r="AL406" s="138"/>
      <c r="AM406" s="138"/>
      <c r="AN406" s="138"/>
      <c r="AO406" s="138"/>
      <c r="AP406" s="138"/>
      <c r="AQ406" s="138"/>
      <c r="AR406" s="138"/>
      <c r="AS406" s="138"/>
      <c r="AT406" s="138"/>
      <c r="AU406" s="138"/>
      <c r="AV406" s="138"/>
      <c r="AW406" s="138"/>
      <c r="AX406" s="138"/>
      <c r="AY406" s="138"/>
      <c r="AZ406" s="138"/>
      <c r="BA406" s="138"/>
      <c r="BB406" s="138"/>
      <c r="BC406" s="138"/>
      <c r="BD406" s="138"/>
      <c r="BE406" s="138"/>
      <c r="BF406" s="138"/>
      <c r="BG406" s="138"/>
      <c r="BH406" s="138"/>
      <c r="BI406" s="138"/>
      <c r="BJ406" s="138"/>
      <c r="BK406" s="138"/>
      <c r="BL406" s="138"/>
      <c r="BM406" s="138"/>
      <c r="BN406" s="138"/>
      <c r="BO406" s="138"/>
      <c r="BP406" s="138"/>
      <c r="BQ406" s="138"/>
      <c r="BR406" s="138"/>
      <c r="BS406" s="138"/>
      <c r="BT406" s="138"/>
      <c r="BU406" s="138"/>
      <c r="BV406" s="138"/>
      <c r="BW406" s="138"/>
      <c r="BX406" s="138"/>
      <c r="BY406" s="138"/>
      <c r="BZ406" s="138"/>
    </row>
    <row r="407" spans="1:78" ht="15.75" customHeight="1">
      <c r="A407" s="138"/>
      <c r="B407" s="138"/>
      <c r="C407" s="138"/>
      <c r="D407" s="138"/>
      <c r="E407" s="138"/>
      <c r="F407" s="138"/>
      <c r="G407" s="138"/>
      <c r="H407" s="138"/>
      <c r="I407" s="138"/>
      <c r="J407" s="138"/>
      <c r="K407" s="138"/>
      <c r="L407" s="138"/>
      <c r="M407" s="138"/>
      <c r="N407" s="138"/>
      <c r="O407" s="138"/>
      <c r="P407" s="138"/>
      <c r="Q407" s="138"/>
      <c r="R407" s="138"/>
      <c r="S407" s="138"/>
      <c r="T407" s="138"/>
      <c r="U407" s="138"/>
      <c r="V407" s="138"/>
      <c r="W407" s="138"/>
      <c r="X407" s="138"/>
      <c r="Y407" s="138"/>
      <c r="Z407" s="138"/>
      <c r="AA407" s="138"/>
      <c r="AB407" s="138"/>
      <c r="AC407" s="138"/>
      <c r="AD407" s="138"/>
      <c r="AE407" s="138"/>
      <c r="AF407" s="138"/>
      <c r="AG407" s="138"/>
      <c r="AH407" s="138"/>
      <c r="AI407" s="138"/>
      <c r="AJ407" s="138"/>
      <c r="AK407" s="138"/>
      <c r="AL407" s="138"/>
      <c r="AM407" s="138"/>
      <c r="AN407" s="138"/>
      <c r="AO407" s="138"/>
      <c r="AP407" s="138"/>
      <c r="AQ407" s="138"/>
      <c r="AR407" s="138"/>
      <c r="AS407" s="138"/>
      <c r="AT407" s="138"/>
      <c r="AU407" s="138"/>
      <c r="AV407" s="138"/>
      <c r="AW407" s="138"/>
      <c r="AX407" s="138"/>
      <c r="AY407" s="138"/>
      <c r="AZ407" s="138"/>
      <c r="BA407" s="138"/>
      <c r="BB407" s="138"/>
      <c r="BC407" s="138"/>
      <c r="BD407" s="138"/>
      <c r="BE407" s="138"/>
      <c r="BF407" s="138"/>
      <c r="BG407" s="138"/>
      <c r="BH407" s="138"/>
      <c r="BI407" s="138"/>
      <c r="BJ407" s="138"/>
      <c r="BK407" s="138"/>
      <c r="BL407" s="138"/>
      <c r="BM407" s="138"/>
      <c r="BN407" s="138"/>
      <c r="BO407" s="138"/>
      <c r="BP407" s="138"/>
      <c r="BQ407" s="138"/>
      <c r="BR407" s="138"/>
      <c r="BS407" s="138"/>
      <c r="BT407" s="138"/>
      <c r="BU407" s="138"/>
      <c r="BV407" s="138"/>
      <c r="BW407" s="138"/>
      <c r="BX407" s="138"/>
      <c r="BY407" s="138"/>
      <c r="BZ407" s="138"/>
    </row>
    <row r="408" spans="1:78" ht="15.75" customHeight="1">
      <c r="A408" s="138"/>
      <c r="B408" s="138"/>
      <c r="C408" s="138"/>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8"/>
      <c r="Z408" s="138"/>
      <c r="AA408" s="138"/>
      <c r="AB408" s="138"/>
      <c r="AC408" s="138"/>
      <c r="AD408" s="138"/>
      <c r="AE408" s="138"/>
      <c r="AF408" s="138"/>
      <c r="AG408" s="138"/>
      <c r="AH408" s="138"/>
      <c r="AI408" s="138"/>
      <c r="AJ408" s="138"/>
      <c r="AK408" s="138"/>
      <c r="AL408" s="138"/>
      <c r="AM408" s="138"/>
      <c r="AN408" s="138"/>
      <c r="AO408" s="138"/>
      <c r="AP408" s="138"/>
      <c r="AQ408" s="138"/>
      <c r="AR408" s="138"/>
      <c r="AS408" s="138"/>
      <c r="AT408" s="138"/>
      <c r="AU408" s="138"/>
      <c r="AV408" s="138"/>
      <c r="AW408" s="138"/>
      <c r="AX408" s="138"/>
      <c r="AY408" s="138"/>
      <c r="AZ408" s="138"/>
      <c r="BA408" s="138"/>
      <c r="BB408" s="138"/>
      <c r="BC408" s="138"/>
      <c r="BD408" s="138"/>
      <c r="BE408" s="138"/>
      <c r="BF408" s="138"/>
      <c r="BG408" s="138"/>
      <c r="BH408" s="138"/>
      <c r="BI408" s="138"/>
      <c r="BJ408" s="138"/>
      <c r="BK408" s="138"/>
      <c r="BL408" s="138"/>
      <c r="BM408" s="138"/>
      <c r="BN408" s="138"/>
      <c r="BO408" s="138"/>
      <c r="BP408" s="138"/>
      <c r="BQ408" s="138"/>
      <c r="BR408" s="138"/>
      <c r="BS408" s="138"/>
      <c r="BT408" s="138"/>
      <c r="BU408" s="138"/>
      <c r="BV408" s="138"/>
      <c r="BW408" s="138"/>
      <c r="BX408" s="138"/>
      <c r="BY408" s="138"/>
      <c r="BZ408" s="138"/>
    </row>
    <row r="409" spans="1:78" ht="15.75" customHeight="1">
      <c r="A409" s="138"/>
      <c r="B409" s="138"/>
      <c r="C409" s="138"/>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c r="Z409" s="138"/>
      <c r="AA409" s="138"/>
      <c r="AB409" s="138"/>
      <c r="AC409" s="138"/>
      <c r="AD409" s="138"/>
      <c r="AE409" s="138"/>
      <c r="AF409" s="138"/>
      <c r="AG409" s="138"/>
      <c r="AH409" s="138"/>
      <c r="AI409" s="138"/>
      <c r="AJ409" s="138"/>
      <c r="AK409" s="138"/>
      <c r="AL409" s="138"/>
      <c r="AM409" s="138"/>
      <c r="AN409" s="138"/>
      <c r="AO409" s="138"/>
      <c r="AP409" s="138"/>
      <c r="AQ409" s="138"/>
      <c r="AR409" s="138"/>
      <c r="AS409" s="138"/>
      <c r="AT409" s="138"/>
      <c r="AU409" s="138"/>
      <c r="AV409" s="138"/>
      <c r="AW409" s="138"/>
      <c r="AX409" s="138"/>
      <c r="AY409" s="138"/>
      <c r="AZ409" s="138"/>
      <c r="BA409" s="138"/>
      <c r="BB409" s="138"/>
      <c r="BC409" s="138"/>
      <c r="BD409" s="138"/>
      <c r="BE409" s="138"/>
      <c r="BF409" s="138"/>
      <c r="BG409" s="138"/>
      <c r="BH409" s="138"/>
      <c r="BI409" s="138"/>
      <c r="BJ409" s="138"/>
      <c r="BK409" s="138"/>
      <c r="BL409" s="138"/>
      <c r="BM409" s="138"/>
      <c r="BN409" s="138"/>
      <c r="BO409" s="138"/>
      <c r="BP409" s="138"/>
      <c r="BQ409" s="138"/>
      <c r="BR409" s="138"/>
      <c r="BS409" s="138"/>
      <c r="BT409" s="138"/>
      <c r="BU409" s="138"/>
      <c r="BV409" s="138"/>
      <c r="BW409" s="138"/>
      <c r="BX409" s="138"/>
      <c r="BY409" s="138"/>
      <c r="BZ409" s="138"/>
    </row>
    <row r="410" spans="1:78" ht="15.75" customHeight="1">
      <c r="A410" s="138"/>
      <c r="B410" s="138"/>
      <c r="C410" s="138"/>
      <c r="D410" s="138"/>
      <c r="E410" s="138"/>
      <c r="F410" s="138"/>
      <c r="G410" s="138"/>
      <c r="H410" s="138"/>
      <c r="I410" s="138"/>
      <c r="J410" s="138"/>
      <c r="K410" s="138"/>
      <c r="L410" s="138"/>
      <c r="M410" s="138"/>
      <c r="N410" s="138"/>
      <c r="O410" s="138"/>
      <c r="P410" s="138"/>
      <c r="Q410" s="138"/>
      <c r="R410" s="138"/>
      <c r="S410" s="138"/>
      <c r="T410" s="138"/>
      <c r="U410" s="138"/>
      <c r="V410" s="138"/>
      <c r="W410" s="138"/>
      <c r="X410" s="138"/>
      <c r="Y410" s="138"/>
      <c r="Z410" s="138"/>
      <c r="AA410" s="138"/>
      <c r="AB410" s="138"/>
      <c r="AC410" s="138"/>
      <c r="AD410" s="138"/>
      <c r="AE410" s="138"/>
      <c r="AF410" s="138"/>
      <c r="AG410" s="138"/>
      <c r="AH410" s="138"/>
      <c r="AI410" s="138"/>
      <c r="AJ410" s="138"/>
      <c r="AK410" s="138"/>
      <c r="AL410" s="138"/>
      <c r="AM410" s="138"/>
      <c r="AN410" s="138"/>
      <c r="AO410" s="138"/>
      <c r="AP410" s="138"/>
      <c r="AQ410" s="138"/>
      <c r="AR410" s="138"/>
      <c r="AS410" s="138"/>
      <c r="AT410" s="138"/>
      <c r="AU410" s="138"/>
      <c r="AV410" s="138"/>
      <c r="AW410" s="138"/>
      <c r="AX410" s="138"/>
      <c r="AY410" s="138"/>
      <c r="AZ410" s="138"/>
      <c r="BA410" s="138"/>
      <c r="BB410" s="138"/>
      <c r="BC410" s="138"/>
      <c r="BD410" s="138"/>
      <c r="BE410" s="138"/>
      <c r="BF410" s="138"/>
      <c r="BG410" s="138"/>
      <c r="BH410" s="138"/>
      <c r="BI410" s="138"/>
      <c r="BJ410" s="138"/>
      <c r="BK410" s="138"/>
      <c r="BL410" s="138"/>
      <c r="BM410" s="138"/>
      <c r="BN410" s="138"/>
      <c r="BO410" s="138"/>
      <c r="BP410" s="138"/>
      <c r="BQ410" s="138"/>
      <c r="BR410" s="138"/>
      <c r="BS410" s="138"/>
      <c r="BT410" s="138"/>
      <c r="BU410" s="138"/>
      <c r="BV410" s="138"/>
      <c r="BW410" s="138"/>
      <c r="BX410" s="138"/>
      <c r="BY410" s="138"/>
      <c r="BZ410" s="138"/>
    </row>
    <row r="411" spans="1:78" ht="15.75" customHeight="1">
      <c r="A411" s="138"/>
      <c r="B411" s="138"/>
      <c r="C411" s="138"/>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8"/>
      <c r="Z411" s="138"/>
      <c r="AA411" s="138"/>
      <c r="AB411" s="138"/>
      <c r="AC411" s="138"/>
      <c r="AD411" s="138"/>
      <c r="AE411" s="138"/>
      <c r="AF411" s="138"/>
      <c r="AG411" s="138"/>
      <c r="AH411" s="138"/>
      <c r="AI411" s="138"/>
      <c r="AJ411" s="138"/>
      <c r="AK411" s="138"/>
      <c r="AL411" s="138"/>
      <c r="AM411" s="138"/>
      <c r="AN411" s="138"/>
      <c r="AO411" s="138"/>
      <c r="AP411" s="138"/>
      <c r="AQ411" s="138"/>
      <c r="AR411" s="138"/>
      <c r="AS411" s="138"/>
      <c r="AT411" s="138"/>
      <c r="AU411" s="138"/>
      <c r="AV411" s="138"/>
      <c r="AW411" s="138"/>
      <c r="AX411" s="138"/>
      <c r="AY411" s="138"/>
      <c r="AZ411" s="138"/>
      <c r="BA411" s="138"/>
      <c r="BB411" s="138"/>
      <c r="BC411" s="138"/>
      <c r="BD411" s="138"/>
      <c r="BE411" s="138"/>
      <c r="BF411" s="138"/>
      <c r="BG411" s="138"/>
      <c r="BH411" s="138"/>
      <c r="BI411" s="138"/>
      <c r="BJ411" s="138"/>
      <c r="BK411" s="138"/>
      <c r="BL411" s="138"/>
      <c r="BM411" s="138"/>
      <c r="BN411" s="138"/>
      <c r="BO411" s="138"/>
      <c r="BP411" s="138"/>
      <c r="BQ411" s="138"/>
      <c r="BR411" s="138"/>
      <c r="BS411" s="138"/>
      <c r="BT411" s="138"/>
      <c r="BU411" s="138"/>
      <c r="BV411" s="138"/>
      <c r="BW411" s="138"/>
      <c r="BX411" s="138"/>
      <c r="BY411" s="138"/>
      <c r="BZ411" s="138"/>
    </row>
    <row r="412" spans="1:78" ht="15.75" customHeight="1">
      <c r="A412" s="138"/>
      <c r="B412" s="138"/>
      <c r="C412" s="138"/>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38"/>
      <c r="Z412" s="138"/>
      <c r="AA412" s="138"/>
      <c r="AB412" s="138"/>
      <c r="AC412" s="138"/>
      <c r="AD412" s="138"/>
      <c r="AE412" s="138"/>
      <c r="AF412" s="138"/>
      <c r="AG412" s="138"/>
      <c r="AH412" s="138"/>
      <c r="AI412" s="138"/>
      <c r="AJ412" s="138"/>
      <c r="AK412" s="138"/>
      <c r="AL412" s="138"/>
      <c r="AM412" s="138"/>
      <c r="AN412" s="138"/>
      <c r="AO412" s="138"/>
      <c r="AP412" s="138"/>
      <c r="AQ412" s="138"/>
      <c r="AR412" s="138"/>
      <c r="AS412" s="138"/>
      <c r="AT412" s="138"/>
      <c r="AU412" s="138"/>
      <c r="AV412" s="138"/>
      <c r="AW412" s="138"/>
      <c r="AX412" s="138"/>
      <c r="AY412" s="138"/>
      <c r="AZ412" s="138"/>
      <c r="BA412" s="138"/>
      <c r="BB412" s="138"/>
      <c r="BC412" s="138"/>
      <c r="BD412" s="138"/>
      <c r="BE412" s="138"/>
      <c r="BF412" s="138"/>
      <c r="BG412" s="138"/>
      <c r="BH412" s="138"/>
      <c r="BI412" s="138"/>
      <c r="BJ412" s="138"/>
      <c r="BK412" s="138"/>
      <c r="BL412" s="138"/>
      <c r="BM412" s="138"/>
      <c r="BN412" s="138"/>
      <c r="BO412" s="138"/>
      <c r="BP412" s="138"/>
      <c r="BQ412" s="138"/>
      <c r="BR412" s="138"/>
      <c r="BS412" s="138"/>
      <c r="BT412" s="138"/>
      <c r="BU412" s="138"/>
      <c r="BV412" s="138"/>
      <c r="BW412" s="138"/>
      <c r="BX412" s="138"/>
      <c r="BY412" s="138"/>
      <c r="BZ412" s="138"/>
    </row>
    <row r="413" spans="1:78" ht="15.75" customHeight="1">
      <c r="A413" s="138"/>
      <c r="B413" s="138"/>
      <c r="C413" s="138"/>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8"/>
      <c r="Z413" s="138"/>
      <c r="AA413" s="138"/>
      <c r="AB413" s="138"/>
      <c r="AC413" s="138"/>
      <c r="AD413" s="138"/>
      <c r="AE413" s="138"/>
      <c r="AF413" s="138"/>
      <c r="AG413" s="138"/>
      <c r="AH413" s="138"/>
      <c r="AI413" s="138"/>
      <c r="AJ413" s="138"/>
      <c r="AK413" s="138"/>
      <c r="AL413" s="138"/>
      <c r="AM413" s="138"/>
      <c r="AN413" s="138"/>
      <c r="AO413" s="138"/>
      <c r="AP413" s="138"/>
      <c r="AQ413" s="138"/>
      <c r="AR413" s="138"/>
      <c r="AS413" s="138"/>
      <c r="AT413" s="138"/>
      <c r="AU413" s="138"/>
      <c r="AV413" s="138"/>
      <c r="AW413" s="138"/>
      <c r="AX413" s="138"/>
      <c r="AY413" s="138"/>
      <c r="AZ413" s="138"/>
      <c r="BA413" s="138"/>
      <c r="BB413" s="138"/>
      <c r="BC413" s="138"/>
      <c r="BD413" s="138"/>
      <c r="BE413" s="138"/>
      <c r="BF413" s="138"/>
      <c r="BG413" s="138"/>
      <c r="BH413" s="138"/>
      <c r="BI413" s="138"/>
      <c r="BJ413" s="138"/>
      <c r="BK413" s="138"/>
      <c r="BL413" s="138"/>
      <c r="BM413" s="138"/>
      <c r="BN413" s="138"/>
      <c r="BO413" s="138"/>
      <c r="BP413" s="138"/>
      <c r="BQ413" s="138"/>
      <c r="BR413" s="138"/>
      <c r="BS413" s="138"/>
      <c r="BT413" s="138"/>
      <c r="BU413" s="138"/>
      <c r="BV413" s="138"/>
      <c r="BW413" s="138"/>
      <c r="BX413" s="138"/>
      <c r="BY413" s="138"/>
      <c r="BZ413" s="138"/>
    </row>
    <row r="414" spans="1:78" ht="15.75" customHeight="1">
      <c r="A414" s="138"/>
      <c r="B414" s="138"/>
      <c r="C414" s="138"/>
      <c r="D414" s="138"/>
      <c r="E414" s="138"/>
      <c r="F414" s="138"/>
      <c r="G414" s="138"/>
      <c r="H414" s="138"/>
      <c r="I414" s="138"/>
      <c r="J414" s="138"/>
      <c r="K414" s="138"/>
      <c r="L414" s="138"/>
      <c r="M414" s="138"/>
      <c r="N414" s="138"/>
      <c r="O414" s="138"/>
      <c r="P414" s="138"/>
      <c r="Q414" s="138"/>
      <c r="R414" s="138"/>
      <c r="S414" s="138"/>
      <c r="T414" s="138"/>
      <c r="U414" s="138"/>
      <c r="V414" s="138"/>
      <c r="W414" s="138"/>
      <c r="X414" s="138"/>
      <c r="Y414" s="138"/>
      <c r="Z414" s="138"/>
      <c r="AA414" s="138"/>
      <c r="AB414" s="138"/>
      <c r="AC414" s="138"/>
      <c r="AD414" s="138"/>
      <c r="AE414" s="138"/>
      <c r="AF414" s="138"/>
      <c r="AG414" s="138"/>
      <c r="AH414" s="138"/>
      <c r="AI414" s="138"/>
      <c r="AJ414" s="138"/>
      <c r="AK414" s="138"/>
      <c r="AL414" s="138"/>
      <c r="AM414" s="138"/>
      <c r="AN414" s="138"/>
      <c r="AO414" s="138"/>
      <c r="AP414" s="138"/>
      <c r="AQ414" s="138"/>
      <c r="AR414" s="138"/>
      <c r="AS414" s="138"/>
      <c r="AT414" s="138"/>
      <c r="AU414" s="138"/>
      <c r="AV414" s="138"/>
      <c r="AW414" s="138"/>
      <c r="AX414" s="138"/>
      <c r="AY414" s="138"/>
      <c r="AZ414" s="138"/>
      <c r="BA414" s="138"/>
      <c r="BB414" s="138"/>
      <c r="BC414" s="138"/>
      <c r="BD414" s="138"/>
      <c r="BE414" s="138"/>
      <c r="BF414" s="138"/>
      <c r="BG414" s="138"/>
      <c r="BH414" s="138"/>
      <c r="BI414" s="138"/>
      <c r="BJ414" s="138"/>
      <c r="BK414" s="138"/>
      <c r="BL414" s="138"/>
      <c r="BM414" s="138"/>
      <c r="BN414" s="138"/>
      <c r="BO414" s="138"/>
      <c r="BP414" s="138"/>
      <c r="BQ414" s="138"/>
      <c r="BR414" s="138"/>
      <c r="BS414" s="138"/>
      <c r="BT414" s="138"/>
      <c r="BU414" s="138"/>
      <c r="BV414" s="138"/>
      <c r="BW414" s="138"/>
      <c r="BX414" s="138"/>
      <c r="BY414" s="138"/>
      <c r="BZ414" s="138"/>
    </row>
    <row r="415" spans="1:78" ht="15.75" customHeight="1">
      <c r="A415" s="138"/>
      <c r="B415" s="138"/>
      <c r="C415" s="138"/>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38"/>
      <c r="Z415" s="138"/>
      <c r="AA415" s="138"/>
      <c r="AB415" s="138"/>
      <c r="AC415" s="138"/>
      <c r="AD415" s="138"/>
      <c r="AE415" s="138"/>
      <c r="AF415" s="138"/>
      <c r="AG415" s="138"/>
      <c r="AH415" s="138"/>
      <c r="AI415" s="138"/>
      <c r="AJ415" s="138"/>
      <c r="AK415" s="138"/>
      <c r="AL415" s="138"/>
      <c r="AM415" s="138"/>
      <c r="AN415" s="138"/>
      <c r="AO415" s="138"/>
      <c r="AP415" s="138"/>
      <c r="AQ415" s="138"/>
      <c r="AR415" s="138"/>
      <c r="AS415" s="138"/>
      <c r="AT415" s="138"/>
      <c r="AU415" s="138"/>
      <c r="AV415" s="138"/>
      <c r="AW415" s="138"/>
      <c r="AX415" s="138"/>
      <c r="AY415" s="138"/>
      <c r="AZ415" s="138"/>
      <c r="BA415" s="138"/>
      <c r="BB415" s="138"/>
      <c r="BC415" s="138"/>
      <c r="BD415" s="138"/>
      <c r="BE415" s="138"/>
      <c r="BF415" s="138"/>
      <c r="BG415" s="138"/>
      <c r="BH415" s="138"/>
      <c r="BI415" s="138"/>
      <c r="BJ415" s="138"/>
      <c r="BK415" s="138"/>
      <c r="BL415" s="138"/>
      <c r="BM415" s="138"/>
      <c r="BN415" s="138"/>
      <c r="BO415" s="138"/>
      <c r="BP415" s="138"/>
      <c r="BQ415" s="138"/>
      <c r="BR415" s="138"/>
      <c r="BS415" s="138"/>
      <c r="BT415" s="138"/>
      <c r="BU415" s="138"/>
      <c r="BV415" s="138"/>
      <c r="BW415" s="138"/>
      <c r="BX415" s="138"/>
      <c r="BY415" s="138"/>
      <c r="BZ415" s="138"/>
    </row>
    <row r="416" spans="1:78" ht="15.75" customHeight="1">
      <c r="A416" s="138"/>
      <c r="B416" s="138"/>
      <c r="C416" s="138"/>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c r="Z416" s="138"/>
      <c r="AA416" s="138"/>
      <c r="AB416" s="138"/>
      <c r="AC416" s="138"/>
      <c r="AD416" s="138"/>
      <c r="AE416" s="138"/>
      <c r="AF416" s="138"/>
      <c r="AG416" s="138"/>
      <c r="AH416" s="138"/>
      <c r="AI416" s="138"/>
      <c r="AJ416" s="138"/>
      <c r="AK416" s="138"/>
      <c r="AL416" s="138"/>
      <c r="AM416" s="138"/>
      <c r="AN416" s="138"/>
      <c r="AO416" s="138"/>
      <c r="AP416" s="138"/>
      <c r="AQ416" s="138"/>
      <c r="AR416" s="138"/>
      <c r="AS416" s="138"/>
      <c r="AT416" s="138"/>
      <c r="AU416" s="138"/>
      <c r="AV416" s="138"/>
      <c r="AW416" s="138"/>
      <c r="AX416" s="138"/>
      <c r="AY416" s="138"/>
      <c r="AZ416" s="138"/>
      <c r="BA416" s="138"/>
      <c r="BB416" s="138"/>
      <c r="BC416" s="138"/>
      <c r="BD416" s="138"/>
      <c r="BE416" s="138"/>
      <c r="BF416" s="138"/>
      <c r="BG416" s="138"/>
      <c r="BH416" s="138"/>
      <c r="BI416" s="138"/>
      <c r="BJ416" s="138"/>
      <c r="BK416" s="138"/>
      <c r="BL416" s="138"/>
      <c r="BM416" s="138"/>
      <c r="BN416" s="138"/>
      <c r="BO416" s="138"/>
      <c r="BP416" s="138"/>
      <c r="BQ416" s="138"/>
      <c r="BR416" s="138"/>
      <c r="BS416" s="138"/>
      <c r="BT416" s="138"/>
      <c r="BU416" s="138"/>
      <c r="BV416" s="138"/>
      <c r="BW416" s="138"/>
      <c r="BX416" s="138"/>
      <c r="BY416" s="138"/>
      <c r="BZ416" s="138"/>
    </row>
    <row r="417" spans="1:78" ht="15.75" customHeight="1">
      <c r="A417" s="138"/>
      <c r="B417" s="138"/>
      <c r="C417" s="138"/>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8"/>
      <c r="Z417" s="138"/>
      <c r="AA417" s="138"/>
      <c r="AB417" s="138"/>
      <c r="AC417" s="138"/>
      <c r="AD417" s="138"/>
      <c r="AE417" s="138"/>
      <c r="AF417" s="138"/>
      <c r="AG417" s="138"/>
      <c r="AH417" s="138"/>
      <c r="AI417" s="138"/>
      <c r="AJ417" s="138"/>
      <c r="AK417" s="138"/>
      <c r="AL417" s="138"/>
      <c r="AM417" s="138"/>
      <c r="AN417" s="138"/>
      <c r="AO417" s="138"/>
      <c r="AP417" s="138"/>
      <c r="AQ417" s="138"/>
      <c r="AR417" s="138"/>
      <c r="AS417" s="138"/>
      <c r="AT417" s="138"/>
      <c r="AU417" s="138"/>
      <c r="AV417" s="138"/>
      <c r="AW417" s="138"/>
      <c r="AX417" s="138"/>
      <c r="AY417" s="138"/>
      <c r="AZ417" s="138"/>
      <c r="BA417" s="138"/>
      <c r="BB417" s="138"/>
      <c r="BC417" s="138"/>
      <c r="BD417" s="138"/>
      <c r="BE417" s="138"/>
      <c r="BF417" s="138"/>
      <c r="BG417" s="138"/>
      <c r="BH417" s="138"/>
      <c r="BI417" s="138"/>
      <c r="BJ417" s="138"/>
      <c r="BK417" s="138"/>
      <c r="BL417" s="138"/>
      <c r="BM417" s="138"/>
      <c r="BN417" s="138"/>
      <c r="BO417" s="138"/>
      <c r="BP417" s="138"/>
      <c r="BQ417" s="138"/>
      <c r="BR417" s="138"/>
      <c r="BS417" s="138"/>
      <c r="BT417" s="138"/>
      <c r="BU417" s="138"/>
      <c r="BV417" s="138"/>
      <c r="BW417" s="138"/>
      <c r="BX417" s="138"/>
      <c r="BY417" s="138"/>
      <c r="BZ417" s="138"/>
    </row>
    <row r="418" spans="1:78" ht="15.75" customHeight="1">
      <c r="A418" s="138"/>
      <c r="B418" s="138"/>
      <c r="C418" s="138"/>
      <c r="D418" s="138"/>
      <c r="E418" s="138"/>
      <c r="F418" s="138"/>
      <c r="G418" s="138"/>
      <c r="H418" s="138"/>
      <c r="I418" s="138"/>
      <c r="J418" s="138"/>
      <c r="K418" s="138"/>
      <c r="L418" s="138"/>
      <c r="M418" s="138"/>
      <c r="N418" s="138"/>
      <c r="O418" s="138"/>
      <c r="P418" s="138"/>
      <c r="Q418" s="138"/>
      <c r="R418" s="138"/>
      <c r="S418" s="138"/>
      <c r="T418" s="138"/>
      <c r="U418" s="138"/>
      <c r="V418" s="138"/>
      <c r="W418" s="138"/>
      <c r="X418" s="138"/>
      <c r="Y418" s="138"/>
      <c r="Z418" s="138"/>
      <c r="AA418" s="138"/>
      <c r="AB418" s="138"/>
      <c r="AC418" s="138"/>
      <c r="AD418" s="138"/>
      <c r="AE418" s="138"/>
      <c r="AF418" s="138"/>
      <c r="AG418" s="138"/>
      <c r="AH418" s="138"/>
      <c r="AI418" s="138"/>
      <c r="AJ418" s="138"/>
      <c r="AK418" s="138"/>
      <c r="AL418" s="138"/>
      <c r="AM418" s="138"/>
      <c r="AN418" s="138"/>
      <c r="AO418" s="138"/>
      <c r="AP418" s="138"/>
      <c r="AQ418" s="138"/>
      <c r="AR418" s="138"/>
      <c r="AS418" s="138"/>
      <c r="AT418" s="138"/>
      <c r="AU418" s="138"/>
      <c r="AV418" s="138"/>
      <c r="AW418" s="138"/>
      <c r="AX418" s="138"/>
      <c r="AY418" s="138"/>
      <c r="AZ418" s="138"/>
      <c r="BA418" s="138"/>
      <c r="BB418" s="138"/>
      <c r="BC418" s="138"/>
      <c r="BD418" s="138"/>
      <c r="BE418" s="138"/>
      <c r="BF418" s="138"/>
      <c r="BG418" s="138"/>
      <c r="BH418" s="138"/>
      <c r="BI418" s="138"/>
      <c r="BJ418" s="138"/>
      <c r="BK418" s="138"/>
      <c r="BL418" s="138"/>
      <c r="BM418" s="138"/>
      <c r="BN418" s="138"/>
      <c r="BO418" s="138"/>
      <c r="BP418" s="138"/>
      <c r="BQ418" s="138"/>
      <c r="BR418" s="138"/>
      <c r="BS418" s="138"/>
      <c r="BT418" s="138"/>
      <c r="BU418" s="138"/>
      <c r="BV418" s="138"/>
      <c r="BW418" s="138"/>
      <c r="BX418" s="138"/>
      <c r="BY418" s="138"/>
      <c r="BZ418" s="138"/>
    </row>
    <row r="419" spans="1:78" ht="15.75" customHeight="1">
      <c r="A419" s="138"/>
      <c r="B419" s="138"/>
      <c r="C419" s="138"/>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8"/>
      <c r="Z419" s="138"/>
      <c r="AA419" s="138"/>
      <c r="AB419" s="138"/>
      <c r="AC419" s="138"/>
      <c r="AD419" s="138"/>
      <c r="AE419" s="138"/>
      <c r="AF419" s="138"/>
      <c r="AG419" s="138"/>
      <c r="AH419" s="138"/>
      <c r="AI419" s="138"/>
      <c r="AJ419" s="138"/>
      <c r="AK419" s="138"/>
      <c r="AL419" s="138"/>
      <c r="AM419" s="138"/>
      <c r="AN419" s="138"/>
      <c r="AO419" s="138"/>
      <c r="AP419" s="138"/>
      <c r="AQ419" s="138"/>
      <c r="AR419" s="138"/>
      <c r="AS419" s="138"/>
      <c r="AT419" s="138"/>
      <c r="AU419" s="138"/>
      <c r="AV419" s="138"/>
      <c r="AW419" s="138"/>
      <c r="AX419" s="138"/>
      <c r="AY419" s="138"/>
      <c r="AZ419" s="138"/>
      <c r="BA419" s="138"/>
      <c r="BB419" s="138"/>
      <c r="BC419" s="138"/>
      <c r="BD419" s="138"/>
      <c r="BE419" s="138"/>
      <c r="BF419" s="138"/>
      <c r="BG419" s="138"/>
      <c r="BH419" s="138"/>
      <c r="BI419" s="138"/>
      <c r="BJ419" s="138"/>
      <c r="BK419" s="138"/>
      <c r="BL419" s="138"/>
      <c r="BM419" s="138"/>
      <c r="BN419" s="138"/>
      <c r="BO419" s="138"/>
      <c r="BP419" s="138"/>
      <c r="BQ419" s="138"/>
      <c r="BR419" s="138"/>
      <c r="BS419" s="138"/>
      <c r="BT419" s="138"/>
      <c r="BU419" s="138"/>
      <c r="BV419" s="138"/>
      <c r="BW419" s="138"/>
      <c r="BX419" s="138"/>
      <c r="BY419" s="138"/>
      <c r="BZ419" s="138"/>
    </row>
    <row r="420" spans="1:78" ht="15.75" customHeight="1">
      <c r="A420" s="138"/>
      <c r="B420" s="138"/>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c r="Z420" s="138"/>
      <c r="AA420" s="138"/>
      <c r="AB420" s="138"/>
      <c r="AC420" s="138"/>
      <c r="AD420" s="138"/>
      <c r="AE420" s="138"/>
      <c r="AF420" s="138"/>
      <c r="AG420" s="138"/>
      <c r="AH420" s="138"/>
      <c r="AI420" s="138"/>
      <c r="AJ420" s="138"/>
      <c r="AK420" s="138"/>
      <c r="AL420" s="138"/>
      <c r="AM420" s="138"/>
      <c r="AN420" s="138"/>
      <c r="AO420" s="138"/>
      <c r="AP420" s="138"/>
      <c r="AQ420" s="138"/>
      <c r="AR420" s="138"/>
      <c r="AS420" s="138"/>
      <c r="AT420" s="138"/>
      <c r="AU420" s="138"/>
      <c r="AV420" s="138"/>
      <c r="AW420" s="138"/>
      <c r="AX420" s="138"/>
      <c r="AY420" s="138"/>
      <c r="AZ420" s="138"/>
      <c r="BA420" s="138"/>
      <c r="BB420" s="138"/>
      <c r="BC420" s="138"/>
      <c r="BD420" s="138"/>
      <c r="BE420" s="138"/>
      <c r="BF420" s="138"/>
      <c r="BG420" s="138"/>
      <c r="BH420" s="138"/>
      <c r="BI420" s="138"/>
      <c r="BJ420" s="138"/>
      <c r="BK420" s="138"/>
      <c r="BL420" s="138"/>
      <c r="BM420" s="138"/>
      <c r="BN420" s="138"/>
      <c r="BO420" s="138"/>
      <c r="BP420" s="138"/>
      <c r="BQ420" s="138"/>
      <c r="BR420" s="138"/>
      <c r="BS420" s="138"/>
      <c r="BT420" s="138"/>
      <c r="BU420" s="138"/>
      <c r="BV420" s="138"/>
      <c r="BW420" s="138"/>
      <c r="BX420" s="138"/>
      <c r="BY420" s="138"/>
      <c r="BZ420" s="138"/>
    </row>
    <row r="421" spans="1:78" ht="15.75" customHeight="1">
      <c r="A421" s="138"/>
      <c r="B421" s="138"/>
      <c r="C421" s="138"/>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8"/>
      <c r="Z421" s="138"/>
      <c r="AA421" s="138"/>
      <c r="AB421" s="138"/>
      <c r="AC421" s="138"/>
      <c r="AD421" s="138"/>
      <c r="AE421" s="138"/>
      <c r="AF421" s="138"/>
      <c r="AG421" s="138"/>
      <c r="AH421" s="138"/>
      <c r="AI421" s="138"/>
      <c r="AJ421" s="138"/>
      <c r="AK421" s="138"/>
      <c r="AL421" s="138"/>
      <c r="AM421" s="138"/>
      <c r="AN421" s="138"/>
      <c r="AO421" s="138"/>
      <c r="AP421" s="138"/>
      <c r="AQ421" s="138"/>
      <c r="AR421" s="138"/>
      <c r="AS421" s="138"/>
      <c r="AT421" s="138"/>
      <c r="AU421" s="138"/>
      <c r="AV421" s="138"/>
      <c r="AW421" s="138"/>
      <c r="AX421" s="138"/>
      <c r="AY421" s="138"/>
      <c r="AZ421" s="138"/>
      <c r="BA421" s="138"/>
      <c r="BB421" s="138"/>
      <c r="BC421" s="138"/>
      <c r="BD421" s="138"/>
      <c r="BE421" s="138"/>
      <c r="BF421" s="138"/>
      <c r="BG421" s="138"/>
      <c r="BH421" s="138"/>
      <c r="BI421" s="138"/>
      <c r="BJ421" s="138"/>
      <c r="BK421" s="138"/>
      <c r="BL421" s="138"/>
      <c r="BM421" s="138"/>
      <c r="BN421" s="138"/>
      <c r="BO421" s="138"/>
      <c r="BP421" s="138"/>
      <c r="BQ421" s="138"/>
      <c r="BR421" s="138"/>
      <c r="BS421" s="138"/>
      <c r="BT421" s="138"/>
      <c r="BU421" s="138"/>
      <c r="BV421" s="138"/>
      <c r="BW421" s="138"/>
      <c r="BX421" s="138"/>
      <c r="BY421" s="138"/>
      <c r="BZ421" s="138"/>
    </row>
    <row r="422" spans="1:78" ht="15.75" customHeight="1">
      <c r="A422" s="138"/>
      <c r="B422" s="138"/>
      <c r="C422" s="138"/>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8"/>
      <c r="Z422" s="138"/>
      <c r="AA422" s="138"/>
      <c r="AB422" s="138"/>
      <c r="AC422" s="138"/>
      <c r="AD422" s="138"/>
      <c r="AE422" s="138"/>
      <c r="AF422" s="138"/>
      <c r="AG422" s="138"/>
      <c r="AH422" s="138"/>
      <c r="AI422" s="138"/>
      <c r="AJ422" s="138"/>
      <c r="AK422" s="138"/>
      <c r="AL422" s="138"/>
      <c r="AM422" s="138"/>
      <c r="AN422" s="138"/>
      <c r="AO422" s="138"/>
      <c r="AP422" s="138"/>
      <c r="AQ422" s="138"/>
      <c r="AR422" s="138"/>
      <c r="AS422" s="138"/>
      <c r="AT422" s="138"/>
      <c r="AU422" s="138"/>
      <c r="AV422" s="138"/>
      <c r="AW422" s="138"/>
      <c r="AX422" s="138"/>
      <c r="AY422" s="138"/>
      <c r="AZ422" s="138"/>
      <c r="BA422" s="138"/>
      <c r="BB422" s="138"/>
      <c r="BC422" s="138"/>
      <c r="BD422" s="138"/>
      <c r="BE422" s="138"/>
      <c r="BF422" s="138"/>
      <c r="BG422" s="138"/>
      <c r="BH422" s="138"/>
      <c r="BI422" s="138"/>
      <c r="BJ422" s="138"/>
      <c r="BK422" s="138"/>
      <c r="BL422" s="138"/>
      <c r="BM422" s="138"/>
      <c r="BN422" s="138"/>
      <c r="BO422" s="138"/>
      <c r="BP422" s="138"/>
      <c r="BQ422" s="138"/>
      <c r="BR422" s="138"/>
      <c r="BS422" s="138"/>
      <c r="BT422" s="138"/>
      <c r="BU422" s="138"/>
      <c r="BV422" s="138"/>
      <c r="BW422" s="138"/>
      <c r="BX422" s="138"/>
      <c r="BY422" s="138"/>
      <c r="BZ422" s="138"/>
    </row>
    <row r="423" spans="1:78" ht="15.75" customHeight="1">
      <c r="A423" s="138"/>
      <c r="B423" s="138"/>
      <c r="C423" s="138"/>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8"/>
      <c r="Z423" s="138"/>
      <c r="AA423" s="138"/>
      <c r="AB423" s="138"/>
      <c r="AC423" s="138"/>
      <c r="AD423" s="138"/>
      <c r="AE423" s="138"/>
      <c r="AF423" s="138"/>
      <c r="AG423" s="138"/>
      <c r="AH423" s="138"/>
      <c r="AI423" s="138"/>
      <c r="AJ423" s="138"/>
      <c r="AK423" s="138"/>
      <c r="AL423" s="138"/>
      <c r="AM423" s="138"/>
      <c r="AN423" s="138"/>
      <c r="AO423" s="138"/>
      <c r="AP423" s="138"/>
      <c r="AQ423" s="138"/>
      <c r="AR423" s="138"/>
      <c r="AS423" s="138"/>
      <c r="AT423" s="138"/>
      <c r="AU423" s="138"/>
      <c r="AV423" s="138"/>
      <c r="AW423" s="138"/>
      <c r="AX423" s="138"/>
      <c r="AY423" s="138"/>
      <c r="AZ423" s="138"/>
      <c r="BA423" s="138"/>
      <c r="BB423" s="138"/>
      <c r="BC423" s="138"/>
      <c r="BD423" s="138"/>
      <c r="BE423" s="138"/>
      <c r="BF423" s="138"/>
      <c r="BG423" s="138"/>
      <c r="BH423" s="138"/>
      <c r="BI423" s="138"/>
      <c r="BJ423" s="138"/>
      <c r="BK423" s="138"/>
      <c r="BL423" s="138"/>
      <c r="BM423" s="138"/>
      <c r="BN423" s="138"/>
      <c r="BO423" s="138"/>
      <c r="BP423" s="138"/>
      <c r="BQ423" s="138"/>
      <c r="BR423" s="138"/>
      <c r="BS423" s="138"/>
      <c r="BT423" s="138"/>
      <c r="BU423" s="138"/>
      <c r="BV423" s="138"/>
      <c r="BW423" s="138"/>
      <c r="BX423" s="138"/>
      <c r="BY423" s="138"/>
      <c r="BZ423" s="138"/>
    </row>
    <row r="424" spans="1:78" ht="15.75" customHeight="1">
      <c r="A424" s="138"/>
      <c r="B424" s="138"/>
      <c r="C424" s="138"/>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8"/>
      <c r="Z424" s="138"/>
      <c r="AA424" s="138"/>
      <c r="AB424" s="138"/>
      <c r="AC424" s="138"/>
      <c r="AD424" s="138"/>
      <c r="AE424" s="138"/>
      <c r="AF424" s="138"/>
      <c r="AG424" s="138"/>
      <c r="AH424" s="138"/>
      <c r="AI424" s="138"/>
      <c r="AJ424" s="138"/>
      <c r="AK424" s="138"/>
      <c r="AL424" s="138"/>
      <c r="AM424" s="138"/>
      <c r="AN424" s="138"/>
      <c r="AO424" s="138"/>
      <c r="AP424" s="138"/>
      <c r="AQ424" s="138"/>
      <c r="AR424" s="138"/>
      <c r="AS424" s="138"/>
      <c r="AT424" s="138"/>
      <c r="AU424" s="138"/>
      <c r="AV424" s="138"/>
      <c r="AW424" s="138"/>
      <c r="AX424" s="138"/>
      <c r="AY424" s="138"/>
      <c r="AZ424" s="138"/>
      <c r="BA424" s="138"/>
      <c r="BB424" s="138"/>
      <c r="BC424" s="138"/>
      <c r="BD424" s="138"/>
      <c r="BE424" s="138"/>
      <c r="BF424" s="138"/>
      <c r="BG424" s="138"/>
      <c r="BH424" s="138"/>
      <c r="BI424" s="138"/>
      <c r="BJ424" s="138"/>
      <c r="BK424" s="138"/>
      <c r="BL424" s="138"/>
      <c r="BM424" s="138"/>
      <c r="BN424" s="138"/>
      <c r="BO424" s="138"/>
      <c r="BP424" s="138"/>
      <c r="BQ424" s="138"/>
      <c r="BR424" s="138"/>
      <c r="BS424" s="138"/>
      <c r="BT424" s="138"/>
      <c r="BU424" s="138"/>
      <c r="BV424" s="138"/>
      <c r="BW424" s="138"/>
      <c r="BX424" s="138"/>
      <c r="BY424" s="138"/>
      <c r="BZ424" s="138"/>
    </row>
    <row r="425" spans="1:78" ht="15.75" customHeight="1">
      <c r="A425" s="138"/>
      <c r="B425" s="138"/>
      <c r="C425" s="138"/>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8"/>
      <c r="Z425" s="138"/>
      <c r="AA425" s="138"/>
      <c r="AB425" s="138"/>
      <c r="AC425" s="138"/>
      <c r="AD425" s="138"/>
      <c r="AE425" s="138"/>
      <c r="AF425" s="138"/>
      <c r="AG425" s="138"/>
      <c r="AH425" s="138"/>
      <c r="AI425" s="138"/>
      <c r="AJ425" s="138"/>
      <c r="AK425" s="138"/>
      <c r="AL425" s="138"/>
      <c r="AM425" s="138"/>
      <c r="AN425" s="138"/>
      <c r="AO425" s="138"/>
      <c r="AP425" s="138"/>
      <c r="AQ425" s="138"/>
      <c r="AR425" s="138"/>
      <c r="AS425" s="138"/>
      <c r="AT425" s="138"/>
      <c r="AU425" s="138"/>
      <c r="AV425" s="138"/>
      <c r="AW425" s="138"/>
      <c r="AX425" s="138"/>
      <c r="AY425" s="138"/>
      <c r="AZ425" s="138"/>
      <c r="BA425" s="138"/>
      <c r="BB425" s="138"/>
      <c r="BC425" s="138"/>
      <c r="BD425" s="138"/>
      <c r="BE425" s="138"/>
      <c r="BF425" s="138"/>
      <c r="BG425" s="138"/>
      <c r="BH425" s="138"/>
      <c r="BI425" s="138"/>
      <c r="BJ425" s="138"/>
      <c r="BK425" s="138"/>
      <c r="BL425" s="138"/>
      <c r="BM425" s="138"/>
      <c r="BN425" s="138"/>
      <c r="BO425" s="138"/>
      <c r="BP425" s="138"/>
      <c r="BQ425" s="138"/>
      <c r="BR425" s="138"/>
      <c r="BS425" s="138"/>
      <c r="BT425" s="138"/>
      <c r="BU425" s="138"/>
      <c r="BV425" s="138"/>
      <c r="BW425" s="138"/>
      <c r="BX425" s="138"/>
      <c r="BY425" s="138"/>
      <c r="BZ425" s="138"/>
    </row>
    <row r="426" spans="1:78" ht="15.75" customHeight="1">
      <c r="A426" s="138"/>
      <c r="B426" s="138"/>
      <c r="C426" s="138"/>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c r="Z426" s="138"/>
      <c r="AA426" s="138"/>
      <c r="AB426" s="138"/>
      <c r="AC426" s="138"/>
      <c r="AD426" s="138"/>
      <c r="AE426" s="138"/>
      <c r="AF426" s="138"/>
      <c r="AG426" s="138"/>
      <c r="AH426" s="138"/>
      <c r="AI426" s="138"/>
      <c r="AJ426" s="138"/>
      <c r="AK426" s="138"/>
      <c r="AL426" s="138"/>
      <c r="AM426" s="138"/>
      <c r="AN426" s="138"/>
      <c r="AO426" s="138"/>
      <c r="AP426" s="138"/>
      <c r="AQ426" s="138"/>
      <c r="AR426" s="138"/>
      <c r="AS426" s="138"/>
      <c r="AT426" s="138"/>
      <c r="AU426" s="138"/>
      <c r="AV426" s="138"/>
      <c r="AW426" s="138"/>
      <c r="AX426" s="138"/>
      <c r="AY426" s="138"/>
      <c r="AZ426" s="138"/>
      <c r="BA426" s="138"/>
      <c r="BB426" s="138"/>
      <c r="BC426" s="138"/>
      <c r="BD426" s="138"/>
      <c r="BE426" s="138"/>
      <c r="BF426" s="138"/>
      <c r="BG426" s="138"/>
      <c r="BH426" s="138"/>
      <c r="BI426" s="138"/>
      <c r="BJ426" s="138"/>
      <c r="BK426" s="138"/>
      <c r="BL426" s="138"/>
      <c r="BM426" s="138"/>
      <c r="BN426" s="138"/>
      <c r="BO426" s="138"/>
      <c r="BP426" s="138"/>
      <c r="BQ426" s="138"/>
      <c r="BR426" s="138"/>
      <c r="BS426" s="138"/>
      <c r="BT426" s="138"/>
      <c r="BU426" s="138"/>
      <c r="BV426" s="138"/>
      <c r="BW426" s="138"/>
      <c r="BX426" s="138"/>
      <c r="BY426" s="138"/>
      <c r="BZ426" s="138"/>
    </row>
    <row r="427" spans="1:78" ht="15.75" customHeight="1">
      <c r="A427" s="138"/>
      <c r="B427" s="138"/>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c r="Z427" s="138"/>
      <c r="AA427" s="138"/>
      <c r="AB427" s="138"/>
      <c r="AC427" s="138"/>
      <c r="AD427" s="138"/>
      <c r="AE427" s="138"/>
      <c r="AF427" s="138"/>
      <c r="AG427" s="138"/>
      <c r="AH427" s="138"/>
      <c r="AI427" s="138"/>
      <c r="AJ427" s="138"/>
      <c r="AK427" s="138"/>
      <c r="AL427" s="138"/>
      <c r="AM427" s="138"/>
      <c r="AN427" s="138"/>
      <c r="AO427" s="138"/>
      <c r="AP427" s="138"/>
      <c r="AQ427" s="138"/>
      <c r="AR427" s="138"/>
      <c r="AS427" s="138"/>
      <c r="AT427" s="138"/>
      <c r="AU427" s="138"/>
      <c r="AV427" s="138"/>
      <c r="AW427" s="138"/>
      <c r="AX427" s="138"/>
      <c r="AY427" s="138"/>
      <c r="AZ427" s="138"/>
      <c r="BA427" s="138"/>
      <c r="BB427" s="138"/>
      <c r="BC427" s="138"/>
      <c r="BD427" s="138"/>
      <c r="BE427" s="138"/>
      <c r="BF427" s="138"/>
      <c r="BG427" s="138"/>
      <c r="BH427" s="138"/>
      <c r="BI427" s="138"/>
      <c r="BJ427" s="138"/>
      <c r="BK427" s="138"/>
      <c r="BL427" s="138"/>
      <c r="BM427" s="138"/>
      <c r="BN427" s="138"/>
      <c r="BO427" s="138"/>
      <c r="BP427" s="138"/>
      <c r="BQ427" s="138"/>
      <c r="BR427" s="138"/>
      <c r="BS427" s="138"/>
      <c r="BT427" s="138"/>
      <c r="BU427" s="138"/>
      <c r="BV427" s="138"/>
      <c r="BW427" s="138"/>
      <c r="BX427" s="138"/>
      <c r="BY427" s="138"/>
      <c r="BZ427" s="138"/>
    </row>
    <row r="428" spans="1:78" ht="15.75" customHeight="1">
      <c r="A428" s="138"/>
      <c r="B428" s="138"/>
      <c r="C428" s="138"/>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8"/>
      <c r="Z428" s="138"/>
      <c r="AA428" s="138"/>
      <c r="AB428" s="138"/>
      <c r="AC428" s="138"/>
      <c r="AD428" s="138"/>
      <c r="AE428" s="138"/>
      <c r="AF428" s="138"/>
      <c r="AG428" s="138"/>
      <c r="AH428" s="138"/>
      <c r="AI428" s="138"/>
      <c r="AJ428" s="138"/>
      <c r="AK428" s="138"/>
      <c r="AL428" s="138"/>
      <c r="AM428" s="138"/>
      <c r="AN428" s="138"/>
      <c r="AO428" s="138"/>
      <c r="AP428" s="138"/>
      <c r="AQ428" s="138"/>
      <c r="AR428" s="138"/>
      <c r="AS428" s="138"/>
      <c r="AT428" s="138"/>
      <c r="AU428" s="138"/>
      <c r="AV428" s="138"/>
      <c r="AW428" s="138"/>
      <c r="AX428" s="138"/>
      <c r="AY428" s="138"/>
      <c r="AZ428" s="138"/>
      <c r="BA428" s="138"/>
      <c r="BB428" s="138"/>
      <c r="BC428" s="138"/>
      <c r="BD428" s="138"/>
      <c r="BE428" s="138"/>
      <c r="BF428" s="138"/>
      <c r="BG428" s="138"/>
      <c r="BH428" s="138"/>
      <c r="BI428" s="138"/>
      <c r="BJ428" s="138"/>
      <c r="BK428" s="138"/>
      <c r="BL428" s="138"/>
      <c r="BM428" s="138"/>
      <c r="BN428" s="138"/>
      <c r="BO428" s="138"/>
      <c r="BP428" s="138"/>
      <c r="BQ428" s="138"/>
      <c r="BR428" s="138"/>
      <c r="BS428" s="138"/>
      <c r="BT428" s="138"/>
      <c r="BU428" s="138"/>
      <c r="BV428" s="138"/>
      <c r="BW428" s="138"/>
      <c r="BX428" s="138"/>
      <c r="BY428" s="138"/>
      <c r="BZ428" s="138"/>
    </row>
    <row r="429" spans="1:78" ht="15.75" customHeight="1">
      <c r="A429" s="138"/>
      <c r="B429" s="138"/>
      <c r="C429" s="138"/>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c r="Z429" s="138"/>
      <c r="AA429" s="138"/>
      <c r="AB429" s="138"/>
      <c r="AC429" s="138"/>
      <c r="AD429" s="138"/>
      <c r="AE429" s="138"/>
      <c r="AF429" s="138"/>
      <c r="AG429" s="138"/>
      <c r="AH429" s="138"/>
      <c r="AI429" s="138"/>
      <c r="AJ429" s="138"/>
      <c r="AK429" s="138"/>
      <c r="AL429" s="138"/>
      <c r="AM429" s="138"/>
      <c r="AN429" s="138"/>
      <c r="AO429" s="138"/>
      <c r="AP429" s="138"/>
      <c r="AQ429" s="138"/>
      <c r="AR429" s="138"/>
      <c r="AS429" s="138"/>
      <c r="AT429" s="138"/>
      <c r="AU429" s="138"/>
      <c r="AV429" s="138"/>
      <c r="AW429" s="138"/>
      <c r="AX429" s="138"/>
      <c r="AY429" s="138"/>
      <c r="AZ429" s="138"/>
      <c r="BA429" s="138"/>
      <c r="BB429" s="138"/>
      <c r="BC429" s="138"/>
      <c r="BD429" s="138"/>
      <c r="BE429" s="138"/>
      <c r="BF429" s="138"/>
      <c r="BG429" s="138"/>
      <c r="BH429" s="138"/>
      <c r="BI429" s="138"/>
      <c r="BJ429" s="138"/>
      <c r="BK429" s="138"/>
      <c r="BL429" s="138"/>
      <c r="BM429" s="138"/>
      <c r="BN429" s="138"/>
      <c r="BO429" s="138"/>
      <c r="BP429" s="138"/>
      <c r="BQ429" s="138"/>
      <c r="BR429" s="138"/>
      <c r="BS429" s="138"/>
      <c r="BT429" s="138"/>
      <c r="BU429" s="138"/>
      <c r="BV429" s="138"/>
      <c r="BW429" s="138"/>
      <c r="BX429" s="138"/>
      <c r="BY429" s="138"/>
      <c r="BZ429" s="138"/>
    </row>
    <row r="430" spans="1:78" ht="15.75" customHeight="1">
      <c r="A430" s="138"/>
      <c r="B430" s="138"/>
      <c r="C430" s="138"/>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8"/>
      <c r="Z430" s="138"/>
      <c r="AA430" s="138"/>
      <c r="AB430" s="138"/>
      <c r="AC430" s="138"/>
      <c r="AD430" s="138"/>
      <c r="AE430" s="138"/>
      <c r="AF430" s="138"/>
      <c r="AG430" s="138"/>
      <c r="AH430" s="138"/>
      <c r="AI430" s="138"/>
      <c r="AJ430" s="138"/>
      <c r="AK430" s="138"/>
      <c r="AL430" s="138"/>
      <c r="AM430" s="138"/>
      <c r="AN430" s="138"/>
      <c r="AO430" s="138"/>
      <c r="AP430" s="138"/>
      <c r="AQ430" s="138"/>
      <c r="AR430" s="138"/>
      <c r="AS430" s="138"/>
      <c r="AT430" s="138"/>
      <c r="AU430" s="138"/>
      <c r="AV430" s="138"/>
      <c r="AW430" s="138"/>
      <c r="AX430" s="138"/>
      <c r="AY430" s="138"/>
      <c r="AZ430" s="138"/>
      <c r="BA430" s="138"/>
      <c r="BB430" s="138"/>
      <c r="BC430" s="138"/>
      <c r="BD430" s="138"/>
      <c r="BE430" s="138"/>
      <c r="BF430" s="138"/>
      <c r="BG430" s="138"/>
      <c r="BH430" s="138"/>
      <c r="BI430" s="138"/>
      <c r="BJ430" s="138"/>
      <c r="BK430" s="138"/>
      <c r="BL430" s="138"/>
      <c r="BM430" s="138"/>
      <c r="BN430" s="138"/>
      <c r="BO430" s="138"/>
      <c r="BP430" s="138"/>
      <c r="BQ430" s="138"/>
      <c r="BR430" s="138"/>
      <c r="BS430" s="138"/>
      <c r="BT430" s="138"/>
      <c r="BU430" s="138"/>
      <c r="BV430" s="138"/>
      <c r="BW430" s="138"/>
      <c r="BX430" s="138"/>
      <c r="BY430" s="138"/>
      <c r="BZ430" s="138"/>
    </row>
    <row r="431" spans="1:78" ht="15.75" customHeight="1">
      <c r="A431" s="138"/>
      <c r="B431" s="138"/>
      <c r="C431" s="138"/>
      <c r="D431" s="138"/>
      <c r="E431" s="138"/>
      <c r="F431" s="138"/>
      <c r="G431" s="138"/>
      <c r="H431" s="138"/>
      <c r="I431" s="138"/>
      <c r="J431" s="138"/>
      <c r="K431" s="138"/>
      <c r="L431" s="138"/>
      <c r="M431" s="138"/>
      <c r="N431" s="138"/>
      <c r="O431" s="138"/>
      <c r="P431" s="138"/>
      <c r="Q431" s="138"/>
      <c r="R431" s="138"/>
      <c r="S431" s="138"/>
      <c r="T431" s="138"/>
      <c r="U431" s="138"/>
      <c r="V431" s="138"/>
      <c r="W431" s="138"/>
      <c r="X431" s="138"/>
      <c r="Y431" s="138"/>
      <c r="Z431" s="138"/>
      <c r="AA431" s="138"/>
      <c r="AB431" s="138"/>
      <c r="AC431" s="138"/>
      <c r="AD431" s="138"/>
      <c r="AE431" s="138"/>
      <c r="AF431" s="138"/>
      <c r="AG431" s="138"/>
      <c r="AH431" s="138"/>
      <c r="AI431" s="138"/>
      <c r="AJ431" s="138"/>
      <c r="AK431" s="138"/>
      <c r="AL431" s="138"/>
      <c r="AM431" s="138"/>
      <c r="AN431" s="138"/>
      <c r="AO431" s="138"/>
      <c r="AP431" s="138"/>
      <c r="AQ431" s="138"/>
      <c r="AR431" s="138"/>
      <c r="AS431" s="138"/>
      <c r="AT431" s="138"/>
      <c r="AU431" s="138"/>
      <c r="AV431" s="138"/>
      <c r="AW431" s="138"/>
      <c r="AX431" s="138"/>
      <c r="AY431" s="138"/>
      <c r="AZ431" s="138"/>
      <c r="BA431" s="138"/>
      <c r="BB431" s="138"/>
      <c r="BC431" s="138"/>
      <c r="BD431" s="138"/>
      <c r="BE431" s="138"/>
      <c r="BF431" s="138"/>
      <c r="BG431" s="138"/>
      <c r="BH431" s="138"/>
      <c r="BI431" s="138"/>
      <c r="BJ431" s="138"/>
      <c r="BK431" s="138"/>
      <c r="BL431" s="138"/>
      <c r="BM431" s="138"/>
      <c r="BN431" s="138"/>
      <c r="BO431" s="138"/>
      <c r="BP431" s="138"/>
      <c r="BQ431" s="138"/>
      <c r="BR431" s="138"/>
      <c r="BS431" s="138"/>
      <c r="BT431" s="138"/>
      <c r="BU431" s="138"/>
      <c r="BV431" s="138"/>
      <c r="BW431" s="138"/>
      <c r="BX431" s="138"/>
      <c r="BY431" s="138"/>
      <c r="BZ431" s="138"/>
    </row>
    <row r="432" spans="1:78" ht="15.75" customHeight="1">
      <c r="A432" s="138"/>
      <c r="B432" s="138"/>
      <c r="C432" s="138"/>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8"/>
      <c r="Z432" s="138"/>
      <c r="AA432" s="138"/>
      <c r="AB432" s="138"/>
      <c r="AC432" s="138"/>
      <c r="AD432" s="138"/>
      <c r="AE432" s="138"/>
      <c r="AF432" s="138"/>
      <c r="AG432" s="138"/>
      <c r="AH432" s="138"/>
      <c r="AI432" s="138"/>
      <c r="AJ432" s="138"/>
      <c r="AK432" s="138"/>
      <c r="AL432" s="138"/>
      <c r="AM432" s="138"/>
      <c r="AN432" s="138"/>
      <c r="AO432" s="138"/>
      <c r="AP432" s="138"/>
      <c r="AQ432" s="138"/>
      <c r="AR432" s="138"/>
      <c r="AS432" s="138"/>
      <c r="AT432" s="138"/>
      <c r="AU432" s="138"/>
      <c r="AV432" s="138"/>
      <c r="AW432" s="138"/>
      <c r="AX432" s="138"/>
      <c r="AY432" s="138"/>
      <c r="AZ432" s="138"/>
      <c r="BA432" s="138"/>
      <c r="BB432" s="138"/>
      <c r="BC432" s="138"/>
      <c r="BD432" s="138"/>
      <c r="BE432" s="138"/>
      <c r="BF432" s="138"/>
      <c r="BG432" s="138"/>
      <c r="BH432" s="138"/>
      <c r="BI432" s="138"/>
      <c r="BJ432" s="138"/>
      <c r="BK432" s="138"/>
      <c r="BL432" s="138"/>
      <c r="BM432" s="138"/>
      <c r="BN432" s="138"/>
      <c r="BO432" s="138"/>
      <c r="BP432" s="138"/>
      <c r="BQ432" s="138"/>
      <c r="BR432" s="138"/>
      <c r="BS432" s="138"/>
      <c r="BT432" s="138"/>
      <c r="BU432" s="138"/>
      <c r="BV432" s="138"/>
      <c r="BW432" s="138"/>
      <c r="BX432" s="138"/>
      <c r="BY432" s="138"/>
      <c r="BZ432" s="138"/>
    </row>
    <row r="433" spans="1:78" ht="15.75" customHeight="1">
      <c r="A433" s="138"/>
      <c r="B433" s="138"/>
      <c r="C433" s="138"/>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c r="Z433" s="138"/>
      <c r="AA433" s="138"/>
      <c r="AB433" s="138"/>
      <c r="AC433" s="138"/>
      <c r="AD433" s="138"/>
      <c r="AE433" s="138"/>
      <c r="AF433" s="138"/>
      <c r="AG433" s="138"/>
      <c r="AH433" s="138"/>
      <c r="AI433" s="138"/>
      <c r="AJ433" s="138"/>
      <c r="AK433" s="138"/>
      <c r="AL433" s="138"/>
      <c r="AM433" s="138"/>
      <c r="AN433" s="138"/>
      <c r="AO433" s="138"/>
      <c r="AP433" s="138"/>
      <c r="AQ433" s="138"/>
      <c r="AR433" s="138"/>
      <c r="AS433" s="138"/>
      <c r="AT433" s="138"/>
      <c r="AU433" s="138"/>
      <c r="AV433" s="138"/>
      <c r="AW433" s="138"/>
      <c r="AX433" s="138"/>
      <c r="AY433" s="138"/>
      <c r="AZ433" s="138"/>
      <c r="BA433" s="138"/>
      <c r="BB433" s="138"/>
      <c r="BC433" s="138"/>
      <c r="BD433" s="138"/>
      <c r="BE433" s="138"/>
      <c r="BF433" s="138"/>
      <c r="BG433" s="138"/>
      <c r="BH433" s="138"/>
      <c r="BI433" s="138"/>
      <c r="BJ433" s="138"/>
      <c r="BK433" s="138"/>
      <c r="BL433" s="138"/>
      <c r="BM433" s="138"/>
      <c r="BN433" s="138"/>
      <c r="BO433" s="138"/>
      <c r="BP433" s="138"/>
      <c r="BQ433" s="138"/>
      <c r="BR433" s="138"/>
      <c r="BS433" s="138"/>
      <c r="BT433" s="138"/>
      <c r="BU433" s="138"/>
      <c r="BV433" s="138"/>
      <c r="BW433" s="138"/>
      <c r="BX433" s="138"/>
      <c r="BY433" s="138"/>
      <c r="BZ433" s="138"/>
    </row>
    <row r="434" spans="1:78" ht="15.75" customHeight="1">
      <c r="A434" s="138"/>
      <c r="B434" s="138"/>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c r="Z434" s="138"/>
      <c r="AA434" s="138"/>
      <c r="AB434" s="138"/>
      <c r="AC434" s="138"/>
      <c r="AD434" s="138"/>
      <c r="AE434" s="138"/>
      <c r="AF434" s="138"/>
      <c r="AG434" s="138"/>
      <c r="AH434" s="138"/>
      <c r="AI434" s="138"/>
      <c r="AJ434" s="138"/>
      <c r="AK434" s="138"/>
      <c r="AL434" s="138"/>
      <c r="AM434" s="138"/>
      <c r="AN434" s="138"/>
      <c r="AO434" s="138"/>
      <c r="AP434" s="138"/>
      <c r="AQ434" s="138"/>
      <c r="AR434" s="138"/>
      <c r="AS434" s="138"/>
      <c r="AT434" s="138"/>
      <c r="AU434" s="138"/>
      <c r="AV434" s="138"/>
      <c r="AW434" s="138"/>
      <c r="AX434" s="138"/>
      <c r="AY434" s="138"/>
      <c r="AZ434" s="138"/>
      <c r="BA434" s="138"/>
      <c r="BB434" s="138"/>
      <c r="BC434" s="138"/>
      <c r="BD434" s="138"/>
      <c r="BE434" s="138"/>
      <c r="BF434" s="138"/>
      <c r="BG434" s="138"/>
      <c r="BH434" s="138"/>
      <c r="BI434" s="138"/>
      <c r="BJ434" s="138"/>
      <c r="BK434" s="138"/>
      <c r="BL434" s="138"/>
      <c r="BM434" s="138"/>
      <c r="BN434" s="138"/>
      <c r="BO434" s="138"/>
      <c r="BP434" s="138"/>
      <c r="BQ434" s="138"/>
      <c r="BR434" s="138"/>
      <c r="BS434" s="138"/>
      <c r="BT434" s="138"/>
      <c r="BU434" s="138"/>
      <c r="BV434" s="138"/>
      <c r="BW434" s="138"/>
      <c r="BX434" s="138"/>
      <c r="BY434" s="138"/>
      <c r="BZ434" s="138"/>
    </row>
    <row r="435" spans="1:78" ht="15.75" customHeight="1">
      <c r="A435" s="138"/>
      <c r="B435" s="138"/>
      <c r="C435" s="138"/>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8"/>
      <c r="Z435" s="138"/>
      <c r="AA435" s="138"/>
      <c r="AB435" s="138"/>
      <c r="AC435" s="138"/>
      <c r="AD435" s="138"/>
      <c r="AE435" s="138"/>
      <c r="AF435" s="138"/>
      <c r="AG435" s="138"/>
      <c r="AH435" s="138"/>
      <c r="AI435" s="138"/>
      <c r="AJ435" s="138"/>
      <c r="AK435" s="138"/>
      <c r="AL435" s="138"/>
      <c r="AM435" s="138"/>
      <c r="AN435" s="138"/>
      <c r="AO435" s="138"/>
      <c r="AP435" s="138"/>
      <c r="AQ435" s="138"/>
      <c r="AR435" s="138"/>
      <c r="AS435" s="138"/>
      <c r="AT435" s="138"/>
      <c r="AU435" s="138"/>
      <c r="AV435" s="138"/>
      <c r="AW435" s="138"/>
      <c r="AX435" s="138"/>
      <c r="AY435" s="138"/>
      <c r="AZ435" s="138"/>
      <c r="BA435" s="138"/>
      <c r="BB435" s="138"/>
      <c r="BC435" s="138"/>
      <c r="BD435" s="138"/>
      <c r="BE435" s="138"/>
      <c r="BF435" s="138"/>
      <c r="BG435" s="138"/>
      <c r="BH435" s="138"/>
      <c r="BI435" s="138"/>
      <c r="BJ435" s="138"/>
      <c r="BK435" s="138"/>
      <c r="BL435" s="138"/>
      <c r="BM435" s="138"/>
      <c r="BN435" s="138"/>
      <c r="BO435" s="138"/>
      <c r="BP435" s="138"/>
      <c r="BQ435" s="138"/>
      <c r="BR435" s="138"/>
      <c r="BS435" s="138"/>
      <c r="BT435" s="138"/>
      <c r="BU435" s="138"/>
      <c r="BV435" s="138"/>
      <c r="BW435" s="138"/>
      <c r="BX435" s="138"/>
      <c r="BY435" s="138"/>
      <c r="BZ435" s="138"/>
    </row>
    <row r="436" spans="1:78" ht="15.75" customHeight="1">
      <c r="A436" s="138"/>
      <c r="B436" s="138"/>
      <c r="C436" s="138"/>
      <c r="D436" s="138"/>
      <c r="E436" s="138"/>
      <c r="F436" s="138"/>
      <c r="G436" s="138"/>
      <c r="H436" s="138"/>
      <c r="I436" s="138"/>
      <c r="J436" s="138"/>
      <c r="K436" s="138"/>
      <c r="L436" s="138"/>
      <c r="M436" s="138"/>
      <c r="N436" s="138"/>
      <c r="O436" s="138"/>
      <c r="P436" s="138"/>
      <c r="Q436" s="138"/>
      <c r="R436" s="138"/>
      <c r="S436" s="138"/>
      <c r="T436" s="138"/>
      <c r="U436" s="138"/>
      <c r="V436" s="138"/>
      <c r="W436" s="138"/>
      <c r="X436" s="138"/>
      <c r="Y436" s="138"/>
      <c r="Z436" s="138"/>
      <c r="AA436" s="138"/>
      <c r="AB436" s="138"/>
      <c r="AC436" s="138"/>
      <c r="AD436" s="138"/>
      <c r="AE436" s="138"/>
      <c r="AF436" s="138"/>
      <c r="AG436" s="138"/>
      <c r="AH436" s="138"/>
      <c r="AI436" s="138"/>
      <c r="AJ436" s="138"/>
      <c r="AK436" s="138"/>
      <c r="AL436" s="138"/>
      <c r="AM436" s="138"/>
      <c r="AN436" s="138"/>
      <c r="AO436" s="138"/>
      <c r="AP436" s="138"/>
      <c r="AQ436" s="138"/>
      <c r="AR436" s="138"/>
      <c r="AS436" s="138"/>
      <c r="AT436" s="138"/>
      <c r="AU436" s="138"/>
      <c r="AV436" s="138"/>
      <c r="AW436" s="138"/>
      <c r="AX436" s="138"/>
      <c r="AY436" s="138"/>
      <c r="AZ436" s="138"/>
      <c r="BA436" s="138"/>
      <c r="BB436" s="138"/>
      <c r="BC436" s="138"/>
      <c r="BD436" s="138"/>
      <c r="BE436" s="138"/>
      <c r="BF436" s="138"/>
      <c r="BG436" s="138"/>
      <c r="BH436" s="138"/>
      <c r="BI436" s="138"/>
      <c r="BJ436" s="138"/>
      <c r="BK436" s="138"/>
      <c r="BL436" s="138"/>
      <c r="BM436" s="138"/>
      <c r="BN436" s="138"/>
      <c r="BO436" s="138"/>
      <c r="BP436" s="138"/>
      <c r="BQ436" s="138"/>
      <c r="BR436" s="138"/>
      <c r="BS436" s="138"/>
      <c r="BT436" s="138"/>
      <c r="BU436" s="138"/>
      <c r="BV436" s="138"/>
      <c r="BW436" s="138"/>
      <c r="BX436" s="138"/>
      <c r="BY436" s="138"/>
      <c r="BZ436" s="138"/>
    </row>
    <row r="437" spans="1:78" ht="15.75" customHeight="1">
      <c r="A437" s="138"/>
      <c r="B437" s="138"/>
      <c r="C437" s="138"/>
      <c r="D437" s="138"/>
      <c r="E437" s="138"/>
      <c r="F437" s="138"/>
      <c r="G437" s="138"/>
      <c r="H437" s="138"/>
      <c r="I437" s="138"/>
      <c r="J437" s="138"/>
      <c r="K437" s="138"/>
      <c r="L437" s="138"/>
      <c r="M437" s="138"/>
      <c r="N437" s="138"/>
      <c r="O437" s="138"/>
      <c r="P437" s="138"/>
      <c r="Q437" s="138"/>
      <c r="R437" s="138"/>
      <c r="S437" s="138"/>
      <c r="T437" s="138"/>
      <c r="U437" s="138"/>
      <c r="V437" s="138"/>
      <c r="W437" s="138"/>
      <c r="X437" s="138"/>
      <c r="Y437" s="138"/>
      <c r="Z437" s="138"/>
      <c r="AA437" s="138"/>
      <c r="AB437" s="138"/>
      <c r="AC437" s="138"/>
      <c r="AD437" s="138"/>
      <c r="AE437" s="138"/>
      <c r="AF437" s="138"/>
      <c r="AG437" s="138"/>
      <c r="AH437" s="138"/>
      <c r="AI437" s="138"/>
      <c r="AJ437" s="138"/>
      <c r="AK437" s="138"/>
      <c r="AL437" s="138"/>
      <c r="AM437" s="138"/>
      <c r="AN437" s="138"/>
      <c r="AO437" s="138"/>
      <c r="AP437" s="138"/>
      <c r="AQ437" s="138"/>
      <c r="AR437" s="138"/>
      <c r="AS437" s="138"/>
      <c r="AT437" s="138"/>
      <c r="AU437" s="138"/>
      <c r="AV437" s="138"/>
      <c r="AW437" s="138"/>
      <c r="AX437" s="138"/>
      <c r="AY437" s="138"/>
      <c r="AZ437" s="138"/>
      <c r="BA437" s="138"/>
      <c r="BB437" s="138"/>
      <c r="BC437" s="138"/>
      <c r="BD437" s="138"/>
      <c r="BE437" s="138"/>
      <c r="BF437" s="138"/>
      <c r="BG437" s="138"/>
      <c r="BH437" s="138"/>
      <c r="BI437" s="138"/>
      <c r="BJ437" s="138"/>
      <c r="BK437" s="138"/>
      <c r="BL437" s="138"/>
      <c r="BM437" s="138"/>
      <c r="BN437" s="138"/>
      <c r="BO437" s="138"/>
      <c r="BP437" s="138"/>
      <c r="BQ437" s="138"/>
      <c r="BR437" s="138"/>
      <c r="BS437" s="138"/>
      <c r="BT437" s="138"/>
      <c r="BU437" s="138"/>
      <c r="BV437" s="138"/>
      <c r="BW437" s="138"/>
      <c r="BX437" s="138"/>
      <c r="BY437" s="138"/>
      <c r="BZ437" s="138"/>
    </row>
    <row r="438" spans="1:78" ht="15.75" customHeight="1">
      <c r="A438" s="138"/>
      <c r="B438" s="138"/>
      <c r="C438" s="138"/>
      <c r="D438" s="138"/>
      <c r="E438" s="138"/>
      <c r="F438" s="138"/>
      <c r="G438" s="138"/>
      <c r="H438" s="138"/>
      <c r="I438" s="138"/>
      <c r="J438" s="138"/>
      <c r="K438" s="138"/>
      <c r="L438" s="138"/>
      <c r="M438" s="138"/>
      <c r="N438" s="138"/>
      <c r="O438" s="138"/>
      <c r="P438" s="138"/>
      <c r="Q438" s="138"/>
      <c r="R438" s="138"/>
      <c r="S438" s="138"/>
      <c r="T438" s="138"/>
      <c r="U438" s="138"/>
      <c r="V438" s="138"/>
      <c r="W438" s="138"/>
      <c r="X438" s="138"/>
      <c r="Y438" s="138"/>
      <c r="Z438" s="138"/>
      <c r="AA438" s="138"/>
      <c r="AB438" s="138"/>
      <c r="AC438" s="138"/>
      <c r="AD438" s="138"/>
      <c r="AE438" s="138"/>
      <c r="AF438" s="138"/>
      <c r="AG438" s="138"/>
      <c r="AH438" s="138"/>
      <c r="AI438" s="138"/>
      <c r="AJ438" s="138"/>
      <c r="AK438" s="138"/>
      <c r="AL438" s="138"/>
      <c r="AM438" s="138"/>
      <c r="AN438" s="138"/>
      <c r="AO438" s="138"/>
      <c r="AP438" s="138"/>
      <c r="AQ438" s="138"/>
      <c r="AR438" s="138"/>
      <c r="AS438" s="138"/>
      <c r="AT438" s="138"/>
      <c r="AU438" s="138"/>
      <c r="AV438" s="138"/>
      <c r="AW438" s="138"/>
      <c r="AX438" s="138"/>
      <c r="AY438" s="138"/>
      <c r="AZ438" s="138"/>
      <c r="BA438" s="138"/>
      <c r="BB438" s="138"/>
      <c r="BC438" s="138"/>
      <c r="BD438" s="138"/>
      <c r="BE438" s="138"/>
      <c r="BF438" s="138"/>
      <c r="BG438" s="138"/>
      <c r="BH438" s="138"/>
      <c r="BI438" s="138"/>
      <c r="BJ438" s="138"/>
      <c r="BK438" s="138"/>
      <c r="BL438" s="138"/>
      <c r="BM438" s="138"/>
      <c r="BN438" s="138"/>
      <c r="BO438" s="138"/>
      <c r="BP438" s="138"/>
      <c r="BQ438" s="138"/>
      <c r="BR438" s="138"/>
      <c r="BS438" s="138"/>
      <c r="BT438" s="138"/>
      <c r="BU438" s="138"/>
      <c r="BV438" s="138"/>
      <c r="BW438" s="138"/>
      <c r="BX438" s="138"/>
      <c r="BY438" s="138"/>
      <c r="BZ438" s="138"/>
    </row>
    <row r="439" spans="1:78" ht="15.75" customHeight="1">
      <c r="A439" s="138"/>
      <c r="B439" s="138"/>
      <c r="C439" s="138"/>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8"/>
      <c r="Z439" s="138"/>
      <c r="AA439" s="138"/>
      <c r="AB439" s="138"/>
      <c r="AC439" s="138"/>
      <c r="AD439" s="138"/>
      <c r="AE439" s="138"/>
      <c r="AF439" s="138"/>
      <c r="AG439" s="138"/>
      <c r="AH439" s="138"/>
      <c r="AI439" s="138"/>
      <c r="AJ439" s="138"/>
      <c r="AK439" s="138"/>
      <c r="AL439" s="138"/>
      <c r="AM439" s="138"/>
      <c r="AN439" s="138"/>
      <c r="AO439" s="138"/>
      <c r="AP439" s="138"/>
      <c r="AQ439" s="138"/>
      <c r="AR439" s="138"/>
      <c r="AS439" s="138"/>
      <c r="AT439" s="138"/>
      <c r="AU439" s="138"/>
      <c r="AV439" s="138"/>
      <c r="AW439" s="138"/>
      <c r="AX439" s="138"/>
      <c r="AY439" s="138"/>
      <c r="AZ439" s="138"/>
      <c r="BA439" s="138"/>
      <c r="BB439" s="138"/>
      <c r="BC439" s="138"/>
      <c r="BD439" s="138"/>
      <c r="BE439" s="138"/>
      <c r="BF439" s="138"/>
      <c r="BG439" s="138"/>
      <c r="BH439" s="138"/>
      <c r="BI439" s="138"/>
      <c r="BJ439" s="138"/>
      <c r="BK439" s="138"/>
      <c r="BL439" s="138"/>
      <c r="BM439" s="138"/>
      <c r="BN439" s="138"/>
      <c r="BO439" s="138"/>
      <c r="BP439" s="138"/>
      <c r="BQ439" s="138"/>
      <c r="BR439" s="138"/>
      <c r="BS439" s="138"/>
      <c r="BT439" s="138"/>
      <c r="BU439" s="138"/>
      <c r="BV439" s="138"/>
      <c r="BW439" s="138"/>
      <c r="BX439" s="138"/>
      <c r="BY439" s="138"/>
      <c r="BZ439" s="138"/>
    </row>
    <row r="440" spans="1:78" ht="15.75" customHeight="1">
      <c r="A440" s="138"/>
      <c r="B440" s="138"/>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c r="Z440" s="138"/>
      <c r="AA440" s="138"/>
      <c r="AB440" s="138"/>
      <c r="AC440" s="138"/>
      <c r="AD440" s="138"/>
      <c r="AE440" s="138"/>
      <c r="AF440" s="138"/>
      <c r="AG440" s="138"/>
      <c r="AH440" s="138"/>
      <c r="AI440" s="138"/>
      <c r="AJ440" s="138"/>
      <c r="AK440" s="138"/>
      <c r="AL440" s="138"/>
      <c r="AM440" s="138"/>
      <c r="AN440" s="138"/>
      <c r="AO440" s="138"/>
      <c r="AP440" s="138"/>
      <c r="AQ440" s="138"/>
      <c r="AR440" s="138"/>
      <c r="AS440" s="138"/>
      <c r="AT440" s="138"/>
      <c r="AU440" s="138"/>
      <c r="AV440" s="138"/>
      <c r="AW440" s="138"/>
      <c r="AX440" s="138"/>
      <c r="AY440" s="138"/>
      <c r="AZ440" s="138"/>
      <c r="BA440" s="138"/>
      <c r="BB440" s="138"/>
      <c r="BC440" s="138"/>
      <c r="BD440" s="138"/>
      <c r="BE440" s="138"/>
      <c r="BF440" s="138"/>
      <c r="BG440" s="138"/>
      <c r="BH440" s="138"/>
      <c r="BI440" s="138"/>
      <c r="BJ440" s="138"/>
      <c r="BK440" s="138"/>
      <c r="BL440" s="138"/>
      <c r="BM440" s="138"/>
      <c r="BN440" s="138"/>
      <c r="BO440" s="138"/>
      <c r="BP440" s="138"/>
      <c r="BQ440" s="138"/>
      <c r="BR440" s="138"/>
      <c r="BS440" s="138"/>
      <c r="BT440" s="138"/>
      <c r="BU440" s="138"/>
      <c r="BV440" s="138"/>
      <c r="BW440" s="138"/>
      <c r="BX440" s="138"/>
      <c r="BY440" s="138"/>
      <c r="BZ440" s="138"/>
    </row>
    <row r="441" spans="1:78" ht="15.75" customHeight="1">
      <c r="A441" s="138"/>
      <c r="B441" s="138"/>
      <c r="C441" s="138"/>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8"/>
      <c r="Z441" s="138"/>
      <c r="AA441" s="138"/>
      <c r="AB441" s="138"/>
      <c r="AC441" s="138"/>
      <c r="AD441" s="138"/>
      <c r="AE441" s="138"/>
      <c r="AF441" s="138"/>
      <c r="AG441" s="138"/>
      <c r="AH441" s="138"/>
      <c r="AI441" s="138"/>
      <c r="AJ441" s="138"/>
      <c r="AK441" s="138"/>
      <c r="AL441" s="138"/>
      <c r="AM441" s="138"/>
      <c r="AN441" s="138"/>
      <c r="AO441" s="138"/>
      <c r="AP441" s="138"/>
      <c r="AQ441" s="138"/>
      <c r="AR441" s="138"/>
      <c r="AS441" s="138"/>
      <c r="AT441" s="138"/>
      <c r="AU441" s="138"/>
      <c r="AV441" s="138"/>
      <c r="AW441" s="138"/>
      <c r="AX441" s="138"/>
      <c r="AY441" s="138"/>
      <c r="AZ441" s="138"/>
      <c r="BA441" s="138"/>
      <c r="BB441" s="138"/>
      <c r="BC441" s="138"/>
      <c r="BD441" s="138"/>
      <c r="BE441" s="138"/>
      <c r="BF441" s="138"/>
      <c r="BG441" s="138"/>
      <c r="BH441" s="138"/>
      <c r="BI441" s="138"/>
      <c r="BJ441" s="138"/>
      <c r="BK441" s="138"/>
      <c r="BL441" s="138"/>
      <c r="BM441" s="138"/>
      <c r="BN441" s="138"/>
      <c r="BO441" s="138"/>
      <c r="BP441" s="138"/>
      <c r="BQ441" s="138"/>
      <c r="BR441" s="138"/>
      <c r="BS441" s="138"/>
      <c r="BT441" s="138"/>
      <c r="BU441" s="138"/>
      <c r="BV441" s="138"/>
      <c r="BW441" s="138"/>
      <c r="BX441" s="138"/>
      <c r="BY441" s="138"/>
      <c r="BZ441" s="138"/>
    </row>
    <row r="442" spans="1:78" ht="15.75" customHeight="1">
      <c r="A442" s="138"/>
      <c r="B442" s="138"/>
      <c r="C442" s="138"/>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8"/>
      <c r="Z442" s="138"/>
      <c r="AA442" s="138"/>
      <c r="AB442" s="138"/>
      <c r="AC442" s="138"/>
      <c r="AD442" s="138"/>
      <c r="AE442" s="138"/>
      <c r="AF442" s="138"/>
      <c r="AG442" s="138"/>
      <c r="AH442" s="138"/>
      <c r="AI442" s="138"/>
      <c r="AJ442" s="138"/>
      <c r="AK442" s="138"/>
      <c r="AL442" s="138"/>
      <c r="AM442" s="138"/>
      <c r="AN442" s="138"/>
      <c r="AO442" s="138"/>
      <c r="AP442" s="138"/>
      <c r="AQ442" s="138"/>
      <c r="AR442" s="138"/>
      <c r="AS442" s="138"/>
      <c r="AT442" s="138"/>
      <c r="AU442" s="138"/>
      <c r="AV442" s="138"/>
      <c r="AW442" s="138"/>
      <c r="AX442" s="138"/>
      <c r="AY442" s="138"/>
      <c r="AZ442" s="138"/>
      <c r="BA442" s="138"/>
      <c r="BB442" s="138"/>
      <c r="BC442" s="138"/>
      <c r="BD442" s="138"/>
      <c r="BE442" s="138"/>
      <c r="BF442" s="138"/>
      <c r="BG442" s="138"/>
      <c r="BH442" s="138"/>
      <c r="BI442" s="138"/>
      <c r="BJ442" s="138"/>
      <c r="BK442" s="138"/>
      <c r="BL442" s="138"/>
      <c r="BM442" s="138"/>
      <c r="BN442" s="138"/>
      <c r="BO442" s="138"/>
      <c r="BP442" s="138"/>
      <c r="BQ442" s="138"/>
      <c r="BR442" s="138"/>
      <c r="BS442" s="138"/>
      <c r="BT442" s="138"/>
      <c r="BU442" s="138"/>
      <c r="BV442" s="138"/>
      <c r="BW442" s="138"/>
      <c r="BX442" s="138"/>
      <c r="BY442" s="138"/>
      <c r="BZ442" s="138"/>
    </row>
    <row r="443" spans="1:78" ht="15.75" customHeight="1">
      <c r="A443" s="138"/>
      <c r="B443" s="138"/>
      <c r="C443" s="138"/>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8"/>
      <c r="Z443" s="138"/>
      <c r="AA443" s="138"/>
      <c r="AB443" s="138"/>
      <c r="AC443" s="138"/>
      <c r="AD443" s="138"/>
      <c r="AE443" s="138"/>
      <c r="AF443" s="138"/>
      <c r="AG443" s="138"/>
      <c r="AH443" s="138"/>
      <c r="AI443" s="138"/>
      <c r="AJ443" s="138"/>
      <c r="AK443" s="138"/>
      <c r="AL443" s="138"/>
      <c r="AM443" s="138"/>
      <c r="AN443" s="138"/>
      <c r="AO443" s="138"/>
      <c r="AP443" s="138"/>
      <c r="AQ443" s="138"/>
      <c r="AR443" s="138"/>
      <c r="AS443" s="138"/>
      <c r="AT443" s="138"/>
      <c r="AU443" s="138"/>
      <c r="AV443" s="138"/>
      <c r="AW443" s="138"/>
      <c r="AX443" s="138"/>
      <c r="AY443" s="138"/>
      <c r="AZ443" s="138"/>
      <c r="BA443" s="138"/>
      <c r="BB443" s="138"/>
      <c r="BC443" s="138"/>
      <c r="BD443" s="138"/>
      <c r="BE443" s="138"/>
      <c r="BF443" s="138"/>
      <c r="BG443" s="138"/>
      <c r="BH443" s="138"/>
      <c r="BI443" s="138"/>
      <c r="BJ443" s="138"/>
      <c r="BK443" s="138"/>
      <c r="BL443" s="138"/>
      <c r="BM443" s="138"/>
      <c r="BN443" s="138"/>
      <c r="BO443" s="138"/>
      <c r="BP443" s="138"/>
      <c r="BQ443" s="138"/>
      <c r="BR443" s="138"/>
      <c r="BS443" s="138"/>
      <c r="BT443" s="138"/>
      <c r="BU443" s="138"/>
      <c r="BV443" s="138"/>
      <c r="BW443" s="138"/>
      <c r="BX443" s="138"/>
      <c r="BY443" s="138"/>
      <c r="BZ443" s="138"/>
    </row>
    <row r="444" spans="1:78" ht="15.75" customHeight="1">
      <c r="A444" s="138"/>
      <c r="B444" s="138"/>
      <c r="C444" s="138"/>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8"/>
      <c r="Z444" s="138"/>
      <c r="AA444" s="138"/>
      <c r="AB444" s="138"/>
      <c r="AC444" s="138"/>
      <c r="AD444" s="138"/>
      <c r="AE444" s="138"/>
      <c r="AF444" s="138"/>
      <c r="AG444" s="138"/>
      <c r="AH444" s="138"/>
      <c r="AI444" s="138"/>
      <c r="AJ444" s="138"/>
      <c r="AK444" s="138"/>
      <c r="AL444" s="138"/>
      <c r="AM444" s="138"/>
      <c r="AN444" s="138"/>
      <c r="AO444" s="138"/>
      <c r="AP444" s="138"/>
      <c r="AQ444" s="138"/>
      <c r="AR444" s="138"/>
      <c r="AS444" s="138"/>
      <c r="AT444" s="138"/>
      <c r="AU444" s="138"/>
      <c r="AV444" s="138"/>
      <c r="AW444" s="138"/>
      <c r="AX444" s="138"/>
      <c r="AY444" s="138"/>
      <c r="AZ444" s="138"/>
      <c r="BA444" s="138"/>
      <c r="BB444" s="138"/>
      <c r="BC444" s="138"/>
      <c r="BD444" s="138"/>
      <c r="BE444" s="138"/>
      <c r="BF444" s="138"/>
      <c r="BG444" s="138"/>
      <c r="BH444" s="138"/>
      <c r="BI444" s="138"/>
      <c r="BJ444" s="138"/>
      <c r="BK444" s="138"/>
      <c r="BL444" s="138"/>
      <c r="BM444" s="138"/>
      <c r="BN444" s="138"/>
      <c r="BO444" s="138"/>
      <c r="BP444" s="138"/>
      <c r="BQ444" s="138"/>
      <c r="BR444" s="138"/>
      <c r="BS444" s="138"/>
      <c r="BT444" s="138"/>
      <c r="BU444" s="138"/>
      <c r="BV444" s="138"/>
      <c r="BW444" s="138"/>
      <c r="BX444" s="138"/>
      <c r="BY444" s="138"/>
      <c r="BZ444" s="138"/>
    </row>
    <row r="445" spans="1:78" ht="15.75" customHeight="1">
      <c r="A445" s="138"/>
      <c r="B445" s="138"/>
      <c r="C445" s="138"/>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8"/>
      <c r="Z445" s="138"/>
      <c r="AA445" s="138"/>
      <c r="AB445" s="138"/>
      <c r="AC445" s="138"/>
      <c r="AD445" s="138"/>
      <c r="AE445" s="138"/>
      <c r="AF445" s="138"/>
      <c r="AG445" s="138"/>
      <c r="AH445" s="138"/>
      <c r="AI445" s="138"/>
      <c r="AJ445" s="138"/>
      <c r="AK445" s="138"/>
      <c r="AL445" s="138"/>
      <c r="AM445" s="138"/>
      <c r="AN445" s="138"/>
      <c r="AO445" s="138"/>
      <c r="AP445" s="138"/>
      <c r="AQ445" s="138"/>
      <c r="AR445" s="138"/>
      <c r="AS445" s="138"/>
      <c r="AT445" s="138"/>
      <c r="AU445" s="138"/>
      <c r="AV445" s="138"/>
      <c r="AW445" s="138"/>
      <c r="AX445" s="138"/>
      <c r="AY445" s="138"/>
      <c r="AZ445" s="138"/>
      <c r="BA445" s="138"/>
      <c r="BB445" s="138"/>
      <c r="BC445" s="138"/>
      <c r="BD445" s="138"/>
      <c r="BE445" s="138"/>
      <c r="BF445" s="138"/>
      <c r="BG445" s="138"/>
      <c r="BH445" s="138"/>
      <c r="BI445" s="138"/>
      <c r="BJ445" s="138"/>
      <c r="BK445" s="138"/>
      <c r="BL445" s="138"/>
      <c r="BM445" s="138"/>
      <c r="BN445" s="138"/>
      <c r="BO445" s="138"/>
      <c r="BP445" s="138"/>
      <c r="BQ445" s="138"/>
      <c r="BR445" s="138"/>
      <c r="BS445" s="138"/>
      <c r="BT445" s="138"/>
      <c r="BU445" s="138"/>
      <c r="BV445" s="138"/>
      <c r="BW445" s="138"/>
      <c r="BX445" s="138"/>
      <c r="BY445" s="138"/>
      <c r="BZ445" s="138"/>
    </row>
    <row r="446" spans="1:78" ht="15.75" customHeight="1">
      <c r="A446" s="138"/>
      <c r="B446" s="138"/>
      <c r="C446" s="138"/>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8"/>
      <c r="Z446" s="138"/>
      <c r="AA446" s="138"/>
      <c r="AB446" s="138"/>
      <c r="AC446" s="138"/>
      <c r="AD446" s="138"/>
      <c r="AE446" s="138"/>
      <c r="AF446" s="138"/>
      <c r="AG446" s="138"/>
      <c r="AH446" s="138"/>
      <c r="AI446" s="138"/>
      <c r="AJ446" s="138"/>
      <c r="AK446" s="138"/>
      <c r="AL446" s="138"/>
      <c r="AM446" s="138"/>
      <c r="AN446" s="138"/>
      <c r="AO446" s="138"/>
      <c r="AP446" s="138"/>
      <c r="AQ446" s="138"/>
      <c r="AR446" s="138"/>
      <c r="AS446" s="138"/>
      <c r="AT446" s="138"/>
      <c r="AU446" s="138"/>
      <c r="AV446" s="138"/>
      <c r="AW446" s="138"/>
      <c r="AX446" s="138"/>
      <c r="AY446" s="138"/>
      <c r="AZ446" s="138"/>
      <c r="BA446" s="138"/>
      <c r="BB446" s="138"/>
      <c r="BC446" s="138"/>
      <c r="BD446" s="138"/>
      <c r="BE446" s="138"/>
      <c r="BF446" s="138"/>
      <c r="BG446" s="138"/>
      <c r="BH446" s="138"/>
      <c r="BI446" s="138"/>
      <c r="BJ446" s="138"/>
      <c r="BK446" s="138"/>
      <c r="BL446" s="138"/>
      <c r="BM446" s="138"/>
      <c r="BN446" s="138"/>
      <c r="BO446" s="138"/>
      <c r="BP446" s="138"/>
      <c r="BQ446" s="138"/>
      <c r="BR446" s="138"/>
      <c r="BS446" s="138"/>
      <c r="BT446" s="138"/>
      <c r="BU446" s="138"/>
      <c r="BV446" s="138"/>
      <c r="BW446" s="138"/>
      <c r="BX446" s="138"/>
      <c r="BY446" s="138"/>
      <c r="BZ446" s="138"/>
    </row>
    <row r="447" spans="1:78" ht="15.75" customHeight="1">
      <c r="A447" s="138"/>
      <c r="B447" s="138"/>
      <c r="C447" s="138"/>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8"/>
      <c r="Z447" s="138"/>
      <c r="AA447" s="138"/>
      <c r="AB447" s="138"/>
      <c r="AC447" s="138"/>
      <c r="AD447" s="138"/>
      <c r="AE447" s="138"/>
      <c r="AF447" s="138"/>
      <c r="AG447" s="138"/>
      <c r="AH447" s="138"/>
      <c r="AI447" s="138"/>
      <c r="AJ447" s="138"/>
      <c r="AK447" s="138"/>
      <c r="AL447" s="138"/>
      <c r="AM447" s="138"/>
      <c r="AN447" s="138"/>
      <c r="AO447" s="138"/>
      <c r="AP447" s="138"/>
      <c r="AQ447" s="138"/>
      <c r="AR447" s="138"/>
      <c r="AS447" s="138"/>
      <c r="AT447" s="138"/>
      <c r="AU447" s="138"/>
      <c r="AV447" s="138"/>
      <c r="AW447" s="138"/>
      <c r="AX447" s="138"/>
      <c r="AY447" s="138"/>
      <c r="AZ447" s="138"/>
      <c r="BA447" s="138"/>
      <c r="BB447" s="138"/>
      <c r="BC447" s="138"/>
      <c r="BD447" s="138"/>
      <c r="BE447" s="138"/>
      <c r="BF447" s="138"/>
      <c r="BG447" s="138"/>
      <c r="BH447" s="138"/>
      <c r="BI447" s="138"/>
      <c r="BJ447" s="138"/>
      <c r="BK447" s="138"/>
      <c r="BL447" s="138"/>
      <c r="BM447" s="138"/>
      <c r="BN447" s="138"/>
      <c r="BO447" s="138"/>
      <c r="BP447" s="138"/>
      <c r="BQ447" s="138"/>
      <c r="BR447" s="138"/>
      <c r="BS447" s="138"/>
      <c r="BT447" s="138"/>
      <c r="BU447" s="138"/>
      <c r="BV447" s="138"/>
      <c r="BW447" s="138"/>
      <c r="BX447" s="138"/>
      <c r="BY447" s="138"/>
      <c r="BZ447" s="138"/>
    </row>
    <row r="448" spans="1:78" ht="15.75" customHeight="1">
      <c r="A448" s="138"/>
      <c r="B448" s="138"/>
      <c r="C448" s="138"/>
      <c r="D448" s="138"/>
      <c r="E448" s="138"/>
      <c r="F448" s="138"/>
      <c r="G448" s="138"/>
      <c r="H448" s="138"/>
      <c r="I448" s="138"/>
      <c r="J448" s="138"/>
      <c r="K448" s="138"/>
      <c r="L448" s="138"/>
      <c r="M448" s="138"/>
      <c r="N448" s="138"/>
      <c r="O448" s="138"/>
      <c r="P448" s="138"/>
      <c r="Q448" s="138"/>
      <c r="R448" s="138"/>
      <c r="S448" s="138"/>
      <c r="T448" s="138"/>
      <c r="U448" s="138"/>
      <c r="V448" s="138"/>
      <c r="W448" s="138"/>
      <c r="X448" s="138"/>
      <c r="Y448" s="138"/>
      <c r="Z448" s="138"/>
      <c r="AA448" s="138"/>
      <c r="AB448" s="138"/>
      <c r="AC448" s="138"/>
      <c r="AD448" s="138"/>
      <c r="AE448" s="138"/>
      <c r="AF448" s="138"/>
      <c r="AG448" s="138"/>
      <c r="AH448" s="138"/>
      <c r="AI448" s="138"/>
      <c r="AJ448" s="138"/>
      <c r="AK448" s="138"/>
      <c r="AL448" s="138"/>
      <c r="AM448" s="138"/>
      <c r="AN448" s="138"/>
      <c r="AO448" s="138"/>
      <c r="AP448" s="138"/>
      <c r="AQ448" s="138"/>
      <c r="AR448" s="138"/>
      <c r="AS448" s="138"/>
      <c r="AT448" s="138"/>
      <c r="AU448" s="138"/>
      <c r="AV448" s="138"/>
      <c r="AW448" s="138"/>
      <c r="AX448" s="138"/>
      <c r="AY448" s="138"/>
      <c r="AZ448" s="138"/>
      <c r="BA448" s="138"/>
      <c r="BB448" s="138"/>
      <c r="BC448" s="138"/>
      <c r="BD448" s="138"/>
      <c r="BE448" s="138"/>
      <c r="BF448" s="138"/>
      <c r="BG448" s="138"/>
      <c r="BH448" s="138"/>
      <c r="BI448" s="138"/>
      <c r="BJ448" s="138"/>
      <c r="BK448" s="138"/>
      <c r="BL448" s="138"/>
      <c r="BM448" s="138"/>
      <c r="BN448" s="138"/>
      <c r="BO448" s="138"/>
      <c r="BP448" s="138"/>
      <c r="BQ448" s="138"/>
      <c r="BR448" s="138"/>
      <c r="BS448" s="138"/>
      <c r="BT448" s="138"/>
      <c r="BU448" s="138"/>
      <c r="BV448" s="138"/>
      <c r="BW448" s="138"/>
      <c r="BX448" s="138"/>
      <c r="BY448" s="138"/>
      <c r="BZ448" s="138"/>
    </row>
    <row r="449" spans="1:78" ht="15.75" customHeight="1">
      <c r="A449" s="138"/>
      <c r="B449" s="138"/>
      <c r="C449" s="138"/>
      <c r="D449" s="138"/>
      <c r="E449" s="138"/>
      <c r="F449" s="138"/>
      <c r="G449" s="138"/>
      <c r="H449" s="138"/>
      <c r="I449" s="138"/>
      <c r="J449" s="138"/>
      <c r="K449" s="138"/>
      <c r="L449" s="138"/>
      <c r="M449" s="138"/>
      <c r="N449" s="138"/>
      <c r="O449" s="138"/>
      <c r="P449" s="138"/>
      <c r="Q449" s="138"/>
      <c r="R449" s="138"/>
      <c r="S449" s="138"/>
      <c r="T449" s="138"/>
      <c r="U449" s="138"/>
      <c r="V449" s="138"/>
      <c r="W449" s="138"/>
      <c r="X449" s="138"/>
      <c r="Y449" s="138"/>
      <c r="Z449" s="138"/>
      <c r="AA449" s="138"/>
      <c r="AB449" s="138"/>
      <c r="AC449" s="138"/>
      <c r="AD449" s="138"/>
      <c r="AE449" s="138"/>
      <c r="AF449" s="138"/>
      <c r="AG449" s="138"/>
      <c r="AH449" s="138"/>
      <c r="AI449" s="138"/>
      <c r="AJ449" s="138"/>
      <c r="AK449" s="138"/>
      <c r="AL449" s="138"/>
      <c r="AM449" s="138"/>
      <c r="AN449" s="138"/>
      <c r="AO449" s="138"/>
      <c r="AP449" s="138"/>
      <c r="AQ449" s="138"/>
      <c r="AR449" s="138"/>
      <c r="AS449" s="138"/>
      <c r="AT449" s="138"/>
      <c r="AU449" s="138"/>
      <c r="AV449" s="138"/>
      <c r="AW449" s="138"/>
      <c r="AX449" s="138"/>
      <c r="AY449" s="138"/>
      <c r="AZ449" s="138"/>
      <c r="BA449" s="138"/>
      <c r="BB449" s="138"/>
      <c r="BC449" s="138"/>
      <c r="BD449" s="138"/>
      <c r="BE449" s="138"/>
      <c r="BF449" s="138"/>
      <c r="BG449" s="138"/>
      <c r="BH449" s="138"/>
      <c r="BI449" s="138"/>
      <c r="BJ449" s="138"/>
      <c r="BK449" s="138"/>
      <c r="BL449" s="138"/>
      <c r="BM449" s="138"/>
      <c r="BN449" s="138"/>
      <c r="BO449" s="138"/>
      <c r="BP449" s="138"/>
      <c r="BQ449" s="138"/>
      <c r="BR449" s="138"/>
      <c r="BS449" s="138"/>
      <c r="BT449" s="138"/>
      <c r="BU449" s="138"/>
      <c r="BV449" s="138"/>
      <c r="BW449" s="138"/>
      <c r="BX449" s="138"/>
      <c r="BY449" s="138"/>
      <c r="BZ449" s="138"/>
    </row>
    <row r="450" spans="1:78" ht="15.75" customHeight="1">
      <c r="A450" s="138"/>
      <c r="B450" s="138"/>
      <c r="C450" s="138"/>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8"/>
      <c r="Z450" s="138"/>
      <c r="AA450" s="138"/>
      <c r="AB450" s="138"/>
      <c r="AC450" s="138"/>
      <c r="AD450" s="138"/>
      <c r="AE450" s="138"/>
      <c r="AF450" s="138"/>
      <c r="AG450" s="138"/>
      <c r="AH450" s="138"/>
      <c r="AI450" s="138"/>
      <c r="AJ450" s="138"/>
      <c r="AK450" s="138"/>
      <c r="AL450" s="138"/>
      <c r="AM450" s="138"/>
      <c r="AN450" s="138"/>
      <c r="AO450" s="138"/>
      <c r="AP450" s="138"/>
      <c r="AQ450" s="138"/>
      <c r="AR450" s="138"/>
      <c r="AS450" s="138"/>
      <c r="AT450" s="138"/>
      <c r="AU450" s="138"/>
      <c r="AV450" s="138"/>
      <c r="AW450" s="138"/>
      <c r="AX450" s="138"/>
      <c r="AY450" s="138"/>
      <c r="AZ450" s="138"/>
      <c r="BA450" s="138"/>
      <c r="BB450" s="138"/>
      <c r="BC450" s="138"/>
      <c r="BD450" s="138"/>
      <c r="BE450" s="138"/>
      <c r="BF450" s="138"/>
      <c r="BG450" s="138"/>
      <c r="BH450" s="138"/>
      <c r="BI450" s="138"/>
      <c r="BJ450" s="138"/>
      <c r="BK450" s="138"/>
      <c r="BL450" s="138"/>
      <c r="BM450" s="138"/>
      <c r="BN450" s="138"/>
      <c r="BO450" s="138"/>
      <c r="BP450" s="138"/>
      <c r="BQ450" s="138"/>
      <c r="BR450" s="138"/>
      <c r="BS450" s="138"/>
      <c r="BT450" s="138"/>
      <c r="BU450" s="138"/>
      <c r="BV450" s="138"/>
      <c r="BW450" s="138"/>
      <c r="BX450" s="138"/>
      <c r="BY450" s="138"/>
      <c r="BZ450" s="138"/>
    </row>
    <row r="451" spans="1:78" ht="15.75" customHeight="1">
      <c r="A451" s="138"/>
      <c r="B451" s="138"/>
      <c r="C451" s="138"/>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8"/>
      <c r="Z451" s="138"/>
      <c r="AA451" s="138"/>
      <c r="AB451" s="138"/>
      <c r="AC451" s="138"/>
      <c r="AD451" s="138"/>
      <c r="AE451" s="138"/>
      <c r="AF451" s="138"/>
      <c r="AG451" s="138"/>
      <c r="AH451" s="138"/>
      <c r="AI451" s="138"/>
      <c r="AJ451" s="138"/>
      <c r="AK451" s="138"/>
      <c r="AL451" s="138"/>
      <c r="AM451" s="138"/>
      <c r="AN451" s="138"/>
      <c r="AO451" s="138"/>
      <c r="AP451" s="138"/>
      <c r="AQ451" s="138"/>
      <c r="AR451" s="138"/>
      <c r="AS451" s="138"/>
      <c r="AT451" s="138"/>
      <c r="AU451" s="138"/>
      <c r="AV451" s="138"/>
      <c r="AW451" s="138"/>
      <c r="AX451" s="138"/>
      <c r="AY451" s="138"/>
      <c r="AZ451" s="138"/>
      <c r="BA451" s="138"/>
      <c r="BB451" s="138"/>
      <c r="BC451" s="138"/>
      <c r="BD451" s="138"/>
      <c r="BE451" s="138"/>
      <c r="BF451" s="138"/>
      <c r="BG451" s="138"/>
      <c r="BH451" s="138"/>
      <c r="BI451" s="138"/>
      <c r="BJ451" s="138"/>
      <c r="BK451" s="138"/>
      <c r="BL451" s="138"/>
      <c r="BM451" s="138"/>
      <c r="BN451" s="138"/>
      <c r="BO451" s="138"/>
      <c r="BP451" s="138"/>
      <c r="BQ451" s="138"/>
      <c r="BR451" s="138"/>
      <c r="BS451" s="138"/>
      <c r="BT451" s="138"/>
      <c r="BU451" s="138"/>
      <c r="BV451" s="138"/>
      <c r="BW451" s="138"/>
      <c r="BX451" s="138"/>
      <c r="BY451" s="138"/>
      <c r="BZ451" s="138"/>
    </row>
    <row r="452" spans="1:78" ht="15.75" customHeight="1">
      <c r="A452" s="138"/>
      <c r="B452" s="138"/>
      <c r="C452" s="138"/>
      <c r="D452" s="138"/>
      <c r="E452" s="138"/>
      <c r="F452" s="138"/>
      <c r="G452" s="138"/>
      <c r="H452" s="138"/>
      <c r="I452" s="138"/>
      <c r="J452" s="138"/>
      <c r="K452" s="138"/>
      <c r="L452" s="138"/>
      <c r="M452" s="138"/>
      <c r="N452" s="138"/>
      <c r="O452" s="138"/>
      <c r="P452" s="138"/>
      <c r="Q452" s="138"/>
      <c r="R452" s="138"/>
      <c r="S452" s="138"/>
      <c r="T452" s="138"/>
      <c r="U452" s="138"/>
      <c r="V452" s="138"/>
      <c r="W452" s="138"/>
      <c r="X452" s="138"/>
      <c r="Y452" s="138"/>
      <c r="Z452" s="138"/>
      <c r="AA452" s="138"/>
      <c r="AB452" s="138"/>
      <c r="AC452" s="138"/>
      <c r="AD452" s="138"/>
      <c r="AE452" s="138"/>
      <c r="AF452" s="138"/>
      <c r="AG452" s="138"/>
      <c r="AH452" s="138"/>
      <c r="AI452" s="138"/>
      <c r="AJ452" s="138"/>
      <c r="AK452" s="138"/>
      <c r="AL452" s="138"/>
      <c r="AM452" s="138"/>
      <c r="AN452" s="138"/>
      <c r="AO452" s="138"/>
      <c r="AP452" s="138"/>
      <c r="AQ452" s="138"/>
      <c r="AR452" s="138"/>
      <c r="AS452" s="138"/>
      <c r="AT452" s="138"/>
      <c r="AU452" s="138"/>
      <c r="AV452" s="138"/>
      <c r="AW452" s="138"/>
      <c r="AX452" s="138"/>
      <c r="AY452" s="138"/>
      <c r="AZ452" s="138"/>
      <c r="BA452" s="138"/>
      <c r="BB452" s="138"/>
      <c r="BC452" s="138"/>
      <c r="BD452" s="138"/>
      <c r="BE452" s="138"/>
      <c r="BF452" s="138"/>
      <c r="BG452" s="138"/>
      <c r="BH452" s="138"/>
      <c r="BI452" s="138"/>
      <c r="BJ452" s="138"/>
      <c r="BK452" s="138"/>
      <c r="BL452" s="138"/>
      <c r="BM452" s="138"/>
      <c r="BN452" s="138"/>
      <c r="BO452" s="138"/>
      <c r="BP452" s="138"/>
      <c r="BQ452" s="138"/>
      <c r="BR452" s="138"/>
      <c r="BS452" s="138"/>
      <c r="BT452" s="138"/>
      <c r="BU452" s="138"/>
      <c r="BV452" s="138"/>
      <c r="BW452" s="138"/>
      <c r="BX452" s="138"/>
      <c r="BY452" s="138"/>
      <c r="BZ452" s="138"/>
    </row>
    <row r="453" spans="1:78" ht="15.75" customHeight="1">
      <c r="A453" s="138"/>
      <c r="B453" s="138"/>
      <c r="C453" s="138"/>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8"/>
      <c r="Z453" s="138"/>
      <c r="AA453" s="138"/>
      <c r="AB453" s="138"/>
      <c r="AC453" s="138"/>
      <c r="AD453" s="138"/>
      <c r="AE453" s="138"/>
      <c r="AF453" s="138"/>
      <c r="AG453" s="138"/>
      <c r="AH453" s="138"/>
      <c r="AI453" s="138"/>
      <c r="AJ453" s="138"/>
      <c r="AK453" s="138"/>
      <c r="AL453" s="138"/>
      <c r="AM453" s="138"/>
      <c r="AN453" s="138"/>
      <c r="AO453" s="138"/>
      <c r="AP453" s="138"/>
      <c r="AQ453" s="138"/>
      <c r="AR453" s="138"/>
      <c r="AS453" s="138"/>
      <c r="AT453" s="138"/>
      <c r="AU453" s="138"/>
      <c r="AV453" s="138"/>
      <c r="AW453" s="138"/>
      <c r="AX453" s="138"/>
      <c r="AY453" s="138"/>
      <c r="AZ453" s="138"/>
      <c r="BA453" s="138"/>
      <c r="BB453" s="138"/>
      <c r="BC453" s="138"/>
      <c r="BD453" s="138"/>
      <c r="BE453" s="138"/>
      <c r="BF453" s="138"/>
      <c r="BG453" s="138"/>
      <c r="BH453" s="138"/>
      <c r="BI453" s="138"/>
      <c r="BJ453" s="138"/>
      <c r="BK453" s="138"/>
      <c r="BL453" s="138"/>
      <c r="BM453" s="138"/>
      <c r="BN453" s="138"/>
      <c r="BO453" s="138"/>
      <c r="BP453" s="138"/>
      <c r="BQ453" s="138"/>
      <c r="BR453" s="138"/>
      <c r="BS453" s="138"/>
      <c r="BT453" s="138"/>
      <c r="BU453" s="138"/>
      <c r="BV453" s="138"/>
      <c r="BW453" s="138"/>
      <c r="BX453" s="138"/>
      <c r="BY453" s="138"/>
      <c r="BZ453" s="138"/>
    </row>
    <row r="454" spans="1:78" ht="15.75" customHeight="1">
      <c r="A454" s="138"/>
      <c r="B454" s="138"/>
      <c r="C454" s="138"/>
      <c r="D454" s="138"/>
      <c r="E454" s="138"/>
      <c r="F454" s="138"/>
      <c r="G454" s="138"/>
      <c r="H454" s="138"/>
      <c r="I454" s="138"/>
      <c r="J454" s="138"/>
      <c r="K454" s="138"/>
      <c r="L454" s="138"/>
      <c r="M454" s="138"/>
      <c r="N454" s="138"/>
      <c r="O454" s="138"/>
      <c r="P454" s="138"/>
      <c r="Q454" s="138"/>
      <c r="R454" s="138"/>
      <c r="S454" s="138"/>
      <c r="T454" s="138"/>
      <c r="U454" s="138"/>
      <c r="V454" s="138"/>
      <c r="W454" s="138"/>
      <c r="X454" s="138"/>
      <c r="Y454" s="138"/>
      <c r="Z454" s="138"/>
      <c r="AA454" s="138"/>
      <c r="AB454" s="138"/>
      <c r="AC454" s="138"/>
      <c r="AD454" s="138"/>
      <c r="AE454" s="138"/>
      <c r="AF454" s="138"/>
      <c r="AG454" s="138"/>
      <c r="AH454" s="138"/>
      <c r="AI454" s="138"/>
      <c r="AJ454" s="138"/>
      <c r="AK454" s="138"/>
      <c r="AL454" s="138"/>
      <c r="AM454" s="138"/>
      <c r="AN454" s="138"/>
      <c r="AO454" s="138"/>
      <c r="AP454" s="138"/>
      <c r="AQ454" s="138"/>
      <c r="AR454" s="138"/>
      <c r="AS454" s="138"/>
      <c r="AT454" s="138"/>
      <c r="AU454" s="138"/>
      <c r="AV454" s="138"/>
      <c r="AW454" s="138"/>
      <c r="AX454" s="138"/>
      <c r="AY454" s="138"/>
      <c r="AZ454" s="138"/>
      <c r="BA454" s="138"/>
      <c r="BB454" s="138"/>
      <c r="BC454" s="138"/>
      <c r="BD454" s="138"/>
      <c r="BE454" s="138"/>
      <c r="BF454" s="138"/>
      <c r="BG454" s="138"/>
      <c r="BH454" s="138"/>
      <c r="BI454" s="138"/>
      <c r="BJ454" s="138"/>
      <c r="BK454" s="138"/>
      <c r="BL454" s="138"/>
      <c r="BM454" s="138"/>
      <c r="BN454" s="138"/>
      <c r="BO454" s="138"/>
      <c r="BP454" s="138"/>
      <c r="BQ454" s="138"/>
      <c r="BR454" s="138"/>
      <c r="BS454" s="138"/>
      <c r="BT454" s="138"/>
      <c r="BU454" s="138"/>
      <c r="BV454" s="138"/>
      <c r="BW454" s="138"/>
      <c r="BX454" s="138"/>
      <c r="BY454" s="138"/>
      <c r="BZ454" s="138"/>
    </row>
    <row r="455" spans="1:78" ht="15.75" customHeight="1">
      <c r="A455" s="138"/>
      <c r="B455" s="138"/>
      <c r="C455" s="138"/>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8"/>
      <c r="Z455" s="138"/>
      <c r="AA455" s="138"/>
      <c r="AB455" s="138"/>
      <c r="AC455" s="138"/>
      <c r="AD455" s="138"/>
      <c r="AE455" s="138"/>
      <c r="AF455" s="138"/>
      <c r="AG455" s="138"/>
      <c r="AH455" s="138"/>
      <c r="AI455" s="138"/>
      <c r="AJ455" s="138"/>
      <c r="AK455" s="138"/>
      <c r="AL455" s="138"/>
      <c r="AM455" s="138"/>
      <c r="AN455" s="138"/>
      <c r="AO455" s="138"/>
      <c r="AP455" s="138"/>
      <c r="AQ455" s="138"/>
      <c r="AR455" s="138"/>
      <c r="AS455" s="138"/>
      <c r="AT455" s="138"/>
      <c r="AU455" s="138"/>
      <c r="AV455" s="138"/>
      <c r="AW455" s="138"/>
      <c r="AX455" s="138"/>
      <c r="AY455" s="138"/>
      <c r="AZ455" s="138"/>
      <c r="BA455" s="138"/>
      <c r="BB455" s="138"/>
      <c r="BC455" s="138"/>
      <c r="BD455" s="138"/>
      <c r="BE455" s="138"/>
      <c r="BF455" s="138"/>
      <c r="BG455" s="138"/>
      <c r="BH455" s="138"/>
      <c r="BI455" s="138"/>
      <c r="BJ455" s="138"/>
      <c r="BK455" s="138"/>
      <c r="BL455" s="138"/>
      <c r="BM455" s="138"/>
      <c r="BN455" s="138"/>
      <c r="BO455" s="138"/>
      <c r="BP455" s="138"/>
      <c r="BQ455" s="138"/>
      <c r="BR455" s="138"/>
      <c r="BS455" s="138"/>
      <c r="BT455" s="138"/>
      <c r="BU455" s="138"/>
      <c r="BV455" s="138"/>
      <c r="BW455" s="138"/>
      <c r="BX455" s="138"/>
      <c r="BY455" s="138"/>
      <c r="BZ455" s="138"/>
    </row>
    <row r="456" spans="1:78" ht="15.75" customHeight="1">
      <c r="A456" s="138"/>
      <c r="B456" s="138"/>
      <c r="C456" s="138"/>
      <c r="D456" s="138"/>
      <c r="E456" s="138"/>
      <c r="F456" s="138"/>
      <c r="G456" s="138"/>
      <c r="H456" s="138"/>
      <c r="I456" s="138"/>
      <c r="J456" s="138"/>
      <c r="K456" s="138"/>
      <c r="L456" s="138"/>
      <c r="M456" s="138"/>
      <c r="N456" s="138"/>
      <c r="O456" s="138"/>
      <c r="P456" s="138"/>
      <c r="Q456" s="138"/>
      <c r="R456" s="138"/>
      <c r="S456" s="138"/>
      <c r="T456" s="138"/>
      <c r="U456" s="138"/>
      <c r="V456" s="138"/>
      <c r="W456" s="138"/>
      <c r="X456" s="138"/>
      <c r="Y456" s="138"/>
      <c r="Z456" s="138"/>
      <c r="AA456" s="138"/>
      <c r="AB456" s="138"/>
      <c r="AC456" s="138"/>
      <c r="AD456" s="138"/>
      <c r="AE456" s="138"/>
      <c r="AF456" s="138"/>
      <c r="AG456" s="138"/>
      <c r="AH456" s="138"/>
      <c r="AI456" s="138"/>
      <c r="AJ456" s="138"/>
      <c r="AK456" s="138"/>
      <c r="AL456" s="138"/>
      <c r="AM456" s="138"/>
      <c r="AN456" s="138"/>
      <c r="AO456" s="138"/>
      <c r="AP456" s="138"/>
      <c r="AQ456" s="138"/>
      <c r="AR456" s="138"/>
      <c r="AS456" s="138"/>
      <c r="AT456" s="138"/>
      <c r="AU456" s="138"/>
      <c r="AV456" s="138"/>
      <c r="AW456" s="138"/>
      <c r="AX456" s="138"/>
      <c r="AY456" s="138"/>
      <c r="AZ456" s="138"/>
      <c r="BA456" s="138"/>
      <c r="BB456" s="138"/>
      <c r="BC456" s="138"/>
      <c r="BD456" s="138"/>
      <c r="BE456" s="138"/>
      <c r="BF456" s="138"/>
      <c r="BG456" s="138"/>
      <c r="BH456" s="138"/>
      <c r="BI456" s="138"/>
      <c r="BJ456" s="138"/>
      <c r="BK456" s="138"/>
      <c r="BL456" s="138"/>
      <c r="BM456" s="138"/>
      <c r="BN456" s="138"/>
      <c r="BO456" s="138"/>
      <c r="BP456" s="138"/>
      <c r="BQ456" s="138"/>
      <c r="BR456" s="138"/>
      <c r="BS456" s="138"/>
      <c r="BT456" s="138"/>
      <c r="BU456" s="138"/>
      <c r="BV456" s="138"/>
      <c r="BW456" s="138"/>
      <c r="BX456" s="138"/>
      <c r="BY456" s="138"/>
      <c r="BZ456" s="138"/>
    </row>
    <row r="457" spans="1:78" ht="15.75" customHeight="1">
      <c r="A457" s="138"/>
      <c r="B457" s="138"/>
      <c r="C457" s="138"/>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8"/>
      <c r="Z457" s="138"/>
      <c r="AA457" s="138"/>
      <c r="AB457" s="138"/>
      <c r="AC457" s="138"/>
      <c r="AD457" s="138"/>
      <c r="AE457" s="138"/>
      <c r="AF457" s="138"/>
      <c r="AG457" s="138"/>
      <c r="AH457" s="138"/>
      <c r="AI457" s="138"/>
      <c r="AJ457" s="138"/>
      <c r="AK457" s="138"/>
      <c r="AL457" s="138"/>
      <c r="AM457" s="138"/>
      <c r="AN457" s="138"/>
      <c r="AO457" s="138"/>
      <c r="AP457" s="138"/>
      <c r="AQ457" s="138"/>
      <c r="AR457" s="138"/>
      <c r="AS457" s="138"/>
      <c r="AT457" s="138"/>
      <c r="AU457" s="138"/>
      <c r="AV457" s="138"/>
      <c r="AW457" s="138"/>
      <c r="AX457" s="138"/>
      <c r="AY457" s="138"/>
      <c r="AZ457" s="138"/>
      <c r="BA457" s="138"/>
      <c r="BB457" s="138"/>
      <c r="BC457" s="138"/>
      <c r="BD457" s="138"/>
      <c r="BE457" s="138"/>
      <c r="BF457" s="138"/>
      <c r="BG457" s="138"/>
      <c r="BH457" s="138"/>
      <c r="BI457" s="138"/>
      <c r="BJ457" s="138"/>
      <c r="BK457" s="138"/>
      <c r="BL457" s="138"/>
      <c r="BM457" s="138"/>
      <c r="BN457" s="138"/>
      <c r="BO457" s="138"/>
      <c r="BP457" s="138"/>
      <c r="BQ457" s="138"/>
      <c r="BR457" s="138"/>
      <c r="BS457" s="138"/>
      <c r="BT457" s="138"/>
      <c r="BU457" s="138"/>
      <c r="BV457" s="138"/>
      <c r="BW457" s="138"/>
      <c r="BX457" s="138"/>
      <c r="BY457" s="138"/>
      <c r="BZ457" s="138"/>
    </row>
    <row r="458" spans="1:78" ht="15.75" customHeight="1">
      <c r="A458" s="138"/>
      <c r="B458" s="138"/>
      <c r="C458" s="138"/>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8"/>
      <c r="Z458" s="138"/>
      <c r="AA458" s="138"/>
      <c r="AB458" s="138"/>
      <c r="AC458" s="138"/>
      <c r="AD458" s="138"/>
      <c r="AE458" s="138"/>
      <c r="AF458" s="138"/>
      <c r="AG458" s="138"/>
      <c r="AH458" s="138"/>
      <c r="AI458" s="138"/>
      <c r="AJ458" s="138"/>
      <c r="AK458" s="138"/>
      <c r="AL458" s="138"/>
      <c r="AM458" s="138"/>
      <c r="AN458" s="138"/>
      <c r="AO458" s="138"/>
      <c r="AP458" s="138"/>
      <c r="AQ458" s="138"/>
      <c r="AR458" s="138"/>
      <c r="AS458" s="138"/>
      <c r="AT458" s="138"/>
      <c r="AU458" s="138"/>
      <c r="AV458" s="138"/>
      <c r="AW458" s="138"/>
      <c r="AX458" s="138"/>
      <c r="AY458" s="138"/>
      <c r="AZ458" s="138"/>
      <c r="BA458" s="138"/>
      <c r="BB458" s="138"/>
      <c r="BC458" s="138"/>
      <c r="BD458" s="138"/>
      <c r="BE458" s="138"/>
      <c r="BF458" s="138"/>
      <c r="BG458" s="138"/>
      <c r="BH458" s="138"/>
      <c r="BI458" s="138"/>
      <c r="BJ458" s="138"/>
      <c r="BK458" s="138"/>
      <c r="BL458" s="138"/>
      <c r="BM458" s="138"/>
      <c r="BN458" s="138"/>
      <c r="BO458" s="138"/>
      <c r="BP458" s="138"/>
      <c r="BQ458" s="138"/>
      <c r="BR458" s="138"/>
      <c r="BS458" s="138"/>
      <c r="BT458" s="138"/>
      <c r="BU458" s="138"/>
      <c r="BV458" s="138"/>
      <c r="BW458" s="138"/>
      <c r="BX458" s="138"/>
      <c r="BY458" s="138"/>
      <c r="BZ458" s="138"/>
    </row>
    <row r="459" spans="1:78" ht="15.75" customHeight="1">
      <c r="A459" s="138"/>
      <c r="B459" s="138"/>
      <c r="C459" s="138"/>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8"/>
      <c r="Z459" s="138"/>
      <c r="AA459" s="138"/>
      <c r="AB459" s="138"/>
      <c r="AC459" s="138"/>
      <c r="AD459" s="138"/>
      <c r="AE459" s="138"/>
      <c r="AF459" s="138"/>
      <c r="AG459" s="138"/>
      <c r="AH459" s="138"/>
      <c r="AI459" s="138"/>
      <c r="AJ459" s="138"/>
      <c r="AK459" s="138"/>
      <c r="AL459" s="138"/>
      <c r="AM459" s="138"/>
      <c r="AN459" s="138"/>
      <c r="AO459" s="138"/>
      <c r="AP459" s="138"/>
      <c r="AQ459" s="138"/>
      <c r="AR459" s="138"/>
      <c r="AS459" s="138"/>
      <c r="AT459" s="138"/>
      <c r="AU459" s="138"/>
      <c r="AV459" s="138"/>
      <c r="AW459" s="138"/>
      <c r="AX459" s="138"/>
      <c r="AY459" s="138"/>
      <c r="AZ459" s="138"/>
      <c r="BA459" s="138"/>
      <c r="BB459" s="138"/>
      <c r="BC459" s="138"/>
      <c r="BD459" s="138"/>
      <c r="BE459" s="138"/>
      <c r="BF459" s="138"/>
      <c r="BG459" s="138"/>
      <c r="BH459" s="138"/>
      <c r="BI459" s="138"/>
      <c r="BJ459" s="138"/>
      <c r="BK459" s="138"/>
      <c r="BL459" s="138"/>
      <c r="BM459" s="138"/>
      <c r="BN459" s="138"/>
      <c r="BO459" s="138"/>
      <c r="BP459" s="138"/>
      <c r="BQ459" s="138"/>
      <c r="BR459" s="138"/>
      <c r="BS459" s="138"/>
      <c r="BT459" s="138"/>
      <c r="BU459" s="138"/>
      <c r="BV459" s="138"/>
      <c r="BW459" s="138"/>
      <c r="BX459" s="138"/>
      <c r="BY459" s="138"/>
      <c r="BZ459" s="138"/>
    </row>
    <row r="460" spans="1:78" ht="15.75" customHeight="1">
      <c r="A460" s="138"/>
      <c r="B460" s="138"/>
      <c r="C460" s="138"/>
      <c r="D460" s="138"/>
      <c r="E460" s="138"/>
      <c r="F460" s="138"/>
      <c r="G460" s="138"/>
      <c r="H460" s="138"/>
      <c r="I460" s="138"/>
      <c r="J460" s="138"/>
      <c r="K460" s="138"/>
      <c r="L460" s="138"/>
      <c r="M460" s="138"/>
      <c r="N460" s="138"/>
      <c r="O460" s="138"/>
      <c r="P460" s="138"/>
      <c r="Q460" s="138"/>
      <c r="R460" s="138"/>
      <c r="S460" s="138"/>
      <c r="T460" s="138"/>
      <c r="U460" s="138"/>
      <c r="V460" s="138"/>
      <c r="W460" s="138"/>
      <c r="X460" s="138"/>
      <c r="Y460" s="138"/>
      <c r="Z460" s="138"/>
      <c r="AA460" s="138"/>
      <c r="AB460" s="138"/>
      <c r="AC460" s="138"/>
      <c r="AD460" s="138"/>
      <c r="AE460" s="138"/>
      <c r="AF460" s="138"/>
      <c r="AG460" s="138"/>
      <c r="AH460" s="138"/>
      <c r="AI460" s="138"/>
      <c r="AJ460" s="138"/>
      <c r="AK460" s="138"/>
      <c r="AL460" s="138"/>
      <c r="AM460" s="138"/>
      <c r="AN460" s="138"/>
      <c r="AO460" s="138"/>
      <c r="AP460" s="138"/>
      <c r="AQ460" s="138"/>
      <c r="AR460" s="138"/>
      <c r="AS460" s="138"/>
      <c r="AT460" s="138"/>
      <c r="AU460" s="138"/>
      <c r="AV460" s="138"/>
      <c r="AW460" s="138"/>
      <c r="AX460" s="138"/>
      <c r="AY460" s="138"/>
      <c r="AZ460" s="138"/>
      <c r="BA460" s="138"/>
      <c r="BB460" s="138"/>
      <c r="BC460" s="138"/>
      <c r="BD460" s="138"/>
      <c r="BE460" s="138"/>
      <c r="BF460" s="138"/>
      <c r="BG460" s="138"/>
      <c r="BH460" s="138"/>
      <c r="BI460" s="138"/>
      <c r="BJ460" s="138"/>
      <c r="BK460" s="138"/>
      <c r="BL460" s="138"/>
      <c r="BM460" s="138"/>
      <c r="BN460" s="138"/>
      <c r="BO460" s="138"/>
      <c r="BP460" s="138"/>
      <c r="BQ460" s="138"/>
      <c r="BR460" s="138"/>
      <c r="BS460" s="138"/>
      <c r="BT460" s="138"/>
      <c r="BU460" s="138"/>
      <c r="BV460" s="138"/>
      <c r="BW460" s="138"/>
      <c r="BX460" s="138"/>
      <c r="BY460" s="138"/>
      <c r="BZ460" s="138"/>
    </row>
    <row r="461" spans="1:78" ht="15.75" customHeight="1">
      <c r="A461" s="138"/>
      <c r="B461" s="138"/>
      <c r="C461" s="138"/>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c r="Z461" s="138"/>
      <c r="AA461" s="138"/>
      <c r="AB461" s="138"/>
      <c r="AC461" s="138"/>
      <c r="AD461" s="138"/>
      <c r="AE461" s="138"/>
      <c r="AF461" s="138"/>
      <c r="AG461" s="138"/>
      <c r="AH461" s="138"/>
      <c r="AI461" s="138"/>
      <c r="AJ461" s="138"/>
      <c r="AK461" s="138"/>
      <c r="AL461" s="138"/>
      <c r="AM461" s="138"/>
      <c r="AN461" s="138"/>
      <c r="AO461" s="138"/>
      <c r="AP461" s="138"/>
      <c r="AQ461" s="138"/>
      <c r="AR461" s="138"/>
      <c r="AS461" s="138"/>
      <c r="AT461" s="138"/>
      <c r="AU461" s="138"/>
      <c r="AV461" s="138"/>
      <c r="AW461" s="138"/>
      <c r="AX461" s="138"/>
      <c r="AY461" s="138"/>
      <c r="AZ461" s="138"/>
      <c r="BA461" s="138"/>
      <c r="BB461" s="138"/>
      <c r="BC461" s="138"/>
      <c r="BD461" s="138"/>
      <c r="BE461" s="138"/>
      <c r="BF461" s="138"/>
      <c r="BG461" s="138"/>
      <c r="BH461" s="138"/>
      <c r="BI461" s="138"/>
      <c r="BJ461" s="138"/>
      <c r="BK461" s="138"/>
      <c r="BL461" s="138"/>
      <c r="BM461" s="138"/>
      <c r="BN461" s="138"/>
      <c r="BO461" s="138"/>
      <c r="BP461" s="138"/>
      <c r="BQ461" s="138"/>
      <c r="BR461" s="138"/>
      <c r="BS461" s="138"/>
      <c r="BT461" s="138"/>
      <c r="BU461" s="138"/>
      <c r="BV461" s="138"/>
      <c r="BW461" s="138"/>
      <c r="BX461" s="138"/>
      <c r="BY461" s="138"/>
      <c r="BZ461" s="138"/>
    </row>
    <row r="462" spans="1:78" ht="15.75" customHeight="1">
      <c r="A462" s="138"/>
      <c r="B462" s="138"/>
      <c r="C462" s="138"/>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c r="Z462" s="138"/>
      <c r="AA462" s="138"/>
      <c r="AB462" s="138"/>
      <c r="AC462" s="138"/>
      <c r="AD462" s="138"/>
      <c r="AE462" s="138"/>
      <c r="AF462" s="138"/>
      <c r="AG462" s="138"/>
      <c r="AH462" s="138"/>
      <c r="AI462" s="138"/>
      <c r="AJ462" s="138"/>
      <c r="AK462" s="138"/>
      <c r="AL462" s="138"/>
      <c r="AM462" s="138"/>
      <c r="AN462" s="138"/>
      <c r="AO462" s="138"/>
      <c r="AP462" s="138"/>
      <c r="AQ462" s="138"/>
      <c r="AR462" s="138"/>
      <c r="AS462" s="138"/>
      <c r="AT462" s="138"/>
      <c r="AU462" s="138"/>
      <c r="AV462" s="138"/>
      <c r="AW462" s="138"/>
      <c r="AX462" s="138"/>
      <c r="AY462" s="138"/>
      <c r="AZ462" s="138"/>
      <c r="BA462" s="138"/>
      <c r="BB462" s="138"/>
      <c r="BC462" s="138"/>
      <c r="BD462" s="138"/>
      <c r="BE462" s="138"/>
      <c r="BF462" s="138"/>
      <c r="BG462" s="138"/>
      <c r="BH462" s="138"/>
      <c r="BI462" s="138"/>
      <c r="BJ462" s="138"/>
      <c r="BK462" s="138"/>
      <c r="BL462" s="138"/>
      <c r="BM462" s="138"/>
      <c r="BN462" s="138"/>
      <c r="BO462" s="138"/>
      <c r="BP462" s="138"/>
      <c r="BQ462" s="138"/>
      <c r="BR462" s="138"/>
      <c r="BS462" s="138"/>
      <c r="BT462" s="138"/>
      <c r="BU462" s="138"/>
      <c r="BV462" s="138"/>
      <c r="BW462" s="138"/>
      <c r="BX462" s="138"/>
      <c r="BY462" s="138"/>
      <c r="BZ462" s="138"/>
    </row>
    <row r="463" spans="1:78" ht="15.75" customHeight="1">
      <c r="A463" s="138"/>
      <c r="B463" s="138"/>
      <c r="C463" s="138"/>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8"/>
      <c r="Z463" s="138"/>
      <c r="AA463" s="138"/>
      <c r="AB463" s="138"/>
      <c r="AC463" s="138"/>
      <c r="AD463" s="138"/>
      <c r="AE463" s="138"/>
      <c r="AF463" s="138"/>
      <c r="AG463" s="138"/>
      <c r="AH463" s="138"/>
      <c r="AI463" s="138"/>
      <c r="AJ463" s="138"/>
      <c r="AK463" s="138"/>
      <c r="AL463" s="138"/>
      <c r="AM463" s="138"/>
      <c r="AN463" s="138"/>
      <c r="AO463" s="138"/>
      <c r="AP463" s="138"/>
      <c r="AQ463" s="138"/>
      <c r="AR463" s="138"/>
      <c r="AS463" s="138"/>
      <c r="AT463" s="138"/>
      <c r="AU463" s="138"/>
      <c r="AV463" s="138"/>
      <c r="AW463" s="138"/>
      <c r="AX463" s="138"/>
      <c r="AY463" s="138"/>
      <c r="AZ463" s="138"/>
      <c r="BA463" s="138"/>
      <c r="BB463" s="138"/>
      <c r="BC463" s="138"/>
      <c r="BD463" s="138"/>
      <c r="BE463" s="138"/>
      <c r="BF463" s="138"/>
      <c r="BG463" s="138"/>
      <c r="BH463" s="138"/>
      <c r="BI463" s="138"/>
      <c r="BJ463" s="138"/>
      <c r="BK463" s="138"/>
      <c r="BL463" s="138"/>
      <c r="BM463" s="138"/>
      <c r="BN463" s="138"/>
      <c r="BO463" s="138"/>
      <c r="BP463" s="138"/>
      <c r="BQ463" s="138"/>
      <c r="BR463" s="138"/>
      <c r="BS463" s="138"/>
      <c r="BT463" s="138"/>
      <c r="BU463" s="138"/>
      <c r="BV463" s="138"/>
      <c r="BW463" s="138"/>
      <c r="BX463" s="138"/>
      <c r="BY463" s="138"/>
      <c r="BZ463" s="138"/>
    </row>
    <row r="464" spans="1:78" ht="15.75" customHeight="1">
      <c r="A464" s="138"/>
      <c r="B464" s="138"/>
      <c r="C464" s="138"/>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8"/>
      <c r="Z464" s="138"/>
      <c r="AA464" s="138"/>
      <c r="AB464" s="138"/>
      <c r="AC464" s="138"/>
      <c r="AD464" s="138"/>
      <c r="AE464" s="138"/>
      <c r="AF464" s="138"/>
      <c r="AG464" s="138"/>
      <c r="AH464" s="138"/>
      <c r="AI464" s="138"/>
      <c r="AJ464" s="138"/>
      <c r="AK464" s="138"/>
      <c r="AL464" s="138"/>
      <c r="AM464" s="138"/>
      <c r="AN464" s="138"/>
      <c r="AO464" s="138"/>
      <c r="AP464" s="138"/>
      <c r="AQ464" s="138"/>
      <c r="AR464" s="138"/>
      <c r="AS464" s="138"/>
      <c r="AT464" s="138"/>
      <c r="AU464" s="138"/>
      <c r="AV464" s="138"/>
      <c r="AW464" s="138"/>
      <c r="AX464" s="138"/>
      <c r="AY464" s="138"/>
      <c r="AZ464" s="138"/>
      <c r="BA464" s="138"/>
      <c r="BB464" s="138"/>
      <c r="BC464" s="138"/>
      <c r="BD464" s="138"/>
      <c r="BE464" s="138"/>
      <c r="BF464" s="138"/>
      <c r="BG464" s="138"/>
      <c r="BH464" s="138"/>
      <c r="BI464" s="138"/>
      <c r="BJ464" s="138"/>
      <c r="BK464" s="138"/>
      <c r="BL464" s="138"/>
      <c r="BM464" s="138"/>
      <c r="BN464" s="138"/>
      <c r="BO464" s="138"/>
      <c r="BP464" s="138"/>
      <c r="BQ464" s="138"/>
      <c r="BR464" s="138"/>
      <c r="BS464" s="138"/>
      <c r="BT464" s="138"/>
      <c r="BU464" s="138"/>
      <c r="BV464" s="138"/>
      <c r="BW464" s="138"/>
      <c r="BX464" s="138"/>
      <c r="BY464" s="138"/>
      <c r="BZ464" s="138"/>
    </row>
    <row r="465" spans="1:78" ht="15.75" customHeight="1">
      <c r="A465" s="138"/>
      <c r="B465" s="138"/>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c r="Z465" s="138"/>
      <c r="AA465" s="138"/>
      <c r="AB465" s="138"/>
      <c r="AC465" s="138"/>
      <c r="AD465" s="138"/>
      <c r="AE465" s="138"/>
      <c r="AF465" s="138"/>
      <c r="AG465" s="138"/>
      <c r="AH465" s="138"/>
      <c r="AI465" s="138"/>
      <c r="AJ465" s="138"/>
      <c r="AK465" s="138"/>
      <c r="AL465" s="138"/>
      <c r="AM465" s="138"/>
      <c r="AN465" s="138"/>
      <c r="AO465" s="138"/>
      <c r="AP465" s="138"/>
      <c r="AQ465" s="138"/>
      <c r="AR465" s="138"/>
      <c r="AS465" s="138"/>
      <c r="AT465" s="138"/>
      <c r="AU465" s="138"/>
      <c r="AV465" s="138"/>
      <c r="AW465" s="138"/>
      <c r="AX465" s="138"/>
      <c r="AY465" s="138"/>
      <c r="AZ465" s="138"/>
      <c r="BA465" s="138"/>
      <c r="BB465" s="138"/>
      <c r="BC465" s="138"/>
      <c r="BD465" s="138"/>
      <c r="BE465" s="138"/>
      <c r="BF465" s="138"/>
      <c r="BG465" s="138"/>
      <c r="BH465" s="138"/>
      <c r="BI465" s="138"/>
      <c r="BJ465" s="138"/>
      <c r="BK465" s="138"/>
      <c r="BL465" s="138"/>
      <c r="BM465" s="138"/>
      <c r="BN465" s="138"/>
      <c r="BO465" s="138"/>
      <c r="BP465" s="138"/>
      <c r="BQ465" s="138"/>
      <c r="BR465" s="138"/>
      <c r="BS465" s="138"/>
      <c r="BT465" s="138"/>
      <c r="BU465" s="138"/>
      <c r="BV465" s="138"/>
      <c r="BW465" s="138"/>
      <c r="BX465" s="138"/>
      <c r="BY465" s="138"/>
      <c r="BZ465" s="138"/>
    </row>
    <row r="466" spans="1:78" ht="15.75" customHeight="1">
      <c r="A466" s="138"/>
      <c r="B466" s="138"/>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c r="Z466" s="138"/>
      <c r="AA466" s="138"/>
      <c r="AB466" s="138"/>
      <c r="AC466" s="138"/>
      <c r="AD466" s="138"/>
      <c r="AE466" s="138"/>
      <c r="AF466" s="138"/>
      <c r="AG466" s="138"/>
      <c r="AH466" s="138"/>
      <c r="AI466" s="138"/>
      <c r="AJ466" s="138"/>
      <c r="AK466" s="138"/>
      <c r="AL466" s="138"/>
      <c r="AM466" s="138"/>
      <c r="AN466" s="138"/>
      <c r="AO466" s="138"/>
      <c r="AP466" s="138"/>
      <c r="AQ466" s="138"/>
      <c r="AR466" s="138"/>
      <c r="AS466" s="138"/>
      <c r="AT466" s="138"/>
      <c r="AU466" s="138"/>
      <c r="AV466" s="138"/>
      <c r="AW466" s="138"/>
      <c r="AX466" s="138"/>
      <c r="AY466" s="138"/>
      <c r="AZ466" s="138"/>
      <c r="BA466" s="138"/>
      <c r="BB466" s="138"/>
      <c r="BC466" s="138"/>
      <c r="BD466" s="138"/>
      <c r="BE466" s="138"/>
      <c r="BF466" s="138"/>
      <c r="BG466" s="138"/>
      <c r="BH466" s="138"/>
      <c r="BI466" s="138"/>
      <c r="BJ466" s="138"/>
      <c r="BK466" s="138"/>
      <c r="BL466" s="138"/>
      <c r="BM466" s="138"/>
      <c r="BN466" s="138"/>
      <c r="BO466" s="138"/>
      <c r="BP466" s="138"/>
      <c r="BQ466" s="138"/>
      <c r="BR466" s="138"/>
      <c r="BS466" s="138"/>
      <c r="BT466" s="138"/>
      <c r="BU466" s="138"/>
      <c r="BV466" s="138"/>
      <c r="BW466" s="138"/>
      <c r="BX466" s="138"/>
      <c r="BY466" s="138"/>
      <c r="BZ466" s="138"/>
    </row>
    <row r="467" spans="1:78" ht="15.75" customHeight="1">
      <c r="A467" s="138"/>
      <c r="B467" s="138"/>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c r="Z467" s="138"/>
      <c r="AA467" s="138"/>
      <c r="AB467" s="138"/>
      <c r="AC467" s="138"/>
      <c r="AD467" s="138"/>
      <c r="AE467" s="138"/>
      <c r="AF467" s="138"/>
      <c r="AG467" s="138"/>
      <c r="AH467" s="138"/>
      <c r="AI467" s="138"/>
      <c r="AJ467" s="138"/>
      <c r="AK467" s="138"/>
      <c r="AL467" s="138"/>
      <c r="AM467" s="138"/>
      <c r="AN467" s="138"/>
      <c r="AO467" s="138"/>
      <c r="AP467" s="138"/>
      <c r="AQ467" s="138"/>
      <c r="AR467" s="138"/>
      <c r="AS467" s="138"/>
      <c r="AT467" s="138"/>
      <c r="AU467" s="138"/>
      <c r="AV467" s="138"/>
      <c r="AW467" s="138"/>
      <c r="AX467" s="138"/>
      <c r="AY467" s="138"/>
      <c r="AZ467" s="138"/>
      <c r="BA467" s="138"/>
      <c r="BB467" s="138"/>
      <c r="BC467" s="138"/>
      <c r="BD467" s="138"/>
      <c r="BE467" s="138"/>
      <c r="BF467" s="138"/>
      <c r="BG467" s="138"/>
      <c r="BH467" s="138"/>
      <c r="BI467" s="138"/>
      <c r="BJ467" s="138"/>
      <c r="BK467" s="138"/>
      <c r="BL467" s="138"/>
      <c r="BM467" s="138"/>
      <c r="BN467" s="138"/>
      <c r="BO467" s="138"/>
      <c r="BP467" s="138"/>
      <c r="BQ467" s="138"/>
      <c r="BR467" s="138"/>
      <c r="BS467" s="138"/>
      <c r="BT467" s="138"/>
      <c r="BU467" s="138"/>
      <c r="BV467" s="138"/>
      <c r="BW467" s="138"/>
      <c r="BX467" s="138"/>
      <c r="BY467" s="138"/>
      <c r="BZ467" s="138"/>
    </row>
    <row r="468" spans="1:78" ht="15.75" customHeight="1">
      <c r="A468" s="138"/>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c r="AA468" s="138"/>
      <c r="AB468" s="138"/>
      <c r="AC468" s="138"/>
      <c r="AD468" s="138"/>
      <c r="AE468" s="138"/>
      <c r="AF468" s="138"/>
      <c r="AG468" s="138"/>
      <c r="AH468" s="138"/>
      <c r="AI468" s="138"/>
      <c r="AJ468" s="138"/>
      <c r="AK468" s="138"/>
      <c r="AL468" s="138"/>
      <c r="AM468" s="138"/>
      <c r="AN468" s="138"/>
      <c r="AO468" s="138"/>
      <c r="AP468" s="138"/>
      <c r="AQ468" s="138"/>
      <c r="AR468" s="138"/>
      <c r="AS468" s="138"/>
      <c r="AT468" s="138"/>
      <c r="AU468" s="138"/>
      <c r="AV468" s="138"/>
      <c r="AW468" s="138"/>
      <c r="AX468" s="138"/>
      <c r="AY468" s="138"/>
      <c r="AZ468" s="138"/>
      <c r="BA468" s="138"/>
      <c r="BB468" s="138"/>
      <c r="BC468" s="138"/>
      <c r="BD468" s="138"/>
      <c r="BE468" s="138"/>
      <c r="BF468" s="138"/>
      <c r="BG468" s="138"/>
      <c r="BH468" s="138"/>
      <c r="BI468" s="138"/>
      <c r="BJ468" s="138"/>
      <c r="BK468" s="138"/>
      <c r="BL468" s="138"/>
      <c r="BM468" s="138"/>
      <c r="BN468" s="138"/>
      <c r="BO468" s="138"/>
      <c r="BP468" s="138"/>
      <c r="BQ468" s="138"/>
      <c r="BR468" s="138"/>
      <c r="BS468" s="138"/>
      <c r="BT468" s="138"/>
      <c r="BU468" s="138"/>
      <c r="BV468" s="138"/>
      <c r="BW468" s="138"/>
      <c r="BX468" s="138"/>
      <c r="BY468" s="138"/>
      <c r="BZ468" s="138"/>
    </row>
    <row r="469" spans="1:78" ht="15.75" customHeight="1">
      <c r="A469" s="138"/>
      <c r="B469" s="138"/>
      <c r="C469" s="138"/>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8"/>
      <c r="Z469" s="138"/>
      <c r="AA469" s="138"/>
      <c r="AB469" s="138"/>
      <c r="AC469" s="138"/>
      <c r="AD469" s="138"/>
      <c r="AE469" s="138"/>
      <c r="AF469" s="138"/>
      <c r="AG469" s="138"/>
      <c r="AH469" s="138"/>
      <c r="AI469" s="138"/>
      <c r="AJ469" s="138"/>
      <c r="AK469" s="138"/>
      <c r="AL469" s="138"/>
      <c r="AM469" s="138"/>
      <c r="AN469" s="138"/>
      <c r="AO469" s="138"/>
      <c r="AP469" s="138"/>
      <c r="AQ469" s="138"/>
      <c r="AR469" s="138"/>
      <c r="AS469" s="138"/>
      <c r="AT469" s="138"/>
      <c r="AU469" s="138"/>
      <c r="AV469" s="138"/>
      <c r="AW469" s="138"/>
      <c r="AX469" s="138"/>
      <c r="AY469" s="138"/>
      <c r="AZ469" s="138"/>
      <c r="BA469" s="138"/>
      <c r="BB469" s="138"/>
      <c r="BC469" s="138"/>
      <c r="BD469" s="138"/>
      <c r="BE469" s="138"/>
      <c r="BF469" s="138"/>
      <c r="BG469" s="138"/>
      <c r="BH469" s="138"/>
      <c r="BI469" s="138"/>
      <c r="BJ469" s="138"/>
      <c r="BK469" s="138"/>
      <c r="BL469" s="138"/>
      <c r="BM469" s="138"/>
      <c r="BN469" s="138"/>
      <c r="BO469" s="138"/>
      <c r="BP469" s="138"/>
      <c r="BQ469" s="138"/>
      <c r="BR469" s="138"/>
      <c r="BS469" s="138"/>
      <c r="BT469" s="138"/>
      <c r="BU469" s="138"/>
      <c r="BV469" s="138"/>
      <c r="BW469" s="138"/>
      <c r="BX469" s="138"/>
      <c r="BY469" s="138"/>
      <c r="BZ469" s="138"/>
    </row>
    <row r="470" spans="1:78" ht="15.75" customHeight="1">
      <c r="A470" s="138"/>
      <c r="B470" s="138"/>
      <c r="C470" s="138"/>
      <c r="D470" s="138"/>
      <c r="E470" s="138"/>
      <c r="F470" s="138"/>
      <c r="G470" s="138"/>
      <c r="H470" s="138"/>
      <c r="I470" s="138"/>
      <c r="J470" s="138"/>
      <c r="K470" s="138"/>
      <c r="L470" s="138"/>
      <c r="M470" s="138"/>
      <c r="N470" s="138"/>
      <c r="O470" s="138"/>
      <c r="P470" s="138"/>
      <c r="Q470" s="138"/>
      <c r="R470" s="138"/>
      <c r="S470" s="138"/>
      <c r="T470" s="138"/>
      <c r="U470" s="138"/>
      <c r="V470" s="138"/>
      <c r="W470" s="138"/>
      <c r="X470" s="138"/>
      <c r="Y470" s="138"/>
      <c r="Z470" s="138"/>
      <c r="AA470" s="138"/>
      <c r="AB470" s="138"/>
      <c r="AC470" s="138"/>
      <c r="AD470" s="138"/>
      <c r="AE470" s="138"/>
      <c r="AF470" s="138"/>
      <c r="AG470" s="138"/>
      <c r="AH470" s="138"/>
      <c r="AI470" s="138"/>
      <c r="AJ470" s="138"/>
      <c r="AK470" s="138"/>
      <c r="AL470" s="138"/>
      <c r="AM470" s="138"/>
      <c r="AN470" s="138"/>
      <c r="AO470" s="138"/>
      <c r="AP470" s="138"/>
      <c r="AQ470" s="138"/>
      <c r="AR470" s="138"/>
      <c r="AS470" s="138"/>
      <c r="AT470" s="138"/>
      <c r="AU470" s="138"/>
      <c r="AV470" s="138"/>
      <c r="AW470" s="138"/>
      <c r="AX470" s="138"/>
      <c r="AY470" s="138"/>
      <c r="AZ470" s="138"/>
      <c r="BA470" s="138"/>
      <c r="BB470" s="138"/>
      <c r="BC470" s="138"/>
      <c r="BD470" s="138"/>
      <c r="BE470" s="138"/>
      <c r="BF470" s="138"/>
      <c r="BG470" s="138"/>
      <c r="BH470" s="138"/>
      <c r="BI470" s="138"/>
      <c r="BJ470" s="138"/>
      <c r="BK470" s="138"/>
      <c r="BL470" s="138"/>
      <c r="BM470" s="138"/>
      <c r="BN470" s="138"/>
      <c r="BO470" s="138"/>
      <c r="BP470" s="138"/>
      <c r="BQ470" s="138"/>
      <c r="BR470" s="138"/>
      <c r="BS470" s="138"/>
      <c r="BT470" s="138"/>
      <c r="BU470" s="138"/>
      <c r="BV470" s="138"/>
      <c r="BW470" s="138"/>
      <c r="BX470" s="138"/>
      <c r="BY470" s="138"/>
      <c r="BZ470" s="138"/>
    </row>
    <row r="471" spans="1:78" ht="15.75" customHeight="1">
      <c r="A471" s="138"/>
      <c r="B471" s="138"/>
      <c r="C471" s="138"/>
      <c r="D471" s="138"/>
      <c r="E471" s="138"/>
      <c r="F471" s="138"/>
      <c r="G471" s="138"/>
      <c r="H471" s="138"/>
      <c r="I471" s="138"/>
      <c r="J471" s="138"/>
      <c r="K471" s="138"/>
      <c r="L471" s="138"/>
      <c r="M471" s="138"/>
      <c r="N471" s="138"/>
      <c r="O471" s="138"/>
      <c r="P471" s="138"/>
      <c r="Q471" s="138"/>
      <c r="R471" s="138"/>
      <c r="S471" s="138"/>
      <c r="T471" s="138"/>
      <c r="U471" s="138"/>
      <c r="V471" s="138"/>
      <c r="W471" s="138"/>
      <c r="X471" s="138"/>
      <c r="Y471" s="138"/>
      <c r="Z471" s="138"/>
      <c r="AA471" s="138"/>
      <c r="AB471" s="138"/>
      <c r="AC471" s="138"/>
      <c r="AD471" s="138"/>
      <c r="AE471" s="138"/>
      <c r="AF471" s="138"/>
      <c r="AG471" s="138"/>
      <c r="AH471" s="138"/>
      <c r="AI471" s="138"/>
      <c r="AJ471" s="138"/>
      <c r="AK471" s="138"/>
      <c r="AL471" s="138"/>
      <c r="AM471" s="138"/>
      <c r="AN471" s="138"/>
      <c r="AO471" s="138"/>
      <c r="AP471" s="138"/>
      <c r="AQ471" s="138"/>
      <c r="AR471" s="138"/>
      <c r="AS471" s="138"/>
      <c r="AT471" s="138"/>
      <c r="AU471" s="138"/>
      <c r="AV471" s="138"/>
      <c r="AW471" s="138"/>
      <c r="AX471" s="138"/>
      <c r="AY471" s="138"/>
      <c r="AZ471" s="138"/>
      <c r="BA471" s="138"/>
      <c r="BB471" s="138"/>
      <c r="BC471" s="138"/>
      <c r="BD471" s="138"/>
      <c r="BE471" s="138"/>
      <c r="BF471" s="138"/>
      <c r="BG471" s="138"/>
      <c r="BH471" s="138"/>
      <c r="BI471" s="138"/>
      <c r="BJ471" s="138"/>
      <c r="BK471" s="138"/>
      <c r="BL471" s="138"/>
      <c r="BM471" s="138"/>
      <c r="BN471" s="138"/>
      <c r="BO471" s="138"/>
      <c r="BP471" s="138"/>
      <c r="BQ471" s="138"/>
      <c r="BR471" s="138"/>
      <c r="BS471" s="138"/>
      <c r="BT471" s="138"/>
      <c r="BU471" s="138"/>
      <c r="BV471" s="138"/>
      <c r="BW471" s="138"/>
      <c r="BX471" s="138"/>
      <c r="BY471" s="138"/>
      <c r="BZ471" s="138"/>
    </row>
    <row r="472" spans="1:78" ht="15.75" customHeight="1">
      <c r="A472" s="138"/>
      <c r="B472" s="138"/>
      <c r="C472" s="138"/>
      <c r="D472" s="138"/>
      <c r="E472" s="138"/>
      <c r="F472" s="138"/>
      <c r="G472" s="138"/>
      <c r="H472" s="138"/>
      <c r="I472" s="138"/>
      <c r="J472" s="138"/>
      <c r="K472" s="138"/>
      <c r="L472" s="138"/>
      <c r="M472" s="138"/>
      <c r="N472" s="138"/>
      <c r="O472" s="138"/>
      <c r="P472" s="138"/>
      <c r="Q472" s="138"/>
      <c r="R472" s="138"/>
      <c r="S472" s="138"/>
      <c r="T472" s="138"/>
      <c r="U472" s="138"/>
      <c r="V472" s="138"/>
      <c r="W472" s="138"/>
      <c r="X472" s="138"/>
      <c r="Y472" s="138"/>
      <c r="Z472" s="138"/>
      <c r="AA472" s="138"/>
      <c r="AB472" s="138"/>
      <c r="AC472" s="138"/>
      <c r="AD472" s="138"/>
      <c r="AE472" s="138"/>
      <c r="AF472" s="138"/>
      <c r="AG472" s="138"/>
      <c r="AH472" s="138"/>
      <c r="AI472" s="138"/>
      <c r="AJ472" s="138"/>
      <c r="AK472" s="138"/>
      <c r="AL472" s="138"/>
      <c r="AM472" s="138"/>
      <c r="AN472" s="138"/>
      <c r="AO472" s="138"/>
      <c r="AP472" s="138"/>
      <c r="AQ472" s="138"/>
      <c r="AR472" s="138"/>
      <c r="AS472" s="138"/>
      <c r="AT472" s="138"/>
      <c r="AU472" s="138"/>
      <c r="AV472" s="138"/>
      <c r="AW472" s="138"/>
      <c r="AX472" s="138"/>
      <c r="AY472" s="138"/>
      <c r="AZ472" s="138"/>
      <c r="BA472" s="138"/>
      <c r="BB472" s="138"/>
      <c r="BC472" s="138"/>
      <c r="BD472" s="138"/>
      <c r="BE472" s="138"/>
      <c r="BF472" s="138"/>
      <c r="BG472" s="138"/>
      <c r="BH472" s="138"/>
      <c r="BI472" s="138"/>
      <c r="BJ472" s="138"/>
      <c r="BK472" s="138"/>
      <c r="BL472" s="138"/>
      <c r="BM472" s="138"/>
      <c r="BN472" s="138"/>
      <c r="BO472" s="138"/>
      <c r="BP472" s="138"/>
      <c r="BQ472" s="138"/>
      <c r="BR472" s="138"/>
      <c r="BS472" s="138"/>
      <c r="BT472" s="138"/>
      <c r="BU472" s="138"/>
      <c r="BV472" s="138"/>
      <c r="BW472" s="138"/>
      <c r="BX472" s="138"/>
      <c r="BY472" s="138"/>
      <c r="BZ472" s="138"/>
    </row>
    <row r="473" spans="1:78" ht="15.75" customHeight="1">
      <c r="A473" s="138"/>
      <c r="B473" s="138"/>
      <c r="C473" s="138"/>
      <c r="D473" s="138"/>
      <c r="E473" s="138"/>
      <c r="F473" s="138"/>
      <c r="G473" s="138"/>
      <c r="H473" s="138"/>
      <c r="I473" s="138"/>
      <c r="J473" s="138"/>
      <c r="K473" s="138"/>
      <c r="L473" s="138"/>
      <c r="M473" s="138"/>
      <c r="N473" s="138"/>
      <c r="O473" s="138"/>
      <c r="P473" s="138"/>
      <c r="Q473" s="138"/>
      <c r="R473" s="138"/>
      <c r="S473" s="138"/>
      <c r="T473" s="138"/>
      <c r="U473" s="138"/>
      <c r="V473" s="138"/>
      <c r="W473" s="138"/>
      <c r="X473" s="138"/>
      <c r="Y473" s="138"/>
      <c r="Z473" s="138"/>
      <c r="AA473" s="138"/>
      <c r="AB473" s="138"/>
      <c r="AC473" s="138"/>
      <c r="AD473" s="138"/>
      <c r="AE473" s="138"/>
      <c r="AF473" s="138"/>
      <c r="AG473" s="138"/>
      <c r="AH473" s="138"/>
      <c r="AI473" s="138"/>
      <c r="AJ473" s="138"/>
      <c r="AK473" s="138"/>
      <c r="AL473" s="138"/>
      <c r="AM473" s="138"/>
      <c r="AN473" s="138"/>
      <c r="AO473" s="138"/>
      <c r="AP473" s="138"/>
      <c r="AQ473" s="138"/>
      <c r="AR473" s="138"/>
      <c r="AS473" s="138"/>
      <c r="AT473" s="138"/>
      <c r="AU473" s="138"/>
      <c r="AV473" s="138"/>
      <c r="AW473" s="138"/>
      <c r="AX473" s="138"/>
      <c r="AY473" s="138"/>
      <c r="AZ473" s="138"/>
      <c r="BA473" s="138"/>
      <c r="BB473" s="138"/>
      <c r="BC473" s="138"/>
      <c r="BD473" s="138"/>
      <c r="BE473" s="138"/>
      <c r="BF473" s="138"/>
      <c r="BG473" s="138"/>
      <c r="BH473" s="138"/>
      <c r="BI473" s="138"/>
      <c r="BJ473" s="138"/>
      <c r="BK473" s="138"/>
      <c r="BL473" s="138"/>
      <c r="BM473" s="138"/>
      <c r="BN473" s="138"/>
      <c r="BO473" s="138"/>
      <c r="BP473" s="138"/>
      <c r="BQ473" s="138"/>
      <c r="BR473" s="138"/>
      <c r="BS473" s="138"/>
      <c r="BT473" s="138"/>
      <c r="BU473" s="138"/>
      <c r="BV473" s="138"/>
      <c r="BW473" s="138"/>
      <c r="BX473" s="138"/>
      <c r="BY473" s="138"/>
      <c r="BZ473" s="138"/>
    </row>
    <row r="474" spans="1:78" ht="15.75" customHeight="1">
      <c r="A474" s="138"/>
      <c r="B474" s="138"/>
      <c r="C474" s="138"/>
      <c r="D474" s="138"/>
      <c r="E474" s="138"/>
      <c r="F474" s="138"/>
      <c r="G474" s="138"/>
      <c r="H474" s="138"/>
      <c r="I474" s="138"/>
      <c r="J474" s="138"/>
      <c r="K474" s="138"/>
      <c r="L474" s="138"/>
      <c r="M474" s="138"/>
      <c r="N474" s="138"/>
      <c r="O474" s="138"/>
      <c r="P474" s="138"/>
      <c r="Q474" s="138"/>
      <c r="R474" s="138"/>
      <c r="S474" s="138"/>
      <c r="T474" s="138"/>
      <c r="U474" s="138"/>
      <c r="V474" s="138"/>
      <c r="W474" s="138"/>
      <c r="X474" s="138"/>
      <c r="Y474" s="138"/>
      <c r="Z474" s="138"/>
      <c r="AA474" s="138"/>
      <c r="AB474" s="138"/>
      <c r="AC474" s="138"/>
      <c r="AD474" s="138"/>
      <c r="AE474" s="138"/>
      <c r="AF474" s="138"/>
      <c r="AG474" s="138"/>
      <c r="AH474" s="138"/>
      <c r="AI474" s="138"/>
      <c r="AJ474" s="138"/>
      <c r="AK474" s="138"/>
      <c r="AL474" s="138"/>
      <c r="AM474" s="138"/>
      <c r="AN474" s="138"/>
      <c r="AO474" s="138"/>
      <c r="AP474" s="138"/>
      <c r="AQ474" s="138"/>
      <c r="AR474" s="138"/>
      <c r="AS474" s="138"/>
      <c r="AT474" s="138"/>
      <c r="AU474" s="138"/>
      <c r="AV474" s="138"/>
      <c r="AW474" s="138"/>
      <c r="AX474" s="138"/>
      <c r="AY474" s="138"/>
      <c r="AZ474" s="138"/>
      <c r="BA474" s="138"/>
      <c r="BB474" s="138"/>
      <c r="BC474" s="138"/>
      <c r="BD474" s="138"/>
      <c r="BE474" s="138"/>
      <c r="BF474" s="138"/>
      <c r="BG474" s="138"/>
      <c r="BH474" s="138"/>
      <c r="BI474" s="138"/>
      <c r="BJ474" s="138"/>
      <c r="BK474" s="138"/>
      <c r="BL474" s="138"/>
      <c r="BM474" s="138"/>
      <c r="BN474" s="138"/>
      <c r="BO474" s="138"/>
      <c r="BP474" s="138"/>
      <c r="BQ474" s="138"/>
      <c r="BR474" s="138"/>
      <c r="BS474" s="138"/>
      <c r="BT474" s="138"/>
      <c r="BU474" s="138"/>
      <c r="BV474" s="138"/>
      <c r="BW474" s="138"/>
      <c r="BX474" s="138"/>
      <c r="BY474" s="138"/>
      <c r="BZ474" s="138"/>
    </row>
    <row r="475" spans="1:78" ht="15.75" customHeight="1">
      <c r="A475" s="138"/>
      <c r="B475" s="138"/>
      <c r="C475" s="138"/>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8"/>
      <c r="Z475" s="138"/>
      <c r="AA475" s="138"/>
      <c r="AB475" s="138"/>
      <c r="AC475" s="138"/>
      <c r="AD475" s="138"/>
      <c r="AE475" s="138"/>
      <c r="AF475" s="138"/>
      <c r="AG475" s="138"/>
      <c r="AH475" s="138"/>
      <c r="AI475" s="138"/>
      <c r="AJ475" s="138"/>
      <c r="AK475" s="138"/>
      <c r="AL475" s="138"/>
      <c r="AM475" s="138"/>
      <c r="AN475" s="138"/>
      <c r="AO475" s="138"/>
      <c r="AP475" s="138"/>
      <c r="AQ475" s="138"/>
      <c r="AR475" s="138"/>
      <c r="AS475" s="138"/>
      <c r="AT475" s="138"/>
      <c r="AU475" s="138"/>
      <c r="AV475" s="138"/>
      <c r="AW475" s="138"/>
      <c r="AX475" s="138"/>
      <c r="AY475" s="138"/>
      <c r="AZ475" s="138"/>
      <c r="BA475" s="138"/>
      <c r="BB475" s="138"/>
      <c r="BC475" s="138"/>
      <c r="BD475" s="138"/>
      <c r="BE475" s="138"/>
      <c r="BF475" s="138"/>
      <c r="BG475" s="138"/>
      <c r="BH475" s="138"/>
      <c r="BI475" s="138"/>
      <c r="BJ475" s="138"/>
      <c r="BK475" s="138"/>
      <c r="BL475" s="138"/>
      <c r="BM475" s="138"/>
      <c r="BN475" s="138"/>
      <c r="BO475" s="138"/>
      <c r="BP475" s="138"/>
      <c r="BQ475" s="138"/>
      <c r="BR475" s="138"/>
      <c r="BS475" s="138"/>
      <c r="BT475" s="138"/>
      <c r="BU475" s="138"/>
      <c r="BV475" s="138"/>
      <c r="BW475" s="138"/>
      <c r="BX475" s="138"/>
      <c r="BY475" s="138"/>
      <c r="BZ475" s="138"/>
    </row>
    <row r="476" spans="1:78" ht="15.75" customHeight="1">
      <c r="A476" s="138"/>
      <c r="B476" s="138"/>
      <c r="C476" s="138"/>
      <c r="D476" s="138"/>
      <c r="E476" s="138"/>
      <c r="F476" s="138"/>
      <c r="G476" s="138"/>
      <c r="H476" s="138"/>
      <c r="I476" s="138"/>
      <c r="J476" s="138"/>
      <c r="K476" s="138"/>
      <c r="L476" s="138"/>
      <c r="M476" s="138"/>
      <c r="N476" s="138"/>
      <c r="O476" s="138"/>
      <c r="P476" s="138"/>
      <c r="Q476" s="138"/>
      <c r="R476" s="138"/>
      <c r="S476" s="138"/>
      <c r="T476" s="138"/>
      <c r="U476" s="138"/>
      <c r="V476" s="138"/>
      <c r="W476" s="138"/>
      <c r="X476" s="138"/>
      <c r="Y476" s="138"/>
      <c r="Z476" s="138"/>
      <c r="AA476" s="138"/>
      <c r="AB476" s="138"/>
      <c r="AC476" s="138"/>
      <c r="AD476" s="138"/>
      <c r="AE476" s="138"/>
      <c r="AF476" s="138"/>
      <c r="AG476" s="138"/>
      <c r="AH476" s="138"/>
      <c r="AI476" s="138"/>
      <c r="AJ476" s="138"/>
      <c r="AK476" s="138"/>
      <c r="AL476" s="138"/>
      <c r="AM476" s="138"/>
      <c r="AN476" s="138"/>
      <c r="AO476" s="138"/>
      <c r="AP476" s="138"/>
      <c r="AQ476" s="138"/>
      <c r="AR476" s="138"/>
      <c r="AS476" s="138"/>
      <c r="AT476" s="138"/>
      <c r="AU476" s="138"/>
      <c r="AV476" s="138"/>
      <c r="AW476" s="138"/>
      <c r="AX476" s="138"/>
      <c r="AY476" s="138"/>
      <c r="AZ476" s="138"/>
      <c r="BA476" s="138"/>
      <c r="BB476" s="138"/>
      <c r="BC476" s="138"/>
      <c r="BD476" s="138"/>
      <c r="BE476" s="138"/>
      <c r="BF476" s="138"/>
      <c r="BG476" s="138"/>
      <c r="BH476" s="138"/>
      <c r="BI476" s="138"/>
      <c r="BJ476" s="138"/>
      <c r="BK476" s="138"/>
      <c r="BL476" s="138"/>
      <c r="BM476" s="138"/>
      <c r="BN476" s="138"/>
      <c r="BO476" s="138"/>
      <c r="BP476" s="138"/>
      <c r="BQ476" s="138"/>
      <c r="BR476" s="138"/>
      <c r="BS476" s="138"/>
      <c r="BT476" s="138"/>
      <c r="BU476" s="138"/>
      <c r="BV476" s="138"/>
      <c r="BW476" s="138"/>
      <c r="BX476" s="138"/>
      <c r="BY476" s="138"/>
      <c r="BZ476" s="138"/>
    </row>
    <row r="477" spans="1:78" ht="15.75" customHeight="1">
      <c r="A477" s="138"/>
      <c r="B477" s="138"/>
      <c r="C477" s="138"/>
      <c r="D477" s="138"/>
      <c r="E477" s="138"/>
      <c r="F477" s="138"/>
      <c r="G477" s="138"/>
      <c r="H477" s="138"/>
      <c r="I477" s="138"/>
      <c r="J477" s="138"/>
      <c r="K477" s="138"/>
      <c r="L477" s="138"/>
      <c r="M477" s="138"/>
      <c r="N477" s="138"/>
      <c r="O477" s="138"/>
      <c r="P477" s="138"/>
      <c r="Q477" s="138"/>
      <c r="R477" s="138"/>
      <c r="S477" s="138"/>
      <c r="T477" s="138"/>
      <c r="U477" s="138"/>
      <c r="V477" s="138"/>
      <c r="W477" s="138"/>
      <c r="X477" s="138"/>
      <c r="Y477" s="138"/>
      <c r="Z477" s="138"/>
      <c r="AA477" s="138"/>
      <c r="AB477" s="138"/>
      <c r="AC477" s="138"/>
      <c r="AD477" s="138"/>
      <c r="AE477" s="138"/>
      <c r="AF477" s="138"/>
      <c r="AG477" s="138"/>
      <c r="AH477" s="138"/>
      <c r="AI477" s="138"/>
      <c r="AJ477" s="138"/>
      <c r="AK477" s="138"/>
      <c r="AL477" s="138"/>
      <c r="AM477" s="138"/>
      <c r="AN477" s="138"/>
      <c r="AO477" s="138"/>
      <c r="AP477" s="138"/>
      <c r="AQ477" s="138"/>
      <c r="AR477" s="138"/>
      <c r="AS477" s="138"/>
      <c r="AT477" s="138"/>
      <c r="AU477" s="138"/>
      <c r="AV477" s="138"/>
      <c r="AW477" s="138"/>
      <c r="AX477" s="138"/>
      <c r="AY477" s="138"/>
      <c r="AZ477" s="138"/>
      <c r="BA477" s="138"/>
      <c r="BB477" s="138"/>
      <c r="BC477" s="138"/>
      <c r="BD477" s="138"/>
      <c r="BE477" s="138"/>
      <c r="BF477" s="138"/>
      <c r="BG477" s="138"/>
      <c r="BH477" s="138"/>
      <c r="BI477" s="138"/>
      <c r="BJ477" s="138"/>
      <c r="BK477" s="138"/>
      <c r="BL477" s="138"/>
      <c r="BM477" s="138"/>
      <c r="BN477" s="138"/>
      <c r="BO477" s="138"/>
      <c r="BP477" s="138"/>
      <c r="BQ477" s="138"/>
      <c r="BR477" s="138"/>
      <c r="BS477" s="138"/>
      <c r="BT477" s="138"/>
      <c r="BU477" s="138"/>
      <c r="BV477" s="138"/>
      <c r="BW477" s="138"/>
      <c r="BX477" s="138"/>
      <c r="BY477" s="138"/>
      <c r="BZ477" s="138"/>
    </row>
    <row r="478" spans="1:78" ht="15.75" customHeight="1">
      <c r="A478" s="138"/>
      <c r="B478" s="138"/>
      <c r="C478" s="138"/>
      <c r="D478" s="138"/>
      <c r="E478" s="138"/>
      <c r="F478" s="138"/>
      <c r="G478" s="138"/>
      <c r="H478" s="138"/>
      <c r="I478" s="138"/>
      <c r="J478" s="138"/>
      <c r="K478" s="138"/>
      <c r="L478" s="138"/>
      <c r="M478" s="138"/>
      <c r="N478" s="138"/>
      <c r="O478" s="138"/>
      <c r="P478" s="138"/>
      <c r="Q478" s="138"/>
      <c r="R478" s="138"/>
      <c r="S478" s="138"/>
      <c r="T478" s="138"/>
      <c r="U478" s="138"/>
      <c r="V478" s="138"/>
      <c r="W478" s="138"/>
      <c r="X478" s="138"/>
      <c r="Y478" s="138"/>
      <c r="Z478" s="138"/>
      <c r="AA478" s="138"/>
      <c r="AB478" s="138"/>
      <c r="AC478" s="138"/>
      <c r="AD478" s="138"/>
      <c r="AE478" s="138"/>
      <c r="AF478" s="138"/>
      <c r="AG478" s="138"/>
      <c r="AH478" s="138"/>
      <c r="AI478" s="138"/>
      <c r="AJ478" s="138"/>
      <c r="AK478" s="138"/>
      <c r="AL478" s="138"/>
      <c r="AM478" s="138"/>
      <c r="AN478" s="138"/>
      <c r="AO478" s="138"/>
      <c r="AP478" s="138"/>
      <c r="AQ478" s="138"/>
      <c r="AR478" s="138"/>
      <c r="AS478" s="138"/>
      <c r="AT478" s="138"/>
      <c r="AU478" s="138"/>
      <c r="AV478" s="138"/>
      <c r="AW478" s="138"/>
      <c r="AX478" s="138"/>
      <c r="AY478" s="138"/>
      <c r="AZ478" s="138"/>
      <c r="BA478" s="138"/>
      <c r="BB478" s="138"/>
      <c r="BC478" s="138"/>
      <c r="BD478" s="138"/>
      <c r="BE478" s="138"/>
      <c r="BF478" s="138"/>
      <c r="BG478" s="138"/>
      <c r="BH478" s="138"/>
      <c r="BI478" s="138"/>
      <c r="BJ478" s="138"/>
      <c r="BK478" s="138"/>
      <c r="BL478" s="138"/>
      <c r="BM478" s="138"/>
      <c r="BN478" s="138"/>
      <c r="BO478" s="138"/>
      <c r="BP478" s="138"/>
      <c r="BQ478" s="138"/>
      <c r="BR478" s="138"/>
      <c r="BS478" s="138"/>
      <c r="BT478" s="138"/>
      <c r="BU478" s="138"/>
      <c r="BV478" s="138"/>
      <c r="BW478" s="138"/>
      <c r="BX478" s="138"/>
      <c r="BY478" s="138"/>
      <c r="BZ478" s="138"/>
    </row>
    <row r="479" spans="1:78" ht="15.75" customHeight="1">
      <c r="A479" s="138"/>
      <c r="B479" s="138"/>
      <c r="C479" s="138"/>
      <c r="D479" s="138"/>
      <c r="E479" s="138"/>
      <c r="F479" s="138"/>
      <c r="G479" s="138"/>
      <c r="H479" s="138"/>
      <c r="I479" s="138"/>
      <c r="J479" s="138"/>
      <c r="K479" s="138"/>
      <c r="L479" s="138"/>
      <c r="M479" s="138"/>
      <c r="N479" s="138"/>
      <c r="O479" s="138"/>
      <c r="P479" s="138"/>
      <c r="Q479" s="138"/>
      <c r="R479" s="138"/>
      <c r="S479" s="138"/>
      <c r="T479" s="138"/>
      <c r="U479" s="138"/>
      <c r="V479" s="138"/>
      <c r="W479" s="138"/>
      <c r="X479" s="138"/>
      <c r="Y479" s="138"/>
      <c r="Z479" s="138"/>
      <c r="AA479" s="138"/>
      <c r="AB479" s="138"/>
      <c r="AC479" s="138"/>
      <c r="AD479" s="138"/>
      <c r="AE479" s="138"/>
      <c r="AF479" s="138"/>
      <c r="AG479" s="138"/>
      <c r="AH479" s="138"/>
      <c r="AI479" s="138"/>
      <c r="AJ479" s="138"/>
      <c r="AK479" s="138"/>
      <c r="AL479" s="138"/>
      <c r="AM479" s="138"/>
      <c r="AN479" s="138"/>
      <c r="AO479" s="138"/>
      <c r="AP479" s="138"/>
      <c r="AQ479" s="138"/>
      <c r="AR479" s="138"/>
      <c r="AS479" s="138"/>
      <c r="AT479" s="138"/>
      <c r="AU479" s="138"/>
      <c r="AV479" s="138"/>
      <c r="AW479" s="138"/>
      <c r="AX479" s="138"/>
      <c r="AY479" s="138"/>
      <c r="AZ479" s="138"/>
      <c r="BA479" s="138"/>
      <c r="BB479" s="138"/>
      <c r="BC479" s="138"/>
      <c r="BD479" s="138"/>
      <c r="BE479" s="138"/>
      <c r="BF479" s="138"/>
      <c r="BG479" s="138"/>
      <c r="BH479" s="138"/>
      <c r="BI479" s="138"/>
      <c r="BJ479" s="138"/>
      <c r="BK479" s="138"/>
      <c r="BL479" s="138"/>
      <c r="BM479" s="138"/>
      <c r="BN479" s="138"/>
      <c r="BO479" s="138"/>
      <c r="BP479" s="138"/>
      <c r="BQ479" s="138"/>
      <c r="BR479" s="138"/>
      <c r="BS479" s="138"/>
      <c r="BT479" s="138"/>
      <c r="BU479" s="138"/>
      <c r="BV479" s="138"/>
      <c r="BW479" s="138"/>
      <c r="BX479" s="138"/>
      <c r="BY479" s="138"/>
      <c r="BZ479" s="138"/>
    </row>
    <row r="480" spans="1:78" ht="15.75" customHeight="1">
      <c r="A480" s="138"/>
      <c r="B480" s="138"/>
      <c r="C480" s="138"/>
      <c r="D480" s="138"/>
      <c r="E480" s="138"/>
      <c r="F480" s="138"/>
      <c r="G480" s="138"/>
      <c r="H480" s="138"/>
      <c r="I480" s="138"/>
      <c r="J480" s="138"/>
      <c r="K480" s="138"/>
      <c r="L480" s="138"/>
      <c r="M480" s="138"/>
      <c r="N480" s="138"/>
      <c r="O480" s="138"/>
      <c r="P480" s="138"/>
      <c r="Q480" s="138"/>
      <c r="R480" s="138"/>
      <c r="S480" s="138"/>
      <c r="T480" s="138"/>
      <c r="U480" s="138"/>
      <c r="V480" s="138"/>
      <c r="W480" s="138"/>
      <c r="X480" s="138"/>
      <c r="Y480" s="138"/>
      <c r="Z480" s="138"/>
      <c r="AA480" s="138"/>
      <c r="AB480" s="138"/>
      <c r="AC480" s="138"/>
      <c r="AD480" s="138"/>
      <c r="AE480" s="138"/>
      <c r="AF480" s="138"/>
      <c r="AG480" s="138"/>
      <c r="AH480" s="138"/>
      <c r="AI480" s="138"/>
      <c r="AJ480" s="138"/>
      <c r="AK480" s="138"/>
      <c r="AL480" s="138"/>
      <c r="AM480" s="138"/>
      <c r="AN480" s="138"/>
      <c r="AO480" s="138"/>
      <c r="AP480" s="138"/>
      <c r="AQ480" s="138"/>
      <c r="AR480" s="138"/>
      <c r="AS480" s="138"/>
      <c r="AT480" s="138"/>
      <c r="AU480" s="138"/>
      <c r="AV480" s="138"/>
      <c r="AW480" s="138"/>
      <c r="AX480" s="138"/>
      <c r="AY480" s="138"/>
      <c r="AZ480" s="138"/>
      <c r="BA480" s="138"/>
      <c r="BB480" s="138"/>
      <c r="BC480" s="138"/>
      <c r="BD480" s="138"/>
      <c r="BE480" s="138"/>
      <c r="BF480" s="138"/>
      <c r="BG480" s="138"/>
      <c r="BH480" s="138"/>
      <c r="BI480" s="138"/>
      <c r="BJ480" s="138"/>
      <c r="BK480" s="138"/>
      <c r="BL480" s="138"/>
      <c r="BM480" s="138"/>
      <c r="BN480" s="138"/>
      <c r="BO480" s="138"/>
      <c r="BP480" s="138"/>
      <c r="BQ480" s="138"/>
      <c r="BR480" s="138"/>
      <c r="BS480" s="138"/>
      <c r="BT480" s="138"/>
      <c r="BU480" s="138"/>
      <c r="BV480" s="138"/>
      <c r="BW480" s="138"/>
      <c r="BX480" s="138"/>
      <c r="BY480" s="138"/>
      <c r="BZ480" s="138"/>
    </row>
    <row r="481" spans="1:78" ht="15.75" customHeight="1">
      <c r="A481" s="138"/>
      <c r="B481" s="138"/>
      <c r="C481" s="138"/>
      <c r="D481" s="138"/>
      <c r="E481" s="138"/>
      <c r="F481" s="138"/>
      <c r="G481" s="138"/>
      <c r="H481" s="138"/>
      <c r="I481" s="138"/>
      <c r="J481" s="138"/>
      <c r="K481" s="138"/>
      <c r="L481" s="138"/>
      <c r="M481" s="138"/>
      <c r="N481" s="138"/>
      <c r="O481" s="138"/>
      <c r="P481" s="138"/>
      <c r="Q481" s="138"/>
      <c r="R481" s="138"/>
      <c r="S481" s="138"/>
      <c r="T481" s="138"/>
      <c r="U481" s="138"/>
      <c r="V481" s="138"/>
      <c r="W481" s="138"/>
      <c r="X481" s="138"/>
      <c r="Y481" s="138"/>
      <c r="Z481" s="138"/>
      <c r="AA481" s="138"/>
      <c r="AB481" s="138"/>
      <c r="AC481" s="138"/>
      <c r="AD481" s="138"/>
      <c r="AE481" s="138"/>
      <c r="AF481" s="138"/>
      <c r="AG481" s="138"/>
      <c r="AH481" s="138"/>
      <c r="AI481" s="138"/>
      <c r="AJ481" s="138"/>
      <c r="AK481" s="138"/>
      <c r="AL481" s="138"/>
      <c r="AM481" s="138"/>
      <c r="AN481" s="138"/>
      <c r="AO481" s="138"/>
      <c r="AP481" s="138"/>
      <c r="AQ481" s="138"/>
      <c r="AR481" s="138"/>
      <c r="AS481" s="138"/>
      <c r="AT481" s="138"/>
      <c r="AU481" s="138"/>
      <c r="AV481" s="138"/>
      <c r="AW481" s="138"/>
      <c r="AX481" s="138"/>
      <c r="AY481" s="138"/>
      <c r="AZ481" s="138"/>
      <c r="BA481" s="138"/>
      <c r="BB481" s="138"/>
      <c r="BC481" s="138"/>
      <c r="BD481" s="138"/>
      <c r="BE481" s="138"/>
      <c r="BF481" s="138"/>
      <c r="BG481" s="138"/>
      <c r="BH481" s="138"/>
      <c r="BI481" s="138"/>
      <c r="BJ481" s="138"/>
      <c r="BK481" s="138"/>
      <c r="BL481" s="138"/>
      <c r="BM481" s="138"/>
      <c r="BN481" s="138"/>
      <c r="BO481" s="138"/>
      <c r="BP481" s="138"/>
      <c r="BQ481" s="138"/>
      <c r="BR481" s="138"/>
      <c r="BS481" s="138"/>
      <c r="BT481" s="138"/>
      <c r="BU481" s="138"/>
      <c r="BV481" s="138"/>
      <c r="BW481" s="138"/>
      <c r="BX481" s="138"/>
      <c r="BY481" s="138"/>
      <c r="BZ481" s="138"/>
    </row>
    <row r="482" spans="1:78" ht="15.75" customHeight="1">
      <c r="A482" s="138"/>
      <c r="B482" s="138"/>
      <c r="C482" s="138"/>
      <c r="D482" s="138"/>
      <c r="E482" s="138"/>
      <c r="F482" s="138"/>
      <c r="G482" s="138"/>
      <c r="H482" s="138"/>
      <c r="I482" s="138"/>
      <c r="J482" s="138"/>
      <c r="K482" s="138"/>
      <c r="L482" s="138"/>
      <c r="M482" s="138"/>
      <c r="N482" s="138"/>
      <c r="O482" s="138"/>
      <c r="P482" s="138"/>
      <c r="Q482" s="138"/>
      <c r="R482" s="138"/>
      <c r="S482" s="138"/>
      <c r="T482" s="138"/>
      <c r="U482" s="138"/>
      <c r="V482" s="138"/>
      <c r="W482" s="138"/>
      <c r="X482" s="138"/>
      <c r="Y482" s="138"/>
      <c r="Z482" s="138"/>
      <c r="AA482" s="138"/>
      <c r="AB482" s="138"/>
      <c r="AC482" s="138"/>
      <c r="AD482" s="138"/>
      <c r="AE482" s="138"/>
      <c r="AF482" s="138"/>
      <c r="AG482" s="138"/>
      <c r="AH482" s="138"/>
      <c r="AI482" s="138"/>
      <c r="AJ482" s="138"/>
      <c r="AK482" s="138"/>
      <c r="AL482" s="138"/>
      <c r="AM482" s="138"/>
      <c r="AN482" s="138"/>
      <c r="AO482" s="138"/>
      <c r="AP482" s="138"/>
      <c r="AQ482" s="138"/>
      <c r="AR482" s="138"/>
      <c r="AS482" s="138"/>
      <c r="AT482" s="138"/>
      <c r="AU482" s="138"/>
      <c r="AV482" s="138"/>
      <c r="AW482" s="138"/>
      <c r="AX482" s="138"/>
      <c r="AY482" s="138"/>
      <c r="AZ482" s="138"/>
      <c r="BA482" s="138"/>
      <c r="BB482" s="138"/>
      <c r="BC482" s="138"/>
      <c r="BD482" s="138"/>
      <c r="BE482" s="138"/>
      <c r="BF482" s="138"/>
      <c r="BG482" s="138"/>
      <c r="BH482" s="138"/>
      <c r="BI482" s="138"/>
      <c r="BJ482" s="138"/>
      <c r="BK482" s="138"/>
      <c r="BL482" s="138"/>
      <c r="BM482" s="138"/>
      <c r="BN482" s="138"/>
      <c r="BO482" s="138"/>
      <c r="BP482" s="138"/>
      <c r="BQ482" s="138"/>
      <c r="BR482" s="138"/>
      <c r="BS482" s="138"/>
      <c r="BT482" s="138"/>
      <c r="BU482" s="138"/>
      <c r="BV482" s="138"/>
      <c r="BW482" s="138"/>
      <c r="BX482" s="138"/>
      <c r="BY482" s="138"/>
      <c r="BZ482" s="138"/>
    </row>
    <row r="483" spans="1:78" ht="15.75" customHeight="1">
      <c r="A483" s="138"/>
      <c r="B483" s="138"/>
      <c r="C483" s="138"/>
      <c r="D483" s="138"/>
      <c r="E483" s="138"/>
      <c r="F483" s="138"/>
      <c r="G483" s="138"/>
      <c r="H483" s="138"/>
      <c r="I483" s="138"/>
      <c r="J483" s="138"/>
      <c r="K483" s="138"/>
      <c r="L483" s="138"/>
      <c r="M483" s="138"/>
      <c r="N483" s="138"/>
      <c r="O483" s="138"/>
      <c r="P483" s="138"/>
      <c r="Q483" s="138"/>
      <c r="R483" s="138"/>
      <c r="S483" s="138"/>
      <c r="T483" s="138"/>
      <c r="U483" s="138"/>
      <c r="V483" s="138"/>
      <c r="W483" s="138"/>
      <c r="X483" s="138"/>
      <c r="Y483" s="138"/>
      <c r="Z483" s="138"/>
      <c r="AA483" s="138"/>
      <c r="AB483" s="138"/>
      <c r="AC483" s="138"/>
      <c r="AD483" s="138"/>
      <c r="AE483" s="138"/>
      <c r="AF483" s="138"/>
      <c r="AG483" s="138"/>
      <c r="AH483" s="138"/>
      <c r="AI483" s="138"/>
      <c r="AJ483" s="138"/>
      <c r="AK483" s="138"/>
      <c r="AL483" s="138"/>
      <c r="AM483" s="138"/>
      <c r="AN483" s="138"/>
      <c r="AO483" s="138"/>
      <c r="AP483" s="138"/>
      <c r="AQ483" s="138"/>
      <c r="AR483" s="138"/>
      <c r="AS483" s="138"/>
      <c r="AT483" s="138"/>
      <c r="AU483" s="138"/>
      <c r="AV483" s="138"/>
      <c r="AW483" s="138"/>
      <c r="AX483" s="138"/>
      <c r="AY483" s="138"/>
      <c r="AZ483" s="138"/>
      <c r="BA483" s="138"/>
      <c r="BB483" s="138"/>
      <c r="BC483" s="138"/>
      <c r="BD483" s="138"/>
      <c r="BE483" s="138"/>
      <c r="BF483" s="138"/>
      <c r="BG483" s="138"/>
      <c r="BH483" s="138"/>
      <c r="BI483" s="138"/>
      <c r="BJ483" s="138"/>
      <c r="BK483" s="138"/>
      <c r="BL483" s="138"/>
      <c r="BM483" s="138"/>
      <c r="BN483" s="138"/>
      <c r="BO483" s="138"/>
      <c r="BP483" s="138"/>
      <c r="BQ483" s="138"/>
      <c r="BR483" s="138"/>
      <c r="BS483" s="138"/>
      <c r="BT483" s="138"/>
      <c r="BU483" s="138"/>
      <c r="BV483" s="138"/>
      <c r="BW483" s="138"/>
      <c r="BX483" s="138"/>
      <c r="BY483" s="138"/>
      <c r="BZ483" s="138"/>
    </row>
    <row r="484" spans="1:78" ht="15.75" customHeight="1">
      <c r="A484" s="138"/>
      <c r="B484" s="138"/>
      <c r="C484" s="138"/>
      <c r="D484" s="138"/>
      <c r="E484" s="138"/>
      <c r="F484" s="138"/>
      <c r="G484" s="138"/>
      <c r="H484" s="138"/>
      <c r="I484" s="138"/>
      <c r="J484" s="138"/>
      <c r="K484" s="138"/>
      <c r="L484" s="138"/>
      <c r="M484" s="138"/>
      <c r="N484" s="138"/>
      <c r="O484" s="138"/>
      <c r="P484" s="138"/>
      <c r="Q484" s="138"/>
      <c r="R484" s="138"/>
      <c r="S484" s="138"/>
      <c r="T484" s="138"/>
      <c r="U484" s="138"/>
      <c r="V484" s="138"/>
      <c r="W484" s="138"/>
      <c r="X484" s="138"/>
      <c r="Y484" s="138"/>
      <c r="Z484" s="138"/>
      <c r="AA484" s="138"/>
      <c r="AB484" s="138"/>
      <c r="AC484" s="138"/>
      <c r="AD484" s="138"/>
      <c r="AE484" s="138"/>
      <c r="AF484" s="138"/>
      <c r="AG484" s="138"/>
      <c r="AH484" s="138"/>
      <c r="AI484" s="138"/>
      <c r="AJ484" s="138"/>
      <c r="AK484" s="138"/>
      <c r="AL484" s="138"/>
      <c r="AM484" s="138"/>
      <c r="AN484" s="138"/>
      <c r="AO484" s="138"/>
      <c r="AP484" s="138"/>
      <c r="AQ484" s="138"/>
      <c r="AR484" s="138"/>
      <c r="AS484" s="138"/>
      <c r="AT484" s="138"/>
      <c r="AU484" s="138"/>
      <c r="AV484" s="138"/>
      <c r="AW484" s="138"/>
      <c r="AX484" s="138"/>
      <c r="AY484" s="138"/>
      <c r="AZ484" s="138"/>
      <c r="BA484" s="138"/>
      <c r="BB484" s="138"/>
      <c r="BC484" s="138"/>
      <c r="BD484" s="138"/>
      <c r="BE484" s="138"/>
      <c r="BF484" s="138"/>
      <c r="BG484" s="138"/>
      <c r="BH484" s="138"/>
      <c r="BI484" s="138"/>
      <c r="BJ484" s="138"/>
      <c r="BK484" s="138"/>
      <c r="BL484" s="138"/>
      <c r="BM484" s="138"/>
      <c r="BN484" s="138"/>
      <c r="BO484" s="138"/>
      <c r="BP484" s="138"/>
      <c r="BQ484" s="138"/>
      <c r="BR484" s="138"/>
      <c r="BS484" s="138"/>
      <c r="BT484" s="138"/>
      <c r="BU484" s="138"/>
      <c r="BV484" s="138"/>
      <c r="BW484" s="138"/>
      <c r="BX484" s="138"/>
      <c r="BY484" s="138"/>
      <c r="BZ484" s="138"/>
    </row>
    <row r="485" spans="1:78" ht="15.75" customHeight="1">
      <c r="A485" s="138"/>
      <c r="B485" s="138"/>
      <c r="C485" s="138"/>
      <c r="D485" s="138"/>
      <c r="E485" s="138"/>
      <c r="F485" s="138"/>
      <c r="G485" s="138"/>
      <c r="H485" s="138"/>
      <c r="I485" s="138"/>
      <c r="J485" s="138"/>
      <c r="K485" s="138"/>
      <c r="L485" s="138"/>
      <c r="M485" s="138"/>
      <c r="N485" s="138"/>
      <c r="O485" s="138"/>
      <c r="P485" s="138"/>
      <c r="Q485" s="138"/>
      <c r="R485" s="138"/>
      <c r="S485" s="138"/>
      <c r="T485" s="138"/>
      <c r="U485" s="138"/>
      <c r="V485" s="138"/>
      <c r="W485" s="138"/>
      <c r="X485" s="138"/>
      <c r="Y485" s="138"/>
      <c r="Z485" s="138"/>
      <c r="AA485" s="138"/>
      <c r="AB485" s="138"/>
      <c r="AC485" s="138"/>
      <c r="AD485" s="138"/>
      <c r="AE485" s="138"/>
      <c r="AF485" s="138"/>
      <c r="AG485" s="138"/>
      <c r="AH485" s="138"/>
      <c r="AI485" s="138"/>
      <c r="AJ485" s="138"/>
      <c r="AK485" s="138"/>
      <c r="AL485" s="138"/>
      <c r="AM485" s="138"/>
      <c r="AN485" s="138"/>
      <c r="AO485" s="138"/>
      <c r="AP485" s="138"/>
      <c r="AQ485" s="138"/>
      <c r="AR485" s="138"/>
      <c r="AS485" s="138"/>
      <c r="AT485" s="138"/>
      <c r="AU485" s="138"/>
      <c r="AV485" s="138"/>
      <c r="AW485" s="138"/>
      <c r="AX485" s="138"/>
      <c r="AY485" s="138"/>
      <c r="AZ485" s="138"/>
      <c r="BA485" s="138"/>
      <c r="BB485" s="138"/>
      <c r="BC485" s="138"/>
      <c r="BD485" s="138"/>
      <c r="BE485" s="138"/>
      <c r="BF485" s="138"/>
      <c r="BG485" s="138"/>
      <c r="BH485" s="138"/>
      <c r="BI485" s="138"/>
      <c r="BJ485" s="138"/>
      <c r="BK485" s="138"/>
      <c r="BL485" s="138"/>
      <c r="BM485" s="138"/>
      <c r="BN485" s="138"/>
      <c r="BO485" s="138"/>
      <c r="BP485" s="138"/>
      <c r="BQ485" s="138"/>
      <c r="BR485" s="138"/>
      <c r="BS485" s="138"/>
      <c r="BT485" s="138"/>
      <c r="BU485" s="138"/>
      <c r="BV485" s="138"/>
      <c r="BW485" s="138"/>
      <c r="BX485" s="138"/>
      <c r="BY485" s="138"/>
      <c r="BZ485" s="138"/>
    </row>
    <row r="486" spans="1:78" ht="15.75" customHeight="1">
      <c r="A486" s="138"/>
      <c r="B486" s="138"/>
      <c r="C486" s="138"/>
      <c r="D486" s="138"/>
      <c r="E486" s="138"/>
      <c r="F486" s="138"/>
      <c r="G486" s="138"/>
      <c r="H486" s="138"/>
      <c r="I486" s="138"/>
      <c r="J486" s="138"/>
      <c r="K486" s="138"/>
      <c r="L486" s="138"/>
      <c r="M486" s="138"/>
      <c r="N486" s="138"/>
      <c r="O486" s="138"/>
      <c r="P486" s="138"/>
      <c r="Q486" s="138"/>
      <c r="R486" s="138"/>
      <c r="S486" s="138"/>
      <c r="T486" s="138"/>
      <c r="U486" s="138"/>
      <c r="V486" s="138"/>
      <c r="W486" s="138"/>
      <c r="X486" s="138"/>
      <c r="Y486" s="138"/>
      <c r="Z486" s="138"/>
      <c r="AA486" s="138"/>
      <c r="AB486" s="138"/>
      <c r="AC486" s="138"/>
      <c r="AD486" s="138"/>
      <c r="AE486" s="138"/>
      <c r="AF486" s="138"/>
      <c r="AG486" s="138"/>
      <c r="AH486" s="138"/>
      <c r="AI486" s="138"/>
      <c r="AJ486" s="138"/>
      <c r="AK486" s="138"/>
      <c r="AL486" s="138"/>
      <c r="AM486" s="138"/>
      <c r="AN486" s="138"/>
      <c r="AO486" s="138"/>
      <c r="AP486" s="138"/>
      <c r="AQ486" s="138"/>
      <c r="AR486" s="138"/>
      <c r="AS486" s="138"/>
      <c r="AT486" s="138"/>
      <c r="AU486" s="138"/>
      <c r="AV486" s="138"/>
      <c r="AW486" s="138"/>
      <c r="AX486" s="138"/>
      <c r="AY486" s="138"/>
      <c r="AZ486" s="138"/>
      <c r="BA486" s="138"/>
      <c r="BB486" s="138"/>
      <c r="BC486" s="138"/>
      <c r="BD486" s="138"/>
      <c r="BE486" s="138"/>
      <c r="BF486" s="138"/>
      <c r="BG486" s="138"/>
      <c r="BH486" s="138"/>
      <c r="BI486" s="138"/>
      <c r="BJ486" s="138"/>
      <c r="BK486" s="138"/>
      <c r="BL486" s="138"/>
      <c r="BM486" s="138"/>
      <c r="BN486" s="138"/>
      <c r="BO486" s="138"/>
      <c r="BP486" s="138"/>
      <c r="BQ486" s="138"/>
      <c r="BR486" s="138"/>
      <c r="BS486" s="138"/>
      <c r="BT486" s="138"/>
      <c r="BU486" s="138"/>
      <c r="BV486" s="138"/>
      <c r="BW486" s="138"/>
      <c r="BX486" s="138"/>
      <c r="BY486" s="138"/>
      <c r="BZ486" s="138"/>
    </row>
    <row r="487" spans="1:78" ht="15.75" customHeight="1">
      <c r="A487" s="138"/>
      <c r="B487" s="138"/>
      <c r="C487" s="138"/>
      <c r="D487" s="138"/>
      <c r="E487" s="138"/>
      <c r="F487" s="138"/>
      <c r="G487" s="138"/>
      <c r="H487" s="138"/>
      <c r="I487" s="138"/>
      <c r="J487" s="138"/>
      <c r="K487" s="138"/>
      <c r="L487" s="138"/>
      <c r="M487" s="138"/>
      <c r="N487" s="138"/>
      <c r="O487" s="138"/>
      <c r="P487" s="138"/>
      <c r="Q487" s="138"/>
      <c r="R487" s="138"/>
      <c r="S487" s="138"/>
      <c r="T487" s="138"/>
      <c r="U487" s="138"/>
      <c r="V487" s="138"/>
      <c r="W487" s="138"/>
      <c r="X487" s="138"/>
      <c r="Y487" s="138"/>
      <c r="Z487" s="138"/>
      <c r="AA487" s="138"/>
      <c r="AB487" s="138"/>
      <c r="AC487" s="138"/>
      <c r="AD487" s="138"/>
      <c r="AE487" s="138"/>
      <c r="AF487" s="138"/>
      <c r="AG487" s="138"/>
      <c r="AH487" s="138"/>
      <c r="AI487" s="138"/>
      <c r="AJ487" s="138"/>
      <c r="AK487" s="138"/>
      <c r="AL487" s="138"/>
      <c r="AM487" s="138"/>
      <c r="AN487" s="138"/>
      <c r="AO487" s="138"/>
      <c r="AP487" s="138"/>
      <c r="AQ487" s="138"/>
      <c r="AR487" s="138"/>
      <c r="AS487" s="138"/>
      <c r="AT487" s="138"/>
      <c r="AU487" s="138"/>
      <c r="AV487" s="138"/>
      <c r="AW487" s="138"/>
      <c r="AX487" s="138"/>
      <c r="AY487" s="138"/>
      <c r="AZ487" s="138"/>
      <c r="BA487" s="138"/>
      <c r="BB487" s="138"/>
      <c r="BC487" s="138"/>
      <c r="BD487" s="138"/>
      <c r="BE487" s="138"/>
      <c r="BF487" s="138"/>
      <c r="BG487" s="138"/>
      <c r="BH487" s="138"/>
      <c r="BI487" s="138"/>
      <c r="BJ487" s="138"/>
      <c r="BK487" s="138"/>
      <c r="BL487" s="138"/>
      <c r="BM487" s="138"/>
      <c r="BN487" s="138"/>
      <c r="BO487" s="138"/>
      <c r="BP487" s="138"/>
      <c r="BQ487" s="138"/>
      <c r="BR487" s="138"/>
      <c r="BS487" s="138"/>
      <c r="BT487" s="138"/>
      <c r="BU487" s="138"/>
      <c r="BV487" s="138"/>
      <c r="BW487" s="138"/>
      <c r="BX487" s="138"/>
      <c r="BY487" s="138"/>
      <c r="BZ487" s="138"/>
    </row>
    <row r="488" spans="1:78" ht="15.75" customHeight="1">
      <c r="A488" s="138"/>
      <c r="B488" s="138"/>
      <c r="C488" s="138"/>
      <c r="D488" s="138"/>
      <c r="E488" s="138"/>
      <c r="F488" s="138"/>
      <c r="G488" s="138"/>
      <c r="H488" s="138"/>
      <c r="I488" s="138"/>
      <c r="J488" s="138"/>
      <c r="K488" s="138"/>
      <c r="L488" s="138"/>
      <c r="M488" s="138"/>
      <c r="N488" s="138"/>
      <c r="O488" s="138"/>
      <c r="P488" s="138"/>
      <c r="Q488" s="138"/>
      <c r="R488" s="138"/>
      <c r="S488" s="138"/>
      <c r="T488" s="138"/>
      <c r="U488" s="138"/>
      <c r="V488" s="138"/>
      <c r="W488" s="138"/>
      <c r="X488" s="138"/>
      <c r="Y488" s="138"/>
      <c r="Z488" s="138"/>
      <c r="AA488" s="138"/>
      <c r="AB488" s="138"/>
      <c r="AC488" s="138"/>
      <c r="AD488" s="138"/>
      <c r="AE488" s="138"/>
      <c r="AF488" s="138"/>
      <c r="AG488" s="138"/>
      <c r="AH488" s="138"/>
      <c r="AI488" s="138"/>
      <c r="AJ488" s="138"/>
      <c r="AK488" s="138"/>
      <c r="AL488" s="138"/>
      <c r="AM488" s="138"/>
      <c r="AN488" s="138"/>
      <c r="AO488" s="138"/>
      <c r="AP488" s="138"/>
      <c r="AQ488" s="138"/>
      <c r="AR488" s="138"/>
      <c r="AS488" s="138"/>
      <c r="AT488" s="138"/>
      <c r="AU488" s="138"/>
      <c r="AV488" s="138"/>
      <c r="AW488" s="138"/>
      <c r="AX488" s="138"/>
      <c r="AY488" s="138"/>
      <c r="AZ488" s="138"/>
      <c r="BA488" s="138"/>
      <c r="BB488" s="138"/>
      <c r="BC488" s="138"/>
      <c r="BD488" s="138"/>
      <c r="BE488" s="138"/>
      <c r="BF488" s="138"/>
      <c r="BG488" s="138"/>
      <c r="BH488" s="138"/>
      <c r="BI488" s="138"/>
      <c r="BJ488" s="138"/>
      <c r="BK488" s="138"/>
      <c r="BL488" s="138"/>
      <c r="BM488" s="138"/>
      <c r="BN488" s="138"/>
      <c r="BO488" s="138"/>
      <c r="BP488" s="138"/>
      <c r="BQ488" s="138"/>
      <c r="BR488" s="138"/>
      <c r="BS488" s="138"/>
      <c r="BT488" s="138"/>
      <c r="BU488" s="138"/>
      <c r="BV488" s="138"/>
      <c r="BW488" s="138"/>
      <c r="BX488" s="138"/>
      <c r="BY488" s="138"/>
      <c r="BZ488" s="138"/>
    </row>
    <row r="489" spans="1:78" ht="15.75" customHeight="1">
      <c r="A489" s="138"/>
      <c r="B489" s="138"/>
      <c r="C489" s="138"/>
      <c r="D489" s="138"/>
      <c r="E489" s="138"/>
      <c r="F489" s="138"/>
      <c r="G489" s="138"/>
      <c r="H489" s="138"/>
      <c r="I489" s="138"/>
      <c r="J489" s="138"/>
      <c r="K489" s="138"/>
      <c r="L489" s="138"/>
      <c r="M489" s="138"/>
      <c r="N489" s="138"/>
      <c r="O489" s="138"/>
      <c r="P489" s="138"/>
      <c r="Q489" s="138"/>
      <c r="R489" s="138"/>
      <c r="S489" s="138"/>
      <c r="T489" s="138"/>
      <c r="U489" s="138"/>
      <c r="V489" s="138"/>
      <c r="W489" s="138"/>
      <c r="X489" s="138"/>
      <c r="Y489" s="138"/>
      <c r="Z489" s="138"/>
      <c r="AA489" s="138"/>
      <c r="AB489" s="138"/>
      <c r="AC489" s="138"/>
      <c r="AD489" s="138"/>
      <c r="AE489" s="138"/>
      <c r="AF489" s="138"/>
      <c r="AG489" s="138"/>
      <c r="AH489" s="138"/>
      <c r="AI489" s="138"/>
      <c r="AJ489" s="138"/>
      <c r="AK489" s="138"/>
      <c r="AL489" s="138"/>
      <c r="AM489" s="138"/>
      <c r="AN489" s="138"/>
      <c r="AO489" s="138"/>
      <c r="AP489" s="138"/>
      <c r="AQ489" s="138"/>
      <c r="AR489" s="138"/>
      <c r="AS489" s="138"/>
      <c r="AT489" s="138"/>
      <c r="AU489" s="138"/>
      <c r="AV489" s="138"/>
      <c r="AW489" s="138"/>
      <c r="AX489" s="138"/>
      <c r="AY489" s="138"/>
      <c r="AZ489" s="138"/>
      <c r="BA489" s="138"/>
      <c r="BB489" s="138"/>
      <c r="BC489" s="138"/>
      <c r="BD489" s="138"/>
      <c r="BE489" s="138"/>
      <c r="BF489" s="138"/>
      <c r="BG489" s="138"/>
      <c r="BH489" s="138"/>
      <c r="BI489" s="138"/>
      <c r="BJ489" s="138"/>
      <c r="BK489" s="138"/>
      <c r="BL489" s="138"/>
      <c r="BM489" s="138"/>
      <c r="BN489" s="138"/>
      <c r="BO489" s="138"/>
      <c r="BP489" s="138"/>
      <c r="BQ489" s="138"/>
      <c r="BR489" s="138"/>
      <c r="BS489" s="138"/>
      <c r="BT489" s="138"/>
      <c r="BU489" s="138"/>
      <c r="BV489" s="138"/>
      <c r="BW489" s="138"/>
      <c r="BX489" s="138"/>
      <c r="BY489" s="138"/>
      <c r="BZ489" s="138"/>
    </row>
    <row r="490" spans="1:78" ht="15.75" customHeight="1">
      <c r="A490" s="138"/>
      <c r="B490" s="138"/>
      <c r="C490" s="138"/>
      <c r="D490" s="138"/>
      <c r="E490" s="138"/>
      <c r="F490" s="138"/>
      <c r="G490" s="138"/>
      <c r="H490" s="138"/>
      <c r="I490" s="138"/>
      <c r="J490" s="138"/>
      <c r="K490" s="138"/>
      <c r="L490" s="138"/>
      <c r="M490" s="138"/>
      <c r="N490" s="138"/>
      <c r="O490" s="138"/>
      <c r="P490" s="138"/>
      <c r="Q490" s="138"/>
      <c r="R490" s="138"/>
      <c r="S490" s="138"/>
      <c r="T490" s="138"/>
      <c r="U490" s="138"/>
      <c r="V490" s="138"/>
      <c r="W490" s="138"/>
      <c r="X490" s="138"/>
      <c r="Y490" s="138"/>
      <c r="Z490" s="138"/>
      <c r="AA490" s="138"/>
      <c r="AB490" s="138"/>
      <c r="AC490" s="138"/>
      <c r="AD490" s="138"/>
      <c r="AE490" s="138"/>
      <c r="AF490" s="138"/>
      <c r="AG490" s="138"/>
      <c r="AH490" s="138"/>
      <c r="AI490" s="138"/>
      <c r="AJ490" s="138"/>
      <c r="AK490" s="138"/>
      <c r="AL490" s="138"/>
      <c r="AM490" s="138"/>
      <c r="AN490" s="138"/>
      <c r="AO490" s="138"/>
      <c r="AP490" s="138"/>
      <c r="AQ490" s="138"/>
      <c r="AR490" s="138"/>
      <c r="AS490" s="138"/>
      <c r="AT490" s="138"/>
      <c r="AU490" s="138"/>
      <c r="AV490" s="138"/>
      <c r="AW490" s="138"/>
      <c r="AX490" s="138"/>
      <c r="AY490" s="138"/>
      <c r="AZ490" s="138"/>
      <c r="BA490" s="138"/>
      <c r="BB490" s="138"/>
      <c r="BC490" s="138"/>
      <c r="BD490" s="138"/>
      <c r="BE490" s="138"/>
      <c r="BF490" s="138"/>
      <c r="BG490" s="138"/>
      <c r="BH490" s="138"/>
      <c r="BI490" s="138"/>
      <c r="BJ490" s="138"/>
      <c r="BK490" s="138"/>
      <c r="BL490" s="138"/>
      <c r="BM490" s="138"/>
      <c r="BN490" s="138"/>
      <c r="BO490" s="138"/>
      <c r="BP490" s="138"/>
      <c r="BQ490" s="138"/>
      <c r="BR490" s="138"/>
      <c r="BS490" s="138"/>
      <c r="BT490" s="138"/>
      <c r="BU490" s="138"/>
      <c r="BV490" s="138"/>
      <c r="BW490" s="138"/>
      <c r="BX490" s="138"/>
      <c r="BY490" s="138"/>
      <c r="BZ490" s="138"/>
    </row>
    <row r="491" spans="1:78" ht="15.75" customHeight="1">
      <c r="A491" s="138"/>
      <c r="B491" s="138"/>
      <c r="C491" s="138"/>
      <c r="D491" s="138"/>
      <c r="E491" s="138"/>
      <c r="F491" s="138"/>
      <c r="G491" s="138"/>
      <c r="H491" s="138"/>
      <c r="I491" s="138"/>
      <c r="J491" s="138"/>
      <c r="K491" s="138"/>
      <c r="L491" s="138"/>
      <c r="M491" s="138"/>
      <c r="N491" s="138"/>
      <c r="O491" s="138"/>
      <c r="P491" s="138"/>
      <c r="Q491" s="138"/>
      <c r="R491" s="138"/>
      <c r="S491" s="138"/>
      <c r="T491" s="138"/>
      <c r="U491" s="138"/>
      <c r="V491" s="138"/>
      <c r="W491" s="138"/>
      <c r="X491" s="138"/>
      <c r="Y491" s="138"/>
      <c r="Z491" s="138"/>
      <c r="AA491" s="138"/>
      <c r="AB491" s="138"/>
      <c r="AC491" s="138"/>
      <c r="AD491" s="138"/>
      <c r="AE491" s="138"/>
      <c r="AF491" s="138"/>
      <c r="AG491" s="138"/>
      <c r="AH491" s="138"/>
      <c r="AI491" s="138"/>
      <c r="AJ491" s="138"/>
      <c r="AK491" s="138"/>
      <c r="AL491" s="138"/>
      <c r="AM491" s="138"/>
      <c r="AN491" s="138"/>
      <c r="AO491" s="138"/>
      <c r="AP491" s="138"/>
      <c r="AQ491" s="138"/>
      <c r="AR491" s="138"/>
      <c r="AS491" s="138"/>
      <c r="AT491" s="138"/>
      <c r="AU491" s="138"/>
      <c r="AV491" s="138"/>
      <c r="AW491" s="138"/>
      <c r="AX491" s="138"/>
      <c r="AY491" s="138"/>
      <c r="AZ491" s="138"/>
      <c r="BA491" s="138"/>
      <c r="BB491" s="138"/>
      <c r="BC491" s="138"/>
      <c r="BD491" s="138"/>
      <c r="BE491" s="138"/>
      <c r="BF491" s="138"/>
      <c r="BG491" s="138"/>
      <c r="BH491" s="138"/>
      <c r="BI491" s="138"/>
      <c r="BJ491" s="138"/>
      <c r="BK491" s="138"/>
      <c r="BL491" s="138"/>
      <c r="BM491" s="138"/>
      <c r="BN491" s="138"/>
      <c r="BO491" s="138"/>
      <c r="BP491" s="138"/>
      <c r="BQ491" s="138"/>
      <c r="BR491" s="138"/>
      <c r="BS491" s="138"/>
      <c r="BT491" s="138"/>
      <c r="BU491" s="138"/>
      <c r="BV491" s="138"/>
      <c r="BW491" s="138"/>
      <c r="BX491" s="138"/>
      <c r="BY491" s="138"/>
      <c r="BZ491" s="138"/>
    </row>
    <row r="492" spans="1:78" ht="15.75" customHeight="1">
      <c r="A492" s="138"/>
      <c r="B492" s="138"/>
      <c r="C492" s="138"/>
      <c r="D492" s="138"/>
      <c r="E492" s="138"/>
      <c r="F492" s="138"/>
      <c r="G492" s="138"/>
      <c r="H492" s="138"/>
      <c r="I492" s="138"/>
      <c r="J492" s="138"/>
      <c r="K492" s="138"/>
      <c r="L492" s="138"/>
      <c r="M492" s="138"/>
      <c r="N492" s="138"/>
      <c r="O492" s="138"/>
      <c r="P492" s="138"/>
      <c r="Q492" s="138"/>
      <c r="R492" s="138"/>
      <c r="S492" s="138"/>
      <c r="T492" s="138"/>
      <c r="U492" s="138"/>
      <c r="V492" s="138"/>
      <c r="W492" s="138"/>
      <c r="X492" s="138"/>
      <c r="Y492" s="138"/>
      <c r="Z492" s="138"/>
      <c r="AA492" s="138"/>
      <c r="AB492" s="138"/>
      <c r="AC492" s="138"/>
      <c r="AD492" s="138"/>
      <c r="AE492" s="138"/>
      <c r="AF492" s="138"/>
      <c r="AG492" s="138"/>
      <c r="AH492" s="138"/>
      <c r="AI492" s="138"/>
      <c r="AJ492" s="138"/>
      <c r="AK492" s="138"/>
      <c r="AL492" s="138"/>
      <c r="AM492" s="138"/>
      <c r="AN492" s="138"/>
      <c r="AO492" s="138"/>
      <c r="AP492" s="138"/>
      <c r="AQ492" s="138"/>
      <c r="AR492" s="138"/>
      <c r="AS492" s="138"/>
      <c r="AT492" s="138"/>
      <c r="AU492" s="138"/>
      <c r="AV492" s="138"/>
      <c r="AW492" s="138"/>
      <c r="AX492" s="138"/>
      <c r="AY492" s="138"/>
      <c r="AZ492" s="138"/>
      <c r="BA492" s="138"/>
      <c r="BB492" s="138"/>
      <c r="BC492" s="138"/>
      <c r="BD492" s="138"/>
      <c r="BE492" s="138"/>
      <c r="BF492" s="138"/>
      <c r="BG492" s="138"/>
      <c r="BH492" s="138"/>
      <c r="BI492" s="138"/>
      <c r="BJ492" s="138"/>
      <c r="BK492" s="138"/>
      <c r="BL492" s="138"/>
      <c r="BM492" s="138"/>
      <c r="BN492" s="138"/>
      <c r="BO492" s="138"/>
      <c r="BP492" s="138"/>
      <c r="BQ492" s="138"/>
      <c r="BR492" s="138"/>
      <c r="BS492" s="138"/>
      <c r="BT492" s="138"/>
      <c r="BU492" s="138"/>
      <c r="BV492" s="138"/>
      <c r="BW492" s="138"/>
      <c r="BX492" s="138"/>
      <c r="BY492" s="138"/>
      <c r="BZ492" s="138"/>
    </row>
    <row r="493" spans="1:78" ht="15.75" customHeight="1">
      <c r="A493" s="138"/>
      <c r="B493" s="138"/>
      <c r="C493" s="138"/>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8"/>
      <c r="Z493" s="138"/>
      <c r="AA493" s="138"/>
      <c r="AB493" s="138"/>
      <c r="AC493" s="138"/>
      <c r="AD493" s="138"/>
      <c r="AE493" s="138"/>
      <c r="AF493" s="138"/>
      <c r="AG493" s="138"/>
      <c r="AH493" s="138"/>
      <c r="AI493" s="138"/>
      <c r="AJ493" s="138"/>
      <c r="AK493" s="138"/>
      <c r="AL493" s="138"/>
      <c r="AM493" s="138"/>
      <c r="AN493" s="138"/>
      <c r="AO493" s="138"/>
      <c r="AP493" s="138"/>
      <c r="AQ493" s="138"/>
      <c r="AR493" s="138"/>
      <c r="AS493" s="138"/>
      <c r="AT493" s="138"/>
      <c r="AU493" s="138"/>
      <c r="AV493" s="138"/>
      <c r="AW493" s="138"/>
      <c r="AX493" s="138"/>
      <c r="AY493" s="138"/>
      <c r="AZ493" s="138"/>
      <c r="BA493" s="138"/>
      <c r="BB493" s="138"/>
      <c r="BC493" s="138"/>
      <c r="BD493" s="138"/>
      <c r="BE493" s="138"/>
      <c r="BF493" s="138"/>
      <c r="BG493" s="138"/>
      <c r="BH493" s="138"/>
      <c r="BI493" s="138"/>
      <c r="BJ493" s="138"/>
      <c r="BK493" s="138"/>
      <c r="BL493" s="138"/>
      <c r="BM493" s="138"/>
      <c r="BN493" s="138"/>
      <c r="BO493" s="138"/>
      <c r="BP493" s="138"/>
      <c r="BQ493" s="138"/>
      <c r="BR493" s="138"/>
      <c r="BS493" s="138"/>
      <c r="BT493" s="138"/>
      <c r="BU493" s="138"/>
      <c r="BV493" s="138"/>
      <c r="BW493" s="138"/>
      <c r="BX493" s="138"/>
      <c r="BY493" s="138"/>
      <c r="BZ493" s="138"/>
    </row>
    <row r="494" spans="1:78" ht="15.75" customHeight="1">
      <c r="A494" s="138"/>
      <c r="B494" s="138"/>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c r="Z494" s="138"/>
      <c r="AA494" s="138"/>
      <c r="AB494" s="138"/>
      <c r="AC494" s="138"/>
      <c r="AD494" s="138"/>
      <c r="AE494" s="138"/>
      <c r="AF494" s="138"/>
      <c r="AG494" s="138"/>
      <c r="AH494" s="138"/>
      <c r="AI494" s="138"/>
      <c r="AJ494" s="138"/>
      <c r="AK494" s="138"/>
      <c r="AL494" s="138"/>
      <c r="AM494" s="138"/>
      <c r="AN494" s="138"/>
      <c r="AO494" s="138"/>
      <c r="AP494" s="138"/>
      <c r="AQ494" s="138"/>
      <c r="AR494" s="138"/>
      <c r="AS494" s="138"/>
      <c r="AT494" s="138"/>
      <c r="AU494" s="138"/>
      <c r="AV494" s="138"/>
      <c r="AW494" s="138"/>
      <c r="AX494" s="138"/>
      <c r="AY494" s="138"/>
      <c r="AZ494" s="138"/>
      <c r="BA494" s="138"/>
      <c r="BB494" s="138"/>
      <c r="BC494" s="138"/>
      <c r="BD494" s="138"/>
      <c r="BE494" s="138"/>
      <c r="BF494" s="138"/>
      <c r="BG494" s="138"/>
      <c r="BH494" s="138"/>
      <c r="BI494" s="138"/>
      <c r="BJ494" s="138"/>
      <c r="BK494" s="138"/>
      <c r="BL494" s="138"/>
      <c r="BM494" s="138"/>
      <c r="BN494" s="138"/>
      <c r="BO494" s="138"/>
      <c r="BP494" s="138"/>
      <c r="BQ494" s="138"/>
      <c r="BR494" s="138"/>
      <c r="BS494" s="138"/>
      <c r="BT494" s="138"/>
      <c r="BU494" s="138"/>
      <c r="BV494" s="138"/>
      <c r="BW494" s="138"/>
      <c r="BX494" s="138"/>
      <c r="BY494" s="138"/>
      <c r="BZ494" s="138"/>
    </row>
    <row r="495" spans="1:78" ht="15.75" customHeight="1">
      <c r="A495" s="138"/>
      <c r="B495" s="138"/>
      <c r="C495" s="138"/>
      <c r="D495" s="138"/>
      <c r="E495" s="138"/>
      <c r="F495" s="138"/>
      <c r="G495" s="138"/>
      <c r="H495" s="138"/>
      <c r="I495" s="138"/>
      <c r="J495" s="138"/>
      <c r="K495" s="138"/>
      <c r="L495" s="138"/>
      <c r="M495" s="138"/>
      <c r="N495" s="138"/>
      <c r="O495" s="138"/>
      <c r="P495" s="138"/>
      <c r="Q495" s="138"/>
      <c r="R495" s="138"/>
      <c r="S495" s="138"/>
      <c r="T495" s="138"/>
      <c r="U495" s="138"/>
      <c r="V495" s="138"/>
      <c r="W495" s="138"/>
      <c r="X495" s="138"/>
      <c r="Y495" s="138"/>
      <c r="Z495" s="138"/>
      <c r="AA495" s="138"/>
      <c r="AB495" s="138"/>
      <c r="AC495" s="138"/>
      <c r="AD495" s="138"/>
      <c r="AE495" s="138"/>
      <c r="AF495" s="138"/>
      <c r="AG495" s="138"/>
      <c r="AH495" s="138"/>
      <c r="AI495" s="138"/>
      <c r="AJ495" s="138"/>
      <c r="AK495" s="138"/>
      <c r="AL495" s="138"/>
      <c r="AM495" s="138"/>
      <c r="AN495" s="138"/>
      <c r="AO495" s="138"/>
      <c r="AP495" s="138"/>
      <c r="AQ495" s="138"/>
      <c r="AR495" s="138"/>
      <c r="AS495" s="138"/>
      <c r="AT495" s="138"/>
      <c r="AU495" s="138"/>
      <c r="AV495" s="138"/>
      <c r="AW495" s="138"/>
      <c r="AX495" s="138"/>
      <c r="AY495" s="138"/>
      <c r="AZ495" s="138"/>
      <c r="BA495" s="138"/>
      <c r="BB495" s="138"/>
      <c r="BC495" s="138"/>
      <c r="BD495" s="138"/>
      <c r="BE495" s="138"/>
      <c r="BF495" s="138"/>
      <c r="BG495" s="138"/>
      <c r="BH495" s="138"/>
      <c r="BI495" s="138"/>
      <c r="BJ495" s="138"/>
      <c r="BK495" s="138"/>
      <c r="BL495" s="138"/>
      <c r="BM495" s="138"/>
      <c r="BN495" s="138"/>
      <c r="BO495" s="138"/>
      <c r="BP495" s="138"/>
      <c r="BQ495" s="138"/>
      <c r="BR495" s="138"/>
      <c r="BS495" s="138"/>
      <c r="BT495" s="138"/>
      <c r="BU495" s="138"/>
      <c r="BV495" s="138"/>
      <c r="BW495" s="138"/>
      <c r="BX495" s="138"/>
      <c r="BY495" s="138"/>
      <c r="BZ495" s="138"/>
    </row>
    <row r="496" spans="1:78" ht="15.75" customHeight="1">
      <c r="A496" s="138"/>
      <c r="B496" s="138"/>
      <c r="C496" s="138"/>
      <c r="D496" s="138"/>
      <c r="E496" s="138"/>
      <c r="F496" s="138"/>
      <c r="G496" s="138"/>
      <c r="H496" s="138"/>
      <c r="I496" s="138"/>
      <c r="J496" s="138"/>
      <c r="K496" s="138"/>
      <c r="L496" s="138"/>
      <c r="M496" s="138"/>
      <c r="N496" s="138"/>
      <c r="O496" s="138"/>
      <c r="P496" s="138"/>
      <c r="Q496" s="138"/>
      <c r="R496" s="138"/>
      <c r="S496" s="138"/>
      <c r="T496" s="138"/>
      <c r="U496" s="138"/>
      <c r="V496" s="138"/>
      <c r="W496" s="138"/>
      <c r="X496" s="138"/>
      <c r="Y496" s="138"/>
      <c r="Z496" s="138"/>
      <c r="AA496" s="138"/>
      <c r="AB496" s="138"/>
      <c r="AC496" s="138"/>
      <c r="AD496" s="138"/>
      <c r="AE496" s="138"/>
      <c r="AF496" s="138"/>
      <c r="AG496" s="138"/>
      <c r="AH496" s="138"/>
      <c r="AI496" s="138"/>
      <c r="AJ496" s="138"/>
      <c r="AK496" s="138"/>
      <c r="AL496" s="138"/>
      <c r="AM496" s="138"/>
      <c r="AN496" s="138"/>
      <c r="AO496" s="138"/>
      <c r="AP496" s="138"/>
      <c r="AQ496" s="138"/>
      <c r="AR496" s="138"/>
      <c r="AS496" s="138"/>
      <c r="AT496" s="138"/>
      <c r="AU496" s="138"/>
      <c r="AV496" s="138"/>
      <c r="AW496" s="138"/>
      <c r="AX496" s="138"/>
      <c r="AY496" s="138"/>
      <c r="AZ496" s="138"/>
      <c r="BA496" s="138"/>
      <c r="BB496" s="138"/>
      <c r="BC496" s="138"/>
      <c r="BD496" s="138"/>
      <c r="BE496" s="138"/>
      <c r="BF496" s="138"/>
      <c r="BG496" s="138"/>
      <c r="BH496" s="138"/>
      <c r="BI496" s="138"/>
      <c r="BJ496" s="138"/>
      <c r="BK496" s="138"/>
      <c r="BL496" s="138"/>
      <c r="BM496" s="138"/>
      <c r="BN496" s="138"/>
      <c r="BO496" s="138"/>
      <c r="BP496" s="138"/>
      <c r="BQ496" s="138"/>
      <c r="BR496" s="138"/>
      <c r="BS496" s="138"/>
      <c r="BT496" s="138"/>
      <c r="BU496" s="138"/>
      <c r="BV496" s="138"/>
      <c r="BW496" s="138"/>
      <c r="BX496" s="138"/>
      <c r="BY496" s="138"/>
      <c r="BZ496" s="138"/>
    </row>
    <row r="497" spans="1:78" ht="15.75" customHeight="1">
      <c r="A497" s="138"/>
      <c r="B497" s="138"/>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8"/>
      <c r="Z497" s="138"/>
      <c r="AA497" s="138"/>
      <c r="AB497" s="138"/>
      <c r="AC497" s="138"/>
      <c r="AD497" s="138"/>
      <c r="AE497" s="138"/>
      <c r="AF497" s="138"/>
      <c r="AG497" s="138"/>
      <c r="AH497" s="138"/>
      <c r="AI497" s="138"/>
      <c r="AJ497" s="138"/>
      <c r="AK497" s="138"/>
      <c r="AL497" s="138"/>
      <c r="AM497" s="138"/>
      <c r="AN497" s="138"/>
      <c r="AO497" s="138"/>
      <c r="AP497" s="138"/>
      <c r="AQ497" s="138"/>
      <c r="AR497" s="138"/>
      <c r="AS497" s="138"/>
      <c r="AT497" s="138"/>
      <c r="AU497" s="138"/>
      <c r="AV497" s="138"/>
      <c r="AW497" s="138"/>
      <c r="AX497" s="138"/>
      <c r="AY497" s="138"/>
      <c r="AZ497" s="138"/>
      <c r="BA497" s="138"/>
      <c r="BB497" s="138"/>
      <c r="BC497" s="138"/>
      <c r="BD497" s="138"/>
      <c r="BE497" s="138"/>
      <c r="BF497" s="138"/>
      <c r="BG497" s="138"/>
      <c r="BH497" s="138"/>
      <c r="BI497" s="138"/>
      <c r="BJ497" s="138"/>
      <c r="BK497" s="138"/>
      <c r="BL497" s="138"/>
      <c r="BM497" s="138"/>
      <c r="BN497" s="138"/>
      <c r="BO497" s="138"/>
      <c r="BP497" s="138"/>
      <c r="BQ497" s="138"/>
      <c r="BR497" s="138"/>
      <c r="BS497" s="138"/>
      <c r="BT497" s="138"/>
      <c r="BU497" s="138"/>
      <c r="BV497" s="138"/>
      <c r="BW497" s="138"/>
      <c r="BX497" s="138"/>
      <c r="BY497" s="138"/>
      <c r="BZ497" s="138"/>
    </row>
    <row r="498" spans="1:78" ht="15.75" customHeight="1">
      <c r="A498" s="138"/>
      <c r="B498" s="138"/>
      <c r="C498" s="138"/>
      <c r="D498" s="138"/>
      <c r="E498" s="138"/>
      <c r="F498" s="138"/>
      <c r="G498" s="138"/>
      <c r="H498" s="138"/>
      <c r="I498" s="138"/>
      <c r="J498" s="138"/>
      <c r="K498" s="138"/>
      <c r="L498" s="138"/>
      <c r="M498" s="138"/>
      <c r="N498" s="138"/>
      <c r="O498" s="138"/>
      <c r="P498" s="138"/>
      <c r="Q498" s="138"/>
      <c r="R498" s="138"/>
      <c r="S498" s="138"/>
      <c r="T498" s="138"/>
      <c r="U498" s="138"/>
      <c r="V498" s="138"/>
      <c r="W498" s="138"/>
      <c r="X498" s="138"/>
      <c r="Y498" s="138"/>
      <c r="Z498" s="138"/>
      <c r="AA498" s="138"/>
      <c r="AB498" s="138"/>
      <c r="AC498" s="138"/>
      <c r="AD498" s="138"/>
      <c r="AE498" s="138"/>
      <c r="AF498" s="138"/>
      <c r="AG498" s="138"/>
      <c r="AH498" s="138"/>
      <c r="AI498" s="138"/>
      <c r="AJ498" s="138"/>
      <c r="AK498" s="138"/>
      <c r="AL498" s="138"/>
      <c r="AM498" s="138"/>
      <c r="AN498" s="138"/>
      <c r="AO498" s="138"/>
      <c r="AP498" s="138"/>
      <c r="AQ498" s="138"/>
      <c r="AR498" s="138"/>
      <c r="AS498" s="138"/>
      <c r="AT498" s="138"/>
      <c r="AU498" s="138"/>
      <c r="AV498" s="138"/>
      <c r="AW498" s="138"/>
      <c r="AX498" s="138"/>
      <c r="AY498" s="138"/>
      <c r="AZ498" s="138"/>
      <c r="BA498" s="138"/>
      <c r="BB498" s="138"/>
      <c r="BC498" s="138"/>
      <c r="BD498" s="138"/>
      <c r="BE498" s="138"/>
      <c r="BF498" s="138"/>
      <c r="BG498" s="138"/>
      <c r="BH498" s="138"/>
      <c r="BI498" s="138"/>
      <c r="BJ498" s="138"/>
      <c r="BK498" s="138"/>
      <c r="BL498" s="138"/>
      <c r="BM498" s="138"/>
      <c r="BN498" s="138"/>
      <c r="BO498" s="138"/>
      <c r="BP498" s="138"/>
      <c r="BQ498" s="138"/>
      <c r="BR498" s="138"/>
      <c r="BS498" s="138"/>
      <c r="BT498" s="138"/>
      <c r="BU498" s="138"/>
      <c r="BV498" s="138"/>
      <c r="BW498" s="138"/>
      <c r="BX498" s="138"/>
      <c r="BY498" s="138"/>
      <c r="BZ498" s="138"/>
    </row>
    <row r="499" spans="1:78" ht="15.75" customHeight="1">
      <c r="A499" s="138"/>
      <c r="B499" s="138"/>
      <c r="C499" s="138"/>
      <c r="D499" s="138"/>
      <c r="E499" s="138"/>
      <c r="F499" s="138"/>
      <c r="G499" s="138"/>
      <c r="H499" s="138"/>
      <c r="I499" s="138"/>
      <c r="J499" s="138"/>
      <c r="K499" s="138"/>
      <c r="L499" s="138"/>
      <c r="M499" s="138"/>
      <c r="N499" s="138"/>
      <c r="O499" s="138"/>
      <c r="P499" s="138"/>
      <c r="Q499" s="138"/>
      <c r="R499" s="138"/>
      <c r="S499" s="138"/>
      <c r="T499" s="138"/>
      <c r="U499" s="138"/>
      <c r="V499" s="138"/>
      <c r="W499" s="138"/>
      <c r="X499" s="138"/>
      <c r="Y499" s="138"/>
      <c r="Z499" s="138"/>
      <c r="AA499" s="138"/>
      <c r="AB499" s="138"/>
      <c r="AC499" s="138"/>
      <c r="AD499" s="138"/>
      <c r="AE499" s="138"/>
      <c r="AF499" s="138"/>
      <c r="AG499" s="138"/>
      <c r="AH499" s="138"/>
      <c r="AI499" s="138"/>
      <c r="AJ499" s="138"/>
      <c r="AK499" s="138"/>
      <c r="AL499" s="138"/>
      <c r="AM499" s="138"/>
      <c r="AN499" s="138"/>
      <c r="AO499" s="138"/>
      <c r="AP499" s="138"/>
      <c r="AQ499" s="138"/>
      <c r="AR499" s="138"/>
      <c r="AS499" s="138"/>
      <c r="AT499" s="138"/>
      <c r="AU499" s="138"/>
      <c r="AV499" s="138"/>
      <c r="AW499" s="138"/>
      <c r="AX499" s="138"/>
      <c r="AY499" s="138"/>
      <c r="AZ499" s="138"/>
      <c r="BA499" s="138"/>
      <c r="BB499" s="138"/>
      <c r="BC499" s="138"/>
      <c r="BD499" s="138"/>
      <c r="BE499" s="138"/>
      <c r="BF499" s="138"/>
      <c r="BG499" s="138"/>
      <c r="BH499" s="138"/>
      <c r="BI499" s="138"/>
      <c r="BJ499" s="138"/>
      <c r="BK499" s="138"/>
      <c r="BL499" s="138"/>
      <c r="BM499" s="138"/>
      <c r="BN499" s="138"/>
      <c r="BO499" s="138"/>
      <c r="BP499" s="138"/>
      <c r="BQ499" s="138"/>
      <c r="BR499" s="138"/>
      <c r="BS499" s="138"/>
      <c r="BT499" s="138"/>
      <c r="BU499" s="138"/>
      <c r="BV499" s="138"/>
      <c r="BW499" s="138"/>
      <c r="BX499" s="138"/>
      <c r="BY499" s="138"/>
      <c r="BZ499" s="138"/>
    </row>
    <row r="500" spans="1:78" ht="15.75" customHeight="1">
      <c r="A500" s="138"/>
      <c r="B500" s="138"/>
      <c r="C500" s="138"/>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8"/>
      <c r="Z500" s="138"/>
      <c r="AA500" s="138"/>
      <c r="AB500" s="138"/>
      <c r="AC500" s="138"/>
      <c r="AD500" s="138"/>
      <c r="AE500" s="138"/>
      <c r="AF500" s="138"/>
      <c r="AG500" s="138"/>
      <c r="AH500" s="138"/>
      <c r="AI500" s="138"/>
      <c r="AJ500" s="138"/>
      <c r="AK500" s="138"/>
      <c r="AL500" s="138"/>
      <c r="AM500" s="138"/>
      <c r="AN500" s="138"/>
      <c r="AO500" s="138"/>
      <c r="AP500" s="138"/>
      <c r="AQ500" s="138"/>
      <c r="AR500" s="138"/>
      <c r="AS500" s="138"/>
      <c r="AT500" s="138"/>
      <c r="AU500" s="138"/>
      <c r="AV500" s="138"/>
      <c r="AW500" s="138"/>
      <c r="AX500" s="138"/>
      <c r="AY500" s="138"/>
      <c r="AZ500" s="138"/>
      <c r="BA500" s="138"/>
      <c r="BB500" s="138"/>
      <c r="BC500" s="138"/>
      <c r="BD500" s="138"/>
      <c r="BE500" s="138"/>
      <c r="BF500" s="138"/>
      <c r="BG500" s="138"/>
      <c r="BH500" s="138"/>
      <c r="BI500" s="138"/>
      <c r="BJ500" s="138"/>
      <c r="BK500" s="138"/>
      <c r="BL500" s="138"/>
      <c r="BM500" s="138"/>
      <c r="BN500" s="138"/>
      <c r="BO500" s="138"/>
      <c r="BP500" s="138"/>
      <c r="BQ500" s="138"/>
      <c r="BR500" s="138"/>
      <c r="BS500" s="138"/>
      <c r="BT500" s="138"/>
      <c r="BU500" s="138"/>
      <c r="BV500" s="138"/>
      <c r="BW500" s="138"/>
      <c r="BX500" s="138"/>
      <c r="BY500" s="138"/>
      <c r="BZ500" s="138"/>
    </row>
    <row r="501" spans="1:78" ht="15.75" customHeight="1">
      <c r="A501" s="138"/>
      <c r="B501" s="138"/>
      <c r="C501" s="138"/>
      <c r="D501" s="138"/>
      <c r="E501" s="138"/>
      <c r="F501" s="138"/>
      <c r="G501" s="138"/>
      <c r="H501" s="138"/>
      <c r="I501" s="138"/>
      <c r="J501" s="138"/>
      <c r="K501" s="138"/>
      <c r="L501" s="138"/>
      <c r="M501" s="138"/>
      <c r="N501" s="138"/>
      <c r="O501" s="138"/>
      <c r="P501" s="138"/>
      <c r="Q501" s="138"/>
      <c r="R501" s="138"/>
      <c r="S501" s="138"/>
      <c r="T501" s="138"/>
      <c r="U501" s="138"/>
      <c r="V501" s="138"/>
      <c r="W501" s="138"/>
      <c r="X501" s="138"/>
      <c r="Y501" s="138"/>
      <c r="Z501" s="138"/>
      <c r="AA501" s="138"/>
      <c r="AB501" s="138"/>
      <c r="AC501" s="138"/>
      <c r="AD501" s="138"/>
      <c r="AE501" s="138"/>
      <c r="AF501" s="138"/>
      <c r="AG501" s="138"/>
      <c r="AH501" s="138"/>
      <c r="AI501" s="138"/>
      <c r="AJ501" s="138"/>
      <c r="AK501" s="138"/>
      <c r="AL501" s="138"/>
      <c r="AM501" s="138"/>
      <c r="AN501" s="138"/>
      <c r="AO501" s="138"/>
      <c r="AP501" s="138"/>
      <c r="AQ501" s="138"/>
      <c r="AR501" s="138"/>
      <c r="AS501" s="138"/>
      <c r="AT501" s="138"/>
      <c r="AU501" s="138"/>
      <c r="AV501" s="138"/>
      <c r="AW501" s="138"/>
      <c r="AX501" s="138"/>
      <c r="AY501" s="138"/>
      <c r="AZ501" s="138"/>
      <c r="BA501" s="138"/>
      <c r="BB501" s="138"/>
      <c r="BC501" s="138"/>
      <c r="BD501" s="138"/>
      <c r="BE501" s="138"/>
      <c r="BF501" s="138"/>
      <c r="BG501" s="138"/>
      <c r="BH501" s="138"/>
      <c r="BI501" s="138"/>
      <c r="BJ501" s="138"/>
      <c r="BK501" s="138"/>
      <c r="BL501" s="138"/>
      <c r="BM501" s="138"/>
      <c r="BN501" s="138"/>
      <c r="BO501" s="138"/>
      <c r="BP501" s="138"/>
      <c r="BQ501" s="138"/>
      <c r="BR501" s="138"/>
      <c r="BS501" s="138"/>
      <c r="BT501" s="138"/>
      <c r="BU501" s="138"/>
      <c r="BV501" s="138"/>
      <c r="BW501" s="138"/>
      <c r="BX501" s="138"/>
      <c r="BY501" s="138"/>
      <c r="BZ501" s="138"/>
    </row>
    <row r="502" spans="1:78" ht="15.75" customHeight="1">
      <c r="A502" s="138"/>
      <c r="B502" s="138"/>
      <c r="C502" s="138"/>
      <c r="D502" s="138"/>
      <c r="E502" s="138"/>
      <c r="F502" s="138"/>
      <c r="G502" s="138"/>
      <c r="H502" s="138"/>
      <c r="I502" s="138"/>
      <c r="J502" s="138"/>
      <c r="K502" s="138"/>
      <c r="L502" s="138"/>
      <c r="M502" s="138"/>
      <c r="N502" s="138"/>
      <c r="O502" s="138"/>
      <c r="P502" s="138"/>
      <c r="Q502" s="138"/>
      <c r="R502" s="138"/>
      <c r="S502" s="138"/>
      <c r="T502" s="138"/>
      <c r="U502" s="138"/>
      <c r="V502" s="138"/>
      <c r="W502" s="138"/>
      <c r="X502" s="138"/>
      <c r="Y502" s="138"/>
      <c r="Z502" s="138"/>
      <c r="AA502" s="138"/>
      <c r="AB502" s="138"/>
      <c r="AC502" s="138"/>
      <c r="AD502" s="138"/>
      <c r="AE502" s="138"/>
      <c r="AF502" s="138"/>
      <c r="AG502" s="138"/>
      <c r="AH502" s="138"/>
      <c r="AI502" s="138"/>
      <c r="AJ502" s="138"/>
      <c r="AK502" s="138"/>
      <c r="AL502" s="138"/>
      <c r="AM502" s="138"/>
      <c r="AN502" s="138"/>
      <c r="AO502" s="138"/>
      <c r="AP502" s="138"/>
      <c r="AQ502" s="138"/>
      <c r="AR502" s="138"/>
      <c r="AS502" s="138"/>
      <c r="AT502" s="138"/>
      <c r="AU502" s="138"/>
      <c r="AV502" s="138"/>
      <c r="AW502" s="138"/>
      <c r="AX502" s="138"/>
      <c r="AY502" s="138"/>
      <c r="AZ502" s="138"/>
      <c r="BA502" s="138"/>
      <c r="BB502" s="138"/>
      <c r="BC502" s="138"/>
      <c r="BD502" s="138"/>
      <c r="BE502" s="138"/>
      <c r="BF502" s="138"/>
      <c r="BG502" s="138"/>
      <c r="BH502" s="138"/>
      <c r="BI502" s="138"/>
      <c r="BJ502" s="138"/>
      <c r="BK502" s="138"/>
      <c r="BL502" s="138"/>
      <c r="BM502" s="138"/>
      <c r="BN502" s="138"/>
      <c r="BO502" s="138"/>
      <c r="BP502" s="138"/>
      <c r="BQ502" s="138"/>
      <c r="BR502" s="138"/>
      <c r="BS502" s="138"/>
      <c r="BT502" s="138"/>
      <c r="BU502" s="138"/>
      <c r="BV502" s="138"/>
      <c r="BW502" s="138"/>
      <c r="BX502" s="138"/>
      <c r="BY502" s="138"/>
      <c r="BZ502" s="138"/>
    </row>
    <row r="503" spans="1:78" ht="15.75" customHeight="1">
      <c r="A503" s="138"/>
      <c r="B503" s="138"/>
      <c r="C503" s="138"/>
      <c r="D503" s="138"/>
      <c r="E503" s="138"/>
      <c r="F503" s="138"/>
      <c r="G503" s="138"/>
      <c r="H503" s="138"/>
      <c r="I503" s="138"/>
      <c r="J503" s="138"/>
      <c r="K503" s="138"/>
      <c r="L503" s="138"/>
      <c r="M503" s="138"/>
      <c r="N503" s="138"/>
      <c r="O503" s="138"/>
      <c r="P503" s="138"/>
      <c r="Q503" s="138"/>
      <c r="R503" s="138"/>
      <c r="S503" s="138"/>
      <c r="T503" s="138"/>
      <c r="U503" s="138"/>
      <c r="V503" s="138"/>
      <c r="W503" s="138"/>
      <c r="X503" s="138"/>
      <c r="Y503" s="138"/>
      <c r="Z503" s="138"/>
      <c r="AA503" s="138"/>
      <c r="AB503" s="138"/>
      <c r="AC503" s="138"/>
      <c r="AD503" s="138"/>
      <c r="AE503" s="138"/>
      <c r="AF503" s="138"/>
      <c r="AG503" s="138"/>
      <c r="AH503" s="138"/>
      <c r="AI503" s="138"/>
      <c r="AJ503" s="138"/>
      <c r="AK503" s="138"/>
      <c r="AL503" s="138"/>
      <c r="AM503" s="138"/>
      <c r="AN503" s="138"/>
      <c r="AO503" s="138"/>
      <c r="AP503" s="138"/>
      <c r="AQ503" s="138"/>
      <c r="AR503" s="138"/>
      <c r="AS503" s="138"/>
      <c r="AT503" s="138"/>
      <c r="AU503" s="138"/>
      <c r="AV503" s="138"/>
      <c r="AW503" s="138"/>
      <c r="AX503" s="138"/>
      <c r="AY503" s="138"/>
      <c r="AZ503" s="138"/>
      <c r="BA503" s="138"/>
      <c r="BB503" s="138"/>
      <c r="BC503" s="138"/>
      <c r="BD503" s="138"/>
      <c r="BE503" s="138"/>
      <c r="BF503" s="138"/>
      <c r="BG503" s="138"/>
      <c r="BH503" s="138"/>
      <c r="BI503" s="138"/>
      <c r="BJ503" s="138"/>
      <c r="BK503" s="138"/>
      <c r="BL503" s="138"/>
      <c r="BM503" s="138"/>
      <c r="BN503" s="138"/>
      <c r="BO503" s="138"/>
      <c r="BP503" s="138"/>
      <c r="BQ503" s="138"/>
      <c r="BR503" s="138"/>
      <c r="BS503" s="138"/>
      <c r="BT503" s="138"/>
      <c r="BU503" s="138"/>
      <c r="BV503" s="138"/>
      <c r="BW503" s="138"/>
      <c r="BX503" s="138"/>
      <c r="BY503" s="138"/>
      <c r="BZ503" s="138"/>
    </row>
    <row r="504" spans="1:78" ht="15.75" customHeight="1">
      <c r="A504" s="138"/>
      <c r="B504" s="138"/>
      <c r="C504" s="138"/>
      <c r="D504" s="138"/>
      <c r="E504" s="138"/>
      <c r="F504" s="138"/>
      <c r="G504" s="138"/>
      <c r="H504" s="138"/>
      <c r="I504" s="138"/>
      <c r="J504" s="138"/>
      <c r="K504" s="138"/>
      <c r="L504" s="138"/>
      <c r="M504" s="138"/>
      <c r="N504" s="138"/>
      <c r="O504" s="138"/>
      <c r="P504" s="138"/>
      <c r="Q504" s="138"/>
      <c r="R504" s="138"/>
      <c r="S504" s="138"/>
      <c r="T504" s="138"/>
      <c r="U504" s="138"/>
      <c r="V504" s="138"/>
      <c r="W504" s="138"/>
      <c r="X504" s="138"/>
      <c r="Y504" s="138"/>
      <c r="Z504" s="138"/>
      <c r="AA504" s="138"/>
      <c r="AB504" s="138"/>
      <c r="AC504" s="138"/>
      <c r="AD504" s="138"/>
      <c r="AE504" s="138"/>
      <c r="AF504" s="138"/>
      <c r="AG504" s="138"/>
      <c r="AH504" s="138"/>
      <c r="AI504" s="138"/>
      <c r="AJ504" s="138"/>
      <c r="AK504" s="138"/>
      <c r="AL504" s="138"/>
      <c r="AM504" s="138"/>
      <c r="AN504" s="138"/>
      <c r="AO504" s="138"/>
      <c r="AP504" s="138"/>
      <c r="AQ504" s="138"/>
      <c r="AR504" s="138"/>
      <c r="AS504" s="138"/>
      <c r="AT504" s="138"/>
      <c r="AU504" s="138"/>
      <c r="AV504" s="138"/>
      <c r="AW504" s="138"/>
      <c r="AX504" s="138"/>
      <c r="AY504" s="138"/>
      <c r="AZ504" s="138"/>
      <c r="BA504" s="138"/>
      <c r="BB504" s="138"/>
      <c r="BC504" s="138"/>
      <c r="BD504" s="138"/>
      <c r="BE504" s="138"/>
      <c r="BF504" s="138"/>
      <c r="BG504" s="138"/>
      <c r="BH504" s="138"/>
      <c r="BI504" s="138"/>
      <c r="BJ504" s="138"/>
      <c r="BK504" s="138"/>
      <c r="BL504" s="138"/>
      <c r="BM504" s="138"/>
      <c r="BN504" s="138"/>
      <c r="BO504" s="138"/>
      <c r="BP504" s="138"/>
      <c r="BQ504" s="138"/>
      <c r="BR504" s="138"/>
      <c r="BS504" s="138"/>
      <c r="BT504" s="138"/>
      <c r="BU504" s="138"/>
      <c r="BV504" s="138"/>
      <c r="BW504" s="138"/>
      <c r="BX504" s="138"/>
      <c r="BY504" s="138"/>
      <c r="BZ504" s="138"/>
    </row>
    <row r="505" spans="1:78" ht="15.75" customHeight="1">
      <c r="A505" s="138"/>
      <c r="B505" s="138"/>
      <c r="C505" s="138"/>
      <c r="D505" s="138"/>
      <c r="E505" s="138"/>
      <c r="F505" s="138"/>
      <c r="G505" s="138"/>
      <c r="H505" s="138"/>
      <c r="I505" s="138"/>
      <c r="J505" s="138"/>
      <c r="K505" s="138"/>
      <c r="L505" s="138"/>
      <c r="M505" s="138"/>
      <c r="N505" s="138"/>
      <c r="O505" s="138"/>
      <c r="P505" s="138"/>
      <c r="Q505" s="138"/>
      <c r="R505" s="138"/>
      <c r="S505" s="138"/>
      <c r="T505" s="138"/>
      <c r="U505" s="138"/>
      <c r="V505" s="138"/>
      <c r="W505" s="138"/>
      <c r="X505" s="138"/>
      <c r="Y505" s="138"/>
      <c r="Z505" s="138"/>
      <c r="AA505" s="138"/>
      <c r="AB505" s="138"/>
      <c r="AC505" s="138"/>
      <c r="AD505" s="138"/>
      <c r="AE505" s="138"/>
      <c r="AF505" s="138"/>
      <c r="AG505" s="138"/>
      <c r="AH505" s="138"/>
      <c r="AI505" s="138"/>
      <c r="AJ505" s="138"/>
      <c r="AK505" s="138"/>
      <c r="AL505" s="138"/>
      <c r="AM505" s="138"/>
      <c r="AN505" s="138"/>
      <c r="AO505" s="138"/>
      <c r="AP505" s="138"/>
      <c r="AQ505" s="138"/>
      <c r="AR505" s="138"/>
      <c r="AS505" s="138"/>
      <c r="AT505" s="138"/>
      <c r="AU505" s="138"/>
      <c r="AV505" s="138"/>
      <c r="AW505" s="138"/>
      <c r="AX505" s="138"/>
      <c r="AY505" s="138"/>
      <c r="AZ505" s="138"/>
      <c r="BA505" s="138"/>
      <c r="BB505" s="138"/>
      <c r="BC505" s="138"/>
      <c r="BD505" s="138"/>
      <c r="BE505" s="138"/>
      <c r="BF505" s="138"/>
      <c r="BG505" s="138"/>
      <c r="BH505" s="138"/>
      <c r="BI505" s="138"/>
      <c r="BJ505" s="138"/>
      <c r="BK505" s="138"/>
      <c r="BL505" s="138"/>
      <c r="BM505" s="138"/>
      <c r="BN505" s="138"/>
      <c r="BO505" s="138"/>
      <c r="BP505" s="138"/>
      <c r="BQ505" s="138"/>
      <c r="BR505" s="138"/>
      <c r="BS505" s="138"/>
      <c r="BT505" s="138"/>
      <c r="BU505" s="138"/>
      <c r="BV505" s="138"/>
      <c r="BW505" s="138"/>
      <c r="BX505" s="138"/>
      <c r="BY505" s="138"/>
      <c r="BZ505" s="138"/>
    </row>
    <row r="506" spans="1:78" ht="15.75" customHeight="1">
      <c r="A506" s="138"/>
      <c r="B506" s="138"/>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c r="Z506" s="138"/>
      <c r="AA506" s="138"/>
      <c r="AB506" s="138"/>
      <c r="AC506" s="138"/>
      <c r="AD506" s="138"/>
      <c r="AE506" s="138"/>
      <c r="AF506" s="138"/>
      <c r="AG506" s="138"/>
      <c r="AH506" s="138"/>
      <c r="AI506" s="138"/>
      <c r="AJ506" s="138"/>
      <c r="AK506" s="138"/>
      <c r="AL506" s="138"/>
      <c r="AM506" s="138"/>
      <c r="AN506" s="138"/>
      <c r="AO506" s="138"/>
      <c r="AP506" s="138"/>
      <c r="AQ506" s="138"/>
      <c r="AR506" s="138"/>
      <c r="AS506" s="138"/>
      <c r="AT506" s="138"/>
      <c r="AU506" s="138"/>
      <c r="AV506" s="138"/>
      <c r="AW506" s="138"/>
      <c r="AX506" s="138"/>
      <c r="AY506" s="138"/>
      <c r="AZ506" s="138"/>
      <c r="BA506" s="138"/>
      <c r="BB506" s="138"/>
      <c r="BC506" s="138"/>
      <c r="BD506" s="138"/>
      <c r="BE506" s="138"/>
      <c r="BF506" s="138"/>
      <c r="BG506" s="138"/>
      <c r="BH506" s="138"/>
      <c r="BI506" s="138"/>
      <c r="BJ506" s="138"/>
      <c r="BK506" s="138"/>
      <c r="BL506" s="138"/>
      <c r="BM506" s="138"/>
      <c r="BN506" s="138"/>
      <c r="BO506" s="138"/>
      <c r="BP506" s="138"/>
      <c r="BQ506" s="138"/>
      <c r="BR506" s="138"/>
      <c r="BS506" s="138"/>
      <c r="BT506" s="138"/>
      <c r="BU506" s="138"/>
      <c r="BV506" s="138"/>
      <c r="BW506" s="138"/>
      <c r="BX506" s="138"/>
      <c r="BY506" s="138"/>
      <c r="BZ506" s="138"/>
    </row>
    <row r="507" spans="1:78" ht="15.75" customHeight="1">
      <c r="A507" s="138"/>
      <c r="B507" s="138"/>
      <c r="C507" s="138"/>
      <c r="D507" s="138"/>
      <c r="E507" s="138"/>
      <c r="F507" s="138"/>
      <c r="G507" s="138"/>
      <c r="H507" s="138"/>
      <c r="I507" s="138"/>
      <c r="J507" s="138"/>
      <c r="K507" s="138"/>
      <c r="L507" s="138"/>
      <c r="M507" s="138"/>
      <c r="N507" s="138"/>
      <c r="O507" s="138"/>
      <c r="P507" s="138"/>
      <c r="Q507" s="138"/>
      <c r="R507" s="138"/>
      <c r="S507" s="138"/>
      <c r="T507" s="138"/>
      <c r="U507" s="138"/>
      <c r="V507" s="138"/>
      <c r="W507" s="138"/>
      <c r="X507" s="138"/>
      <c r="Y507" s="138"/>
      <c r="Z507" s="138"/>
      <c r="AA507" s="138"/>
      <c r="AB507" s="138"/>
      <c r="AC507" s="138"/>
      <c r="AD507" s="138"/>
      <c r="AE507" s="138"/>
      <c r="AF507" s="138"/>
      <c r="AG507" s="138"/>
      <c r="AH507" s="138"/>
      <c r="AI507" s="138"/>
      <c r="AJ507" s="138"/>
      <c r="AK507" s="138"/>
      <c r="AL507" s="138"/>
      <c r="AM507" s="138"/>
      <c r="AN507" s="138"/>
      <c r="AO507" s="138"/>
      <c r="AP507" s="138"/>
      <c r="AQ507" s="138"/>
      <c r="AR507" s="138"/>
      <c r="AS507" s="138"/>
      <c r="AT507" s="138"/>
      <c r="AU507" s="138"/>
      <c r="AV507" s="138"/>
      <c r="AW507" s="138"/>
      <c r="AX507" s="138"/>
      <c r="AY507" s="138"/>
      <c r="AZ507" s="138"/>
      <c r="BA507" s="138"/>
      <c r="BB507" s="138"/>
      <c r="BC507" s="138"/>
      <c r="BD507" s="138"/>
      <c r="BE507" s="138"/>
      <c r="BF507" s="138"/>
      <c r="BG507" s="138"/>
      <c r="BH507" s="138"/>
      <c r="BI507" s="138"/>
      <c r="BJ507" s="138"/>
      <c r="BK507" s="138"/>
      <c r="BL507" s="138"/>
      <c r="BM507" s="138"/>
      <c r="BN507" s="138"/>
      <c r="BO507" s="138"/>
      <c r="BP507" s="138"/>
      <c r="BQ507" s="138"/>
      <c r="BR507" s="138"/>
      <c r="BS507" s="138"/>
      <c r="BT507" s="138"/>
      <c r="BU507" s="138"/>
      <c r="BV507" s="138"/>
      <c r="BW507" s="138"/>
      <c r="BX507" s="138"/>
      <c r="BY507" s="138"/>
      <c r="BZ507" s="138"/>
    </row>
    <row r="508" spans="1:78" ht="15.75" customHeight="1">
      <c r="A508" s="138"/>
      <c r="B508" s="138"/>
      <c r="C508" s="138"/>
      <c r="D508" s="138"/>
      <c r="E508" s="138"/>
      <c r="F508" s="138"/>
      <c r="G508" s="138"/>
      <c r="H508" s="138"/>
      <c r="I508" s="138"/>
      <c r="J508" s="138"/>
      <c r="K508" s="138"/>
      <c r="L508" s="138"/>
      <c r="M508" s="138"/>
      <c r="N508" s="138"/>
      <c r="O508" s="138"/>
      <c r="P508" s="138"/>
      <c r="Q508" s="138"/>
      <c r="R508" s="138"/>
      <c r="S508" s="138"/>
      <c r="T508" s="138"/>
      <c r="U508" s="138"/>
      <c r="V508" s="138"/>
      <c r="W508" s="138"/>
      <c r="X508" s="138"/>
      <c r="Y508" s="138"/>
      <c r="Z508" s="138"/>
      <c r="AA508" s="138"/>
      <c r="AB508" s="138"/>
      <c r="AC508" s="138"/>
      <c r="AD508" s="138"/>
      <c r="AE508" s="138"/>
      <c r="AF508" s="138"/>
      <c r="AG508" s="138"/>
      <c r="AH508" s="138"/>
      <c r="AI508" s="138"/>
      <c r="AJ508" s="138"/>
      <c r="AK508" s="138"/>
      <c r="AL508" s="138"/>
      <c r="AM508" s="138"/>
      <c r="AN508" s="138"/>
      <c r="AO508" s="138"/>
      <c r="AP508" s="138"/>
      <c r="AQ508" s="138"/>
      <c r="AR508" s="138"/>
      <c r="AS508" s="138"/>
      <c r="AT508" s="138"/>
      <c r="AU508" s="138"/>
      <c r="AV508" s="138"/>
      <c r="AW508" s="138"/>
      <c r="AX508" s="138"/>
      <c r="AY508" s="138"/>
      <c r="AZ508" s="138"/>
      <c r="BA508" s="138"/>
      <c r="BB508" s="138"/>
      <c r="BC508" s="138"/>
      <c r="BD508" s="138"/>
      <c r="BE508" s="138"/>
      <c r="BF508" s="138"/>
      <c r="BG508" s="138"/>
      <c r="BH508" s="138"/>
      <c r="BI508" s="138"/>
      <c r="BJ508" s="138"/>
      <c r="BK508" s="138"/>
      <c r="BL508" s="138"/>
      <c r="BM508" s="138"/>
      <c r="BN508" s="138"/>
      <c r="BO508" s="138"/>
      <c r="BP508" s="138"/>
      <c r="BQ508" s="138"/>
      <c r="BR508" s="138"/>
      <c r="BS508" s="138"/>
      <c r="BT508" s="138"/>
      <c r="BU508" s="138"/>
      <c r="BV508" s="138"/>
      <c r="BW508" s="138"/>
      <c r="BX508" s="138"/>
      <c r="BY508" s="138"/>
      <c r="BZ508" s="138"/>
    </row>
    <row r="509" spans="1:78" ht="15.75" customHeight="1">
      <c r="A509" s="138"/>
      <c r="B509" s="138"/>
      <c r="C509" s="138"/>
      <c r="D509" s="138"/>
      <c r="E509" s="138"/>
      <c r="F509" s="138"/>
      <c r="G509" s="138"/>
      <c r="H509" s="138"/>
      <c r="I509" s="138"/>
      <c r="J509" s="138"/>
      <c r="K509" s="138"/>
      <c r="L509" s="138"/>
      <c r="M509" s="138"/>
      <c r="N509" s="138"/>
      <c r="O509" s="138"/>
      <c r="P509" s="138"/>
      <c r="Q509" s="138"/>
      <c r="R509" s="138"/>
      <c r="S509" s="138"/>
      <c r="T509" s="138"/>
      <c r="U509" s="138"/>
      <c r="V509" s="138"/>
      <c r="W509" s="138"/>
      <c r="X509" s="138"/>
      <c r="Y509" s="138"/>
      <c r="Z509" s="138"/>
      <c r="AA509" s="138"/>
      <c r="AB509" s="138"/>
      <c r="AC509" s="138"/>
      <c r="AD509" s="138"/>
      <c r="AE509" s="138"/>
      <c r="AF509" s="138"/>
      <c r="AG509" s="138"/>
      <c r="AH509" s="138"/>
      <c r="AI509" s="138"/>
      <c r="AJ509" s="138"/>
      <c r="AK509" s="138"/>
      <c r="AL509" s="138"/>
      <c r="AM509" s="138"/>
      <c r="AN509" s="138"/>
      <c r="AO509" s="138"/>
      <c r="AP509" s="138"/>
      <c r="AQ509" s="138"/>
      <c r="AR509" s="138"/>
      <c r="AS509" s="138"/>
      <c r="AT509" s="138"/>
      <c r="AU509" s="138"/>
      <c r="AV509" s="138"/>
      <c r="AW509" s="138"/>
      <c r="AX509" s="138"/>
      <c r="AY509" s="138"/>
      <c r="AZ509" s="138"/>
      <c r="BA509" s="138"/>
      <c r="BB509" s="138"/>
      <c r="BC509" s="138"/>
      <c r="BD509" s="138"/>
      <c r="BE509" s="138"/>
      <c r="BF509" s="138"/>
      <c r="BG509" s="138"/>
      <c r="BH509" s="138"/>
      <c r="BI509" s="138"/>
      <c r="BJ509" s="138"/>
      <c r="BK509" s="138"/>
      <c r="BL509" s="138"/>
      <c r="BM509" s="138"/>
      <c r="BN509" s="138"/>
      <c r="BO509" s="138"/>
      <c r="BP509" s="138"/>
      <c r="BQ509" s="138"/>
      <c r="BR509" s="138"/>
      <c r="BS509" s="138"/>
      <c r="BT509" s="138"/>
      <c r="BU509" s="138"/>
      <c r="BV509" s="138"/>
      <c r="BW509" s="138"/>
      <c r="BX509" s="138"/>
      <c r="BY509" s="138"/>
      <c r="BZ509" s="138"/>
    </row>
    <row r="510" spans="1:78" ht="15.75" customHeight="1">
      <c r="A510" s="138"/>
      <c r="B510" s="138"/>
      <c r="C510" s="138"/>
      <c r="D510" s="138"/>
      <c r="E510" s="138"/>
      <c r="F510" s="138"/>
      <c r="G510" s="138"/>
      <c r="H510" s="138"/>
      <c r="I510" s="138"/>
      <c r="J510" s="138"/>
      <c r="K510" s="138"/>
      <c r="L510" s="138"/>
      <c r="M510" s="138"/>
      <c r="N510" s="138"/>
      <c r="O510" s="138"/>
      <c r="P510" s="138"/>
      <c r="Q510" s="138"/>
      <c r="R510" s="138"/>
      <c r="S510" s="138"/>
      <c r="T510" s="138"/>
      <c r="U510" s="138"/>
      <c r="V510" s="138"/>
      <c r="W510" s="138"/>
      <c r="X510" s="138"/>
      <c r="Y510" s="138"/>
      <c r="Z510" s="138"/>
      <c r="AA510" s="138"/>
      <c r="AB510" s="138"/>
      <c r="AC510" s="138"/>
      <c r="AD510" s="138"/>
      <c r="AE510" s="138"/>
      <c r="AF510" s="138"/>
      <c r="AG510" s="138"/>
      <c r="AH510" s="138"/>
      <c r="AI510" s="138"/>
      <c r="AJ510" s="138"/>
      <c r="AK510" s="138"/>
      <c r="AL510" s="138"/>
      <c r="AM510" s="138"/>
      <c r="AN510" s="138"/>
      <c r="AO510" s="138"/>
      <c r="AP510" s="138"/>
      <c r="AQ510" s="138"/>
      <c r="AR510" s="138"/>
      <c r="AS510" s="138"/>
      <c r="AT510" s="138"/>
      <c r="AU510" s="138"/>
      <c r="AV510" s="138"/>
      <c r="AW510" s="138"/>
      <c r="AX510" s="138"/>
      <c r="AY510" s="138"/>
      <c r="AZ510" s="138"/>
      <c r="BA510" s="138"/>
      <c r="BB510" s="138"/>
      <c r="BC510" s="138"/>
      <c r="BD510" s="138"/>
      <c r="BE510" s="138"/>
      <c r="BF510" s="138"/>
      <c r="BG510" s="138"/>
      <c r="BH510" s="138"/>
      <c r="BI510" s="138"/>
      <c r="BJ510" s="138"/>
      <c r="BK510" s="138"/>
      <c r="BL510" s="138"/>
      <c r="BM510" s="138"/>
      <c r="BN510" s="138"/>
      <c r="BO510" s="138"/>
      <c r="BP510" s="138"/>
      <c r="BQ510" s="138"/>
      <c r="BR510" s="138"/>
      <c r="BS510" s="138"/>
      <c r="BT510" s="138"/>
      <c r="BU510" s="138"/>
      <c r="BV510" s="138"/>
      <c r="BW510" s="138"/>
      <c r="BX510" s="138"/>
      <c r="BY510" s="138"/>
      <c r="BZ510" s="138"/>
    </row>
    <row r="511" spans="1:78" ht="15.75" customHeight="1">
      <c r="A511" s="138"/>
      <c r="B511" s="138"/>
      <c r="C511" s="138"/>
      <c r="D511" s="138"/>
      <c r="E511" s="138"/>
      <c r="F511" s="138"/>
      <c r="G511" s="138"/>
      <c r="H511" s="138"/>
      <c r="I511" s="138"/>
      <c r="J511" s="138"/>
      <c r="K511" s="138"/>
      <c r="L511" s="138"/>
      <c r="M511" s="138"/>
      <c r="N511" s="138"/>
      <c r="O511" s="138"/>
      <c r="P511" s="138"/>
      <c r="Q511" s="138"/>
      <c r="R511" s="138"/>
      <c r="S511" s="138"/>
      <c r="T511" s="138"/>
      <c r="U511" s="138"/>
      <c r="V511" s="138"/>
      <c r="W511" s="138"/>
      <c r="X511" s="138"/>
      <c r="Y511" s="138"/>
      <c r="Z511" s="138"/>
      <c r="AA511" s="138"/>
      <c r="AB511" s="138"/>
      <c r="AC511" s="138"/>
      <c r="AD511" s="138"/>
      <c r="AE511" s="138"/>
      <c r="AF511" s="138"/>
      <c r="AG511" s="138"/>
      <c r="AH511" s="138"/>
      <c r="AI511" s="138"/>
      <c r="AJ511" s="138"/>
      <c r="AK511" s="138"/>
      <c r="AL511" s="138"/>
      <c r="AM511" s="138"/>
      <c r="AN511" s="138"/>
      <c r="AO511" s="138"/>
      <c r="AP511" s="138"/>
      <c r="AQ511" s="138"/>
      <c r="AR511" s="138"/>
      <c r="AS511" s="138"/>
      <c r="AT511" s="138"/>
      <c r="AU511" s="138"/>
      <c r="AV511" s="138"/>
      <c r="AW511" s="138"/>
      <c r="AX511" s="138"/>
      <c r="AY511" s="138"/>
      <c r="AZ511" s="138"/>
      <c r="BA511" s="138"/>
      <c r="BB511" s="138"/>
      <c r="BC511" s="138"/>
      <c r="BD511" s="138"/>
      <c r="BE511" s="138"/>
      <c r="BF511" s="138"/>
      <c r="BG511" s="138"/>
      <c r="BH511" s="138"/>
      <c r="BI511" s="138"/>
      <c r="BJ511" s="138"/>
      <c r="BK511" s="138"/>
      <c r="BL511" s="138"/>
      <c r="BM511" s="138"/>
      <c r="BN511" s="138"/>
      <c r="BO511" s="138"/>
      <c r="BP511" s="138"/>
      <c r="BQ511" s="138"/>
      <c r="BR511" s="138"/>
      <c r="BS511" s="138"/>
      <c r="BT511" s="138"/>
      <c r="BU511" s="138"/>
      <c r="BV511" s="138"/>
      <c r="BW511" s="138"/>
      <c r="BX511" s="138"/>
      <c r="BY511" s="138"/>
      <c r="BZ511" s="138"/>
    </row>
    <row r="512" spans="1:78" ht="15.75" customHeight="1">
      <c r="A512" s="138"/>
      <c r="B512" s="138"/>
      <c r="C512" s="138"/>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8"/>
      <c r="Z512" s="138"/>
      <c r="AA512" s="138"/>
      <c r="AB512" s="138"/>
      <c r="AC512" s="138"/>
      <c r="AD512" s="138"/>
      <c r="AE512" s="138"/>
      <c r="AF512" s="138"/>
      <c r="AG512" s="138"/>
      <c r="AH512" s="138"/>
      <c r="AI512" s="138"/>
      <c r="AJ512" s="138"/>
      <c r="AK512" s="138"/>
      <c r="AL512" s="138"/>
      <c r="AM512" s="138"/>
      <c r="AN512" s="138"/>
      <c r="AO512" s="138"/>
      <c r="AP512" s="138"/>
      <c r="AQ512" s="138"/>
      <c r="AR512" s="138"/>
      <c r="AS512" s="138"/>
      <c r="AT512" s="138"/>
      <c r="AU512" s="138"/>
      <c r="AV512" s="138"/>
      <c r="AW512" s="138"/>
      <c r="AX512" s="138"/>
      <c r="AY512" s="138"/>
      <c r="AZ512" s="138"/>
      <c r="BA512" s="138"/>
      <c r="BB512" s="138"/>
      <c r="BC512" s="138"/>
      <c r="BD512" s="138"/>
      <c r="BE512" s="138"/>
      <c r="BF512" s="138"/>
      <c r="BG512" s="138"/>
      <c r="BH512" s="138"/>
      <c r="BI512" s="138"/>
      <c r="BJ512" s="138"/>
      <c r="BK512" s="138"/>
      <c r="BL512" s="138"/>
      <c r="BM512" s="138"/>
      <c r="BN512" s="138"/>
      <c r="BO512" s="138"/>
      <c r="BP512" s="138"/>
      <c r="BQ512" s="138"/>
      <c r="BR512" s="138"/>
      <c r="BS512" s="138"/>
      <c r="BT512" s="138"/>
      <c r="BU512" s="138"/>
      <c r="BV512" s="138"/>
      <c r="BW512" s="138"/>
      <c r="BX512" s="138"/>
      <c r="BY512" s="138"/>
      <c r="BZ512" s="138"/>
    </row>
    <row r="513" spans="1:78" ht="15.75" customHeight="1">
      <c r="A513" s="138"/>
      <c r="B513" s="138"/>
      <c r="C513" s="138"/>
      <c r="D513" s="138"/>
      <c r="E513" s="138"/>
      <c r="F513" s="138"/>
      <c r="G513" s="138"/>
      <c r="H513" s="138"/>
      <c r="I513" s="138"/>
      <c r="J513" s="138"/>
      <c r="K513" s="138"/>
      <c r="L513" s="138"/>
      <c r="M513" s="138"/>
      <c r="N513" s="138"/>
      <c r="O513" s="138"/>
      <c r="P513" s="138"/>
      <c r="Q513" s="138"/>
      <c r="R513" s="138"/>
      <c r="S513" s="138"/>
      <c r="T513" s="138"/>
      <c r="U513" s="138"/>
      <c r="V513" s="138"/>
      <c r="W513" s="138"/>
      <c r="X513" s="138"/>
      <c r="Y513" s="138"/>
      <c r="Z513" s="138"/>
      <c r="AA513" s="138"/>
      <c r="AB513" s="138"/>
      <c r="AC513" s="138"/>
      <c r="AD513" s="138"/>
      <c r="AE513" s="138"/>
      <c r="AF513" s="138"/>
      <c r="AG513" s="138"/>
      <c r="AH513" s="138"/>
      <c r="AI513" s="138"/>
      <c r="AJ513" s="138"/>
      <c r="AK513" s="138"/>
      <c r="AL513" s="138"/>
      <c r="AM513" s="138"/>
      <c r="AN513" s="138"/>
      <c r="AO513" s="138"/>
      <c r="AP513" s="138"/>
      <c r="AQ513" s="138"/>
      <c r="AR513" s="138"/>
      <c r="AS513" s="138"/>
      <c r="AT513" s="138"/>
      <c r="AU513" s="138"/>
      <c r="AV513" s="138"/>
      <c r="AW513" s="138"/>
      <c r="AX513" s="138"/>
      <c r="AY513" s="138"/>
      <c r="AZ513" s="138"/>
      <c r="BA513" s="138"/>
      <c r="BB513" s="138"/>
      <c r="BC513" s="138"/>
      <c r="BD513" s="138"/>
      <c r="BE513" s="138"/>
      <c r="BF513" s="138"/>
      <c r="BG513" s="138"/>
      <c r="BH513" s="138"/>
      <c r="BI513" s="138"/>
      <c r="BJ513" s="138"/>
      <c r="BK513" s="138"/>
      <c r="BL513" s="138"/>
      <c r="BM513" s="138"/>
      <c r="BN513" s="138"/>
      <c r="BO513" s="138"/>
      <c r="BP513" s="138"/>
      <c r="BQ513" s="138"/>
      <c r="BR513" s="138"/>
      <c r="BS513" s="138"/>
      <c r="BT513" s="138"/>
      <c r="BU513" s="138"/>
      <c r="BV513" s="138"/>
      <c r="BW513" s="138"/>
      <c r="BX513" s="138"/>
      <c r="BY513" s="138"/>
      <c r="BZ513" s="138"/>
    </row>
    <row r="514" spans="1:78" ht="15.75" customHeight="1">
      <c r="A514" s="138"/>
      <c r="B514" s="138"/>
      <c r="C514" s="138"/>
      <c r="D514" s="138"/>
      <c r="E514" s="138"/>
      <c r="F514" s="138"/>
      <c r="G514" s="138"/>
      <c r="H514" s="138"/>
      <c r="I514" s="138"/>
      <c r="J514" s="138"/>
      <c r="K514" s="138"/>
      <c r="L514" s="138"/>
      <c r="M514" s="138"/>
      <c r="N514" s="138"/>
      <c r="O514" s="138"/>
      <c r="P514" s="138"/>
      <c r="Q514" s="138"/>
      <c r="R514" s="138"/>
      <c r="S514" s="138"/>
      <c r="T514" s="138"/>
      <c r="U514" s="138"/>
      <c r="V514" s="138"/>
      <c r="W514" s="138"/>
      <c r="X514" s="138"/>
      <c r="Y514" s="138"/>
      <c r="Z514" s="138"/>
      <c r="AA514" s="138"/>
      <c r="AB514" s="138"/>
      <c r="AC514" s="138"/>
      <c r="AD514" s="138"/>
      <c r="AE514" s="138"/>
      <c r="AF514" s="138"/>
      <c r="AG514" s="138"/>
      <c r="AH514" s="138"/>
      <c r="AI514" s="138"/>
      <c r="AJ514" s="138"/>
      <c r="AK514" s="138"/>
      <c r="AL514" s="138"/>
      <c r="AM514" s="138"/>
      <c r="AN514" s="138"/>
      <c r="AO514" s="138"/>
      <c r="AP514" s="138"/>
      <c r="AQ514" s="138"/>
      <c r="AR514" s="138"/>
      <c r="AS514" s="138"/>
      <c r="AT514" s="138"/>
      <c r="AU514" s="138"/>
      <c r="AV514" s="138"/>
      <c r="AW514" s="138"/>
      <c r="AX514" s="138"/>
      <c r="AY514" s="138"/>
      <c r="AZ514" s="138"/>
      <c r="BA514" s="138"/>
      <c r="BB514" s="138"/>
      <c r="BC514" s="138"/>
      <c r="BD514" s="138"/>
      <c r="BE514" s="138"/>
      <c r="BF514" s="138"/>
      <c r="BG514" s="138"/>
      <c r="BH514" s="138"/>
      <c r="BI514" s="138"/>
      <c r="BJ514" s="138"/>
      <c r="BK514" s="138"/>
      <c r="BL514" s="138"/>
      <c r="BM514" s="138"/>
      <c r="BN514" s="138"/>
      <c r="BO514" s="138"/>
      <c r="BP514" s="138"/>
      <c r="BQ514" s="138"/>
      <c r="BR514" s="138"/>
      <c r="BS514" s="138"/>
      <c r="BT514" s="138"/>
      <c r="BU514" s="138"/>
      <c r="BV514" s="138"/>
      <c r="BW514" s="138"/>
      <c r="BX514" s="138"/>
      <c r="BY514" s="138"/>
      <c r="BZ514" s="138"/>
    </row>
    <row r="515" spans="1:78" ht="15.75" customHeight="1">
      <c r="A515" s="138"/>
      <c r="B515" s="138"/>
      <c r="C515" s="138"/>
      <c r="D515" s="138"/>
      <c r="E515" s="138"/>
      <c r="F515" s="138"/>
      <c r="G515" s="138"/>
      <c r="H515" s="138"/>
      <c r="I515" s="138"/>
      <c r="J515" s="138"/>
      <c r="K515" s="138"/>
      <c r="L515" s="138"/>
      <c r="M515" s="138"/>
      <c r="N515" s="138"/>
      <c r="O515" s="138"/>
      <c r="P515" s="138"/>
      <c r="Q515" s="138"/>
      <c r="R515" s="138"/>
      <c r="S515" s="138"/>
      <c r="T515" s="138"/>
      <c r="U515" s="138"/>
      <c r="V515" s="138"/>
      <c r="W515" s="138"/>
      <c r="X515" s="138"/>
      <c r="Y515" s="138"/>
      <c r="Z515" s="138"/>
      <c r="AA515" s="138"/>
      <c r="AB515" s="138"/>
      <c r="AC515" s="138"/>
      <c r="AD515" s="138"/>
      <c r="AE515" s="138"/>
      <c r="AF515" s="138"/>
      <c r="AG515" s="138"/>
      <c r="AH515" s="138"/>
      <c r="AI515" s="138"/>
      <c r="AJ515" s="138"/>
      <c r="AK515" s="138"/>
      <c r="AL515" s="138"/>
      <c r="AM515" s="138"/>
      <c r="AN515" s="138"/>
      <c r="AO515" s="138"/>
      <c r="AP515" s="138"/>
      <c r="AQ515" s="138"/>
      <c r="AR515" s="138"/>
      <c r="AS515" s="138"/>
      <c r="AT515" s="138"/>
      <c r="AU515" s="138"/>
      <c r="AV515" s="138"/>
      <c r="AW515" s="138"/>
      <c r="AX515" s="138"/>
      <c r="AY515" s="138"/>
      <c r="AZ515" s="138"/>
      <c r="BA515" s="138"/>
      <c r="BB515" s="138"/>
      <c r="BC515" s="138"/>
      <c r="BD515" s="138"/>
      <c r="BE515" s="138"/>
      <c r="BF515" s="138"/>
      <c r="BG515" s="138"/>
      <c r="BH515" s="138"/>
      <c r="BI515" s="138"/>
      <c r="BJ515" s="138"/>
      <c r="BK515" s="138"/>
      <c r="BL515" s="138"/>
      <c r="BM515" s="138"/>
      <c r="BN515" s="138"/>
      <c r="BO515" s="138"/>
      <c r="BP515" s="138"/>
      <c r="BQ515" s="138"/>
      <c r="BR515" s="138"/>
      <c r="BS515" s="138"/>
      <c r="BT515" s="138"/>
      <c r="BU515" s="138"/>
      <c r="BV515" s="138"/>
      <c r="BW515" s="138"/>
      <c r="BX515" s="138"/>
      <c r="BY515" s="138"/>
      <c r="BZ515" s="138"/>
    </row>
    <row r="516" spans="1:78" ht="15.75" customHeight="1">
      <c r="A516" s="138"/>
      <c r="B516" s="138"/>
      <c r="C516" s="138"/>
      <c r="D516" s="138"/>
      <c r="E516" s="138"/>
      <c r="F516" s="138"/>
      <c r="G516" s="138"/>
      <c r="H516" s="138"/>
      <c r="I516" s="138"/>
      <c r="J516" s="138"/>
      <c r="K516" s="138"/>
      <c r="L516" s="138"/>
      <c r="M516" s="138"/>
      <c r="N516" s="138"/>
      <c r="O516" s="138"/>
      <c r="P516" s="138"/>
      <c r="Q516" s="138"/>
      <c r="R516" s="138"/>
      <c r="S516" s="138"/>
      <c r="T516" s="138"/>
      <c r="U516" s="138"/>
      <c r="V516" s="138"/>
      <c r="W516" s="138"/>
      <c r="X516" s="138"/>
      <c r="Y516" s="138"/>
      <c r="Z516" s="138"/>
      <c r="AA516" s="138"/>
      <c r="AB516" s="138"/>
      <c r="AC516" s="138"/>
      <c r="AD516" s="138"/>
      <c r="AE516" s="138"/>
      <c r="AF516" s="138"/>
      <c r="AG516" s="138"/>
      <c r="AH516" s="138"/>
      <c r="AI516" s="138"/>
      <c r="AJ516" s="138"/>
      <c r="AK516" s="138"/>
      <c r="AL516" s="138"/>
      <c r="AM516" s="138"/>
      <c r="AN516" s="138"/>
      <c r="AO516" s="138"/>
      <c r="AP516" s="138"/>
      <c r="AQ516" s="138"/>
      <c r="AR516" s="138"/>
      <c r="AS516" s="138"/>
      <c r="AT516" s="138"/>
      <c r="AU516" s="138"/>
      <c r="AV516" s="138"/>
      <c r="AW516" s="138"/>
      <c r="AX516" s="138"/>
      <c r="AY516" s="138"/>
      <c r="AZ516" s="138"/>
      <c r="BA516" s="138"/>
      <c r="BB516" s="138"/>
      <c r="BC516" s="138"/>
      <c r="BD516" s="138"/>
      <c r="BE516" s="138"/>
      <c r="BF516" s="138"/>
      <c r="BG516" s="138"/>
      <c r="BH516" s="138"/>
      <c r="BI516" s="138"/>
      <c r="BJ516" s="138"/>
      <c r="BK516" s="138"/>
      <c r="BL516" s="138"/>
      <c r="BM516" s="138"/>
      <c r="BN516" s="138"/>
      <c r="BO516" s="138"/>
      <c r="BP516" s="138"/>
      <c r="BQ516" s="138"/>
      <c r="BR516" s="138"/>
      <c r="BS516" s="138"/>
      <c r="BT516" s="138"/>
      <c r="BU516" s="138"/>
      <c r="BV516" s="138"/>
      <c r="BW516" s="138"/>
      <c r="BX516" s="138"/>
      <c r="BY516" s="138"/>
      <c r="BZ516" s="138"/>
    </row>
    <row r="517" spans="1:78" ht="15.75" customHeight="1">
      <c r="A517" s="138"/>
      <c r="B517" s="138"/>
      <c r="C517" s="138"/>
      <c r="D517" s="138"/>
      <c r="E517" s="138"/>
      <c r="F517" s="138"/>
      <c r="G517" s="138"/>
      <c r="H517" s="138"/>
      <c r="I517" s="138"/>
      <c r="J517" s="138"/>
      <c r="K517" s="138"/>
      <c r="L517" s="138"/>
      <c r="M517" s="138"/>
      <c r="N517" s="138"/>
      <c r="O517" s="138"/>
      <c r="P517" s="138"/>
      <c r="Q517" s="138"/>
      <c r="R517" s="138"/>
      <c r="S517" s="138"/>
      <c r="T517" s="138"/>
      <c r="U517" s="138"/>
      <c r="V517" s="138"/>
      <c r="W517" s="138"/>
      <c r="X517" s="138"/>
      <c r="Y517" s="138"/>
      <c r="Z517" s="138"/>
      <c r="AA517" s="138"/>
      <c r="AB517" s="138"/>
      <c r="AC517" s="138"/>
      <c r="AD517" s="138"/>
      <c r="AE517" s="138"/>
      <c r="AF517" s="138"/>
      <c r="AG517" s="138"/>
      <c r="AH517" s="138"/>
      <c r="AI517" s="138"/>
      <c r="AJ517" s="138"/>
      <c r="AK517" s="138"/>
      <c r="AL517" s="138"/>
      <c r="AM517" s="138"/>
      <c r="AN517" s="138"/>
      <c r="AO517" s="138"/>
      <c r="AP517" s="138"/>
      <c r="AQ517" s="138"/>
      <c r="AR517" s="138"/>
      <c r="AS517" s="138"/>
      <c r="AT517" s="138"/>
      <c r="AU517" s="138"/>
      <c r="AV517" s="138"/>
      <c r="AW517" s="138"/>
      <c r="AX517" s="138"/>
      <c r="AY517" s="138"/>
      <c r="AZ517" s="138"/>
      <c r="BA517" s="138"/>
      <c r="BB517" s="138"/>
      <c r="BC517" s="138"/>
      <c r="BD517" s="138"/>
      <c r="BE517" s="138"/>
      <c r="BF517" s="138"/>
      <c r="BG517" s="138"/>
      <c r="BH517" s="138"/>
      <c r="BI517" s="138"/>
      <c r="BJ517" s="138"/>
      <c r="BK517" s="138"/>
      <c r="BL517" s="138"/>
      <c r="BM517" s="138"/>
      <c r="BN517" s="138"/>
      <c r="BO517" s="138"/>
      <c r="BP517" s="138"/>
      <c r="BQ517" s="138"/>
      <c r="BR517" s="138"/>
      <c r="BS517" s="138"/>
      <c r="BT517" s="138"/>
      <c r="BU517" s="138"/>
      <c r="BV517" s="138"/>
      <c r="BW517" s="138"/>
      <c r="BX517" s="138"/>
      <c r="BY517" s="138"/>
      <c r="BZ517" s="138"/>
    </row>
    <row r="518" spans="1:78" ht="15.75" customHeight="1">
      <c r="A518" s="138"/>
      <c r="B518" s="138"/>
      <c r="C518" s="138"/>
      <c r="D518" s="138"/>
      <c r="E518" s="138"/>
      <c r="F518" s="138"/>
      <c r="G518" s="138"/>
      <c r="H518" s="138"/>
      <c r="I518" s="138"/>
      <c r="J518" s="138"/>
      <c r="K518" s="138"/>
      <c r="L518" s="138"/>
      <c r="M518" s="138"/>
      <c r="N518" s="138"/>
      <c r="O518" s="138"/>
      <c r="P518" s="138"/>
      <c r="Q518" s="138"/>
      <c r="R518" s="138"/>
      <c r="S518" s="138"/>
      <c r="T518" s="138"/>
      <c r="U518" s="138"/>
      <c r="V518" s="138"/>
      <c r="W518" s="138"/>
      <c r="X518" s="138"/>
      <c r="Y518" s="138"/>
      <c r="Z518" s="138"/>
      <c r="AA518" s="138"/>
      <c r="AB518" s="138"/>
      <c r="AC518" s="138"/>
      <c r="AD518" s="138"/>
      <c r="AE518" s="138"/>
      <c r="AF518" s="138"/>
      <c r="AG518" s="138"/>
      <c r="AH518" s="138"/>
      <c r="AI518" s="138"/>
      <c r="AJ518" s="138"/>
      <c r="AK518" s="138"/>
      <c r="AL518" s="138"/>
      <c r="AM518" s="138"/>
      <c r="AN518" s="138"/>
      <c r="AO518" s="138"/>
      <c r="AP518" s="138"/>
      <c r="AQ518" s="138"/>
      <c r="AR518" s="138"/>
      <c r="AS518" s="138"/>
      <c r="AT518" s="138"/>
      <c r="AU518" s="138"/>
      <c r="AV518" s="138"/>
      <c r="AW518" s="138"/>
      <c r="AX518" s="138"/>
      <c r="AY518" s="138"/>
      <c r="AZ518" s="138"/>
      <c r="BA518" s="138"/>
      <c r="BB518" s="138"/>
      <c r="BC518" s="138"/>
      <c r="BD518" s="138"/>
      <c r="BE518" s="138"/>
      <c r="BF518" s="138"/>
      <c r="BG518" s="138"/>
      <c r="BH518" s="138"/>
      <c r="BI518" s="138"/>
      <c r="BJ518" s="138"/>
      <c r="BK518" s="138"/>
      <c r="BL518" s="138"/>
      <c r="BM518" s="138"/>
      <c r="BN518" s="138"/>
      <c r="BO518" s="138"/>
      <c r="BP518" s="138"/>
      <c r="BQ518" s="138"/>
      <c r="BR518" s="138"/>
      <c r="BS518" s="138"/>
      <c r="BT518" s="138"/>
      <c r="BU518" s="138"/>
      <c r="BV518" s="138"/>
      <c r="BW518" s="138"/>
      <c r="BX518" s="138"/>
      <c r="BY518" s="138"/>
      <c r="BZ518" s="138"/>
    </row>
    <row r="519" spans="1:78" ht="15.75" customHeight="1">
      <c r="A519" s="138"/>
      <c r="B519" s="138"/>
      <c r="C519" s="138"/>
      <c r="D519" s="138"/>
      <c r="E519" s="138"/>
      <c r="F519" s="138"/>
      <c r="G519" s="138"/>
      <c r="H519" s="138"/>
      <c r="I519" s="138"/>
      <c r="J519" s="138"/>
      <c r="K519" s="138"/>
      <c r="L519" s="138"/>
      <c r="M519" s="138"/>
      <c r="N519" s="138"/>
      <c r="O519" s="138"/>
      <c r="P519" s="138"/>
      <c r="Q519" s="138"/>
      <c r="R519" s="138"/>
      <c r="S519" s="138"/>
      <c r="T519" s="138"/>
      <c r="U519" s="138"/>
      <c r="V519" s="138"/>
      <c r="W519" s="138"/>
      <c r="X519" s="138"/>
      <c r="Y519" s="138"/>
      <c r="Z519" s="138"/>
      <c r="AA519" s="138"/>
      <c r="AB519" s="138"/>
      <c r="AC519" s="138"/>
      <c r="AD519" s="138"/>
      <c r="AE519" s="138"/>
      <c r="AF519" s="138"/>
      <c r="AG519" s="138"/>
      <c r="AH519" s="138"/>
      <c r="AI519" s="138"/>
      <c r="AJ519" s="138"/>
      <c r="AK519" s="138"/>
      <c r="AL519" s="138"/>
      <c r="AM519" s="138"/>
      <c r="AN519" s="138"/>
      <c r="AO519" s="138"/>
      <c r="AP519" s="138"/>
      <c r="AQ519" s="138"/>
      <c r="AR519" s="138"/>
      <c r="AS519" s="138"/>
      <c r="AT519" s="138"/>
      <c r="AU519" s="138"/>
      <c r="AV519" s="138"/>
      <c r="AW519" s="138"/>
      <c r="AX519" s="138"/>
      <c r="AY519" s="138"/>
      <c r="AZ519" s="138"/>
      <c r="BA519" s="138"/>
      <c r="BB519" s="138"/>
      <c r="BC519" s="138"/>
      <c r="BD519" s="138"/>
      <c r="BE519" s="138"/>
      <c r="BF519" s="138"/>
      <c r="BG519" s="138"/>
      <c r="BH519" s="138"/>
      <c r="BI519" s="138"/>
      <c r="BJ519" s="138"/>
      <c r="BK519" s="138"/>
      <c r="BL519" s="138"/>
      <c r="BM519" s="138"/>
      <c r="BN519" s="138"/>
      <c r="BO519" s="138"/>
      <c r="BP519" s="138"/>
      <c r="BQ519" s="138"/>
      <c r="BR519" s="138"/>
      <c r="BS519" s="138"/>
      <c r="BT519" s="138"/>
      <c r="BU519" s="138"/>
      <c r="BV519" s="138"/>
      <c r="BW519" s="138"/>
      <c r="BX519" s="138"/>
      <c r="BY519" s="138"/>
      <c r="BZ519" s="138"/>
    </row>
    <row r="520" spans="1:78" ht="15.75" customHeight="1">
      <c r="A520" s="138"/>
      <c r="B520" s="138"/>
      <c r="C520" s="138"/>
      <c r="D520" s="138"/>
      <c r="E520" s="138"/>
      <c r="F520" s="138"/>
      <c r="G520" s="138"/>
      <c r="H520" s="138"/>
      <c r="I520" s="138"/>
      <c r="J520" s="138"/>
      <c r="K520" s="138"/>
      <c r="L520" s="138"/>
      <c r="M520" s="138"/>
      <c r="N520" s="138"/>
      <c r="O520" s="138"/>
      <c r="P520" s="138"/>
      <c r="Q520" s="138"/>
      <c r="R520" s="138"/>
      <c r="S520" s="138"/>
      <c r="T520" s="138"/>
      <c r="U520" s="138"/>
      <c r="V520" s="138"/>
      <c r="W520" s="138"/>
      <c r="X520" s="138"/>
      <c r="Y520" s="138"/>
      <c r="Z520" s="138"/>
      <c r="AA520" s="138"/>
      <c r="AB520" s="138"/>
      <c r="AC520" s="138"/>
      <c r="AD520" s="138"/>
      <c r="AE520" s="138"/>
      <c r="AF520" s="138"/>
      <c r="AG520" s="138"/>
      <c r="AH520" s="138"/>
      <c r="AI520" s="138"/>
      <c r="AJ520" s="138"/>
      <c r="AK520" s="138"/>
      <c r="AL520" s="138"/>
      <c r="AM520" s="138"/>
      <c r="AN520" s="138"/>
      <c r="AO520" s="138"/>
      <c r="AP520" s="138"/>
      <c r="AQ520" s="138"/>
      <c r="AR520" s="138"/>
      <c r="AS520" s="138"/>
      <c r="AT520" s="138"/>
      <c r="AU520" s="138"/>
      <c r="AV520" s="138"/>
      <c r="AW520" s="138"/>
      <c r="AX520" s="138"/>
      <c r="AY520" s="138"/>
      <c r="AZ520" s="138"/>
      <c r="BA520" s="138"/>
      <c r="BB520" s="138"/>
      <c r="BC520" s="138"/>
      <c r="BD520" s="138"/>
      <c r="BE520" s="138"/>
      <c r="BF520" s="138"/>
      <c r="BG520" s="138"/>
      <c r="BH520" s="138"/>
      <c r="BI520" s="138"/>
      <c r="BJ520" s="138"/>
      <c r="BK520" s="138"/>
      <c r="BL520" s="138"/>
      <c r="BM520" s="138"/>
      <c r="BN520" s="138"/>
      <c r="BO520" s="138"/>
      <c r="BP520" s="138"/>
      <c r="BQ520" s="138"/>
      <c r="BR520" s="138"/>
      <c r="BS520" s="138"/>
      <c r="BT520" s="138"/>
      <c r="BU520" s="138"/>
      <c r="BV520" s="138"/>
      <c r="BW520" s="138"/>
      <c r="BX520" s="138"/>
      <c r="BY520" s="138"/>
      <c r="BZ520" s="138"/>
    </row>
    <row r="521" spans="1:78" ht="15.75" customHeight="1">
      <c r="A521" s="138"/>
      <c r="B521" s="138"/>
      <c r="C521" s="138"/>
      <c r="D521" s="138"/>
      <c r="E521" s="138"/>
      <c r="F521" s="138"/>
      <c r="G521" s="138"/>
      <c r="H521" s="138"/>
      <c r="I521" s="138"/>
      <c r="J521" s="138"/>
      <c r="K521" s="138"/>
      <c r="L521" s="138"/>
      <c r="M521" s="138"/>
      <c r="N521" s="138"/>
      <c r="O521" s="138"/>
      <c r="P521" s="138"/>
      <c r="Q521" s="138"/>
      <c r="R521" s="138"/>
      <c r="S521" s="138"/>
      <c r="T521" s="138"/>
      <c r="U521" s="138"/>
      <c r="V521" s="138"/>
      <c r="W521" s="138"/>
      <c r="X521" s="138"/>
      <c r="Y521" s="138"/>
      <c r="Z521" s="138"/>
      <c r="AA521" s="138"/>
      <c r="AB521" s="138"/>
      <c r="AC521" s="138"/>
      <c r="AD521" s="138"/>
      <c r="AE521" s="138"/>
      <c r="AF521" s="138"/>
      <c r="AG521" s="138"/>
      <c r="AH521" s="138"/>
      <c r="AI521" s="138"/>
      <c r="AJ521" s="138"/>
      <c r="AK521" s="138"/>
      <c r="AL521" s="138"/>
      <c r="AM521" s="138"/>
      <c r="AN521" s="138"/>
      <c r="AO521" s="138"/>
      <c r="AP521" s="138"/>
      <c r="AQ521" s="138"/>
      <c r="AR521" s="138"/>
      <c r="AS521" s="138"/>
      <c r="AT521" s="138"/>
      <c r="AU521" s="138"/>
      <c r="AV521" s="138"/>
      <c r="AW521" s="138"/>
      <c r="AX521" s="138"/>
      <c r="AY521" s="138"/>
      <c r="AZ521" s="138"/>
      <c r="BA521" s="138"/>
      <c r="BB521" s="138"/>
      <c r="BC521" s="138"/>
      <c r="BD521" s="138"/>
      <c r="BE521" s="138"/>
      <c r="BF521" s="138"/>
      <c r="BG521" s="138"/>
      <c r="BH521" s="138"/>
      <c r="BI521" s="138"/>
      <c r="BJ521" s="138"/>
      <c r="BK521" s="138"/>
      <c r="BL521" s="138"/>
      <c r="BM521" s="138"/>
      <c r="BN521" s="138"/>
      <c r="BO521" s="138"/>
      <c r="BP521" s="138"/>
      <c r="BQ521" s="138"/>
      <c r="BR521" s="138"/>
      <c r="BS521" s="138"/>
      <c r="BT521" s="138"/>
      <c r="BU521" s="138"/>
      <c r="BV521" s="138"/>
      <c r="BW521" s="138"/>
      <c r="BX521" s="138"/>
      <c r="BY521" s="138"/>
      <c r="BZ521" s="138"/>
    </row>
    <row r="522" spans="1:78" ht="15.75" customHeight="1">
      <c r="A522" s="138"/>
      <c r="B522" s="138"/>
      <c r="C522" s="138"/>
      <c r="D522" s="138"/>
      <c r="E522" s="138"/>
      <c r="F522" s="138"/>
      <c r="G522" s="138"/>
      <c r="H522" s="138"/>
      <c r="I522" s="138"/>
      <c r="J522" s="138"/>
      <c r="K522" s="138"/>
      <c r="L522" s="138"/>
      <c r="M522" s="138"/>
      <c r="N522" s="138"/>
      <c r="O522" s="138"/>
      <c r="P522" s="138"/>
      <c r="Q522" s="138"/>
      <c r="R522" s="138"/>
      <c r="S522" s="138"/>
      <c r="T522" s="138"/>
      <c r="U522" s="138"/>
      <c r="V522" s="138"/>
      <c r="W522" s="138"/>
      <c r="X522" s="138"/>
      <c r="Y522" s="138"/>
      <c r="Z522" s="138"/>
      <c r="AA522" s="138"/>
      <c r="AB522" s="138"/>
      <c r="AC522" s="138"/>
      <c r="AD522" s="138"/>
      <c r="AE522" s="138"/>
      <c r="AF522" s="138"/>
      <c r="AG522" s="138"/>
      <c r="AH522" s="138"/>
      <c r="AI522" s="138"/>
      <c r="AJ522" s="138"/>
      <c r="AK522" s="138"/>
      <c r="AL522" s="138"/>
      <c r="AM522" s="138"/>
      <c r="AN522" s="138"/>
      <c r="AO522" s="138"/>
      <c r="AP522" s="138"/>
      <c r="AQ522" s="138"/>
      <c r="AR522" s="138"/>
      <c r="AS522" s="138"/>
      <c r="AT522" s="138"/>
      <c r="AU522" s="138"/>
      <c r="AV522" s="138"/>
      <c r="AW522" s="138"/>
      <c r="AX522" s="138"/>
      <c r="AY522" s="138"/>
      <c r="AZ522" s="138"/>
      <c r="BA522" s="138"/>
      <c r="BB522" s="138"/>
      <c r="BC522" s="138"/>
      <c r="BD522" s="138"/>
      <c r="BE522" s="138"/>
      <c r="BF522" s="138"/>
      <c r="BG522" s="138"/>
      <c r="BH522" s="138"/>
      <c r="BI522" s="138"/>
      <c r="BJ522" s="138"/>
      <c r="BK522" s="138"/>
      <c r="BL522" s="138"/>
      <c r="BM522" s="138"/>
      <c r="BN522" s="138"/>
      <c r="BO522" s="138"/>
      <c r="BP522" s="138"/>
      <c r="BQ522" s="138"/>
      <c r="BR522" s="138"/>
      <c r="BS522" s="138"/>
      <c r="BT522" s="138"/>
      <c r="BU522" s="138"/>
      <c r="BV522" s="138"/>
      <c r="BW522" s="138"/>
      <c r="BX522" s="138"/>
      <c r="BY522" s="138"/>
      <c r="BZ522" s="138"/>
    </row>
    <row r="523" spans="1:78" ht="15.75" customHeight="1">
      <c r="A523" s="138"/>
      <c r="B523" s="138"/>
      <c r="C523" s="138"/>
      <c r="D523" s="138"/>
      <c r="E523" s="138"/>
      <c r="F523" s="138"/>
      <c r="G523" s="138"/>
      <c r="H523" s="138"/>
      <c r="I523" s="138"/>
      <c r="J523" s="138"/>
      <c r="K523" s="138"/>
      <c r="L523" s="138"/>
      <c r="M523" s="138"/>
      <c r="N523" s="138"/>
      <c r="O523" s="138"/>
      <c r="P523" s="138"/>
      <c r="Q523" s="138"/>
      <c r="R523" s="138"/>
      <c r="S523" s="138"/>
      <c r="T523" s="138"/>
      <c r="U523" s="138"/>
      <c r="V523" s="138"/>
      <c r="W523" s="138"/>
      <c r="X523" s="138"/>
      <c r="Y523" s="138"/>
      <c r="Z523" s="138"/>
      <c r="AA523" s="138"/>
      <c r="AB523" s="138"/>
      <c r="AC523" s="138"/>
      <c r="AD523" s="138"/>
      <c r="AE523" s="138"/>
      <c r="AF523" s="138"/>
      <c r="AG523" s="138"/>
      <c r="AH523" s="138"/>
      <c r="AI523" s="138"/>
      <c r="AJ523" s="138"/>
      <c r="AK523" s="138"/>
      <c r="AL523" s="138"/>
      <c r="AM523" s="138"/>
      <c r="AN523" s="138"/>
      <c r="AO523" s="138"/>
      <c r="AP523" s="138"/>
      <c r="AQ523" s="138"/>
      <c r="AR523" s="138"/>
      <c r="AS523" s="138"/>
      <c r="AT523" s="138"/>
      <c r="AU523" s="138"/>
      <c r="AV523" s="138"/>
      <c r="AW523" s="138"/>
      <c r="AX523" s="138"/>
      <c r="AY523" s="138"/>
      <c r="AZ523" s="138"/>
      <c r="BA523" s="138"/>
      <c r="BB523" s="138"/>
      <c r="BC523" s="138"/>
      <c r="BD523" s="138"/>
      <c r="BE523" s="138"/>
      <c r="BF523" s="138"/>
      <c r="BG523" s="138"/>
      <c r="BH523" s="138"/>
      <c r="BI523" s="138"/>
      <c r="BJ523" s="138"/>
      <c r="BK523" s="138"/>
      <c r="BL523" s="138"/>
      <c r="BM523" s="138"/>
      <c r="BN523" s="138"/>
      <c r="BO523" s="138"/>
      <c r="BP523" s="138"/>
      <c r="BQ523" s="138"/>
      <c r="BR523" s="138"/>
      <c r="BS523" s="138"/>
      <c r="BT523" s="138"/>
      <c r="BU523" s="138"/>
      <c r="BV523" s="138"/>
      <c r="BW523" s="138"/>
      <c r="BX523" s="138"/>
      <c r="BY523" s="138"/>
      <c r="BZ523" s="138"/>
    </row>
    <row r="524" spans="1:78" ht="15.75" customHeight="1">
      <c r="A524" s="138"/>
      <c r="B524" s="138"/>
      <c r="C524" s="138"/>
      <c r="D524" s="138"/>
      <c r="E524" s="138"/>
      <c r="F524" s="138"/>
      <c r="G524" s="138"/>
      <c r="H524" s="138"/>
      <c r="I524" s="138"/>
      <c r="J524" s="138"/>
      <c r="K524" s="138"/>
      <c r="L524" s="138"/>
      <c r="M524" s="138"/>
      <c r="N524" s="138"/>
      <c r="O524" s="138"/>
      <c r="P524" s="138"/>
      <c r="Q524" s="138"/>
      <c r="R524" s="138"/>
      <c r="S524" s="138"/>
      <c r="T524" s="138"/>
      <c r="U524" s="138"/>
      <c r="V524" s="138"/>
      <c r="W524" s="138"/>
      <c r="X524" s="138"/>
      <c r="Y524" s="138"/>
      <c r="Z524" s="138"/>
      <c r="AA524" s="138"/>
      <c r="AB524" s="138"/>
      <c r="AC524" s="138"/>
      <c r="AD524" s="138"/>
      <c r="AE524" s="138"/>
      <c r="AF524" s="138"/>
      <c r="AG524" s="138"/>
      <c r="AH524" s="138"/>
      <c r="AI524" s="138"/>
      <c r="AJ524" s="138"/>
      <c r="AK524" s="138"/>
      <c r="AL524" s="138"/>
      <c r="AM524" s="138"/>
      <c r="AN524" s="138"/>
      <c r="AO524" s="138"/>
      <c r="AP524" s="138"/>
      <c r="AQ524" s="138"/>
      <c r="AR524" s="138"/>
      <c r="AS524" s="138"/>
      <c r="AT524" s="138"/>
      <c r="AU524" s="138"/>
      <c r="AV524" s="138"/>
      <c r="AW524" s="138"/>
      <c r="AX524" s="138"/>
      <c r="AY524" s="138"/>
      <c r="AZ524" s="138"/>
      <c r="BA524" s="138"/>
      <c r="BB524" s="138"/>
      <c r="BC524" s="138"/>
      <c r="BD524" s="138"/>
      <c r="BE524" s="138"/>
      <c r="BF524" s="138"/>
      <c r="BG524" s="138"/>
      <c r="BH524" s="138"/>
      <c r="BI524" s="138"/>
      <c r="BJ524" s="138"/>
      <c r="BK524" s="138"/>
      <c r="BL524" s="138"/>
      <c r="BM524" s="138"/>
      <c r="BN524" s="138"/>
      <c r="BO524" s="138"/>
      <c r="BP524" s="138"/>
      <c r="BQ524" s="138"/>
      <c r="BR524" s="138"/>
      <c r="BS524" s="138"/>
      <c r="BT524" s="138"/>
      <c r="BU524" s="138"/>
      <c r="BV524" s="138"/>
      <c r="BW524" s="138"/>
      <c r="BX524" s="138"/>
      <c r="BY524" s="138"/>
      <c r="BZ524" s="138"/>
    </row>
    <row r="525" spans="1:78" ht="15.75" customHeight="1">
      <c r="A525" s="138"/>
      <c r="B525" s="138"/>
      <c r="C525" s="138"/>
      <c r="D525" s="138"/>
      <c r="E525" s="138"/>
      <c r="F525" s="138"/>
      <c r="G525" s="138"/>
      <c r="H525" s="138"/>
      <c r="I525" s="138"/>
      <c r="J525" s="138"/>
      <c r="K525" s="138"/>
      <c r="L525" s="138"/>
      <c r="M525" s="138"/>
      <c r="N525" s="138"/>
      <c r="O525" s="138"/>
      <c r="P525" s="138"/>
      <c r="Q525" s="138"/>
      <c r="R525" s="138"/>
      <c r="S525" s="138"/>
      <c r="T525" s="138"/>
      <c r="U525" s="138"/>
      <c r="V525" s="138"/>
      <c r="W525" s="138"/>
      <c r="X525" s="138"/>
      <c r="Y525" s="138"/>
      <c r="Z525" s="138"/>
      <c r="AA525" s="138"/>
      <c r="AB525" s="138"/>
      <c r="AC525" s="138"/>
      <c r="AD525" s="138"/>
      <c r="AE525" s="138"/>
      <c r="AF525" s="138"/>
      <c r="AG525" s="138"/>
      <c r="AH525" s="138"/>
      <c r="AI525" s="138"/>
      <c r="AJ525" s="138"/>
      <c r="AK525" s="138"/>
      <c r="AL525" s="138"/>
      <c r="AM525" s="138"/>
      <c r="AN525" s="138"/>
      <c r="AO525" s="138"/>
      <c r="AP525" s="138"/>
      <c r="AQ525" s="138"/>
      <c r="AR525" s="138"/>
      <c r="AS525" s="138"/>
      <c r="AT525" s="138"/>
      <c r="AU525" s="138"/>
      <c r="AV525" s="138"/>
      <c r="AW525" s="138"/>
      <c r="AX525" s="138"/>
      <c r="AY525" s="138"/>
      <c r="AZ525" s="138"/>
      <c r="BA525" s="138"/>
      <c r="BB525" s="138"/>
      <c r="BC525" s="138"/>
      <c r="BD525" s="138"/>
      <c r="BE525" s="138"/>
      <c r="BF525" s="138"/>
      <c r="BG525" s="138"/>
      <c r="BH525" s="138"/>
      <c r="BI525" s="138"/>
      <c r="BJ525" s="138"/>
      <c r="BK525" s="138"/>
      <c r="BL525" s="138"/>
      <c r="BM525" s="138"/>
      <c r="BN525" s="138"/>
      <c r="BO525" s="138"/>
      <c r="BP525" s="138"/>
      <c r="BQ525" s="138"/>
      <c r="BR525" s="138"/>
      <c r="BS525" s="138"/>
      <c r="BT525" s="138"/>
      <c r="BU525" s="138"/>
      <c r="BV525" s="138"/>
      <c r="BW525" s="138"/>
      <c r="BX525" s="138"/>
      <c r="BY525" s="138"/>
      <c r="BZ525" s="138"/>
    </row>
    <row r="526" spans="1:78" ht="15.75" customHeight="1">
      <c r="A526" s="138"/>
      <c r="B526" s="138"/>
      <c r="C526" s="138"/>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8"/>
      <c r="Z526" s="138"/>
      <c r="AA526" s="138"/>
      <c r="AB526" s="138"/>
      <c r="AC526" s="138"/>
      <c r="AD526" s="138"/>
      <c r="AE526" s="138"/>
      <c r="AF526" s="138"/>
      <c r="AG526" s="138"/>
      <c r="AH526" s="138"/>
      <c r="AI526" s="138"/>
      <c r="AJ526" s="138"/>
      <c r="AK526" s="138"/>
      <c r="AL526" s="138"/>
      <c r="AM526" s="138"/>
      <c r="AN526" s="138"/>
      <c r="AO526" s="138"/>
      <c r="AP526" s="138"/>
      <c r="AQ526" s="138"/>
      <c r="AR526" s="138"/>
      <c r="AS526" s="138"/>
      <c r="AT526" s="138"/>
      <c r="AU526" s="138"/>
      <c r="AV526" s="138"/>
      <c r="AW526" s="138"/>
      <c r="AX526" s="138"/>
      <c r="AY526" s="138"/>
      <c r="AZ526" s="138"/>
      <c r="BA526" s="138"/>
      <c r="BB526" s="138"/>
      <c r="BC526" s="138"/>
      <c r="BD526" s="138"/>
      <c r="BE526" s="138"/>
      <c r="BF526" s="138"/>
      <c r="BG526" s="138"/>
      <c r="BH526" s="138"/>
      <c r="BI526" s="138"/>
      <c r="BJ526" s="138"/>
      <c r="BK526" s="138"/>
      <c r="BL526" s="138"/>
      <c r="BM526" s="138"/>
      <c r="BN526" s="138"/>
      <c r="BO526" s="138"/>
      <c r="BP526" s="138"/>
      <c r="BQ526" s="138"/>
      <c r="BR526" s="138"/>
      <c r="BS526" s="138"/>
      <c r="BT526" s="138"/>
      <c r="BU526" s="138"/>
      <c r="BV526" s="138"/>
      <c r="BW526" s="138"/>
      <c r="BX526" s="138"/>
      <c r="BY526" s="138"/>
      <c r="BZ526" s="138"/>
    </row>
    <row r="527" spans="1:78" ht="15.75" customHeight="1">
      <c r="A527" s="138"/>
      <c r="B527" s="138"/>
      <c r="C527" s="138"/>
      <c r="D527" s="138"/>
      <c r="E527" s="138"/>
      <c r="F527" s="138"/>
      <c r="G527" s="138"/>
      <c r="H527" s="138"/>
      <c r="I527" s="138"/>
      <c r="J527" s="138"/>
      <c r="K527" s="138"/>
      <c r="L527" s="138"/>
      <c r="M527" s="138"/>
      <c r="N527" s="138"/>
      <c r="O527" s="138"/>
      <c r="P527" s="138"/>
      <c r="Q527" s="138"/>
      <c r="R527" s="138"/>
      <c r="S527" s="138"/>
      <c r="T527" s="138"/>
      <c r="U527" s="138"/>
      <c r="V527" s="138"/>
      <c r="W527" s="138"/>
      <c r="X527" s="138"/>
      <c r="Y527" s="138"/>
      <c r="Z527" s="138"/>
      <c r="AA527" s="138"/>
      <c r="AB527" s="138"/>
      <c r="AC527" s="138"/>
      <c r="AD527" s="138"/>
      <c r="AE527" s="138"/>
      <c r="AF527" s="138"/>
      <c r="AG527" s="138"/>
      <c r="AH527" s="138"/>
      <c r="AI527" s="138"/>
      <c r="AJ527" s="138"/>
      <c r="AK527" s="138"/>
      <c r="AL527" s="138"/>
      <c r="AM527" s="138"/>
      <c r="AN527" s="138"/>
      <c r="AO527" s="138"/>
      <c r="AP527" s="138"/>
      <c r="AQ527" s="138"/>
      <c r="AR527" s="138"/>
      <c r="AS527" s="138"/>
      <c r="AT527" s="138"/>
      <c r="AU527" s="138"/>
      <c r="AV527" s="138"/>
      <c r="AW527" s="138"/>
      <c r="AX527" s="138"/>
      <c r="AY527" s="138"/>
      <c r="AZ527" s="138"/>
      <c r="BA527" s="138"/>
      <c r="BB527" s="138"/>
      <c r="BC527" s="138"/>
      <c r="BD527" s="138"/>
      <c r="BE527" s="138"/>
      <c r="BF527" s="138"/>
      <c r="BG527" s="138"/>
      <c r="BH527" s="138"/>
      <c r="BI527" s="138"/>
      <c r="BJ527" s="138"/>
      <c r="BK527" s="138"/>
      <c r="BL527" s="138"/>
      <c r="BM527" s="138"/>
      <c r="BN527" s="138"/>
      <c r="BO527" s="138"/>
      <c r="BP527" s="138"/>
      <c r="BQ527" s="138"/>
      <c r="BR527" s="138"/>
      <c r="BS527" s="138"/>
      <c r="BT527" s="138"/>
      <c r="BU527" s="138"/>
      <c r="BV527" s="138"/>
      <c r="BW527" s="138"/>
      <c r="BX527" s="138"/>
      <c r="BY527" s="138"/>
      <c r="BZ527" s="138"/>
    </row>
    <row r="528" spans="1:78" ht="15.75" customHeight="1">
      <c r="A528" s="138"/>
      <c r="B528" s="138"/>
      <c r="C528" s="138"/>
      <c r="D528" s="138"/>
      <c r="E528" s="138"/>
      <c r="F528" s="138"/>
      <c r="G528" s="138"/>
      <c r="H528" s="138"/>
      <c r="I528" s="138"/>
      <c r="J528" s="138"/>
      <c r="K528" s="138"/>
      <c r="L528" s="138"/>
      <c r="M528" s="138"/>
      <c r="N528" s="138"/>
      <c r="O528" s="138"/>
      <c r="P528" s="138"/>
      <c r="Q528" s="138"/>
      <c r="R528" s="138"/>
      <c r="S528" s="138"/>
      <c r="T528" s="138"/>
      <c r="U528" s="138"/>
      <c r="V528" s="138"/>
      <c r="W528" s="138"/>
      <c r="X528" s="138"/>
      <c r="Y528" s="138"/>
      <c r="Z528" s="138"/>
      <c r="AA528" s="138"/>
      <c r="AB528" s="138"/>
      <c r="AC528" s="138"/>
      <c r="AD528" s="138"/>
      <c r="AE528" s="138"/>
      <c r="AF528" s="138"/>
      <c r="AG528" s="138"/>
      <c r="AH528" s="138"/>
      <c r="AI528" s="138"/>
      <c r="AJ528" s="138"/>
      <c r="AK528" s="138"/>
      <c r="AL528" s="138"/>
      <c r="AM528" s="138"/>
      <c r="AN528" s="138"/>
      <c r="AO528" s="138"/>
      <c r="AP528" s="138"/>
      <c r="AQ528" s="138"/>
      <c r="AR528" s="138"/>
      <c r="AS528" s="138"/>
      <c r="AT528" s="138"/>
      <c r="AU528" s="138"/>
      <c r="AV528" s="138"/>
      <c r="AW528" s="138"/>
      <c r="AX528" s="138"/>
      <c r="AY528" s="138"/>
      <c r="AZ528" s="138"/>
      <c r="BA528" s="138"/>
      <c r="BB528" s="138"/>
      <c r="BC528" s="138"/>
      <c r="BD528" s="138"/>
      <c r="BE528" s="138"/>
      <c r="BF528" s="138"/>
      <c r="BG528" s="138"/>
      <c r="BH528" s="138"/>
      <c r="BI528" s="138"/>
      <c r="BJ528" s="138"/>
      <c r="BK528" s="138"/>
      <c r="BL528" s="138"/>
      <c r="BM528" s="138"/>
      <c r="BN528" s="138"/>
      <c r="BO528" s="138"/>
      <c r="BP528" s="138"/>
      <c r="BQ528" s="138"/>
      <c r="BR528" s="138"/>
      <c r="BS528" s="138"/>
      <c r="BT528" s="138"/>
      <c r="BU528" s="138"/>
      <c r="BV528" s="138"/>
      <c r="BW528" s="138"/>
      <c r="BX528" s="138"/>
      <c r="BY528" s="138"/>
      <c r="BZ528" s="138"/>
    </row>
    <row r="529" spans="1:78" ht="15.75" customHeight="1">
      <c r="A529" s="138"/>
      <c r="B529" s="138"/>
      <c r="C529" s="138"/>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38"/>
      <c r="Z529" s="138"/>
      <c r="AA529" s="138"/>
      <c r="AB529" s="138"/>
      <c r="AC529" s="138"/>
      <c r="AD529" s="138"/>
      <c r="AE529" s="138"/>
      <c r="AF529" s="138"/>
      <c r="AG529" s="138"/>
      <c r="AH529" s="138"/>
      <c r="AI529" s="138"/>
      <c r="AJ529" s="138"/>
      <c r="AK529" s="138"/>
      <c r="AL529" s="138"/>
      <c r="AM529" s="138"/>
      <c r="AN529" s="138"/>
      <c r="AO529" s="138"/>
      <c r="AP529" s="138"/>
      <c r="AQ529" s="138"/>
      <c r="AR529" s="138"/>
      <c r="AS529" s="138"/>
      <c r="AT529" s="138"/>
      <c r="AU529" s="138"/>
      <c r="AV529" s="138"/>
      <c r="AW529" s="138"/>
      <c r="AX529" s="138"/>
      <c r="AY529" s="138"/>
      <c r="AZ529" s="138"/>
      <c r="BA529" s="138"/>
      <c r="BB529" s="138"/>
      <c r="BC529" s="138"/>
      <c r="BD529" s="138"/>
      <c r="BE529" s="138"/>
      <c r="BF529" s="138"/>
      <c r="BG529" s="138"/>
      <c r="BH529" s="138"/>
      <c r="BI529" s="138"/>
      <c r="BJ529" s="138"/>
      <c r="BK529" s="138"/>
      <c r="BL529" s="138"/>
      <c r="BM529" s="138"/>
      <c r="BN529" s="138"/>
      <c r="BO529" s="138"/>
      <c r="BP529" s="138"/>
      <c r="BQ529" s="138"/>
      <c r="BR529" s="138"/>
      <c r="BS529" s="138"/>
      <c r="BT529" s="138"/>
      <c r="BU529" s="138"/>
      <c r="BV529" s="138"/>
      <c r="BW529" s="138"/>
      <c r="BX529" s="138"/>
      <c r="BY529" s="138"/>
      <c r="BZ529" s="138"/>
    </row>
    <row r="530" spans="1:78" ht="15.75" customHeight="1">
      <c r="A530" s="138"/>
      <c r="B530" s="138"/>
      <c r="C530" s="138"/>
      <c r="D530" s="138"/>
      <c r="E530" s="138"/>
      <c r="F530" s="138"/>
      <c r="G530" s="138"/>
      <c r="H530" s="138"/>
      <c r="I530" s="138"/>
      <c r="J530" s="138"/>
      <c r="K530" s="138"/>
      <c r="L530" s="138"/>
      <c r="M530" s="138"/>
      <c r="N530" s="138"/>
      <c r="O530" s="138"/>
      <c r="P530" s="138"/>
      <c r="Q530" s="138"/>
      <c r="R530" s="138"/>
      <c r="S530" s="138"/>
      <c r="T530" s="138"/>
      <c r="U530" s="138"/>
      <c r="V530" s="138"/>
      <c r="W530" s="138"/>
      <c r="X530" s="138"/>
      <c r="Y530" s="138"/>
      <c r="Z530" s="138"/>
      <c r="AA530" s="138"/>
      <c r="AB530" s="138"/>
      <c r="AC530" s="138"/>
      <c r="AD530" s="138"/>
      <c r="AE530" s="138"/>
      <c r="AF530" s="138"/>
      <c r="AG530" s="138"/>
      <c r="AH530" s="138"/>
      <c r="AI530" s="138"/>
      <c r="AJ530" s="138"/>
      <c r="AK530" s="138"/>
      <c r="AL530" s="138"/>
      <c r="AM530" s="138"/>
      <c r="AN530" s="138"/>
      <c r="AO530" s="138"/>
      <c r="AP530" s="138"/>
      <c r="AQ530" s="138"/>
      <c r="AR530" s="138"/>
      <c r="AS530" s="138"/>
      <c r="AT530" s="138"/>
      <c r="AU530" s="138"/>
      <c r="AV530" s="138"/>
      <c r="AW530" s="138"/>
      <c r="AX530" s="138"/>
      <c r="AY530" s="138"/>
      <c r="AZ530" s="138"/>
      <c r="BA530" s="138"/>
      <c r="BB530" s="138"/>
      <c r="BC530" s="138"/>
      <c r="BD530" s="138"/>
      <c r="BE530" s="138"/>
      <c r="BF530" s="138"/>
      <c r="BG530" s="138"/>
      <c r="BH530" s="138"/>
      <c r="BI530" s="138"/>
      <c r="BJ530" s="138"/>
      <c r="BK530" s="138"/>
      <c r="BL530" s="138"/>
      <c r="BM530" s="138"/>
      <c r="BN530" s="138"/>
      <c r="BO530" s="138"/>
      <c r="BP530" s="138"/>
      <c r="BQ530" s="138"/>
      <c r="BR530" s="138"/>
      <c r="BS530" s="138"/>
      <c r="BT530" s="138"/>
      <c r="BU530" s="138"/>
      <c r="BV530" s="138"/>
      <c r="BW530" s="138"/>
      <c r="BX530" s="138"/>
      <c r="BY530" s="138"/>
      <c r="BZ530" s="138"/>
    </row>
    <row r="531" spans="1:78" ht="15.75" customHeight="1">
      <c r="A531" s="138"/>
      <c r="B531" s="138"/>
      <c r="C531" s="138"/>
      <c r="D531" s="138"/>
      <c r="E531" s="138"/>
      <c r="F531" s="138"/>
      <c r="G531" s="138"/>
      <c r="H531" s="138"/>
      <c r="I531" s="138"/>
      <c r="J531" s="138"/>
      <c r="K531" s="138"/>
      <c r="L531" s="138"/>
      <c r="M531" s="138"/>
      <c r="N531" s="138"/>
      <c r="O531" s="138"/>
      <c r="P531" s="138"/>
      <c r="Q531" s="138"/>
      <c r="R531" s="138"/>
      <c r="S531" s="138"/>
      <c r="T531" s="138"/>
      <c r="U531" s="138"/>
      <c r="V531" s="138"/>
      <c r="W531" s="138"/>
      <c r="X531" s="138"/>
      <c r="Y531" s="138"/>
      <c r="Z531" s="138"/>
      <c r="AA531" s="138"/>
      <c r="AB531" s="138"/>
      <c r="AC531" s="138"/>
      <c r="AD531" s="138"/>
      <c r="AE531" s="138"/>
      <c r="AF531" s="138"/>
      <c r="AG531" s="138"/>
      <c r="AH531" s="138"/>
      <c r="AI531" s="138"/>
      <c r="AJ531" s="138"/>
      <c r="AK531" s="138"/>
      <c r="AL531" s="138"/>
      <c r="AM531" s="138"/>
      <c r="AN531" s="138"/>
      <c r="AO531" s="138"/>
      <c r="AP531" s="138"/>
      <c r="AQ531" s="138"/>
      <c r="AR531" s="138"/>
      <c r="AS531" s="138"/>
      <c r="AT531" s="138"/>
      <c r="AU531" s="138"/>
      <c r="AV531" s="138"/>
      <c r="AW531" s="138"/>
      <c r="AX531" s="138"/>
      <c r="AY531" s="138"/>
      <c r="AZ531" s="138"/>
      <c r="BA531" s="138"/>
      <c r="BB531" s="138"/>
      <c r="BC531" s="138"/>
      <c r="BD531" s="138"/>
      <c r="BE531" s="138"/>
      <c r="BF531" s="138"/>
      <c r="BG531" s="138"/>
      <c r="BH531" s="138"/>
      <c r="BI531" s="138"/>
      <c r="BJ531" s="138"/>
      <c r="BK531" s="138"/>
      <c r="BL531" s="138"/>
      <c r="BM531" s="138"/>
      <c r="BN531" s="138"/>
      <c r="BO531" s="138"/>
      <c r="BP531" s="138"/>
      <c r="BQ531" s="138"/>
      <c r="BR531" s="138"/>
      <c r="BS531" s="138"/>
      <c r="BT531" s="138"/>
      <c r="BU531" s="138"/>
      <c r="BV531" s="138"/>
      <c r="BW531" s="138"/>
      <c r="BX531" s="138"/>
      <c r="BY531" s="138"/>
      <c r="BZ531" s="138"/>
    </row>
    <row r="532" spans="1:78" ht="15.75" customHeight="1">
      <c r="A532" s="138"/>
      <c r="B532" s="138"/>
      <c r="C532" s="138"/>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8"/>
      <c r="Z532" s="138"/>
      <c r="AA532" s="138"/>
      <c r="AB532" s="138"/>
      <c r="AC532" s="138"/>
      <c r="AD532" s="138"/>
      <c r="AE532" s="138"/>
      <c r="AF532" s="138"/>
      <c r="AG532" s="138"/>
      <c r="AH532" s="138"/>
      <c r="AI532" s="138"/>
      <c r="AJ532" s="138"/>
      <c r="AK532" s="138"/>
      <c r="AL532" s="138"/>
      <c r="AM532" s="138"/>
      <c r="AN532" s="138"/>
      <c r="AO532" s="138"/>
      <c r="AP532" s="138"/>
      <c r="AQ532" s="138"/>
      <c r="AR532" s="138"/>
      <c r="AS532" s="138"/>
      <c r="AT532" s="138"/>
      <c r="AU532" s="138"/>
      <c r="AV532" s="138"/>
      <c r="AW532" s="138"/>
      <c r="AX532" s="138"/>
      <c r="AY532" s="138"/>
      <c r="AZ532" s="138"/>
      <c r="BA532" s="138"/>
      <c r="BB532" s="138"/>
      <c r="BC532" s="138"/>
      <c r="BD532" s="138"/>
      <c r="BE532" s="138"/>
      <c r="BF532" s="138"/>
      <c r="BG532" s="138"/>
      <c r="BH532" s="138"/>
      <c r="BI532" s="138"/>
      <c r="BJ532" s="138"/>
      <c r="BK532" s="138"/>
      <c r="BL532" s="138"/>
      <c r="BM532" s="138"/>
      <c r="BN532" s="138"/>
      <c r="BO532" s="138"/>
      <c r="BP532" s="138"/>
      <c r="BQ532" s="138"/>
      <c r="BR532" s="138"/>
      <c r="BS532" s="138"/>
      <c r="BT532" s="138"/>
      <c r="BU532" s="138"/>
      <c r="BV532" s="138"/>
      <c r="BW532" s="138"/>
      <c r="BX532" s="138"/>
      <c r="BY532" s="138"/>
      <c r="BZ532" s="138"/>
    </row>
    <row r="533" spans="1:78" ht="15.75" customHeight="1">
      <c r="A533" s="138"/>
      <c r="B533" s="138"/>
      <c r="C533" s="138"/>
      <c r="D533" s="138"/>
      <c r="E533" s="138"/>
      <c r="F533" s="138"/>
      <c r="G533" s="138"/>
      <c r="H533" s="138"/>
      <c r="I533" s="138"/>
      <c r="J533" s="138"/>
      <c r="K533" s="138"/>
      <c r="L533" s="138"/>
      <c r="M533" s="138"/>
      <c r="N533" s="138"/>
      <c r="O533" s="138"/>
      <c r="P533" s="138"/>
      <c r="Q533" s="138"/>
      <c r="R533" s="138"/>
      <c r="S533" s="138"/>
      <c r="T533" s="138"/>
      <c r="U533" s="138"/>
      <c r="V533" s="138"/>
      <c r="W533" s="138"/>
      <c r="X533" s="138"/>
      <c r="Y533" s="138"/>
      <c r="Z533" s="138"/>
      <c r="AA533" s="138"/>
      <c r="AB533" s="138"/>
      <c r="AC533" s="138"/>
      <c r="AD533" s="138"/>
      <c r="AE533" s="138"/>
      <c r="AF533" s="138"/>
      <c r="AG533" s="138"/>
      <c r="AH533" s="138"/>
      <c r="AI533" s="138"/>
      <c r="AJ533" s="138"/>
      <c r="AK533" s="138"/>
      <c r="AL533" s="138"/>
      <c r="AM533" s="138"/>
      <c r="AN533" s="138"/>
      <c r="AO533" s="138"/>
      <c r="AP533" s="138"/>
      <c r="AQ533" s="138"/>
      <c r="AR533" s="138"/>
      <c r="AS533" s="138"/>
      <c r="AT533" s="138"/>
      <c r="AU533" s="138"/>
      <c r="AV533" s="138"/>
      <c r="AW533" s="138"/>
      <c r="AX533" s="138"/>
      <c r="AY533" s="138"/>
      <c r="AZ533" s="138"/>
      <c r="BA533" s="138"/>
      <c r="BB533" s="138"/>
      <c r="BC533" s="138"/>
      <c r="BD533" s="138"/>
      <c r="BE533" s="138"/>
      <c r="BF533" s="138"/>
      <c r="BG533" s="138"/>
      <c r="BH533" s="138"/>
      <c r="BI533" s="138"/>
      <c r="BJ533" s="138"/>
      <c r="BK533" s="138"/>
      <c r="BL533" s="138"/>
      <c r="BM533" s="138"/>
      <c r="BN533" s="138"/>
      <c r="BO533" s="138"/>
      <c r="BP533" s="138"/>
      <c r="BQ533" s="138"/>
      <c r="BR533" s="138"/>
      <c r="BS533" s="138"/>
      <c r="BT533" s="138"/>
      <c r="BU533" s="138"/>
      <c r="BV533" s="138"/>
      <c r="BW533" s="138"/>
      <c r="BX533" s="138"/>
      <c r="BY533" s="138"/>
      <c r="BZ533" s="138"/>
    </row>
    <row r="534" spans="1:78" ht="15.75" customHeight="1">
      <c r="A534" s="138"/>
      <c r="B534" s="138"/>
      <c r="C534" s="138"/>
      <c r="D534" s="138"/>
      <c r="E534" s="138"/>
      <c r="F534" s="138"/>
      <c r="G534" s="138"/>
      <c r="H534" s="138"/>
      <c r="I534" s="138"/>
      <c r="J534" s="138"/>
      <c r="K534" s="138"/>
      <c r="L534" s="138"/>
      <c r="M534" s="138"/>
      <c r="N534" s="138"/>
      <c r="O534" s="138"/>
      <c r="P534" s="138"/>
      <c r="Q534" s="138"/>
      <c r="R534" s="138"/>
      <c r="S534" s="138"/>
      <c r="T534" s="138"/>
      <c r="U534" s="138"/>
      <c r="V534" s="138"/>
      <c r="W534" s="138"/>
      <c r="X534" s="138"/>
      <c r="Y534" s="138"/>
      <c r="Z534" s="138"/>
      <c r="AA534" s="138"/>
      <c r="AB534" s="138"/>
      <c r="AC534" s="138"/>
      <c r="AD534" s="138"/>
      <c r="AE534" s="138"/>
      <c r="AF534" s="138"/>
      <c r="AG534" s="138"/>
      <c r="AH534" s="138"/>
      <c r="AI534" s="138"/>
      <c r="AJ534" s="138"/>
      <c r="AK534" s="138"/>
      <c r="AL534" s="138"/>
      <c r="AM534" s="138"/>
      <c r="AN534" s="138"/>
      <c r="AO534" s="138"/>
      <c r="AP534" s="138"/>
      <c r="AQ534" s="138"/>
      <c r="AR534" s="138"/>
      <c r="AS534" s="138"/>
      <c r="AT534" s="138"/>
      <c r="AU534" s="138"/>
      <c r="AV534" s="138"/>
      <c r="AW534" s="138"/>
      <c r="AX534" s="138"/>
      <c r="AY534" s="138"/>
      <c r="AZ534" s="138"/>
      <c r="BA534" s="138"/>
      <c r="BB534" s="138"/>
      <c r="BC534" s="138"/>
      <c r="BD534" s="138"/>
      <c r="BE534" s="138"/>
      <c r="BF534" s="138"/>
      <c r="BG534" s="138"/>
      <c r="BH534" s="138"/>
      <c r="BI534" s="138"/>
      <c r="BJ534" s="138"/>
      <c r="BK534" s="138"/>
      <c r="BL534" s="138"/>
      <c r="BM534" s="138"/>
      <c r="BN534" s="138"/>
      <c r="BO534" s="138"/>
      <c r="BP534" s="138"/>
      <c r="BQ534" s="138"/>
      <c r="BR534" s="138"/>
      <c r="BS534" s="138"/>
      <c r="BT534" s="138"/>
      <c r="BU534" s="138"/>
      <c r="BV534" s="138"/>
      <c r="BW534" s="138"/>
      <c r="BX534" s="138"/>
      <c r="BY534" s="138"/>
      <c r="BZ534" s="138"/>
    </row>
    <row r="535" spans="1:78" ht="15.75" customHeight="1">
      <c r="A535" s="138"/>
      <c r="B535" s="138"/>
      <c r="C535" s="138"/>
      <c r="D535" s="138"/>
      <c r="E535" s="138"/>
      <c r="F535" s="138"/>
      <c r="G535" s="138"/>
      <c r="H535" s="138"/>
      <c r="I535" s="138"/>
      <c r="J535" s="138"/>
      <c r="K535" s="138"/>
      <c r="L535" s="138"/>
      <c r="M535" s="138"/>
      <c r="N535" s="138"/>
      <c r="O535" s="138"/>
      <c r="P535" s="138"/>
      <c r="Q535" s="138"/>
      <c r="R535" s="138"/>
      <c r="S535" s="138"/>
      <c r="T535" s="138"/>
      <c r="U535" s="138"/>
      <c r="V535" s="138"/>
      <c r="W535" s="138"/>
      <c r="X535" s="138"/>
      <c r="Y535" s="138"/>
      <c r="Z535" s="138"/>
      <c r="AA535" s="138"/>
      <c r="AB535" s="138"/>
      <c r="AC535" s="138"/>
      <c r="AD535" s="138"/>
      <c r="AE535" s="138"/>
      <c r="AF535" s="138"/>
      <c r="AG535" s="138"/>
      <c r="AH535" s="138"/>
      <c r="AI535" s="138"/>
      <c r="AJ535" s="138"/>
      <c r="AK535" s="138"/>
      <c r="AL535" s="138"/>
      <c r="AM535" s="138"/>
      <c r="AN535" s="138"/>
      <c r="AO535" s="138"/>
      <c r="AP535" s="138"/>
      <c r="AQ535" s="138"/>
      <c r="AR535" s="138"/>
      <c r="AS535" s="138"/>
      <c r="AT535" s="138"/>
      <c r="AU535" s="138"/>
      <c r="AV535" s="138"/>
      <c r="AW535" s="138"/>
      <c r="AX535" s="138"/>
      <c r="AY535" s="138"/>
      <c r="AZ535" s="138"/>
      <c r="BA535" s="138"/>
      <c r="BB535" s="138"/>
      <c r="BC535" s="138"/>
      <c r="BD535" s="138"/>
      <c r="BE535" s="138"/>
      <c r="BF535" s="138"/>
      <c r="BG535" s="138"/>
      <c r="BH535" s="138"/>
      <c r="BI535" s="138"/>
      <c r="BJ535" s="138"/>
      <c r="BK535" s="138"/>
      <c r="BL535" s="138"/>
      <c r="BM535" s="138"/>
      <c r="BN535" s="138"/>
      <c r="BO535" s="138"/>
      <c r="BP535" s="138"/>
      <c r="BQ535" s="138"/>
      <c r="BR535" s="138"/>
      <c r="BS535" s="138"/>
      <c r="BT535" s="138"/>
      <c r="BU535" s="138"/>
      <c r="BV535" s="138"/>
      <c r="BW535" s="138"/>
      <c r="BX535" s="138"/>
      <c r="BY535" s="138"/>
      <c r="BZ535" s="138"/>
    </row>
    <row r="536" spans="1:78" ht="15.75" customHeight="1">
      <c r="A536" s="138"/>
      <c r="B536" s="138"/>
      <c r="C536" s="138"/>
      <c r="D536" s="138"/>
      <c r="E536" s="138"/>
      <c r="F536" s="138"/>
      <c r="G536" s="138"/>
      <c r="H536" s="138"/>
      <c r="I536" s="138"/>
      <c r="J536" s="138"/>
      <c r="K536" s="138"/>
      <c r="L536" s="138"/>
      <c r="M536" s="138"/>
      <c r="N536" s="138"/>
      <c r="O536" s="138"/>
      <c r="P536" s="138"/>
      <c r="Q536" s="138"/>
      <c r="R536" s="138"/>
      <c r="S536" s="138"/>
      <c r="T536" s="138"/>
      <c r="U536" s="138"/>
      <c r="V536" s="138"/>
      <c r="W536" s="138"/>
      <c r="X536" s="138"/>
      <c r="Y536" s="138"/>
      <c r="Z536" s="138"/>
      <c r="AA536" s="138"/>
      <c r="AB536" s="138"/>
      <c r="AC536" s="138"/>
      <c r="AD536" s="138"/>
      <c r="AE536" s="138"/>
      <c r="AF536" s="138"/>
      <c r="AG536" s="138"/>
      <c r="AH536" s="138"/>
      <c r="AI536" s="138"/>
      <c r="AJ536" s="138"/>
      <c r="AK536" s="138"/>
      <c r="AL536" s="138"/>
      <c r="AM536" s="138"/>
      <c r="AN536" s="138"/>
      <c r="AO536" s="138"/>
      <c r="AP536" s="138"/>
      <c r="AQ536" s="138"/>
      <c r="AR536" s="138"/>
      <c r="AS536" s="138"/>
      <c r="AT536" s="138"/>
      <c r="AU536" s="138"/>
      <c r="AV536" s="138"/>
      <c r="AW536" s="138"/>
      <c r="AX536" s="138"/>
      <c r="AY536" s="138"/>
      <c r="AZ536" s="138"/>
      <c r="BA536" s="138"/>
      <c r="BB536" s="138"/>
      <c r="BC536" s="138"/>
      <c r="BD536" s="138"/>
      <c r="BE536" s="138"/>
      <c r="BF536" s="138"/>
      <c r="BG536" s="138"/>
      <c r="BH536" s="138"/>
      <c r="BI536" s="138"/>
      <c r="BJ536" s="138"/>
      <c r="BK536" s="138"/>
      <c r="BL536" s="138"/>
      <c r="BM536" s="138"/>
      <c r="BN536" s="138"/>
      <c r="BO536" s="138"/>
      <c r="BP536" s="138"/>
      <c r="BQ536" s="138"/>
      <c r="BR536" s="138"/>
      <c r="BS536" s="138"/>
      <c r="BT536" s="138"/>
      <c r="BU536" s="138"/>
      <c r="BV536" s="138"/>
      <c r="BW536" s="138"/>
      <c r="BX536" s="138"/>
      <c r="BY536" s="138"/>
      <c r="BZ536" s="138"/>
    </row>
    <row r="537" spans="1:78" ht="15.75" customHeight="1">
      <c r="A537" s="138"/>
      <c r="B537" s="138"/>
      <c r="C537" s="138"/>
      <c r="D537" s="138"/>
      <c r="E537" s="138"/>
      <c r="F537" s="138"/>
      <c r="G537" s="138"/>
      <c r="H537" s="138"/>
      <c r="I537" s="138"/>
      <c r="J537" s="138"/>
      <c r="K537" s="138"/>
      <c r="L537" s="138"/>
      <c r="M537" s="138"/>
      <c r="N537" s="138"/>
      <c r="O537" s="138"/>
      <c r="P537" s="138"/>
      <c r="Q537" s="138"/>
      <c r="R537" s="138"/>
      <c r="S537" s="138"/>
      <c r="T537" s="138"/>
      <c r="U537" s="138"/>
      <c r="V537" s="138"/>
      <c r="W537" s="138"/>
      <c r="X537" s="138"/>
      <c r="Y537" s="138"/>
      <c r="Z537" s="138"/>
      <c r="AA537" s="138"/>
      <c r="AB537" s="138"/>
      <c r="AC537" s="138"/>
      <c r="AD537" s="138"/>
      <c r="AE537" s="138"/>
      <c r="AF537" s="138"/>
      <c r="AG537" s="138"/>
      <c r="AH537" s="138"/>
      <c r="AI537" s="138"/>
      <c r="AJ537" s="138"/>
      <c r="AK537" s="138"/>
      <c r="AL537" s="138"/>
      <c r="AM537" s="138"/>
      <c r="AN537" s="138"/>
      <c r="AO537" s="138"/>
      <c r="AP537" s="138"/>
      <c r="AQ537" s="138"/>
      <c r="AR537" s="138"/>
      <c r="AS537" s="138"/>
      <c r="AT537" s="138"/>
      <c r="AU537" s="138"/>
      <c r="AV537" s="138"/>
      <c r="AW537" s="138"/>
      <c r="AX537" s="138"/>
      <c r="AY537" s="138"/>
      <c r="AZ537" s="138"/>
      <c r="BA537" s="138"/>
      <c r="BB537" s="138"/>
      <c r="BC537" s="138"/>
      <c r="BD537" s="138"/>
      <c r="BE537" s="138"/>
      <c r="BF537" s="138"/>
      <c r="BG537" s="138"/>
      <c r="BH537" s="138"/>
      <c r="BI537" s="138"/>
      <c r="BJ537" s="138"/>
      <c r="BK537" s="138"/>
      <c r="BL537" s="138"/>
      <c r="BM537" s="138"/>
      <c r="BN537" s="138"/>
      <c r="BO537" s="138"/>
      <c r="BP537" s="138"/>
      <c r="BQ537" s="138"/>
      <c r="BR537" s="138"/>
      <c r="BS537" s="138"/>
      <c r="BT537" s="138"/>
      <c r="BU537" s="138"/>
      <c r="BV537" s="138"/>
      <c r="BW537" s="138"/>
      <c r="BX537" s="138"/>
      <c r="BY537" s="138"/>
      <c r="BZ537" s="138"/>
    </row>
    <row r="538" spans="1:78" ht="15.75" customHeight="1">
      <c r="A538" s="138"/>
      <c r="B538" s="138"/>
      <c r="C538" s="138"/>
      <c r="D538" s="138"/>
      <c r="E538" s="138"/>
      <c r="F538" s="138"/>
      <c r="G538" s="138"/>
      <c r="H538" s="138"/>
      <c r="I538" s="138"/>
      <c r="J538" s="138"/>
      <c r="K538" s="138"/>
      <c r="L538" s="138"/>
      <c r="M538" s="138"/>
      <c r="N538" s="138"/>
      <c r="O538" s="138"/>
      <c r="P538" s="138"/>
      <c r="Q538" s="138"/>
      <c r="R538" s="138"/>
      <c r="S538" s="138"/>
      <c r="T538" s="138"/>
      <c r="U538" s="138"/>
      <c r="V538" s="138"/>
      <c r="W538" s="138"/>
      <c r="X538" s="138"/>
      <c r="Y538" s="138"/>
      <c r="Z538" s="138"/>
      <c r="AA538" s="138"/>
      <c r="AB538" s="138"/>
      <c r="AC538" s="138"/>
      <c r="AD538" s="138"/>
      <c r="AE538" s="138"/>
      <c r="AF538" s="138"/>
      <c r="AG538" s="138"/>
      <c r="AH538" s="138"/>
      <c r="AI538" s="138"/>
      <c r="AJ538" s="138"/>
      <c r="AK538" s="138"/>
      <c r="AL538" s="138"/>
      <c r="AM538" s="138"/>
      <c r="AN538" s="138"/>
      <c r="AO538" s="138"/>
      <c r="AP538" s="138"/>
      <c r="AQ538" s="138"/>
      <c r="AR538" s="138"/>
      <c r="AS538" s="138"/>
      <c r="AT538" s="138"/>
      <c r="AU538" s="138"/>
      <c r="AV538" s="138"/>
      <c r="AW538" s="138"/>
      <c r="AX538" s="138"/>
      <c r="AY538" s="138"/>
      <c r="AZ538" s="138"/>
      <c r="BA538" s="138"/>
      <c r="BB538" s="138"/>
      <c r="BC538" s="138"/>
      <c r="BD538" s="138"/>
      <c r="BE538" s="138"/>
      <c r="BF538" s="138"/>
      <c r="BG538" s="138"/>
      <c r="BH538" s="138"/>
      <c r="BI538" s="138"/>
      <c r="BJ538" s="138"/>
      <c r="BK538" s="138"/>
      <c r="BL538" s="138"/>
      <c r="BM538" s="138"/>
      <c r="BN538" s="138"/>
      <c r="BO538" s="138"/>
      <c r="BP538" s="138"/>
      <c r="BQ538" s="138"/>
      <c r="BR538" s="138"/>
      <c r="BS538" s="138"/>
      <c r="BT538" s="138"/>
      <c r="BU538" s="138"/>
      <c r="BV538" s="138"/>
      <c r="BW538" s="138"/>
      <c r="BX538" s="138"/>
      <c r="BY538" s="138"/>
      <c r="BZ538" s="138"/>
    </row>
    <row r="539" spans="1:78" ht="15.75" customHeight="1">
      <c r="A539" s="138"/>
      <c r="B539" s="138"/>
      <c r="C539" s="138"/>
      <c r="D539" s="138"/>
      <c r="E539" s="138"/>
      <c r="F539" s="138"/>
      <c r="G539" s="138"/>
      <c r="H539" s="138"/>
      <c r="I539" s="138"/>
      <c r="J539" s="138"/>
      <c r="K539" s="138"/>
      <c r="L539" s="138"/>
      <c r="M539" s="138"/>
      <c r="N539" s="138"/>
      <c r="O539" s="138"/>
      <c r="P539" s="138"/>
      <c r="Q539" s="138"/>
      <c r="R539" s="138"/>
      <c r="S539" s="138"/>
      <c r="T539" s="138"/>
      <c r="U539" s="138"/>
      <c r="V539" s="138"/>
      <c r="W539" s="138"/>
      <c r="X539" s="138"/>
      <c r="Y539" s="138"/>
      <c r="Z539" s="138"/>
      <c r="AA539" s="138"/>
      <c r="AB539" s="138"/>
      <c r="AC539" s="138"/>
      <c r="AD539" s="138"/>
      <c r="AE539" s="138"/>
      <c r="AF539" s="138"/>
      <c r="AG539" s="138"/>
      <c r="AH539" s="138"/>
      <c r="AI539" s="138"/>
      <c r="AJ539" s="138"/>
      <c r="AK539" s="138"/>
      <c r="AL539" s="138"/>
      <c r="AM539" s="138"/>
      <c r="AN539" s="138"/>
      <c r="AO539" s="138"/>
      <c r="AP539" s="138"/>
      <c r="AQ539" s="138"/>
      <c r="AR539" s="138"/>
      <c r="AS539" s="138"/>
      <c r="AT539" s="138"/>
      <c r="AU539" s="138"/>
      <c r="AV539" s="138"/>
      <c r="AW539" s="138"/>
      <c r="AX539" s="138"/>
      <c r="AY539" s="138"/>
      <c r="AZ539" s="138"/>
      <c r="BA539" s="138"/>
      <c r="BB539" s="138"/>
      <c r="BC539" s="138"/>
      <c r="BD539" s="138"/>
      <c r="BE539" s="138"/>
      <c r="BF539" s="138"/>
      <c r="BG539" s="138"/>
      <c r="BH539" s="138"/>
      <c r="BI539" s="138"/>
      <c r="BJ539" s="138"/>
      <c r="BK539" s="138"/>
      <c r="BL539" s="138"/>
      <c r="BM539" s="138"/>
      <c r="BN539" s="138"/>
      <c r="BO539" s="138"/>
      <c r="BP539" s="138"/>
      <c r="BQ539" s="138"/>
      <c r="BR539" s="138"/>
      <c r="BS539" s="138"/>
      <c r="BT539" s="138"/>
      <c r="BU539" s="138"/>
      <c r="BV539" s="138"/>
      <c r="BW539" s="138"/>
      <c r="BX539" s="138"/>
      <c r="BY539" s="138"/>
      <c r="BZ539" s="138"/>
    </row>
    <row r="540" spans="1:78" ht="15.75" customHeight="1">
      <c r="A540" s="138"/>
      <c r="B540" s="138"/>
      <c r="C540" s="138"/>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8"/>
      <c r="Z540" s="138"/>
      <c r="AA540" s="138"/>
      <c r="AB540" s="138"/>
      <c r="AC540" s="138"/>
      <c r="AD540" s="138"/>
      <c r="AE540" s="138"/>
      <c r="AF540" s="138"/>
      <c r="AG540" s="138"/>
      <c r="AH540" s="138"/>
      <c r="AI540" s="138"/>
      <c r="AJ540" s="138"/>
      <c r="AK540" s="138"/>
      <c r="AL540" s="138"/>
      <c r="AM540" s="138"/>
      <c r="AN540" s="138"/>
      <c r="AO540" s="138"/>
      <c r="AP540" s="138"/>
      <c r="AQ540" s="138"/>
      <c r="AR540" s="138"/>
      <c r="AS540" s="138"/>
      <c r="AT540" s="138"/>
      <c r="AU540" s="138"/>
      <c r="AV540" s="138"/>
      <c r="AW540" s="138"/>
      <c r="AX540" s="138"/>
      <c r="AY540" s="138"/>
      <c r="AZ540" s="138"/>
      <c r="BA540" s="138"/>
      <c r="BB540" s="138"/>
      <c r="BC540" s="138"/>
      <c r="BD540" s="138"/>
      <c r="BE540" s="138"/>
      <c r="BF540" s="138"/>
      <c r="BG540" s="138"/>
      <c r="BH540" s="138"/>
      <c r="BI540" s="138"/>
      <c r="BJ540" s="138"/>
      <c r="BK540" s="138"/>
      <c r="BL540" s="138"/>
      <c r="BM540" s="138"/>
      <c r="BN540" s="138"/>
      <c r="BO540" s="138"/>
      <c r="BP540" s="138"/>
      <c r="BQ540" s="138"/>
      <c r="BR540" s="138"/>
      <c r="BS540" s="138"/>
      <c r="BT540" s="138"/>
      <c r="BU540" s="138"/>
      <c r="BV540" s="138"/>
      <c r="BW540" s="138"/>
      <c r="BX540" s="138"/>
      <c r="BY540" s="138"/>
      <c r="BZ540" s="138"/>
    </row>
    <row r="541" spans="1:78" ht="15.75" customHeight="1">
      <c r="A541" s="138"/>
      <c r="B541" s="138"/>
      <c r="C541" s="138"/>
      <c r="D541" s="138"/>
      <c r="E541" s="138"/>
      <c r="F541" s="138"/>
      <c r="G541" s="138"/>
      <c r="H541" s="138"/>
      <c r="I541" s="138"/>
      <c r="J541" s="138"/>
      <c r="K541" s="138"/>
      <c r="L541" s="138"/>
      <c r="M541" s="138"/>
      <c r="N541" s="138"/>
      <c r="O541" s="138"/>
      <c r="P541" s="138"/>
      <c r="Q541" s="138"/>
      <c r="R541" s="138"/>
      <c r="S541" s="138"/>
      <c r="T541" s="138"/>
      <c r="U541" s="138"/>
      <c r="V541" s="138"/>
      <c r="W541" s="138"/>
      <c r="X541" s="138"/>
      <c r="Y541" s="138"/>
      <c r="Z541" s="138"/>
      <c r="AA541" s="138"/>
      <c r="AB541" s="138"/>
      <c r="AC541" s="138"/>
      <c r="AD541" s="138"/>
      <c r="AE541" s="138"/>
      <c r="AF541" s="138"/>
      <c r="AG541" s="138"/>
      <c r="AH541" s="138"/>
      <c r="AI541" s="138"/>
      <c r="AJ541" s="138"/>
      <c r="AK541" s="138"/>
      <c r="AL541" s="138"/>
      <c r="AM541" s="138"/>
      <c r="AN541" s="138"/>
      <c r="AO541" s="138"/>
      <c r="AP541" s="138"/>
      <c r="AQ541" s="138"/>
      <c r="AR541" s="138"/>
      <c r="AS541" s="138"/>
      <c r="AT541" s="138"/>
      <c r="AU541" s="138"/>
      <c r="AV541" s="138"/>
      <c r="AW541" s="138"/>
      <c r="AX541" s="138"/>
      <c r="AY541" s="138"/>
      <c r="AZ541" s="138"/>
      <c r="BA541" s="138"/>
      <c r="BB541" s="138"/>
      <c r="BC541" s="138"/>
      <c r="BD541" s="138"/>
      <c r="BE541" s="138"/>
      <c r="BF541" s="138"/>
      <c r="BG541" s="138"/>
      <c r="BH541" s="138"/>
      <c r="BI541" s="138"/>
      <c r="BJ541" s="138"/>
      <c r="BK541" s="138"/>
      <c r="BL541" s="138"/>
      <c r="BM541" s="138"/>
      <c r="BN541" s="138"/>
      <c r="BO541" s="138"/>
      <c r="BP541" s="138"/>
      <c r="BQ541" s="138"/>
      <c r="BR541" s="138"/>
      <c r="BS541" s="138"/>
      <c r="BT541" s="138"/>
      <c r="BU541" s="138"/>
      <c r="BV541" s="138"/>
      <c r="BW541" s="138"/>
      <c r="BX541" s="138"/>
      <c r="BY541" s="138"/>
      <c r="BZ541" s="138"/>
    </row>
    <row r="542" spans="1:78" ht="15.75" customHeight="1">
      <c r="A542" s="138"/>
      <c r="B542" s="138"/>
      <c r="C542" s="138"/>
      <c r="D542" s="138"/>
      <c r="E542" s="138"/>
      <c r="F542" s="138"/>
      <c r="G542" s="138"/>
      <c r="H542" s="138"/>
      <c r="I542" s="138"/>
      <c r="J542" s="138"/>
      <c r="K542" s="138"/>
      <c r="L542" s="138"/>
      <c r="M542" s="138"/>
      <c r="N542" s="138"/>
      <c r="O542" s="138"/>
      <c r="P542" s="138"/>
      <c r="Q542" s="138"/>
      <c r="R542" s="138"/>
      <c r="S542" s="138"/>
      <c r="T542" s="138"/>
      <c r="U542" s="138"/>
      <c r="V542" s="138"/>
      <c r="W542" s="138"/>
      <c r="X542" s="138"/>
      <c r="Y542" s="138"/>
      <c r="Z542" s="138"/>
      <c r="AA542" s="138"/>
      <c r="AB542" s="138"/>
      <c r="AC542" s="138"/>
      <c r="AD542" s="138"/>
      <c r="AE542" s="138"/>
      <c r="AF542" s="138"/>
      <c r="AG542" s="138"/>
      <c r="AH542" s="138"/>
      <c r="AI542" s="138"/>
      <c r="AJ542" s="138"/>
      <c r="AK542" s="138"/>
      <c r="AL542" s="138"/>
      <c r="AM542" s="138"/>
      <c r="AN542" s="138"/>
      <c r="AO542" s="138"/>
      <c r="AP542" s="138"/>
      <c r="AQ542" s="138"/>
      <c r="AR542" s="138"/>
      <c r="AS542" s="138"/>
      <c r="AT542" s="138"/>
      <c r="AU542" s="138"/>
      <c r="AV542" s="138"/>
      <c r="AW542" s="138"/>
      <c r="AX542" s="138"/>
      <c r="AY542" s="138"/>
      <c r="AZ542" s="138"/>
      <c r="BA542" s="138"/>
      <c r="BB542" s="138"/>
      <c r="BC542" s="138"/>
      <c r="BD542" s="138"/>
      <c r="BE542" s="138"/>
      <c r="BF542" s="138"/>
      <c r="BG542" s="138"/>
      <c r="BH542" s="138"/>
      <c r="BI542" s="138"/>
      <c r="BJ542" s="138"/>
      <c r="BK542" s="138"/>
      <c r="BL542" s="138"/>
      <c r="BM542" s="138"/>
      <c r="BN542" s="138"/>
      <c r="BO542" s="138"/>
      <c r="BP542" s="138"/>
      <c r="BQ542" s="138"/>
      <c r="BR542" s="138"/>
      <c r="BS542" s="138"/>
      <c r="BT542" s="138"/>
      <c r="BU542" s="138"/>
      <c r="BV542" s="138"/>
      <c r="BW542" s="138"/>
      <c r="BX542" s="138"/>
      <c r="BY542" s="138"/>
      <c r="BZ542" s="138"/>
    </row>
    <row r="543" spans="1:78" ht="15.75" customHeight="1">
      <c r="A543" s="138"/>
      <c r="B543" s="138"/>
      <c r="C543" s="138"/>
      <c r="D543" s="138"/>
      <c r="E543" s="138"/>
      <c r="F543" s="138"/>
      <c r="G543" s="138"/>
      <c r="H543" s="138"/>
      <c r="I543" s="138"/>
      <c r="J543" s="138"/>
      <c r="K543" s="138"/>
      <c r="L543" s="138"/>
      <c r="M543" s="138"/>
      <c r="N543" s="138"/>
      <c r="O543" s="138"/>
      <c r="P543" s="138"/>
      <c r="Q543" s="138"/>
      <c r="R543" s="138"/>
      <c r="S543" s="138"/>
      <c r="T543" s="138"/>
      <c r="U543" s="138"/>
      <c r="V543" s="138"/>
      <c r="W543" s="138"/>
      <c r="X543" s="138"/>
      <c r="Y543" s="138"/>
      <c r="Z543" s="138"/>
      <c r="AA543" s="138"/>
      <c r="AB543" s="138"/>
      <c r="AC543" s="138"/>
      <c r="AD543" s="138"/>
      <c r="AE543" s="138"/>
      <c r="AF543" s="138"/>
      <c r="AG543" s="138"/>
      <c r="AH543" s="138"/>
      <c r="AI543" s="138"/>
      <c r="AJ543" s="138"/>
      <c r="AK543" s="138"/>
      <c r="AL543" s="138"/>
      <c r="AM543" s="138"/>
      <c r="AN543" s="138"/>
      <c r="AO543" s="138"/>
      <c r="AP543" s="138"/>
      <c r="AQ543" s="138"/>
      <c r="AR543" s="138"/>
      <c r="AS543" s="138"/>
      <c r="AT543" s="138"/>
      <c r="AU543" s="138"/>
      <c r="AV543" s="138"/>
      <c r="AW543" s="138"/>
      <c r="AX543" s="138"/>
      <c r="AY543" s="138"/>
      <c r="AZ543" s="138"/>
      <c r="BA543" s="138"/>
      <c r="BB543" s="138"/>
      <c r="BC543" s="138"/>
      <c r="BD543" s="138"/>
      <c r="BE543" s="138"/>
      <c r="BF543" s="138"/>
      <c r="BG543" s="138"/>
      <c r="BH543" s="138"/>
      <c r="BI543" s="138"/>
      <c r="BJ543" s="138"/>
      <c r="BK543" s="138"/>
      <c r="BL543" s="138"/>
      <c r="BM543" s="138"/>
      <c r="BN543" s="138"/>
      <c r="BO543" s="138"/>
      <c r="BP543" s="138"/>
      <c r="BQ543" s="138"/>
      <c r="BR543" s="138"/>
      <c r="BS543" s="138"/>
      <c r="BT543" s="138"/>
      <c r="BU543" s="138"/>
      <c r="BV543" s="138"/>
      <c r="BW543" s="138"/>
      <c r="BX543" s="138"/>
      <c r="BY543" s="138"/>
      <c r="BZ543" s="138"/>
    </row>
    <row r="544" spans="1:78" ht="15.75" customHeight="1">
      <c r="A544" s="138"/>
      <c r="B544" s="138"/>
      <c r="C544" s="138"/>
      <c r="D544" s="138"/>
      <c r="E544" s="138"/>
      <c r="F544" s="138"/>
      <c r="G544" s="138"/>
      <c r="H544" s="138"/>
      <c r="I544" s="138"/>
      <c r="J544" s="138"/>
      <c r="K544" s="138"/>
      <c r="L544" s="138"/>
      <c r="M544" s="138"/>
      <c r="N544" s="138"/>
      <c r="O544" s="138"/>
      <c r="P544" s="138"/>
      <c r="Q544" s="138"/>
      <c r="R544" s="138"/>
      <c r="S544" s="138"/>
      <c r="T544" s="138"/>
      <c r="U544" s="138"/>
      <c r="V544" s="138"/>
      <c r="W544" s="138"/>
      <c r="X544" s="138"/>
      <c r="Y544" s="138"/>
      <c r="Z544" s="138"/>
      <c r="AA544" s="138"/>
      <c r="AB544" s="138"/>
      <c r="AC544" s="138"/>
      <c r="AD544" s="138"/>
      <c r="AE544" s="138"/>
      <c r="AF544" s="138"/>
      <c r="AG544" s="138"/>
      <c r="AH544" s="138"/>
      <c r="AI544" s="138"/>
      <c r="AJ544" s="138"/>
      <c r="AK544" s="138"/>
      <c r="AL544" s="138"/>
      <c r="AM544" s="138"/>
      <c r="AN544" s="138"/>
      <c r="AO544" s="138"/>
      <c r="AP544" s="138"/>
      <c r="AQ544" s="138"/>
      <c r="AR544" s="138"/>
      <c r="AS544" s="138"/>
      <c r="AT544" s="138"/>
      <c r="AU544" s="138"/>
      <c r="AV544" s="138"/>
      <c r="AW544" s="138"/>
      <c r="AX544" s="138"/>
      <c r="AY544" s="138"/>
      <c r="AZ544" s="138"/>
      <c r="BA544" s="138"/>
      <c r="BB544" s="138"/>
      <c r="BC544" s="138"/>
      <c r="BD544" s="138"/>
      <c r="BE544" s="138"/>
      <c r="BF544" s="138"/>
      <c r="BG544" s="138"/>
      <c r="BH544" s="138"/>
      <c r="BI544" s="138"/>
      <c r="BJ544" s="138"/>
      <c r="BK544" s="138"/>
      <c r="BL544" s="138"/>
      <c r="BM544" s="138"/>
      <c r="BN544" s="138"/>
      <c r="BO544" s="138"/>
      <c r="BP544" s="138"/>
      <c r="BQ544" s="138"/>
      <c r="BR544" s="138"/>
      <c r="BS544" s="138"/>
      <c r="BT544" s="138"/>
      <c r="BU544" s="138"/>
      <c r="BV544" s="138"/>
      <c r="BW544" s="138"/>
      <c r="BX544" s="138"/>
      <c r="BY544" s="138"/>
      <c r="BZ544" s="138"/>
    </row>
    <row r="545" spans="1:78" ht="15.75" customHeight="1">
      <c r="A545" s="138"/>
      <c r="B545" s="138"/>
      <c r="C545" s="138"/>
      <c r="D545" s="138"/>
      <c r="E545" s="138"/>
      <c r="F545" s="138"/>
      <c r="G545" s="138"/>
      <c r="H545" s="138"/>
      <c r="I545" s="138"/>
      <c r="J545" s="138"/>
      <c r="K545" s="138"/>
      <c r="L545" s="138"/>
      <c r="M545" s="138"/>
      <c r="N545" s="138"/>
      <c r="O545" s="138"/>
      <c r="P545" s="138"/>
      <c r="Q545" s="138"/>
      <c r="R545" s="138"/>
      <c r="S545" s="138"/>
      <c r="T545" s="138"/>
      <c r="U545" s="138"/>
      <c r="V545" s="138"/>
      <c r="W545" s="138"/>
      <c r="X545" s="138"/>
      <c r="Y545" s="138"/>
      <c r="Z545" s="138"/>
      <c r="AA545" s="138"/>
      <c r="AB545" s="138"/>
      <c r="AC545" s="138"/>
      <c r="AD545" s="138"/>
      <c r="AE545" s="138"/>
      <c r="AF545" s="138"/>
      <c r="AG545" s="138"/>
      <c r="AH545" s="138"/>
      <c r="AI545" s="138"/>
      <c r="AJ545" s="138"/>
      <c r="AK545" s="138"/>
      <c r="AL545" s="138"/>
      <c r="AM545" s="138"/>
      <c r="AN545" s="138"/>
      <c r="AO545" s="138"/>
      <c r="AP545" s="138"/>
      <c r="AQ545" s="138"/>
      <c r="AR545" s="138"/>
      <c r="AS545" s="138"/>
      <c r="AT545" s="138"/>
      <c r="AU545" s="138"/>
      <c r="AV545" s="138"/>
      <c r="AW545" s="138"/>
      <c r="AX545" s="138"/>
      <c r="AY545" s="138"/>
      <c r="AZ545" s="138"/>
      <c r="BA545" s="138"/>
      <c r="BB545" s="138"/>
      <c r="BC545" s="138"/>
      <c r="BD545" s="138"/>
      <c r="BE545" s="138"/>
      <c r="BF545" s="138"/>
      <c r="BG545" s="138"/>
      <c r="BH545" s="138"/>
      <c r="BI545" s="138"/>
      <c r="BJ545" s="138"/>
      <c r="BK545" s="138"/>
      <c r="BL545" s="138"/>
      <c r="BM545" s="138"/>
      <c r="BN545" s="138"/>
      <c r="BO545" s="138"/>
      <c r="BP545" s="138"/>
      <c r="BQ545" s="138"/>
      <c r="BR545" s="138"/>
      <c r="BS545" s="138"/>
      <c r="BT545" s="138"/>
      <c r="BU545" s="138"/>
      <c r="BV545" s="138"/>
      <c r="BW545" s="138"/>
      <c r="BX545" s="138"/>
      <c r="BY545" s="138"/>
      <c r="BZ545" s="138"/>
    </row>
    <row r="546" spans="1:78" ht="15.75" customHeight="1">
      <c r="A546" s="138"/>
      <c r="B546" s="138"/>
      <c r="C546" s="138"/>
      <c r="D546" s="138"/>
      <c r="E546" s="138"/>
      <c r="F546" s="138"/>
      <c r="G546" s="138"/>
      <c r="H546" s="138"/>
      <c r="I546" s="138"/>
      <c r="J546" s="138"/>
      <c r="K546" s="138"/>
      <c r="L546" s="138"/>
      <c r="M546" s="138"/>
      <c r="N546" s="138"/>
      <c r="O546" s="138"/>
      <c r="P546" s="138"/>
      <c r="Q546" s="138"/>
      <c r="R546" s="138"/>
      <c r="S546" s="138"/>
      <c r="T546" s="138"/>
      <c r="U546" s="138"/>
      <c r="V546" s="138"/>
      <c r="W546" s="138"/>
      <c r="X546" s="138"/>
      <c r="Y546" s="138"/>
      <c r="Z546" s="138"/>
      <c r="AA546" s="138"/>
      <c r="AB546" s="138"/>
      <c r="AC546" s="138"/>
      <c r="AD546" s="138"/>
      <c r="AE546" s="138"/>
      <c r="AF546" s="138"/>
      <c r="AG546" s="138"/>
      <c r="AH546" s="138"/>
      <c r="AI546" s="138"/>
      <c r="AJ546" s="138"/>
      <c r="AK546" s="138"/>
      <c r="AL546" s="138"/>
      <c r="AM546" s="138"/>
      <c r="AN546" s="138"/>
      <c r="AO546" s="138"/>
      <c r="AP546" s="138"/>
      <c r="AQ546" s="138"/>
      <c r="AR546" s="138"/>
      <c r="AS546" s="138"/>
      <c r="AT546" s="138"/>
      <c r="AU546" s="138"/>
      <c r="AV546" s="138"/>
      <c r="AW546" s="138"/>
      <c r="AX546" s="138"/>
      <c r="AY546" s="138"/>
      <c r="AZ546" s="138"/>
      <c r="BA546" s="138"/>
      <c r="BB546" s="138"/>
      <c r="BC546" s="138"/>
      <c r="BD546" s="138"/>
      <c r="BE546" s="138"/>
      <c r="BF546" s="138"/>
      <c r="BG546" s="138"/>
      <c r="BH546" s="138"/>
      <c r="BI546" s="138"/>
      <c r="BJ546" s="138"/>
      <c r="BK546" s="138"/>
      <c r="BL546" s="138"/>
      <c r="BM546" s="138"/>
      <c r="BN546" s="138"/>
      <c r="BO546" s="138"/>
      <c r="BP546" s="138"/>
      <c r="BQ546" s="138"/>
      <c r="BR546" s="138"/>
      <c r="BS546" s="138"/>
      <c r="BT546" s="138"/>
      <c r="BU546" s="138"/>
      <c r="BV546" s="138"/>
      <c r="BW546" s="138"/>
      <c r="BX546" s="138"/>
      <c r="BY546" s="138"/>
      <c r="BZ546" s="138"/>
    </row>
    <row r="547" spans="1:78" ht="15.75" customHeight="1">
      <c r="A547" s="138"/>
      <c r="B547" s="138"/>
      <c r="C547" s="138"/>
      <c r="D547" s="138"/>
      <c r="E547" s="138"/>
      <c r="F547" s="138"/>
      <c r="G547" s="138"/>
      <c r="H547" s="138"/>
      <c r="I547" s="138"/>
      <c r="J547" s="138"/>
      <c r="K547" s="138"/>
      <c r="L547" s="138"/>
      <c r="M547" s="138"/>
      <c r="N547" s="138"/>
      <c r="O547" s="138"/>
      <c r="P547" s="138"/>
      <c r="Q547" s="138"/>
      <c r="R547" s="138"/>
      <c r="S547" s="138"/>
      <c r="T547" s="138"/>
      <c r="U547" s="138"/>
      <c r="V547" s="138"/>
      <c r="W547" s="138"/>
      <c r="X547" s="138"/>
      <c r="Y547" s="138"/>
      <c r="Z547" s="138"/>
      <c r="AA547" s="138"/>
      <c r="AB547" s="138"/>
      <c r="AC547" s="138"/>
      <c r="AD547" s="138"/>
      <c r="AE547" s="138"/>
      <c r="AF547" s="138"/>
      <c r="AG547" s="138"/>
      <c r="AH547" s="138"/>
      <c r="AI547" s="138"/>
      <c r="AJ547" s="138"/>
      <c r="AK547" s="138"/>
      <c r="AL547" s="138"/>
      <c r="AM547" s="138"/>
      <c r="AN547" s="138"/>
      <c r="AO547" s="138"/>
      <c r="AP547" s="138"/>
      <c r="AQ547" s="138"/>
      <c r="AR547" s="138"/>
      <c r="AS547" s="138"/>
      <c r="AT547" s="138"/>
      <c r="AU547" s="138"/>
      <c r="AV547" s="138"/>
      <c r="AW547" s="138"/>
      <c r="AX547" s="138"/>
      <c r="AY547" s="138"/>
      <c r="AZ547" s="138"/>
      <c r="BA547" s="138"/>
      <c r="BB547" s="138"/>
      <c r="BC547" s="138"/>
      <c r="BD547" s="138"/>
      <c r="BE547" s="138"/>
      <c r="BF547" s="138"/>
      <c r="BG547" s="138"/>
      <c r="BH547" s="138"/>
      <c r="BI547" s="138"/>
      <c r="BJ547" s="138"/>
      <c r="BK547" s="138"/>
      <c r="BL547" s="138"/>
      <c r="BM547" s="138"/>
      <c r="BN547" s="138"/>
      <c r="BO547" s="138"/>
      <c r="BP547" s="138"/>
      <c r="BQ547" s="138"/>
      <c r="BR547" s="138"/>
      <c r="BS547" s="138"/>
      <c r="BT547" s="138"/>
      <c r="BU547" s="138"/>
      <c r="BV547" s="138"/>
      <c r="BW547" s="138"/>
      <c r="BX547" s="138"/>
      <c r="BY547" s="138"/>
      <c r="BZ547" s="138"/>
    </row>
    <row r="548" spans="1:78" ht="15.75" customHeight="1">
      <c r="A548" s="138"/>
      <c r="B548" s="138"/>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c r="Z548" s="138"/>
      <c r="AA548" s="138"/>
      <c r="AB548" s="138"/>
      <c r="AC548" s="138"/>
      <c r="AD548" s="138"/>
      <c r="AE548" s="138"/>
      <c r="AF548" s="138"/>
      <c r="AG548" s="138"/>
      <c r="AH548" s="138"/>
      <c r="AI548" s="138"/>
      <c r="AJ548" s="138"/>
      <c r="AK548" s="138"/>
      <c r="AL548" s="138"/>
      <c r="AM548" s="138"/>
      <c r="AN548" s="138"/>
      <c r="AO548" s="138"/>
      <c r="AP548" s="138"/>
      <c r="AQ548" s="138"/>
      <c r="AR548" s="138"/>
      <c r="AS548" s="138"/>
      <c r="AT548" s="138"/>
      <c r="AU548" s="138"/>
      <c r="AV548" s="138"/>
      <c r="AW548" s="138"/>
      <c r="AX548" s="138"/>
      <c r="AY548" s="138"/>
      <c r="AZ548" s="138"/>
      <c r="BA548" s="138"/>
      <c r="BB548" s="138"/>
      <c r="BC548" s="138"/>
      <c r="BD548" s="138"/>
      <c r="BE548" s="138"/>
      <c r="BF548" s="138"/>
      <c r="BG548" s="138"/>
      <c r="BH548" s="138"/>
      <c r="BI548" s="138"/>
      <c r="BJ548" s="138"/>
      <c r="BK548" s="138"/>
      <c r="BL548" s="138"/>
      <c r="BM548" s="138"/>
      <c r="BN548" s="138"/>
      <c r="BO548" s="138"/>
      <c r="BP548" s="138"/>
      <c r="BQ548" s="138"/>
      <c r="BR548" s="138"/>
      <c r="BS548" s="138"/>
      <c r="BT548" s="138"/>
      <c r="BU548" s="138"/>
      <c r="BV548" s="138"/>
      <c r="BW548" s="138"/>
      <c r="BX548" s="138"/>
      <c r="BY548" s="138"/>
      <c r="BZ548" s="138"/>
    </row>
    <row r="549" spans="1:78" ht="15.75" customHeight="1">
      <c r="A549" s="138"/>
      <c r="B549" s="138"/>
      <c r="C549" s="138"/>
      <c r="D549" s="138"/>
      <c r="E549" s="138"/>
      <c r="F549" s="138"/>
      <c r="G549" s="138"/>
      <c r="H549" s="138"/>
      <c r="I549" s="138"/>
      <c r="J549" s="138"/>
      <c r="K549" s="138"/>
      <c r="L549" s="138"/>
      <c r="M549" s="138"/>
      <c r="N549" s="138"/>
      <c r="O549" s="138"/>
      <c r="P549" s="138"/>
      <c r="Q549" s="138"/>
      <c r="R549" s="138"/>
      <c r="S549" s="138"/>
      <c r="T549" s="138"/>
      <c r="U549" s="138"/>
      <c r="V549" s="138"/>
      <c r="W549" s="138"/>
      <c r="X549" s="138"/>
      <c r="Y549" s="138"/>
      <c r="Z549" s="138"/>
      <c r="AA549" s="138"/>
      <c r="AB549" s="138"/>
      <c r="AC549" s="138"/>
      <c r="AD549" s="138"/>
      <c r="AE549" s="138"/>
      <c r="AF549" s="138"/>
      <c r="AG549" s="138"/>
      <c r="AH549" s="138"/>
      <c r="AI549" s="138"/>
      <c r="AJ549" s="138"/>
      <c r="AK549" s="138"/>
      <c r="AL549" s="138"/>
      <c r="AM549" s="138"/>
      <c r="AN549" s="138"/>
      <c r="AO549" s="138"/>
      <c r="AP549" s="138"/>
      <c r="AQ549" s="138"/>
      <c r="AR549" s="138"/>
      <c r="AS549" s="138"/>
      <c r="AT549" s="138"/>
      <c r="AU549" s="138"/>
      <c r="AV549" s="138"/>
      <c r="AW549" s="138"/>
      <c r="AX549" s="138"/>
      <c r="AY549" s="138"/>
      <c r="AZ549" s="138"/>
      <c r="BA549" s="138"/>
      <c r="BB549" s="138"/>
      <c r="BC549" s="138"/>
      <c r="BD549" s="138"/>
      <c r="BE549" s="138"/>
      <c r="BF549" s="138"/>
      <c r="BG549" s="138"/>
      <c r="BH549" s="138"/>
      <c r="BI549" s="138"/>
      <c r="BJ549" s="138"/>
      <c r="BK549" s="138"/>
      <c r="BL549" s="138"/>
      <c r="BM549" s="138"/>
      <c r="BN549" s="138"/>
      <c r="BO549" s="138"/>
      <c r="BP549" s="138"/>
      <c r="BQ549" s="138"/>
      <c r="BR549" s="138"/>
      <c r="BS549" s="138"/>
      <c r="BT549" s="138"/>
      <c r="BU549" s="138"/>
      <c r="BV549" s="138"/>
      <c r="BW549" s="138"/>
      <c r="BX549" s="138"/>
      <c r="BY549" s="138"/>
      <c r="BZ549" s="138"/>
    </row>
    <row r="550" spans="1:78" ht="15.75" customHeight="1">
      <c r="A550" s="138"/>
      <c r="B550" s="138"/>
      <c r="C550" s="138"/>
      <c r="D550" s="138"/>
      <c r="E550" s="138"/>
      <c r="F550" s="138"/>
      <c r="G550" s="138"/>
      <c r="H550" s="138"/>
      <c r="I550" s="138"/>
      <c r="J550" s="138"/>
      <c r="K550" s="138"/>
      <c r="L550" s="138"/>
      <c r="M550" s="138"/>
      <c r="N550" s="138"/>
      <c r="O550" s="138"/>
      <c r="P550" s="138"/>
      <c r="Q550" s="138"/>
      <c r="R550" s="138"/>
      <c r="S550" s="138"/>
      <c r="T550" s="138"/>
      <c r="U550" s="138"/>
      <c r="V550" s="138"/>
      <c r="W550" s="138"/>
      <c r="X550" s="138"/>
      <c r="Y550" s="138"/>
      <c r="Z550" s="138"/>
      <c r="AA550" s="138"/>
      <c r="AB550" s="138"/>
      <c r="AC550" s="138"/>
      <c r="AD550" s="138"/>
      <c r="AE550" s="138"/>
      <c r="AF550" s="138"/>
      <c r="AG550" s="138"/>
      <c r="AH550" s="138"/>
      <c r="AI550" s="138"/>
      <c r="AJ550" s="138"/>
      <c r="AK550" s="138"/>
      <c r="AL550" s="138"/>
      <c r="AM550" s="138"/>
      <c r="AN550" s="138"/>
      <c r="AO550" s="138"/>
      <c r="AP550" s="138"/>
      <c r="AQ550" s="138"/>
      <c r="AR550" s="138"/>
      <c r="AS550" s="138"/>
      <c r="AT550" s="138"/>
      <c r="AU550" s="138"/>
      <c r="AV550" s="138"/>
      <c r="AW550" s="138"/>
      <c r="AX550" s="138"/>
      <c r="AY550" s="138"/>
      <c r="AZ550" s="138"/>
      <c r="BA550" s="138"/>
      <c r="BB550" s="138"/>
      <c r="BC550" s="138"/>
      <c r="BD550" s="138"/>
      <c r="BE550" s="138"/>
      <c r="BF550" s="138"/>
      <c r="BG550" s="138"/>
      <c r="BH550" s="138"/>
      <c r="BI550" s="138"/>
      <c r="BJ550" s="138"/>
      <c r="BK550" s="138"/>
      <c r="BL550" s="138"/>
      <c r="BM550" s="138"/>
      <c r="BN550" s="138"/>
      <c r="BO550" s="138"/>
      <c r="BP550" s="138"/>
      <c r="BQ550" s="138"/>
      <c r="BR550" s="138"/>
      <c r="BS550" s="138"/>
      <c r="BT550" s="138"/>
      <c r="BU550" s="138"/>
      <c r="BV550" s="138"/>
      <c r="BW550" s="138"/>
      <c r="BX550" s="138"/>
      <c r="BY550" s="138"/>
      <c r="BZ550" s="138"/>
    </row>
    <row r="551" spans="1:78" ht="15.75" customHeight="1">
      <c r="A551" s="138"/>
      <c r="B551" s="138"/>
      <c r="C551" s="138"/>
      <c r="D551" s="138"/>
      <c r="E551" s="138"/>
      <c r="F551" s="138"/>
      <c r="G551" s="138"/>
      <c r="H551" s="138"/>
      <c r="I551" s="138"/>
      <c r="J551" s="138"/>
      <c r="K551" s="138"/>
      <c r="L551" s="138"/>
      <c r="M551" s="138"/>
      <c r="N551" s="138"/>
      <c r="O551" s="138"/>
      <c r="P551" s="138"/>
      <c r="Q551" s="138"/>
      <c r="R551" s="138"/>
      <c r="S551" s="138"/>
      <c r="T551" s="138"/>
      <c r="U551" s="138"/>
      <c r="V551" s="138"/>
      <c r="W551" s="138"/>
      <c r="X551" s="138"/>
      <c r="Y551" s="138"/>
      <c r="Z551" s="138"/>
      <c r="AA551" s="138"/>
      <c r="AB551" s="138"/>
      <c r="AC551" s="138"/>
      <c r="AD551" s="138"/>
      <c r="AE551" s="138"/>
      <c r="AF551" s="138"/>
      <c r="AG551" s="138"/>
      <c r="AH551" s="138"/>
      <c r="AI551" s="138"/>
      <c r="AJ551" s="138"/>
      <c r="AK551" s="138"/>
      <c r="AL551" s="138"/>
      <c r="AM551" s="138"/>
      <c r="AN551" s="138"/>
      <c r="AO551" s="138"/>
      <c r="AP551" s="138"/>
      <c r="AQ551" s="138"/>
      <c r="AR551" s="138"/>
      <c r="AS551" s="138"/>
      <c r="AT551" s="138"/>
      <c r="AU551" s="138"/>
      <c r="AV551" s="138"/>
      <c r="AW551" s="138"/>
      <c r="AX551" s="138"/>
      <c r="AY551" s="138"/>
      <c r="AZ551" s="138"/>
      <c r="BA551" s="138"/>
      <c r="BB551" s="138"/>
      <c r="BC551" s="138"/>
      <c r="BD551" s="138"/>
      <c r="BE551" s="138"/>
      <c r="BF551" s="138"/>
      <c r="BG551" s="138"/>
      <c r="BH551" s="138"/>
      <c r="BI551" s="138"/>
      <c r="BJ551" s="138"/>
      <c r="BK551" s="138"/>
      <c r="BL551" s="138"/>
      <c r="BM551" s="138"/>
      <c r="BN551" s="138"/>
      <c r="BO551" s="138"/>
      <c r="BP551" s="138"/>
      <c r="BQ551" s="138"/>
      <c r="BR551" s="138"/>
      <c r="BS551" s="138"/>
      <c r="BT551" s="138"/>
      <c r="BU551" s="138"/>
      <c r="BV551" s="138"/>
      <c r="BW551" s="138"/>
      <c r="BX551" s="138"/>
      <c r="BY551" s="138"/>
      <c r="BZ551" s="138"/>
    </row>
    <row r="552" spans="1:78" ht="15.75" customHeight="1">
      <c r="A552" s="138"/>
      <c r="B552" s="138"/>
      <c r="C552" s="138"/>
      <c r="D552" s="138"/>
      <c r="E552" s="138"/>
      <c r="F552" s="138"/>
      <c r="G552" s="138"/>
      <c r="H552" s="138"/>
      <c r="I552" s="138"/>
      <c r="J552" s="138"/>
      <c r="K552" s="138"/>
      <c r="L552" s="138"/>
      <c r="M552" s="138"/>
      <c r="N552" s="138"/>
      <c r="O552" s="138"/>
      <c r="P552" s="138"/>
      <c r="Q552" s="138"/>
      <c r="R552" s="138"/>
      <c r="S552" s="138"/>
      <c r="T552" s="138"/>
      <c r="U552" s="138"/>
      <c r="V552" s="138"/>
      <c r="W552" s="138"/>
      <c r="X552" s="138"/>
      <c r="Y552" s="138"/>
      <c r="Z552" s="138"/>
      <c r="AA552" s="138"/>
      <c r="AB552" s="138"/>
      <c r="AC552" s="138"/>
      <c r="AD552" s="138"/>
      <c r="AE552" s="138"/>
      <c r="AF552" s="138"/>
      <c r="AG552" s="138"/>
      <c r="AH552" s="138"/>
      <c r="AI552" s="138"/>
      <c r="AJ552" s="138"/>
      <c r="AK552" s="138"/>
      <c r="AL552" s="138"/>
      <c r="AM552" s="138"/>
      <c r="AN552" s="138"/>
      <c r="AO552" s="138"/>
      <c r="AP552" s="138"/>
      <c r="AQ552" s="138"/>
      <c r="AR552" s="138"/>
      <c r="AS552" s="138"/>
      <c r="AT552" s="138"/>
      <c r="AU552" s="138"/>
      <c r="AV552" s="138"/>
      <c r="AW552" s="138"/>
      <c r="AX552" s="138"/>
      <c r="AY552" s="138"/>
      <c r="AZ552" s="138"/>
      <c r="BA552" s="138"/>
      <c r="BB552" s="138"/>
      <c r="BC552" s="138"/>
      <c r="BD552" s="138"/>
      <c r="BE552" s="138"/>
      <c r="BF552" s="138"/>
      <c r="BG552" s="138"/>
      <c r="BH552" s="138"/>
      <c r="BI552" s="138"/>
      <c r="BJ552" s="138"/>
      <c r="BK552" s="138"/>
      <c r="BL552" s="138"/>
      <c r="BM552" s="138"/>
      <c r="BN552" s="138"/>
      <c r="BO552" s="138"/>
      <c r="BP552" s="138"/>
      <c r="BQ552" s="138"/>
      <c r="BR552" s="138"/>
      <c r="BS552" s="138"/>
      <c r="BT552" s="138"/>
      <c r="BU552" s="138"/>
      <c r="BV552" s="138"/>
      <c r="BW552" s="138"/>
      <c r="BX552" s="138"/>
      <c r="BY552" s="138"/>
      <c r="BZ552" s="138"/>
    </row>
    <row r="553" spans="1:78" ht="15.75" customHeight="1">
      <c r="A553" s="138"/>
      <c r="B553" s="138"/>
      <c r="C553" s="138"/>
      <c r="D553" s="138"/>
      <c r="E553" s="138"/>
      <c r="F553" s="138"/>
      <c r="G553" s="138"/>
      <c r="H553" s="138"/>
      <c r="I553" s="138"/>
      <c r="J553" s="138"/>
      <c r="K553" s="138"/>
      <c r="L553" s="138"/>
      <c r="M553" s="138"/>
      <c r="N553" s="138"/>
      <c r="O553" s="138"/>
      <c r="P553" s="138"/>
      <c r="Q553" s="138"/>
      <c r="R553" s="138"/>
      <c r="S553" s="138"/>
      <c r="T553" s="138"/>
      <c r="U553" s="138"/>
      <c r="V553" s="138"/>
      <c r="W553" s="138"/>
      <c r="X553" s="138"/>
      <c r="Y553" s="138"/>
      <c r="Z553" s="138"/>
      <c r="AA553" s="138"/>
      <c r="AB553" s="138"/>
      <c r="AC553" s="138"/>
      <c r="AD553" s="138"/>
      <c r="AE553" s="138"/>
      <c r="AF553" s="138"/>
      <c r="AG553" s="138"/>
      <c r="AH553" s="138"/>
      <c r="AI553" s="138"/>
      <c r="AJ553" s="138"/>
      <c r="AK553" s="138"/>
      <c r="AL553" s="138"/>
      <c r="AM553" s="138"/>
      <c r="AN553" s="138"/>
      <c r="AO553" s="138"/>
      <c r="AP553" s="138"/>
      <c r="AQ553" s="138"/>
      <c r="AR553" s="138"/>
      <c r="AS553" s="138"/>
      <c r="AT553" s="138"/>
      <c r="AU553" s="138"/>
      <c r="AV553" s="138"/>
      <c r="AW553" s="138"/>
      <c r="AX553" s="138"/>
      <c r="AY553" s="138"/>
      <c r="AZ553" s="138"/>
      <c r="BA553" s="138"/>
      <c r="BB553" s="138"/>
      <c r="BC553" s="138"/>
      <c r="BD553" s="138"/>
      <c r="BE553" s="138"/>
      <c r="BF553" s="138"/>
      <c r="BG553" s="138"/>
      <c r="BH553" s="138"/>
      <c r="BI553" s="138"/>
      <c r="BJ553" s="138"/>
      <c r="BK553" s="138"/>
      <c r="BL553" s="138"/>
      <c r="BM553" s="138"/>
      <c r="BN553" s="138"/>
      <c r="BO553" s="138"/>
      <c r="BP553" s="138"/>
      <c r="BQ553" s="138"/>
      <c r="BR553" s="138"/>
      <c r="BS553" s="138"/>
      <c r="BT553" s="138"/>
      <c r="BU553" s="138"/>
      <c r="BV553" s="138"/>
      <c r="BW553" s="138"/>
      <c r="BX553" s="138"/>
      <c r="BY553" s="138"/>
      <c r="BZ553" s="138"/>
    </row>
    <row r="554" spans="1:78" ht="15.75" customHeight="1">
      <c r="A554" s="138"/>
      <c r="B554" s="138"/>
      <c r="C554" s="138"/>
      <c r="D554" s="138"/>
      <c r="E554" s="138"/>
      <c r="F554" s="138"/>
      <c r="G554" s="138"/>
      <c r="H554" s="138"/>
      <c r="I554" s="138"/>
      <c r="J554" s="138"/>
      <c r="K554" s="138"/>
      <c r="L554" s="138"/>
      <c r="M554" s="138"/>
      <c r="N554" s="138"/>
      <c r="O554" s="138"/>
      <c r="P554" s="138"/>
      <c r="Q554" s="138"/>
      <c r="R554" s="138"/>
      <c r="S554" s="138"/>
      <c r="T554" s="138"/>
      <c r="U554" s="138"/>
      <c r="V554" s="138"/>
      <c r="W554" s="138"/>
      <c r="X554" s="138"/>
      <c r="Y554" s="138"/>
      <c r="Z554" s="138"/>
      <c r="AA554" s="138"/>
      <c r="AB554" s="138"/>
      <c r="AC554" s="138"/>
      <c r="AD554" s="138"/>
      <c r="AE554" s="138"/>
      <c r="AF554" s="138"/>
      <c r="AG554" s="138"/>
      <c r="AH554" s="138"/>
      <c r="AI554" s="138"/>
      <c r="AJ554" s="138"/>
      <c r="AK554" s="138"/>
      <c r="AL554" s="138"/>
      <c r="AM554" s="138"/>
      <c r="AN554" s="138"/>
      <c r="AO554" s="138"/>
      <c r="AP554" s="138"/>
      <c r="AQ554" s="138"/>
      <c r="AR554" s="138"/>
      <c r="AS554" s="138"/>
      <c r="AT554" s="138"/>
      <c r="AU554" s="138"/>
      <c r="AV554" s="138"/>
      <c r="AW554" s="138"/>
      <c r="AX554" s="138"/>
      <c r="AY554" s="138"/>
      <c r="AZ554" s="138"/>
      <c r="BA554" s="138"/>
      <c r="BB554" s="138"/>
      <c r="BC554" s="138"/>
      <c r="BD554" s="138"/>
      <c r="BE554" s="138"/>
      <c r="BF554" s="138"/>
      <c r="BG554" s="138"/>
      <c r="BH554" s="138"/>
      <c r="BI554" s="138"/>
      <c r="BJ554" s="138"/>
      <c r="BK554" s="138"/>
      <c r="BL554" s="138"/>
      <c r="BM554" s="138"/>
      <c r="BN554" s="138"/>
      <c r="BO554" s="138"/>
      <c r="BP554" s="138"/>
      <c r="BQ554" s="138"/>
      <c r="BR554" s="138"/>
      <c r="BS554" s="138"/>
      <c r="BT554" s="138"/>
      <c r="BU554" s="138"/>
      <c r="BV554" s="138"/>
      <c r="BW554" s="138"/>
      <c r="BX554" s="138"/>
      <c r="BY554" s="138"/>
      <c r="BZ554" s="138"/>
    </row>
    <row r="555" spans="1:78" ht="15.75" customHeight="1">
      <c r="A555" s="138"/>
      <c r="B555" s="138"/>
      <c r="C555" s="138"/>
      <c r="D555" s="138"/>
      <c r="E555" s="138"/>
      <c r="F555" s="138"/>
      <c r="G555" s="138"/>
      <c r="H555" s="138"/>
      <c r="I555" s="138"/>
      <c r="J555" s="138"/>
      <c r="K555" s="138"/>
      <c r="L555" s="138"/>
      <c r="M555" s="138"/>
      <c r="N555" s="138"/>
      <c r="O555" s="138"/>
      <c r="P555" s="138"/>
      <c r="Q555" s="138"/>
      <c r="R555" s="138"/>
      <c r="S555" s="138"/>
      <c r="T555" s="138"/>
      <c r="U555" s="138"/>
      <c r="V555" s="138"/>
      <c r="W555" s="138"/>
      <c r="X555" s="138"/>
      <c r="Y555" s="138"/>
      <c r="Z555" s="138"/>
      <c r="AA555" s="138"/>
      <c r="AB555" s="138"/>
      <c r="AC555" s="138"/>
      <c r="AD555" s="138"/>
      <c r="AE555" s="138"/>
      <c r="AF555" s="138"/>
      <c r="AG555" s="138"/>
      <c r="AH555" s="138"/>
      <c r="AI555" s="138"/>
      <c r="AJ555" s="138"/>
      <c r="AK555" s="138"/>
      <c r="AL555" s="138"/>
      <c r="AM555" s="138"/>
      <c r="AN555" s="138"/>
      <c r="AO555" s="138"/>
      <c r="AP555" s="138"/>
      <c r="AQ555" s="138"/>
      <c r="AR555" s="138"/>
      <c r="AS555" s="138"/>
      <c r="AT555" s="138"/>
      <c r="AU555" s="138"/>
      <c r="AV555" s="138"/>
      <c r="AW555" s="138"/>
      <c r="AX555" s="138"/>
      <c r="AY555" s="138"/>
      <c r="AZ555" s="138"/>
      <c r="BA555" s="138"/>
      <c r="BB555" s="138"/>
      <c r="BC555" s="138"/>
      <c r="BD555" s="138"/>
      <c r="BE555" s="138"/>
      <c r="BF555" s="138"/>
      <c r="BG555" s="138"/>
      <c r="BH555" s="138"/>
      <c r="BI555" s="138"/>
      <c r="BJ555" s="138"/>
      <c r="BK555" s="138"/>
      <c r="BL555" s="138"/>
      <c r="BM555" s="138"/>
      <c r="BN555" s="138"/>
      <c r="BO555" s="138"/>
      <c r="BP555" s="138"/>
      <c r="BQ555" s="138"/>
      <c r="BR555" s="138"/>
      <c r="BS555" s="138"/>
      <c r="BT555" s="138"/>
      <c r="BU555" s="138"/>
      <c r="BV555" s="138"/>
      <c r="BW555" s="138"/>
      <c r="BX555" s="138"/>
      <c r="BY555" s="138"/>
      <c r="BZ555" s="138"/>
    </row>
    <row r="556" spans="1:78" ht="15.75" customHeight="1">
      <c r="A556" s="138"/>
      <c r="B556" s="138"/>
      <c r="C556" s="138"/>
      <c r="D556" s="138"/>
      <c r="E556" s="138"/>
      <c r="F556" s="138"/>
      <c r="G556" s="138"/>
      <c r="H556" s="138"/>
      <c r="I556" s="138"/>
      <c r="J556" s="138"/>
      <c r="K556" s="138"/>
      <c r="L556" s="138"/>
      <c r="M556" s="138"/>
      <c r="N556" s="138"/>
      <c r="O556" s="138"/>
      <c r="P556" s="138"/>
      <c r="Q556" s="138"/>
      <c r="R556" s="138"/>
      <c r="S556" s="138"/>
      <c r="T556" s="138"/>
      <c r="U556" s="138"/>
      <c r="V556" s="138"/>
      <c r="W556" s="138"/>
      <c r="X556" s="138"/>
      <c r="Y556" s="138"/>
      <c r="Z556" s="138"/>
      <c r="AA556" s="138"/>
      <c r="AB556" s="138"/>
      <c r="AC556" s="138"/>
      <c r="AD556" s="138"/>
      <c r="AE556" s="138"/>
      <c r="AF556" s="138"/>
      <c r="AG556" s="138"/>
      <c r="AH556" s="138"/>
      <c r="AI556" s="138"/>
      <c r="AJ556" s="138"/>
      <c r="AK556" s="138"/>
      <c r="AL556" s="138"/>
      <c r="AM556" s="138"/>
      <c r="AN556" s="138"/>
      <c r="AO556" s="138"/>
      <c r="AP556" s="138"/>
      <c r="AQ556" s="138"/>
      <c r="AR556" s="138"/>
      <c r="AS556" s="138"/>
      <c r="AT556" s="138"/>
      <c r="AU556" s="138"/>
      <c r="AV556" s="138"/>
      <c r="AW556" s="138"/>
      <c r="AX556" s="138"/>
      <c r="AY556" s="138"/>
      <c r="AZ556" s="138"/>
      <c r="BA556" s="138"/>
      <c r="BB556" s="138"/>
      <c r="BC556" s="138"/>
      <c r="BD556" s="138"/>
      <c r="BE556" s="138"/>
      <c r="BF556" s="138"/>
      <c r="BG556" s="138"/>
      <c r="BH556" s="138"/>
      <c r="BI556" s="138"/>
      <c r="BJ556" s="138"/>
      <c r="BK556" s="138"/>
      <c r="BL556" s="138"/>
      <c r="BM556" s="138"/>
      <c r="BN556" s="138"/>
      <c r="BO556" s="138"/>
      <c r="BP556" s="138"/>
      <c r="BQ556" s="138"/>
      <c r="BR556" s="138"/>
      <c r="BS556" s="138"/>
      <c r="BT556" s="138"/>
      <c r="BU556" s="138"/>
      <c r="BV556" s="138"/>
      <c r="BW556" s="138"/>
      <c r="BX556" s="138"/>
      <c r="BY556" s="138"/>
      <c r="BZ556" s="138"/>
    </row>
    <row r="557" spans="1:78" ht="15.75" customHeight="1">
      <c r="A557" s="138"/>
      <c r="B557" s="138"/>
      <c r="C557" s="138"/>
      <c r="D557" s="138"/>
      <c r="E557" s="138"/>
      <c r="F557" s="138"/>
      <c r="G557" s="138"/>
      <c r="H557" s="138"/>
      <c r="I557" s="138"/>
      <c r="J557" s="138"/>
      <c r="K557" s="138"/>
      <c r="L557" s="138"/>
      <c r="M557" s="138"/>
      <c r="N557" s="138"/>
      <c r="O557" s="138"/>
      <c r="P557" s="138"/>
      <c r="Q557" s="138"/>
      <c r="R557" s="138"/>
      <c r="S557" s="138"/>
      <c r="T557" s="138"/>
      <c r="U557" s="138"/>
      <c r="V557" s="138"/>
      <c r="W557" s="138"/>
      <c r="X557" s="138"/>
      <c r="Y557" s="138"/>
      <c r="Z557" s="138"/>
      <c r="AA557" s="138"/>
      <c r="AB557" s="138"/>
      <c r="AC557" s="138"/>
      <c r="AD557" s="138"/>
      <c r="AE557" s="138"/>
      <c r="AF557" s="138"/>
      <c r="AG557" s="138"/>
      <c r="AH557" s="138"/>
      <c r="AI557" s="138"/>
      <c r="AJ557" s="138"/>
      <c r="AK557" s="138"/>
      <c r="AL557" s="138"/>
      <c r="AM557" s="138"/>
      <c r="AN557" s="138"/>
      <c r="AO557" s="138"/>
      <c r="AP557" s="138"/>
      <c r="AQ557" s="138"/>
      <c r="AR557" s="138"/>
      <c r="AS557" s="138"/>
      <c r="AT557" s="138"/>
      <c r="AU557" s="138"/>
      <c r="AV557" s="138"/>
      <c r="AW557" s="138"/>
      <c r="AX557" s="138"/>
      <c r="AY557" s="138"/>
      <c r="AZ557" s="138"/>
      <c r="BA557" s="138"/>
      <c r="BB557" s="138"/>
      <c r="BC557" s="138"/>
      <c r="BD557" s="138"/>
      <c r="BE557" s="138"/>
      <c r="BF557" s="138"/>
      <c r="BG557" s="138"/>
      <c r="BH557" s="138"/>
      <c r="BI557" s="138"/>
      <c r="BJ557" s="138"/>
      <c r="BK557" s="138"/>
      <c r="BL557" s="138"/>
      <c r="BM557" s="138"/>
      <c r="BN557" s="138"/>
      <c r="BO557" s="138"/>
      <c r="BP557" s="138"/>
      <c r="BQ557" s="138"/>
      <c r="BR557" s="138"/>
      <c r="BS557" s="138"/>
      <c r="BT557" s="138"/>
      <c r="BU557" s="138"/>
      <c r="BV557" s="138"/>
      <c r="BW557" s="138"/>
      <c r="BX557" s="138"/>
      <c r="BY557" s="138"/>
      <c r="BZ557" s="138"/>
    </row>
    <row r="558" spans="1:78" ht="15.75" customHeight="1">
      <c r="A558" s="138"/>
      <c r="B558" s="138"/>
      <c r="C558" s="138"/>
      <c r="D558" s="138"/>
      <c r="E558" s="138"/>
      <c r="F558" s="138"/>
      <c r="G558" s="138"/>
      <c r="H558" s="138"/>
      <c r="I558" s="138"/>
      <c r="J558" s="138"/>
      <c r="K558" s="138"/>
      <c r="L558" s="138"/>
      <c r="M558" s="138"/>
      <c r="N558" s="138"/>
      <c r="O558" s="138"/>
      <c r="P558" s="138"/>
      <c r="Q558" s="138"/>
      <c r="R558" s="138"/>
      <c r="S558" s="138"/>
      <c r="T558" s="138"/>
      <c r="U558" s="138"/>
      <c r="V558" s="138"/>
      <c r="W558" s="138"/>
      <c r="X558" s="138"/>
      <c r="Y558" s="138"/>
      <c r="Z558" s="138"/>
      <c r="AA558" s="138"/>
      <c r="AB558" s="138"/>
      <c r="AC558" s="138"/>
      <c r="AD558" s="138"/>
      <c r="AE558" s="138"/>
      <c r="AF558" s="138"/>
      <c r="AG558" s="138"/>
      <c r="AH558" s="138"/>
      <c r="AI558" s="138"/>
      <c r="AJ558" s="138"/>
      <c r="AK558" s="138"/>
      <c r="AL558" s="138"/>
      <c r="AM558" s="138"/>
      <c r="AN558" s="138"/>
      <c r="AO558" s="138"/>
      <c r="AP558" s="138"/>
      <c r="AQ558" s="138"/>
      <c r="AR558" s="138"/>
      <c r="AS558" s="138"/>
      <c r="AT558" s="138"/>
      <c r="AU558" s="138"/>
      <c r="AV558" s="138"/>
      <c r="AW558" s="138"/>
      <c r="AX558" s="138"/>
      <c r="AY558" s="138"/>
      <c r="AZ558" s="138"/>
      <c r="BA558" s="138"/>
      <c r="BB558" s="138"/>
      <c r="BC558" s="138"/>
      <c r="BD558" s="138"/>
      <c r="BE558" s="138"/>
      <c r="BF558" s="138"/>
      <c r="BG558" s="138"/>
      <c r="BH558" s="138"/>
      <c r="BI558" s="138"/>
      <c r="BJ558" s="138"/>
      <c r="BK558" s="138"/>
      <c r="BL558" s="138"/>
      <c r="BM558" s="138"/>
      <c r="BN558" s="138"/>
      <c r="BO558" s="138"/>
      <c r="BP558" s="138"/>
      <c r="BQ558" s="138"/>
      <c r="BR558" s="138"/>
      <c r="BS558" s="138"/>
      <c r="BT558" s="138"/>
      <c r="BU558" s="138"/>
      <c r="BV558" s="138"/>
      <c r="BW558" s="138"/>
      <c r="BX558" s="138"/>
      <c r="BY558" s="138"/>
      <c r="BZ558" s="138"/>
    </row>
    <row r="559" spans="1:78" ht="15.75" customHeight="1">
      <c r="A559" s="138"/>
      <c r="B559" s="138"/>
      <c r="C559" s="138"/>
      <c r="D559" s="138"/>
      <c r="E559" s="138"/>
      <c r="F559" s="138"/>
      <c r="G559" s="138"/>
      <c r="H559" s="138"/>
      <c r="I559" s="138"/>
      <c r="J559" s="138"/>
      <c r="K559" s="138"/>
      <c r="L559" s="138"/>
      <c r="M559" s="138"/>
      <c r="N559" s="138"/>
      <c r="O559" s="138"/>
      <c r="P559" s="138"/>
      <c r="Q559" s="138"/>
      <c r="R559" s="138"/>
      <c r="S559" s="138"/>
      <c r="T559" s="138"/>
      <c r="U559" s="138"/>
      <c r="V559" s="138"/>
      <c r="W559" s="138"/>
      <c r="X559" s="138"/>
      <c r="Y559" s="138"/>
      <c r="Z559" s="138"/>
      <c r="AA559" s="138"/>
      <c r="AB559" s="138"/>
      <c r="AC559" s="138"/>
      <c r="AD559" s="138"/>
      <c r="AE559" s="138"/>
      <c r="AF559" s="138"/>
      <c r="AG559" s="138"/>
      <c r="AH559" s="138"/>
      <c r="AI559" s="138"/>
      <c r="AJ559" s="138"/>
      <c r="AK559" s="138"/>
      <c r="AL559" s="138"/>
      <c r="AM559" s="138"/>
      <c r="AN559" s="138"/>
      <c r="AO559" s="138"/>
      <c r="AP559" s="138"/>
      <c r="AQ559" s="138"/>
      <c r="AR559" s="138"/>
      <c r="AS559" s="138"/>
      <c r="AT559" s="138"/>
      <c r="AU559" s="138"/>
      <c r="AV559" s="138"/>
      <c r="AW559" s="138"/>
      <c r="AX559" s="138"/>
      <c r="AY559" s="138"/>
      <c r="AZ559" s="138"/>
      <c r="BA559" s="138"/>
      <c r="BB559" s="138"/>
      <c r="BC559" s="138"/>
      <c r="BD559" s="138"/>
      <c r="BE559" s="138"/>
      <c r="BF559" s="138"/>
      <c r="BG559" s="138"/>
      <c r="BH559" s="138"/>
      <c r="BI559" s="138"/>
      <c r="BJ559" s="138"/>
      <c r="BK559" s="138"/>
      <c r="BL559" s="138"/>
      <c r="BM559" s="138"/>
      <c r="BN559" s="138"/>
      <c r="BO559" s="138"/>
      <c r="BP559" s="138"/>
      <c r="BQ559" s="138"/>
      <c r="BR559" s="138"/>
      <c r="BS559" s="138"/>
      <c r="BT559" s="138"/>
      <c r="BU559" s="138"/>
      <c r="BV559" s="138"/>
      <c r="BW559" s="138"/>
      <c r="BX559" s="138"/>
      <c r="BY559" s="138"/>
      <c r="BZ559" s="138"/>
    </row>
    <row r="560" spans="1:78" ht="15.75" customHeight="1">
      <c r="A560" s="138"/>
      <c r="B560" s="138"/>
      <c r="C560" s="138"/>
      <c r="D560" s="138"/>
      <c r="E560" s="138"/>
      <c r="F560" s="138"/>
      <c r="G560" s="138"/>
      <c r="H560" s="138"/>
      <c r="I560" s="138"/>
      <c r="J560" s="138"/>
      <c r="K560" s="138"/>
      <c r="L560" s="138"/>
      <c r="M560" s="138"/>
      <c r="N560" s="138"/>
      <c r="O560" s="138"/>
      <c r="P560" s="138"/>
      <c r="Q560" s="138"/>
      <c r="R560" s="138"/>
      <c r="S560" s="138"/>
      <c r="T560" s="138"/>
      <c r="U560" s="138"/>
      <c r="V560" s="138"/>
      <c r="W560" s="138"/>
      <c r="X560" s="138"/>
      <c r="Y560" s="138"/>
      <c r="Z560" s="138"/>
      <c r="AA560" s="138"/>
      <c r="AB560" s="138"/>
      <c r="AC560" s="138"/>
      <c r="AD560" s="138"/>
      <c r="AE560" s="138"/>
      <c r="AF560" s="138"/>
      <c r="AG560" s="138"/>
      <c r="AH560" s="138"/>
      <c r="AI560" s="138"/>
      <c r="AJ560" s="138"/>
      <c r="AK560" s="138"/>
      <c r="AL560" s="138"/>
      <c r="AM560" s="138"/>
      <c r="AN560" s="138"/>
      <c r="AO560" s="138"/>
      <c r="AP560" s="138"/>
      <c r="AQ560" s="138"/>
      <c r="AR560" s="138"/>
      <c r="AS560" s="138"/>
      <c r="AT560" s="138"/>
      <c r="AU560" s="138"/>
      <c r="AV560" s="138"/>
      <c r="AW560" s="138"/>
      <c r="AX560" s="138"/>
      <c r="AY560" s="138"/>
      <c r="AZ560" s="138"/>
      <c r="BA560" s="138"/>
      <c r="BB560" s="138"/>
      <c r="BC560" s="138"/>
      <c r="BD560" s="138"/>
      <c r="BE560" s="138"/>
      <c r="BF560" s="138"/>
      <c r="BG560" s="138"/>
      <c r="BH560" s="138"/>
      <c r="BI560" s="138"/>
      <c r="BJ560" s="138"/>
      <c r="BK560" s="138"/>
      <c r="BL560" s="138"/>
      <c r="BM560" s="138"/>
      <c r="BN560" s="138"/>
      <c r="BO560" s="138"/>
      <c r="BP560" s="138"/>
      <c r="BQ560" s="138"/>
      <c r="BR560" s="138"/>
      <c r="BS560" s="138"/>
      <c r="BT560" s="138"/>
      <c r="BU560" s="138"/>
      <c r="BV560" s="138"/>
      <c r="BW560" s="138"/>
      <c r="BX560" s="138"/>
      <c r="BY560" s="138"/>
      <c r="BZ560" s="138"/>
    </row>
    <row r="561" spans="1:78" ht="15.75" customHeight="1">
      <c r="A561" s="138"/>
      <c r="B561" s="138"/>
      <c r="C561" s="138"/>
      <c r="D561" s="138"/>
      <c r="E561" s="138"/>
      <c r="F561" s="138"/>
      <c r="G561" s="138"/>
      <c r="H561" s="138"/>
      <c r="I561" s="138"/>
      <c r="J561" s="138"/>
      <c r="K561" s="138"/>
      <c r="L561" s="138"/>
      <c r="M561" s="138"/>
      <c r="N561" s="138"/>
      <c r="O561" s="138"/>
      <c r="P561" s="138"/>
      <c r="Q561" s="138"/>
      <c r="R561" s="138"/>
      <c r="S561" s="138"/>
      <c r="T561" s="138"/>
      <c r="U561" s="138"/>
      <c r="V561" s="138"/>
      <c r="W561" s="138"/>
      <c r="X561" s="138"/>
      <c r="Y561" s="138"/>
      <c r="Z561" s="138"/>
      <c r="AA561" s="138"/>
      <c r="AB561" s="138"/>
      <c r="AC561" s="138"/>
      <c r="AD561" s="138"/>
      <c r="AE561" s="138"/>
      <c r="AF561" s="138"/>
      <c r="AG561" s="138"/>
      <c r="AH561" s="138"/>
      <c r="AI561" s="138"/>
      <c r="AJ561" s="138"/>
      <c r="AK561" s="138"/>
      <c r="AL561" s="138"/>
      <c r="AM561" s="138"/>
      <c r="AN561" s="138"/>
      <c r="AO561" s="138"/>
      <c r="AP561" s="138"/>
      <c r="AQ561" s="138"/>
      <c r="AR561" s="138"/>
      <c r="AS561" s="138"/>
      <c r="AT561" s="138"/>
      <c r="AU561" s="138"/>
      <c r="AV561" s="138"/>
      <c r="AW561" s="138"/>
      <c r="AX561" s="138"/>
      <c r="AY561" s="138"/>
      <c r="AZ561" s="138"/>
      <c r="BA561" s="138"/>
      <c r="BB561" s="138"/>
      <c r="BC561" s="138"/>
      <c r="BD561" s="138"/>
      <c r="BE561" s="138"/>
      <c r="BF561" s="138"/>
      <c r="BG561" s="138"/>
      <c r="BH561" s="138"/>
      <c r="BI561" s="138"/>
      <c r="BJ561" s="138"/>
      <c r="BK561" s="138"/>
      <c r="BL561" s="138"/>
      <c r="BM561" s="138"/>
      <c r="BN561" s="138"/>
      <c r="BO561" s="138"/>
      <c r="BP561" s="138"/>
      <c r="BQ561" s="138"/>
      <c r="BR561" s="138"/>
      <c r="BS561" s="138"/>
      <c r="BT561" s="138"/>
      <c r="BU561" s="138"/>
      <c r="BV561" s="138"/>
      <c r="BW561" s="138"/>
      <c r="BX561" s="138"/>
      <c r="BY561" s="138"/>
      <c r="BZ561" s="138"/>
    </row>
    <row r="562" spans="1:78" ht="15.75" customHeight="1">
      <c r="A562" s="138"/>
      <c r="B562" s="138"/>
      <c r="C562" s="138"/>
      <c r="D562" s="138"/>
      <c r="E562" s="138"/>
      <c r="F562" s="138"/>
      <c r="G562" s="138"/>
      <c r="H562" s="138"/>
      <c r="I562" s="138"/>
      <c r="J562" s="138"/>
      <c r="K562" s="138"/>
      <c r="L562" s="138"/>
      <c r="M562" s="138"/>
      <c r="N562" s="138"/>
      <c r="O562" s="138"/>
      <c r="P562" s="138"/>
      <c r="Q562" s="138"/>
      <c r="R562" s="138"/>
      <c r="S562" s="138"/>
      <c r="T562" s="138"/>
      <c r="U562" s="138"/>
      <c r="V562" s="138"/>
      <c r="W562" s="138"/>
      <c r="X562" s="138"/>
      <c r="Y562" s="138"/>
      <c r="Z562" s="138"/>
      <c r="AA562" s="138"/>
      <c r="AB562" s="138"/>
      <c r="AC562" s="138"/>
      <c r="AD562" s="138"/>
      <c r="AE562" s="138"/>
      <c r="AF562" s="138"/>
      <c r="AG562" s="138"/>
      <c r="AH562" s="138"/>
      <c r="AI562" s="138"/>
      <c r="AJ562" s="138"/>
      <c r="AK562" s="138"/>
      <c r="AL562" s="138"/>
      <c r="AM562" s="138"/>
      <c r="AN562" s="138"/>
      <c r="AO562" s="138"/>
      <c r="AP562" s="138"/>
      <c r="AQ562" s="138"/>
      <c r="AR562" s="138"/>
      <c r="AS562" s="138"/>
      <c r="AT562" s="138"/>
      <c r="AU562" s="138"/>
      <c r="AV562" s="138"/>
      <c r="AW562" s="138"/>
      <c r="AX562" s="138"/>
      <c r="AY562" s="138"/>
      <c r="AZ562" s="138"/>
      <c r="BA562" s="138"/>
      <c r="BB562" s="138"/>
      <c r="BC562" s="138"/>
      <c r="BD562" s="138"/>
      <c r="BE562" s="138"/>
      <c r="BF562" s="138"/>
      <c r="BG562" s="138"/>
      <c r="BH562" s="138"/>
      <c r="BI562" s="138"/>
      <c r="BJ562" s="138"/>
      <c r="BK562" s="138"/>
      <c r="BL562" s="138"/>
      <c r="BM562" s="138"/>
      <c r="BN562" s="138"/>
      <c r="BO562" s="138"/>
      <c r="BP562" s="138"/>
      <c r="BQ562" s="138"/>
      <c r="BR562" s="138"/>
      <c r="BS562" s="138"/>
      <c r="BT562" s="138"/>
      <c r="BU562" s="138"/>
      <c r="BV562" s="138"/>
      <c r="BW562" s="138"/>
      <c r="BX562" s="138"/>
      <c r="BY562" s="138"/>
      <c r="BZ562" s="138"/>
    </row>
    <row r="563" spans="1:78" ht="15.75" customHeight="1">
      <c r="A563" s="138"/>
      <c r="B563" s="138"/>
      <c r="C563" s="138"/>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8"/>
      <c r="Z563" s="138"/>
      <c r="AA563" s="138"/>
      <c r="AB563" s="138"/>
      <c r="AC563" s="138"/>
      <c r="AD563" s="138"/>
      <c r="AE563" s="138"/>
      <c r="AF563" s="138"/>
      <c r="AG563" s="138"/>
      <c r="AH563" s="138"/>
      <c r="AI563" s="138"/>
      <c r="AJ563" s="138"/>
      <c r="AK563" s="138"/>
      <c r="AL563" s="138"/>
      <c r="AM563" s="138"/>
      <c r="AN563" s="138"/>
      <c r="AO563" s="138"/>
      <c r="AP563" s="138"/>
      <c r="AQ563" s="138"/>
      <c r="AR563" s="138"/>
      <c r="AS563" s="138"/>
      <c r="AT563" s="138"/>
      <c r="AU563" s="138"/>
      <c r="AV563" s="138"/>
      <c r="AW563" s="138"/>
      <c r="AX563" s="138"/>
      <c r="AY563" s="138"/>
      <c r="AZ563" s="138"/>
      <c r="BA563" s="138"/>
      <c r="BB563" s="138"/>
      <c r="BC563" s="138"/>
      <c r="BD563" s="138"/>
      <c r="BE563" s="138"/>
      <c r="BF563" s="138"/>
      <c r="BG563" s="138"/>
      <c r="BH563" s="138"/>
      <c r="BI563" s="138"/>
      <c r="BJ563" s="138"/>
      <c r="BK563" s="138"/>
      <c r="BL563" s="138"/>
      <c r="BM563" s="138"/>
      <c r="BN563" s="138"/>
      <c r="BO563" s="138"/>
      <c r="BP563" s="138"/>
      <c r="BQ563" s="138"/>
      <c r="BR563" s="138"/>
      <c r="BS563" s="138"/>
      <c r="BT563" s="138"/>
      <c r="BU563" s="138"/>
      <c r="BV563" s="138"/>
      <c r="BW563" s="138"/>
      <c r="BX563" s="138"/>
      <c r="BY563" s="138"/>
      <c r="BZ563" s="138"/>
    </row>
    <row r="564" spans="1:78" ht="15.75" customHeight="1">
      <c r="A564" s="138"/>
      <c r="B564" s="138"/>
      <c r="C564" s="138"/>
      <c r="D564" s="138"/>
      <c r="E564" s="138"/>
      <c r="F564" s="138"/>
      <c r="G564" s="138"/>
      <c r="H564" s="138"/>
      <c r="I564" s="138"/>
      <c r="J564" s="138"/>
      <c r="K564" s="138"/>
      <c r="L564" s="138"/>
      <c r="M564" s="138"/>
      <c r="N564" s="138"/>
      <c r="O564" s="138"/>
      <c r="P564" s="138"/>
      <c r="Q564" s="138"/>
      <c r="R564" s="138"/>
      <c r="S564" s="138"/>
      <c r="T564" s="138"/>
      <c r="U564" s="138"/>
      <c r="V564" s="138"/>
      <c r="W564" s="138"/>
      <c r="X564" s="138"/>
      <c r="Y564" s="138"/>
      <c r="Z564" s="138"/>
      <c r="AA564" s="138"/>
      <c r="AB564" s="138"/>
      <c r="AC564" s="138"/>
      <c r="AD564" s="138"/>
      <c r="AE564" s="138"/>
      <c r="AF564" s="138"/>
      <c r="AG564" s="138"/>
      <c r="AH564" s="138"/>
      <c r="AI564" s="138"/>
      <c r="AJ564" s="138"/>
      <c r="AK564" s="138"/>
      <c r="AL564" s="138"/>
      <c r="AM564" s="138"/>
      <c r="AN564" s="138"/>
      <c r="AO564" s="138"/>
      <c r="AP564" s="138"/>
      <c r="AQ564" s="138"/>
      <c r="AR564" s="138"/>
      <c r="AS564" s="138"/>
      <c r="AT564" s="138"/>
      <c r="AU564" s="138"/>
      <c r="AV564" s="138"/>
      <c r="AW564" s="138"/>
      <c r="AX564" s="138"/>
      <c r="AY564" s="138"/>
      <c r="AZ564" s="138"/>
      <c r="BA564" s="138"/>
      <c r="BB564" s="138"/>
      <c r="BC564" s="138"/>
      <c r="BD564" s="138"/>
      <c r="BE564" s="138"/>
      <c r="BF564" s="138"/>
      <c r="BG564" s="138"/>
      <c r="BH564" s="138"/>
      <c r="BI564" s="138"/>
      <c r="BJ564" s="138"/>
      <c r="BK564" s="138"/>
      <c r="BL564" s="138"/>
      <c r="BM564" s="138"/>
      <c r="BN564" s="138"/>
      <c r="BO564" s="138"/>
      <c r="BP564" s="138"/>
      <c r="BQ564" s="138"/>
      <c r="BR564" s="138"/>
      <c r="BS564" s="138"/>
      <c r="BT564" s="138"/>
      <c r="BU564" s="138"/>
      <c r="BV564" s="138"/>
      <c r="BW564" s="138"/>
      <c r="BX564" s="138"/>
      <c r="BY564" s="138"/>
      <c r="BZ564" s="138"/>
    </row>
    <row r="565" spans="1:78" ht="15.75" customHeight="1">
      <c r="A565" s="138"/>
      <c r="B565" s="138"/>
      <c r="C565" s="138"/>
      <c r="D565" s="138"/>
      <c r="E565" s="138"/>
      <c r="F565" s="138"/>
      <c r="G565" s="138"/>
      <c r="H565" s="138"/>
      <c r="I565" s="138"/>
      <c r="J565" s="138"/>
      <c r="K565" s="138"/>
      <c r="L565" s="138"/>
      <c r="M565" s="138"/>
      <c r="N565" s="138"/>
      <c r="O565" s="138"/>
      <c r="P565" s="138"/>
      <c r="Q565" s="138"/>
      <c r="R565" s="138"/>
      <c r="S565" s="138"/>
      <c r="T565" s="138"/>
      <c r="U565" s="138"/>
      <c r="V565" s="138"/>
      <c r="W565" s="138"/>
      <c r="X565" s="138"/>
      <c r="Y565" s="138"/>
      <c r="Z565" s="138"/>
      <c r="AA565" s="138"/>
      <c r="AB565" s="138"/>
      <c r="AC565" s="138"/>
      <c r="AD565" s="138"/>
      <c r="AE565" s="138"/>
      <c r="AF565" s="138"/>
      <c r="AG565" s="138"/>
      <c r="AH565" s="138"/>
      <c r="AI565" s="138"/>
      <c r="AJ565" s="138"/>
      <c r="AK565" s="138"/>
      <c r="AL565" s="138"/>
      <c r="AM565" s="138"/>
      <c r="AN565" s="138"/>
      <c r="AO565" s="138"/>
      <c r="AP565" s="138"/>
      <c r="AQ565" s="138"/>
      <c r="AR565" s="138"/>
      <c r="AS565" s="138"/>
      <c r="AT565" s="138"/>
      <c r="AU565" s="138"/>
      <c r="AV565" s="138"/>
      <c r="AW565" s="138"/>
      <c r="AX565" s="138"/>
      <c r="AY565" s="138"/>
      <c r="AZ565" s="138"/>
      <c r="BA565" s="138"/>
      <c r="BB565" s="138"/>
      <c r="BC565" s="138"/>
      <c r="BD565" s="138"/>
      <c r="BE565" s="138"/>
      <c r="BF565" s="138"/>
      <c r="BG565" s="138"/>
      <c r="BH565" s="138"/>
      <c r="BI565" s="138"/>
      <c r="BJ565" s="138"/>
      <c r="BK565" s="138"/>
      <c r="BL565" s="138"/>
      <c r="BM565" s="138"/>
      <c r="BN565" s="138"/>
      <c r="BO565" s="138"/>
      <c r="BP565" s="138"/>
      <c r="BQ565" s="138"/>
      <c r="BR565" s="138"/>
      <c r="BS565" s="138"/>
      <c r="BT565" s="138"/>
      <c r="BU565" s="138"/>
      <c r="BV565" s="138"/>
      <c r="BW565" s="138"/>
      <c r="BX565" s="138"/>
      <c r="BY565" s="138"/>
      <c r="BZ565" s="138"/>
    </row>
    <row r="566" spans="1:78" ht="15.75" customHeight="1">
      <c r="A566" s="138"/>
      <c r="B566" s="138"/>
      <c r="C566" s="138"/>
      <c r="D566" s="138"/>
      <c r="E566" s="138"/>
      <c r="F566" s="138"/>
      <c r="G566" s="138"/>
      <c r="H566" s="138"/>
      <c r="I566" s="138"/>
      <c r="J566" s="138"/>
      <c r="K566" s="138"/>
      <c r="L566" s="138"/>
      <c r="M566" s="138"/>
      <c r="N566" s="138"/>
      <c r="O566" s="138"/>
      <c r="P566" s="138"/>
      <c r="Q566" s="138"/>
      <c r="R566" s="138"/>
      <c r="S566" s="138"/>
      <c r="T566" s="138"/>
      <c r="U566" s="138"/>
      <c r="V566" s="138"/>
      <c r="W566" s="138"/>
      <c r="X566" s="138"/>
      <c r="Y566" s="138"/>
      <c r="Z566" s="138"/>
      <c r="AA566" s="138"/>
      <c r="AB566" s="138"/>
      <c r="AC566" s="138"/>
      <c r="AD566" s="138"/>
      <c r="AE566" s="138"/>
      <c r="AF566" s="138"/>
      <c r="AG566" s="138"/>
      <c r="AH566" s="138"/>
      <c r="AI566" s="138"/>
      <c r="AJ566" s="138"/>
      <c r="AK566" s="138"/>
      <c r="AL566" s="138"/>
      <c r="AM566" s="138"/>
      <c r="AN566" s="138"/>
      <c r="AO566" s="138"/>
      <c r="AP566" s="138"/>
      <c r="AQ566" s="138"/>
      <c r="AR566" s="138"/>
      <c r="AS566" s="138"/>
      <c r="AT566" s="138"/>
      <c r="AU566" s="138"/>
      <c r="AV566" s="138"/>
      <c r="AW566" s="138"/>
      <c r="AX566" s="138"/>
      <c r="AY566" s="138"/>
      <c r="AZ566" s="138"/>
      <c r="BA566" s="138"/>
      <c r="BB566" s="138"/>
      <c r="BC566" s="138"/>
      <c r="BD566" s="138"/>
      <c r="BE566" s="138"/>
      <c r="BF566" s="138"/>
      <c r="BG566" s="138"/>
      <c r="BH566" s="138"/>
      <c r="BI566" s="138"/>
      <c r="BJ566" s="138"/>
      <c r="BK566" s="138"/>
      <c r="BL566" s="138"/>
      <c r="BM566" s="138"/>
      <c r="BN566" s="138"/>
      <c r="BO566" s="138"/>
      <c r="BP566" s="138"/>
      <c r="BQ566" s="138"/>
      <c r="BR566" s="138"/>
      <c r="BS566" s="138"/>
      <c r="BT566" s="138"/>
      <c r="BU566" s="138"/>
      <c r="BV566" s="138"/>
      <c r="BW566" s="138"/>
      <c r="BX566" s="138"/>
      <c r="BY566" s="138"/>
      <c r="BZ566" s="138"/>
    </row>
    <row r="567" spans="1:78" ht="15.75" customHeight="1">
      <c r="A567" s="138"/>
      <c r="B567" s="138"/>
      <c r="C567" s="138"/>
      <c r="D567" s="138"/>
      <c r="E567" s="138"/>
      <c r="F567" s="138"/>
      <c r="G567" s="138"/>
      <c r="H567" s="138"/>
      <c r="I567" s="138"/>
      <c r="J567" s="138"/>
      <c r="K567" s="138"/>
      <c r="L567" s="138"/>
      <c r="M567" s="138"/>
      <c r="N567" s="138"/>
      <c r="O567" s="138"/>
      <c r="P567" s="138"/>
      <c r="Q567" s="138"/>
      <c r="R567" s="138"/>
      <c r="S567" s="138"/>
      <c r="T567" s="138"/>
      <c r="U567" s="138"/>
      <c r="V567" s="138"/>
      <c r="W567" s="138"/>
      <c r="X567" s="138"/>
      <c r="Y567" s="138"/>
      <c r="Z567" s="138"/>
      <c r="AA567" s="138"/>
      <c r="AB567" s="138"/>
      <c r="AC567" s="138"/>
      <c r="AD567" s="138"/>
      <c r="AE567" s="138"/>
      <c r="AF567" s="138"/>
      <c r="AG567" s="138"/>
      <c r="AH567" s="138"/>
      <c r="AI567" s="138"/>
      <c r="AJ567" s="138"/>
      <c r="AK567" s="138"/>
      <c r="AL567" s="138"/>
      <c r="AM567" s="138"/>
      <c r="AN567" s="138"/>
      <c r="AO567" s="138"/>
      <c r="AP567" s="138"/>
      <c r="AQ567" s="138"/>
      <c r="AR567" s="138"/>
      <c r="AS567" s="138"/>
      <c r="AT567" s="138"/>
      <c r="AU567" s="138"/>
      <c r="AV567" s="138"/>
      <c r="AW567" s="138"/>
      <c r="AX567" s="138"/>
      <c r="AY567" s="138"/>
      <c r="AZ567" s="138"/>
      <c r="BA567" s="138"/>
      <c r="BB567" s="138"/>
      <c r="BC567" s="138"/>
      <c r="BD567" s="138"/>
      <c r="BE567" s="138"/>
      <c r="BF567" s="138"/>
      <c r="BG567" s="138"/>
      <c r="BH567" s="138"/>
      <c r="BI567" s="138"/>
      <c r="BJ567" s="138"/>
      <c r="BK567" s="138"/>
      <c r="BL567" s="138"/>
      <c r="BM567" s="138"/>
      <c r="BN567" s="138"/>
      <c r="BO567" s="138"/>
      <c r="BP567" s="138"/>
      <c r="BQ567" s="138"/>
      <c r="BR567" s="138"/>
      <c r="BS567" s="138"/>
      <c r="BT567" s="138"/>
      <c r="BU567" s="138"/>
      <c r="BV567" s="138"/>
      <c r="BW567" s="138"/>
      <c r="BX567" s="138"/>
      <c r="BY567" s="138"/>
      <c r="BZ567" s="138"/>
    </row>
    <row r="568" spans="1:78" ht="15.75" customHeight="1">
      <c r="A568" s="138"/>
      <c r="B568" s="138"/>
      <c r="C568" s="138"/>
      <c r="D568" s="138"/>
      <c r="E568" s="138"/>
      <c r="F568" s="138"/>
      <c r="G568" s="138"/>
      <c r="H568" s="138"/>
      <c r="I568" s="138"/>
      <c r="J568" s="138"/>
      <c r="K568" s="138"/>
      <c r="L568" s="138"/>
      <c r="M568" s="138"/>
      <c r="N568" s="138"/>
      <c r="O568" s="138"/>
      <c r="P568" s="138"/>
      <c r="Q568" s="138"/>
      <c r="R568" s="138"/>
      <c r="S568" s="138"/>
      <c r="T568" s="138"/>
      <c r="U568" s="138"/>
      <c r="V568" s="138"/>
      <c r="W568" s="138"/>
      <c r="X568" s="138"/>
      <c r="Y568" s="138"/>
      <c r="Z568" s="138"/>
      <c r="AA568" s="138"/>
      <c r="AB568" s="138"/>
      <c r="AC568" s="138"/>
      <c r="AD568" s="138"/>
      <c r="AE568" s="138"/>
      <c r="AF568" s="138"/>
      <c r="AG568" s="138"/>
      <c r="AH568" s="138"/>
      <c r="AI568" s="138"/>
      <c r="AJ568" s="138"/>
      <c r="AK568" s="138"/>
      <c r="AL568" s="138"/>
      <c r="AM568" s="138"/>
      <c r="AN568" s="138"/>
      <c r="AO568" s="138"/>
      <c r="AP568" s="138"/>
      <c r="AQ568" s="138"/>
      <c r="AR568" s="138"/>
      <c r="AS568" s="138"/>
      <c r="AT568" s="138"/>
      <c r="AU568" s="138"/>
      <c r="AV568" s="138"/>
      <c r="AW568" s="138"/>
      <c r="AX568" s="138"/>
      <c r="AY568" s="138"/>
      <c r="AZ568" s="138"/>
      <c r="BA568" s="138"/>
      <c r="BB568" s="138"/>
      <c r="BC568" s="138"/>
      <c r="BD568" s="138"/>
      <c r="BE568" s="138"/>
      <c r="BF568" s="138"/>
      <c r="BG568" s="138"/>
      <c r="BH568" s="138"/>
      <c r="BI568" s="138"/>
      <c r="BJ568" s="138"/>
      <c r="BK568" s="138"/>
      <c r="BL568" s="138"/>
      <c r="BM568" s="138"/>
      <c r="BN568" s="138"/>
      <c r="BO568" s="138"/>
      <c r="BP568" s="138"/>
      <c r="BQ568" s="138"/>
      <c r="BR568" s="138"/>
      <c r="BS568" s="138"/>
      <c r="BT568" s="138"/>
      <c r="BU568" s="138"/>
      <c r="BV568" s="138"/>
      <c r="BW568" s="138"/>
      <c r="BX568" s="138"/>
      <c r="BY568" s="138"/>
      <c r="BZ568" s="138"/>
    </row>
    <row r="569" spans="1:78" ht="15.75" customHeight="1">
      <c r="A569" s="138"/>
      <c r="B569" s="138"/>
      <c r="C569" s="138"/>
      <c r="D569" s="138"/>
      <c r="E569" s="138"/>
      <c r="F569" s="138"/>
      <c r="G569" s="138"/>
      <c r="H569" s="138"/>
      <c r="I569" s="138"/>
      <c r="J569" s="138"/>
      <c r="K569" s="138"/>
      <c r="L569" s="138"/>
      <c r="M569" s="138"/>
      <c r="N569" s="138"/>
      <c r="O569" s="138"/>
      <c r="P569" s="138"/>
      <c r="Q569" s="138"/>
      <c r="R569" s="138"/>
      <c r="S569" s="138"/>
      <c r="T569" s="138"/>
      <c r="U569" s="138"/>
      <c r="V569" s="138"/>
      <c r="W569" s="138"/>
      <c r="X569" s="138"/>
      <c r="Y569" s="138"/>
      <c r="Z569" s="138"/>
      <c r="AA569" s="138"/>
      <c r="AB569" s="138"/>
      <c r="AC569" s="138"/>
      <c r="AD569" s="138"/>
      <c r="AE569" s="138"/>
      <c r="AF569" s="138"/>
      <c r="AG569" s="138"/>
      <c r="AH569" s="138"/>
      <c r="AI569" s="138"/>
      <c r="AJ569" s="138"/>
      <c r="AK569" s="138"/>
      <c r="AL569" s="138"/>
      <c r="AM569" s="138"/>
      <c r="AN569" s="138"/>
      <c r="AO569" s="138"/>
      <c r="AP569" s="138"/>
      <c r="AQ569" s="138"/>
      <c r="AR569" s="138"/>
      <c r="AS569" s="138"/>
      <c r="AT569" s="138"/>
      <c r="AU569" s="138"/>
      <c r="AV569" s="138"/>
      <c r="AW569" s="138"/>
      <c r="AX569" s="138"/>
      <c r="AY569" s="138"/>
      <c r="AZ569" s="138"/>
      <c r="BA569" s="138"/>
      <c r="BB569" s="138"/>
      <c r="BC569" s="138"/>
      <c r="BD569" s="138"/>
      <c r="BE569" s="138"/>
      <c r="BF569" s="138"/>
      <c r="BG569" s="138"/>
      <c r="BH569" s="138"/>
      <c r="BI569" s="138"/>
      <c r="BJ569" s="138"/>
      <c r="BK569" s="138"/>
      <c r="BL569" s="138"/>
      <c r="BM569" s="138"/>
      <c r="BN569" s="138"/>
      <c r="BO569" s="138"/>
      <c r="BP569" s="138"/>
      <c r="BQ569" s="138"/>
      <c r="BR569" s="138"/>
      <c r="BS569" s="138"/>
      <c r="BT569" s="138"/>
      <c r="BU569" s="138"/>
      <c r="BV569" s="138"/>
      <c r="BW569" s="138"/>
      <c r="BX569" s="138"/>
      <c r="BY569" s="138"/>
      <c r="BZ569" s="138"/>
    </row>
    <row r="570" spans="1:78" ht="15.75" customHeight="1">
      <c r="A570" s="138"/>
      <c r="B570" s="138"/>
      <c r="C570" s="138"/>
      <c r="D570" s="138"/>
      <c r="E570" s="138"/>
      <c r="F570" s="138"/>
      <c r="G570" s="138"/>
      <c r="H570" s="138"/>
      <c r="I570" s="138"/>
      <c r="J570" s="138"/>
      <c r="K570" s="138"/>
      <c r="L570" s="138"/>
      <c r="M570" s="138"/>
      <c r="N570" s="138"/>
      <c r="O570" s="138"/>
      <c r="P570" s="138"/>
      <c r="Q570" s="138"/>
      <c r="R570" s="138"/>
      <c r="S570" s="138"/>
      <c r="T570" s="138"/>
      <c r="U570" s="138"/>
      <c r="V570" s="138"/>
      <c r="W570" s="138"/>
      <c r="X570" s="138"/>
      <c r="Y570" s="138"/>
      <c r="Z570" s="138"/>
      <c r="AA570" s="138"/>
      <c r="AB570" s="138"/>
      <c r="AC570" s="138"/>
      <c r="AD570" s="138"/>
      <c r="AE570" s="138"/>
      <c r="AF570" s="138"/>
      <c r="AG570" s="138"/>
      <c r="AH570" s="138"/>
      <c r="AI570" s="138"/>
      <c r="AJ570" s="138"/>
      <c r="AK570" s="138"/>
      <c r="AL570" s="138"/>
      <c r="AM570" s="138"/>
      <c r="AN570" s="138"/>
      <c r="AO570" s="138"/>
      <c r="AP570" s="138"/>
      <c r="AQ570" s="138"/>
      <c r="AR570" s="138"/>
      <c r="AS570" s="138"/>
      <c r="AT570" s="138"/>
      <c r="AU570" s="138"/>
      <c r="AV570" s="138"/>
      <c r="AW570" s="138"/>
      <c r="AX570" s="138"/>
      <c r="AY570" s="138"/>
      <c r="AZ570" s="138"/>
      <c r="BA570" s="138"/>
      <c r="BB570" s="138"/>
      <c r="BC570" s="138"/>
      <c r="BD570" s="138"/>
      <c r="BE570" s="138"/>
      <c r="BF570" s="138"/>
      <c r="BG570" s="138"/>
      <c r="BH570" s="138"/>
      <c r="BI570" s="138"/>
      <c r="BJ570" s="138"/>
      <c r="BK570" s="138"/>
      <c r="BL570" s="138"/>
      <c r="BM570" s="138"/>
      <c r="BN570" s="138"/>
      <c r="BO570" s="138"/>
      <c r="BP570" s="138"/>
      <c r="BQ570" s="138"/>
      <c r="BR570" s="138"/>
      <c r="BS570" s="138"/>
      <c r="BT570" s="138"/>
      <c r="BU570" s="138"/>
      <c r="BV570" s="138"/>
      <c r="BW570" s="138"/>
      <c r="BX570" s="138"/>
      <c r="BY570" s="138"/>
      <c r="BZ570" s="138"/>
    </row>
    <row r="571" spans="1:78" ht="15.75" customHeight="1">
      <c r="A571" s="138"/>
      <c r="B571" s="138"/>
      <c r="C571" s="138"/>
      <c r="D571" s="138"/>
      <c r="E571" s="138"/>
      <c r="F571" s="138"/>
      <c r="G571" s="138"/>
      <c r="H571" s="138"/>
      <c r="I571" s="138"/>
      <c r="J571" s="138"/>
      <c r="K571" s="138"/>
      <c r="L571" s="138"/>
      <c r="M571" s="138"/>
      <c r="N571" s="138"/>
      <c r="O571" s="138"/>
      <c r="P571" s="138"/>
      <c r="Q571" s="138"/>
      <c r="R571" s="138"/>
      <c r="S571" s="138"/>
      <c r="T571" s="138"/>
      <c r="U571" s="138"/>
      <c r="V571" s="138"/>
      <c r="W571" s="138"/>
      <c r="X571" s="138"/>
      <c r="Y571" s="138"/>
      <c r="Z571" s="138"/>
      <c r="AA571" s="138"/>
      <c r="AB571" s="138"/>
      <c r="AC571" s="138"/>
      <c r="AD571" s="138"/>
      <c r="AE571" s="138"/>
      <c r="AF571" s="138"/>
      <c r="AG571" s="138"/>
      <c r="AH571" s="138"/>
      <c r="AI571" s="138"/>
      <c r="AJ571" s="138"/>
      <c r="AK571" s="138"/>
      <c r="AL571" s="138"/>
      <c r="AM571" s="138"/>
      <c r="AN571" s="138"/>
      <c r="AO571" s="138"/>
      <c r="AP571" s="138"/>
      <c r="AQ571" s="138"/>
      <c r="AR571" s="138"/>
      <c r="AS571" s="138"/>
      <c r="AT571" s="138"/>
      <c r="AU571" s="138"/>
      <c r="AV571" s="138"/>
      <c r="AW571" s="138"/>
      <c r="AX571" s="138"/>
      <c r="AY571" s="138"/>
      <c r="AZ571" s="138"/>
      <c r="BA571" s="138"/>
      <c r="BB571" s="138"/>
      <c r="BC571" s="138"/>
      <c r="BD571" s="138"/>
      <c r="BE571" s="138"/>
      <c r="BF571" s="138"/>
      <c r="BG571" s="138"/>
      <c r="BH571" s="138"/>
      <c r="BI571" s="138"/>
      <c r="BJ571" s="138"/>
      <c r="BK571" s="138"/>
      <c r="BL571" s="138"/>
      <c r="BM571" s="138"/>
      <c r="BN571" s="138"/>
      <c r="BO571" s="138"/>
      <c r="BP571" s="138"/>
      <c r="BQ571" s="138"/>
      <c r="BR571" s="138"/>
      <c r="BS571" s="138"/>
      <c r="BT571" s="138"/>
      <c r="BU571" s="138"/>
      <c r="BV571" s="138"/>
      <c r="BW571" s="138"/>
      <c r="BX571" s="138"/>
      <c r="BY571" s="138"/>
      <c r="BZ571" s="138"/>
    </row>
    <row r="572" spans="1:78" ht="15.75" customHeight="1">
      <c r="A572" s="138"/>
      <c r="B572" s="138"/>
      <c r="C572" s="138"/>
      <c r="D572" s="138"/>
      <c r="E572" s="138"/>
      <c r="F572" s="138"/>
      <c r="G572" s="138"/>
      <c r="H572" s="138"/>
      <c r="I572" s="138"/>
      <c r="J572" s="138"/>
      <c r="K572" s="138"/>
      <c r="L572" s="138"/>
      <c r="M572" s="138"/>
      <c r="N572" s="138"/>
      <c r="O572" s="138"/>
      <c r="P572" s="138"/>
      <c r="Q572" s="138"/>
      <c r="R572" s="138"/>
      <c r="S572" s="138"/>
      <c r="T572" s="138"/>
      <c r="U572" s="138"/>
      <c r="V572" s="138"/>
      <c r="W572" s="138"/>
      <c r="X572" s="138"/>
      <c r="Y572" s="138"/>
      <c r="Z572" s="138"/>
      <c r="AA572" s="138"/>
      <c r="AB572" s="138"/>
      <c r="AC572" s="138"/>
      <c r="AD572" s="138"/>
      <c r="AE572" s="138"/>
      <c r="AF572" s="138"/>
      <c r="AG572" s="138"/>
      <c r="AH572" s="138"/>
      <c r="AI572" s="138"/>
      <c r="AJ572" s="138"/>
      <c r="AK572" s="138"/>
      <c r="AL572" s="138"/>
      <c r="AM572" s="138"/>
      <c r="AN572" s="138"/>
      <c r="AO572" s="138"/>
      <c r="AP572" s="138"/>
      <c r="AQ572" s="138"/>
      <c r="AR572" s="138"/>
      <c r="AS572" s="138"/>
      <c r="AT572" s="138"/>
      <c r="AU572" s="138"/>
      <c r="AV572" s="138"/>
      <c r="AW572" s="138"/>
      <c r="AX572" s="138"/>
      <c r="AY572" s="138"/>
      <c r="AZ572" s="138"/>
      <c r="BA572" s="138"/>
      <c r="BB572" s="138"/>
      <c r="BC572" s="138"/>
      <c r="BD572" s="138"/>
      <c r="BE572" s="138"/>
      <c r="BF572" s="138"/>
      <c r="BG572" s="138"/>
      <c r="BH572" s="138"/>
      <c r="BI572" s="138"/>
      <c r="BJ572" s="138"/>
      <c r="BK572" s="138"/>
      <c r="BL572" s="138"/>
      <c r="BM572" s="138"/>
      <c r="BN572" s="138"/>
      <c r="BO572" s="138"/>
      <c r="BP572" s="138"/>
      <c r="BQ572" s="138"/>
      <c r="BR572" s="138"/>
      <c r="BS572" s="138"/>
      <c r="BT572" s="138"/>
      <c r="BU572" s="138"/>
      <c r="BV572" s="138"/>
      <c r="BW572" s="138"/>
      <c r="BX572" s="138"/>
      <c r="BY572" s="138"/>
      <c r="BZ572" s="138"/>
    </row>
    <row r="573" spans="1:78" ht="15.75" customHeight="1">
      <c r="A573" s="138"/>
      <c r="B573" s="138"/>
      <c r="C573" s="138"/>
      <c r="D573" s="138"/>
      <c r="E573" s="138"/>
      <c r="F573" s="138"/>
      <c r="G573" s="138"/>
      <c r="H573" s="138"/>
      <c r="I573" s="138"/>
      <c r="J573" s="138"/>
      <c r="K573" s="138"/>
      <c r="L573" s="138"/>
      <c r="M573" s="138"/>
      <c r="N573" s="138"/>
      <c r="O573" s="138"/>
      <c r="P573" s="138"/>
      <c r="Q573" s="138"/>
      <c r="R573" s="138"/>
      <c r="S573" s="138"/>
      <c r="T573" s="138"/>
      <c r="U573" s="138"/>
      <c r="V573" s="138"/>
      <c r="W573" s="138"/>
      <c r="X573" s="138"/>
      <c r="Y573" s="138"/>
      <c r="Z573" s="138"/>
      <c r="AA573" s="138"/>
      <c r="AB573" s="138"/>
      <c r="AC573" s="138"/>
      <c r="AD573" s="138"/>
      <c r="AE573" s="138"/>
      <c r="AF573" s="138"/>
      <c r="AG573" s="138"/>
      <c r="AH573" s="138"/>
      <c r="AI573" s="138"/>
      <c r="AJ573" s="138"/>
      <c r="AK573" s="138"/>
      <c r="AL573" s="138"/>
      <c r="AM573" s="138"/>
      <c r="AN573" s="138"/>
      <c r="AO573" s="138"/>
      <c r="AP573" s="138"/>
      <c r="AQ573" s="138"/>
      <c r="AR573" s="138"/>
      <c r="AS573" s="138"/>
      <c r="AT573" s="138"/>
      <c r="AU573" s="138"/>
      <c r="AV573" s="138"/>
      <c r="AW573" s="138"/>
      <c r="AX573" s="138"/>
      <c r="AY573" s="138"/>
      <c r="AZ573" s="138"/>
      <c r="BA573" s="138"/>
      <c r="BB573" s="138"/>
      <c r="BC573" s="138"/>
      <c r="BD573" s="138"/>
      <c r="BE573" s="138"/>
      <c r="BF573" s="138"/>
      <c r="BG573" s="138"/>
      <c r="BH573" s="138"/>
      <c r="BI573" s="138"/>
      <c r="BJ573" s="138"/>
      <c r="BK573" s="138"/>
      <c r="BL573" s="138"/>
      <c r="BM573" s="138"/>
      <c r="BN573" s="138"/>
      <c r="BO573" s="138"/>
      <c r="BP573" s="138"/>
      <c r="BQ573" s="138"/>
      <c r="BR573" s="138"/>
      <c r="BS573" s="138"/>
      <c r="BT573" s="138"/>
      <c r="BU573" s="138"/>
      <c r="BV573" s="138"/>
      <c r="BW573" s="138"/>
      <c r="BX573" s="138"/>
      <c r="BY573" s="138"/>
      <c r="BZ573" s="138"/>
    </row>
    <row r="574" spans="1:78" ht="15.75" customHeight="1">
      <c r="A574" s="138"/>
      <c r="B574" s="138"/>
      <c r="C574" s="138"/>
      <c r="D574" s="138"/>
      <c r="E574" s="138"/>
      <c r="F574" s="138"/>
      <c r="G574" s="138"/>
      <c r="H574" s="138"/>
      <c r="I574" s="138"/>
      <c r="J574" s="138"/>
      <c r="K574" s="138"/>
      <c r="L574" s="138"/>
      <c r="M574" s="138"/>
      <c r="N574" s="138"/>
      <c r="O574" s="138"/>
      <c r="P574" s="138"/>
      <c r="Q574" s="138"/>
      <c r="R574" s="138"/>
      <c r="S574" s="138"/>
      <c r="T574" s="138"/>
      <c r="U574" s="138"/>
      <c r="V574" s="138"/>
      <c r="W574" s="138"/>
      <c r="X574" s="138"/>
      <c r="Y574" s="138"/>
      <c r="Z574" s="138"/>
      <c r="AA574" s="138"/>
      <c r="AB574" s="138"/>
      <c r="AC574" s="138"/>
      <c r="AD574" s="138"/>
      <c r="AE574" s="138"/>
      <c r="AF574" s="138"/>
      <c r="AG574" s="138"/>
      <c r="AH574" s="138"/>
      <c r="AI574" s="138"/>
      <c r="AJ574" s="138"/>
      <c r="AK574" s="138"/>
      <c r="AL574" s="138"/>
      <c r="AM574" s="138"/>
      <c r="AN574" s="138"/>
      <c r="AO574" s="138"/>
      <c r="AP574" s="138"/>
      <c r="AQ574" s="138"/>
      <c r="AR574" s="138"/>
      <c r="AS574" s="138"/>
      <c r="AT574" s="138"/>
      <c r="AU574" s="138"/>
      <c r="AV574" s="138"/>
      <c r="AW574" s="138"/>
      <c r="AX574" s="138"/>
      <c r="AY574" s="138"/>
      <c r="AZ574" s="138"/>
      <c r="BA574" s="138"/>
      <c r="BB574" s="138"/>
      <c r="BC574" s="138"/>
      <c r="BD574" s="138"/>
      <c r="BE574" s="138"/>
      <c r="BF574" s="138"/>
      <c r="BG574" s="138"/>
      <c r="BH574" s="138"/>
      <c r="BI574" s="138"/>
      <c r="BJ574" s="138"/>
      <c r="BK574" s="138"/>
      <c r="BL574" s="138"/>
      <c r="BM574" s="138"/>
      <c r="BN574" s="138"/>
      <c r="BO574" s="138"/>
      <c r="BP574" s="138"/>
      <c r="BQ574" s="138"/>
      <c r="BR574" s="138"/>
      <c r="BS574" s="138"/>
      <c r="BT574" s="138"/>
      <c r="BU574" s="138"/>
      <c r="BV574" s="138"/>
      <c r="BW574" s="138"/>
      <c r="BX574" s="138"/>
      <c r="BY574" s="138"/>
      <c r="BZ574" s="138"/>
    </row>
    <row r="575" spans="1:78" ht="15.75" customHeight="1">
      <c r="A575" s="138"/>
      <c r="B575" s="138"/>
      <c r="C575" s="138"/>
      <c r="D575" s="138"/>
      <c r="E575" s="138"/>
      <c r="F575" s="138"/>
      <c r="G575" s="138"/>
      <c r="H575" s="138"/>
      <c r="I575" s="138"/>
      <c r="J575" s="138"/>
      <c r="K575" s="138"/>
      <c r="L575" s="138"/>
      <c r="M575" s="138"/>
      <c r="N575" s="138"/>
      <c r="O575" s="138"/>
      <c r="P575" s="138"/>
      <c r="Q575" s="138"/>
      <c r="R575" s="138"/>
      <c r="S575" s="138"/>
      <c r="T575" s="138"/>
      <c r="U575" s="138"/>
      <c r="V575" s="138"/>
      <c r="W575" s="138"/>
      <c r="X575" s="138"/>
      <c r="Y575" s="138"/>
      <c r="Z575" s="138"/>
      <c r="AA575" s="138"/>
      <c r="AB575" s="138"/>
      <c r="AC575" s="138"/>
      <c r="AD575" s="138"/>
      <c r="AE575" s="138"/>
      <c r="AF575" s="138"/>
      <c r="AG575" s="138"/>
      <c r="AH575" s="138"/>
      <c r="AI575" s="138"/>
      <c r="AJ575" s="138"/>
      <c r="AK575" s="138"/>
      <c r="AL575" s="138"/>
      <c r="AM575" s="138"/>
      <c r="AN575" s="138"/>
      <c r="AO575" s="138"/>
      <c r="AP575" s="138"/>
      <c r="AQ575" s="138"/>
      <c r="AR575" s="138"/>
      <c r="AS575" s="138"/>
      <c r="AT575" s="138"/>
      <c r="AU575" s="138"/>
      <c r="AV575" s="138"/>
      <c r="AW575" s="138"/>
      <c r="AX575" s="138"/>
      <c r="AY575" s="138"/>
      <c r="AZ575" s="138"/>
      <c r="BA575" s="138"/>
      <c r="BB575" s="138"/>
      <c r="BC575" s="138"/>
      <c r="BD575" s="138"/>
      <c r="BE575" s="138"/>
      <c r="BF575" s="138"/>
      <c r="BG575" s="138"/>
      <c r="BH575" s="138"/>
      <c r="BI575" s="138"/>
      <c r="BJ575" s="138"/>
      <c r="BK575" s="138"/>
      <c r="BL575" s="138"/>
      <c r="BM575" s="138"/>
      <c r="BN575" s="138"/>
      <c r="BO575" s="138"/>
      <c r="BP575" s="138"/>
      <c r="BQ575" s="138"/>
      <c r="BR575" s="138"/>
      <c r="BS575" s="138"/>
      <c r="BT575" s="138"/>
      <c r="BU575" s="138"/>
      <c r="BV575" s="138"/>
      <c r="BW575" s="138"/>
      <c r="BX575" s="138"/>
      <c r="BY575" s="138"/>
      <c r="BZ575" s="138"/>
    </row>
    <row r="576" spans="1:78" ht="15.75" customHeight="1">
      <c r="A576" s="138"/>
      <c r="B576" s="138"/>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8"/>
      <c r="Z576" s="138"/>
      <c r="AA576" s="138"/>
      <c r="AB576" s="138"/>
      <c r="AC576" s="138"/>
      <c r="AD576" s="138"/>
      <c r="AE576" s="138"/>
      <c r="AF576" s="138"/>
      <c r="AG576" s="138"/>
      <c r="AH576" s="138"/>
      <c r="AI576" s="138"/>
      <c r="AJ576" s="138"/>
      <c r="AK576" s="138"/>
      <c r="AL576" s="138"/>
      <c r="AM576" s="138"/>
      <c r="AN576" s="138"/>
      <c r="AO576" s="138"/>
      <c r="AP576" s="138"/>
      <c r="AQ576" s="138"/>
      <c r="AR576" s="138"/>
      <c r="AS576" s="138"/>
      <c r="AT576" s="138"/>
      <c r="AU576" s="138"/>
      <c r="AV576" s="138"/>
      <c r="AW576" s="138"/>
      <c r="AX576" s="138"/>
      <c r="AY576" s="138"/>
      <c r="AZ576" s="138"/>
      <c r="BA576" s="138"/>
      <c r="BB576" s="138"/>
      <c r="BC576" s="138"/>
      <c r="BD576" s="138"/>
      <c r="BE576" s="138"/>
      <c r="BF576" s="138"/>
      <c r="BG576" s="138"/>
      <c r="BH576" s="138"/>
      <c r="BI576" s="138"/>
      <c r="BJ576" s="138"/>
      <c r="BK576" s="138"/>
      <c r="BL576" s="138"/>
      <c r="BM576" s="138"/>
      <c r="BN576" s="138"/>
      <c r="BO576" s="138"/>
      <c r="BP576" s="138"/>
      <c r="BQ576" s="138"/>
      <c r="BR576" s="138"/>
      <c r="BS576" s="138"/>
      <c r="BT576" s="138"/>
      <c r="BU576" s="138"/>
      <c r="BV576" s="138"/>
      <c r="BW576" s="138"/>
      <c r="BX576" s="138"/>
      <c r="BY576" s="138"/>
      <c r="BZ576" s="138"/>
    </row>
    <row r="577" spans="1:78" ht="15.75" customHeight="1">
      <c r="A577" s="138"/>
      <c r="B577" s="138"/>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8"/>
      <c r="Z577" s="138"/>
      <c r="AA577" s="138"/>
      <c r="AB577" s="138"/>
      <c r="AC577" s="138"/>
      <c r="AD577" s="138"/>
      <c r="AE577" s="138"/>
      <c r="AF577" s="138"/>
      <c r="AG577" s="138"/>
      <c r="AH577" s="138"/>
      <c r="AI577" s="138"/>
      <c r="AJ577" s="138"/>
      <c r="AK577" s="138"/>
      <c r="AL577" s="138"/>
      <c r="AM577" s="138"/>
      <c r="AN577" s="138"/>
      <c r="AO577" s="138"/>
      <c r="AP577" s="138"/>
      <c r="AQ577" s="138"/>
      <c r="AR577" s="138"/>
      <c r="AS577" s="138"/>
      <c r="AT577" s="138"/>
      <c r="AU577" s="138"/>
      <c r="AV577" s="138"/>
      <c r="AW577" s="138"/>
      <c r="AX577" s="138"/>
      <c r="AY577" s="138"/>
      <c r="AZ577" s="138"/>
      <c r="BA577" s="138"/>
      <c r="BB577" s="138"/>
      <c r="BC577" s="138"/>
      <c r="BD577" s="138"/>
      <c r="BE577" s="138"/>
      <c r="BF577" s="138"/>
      <c r="BG577" s="138"/>
      <c r="BH577" s="138"/>
      <c r="BI577" s="138"/>
      <c r="BJ577" s="138"/>
      <c r="BK577" s="138"/>
      <c r="BL577" s="138"/>
      <c r="BM577" s="138"/>
      <c r="BN577" s="138"/>
      <c r="BO577" s="138"/>
      <c r="BP577" s="138"/>
      <c r="BQ577" s="138"/>
      <c r="BR577" s="138"/>
      <c r="BS577" s="138"/>
      <c r="BT577" s="138"/>
      <c r="BU577" s="138"/>
      <c r="BV577" s="138"/>
      <c r="BW577" s="138"/>
      <c r="BX577" s="138"/>
      <c r="BY577" s="138"/>
      <c r="BZ577" s="138"/>
    </row>
    <row r="578" spans="1:78" ht="15.75" customHeight="1">
      <c r="A578" s="138"/>
      <c r="B578" s="138"/>
      <c r="C578" s="138"/>
      <c r="D578" s="138"/>
      <c r="E578" s="138"/>
      <c r="F578" s="138"/>
      <c r="G578" s="138"/>
      <c r="H578" s="138"/>
      <c r="I578" s="138"/>
      <c r="J578" s="138"/>
      <c r="K578" s="138"/>
      <c r="L578" s="138"/>
      <c r="M578" s="138"/>
      <c r="N578" s="138"/>
      <c r="O578" s="138"/>
      <c r="P578" s="138"/>
      <c r="Q578" s="138"/>
      <c r="R578" s="138"/>
      <c r="S578" s="138"/>
      <c r="T578" s="138"/>
      <c r="U578" s="138"/>
      <c r="V578" s="138"/>
      <c r="W578" s="138"/>
      <c r="X578" s="138"/>
      <c r="Y578" s="138"/>
      <c r="Z578" s="138"/>
      <c r="AA578" s="138"/>
      <c r="AB578" s="138"/>
      <c r="AC578" s="138"/>
      <c r="AD578" s="138"/>
      <c r="AE578" s="138"/>
      <c r="AF578" s="138"/>
      <c r="AG578" s="138"/>
      <c r="AH578" s="138"/>
      <c r="AI578" s="138"/>
      <c r="AJ578" s="138"/>
      <c r="AK578" s="138"/>
      <c r="AL578" s="138"/>
      <c r="AM578" s="138"/>
      <c r="AN578" s="138"/>
      <c r="AO578" s="138"/>
      <c r="AP578" s="138"/>
      <c r="AQ578" s="138"/>
      <c r="AR578" s="138"/>
      <c r="AS578" s="138"/>
      <c r="AT578" s="138"/>
      <c r="AU578" s="138"/>
      <c r="AV578" s="138"/>
      <c r="AW578" s="138"/>
      <c r="AX578" s="138"/>
      <c r="AY578" s="138"/>
      <c r="AZ578" s="138"/>
      <c r="BA578" s="138"/>
      <c r="BB578" s="138"/>
      <c r="BC578" s="138"/>
      <c r="BD578" s="138"/>
      <c r="BE578" s="138"/>
      <c r="BF578" s="138"/>
      <c r="BG578" s="138"/>
      <c r="BH578" s="138"/>
      <c r="BI578" s="138"/>
      <c r="BJ578" s="138"/>
      <c r="BK578" s="138"/>
      <c r="BL578" s="138"/>
      <c r="BM578" s="138"/>
      <c r="BN578" s="138"/>
      <c r="BO578" s="138"/>
      <c r="BP578" s="138"/>
      <c r="BQ578" s="138"/>
      <c r="BR578" s="138"/>
      <c r="BS578" s="138"/>
      <c r="BT578" s="138"/>
      <c r="BU578" s="138"/>
      <c r="BV578" s="138"/>
      <c r="BW578" s="138"/>
      <c r="BX578" s="138"/>
      <c r="BY578" s="138"/>
      <c r="BZ578" s="138"/>
    </row>
    <row r="579" spans="1:78" ht="15.75" customHeight="1">
      <c r="A579" s="138"/>
      <c r="B579" s="138"/>
      <c r="C579" s="138"/>
      <c r="D579" s="138"/>
      <c r="E579" s="138"/>
      <c r="F579" s="138"/>
      <c r="G579" s="138"/>
      <c r="H579" s="138"/>
      <c r="I579" s="138"/>
      <c r="J579" s="138"/>
      <c r="K579" s="138"/>
      <c r="L579" s="138"/>
      <c r="M579" s="138"/>
      <c r="N579" s="138"/>
      <c r="O579" s="138"/>
      <c r="P579" s="138"/>
      <c r="Q579" s="138"/>
      <c r="R579" s="138"/>
      <c r="S579" s="138"/>
      <c r="T579" s="138"/>
      <c r="U579" s="138"/>
      <c r="V579" s="138"/>
      <c r="W579" s="138"/>
      <c r="X579" s="138"/>
      <c r="Y579" s="138"/>
      <c r="Z579" s="138"/>
      <c r="AA579" s="138"/>
      <c r="AB579" s="138"/>
      <c r="AC579" s="138"/>
      <c r="AD579" s="138"/>
      <c r="AE579" s="138"/>
      <c r="AF579" s="138"/>
      <c r="AG579" s="138"/>
      <c r="AH579" s="138"/>
      <c r="AI579" s="138"/>
      <c r="AJ579" s="138"/>
      <c r="AK579" s="138"/>
      <c r="AL579" s="138"/>
      <c r="AM579" s="138"/>
      <c r="AN579" s="138"/>
      <c r="AO579" s="138"/>
      <c r="AP579" s="138"/>
      <c r="AQ579" s="138"/>
      <c r="AR579" s="138"/>
      <c r="AS579" s="138"/>
      <c r="AT579" s="138"/>
      <c r="AU579" s="138"/>
      <c r="AV579" s="138"/>
      <c r="AW579" s="138"/>
      <c r="AX579" s="138"/>
      <c r="AY579" s="138"/>
      <c r="AZ579" s="138"/>
      <c r="BA579" s="138"/>
      <c r="BB579" s="138"/>
      <c r="BC579" s="138"/>
      <c r="BD579" s="138"/>
      <c r="BE579" s="138"/>
      <c r="BF579" s="138"/>
      <c r="BG579" s="138"/>
      <c r="BH579" s="138"/>
      <c r="BI579" s="138"/>
      <c r="BJ579" s="138"/>
      <c r="BK579" s="138"/>
      <c r="BL579" s="138"/>
      <c r="BM579" s="138"/>
      <c r="BN579" s="138"/>
      <c r="BO579" s="138"/>
      <c r="BP579" s="138"/>
      <c r="BQ579" s="138"/>
      <c r="BR579" s="138"/>
      <c r="BS579" s="138"/>
      <c r="BT579" s="138"/>
      <c r="BU579" s="138"/>
      <c r="BV579" s="138"/>
      <c r="BW579" s="138"/>
      <c r="BX579" s="138"/>
      <c r="BY579" s="138"/>
      <c r="BZ579" s="138"/>
    </row>
    <row r="580" spans="1:78" ht="15.75" customHeight="1">
      <c r="A580" s="138"/>
      <c r="B580" s="138"/>
      <c r="C580" s="138"/>
      <c r="D580" s="138"/>
      <c r="E580" s="138"/>
      <c r="F580" s="138"/>
      <c r="G580" s="138"/>
      <c r="H580" s="138"/>
      <c r="I580" s="138"/>
      <c r="J580" s="138"/>
      <c r="K580" s="138"/>
      <c r="L580" s="138"/>
      <c r="M580" s="138"/>
      <c r="N580" s="138"/>
      <c r="O580" s="138"/>
      <c r="P580" s="138"/>
      <c r="Q580" s="138"/>
      <c r="R580" s="138"/>
      <c r="S580" s="138"/>
      <c r="T580" s="138"/>
      <c r="U580" s="138"/>
      <c r="V580" s="138"/>
      <c r="W580" s="138"/>
      <c r="X580" s="138"/>
      <c r="Y580" s="138"/>
      <c r="Z580" s="138"/>
      <c r="AA580" s="138"/>
      <c r="AB580" s="138"/>
      <c r="AC580" s="138"/>
      <c r="AD580" s="138"/>
      <c r="AE580" s="138"/>
      <c r="AF580" s="138"/>
      <c r="AG580" s="138"/>
      <c r="AH580" s="138"/>
      <c r="AI580" s="138"/>
      <c r="AJ580" s="138"/>
      <c r="AK580" s="138"/>
      <c r="AL580" s="138"/>
      <c r="AM580" s="138"/>
      <c r="AN580" s="138"/>
      <c r="AO580" s="138"/>
      <c r="AP580" s="138"/>
      <c r="AQ580" s="138"/>
      <c r="AR580" s="138"/>
      <c r="AS580" s="138"/>
      <c r="AT580" s="138"/>
      <c r="AU580" s="138"/>
      <c r="AV580" s="138"/>
      <c r="AW580" s="138"/>
      <c r="AX580" s="138"/>
      <c r="AY580" s="138"/>
      <c r="AZ580" s="138"/>
      <c r="BA580" s="138"/>
      <c r="BB580" s="138"/>
      <c r="BC580" s="138"/>
      <c r="BD580" s="138"/>
      <c r="BE580" s="138"/>
      <c r="BF580" s="138"/>
      <c r="BG580" s="138"/>
      <c r="BH580" s="138"/>
      <c r="BI580" s="138"/>
      <c r="BJ580" s="138"/>
      <c r="BK580" s="138"/>
      <c r="BL580" s="138"/>
      <c r="BM580" s="138"/>
      <c r="BN580" s="138"/>
      <c r="BO580" s="138"/>
      <c r="BP580" s="138"/>
      <c r="BQ580" s="138"/>
      <c r="BR580" s="138"/>
      <c r="BS580" s="138"/>
      <c r="BT580" s="138"/>
      <c r="BU580" s="138"/>
      <c r="BV580" s="138"/>
      <c r="BW580" s="138"/>
      <c r="BX580" s="138"/>
      <c r="BY580" s="138"/>
      <c r="BZ580" s="138"/>
    </row>
    <row r="581" spans="1:78" ht="15.75" customHeight="1">
      <c r="A581" s="138"/>
      <c r="B581" s="138"/>
      <c r="C581" s="138"/>
      <c r="D581" s="138"/>
      <c r="E581" s="138"/>
      <c r="F581" s="138"/>
      <c r="G581" s="138"/>
      <c r="H581" s="138"/>
      <c r="I581" s="138"/>
      <c r="J581" s="138"/>
      <c r="K581" s="138"/>
      <c r="L581" s="138"/>
      <c r="M581" s="138"/>
      <c r="N581" s="138"/>
      <c r="O581" s="138"/>
      <c r="P581" s="138"/>
      <c r="Q581" s="138"/>
      <c r="R581" s="138"/>
      <c r="S581" s="138"/>
      <c r="T581" s="138"/>
      <c r="U581" s="138"/>
      <c r="V581" s="138"/>
      <c r="W581" s="138"/>
      <c r="X581" s="138"/>
      <c r="Y581" s="138"/>
      <c r="Z581" s="138"/>
      <c r="AA581" s="138"/>
      <c r="AB581" s="138"/>
      <c r="AC581" s="138"/>
      <c r="AD581" s="138"/>
      <c r="AE581" s="138"/>
      <c r="AF581" s="138"/>
      <c r="AG581" s="138"/>
      <c r="AH581" s="138"/>
      <c r="AI581" s="138"/>
      <c r="AJ581" s="138"/>
      <c r="AK581" s="138"/>
      <c r="AL581" s="138"/>
      <c r="AM581" s="138"/>
      <c r="AN581" s="138"/>
      <c r="AO581" s="138"/>
      <c r="AP581" s="138"/>
      <c r="AQ581" s="138"/>
      <c r="AR581" s="138"/>
      <c r="AS581" s="138"/>
      <c r="AT581" s="138"/>
      <c r="AU581" s="138"/>
      <c r="AV581" s="138"/>
      <c r="AW581" s="138"/>
      <c r="AX581" s="138"/>
      <c r="AY581" s="138"/>
      <c r="AZ581" s="138"/>
      <c r="BA581" s="138"/>
      <c r="BB581" s="138"/>
      <c r="BC581" s="138"/>
      <c r="BD581" s="138"/>
      <c r="BE581" s="138"/>
      <c r="BF581" s="138"/>
      <c r="BG581" s="138"/>
      <c r="BH581" s="138"/>
      <c r="BI581" s="138"/>
      <c r="BJ581" s="138"/>
      <c r="BK581" s="138"/>
      <c r="BL581" s="138"/>
      <c r="BM581" s="138"/>
      <c r="BN581" s="138"/>
      <c r="BO581" s="138"/>
      <c r="BP581" s="138"/>
      <c r="BQ581" s="138"/>
      <c r="BR581" s="138"/>
      <c r="BS581" s="138"/>
      <c r="BT581" s="138"/>
      <c r="BU581" s="138"/>
      <c r="BV581" s="138"/>
      <c r="BW581" s="138"/>
      <c r="BX581" s="138"/>
      <c r="BY581" s="138"/>
      <c r="BZ581" s="138"/>
    </row>
    <row r="582" spans="1:78" ht="15.75" customHeight="1">
      <c r="A582" s="138"/>
      <c r="B582" s="138"/>
      <c r="C582" s="138"/>
      <c r="D582" s="138"/>
      <c r="E582" s="138"/>
      <c r="F582" s="138"/>
      <c r="G582" s="138"/>
      <c r="H582" s="138"/>
      <c r="I582" s="138"/>
      <c r="J582" s="138"/>
      <c r="K582" s="138"/>
      <c r="L582" s="138"/>
      <c r="M582" s="138"/>
      <c r="N582" s="138"/>
      <c r="O582" s="138"/>
      <c r="P582" s="138"/>
      <c r="Q582" s="138"/>
      <c r="R582" s="138"/>
      <c r="S582" s="138"/>
      <c r="T582" s="138"/>
      <c r="U582" s="138"/>
      <c r="V582" s="138"/>
      <c r="W582" s="138"/>
      <c r="X582" s="138"/>
      <c r="Y582" s="138"/>
      <c r="Z582" s="138"/>
      <c r="AA582" s="138"/>
      <c r="AB582" s="138"/>
      <c r="AC582" s="138"/>
      <c r="AD582" s="138"/>
      <c r="AE582" s="138"/>
      <c r="AF582" s="138"/>
      <c r="AG582" s="138"/>
      <c r="AH582" s="138"/>
      <c r="AI582" s="138"/>
      <c r="AJ582" s="138"/>
      <c r="AK582" s="138"/>
      <c r="AL582" s="138"/>
      <c r="AM582" s="138"/>
      <c r="AN582" s="138"/>
      <c r="AO582" s="138"/>
      <c r="AP582" s="138"/>
      <c r="AQ582" s="138"/>
      <c r="AR582" s="138"/>
      <c r="AS582" s="138"/>
      <c r="AT582" s="138"/>
      <c r="AU582" s="138"/>
      <c r="AV582" s="138"/>
      <c r="AW582" s="138"/>
      <c r="AX582" s="138"/>
      <c r="AY582" s="138"/>
      <c r="AZ582" s="138"/>
      <c r="BA582" s="138"/>
      <c r="BB582" s="138"/>
      <c r="BC582" s="138"/>
      <c r="BD582" s="138"/>
      <c r="BE582" s="138"/>
      <c r="BF582" s="138"/>
      <c r="BG582" s="138"/>
      <c r="BH582" s="138"/>
      <c r="BI582" s="138"/>
      <c r="BJ582" s="138"/>
      <c r="BK582" s="138"/>
      <c r="BL582" s="138"/>
      <c r="BM582" s="138"/>
      <c r="BN582" s="138"/>
      <c r="BO582" s="138"/>
      <c r="BP582" s="138"/>
      <c r="BQ582" s="138"/>
      <c r="BR582" s="138"/>
      <c r="BS582" s="138"/>
      <c r="BT582" s="138"/>
      <c r="BU582" s="138"/>
      <c r="BV582" s="138"/>
      <c r="BW582" s="138"/>
      <c r="BX582" s="138"/>
      <c r="BY582" s="138"/>
      <c r="BZ582" s="138"/>
    </row>
    <row r="583" spans="1:78" ht="15.75" customHeight="1">
      <c r="A583" s="138"/>
      <c r="B583" s="138"/>
      <c r="C583" s="138"/>
      <c r="D583" s="138"/>
      <c r="E583" s="138"/>
      <c r="F583" s="138"/>
      <c r="G583" s="138"/>
      <c r="H583" s="138"/>
      <c r="I583" s="138"/>
      <c r="J583" s="138"/>
      <c r="K583" s="138"/>
      <c r="L583" s="138"/>
      <c r="M583" s="138"/>
      <c r="N583" s="138"/>
      <c r="O583" s="138"/>
      <c r="P583" s="138"/>
      <c r="Q583" s="138"/>
      <c r="R583" s="138"/>
      <c r="S583" s="138"/>
      <c r="T583" s="138"/>
      <c r="U583" s="138"/>
      <c r="V583" s="138"/>
      <c r="W583" s="138"/>
      <c r="X583" s="138"/>
      <c r="Y583" s="138"/>
      <c r="Z583" s="138"/>
      <c r="AA583" s="138"/>
      <c r="AB583" s="138"/>
      <c r="AC583" s="138"/>
      <c r="AD583" s="138"/>
      <c r="AE583" s="138"/>
      <c r="AF583" s="138"/>
      <c r="AG583" s="138"/>
      <c r="AH583" s="138"/>
      <c r="AI583" s="138"/>
      <c r="AJ583" s="138"/>
      <c r="AK583" s="138"/>
      <c r="AL583" s="138"/>
      <c r="AM583" s="138"/>
      <c r="AN583" s="138"/>
      <c r="AO583" s="138"/>
      <c r="AP583" s="138"/>
      <c r="AQ583" s="138"/>
      <c r="AR583" s="138"/>
      <c r="AS583" s="138"/>
      <c r="AT583" s="138"/>
      <c r="AU583" s="138"/>
      <c r="AV583" s="138"/>
      <c r="AW583" s="138"/>
      <c r="AX583" s="138"/>
      <c r="AY583" s="138"/>
      <c r="AZ583" s="138"/>
      <c r="BA583" s="138"/>
      <c r="BB583" s="138"/>
      <c r="BC583" s="138"/>
      <c r="BD583" s="138"/>
      <c r="BE583" s="138"/>
      <c r="BF583" s="138"/>
      <c r="BG583" s="138"/>
      <c r="BH583" s="138"/>
      <c r="BI583" s="138"/>
      <c r="BJ583" s="138"/>
      <c r="BK583" s="138"/>
      <c r="BL583" s="138"/>
      <c r="BM583" s="138"/>
      <c r="BN583" s="138"/>
      <c r="BO583" s="138"/>
      <c r="BP583" s="138"/>
      <c r="BQ583" s="138"/>
      <c r="BR583" s="138"/>
      <c r="BS583" s="138"/>
      <c r="BT583" s="138"/>
      <c r="BU583" s="138"/>
      <c r="BV583" s="138"/>
      <c r="BW583" s="138"/>
      <c r="BX583" s="138"/>
      <c r="BY583" s="138"/>
      <c r="BZ583" s="138"/>
    </row>
    <row r="584" spans="1:78" ht="15.75" customHeight="1">
      <c r="A584" s="138"/>
      <c r="B584" s="138"/>
      <c r="C584" s="138"/>
      <c r="D584" s="138"/>
      <c r="E584" s="138"/>
      <c r="F584" s="138"/>
      <c r="G584" s="138"/>
      <c r="H584" s="138"/>
      <c r="I584" s="138"/>
      <c r="J584" s="138"/>
      <c r="K584" s="138"/>
      <c r="L584" s="138"/>
      <c r="M584" s="138"/>
      <c r="N584" s="138"/>
      <c r="O584" s="138"/>
      <c r="P584" s="138"/>
      <c r="Q584" s="138"/>
      <c r="R584" s="138"/>
      <c r="S584" s="138"/>
      <c r="T584" s="138"/>
      <c r="U584" s="138"/>
      <c r="V584" s="138"/>
      <c r="W584" s="138"/>
      <c r="X584" s="138"/>
      <c r="Y584" s="138"/>
      <c r="Z584" s="138"/>
      <c r="AA584" s="138"/>
      <c r="AB584" s="138"/>
      <c r="AC584" s="138"/>
      <c r="AD584" s="138"/>
      <c r="AE584" s="138"/>
      <c r="AF584" s="138"/>
      <c r="AG584" s="138"/>
      <c r="AH584" s="138"/>
      <c r="AI584" s="138"/>
      <c r="AJ584" s="138"/>
      <c r="AK584" s="138"/>
      <c r="AL584" s="138"/>
      <c r="AM584" s="138"/>
      <c r="AN584" s="138"/>
      <c r="AO584" s="138"/>
      <c r="AP584" s="138"/>
      <c r="AQ584" s="138"/>
      <c r="AR584" s="138"/>
      <c r="AS584" s="138"/>
      <c r="AT584" s="138"/>
      <c r="AU584" s="138"/>
      <c r="AV584" s="138"/>
      <c r="AW584" s="138"/>
      <c r="AX584" s="138"/>
      <c r="AY584" s="138"/>
      <c r="AZ584" s="138"/>
      <c r="BA584" s="138"/>
      <c r="BB584" s="138"/>
      <c r="BC584" s="138"/>
      <c r="BD584" s="138"/>
      <c r="BE584" s="138"/>
      <c r="BF584" s="138"/>
      <c r="BG584" s="138"/>
      <c r="BH584" s="138"/>
      <c r="BI584" s="138"/>
      <c r="BJ584" s="138"/>
      <c r="BK584" s="138"/>
      <c r="BL584" s="138"/>
      <c r="BM584" s="138"/>
      <c r="BN584" s="138"/>
      <c r="BO584" s="138"/>
      <c r="BP584" s="138"/>
      <c r="BQ584" s="138"/>
      <c r="BR584" s="138"/>
      <c r="BS584" s="138"/>
      <c r="BT584" s="138"/>
      <c r="BU584" s="138"/>
      <c r="BV584" s="138"/>
      <c r="BW584" s="138"/>
      <c r="BX584" s="138"/>
      <c r="BY584" s="138"/>
      <c r="BZ584" s="138"/>
    </row>
    <row r="585" spans="1:78" ht="15.75" customHeight="1">
      <c r="A585" s="138"/>
      <c r="B585" s="138"/>
      <c r="C585" s="138"/>
      <c r="D585" s="138"/>
      <c r="E585" s="138"/>
      <c r="F585" s="138"/>
      <c r="G585" s="138"/>
      <c r="H585" s="138"/>
      <c r="I585" s="138"/>
      <c r="J585" s="138"/>
      <c r="K585" s="138"/>
      <c r="L585" s="138"/>
      <c r="M585" s="138"/>
      <c r="N585" s="138"/>
      <c r="O585" s="138"/>
      <c r="P585" s="138"/>
      <c r="Q585" s="138"/>
      <c r="R585" s="138"/>
      <c r="S585" s="138"/>
      <c r="T585" s="138"/>
      <c r="U585" s="138"/>
      <c r="V585" s="138"/>
      <c r="W585" s="138"/>
      <c r="X585" s="138"/>
      <c r="Y585" s="138"/>
      <c r="Z585" s="138"/>
      <c r="AA585" s="138"/>
      <c r="AB585" s="138"/>
      <c r="AC585" s="138"/>
      <c r="AD585" s="138"/>
      <c r="AE585" s="138"/>
      <c r="AF585" s="138"/>
      <c r="AG585" s="138"/>
      <c r="AH585" s="138"/>
      <c r="AI585" s="138"/>
      <c r="AJ585" s="138"/>
      <c r="AK585" s="138"/>
      <c r="AL585" s="138"/>
      <c r="AM585" s="138"/>
      <c r="AN585" s="138"/>
      <c r="AO585" s="138"/>
      <c r="AP585" s="138"/>
      <c r="AQ585" s="138"/>
      <c r="AR585" s="138"/>
      <c r="AS585" s="138"/>
      <c r="AT585" s="138"/>
      <c r="AU585" s="138"/>
      <c r="AV585" s="138"/>
      <c r="AW585" s="138"/>
      <c r="AX585" s="138"/>
      <c r="AY585" s="138"/>
      <c r="AZ585" s="138"/>
      <c r="BA585" s="138"/>
      <c r="BB585" s="138"/>
      <c r="BC585" s="138"/>
      <c r="BD585" s="138"/>
      <c r="BE585" s="138"/>
      <c r="BF585" s="138"/>
      <c r="BG585" s="138"/>
      <c r="BH585" s="138"/>
      <c r="BI585" s="138"/>
      <c r="BJ585" s="138"/>
      <c r="BK585" s="138"/>
      <c r="BL585" s="138"/>
      <c r="BM585" s="138"/>
      <c r="BN585" s="138"/>
      <c r="BO585" s="138"/>
      <c r="BP585" s="138"/>
      <c r="BQ585" s="138"/>
      <c r="BR585" s="138"/>
      <c r="BS585" s="138"/>
      <c r="BT585" s="138"/>
      <c r="BU585" s="138"/>
      <c r="BV585" s="138"/>
      <c r="BW585" s="138"/>
      <c r="BX585" s="138"/>
      <c r="BY585" s="138"/>
      <c r="BZ585" s="138"/>
    </row>
    <row r="586" spans="1:78" ht="15.75" customHeight="1">
      <c r="A586" s="138"/>
      <c r="B586" s="138"/>
      <c r="C586" s="138"/>
      <c r="D586" s="138"/>
      <c r="E586" s="138"/>
      <c r="F586" s="138"/>
      <c r="G586" s="138"/>
      <c r="H586" s="138"/>
      <c r="I586" s="138"/>
      <c r="J586" s="138"/>
      <c r="K586" s="138"/>
      <c r="L586" s="138"/>
      <c r="M586" s="138"/>
      <c r="N586" s="138"/>
      <c r="O586" s="138"/>
      <c r="P586" s="138"/>
      <c r="Q586" s="138"/>
      <c r="R586" s="138"/>
      <c r="S586" s="138"/>
      <c r="T586" s="138"/>
      <c r="U586" s="138"/>
      <c r="V586" s="138"/>
      <c r="W586" s="138"/>
      <c r="X586" s="138"/>
      <c r="Y586" s="138"/>
      <c r="Z586" s="138"/>
      <c r="AA586" s="138"/>
      <c r="AB586" s="138"/>
      <c r="AC586" s="138"/>
      <c r="AD586" s="138"/>
      <c r="AE586" s="138"/>
      <c r="AF586" s="138"/>
      <c r="AG586" s="138"/>
      <c r="AH586" s="138"/>
      <c r="AI586" s="138"/>
      <c r="AJ586" s="138"/>
      <c r="AK586" s="138"/>
      <c r="AL586" s="138"/>
      <c r="AM586" s="138"/>
      <c r="AN586" s="138"/>
      <c r="AO586" s="138"/>
      <c r="AP586" s="138"/>
      <c r="AQ586" s="138"/>
      <c r="AR586" s="138"/>
      <c r="AS586" s="138"/>
      <c r="AT586" s="138"/>
      <c r="AU586" s="138"/>
      <c r="AV586" s="138"/>
      <c r="AW586" s="138"/>
      <c r="AX586" s="138"/>
      <c r="AY586" s="138"/>
      <c r="AZ586" s="138"/>
      <c r="BA586" s="138"/>
      <c r="BB586" s="138"/>
      <c r="BC586" s="138"/>
      <c r="BD586" s="138"/>
      <c r="BE586" s="138"/>
      <c r="BF586" s="138"/>
      <c r="BG586" s="138"/>
      <c r="BH586" s="138"/>
      <c r="BI586" s="138"/>
      <c r="BJ586" s="138"/>
      <c r="BK586" s="138"/>
      <c r="BL586" s="138"/>
      <c r="BM586" s="138"/>
      <c r="BN586" s="138"/>
      <c r="BO586" s="138"/>
      <c r="BP586" s="138"/>
      <c r="BQ586" s="138"/>
      <c r="BR586" s="138"/>
      <c r="BS586" s="138"/>
      <c r="BT586" s="138"/>
      <c r="BU586" s="138"/>
      <c r="BV586" s="138"/>
      <c r="BW586" s="138"/>
      <c r="BX586" s="138"/>
      <c r="BY586" s="138"/>
      <c r="BZ586" s="138"/>
    </row>
    <row r="587" spans="1:78" ht="15.75" customHeight="1">
      <c r="A587" s="138"/>
      <c r="B587" s="138"/>
      <c r="C587" s="138"/>
      <c r="D587" s="138"/>
      <c r="E587" s="138"/>
      <c r="F587" s="138"/>
      <c r="G587" s="138"/>
      <c r="H587" s="138"/>
      <c r="I587" s="138"/>
      <c r="J587" s="138"/>
      <c r="K587" s="138"/>
      <c r="L587" s="138"/>
      <c r="M587" s="138"/>
      <c r="N587" s="138"/>
      <c r="O587" s="138"/>
      <c r="P587" s="138"/>
      <c r="Q587" s="138"/>
      <c r="R587" s="138"/>
      <c r="S587" s="138"/>
      <c r="T587" s="138"/>
      <c r="U587" s="138"/>
      <c r="V587" s="138"/>
      <c r="W587" s="138"/>
      <c r="X587" s="138"/>
      <c r="Y587" s="138"/>
      <c r="Z587" s="138"/>
      <c r="AA587" s="138"/>
      <c r="AB587" s="138"/>
      <c r="AC587" s="138"/>
      <c r="AD587" s="138"/>
      <c r="AE587" s="138"/>
      <c r="AF587" s="138"/>
      <c r="AG587" s="138"/>
      <c r="AH587" s="138"/>
      <c r="AI587" s="138"/>
      <c r="AJ587" s="138"/>
      <c r="AK587" s="138"/>
      <c r="AL587" s="138"/>
      <c r="AM587" s="138"/>
      <c r="AN587" s="138"/>
      <c r="AO587" s="138"/>
      <c r="AP587" s="138"/>
      <c r="AQ587" s="138"/>
      <c r="AR587" s="138"/>
      <c r="AS587" s="138"/>
      <c r="AT587" s="138"/>
      <c r="AU587" s="138"/>
      <c r="AV587" s="138"/>
      <c r="AW587" s="138"/>
      <c r="AX587" s="138"/>
      <c r="AY587" s="138"/>
      <c r="AZ587" s="138"/>
      <c r="BA587" s="138"/>
      <c r="BB587" s="138"/>
      <c r="BC587" s="138"/>
      <c r="BD587" s="138"/>
      <c r="BE587" s="138"/>
      <c r="BF587" s="138"/>
      <c r="BG587" s="138"/>
      <c r="BH587" s="138"/>
      <c r="BI587" s="138"/>
      <c r="BJ587" s="138"/>
      <c r="BK587" s="138"/>
      <c r="BL587" s="138"/>
      <c r="BM587" s="138"/>
      <c r="BN587" s="138"/>
      <c r="BO587" s="138"/>
      <c r="BP587" s="138"/>
      <c r="BQ587" s="138"/>
      <c r="BR587" s="138"/>
      <c r="BS587" s="138"/>
      <c r="BT587" s="138"/>
      <c r="BU587" s="138"/>
      <c r="BV587" s="138"/>
      <c r="BW587" s="138"/>
      <c r="BX587" s="138"/>
      <c r="BY587" s="138"/>
      <c r="BZ587" s="138"/>
    </row>
    <row r="588" spans="1:78" ht="15.75" customHeight="1">
      <c r="A588" s="138"/>
      <c r="B588" s="138"/>
      <c r="C588" s="138"/>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38"/>
      <c r="Z588" s="138"/>
      <c r="AA588" s="138"/>
      <c r="AB588" s="138"/>
      <c r="AC588" s="138"/>
      <c r="AD588" s="138"/>
      <c r="AE588" s="138"/>
      <c r="AF588" s="138"/>
      <c r="AG588" s="138"/>
      <c r="AH588" s="138"/>
      <c r="AI588" s="138"/>
      <c r="AJ588" s="138"/>
      <c r="AK588" s="138"/>
      <c r="AL588" s="138"/>
      <c r="AM588" s="138"/>
      <c r="AN588" s="138"/>
      <c r="AO588" s="138"/>
      <c r="AP588" s="138"/>
      <c r="AQ588" s="138"/>
      <c r="AR588" s="138"/>
      <c r="AS588" s="138"/>
      <c r="AT588" s="138"/>
      <c r="AU588" s="138"/>
      <c r="AV588" s="138"/>
      <c r="AW588" s="138"/>
      <c r="AX588" s="138"/>
      <c r="AY588" s="138"/>
      <c r="AZ588" s="138"/>
      <c r="BA588" s="138"/>
      <c r="BB588" s="138"/>
      <c r="BC588" s="138"/>
      <c r="BD588" s="138"/>
      <c r="BE588" s="138"/>
      <c r="BF588" s="138"/>
      <c r="BG588" s="138"/>
      <c r="BH588" s="138"/>
      <c r="BI588" s="138"/>
      <c r="BJ588" s="138"/>
      <c r="BK588" s="138"/>
      <c r="BL588" s="138"/>
      <c r="BM588" s="138"/>
      <c r="BN588" s="138"/>
      <c r="BO588" s="138"/>
      <c r="BP588" s="138"/>
      <c r="BQ588" s="138"/>
      <c r="BR588" s="138"/>
      <c r="BS588" s="138"/>
      <c r="BT588" s="138"/>
      <c r="BU588" s="138"/>
      <c r="BV588" s="138"/>
      <c r="BW588" s="138"/>
      <c r="BX588" s="138"/>
      <c r="BY588" s="138"/>
      <c r="BZ588" s="138"/>
    </row>
    <row r="589" spans="1:78" ht="15.75" customHeight="1">
      <c r="A589" s="138"/>
      <c r="B589" s="138"/>
      <c r="C589" s="138"/>
      <c r="D589" s="138"/>
      <c r="E589" s="138"/>
      <c r="F589" s="138"/>
      <c r="G589" s="138"/>
      <c r="H589" s="138"/>
      <c r="I589" s="138"/>
      <c r="J589" s="138"/>
      <c r="K589" s="138"/>
      <c r="L589" s="138"/>
      <c r="M589" s="138"/>
      <c r="N589" s="138"/>
      <c r="O589" s="138"/>
      <c r="P589" s="138"/>
      <c r="Q589" s="138"/>
      <c r="R589" s="138"/>
      <c r="S589" s="138"/>
      <c r="T589" s="138"/>
      <c r="U589" s="138"/>
      <c r="V589" s="138"/>
      <c r="W589" s="138"/>
      <c r="X589" s="138"/>
      <c r="Y589" s="138"/>
      <c r="Z589" s="138"/>
      <c r="AA589" s="138"/>
      <c r="AB589" s="138"/>
      <c r="AC589" s="138"/>
      <c r="AD589" s="138"/>
      <c r="AE589" s="138"/>
      <c r="AF589" s="138"/>
      <c r="AG589" s="138"/>
      <c r="AH589" s="138"/>
      <c r="AI589" s="138"/>
      <c r="AJ589" s="138"/>
      <c r="AK589" s="138"/>
      <c r="AL589" s="138"/>
      <c r="AM589" s="138"/>
      <c r="AN589" s="138"/>
      <c r="AO589" s="138"/>
      <c r="AP589" s="138"/>
      <c r="AQ589" s="138"/>
      <c r="AR589" s="138"/>
      <c r="AS589" s="138"/>
      <c r="AT589" s="138"/>
      <c r="AU589" s="138"/>
      <c r="AV589" s="138"/>
      <c r="AW589" s="138"/>
      <c r="AX589" s="138"/>
      <c r="AY589" s="138"/>
      <c r="AZ589" s="138"/>
      <c r="BA589" s="138"/>
      <c r="BB589" s="138"/>
      <c r="BC589" s="138"/>
      <c r="BD589" s="138"/>
      <c r="BE589" s="138"/>
      <c r="BF589" s="138"/>
      <c r="BG589" s="138"/>
      <c r="BH589" s="138"/>
      <c r="BI589" s="138"/>
      <c r="BJ589" s="138"/>
      <c r="BK589" s="138"/>
      <c r="BL589" s="138"/>
      <c r="BM589" s="138"/>
      <c r="BN589" s="138"/>
      <c r="BO589" s="138"/>
      <c r="BP589" s="138"/>
      <c r="BQ589" s="138"/>
      <c r="BR589" s="138"/>
      <c r="BS589" s="138"/>
      <c r="BT589" s="138"/>
      <c r="BU589" s="138"/>
      <c r="BV589" s="138"/>
      <c r="BW589" s="138"/>
      <c r="BX589" s="138"/>
      <c r="BY589" s="138"/>
      <c r="BZ589" s="138"/>
    </row>
    <row r="590" spans="1:78" ht="15.75" customHeight="1">
      <c r="A590" s="138"/>
      <c r="B590" s="138"/>
      <c r="C590" s="138"/>
      <c r="D590" s="138"/>
      <c r="E590" s="138"/>
      <c r="F590" s="138"/>
      <c r="G590" s="138"/>
      <c r="H590" s="138"/>
      <c r="I590" s="138"/>
      <c r="J590" s="138"/>
      <c r="K590" s="138"/>
      <c r="L590" s="138"/>
      <c r="M590" s="138"/>
      <c r="N590" s="138"/>
      <c r="O590" s="138"/>
      <c r="P590" s="138"/>
      <c r="Q590" s="138"/>
      <c r="R590" s="138"/>
      <c r="S590" s="138"/>
      <c r="T590" s="138"/>
      <c r="U590" s="138"/>
      <c r="V590" s="138"/>
      <c r="W590" s="138"/>
      <c r="X590" s="138"/>
      <c r="Y590" s="138"/>
      <c r="Z590" s="138"/>
      <c r="AA590" s="138"/>
      <c r="AB590" s="138"/>
      <c r="AC590" s="138"/>
      <c r="AD590" s="138"/>
      <c r="AE590" s="138"/>
      <c r="AF590" s="138"/>
      <c r="AG590" s="138"/>
      <c r="AH590" s="138"/>
      <c r="AI590" s="138"/>
      <c r="AJ590" s="138"/>
      <c r="AK590" s="138"/>
      <c r="AL590" s="138"/>
      <c r="AM590" s="138"/>
      <c r="AN590" s="138"/>
      <c r="AO590" s="138"/>
      <c r="AP590" s="138"/>
      <c r="AQ590" s="138"/>
      <c r="AR590" s="138"/>
      <c r="AS590" s="138"/>
      <c r="AT590" s="138"/>
      <c r="AU590" s="138"/>
      <c r="AV590" s="138"/>
      <c r="AW590" s="138"/>
      <c r="AX590" s="138"/>
      <c r="AY590" s="138"/>
      <c r="AZ590" s="138"/>
      <c r="BA590" s="138"/>
      <c r="BB590" s="138"/>
      <c r="BC590" s="138"/>
      <c r="BD590" s="138"/>
      <c r="BE590" s="138"/>
      <c r="BF590" s="138"/>
      <c r="BG590" s="138"/>
      <c r="BH590" s="138"/>
      <c r="BI590" s="138"/>
      <c r="BJ590" s="138"/>
      <c r="BK590" s="138"/>
      <c r="BL590" s="138"/>
      <c r="BM590" s="138"/>
      <c r="BN590" s="138"/>
      <c r="BO590" s="138"/>
      <c r="BP590" s="138"/>
      <c r="BQ590" s="138"/>
      <c r="BR590" s="138"/>
      <c r="BS590" s="138"/>
      <c r="BT590" s="138"/>
      <c r="BU590" s="138"/>
      <c r="BV590" s="138"/>
      <c r="BW590" s="138"/>
      <c r="BX590" s="138"/>
      <c r="BY590" s="138"/>
      <c r="BZ590" s="138"/>
    </row>
    <row r="591" spans="1:78" ht="15.75" customHeight="1">
      <c r="A591" s="138"/>
      <c r="B591" s="138"/>
      <c r="C591" s="138"/>
      <c r="D591" s="138"/>
      <c r="E591" s="138"/>
      <c r="F591" s="138"/>
      <c r="G591" s="138"/>
      <c r="H591" s="138"/>
      <c r="I591" s="138"/>
      <c r="J591" s="138"/>
      <c r="K591" s="138"/>
      <c r="L591" s="138"/>
      <c r="M591" s="138"/>
      <c r="N591" s="138"/>
      <c r="O591" s="138"/>
      <c r="P591" s="138"/>
      <c r="Q591" s="138"/>
      <c r="R591" s="138"/>
      <c r="S591" s="138"/>
      <c r="T591" s="138"/>
      <c r="U591" s="138"/>
      <c r="V591" s="138"/>
      <c r="W591" s="138"/>
      <c r="X591" s="138"/>
      <c r="Y591" s="138"/>
      <c r="Z591" s="138"/>
      <c r="AA591" s="138"/>
      <c r="AB591" s="138"/>
      <c r="AC591" s="138"/>
      <c r="AD591" s="138"/>
      <c r="AE591" s="138"/>
      <c r="AF591" s="138"/>
      <c r="AG591" s="138"/>
      <c r="AH591" s="138"/>
      <c r="AI591" s="138"/>
      <c r="AJ591" s="138"/>
      <c r="AK591" s="138"/>
      <c r="AL591" s="138"/>
      <c r="AM591" s="138"/>
      <c r="AN591" s="138"/>
      <c r="AO591" s="138"/>
      <c r="AP591" s="138"/>
      <c r="AQ591" s="138"/>
      <c r="AR591" s="138"/>
      <c r="AS591" s="138"/>
      <c r="AT591" s="138"/>
      <c r="AU591" s="138"/>
      <c r="AV591" s="138"/>
      <c r="AW591" s="138"/>
      <c r="AX591" s="138"/>
      <c r="AY591" s="138"/>
      <c r="AZ591" s="138"/>
      <c r="BA591" s="138"/>
      <c r="BB591" s="138"/>
      <c r="BC591" s="138"/>
      <c r="BD591" s="138"/>
      <c r="BE591" s="138"/>
      <c r="BF591" s="138"/>
      <c r="BG591" s="138"/>
      <c r="BH591" s="138"/>
      <c r="BI591" s="138"/>
      <c r="BJ591" s="138"/>
      <c r="BK591" s="138"/>
      <c r="BL591" s="138"/>
      <c r="BM591" s="138"/>
      <c r="BN591" s="138"/>
      <c r="BO591" s="138"/>
      <c r="BP591" s="138"/>
      <c r="BQ591" s="138"/>
      <c r="BR591" s="138"/>
      <c r="BS591" s="138"/>
      <c r="BT591" s="138"/>
      <c r="BU591" s="138"/>
      <c r="BV591" s="138"/>
      <c r="BW591" s="138"/>
      <c r="BX591" s="138"/>
      <c r="BY591" s="138"/>
      <c r="BZ591" s="138"/>
    </row>
    <row r="592" spans="1:78" ht="15.75" customHeight="1">
      <c r="A592" s="138"/>
      <c r="B592" s="138"/>
      <c r="C592" s="138"/>
      <c r="D592" s="138"/>
      <c r="E592" s="138"/>
      <c r="F592" s="138"/>
      <c r="G592" s="138"/>
      <c r="H592" s="138"/>
      <c r="I592" s="138"/>
      <c r="J592" s="138"/>
      <c r="K592" s="138"/>
      <c r="L592" s="138"/>
      <c r="M592" s="138"/>
      <c r="N592" s="138"/>
      <c r="O592" s="138"/>
      <c r="P592" s="138"/>
      <c r="Q592" s="138"/>
      <c r="R592" s="138"/>
      <c r="S592" s="138"/>
      <c r="T592" s="138"/>
      <c r="U592" s="138"/>
      <c r="V592" s="138"/>
      <c r="W592" s="138"/>
      <c r="X592" s="138"/>
      <c r="Y592" s="138"/>
      <c r="Z592" s="138"/>
      <c r="AA592" s="138"/>
      <c r="AB592" s="138"/>
      <c r="AC592" s="138"/>
      <c r="AD592" s="138"/>
      <c r="AE592" s="138"/>
      <c r="AF592" s="138"/>
      <c r="AG592" s="138"/>
      <c r="AH592" s="138"/>
      <c r="AI592" s="138"/>
      <c r="AJ592" s="138"/>
      <c r="AK592" s="138"/>
      <c r="AL592" s="138"/>
      <c r="AM592" s="138"/>
      <c r="AN592" s="138"/>
      <c r="AO592" s="138"/>
      <c r="AP592" s="138"/>
      <c r="AQ592" s="138"/>
      <c r="AR592" s="138"/>
      <c r="AS592" s="138"/>
      <c r="AT592" s="138"/>
      <c r="AU592" s="138"/>
      <c r="AV592" s="138"/>
      <c r="AW592" s="138"/>
      <c r="AX592" s="138"/>
      <c r="AY592" s="138"/>
      <c r="AZ592" s="138"/>
      <c r="BA592" s="138"/>
      <c r="BB592" s="138"/>
      <c r="BC592" s="138"/>
      <c r="BD592" s="138"/>
      <c r="BE592" s="138"/>
      <c r="BF592" s="138"/>
      <c r="BG592" s="138"/>
      <c r="BH592" s="138"/>
      <c r="BI592" s="138"/>
      <c r="BJ592" s="138"/>
      <c r="BK592" s="138"/>
      <c r="BL592" s="138"/>
      <c r="BM592" s="138"/>
      <c r="BN592" s="138"/>
      <c r="BO592" s="138"/>
      <c r="BP592" s="138"/>
      <c r="BQ592" s="138"/>
      <c r="BR592" s="138"/>
      <c r="BS592" s="138"/>
      <c r="BT592" s="138"/>
      <c r="BU592" s="138"/>
      <c r="BV592" s="138"/>
      <c r="BW592" s="138"/>
      <c r="BX592" s="138"/>
      <c r="BY592" s="138"/>
      <c r="BZ592" s="138"/>
    </row>
    <row r="593" spans="1:78" ht="15.75" customHeight="1">
      <c r="A593" s="138"/>
      <c r="B593" s="138"/>
      <c r="C593" s="138"/>
      <c r="D593" s="138"/>
      <c r="E593" s="138"/>
      <c r="F593" s="138"/>
      <c r="G593" s="138"/>
      <c r="H593" s="138"/>
      <c r="I593" s="138"/>
      <c r="J593" s="138"/>
      <c r="K593" s="138"/>
      <c r="L593" s="138"/>
      <c r="M593" s="138"/>
      <c r="N593" s="138"/>
      <c r="O593" s="138"/>
      <c r="P593" s="138"/>
      <c r="Q593" s="138"/>
      <c r="R593" s="138"/>
      <c r="S593" s="138"/>
      <c r="T593" s="138"/>
      <c r="U593" s="138"/>
      <c r="V593" s="138"/>
      <c r="W593" s="138"/>
      <c r="X593" s="138"/>
      <c r="Y593" s="138"/>
      <c r="Z593" s="138"/>
      <c r="AA593" s="138"/>
      <c r="AB593" s="138"/>
      <c r="AC593" s="138"/>
      <c r="AD593" s="138"/>
      <c r="AE593" s="138"/>
      <c r="AF593" s="138"/>
      <c r="AG593" s="138"/>
      <c r="AH593" s="138"/>
      <c r="AI593" s="138"/>
      <c r="AJ593" s="138"/>
      <c r="AK593" s="138"/>
      <c r="AL593" s="138"/>
      <c r="AM593" s="138"/>
      <c r="AN593" s="138"/>
      <c r="AO593" s="138"/>
      <c r="AP593" s="138"/>
      <c r="AQ593" s="138"/>
      <c r="AR593" s="138"/>
      <c r="AS593" s="138"/>
      <c r="AT593" s="138"/>
      <c r="AU593" s="138"/>
      <c r="AV593" s="138"/>
      <c r="AW593" s="138"/>
      <c r="AX593" s="138"/>
      <c r="AY593" s="138"/>
      <c r="AZ593" s="138"/>
      <c r="BA593" s="138"/>
      <c r="BB593" s="138"/>
      <c r="BC593" s="138"/>
      <c r="BD593" s="138"/>
      <c r="BE593" s="138"/>
      <c r="BF593" s="138"/>
      <c r="BG593" s="138"/>
      <c r="BH593" s="138"/>
      <c r="BI593" s="138"/>
      <c r="BJ593" s="138"/>
      <c r="BK593" s="138"/>
      <c r="BL593" s="138"/>
      <c r="BM593" s="138"/>
      <c r="BN593" s="138"/>
      <c r="BO593" s="138"/>
      <c r="BP593" s="138"/>
      <c r="BQ593" s="138"/>
      <c r="BR593" s="138"/>
      <c r="BS593" s="138"/>
      <c r="BT593" s="138"/>
      <c r="BU593" s="138"/>
      <c r="BV593" s="138"/>
      <c r="BW593" s="138"/>
      <c r="BX593" s="138"/>
      <c r="BY593" s="138"/>
      <c r="BZ593" s="138"/>
    </row>
    <row r="594" spans="1:78" ht="15.75" customHeight="1">
      <c r="A594" s="138"/>
      <c r="B594" s="138"/>
      <c r="C594" s="138"/>
      <c r="D594" s="138"/>
      <c r="E594" s="138"/>
      <c r="F594" s="138"/>
      <c r="G594" s="138"/>
      <c r="H594" s="138"/>
      <c r="I594" s="138"/>
      <c r="J594" s="138"/>
      <c r="K594" s="138"/>
      <c r="L594" s="138"/>
      <c r="M594" s="138"/>
      <c r="N594" s="138"/>
      <c r="O594" s="138"/>
      <c r="P594" s="138"/>
      <c r="Q594" s="138"/>
      <c r="R594" s="138"/>
      <c r="S594" s="138"/>
      <c r="T594" s="138"/>
      <c r="U594" s="138"/>
      <c r="V594" s="138"/>
      <c r="W594" s="138"/>
      <c r="X594" s="138"/>
      <c r="Y594" s="138"/>
      <c r="Z594" s="138"/>
      <c r="AA594" s="138"/>
      <c r="AB594" s="138"/>
      <c r="AC594" s="138"/>
      <c r="AD594" s="138"/>
      <c r="AE594" s="138"/>
      <c r="AF594" s="138"/>
      <c r="AG594" s="138"/>
      <c r="AH594" s="138"/>
      <c r="AI594" s="138"/>
      <c r="AJ594" s="138"/>
      <c r="AK594" s="138"/>
      <c r="AL594" s="138"/>
      <c r="AM594" s="138"/>
      <c r="AN594" s="138"/>
      <c r="AO594" s="138"/>
      <c r="AP594" s="138"/>
      <c r="AQ594" s="138"/>
      <c r="AR594" s="138"/>
      <c r="AS594" s="138"/>
      <c r="AT594" s="138"/>
      <c r="AU594" s="138"/>
      <c r="AV594" s="138"/>
      <c r="AW594" s="138"/>
      <c r="AX594" s="138"/>
      <c r="AY594" s="138"/>
      <c r="AZ594" s="138"/>
      <c r="BA594" s="138"/>
      <c r="BB594" s="138"/>
      <c r="BC594" s="138"/>
      <c r="BD594" s="138"/>
      <c r="BE594" s="138"/>
      <c r="BF594" s="138"/>
      <c r="BG594" s="138"/>
      <c r="BH594" s="138"/>
      <c r="BI594" s="138"/>
      <c r="BJ594" s="138"/>
      <c r="BK594" s="138"/>
      <c r="BL594" s="138"/>
      <c r="BM594" s="138"/>
      <c r="BN594" s="138"/>
      <c r="BO594" s="138"/>
      <c r="BP594" s="138"/>
      <c r="BQ594" s="138"/>
      <c r="BR594" s="138"/>
      <c r="BS594" s="138"/>
      <c r="BT594" s="138"/>
      <c r="BU594" s="138"/>
      <c r="BV594" s="138"/>
      <c r="BW594" s="138"/>
      <c r="BX594" s="138"/>
      <c r="BY594" s="138"/>
      <c r="BZ594" s="138"/>
    </row>
    <row r="595" spans="1:78" ht="15.75" customHeight="1">
      <c r="A595" s="138"/>
      <c r="B595" s="138"/>
      <c r="C595" s="138"/>
      <c r="D595" s="138"/>
      <c r="E595" s="138"/>
      <c r="F595" s="138"/>
      <c r="G595" s="138"/>
      <c r="H595" s="138"/>
      <c r="I595" s="138"/>
      <c r="J595" s="138"/>
      <c r="K595" s="138"/>
      <c r="L595" s="138"/>
      <c r="M595" s="138"/>
      <c r="N595" s="138"/>
      <c r="O595" s="138"/>
      <c r="P595" s="138"/>
      <c r="Q595" s="138"/>
      <c r="R595" s="138"/>
      <c r="S595" s="138"/>
      <c r="T595" s="138"/>
      <c r="U595" s="138"/>
      <c r="V595" s="138"/>
      <c r="W595" s="138"/>
      <c r="X595" s="138"/>
      <c r="Y595" s="138"/>
      <c r="Z595" s="138"/>
      <c r="AA595" s="138"/>
      <c r="AB595" s="138"/>
      <c r="AC595" s="138"/>
      <c r="AD595" s="138"/>
      <c r="AE595" s="138"/>
      <c r="AF595" s="138"/>
      <c r="AG595" s="138"/>
      <c r="AH595" s="138"/>
      <c r="AI595" s="138"/>
      <c r="AJ595" s="138"/>
      <c r="AK595" s="138"/>
      <c r="AL595" s="138"/>
      <c r="AM595" s="138"/>
      <c r="AN595" s="138"/>
      <c r="AO595" s="138"/>
      <c r="AP595" s="138"/>
      <c r="AQ595" s="138"/>
      <c r="AR595" s="138"/>
      <c r="AS595" s="138"/>
      <c r="AT595" s="138"/>
      <c r="AU595" s="138"/>
      <c r="AV595" s="138"/>
      <c r="AW595" s="138"/>
      <c r="AX595" s="138"/>
      <c r="AY595" s="138"/>
      <c r="AZ595" s="138"/>
      <c r="BA595" s="138"/>
      <c r="BB595" s="138"/>
      <c r="BC595" s="138"/>
      <c r="BD595" s="138"/>
      <c r="BE595" s="138"/>
      <c r="BF595" s="138"/>
      <c r="BG595" s="138"/>
      <c r="BH595" s="138"/>
      <c r="BI595" s="138"/>
      <c r="BJ595" s="138"/>
      <c r="BK595" s="138"/>
      <c r="BL595" s="138"/>
      <c r="BM595" s="138"/>
      <c r="BN595" s="138"/>
      <c r="BO595" s="138"/>
      <c r="BP595" s="138"/>
      <c r="BQ595" s="138"/>
      <c r="BR595" s="138"/>
      <c r="BS595" s="138"/>
      <c r="BT595" s="138"/>
      <c r="BU595" s="138"/>
      <c r="BV595" s="138"/>
      <c r="BW595" s="138"/>
      <c r="BX595" s="138"/>
      <c r="BY595" s="138"/>
      <c r="BZ595" s="138"/>
    </row>
    <row r="596" spans="1:78" ht="15.75" customHeight="1">
      <c r="A596" s="138"/>
      <c r="B596" s="138"/>
      <c r="C596" s="138"/>
      <c r="D596" s="138"/>
      <c r="E596" s="138"/>
      <c r="F596" s="138"/>
      <c r="G596" s="138"/>
      <c r="H596" s="138"/>
      <c r="I596" s="138"/>
      <c r="J596" s="138"/>
      <c r="K596" s="138"/>
      <c r="L596" s="138"/>
      <c r="M596" s="138"/>
      <c r="N596" s="138"/>
      <c r="O596" s="138"/>
      <c r="P596" s="138"/>
      <c r="Q596" s="138"/>
      <c r="R596" s="138"/>
      <c r="S596" s="138"/>
      <c r="T596" s="138"/>
      <c r="U596" s="138"/>
      <c r="V596" s="138"/>
      <c r="W596" s="138"/>
      <c r="X596" s="138"/>
      <c r="Y596" s="138"/>
      <c r="Z596" s="138"/>
      <c r="AA596" s="138"/>
      <c r="AB596" s="138"/>
      <c r="AC596" s="138"/>
      <c r="AD596" s="138"/>
      <c r="AE596" s="138"/>
      <c r="AF596" s="138"/>
      <c r="AG596" s="138"/>
      <c r="AH596" s="138"/>
      <c r="AI596" s="138"/>
      <c r="AJ596" s="138"/>
      <c r="AK596" s="138"/>
      <c r="AL596" s="138"/>
      <c r="AM596" s="138"/>
      <c r="AN596" s="138"/>
      <c r="AO596" s="138"/>
      <c r="AP596" s="138"/>
      <c r="AQ596" s="138"/>
      <c r="AR596" s="138"/>
      <c r="AS596" s="138"/>
      <c r="AT596" s="138"/>
      <c r="AU596" s="138"/>
      <c r="AV596" s="138"/>
      <c r="AW596" s="138"/>
      <c r="AX596" s="138"/>
      <c r="AY596" s="138"/>
      <c r="AZ596" s="138"/>
      <c r="BA596" s="138"/>
      <c r="BB596" s="138"/>
      <c r="BC596" s="138"/>
      <c r="BD596" s="138"/>
      <c r="BE596" s="138"/>
      <c r="BF596" s="138"/>
      <c r="BG596" s="138"/>
      <c r="BH596" s="138"/>
      <c r="BI596" s="138"/>
      <c r="BJ596" s="138"/>
      <c r="BK596" s="138"/>
      <c r="BL596" s="138"/>
      <c r="BM596" s="138"/>
      <c r="BN596" s="138"/>
      <c r="BO596" s="138"/>
      <c r="BP596" s="138"/>
      <c r="BQ596" s="138"/>
      <c r="BR596" s="138"/>
      <c r="BS596" s="138"/>
      <c r="BT596" s="138"/>
      <c r="BU596" s="138"/>
      <c r="BV596" s="138"/>
      <c r="BW596" s="138"/>
      <c r="BX596" s="138"/>
      <c r="BY596" s="138"/>
      <c r="BZ596" s="138"/>
    </row>
    <row r="597" spans="1:78" ht="15.75" customHeight="1">
      <c r="A597" s="138"/>
      <c r="B597" s="138"/>
      <c r="C597" s="138"/>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8"/>
      <c r="Z597" s="138"/>
      <c r="AA597" s="138"/>
      <c r="AB597" s="138"/>
      <c r="AC597" s="138"/>
      <c r="AD597" s="138"/>
      <c r="AE597" s="138"/>
      <c r="AF597" s="138"/>
      <c r="AG597" s="138"/>
      <c r="AH597" s="138"/>
      <c r="AI597" s="138"/>
      <c r="AJ597" s="138"/>
      <c r="AK597" s="138"/>
      <c r="AL597" s="138"/>
      <c r="AM597" s="138"/>
      <c r="AN597" s="138"/>
      <c r="AO597" s="138"/>
      <c r="AP597" s="138"/>
      <c r="AQ597" s="138"/>
      <c r="AR597" s="138"/>
      <c r="AS597" s="138"/>
      <c r="AT597" s="138"/>
      <c r="AU597" s="138"/>
      <c r="AV597" s="138"/>
      <c r="AW597" s="138"/>
      <c r="AX597" s="138"/>
      <c r="AY597" s="138"/>
      <c r="AZ597" s="138"/>
      <c r="BA597" s="138"/>
      <c r="BB597" s="138"/>
      <c r="BC597" s="138"/>
      <c r="BD597" s="138"/>
      <c r="BE597" s="138"/>
      <c r="BF597" s="138"/>
      <c r="BG597" s="138"/>
      <c r="BH597" s="138"/>
      <c r="BI597" s="138"/>
      <c r="BJ597" s="138"/>
      <c r="BK597" s="138"/>
      <c r="BL597" s="138"/>
      <c r="BM597" s="138"/>
      <c r="BN597" s="138"/>
      <c r="BO597" s="138"/>
      <c r="BP597" s="138"/>
      <c r="BQ597" s="138"/>
      <c r="BR597" s="138"/>
      <c r="BS597" s="138"/>
      <c r="BT597" s="138"/>
      <c r="BU597" s="138"/>
      <c r="BV597" s="138"/>
      <c r="BW597" s="138"/>
      <c r="BX597" s="138"/>
      <c r="BY597" s="138"/>
      <c r="BZ597" s="138"/>
    </row>
    <row r="598" spans="1:78" ht="15.75" customHeight="1">
      <c r="A598" s="138"/>
      <c r="B598" s="138"/>
      <c r="C598" s="138"/>
      <c r="D598" s="138"/>
      <c r="E598" s="138"/>
      <c r="F598" s="138"/>
      <c r="G598" s="138"/>
      <c r="H598" s="138"/>
      <c r="I598" s="138"/>
      <c r="J598" s="138"/>
      <c r="K598" s="138"/>
      <c r="L598" s="138"/>
      <c r="M598" s="138"/>
      <c r="N598" s="138"/>
      <c r="O598" s="138"/>
      <c r="P598" s="138"/>
      <c r="Q598" s="138"/>
      <c r="R598" s="138"/>
      <c r="S598" s="138"/>
      <c r="T598" s="138"/>
      <c r="U598" s="138"/>
      <c r="V598" s="138"/>
      <c r="W598" s="138"/>
      <c r="X598" s="138"/>
      <c r="Y598" s="138"/>
      <c r="Z598" s="138"/>
      <c r="AA598" s="138"/>
      <c r="AB598" s="138"/>
      <c r="AC598" s="138"/>
      <c r="AD598" s="138"/>
      <c r="AE598" s="138"/>
      <c r="AF598" s="138"/>
      <c r="AG598" s="138"/>
      <c r="AH598" s="138"/>
      <c r="AI598" s="138"/>
      <c r="AJ598" s="138"/>
      <c r="AK598" s="138"/>
      <c r="AL598" s="138"/>
      <c r="AM598" s="138"/>
      <c r="AN598" s="138"/>
      <c r="AO598" s="138"/>
      <c r="AP598" s="138"/>
      <c r="AQ598" s="138"/>
      <c r="AR598" s="138"/>
      <c r="AS598" s="138"/>
      <c r="AT598" s="138"/>
      <c r="AU598" s="138"/>
      <c r="AV598" s="138"/>
      <c r="AW598" s="138"/>
      <c r="AX598" s="138"/>
      <c r="AY598" s="138"/>
      <c r="AZ598" s="138"/>
      <c r="BA598" s="138"/>
      <c r="BB598" s="138"/>
      <c r="BC598" s="138"/>
      <c r="BD598" s="138"/>
      <c r="BE598" s="138"/>
      <c r="BF598" s="138"/>
      <c r="BG598" s="138"/>
      <c r="BH598" s="138"/>
      <c r="BI598" s="138"/>
      <c r="BJ598" s="138"/>
      <c r="BK598" s="138"/>
      <c r="BL598" s="138"/>
      <c r="BM598" s="138"/>
      <c r="BN598" s="138"/>
      <c r="BO598" s="138"/>
      <c r="BP598" s="138"/>
      <c r="BQ598" s="138"/>
      <c r="BR598" s="138"/>
      <c r="BS598" s="138"/>
      <c r="BT598" s="138"/>
      <c r="BU598" s="138"/>
      <c r="BV598" s="138"/>
      <c r="BW598" s="138"/>
      <c r="BX598" s="138"/>
      <c r="BY598" s="138"/>
      <c r="BZ598" s="138"/>
    </row>
    <row r="599" spans="1:78" ht="15.75" customHeight="1">
      <c r="A599" s="138"/>
      <c r="B599" s="138"/>
      <c r="C599" s="138"/>
      <c r="D599" s="138"/>
      <c r="E599" s="138"/>
      <c r="F599" s="138"/>
      <c r="G599" s="138"/>
      <c r="H599" s="138"/>
      <c r="I599" s="138"/>
      <c r="J599" s="138"/>
      <c r="K599" s="138"/>
      <c r="L599" s="138"/>
      <c r="M599" s="138"/>
      <c r="N599" s="138"/>
      <c r="O599" s="138"/>
      <c r="P599" s="138"/>
      <c r="Q599" s="138"/>
      <c r="R599" s="138"/>
      <c r="S599" s="138"/>
      <c r="T599" s="138"/>
      <c r="U599" s="138"/>
      <c r="V599" s="138"/>
      <c r="W599" s="138"/>
      <c r="X599" s="138"/>
      <c r="Y599" s="138"/>
      <c r="Z599" s="138"/>
      <c r="AA599" s="138"/>
      <c r="AB599" s="138"/>
      <c r="AC599" s="138"/>
      <c r="AD599" s="138"/>
      <c r="AE599" s="138"/>
      <c r="AF599" s="138"/>
      <c r="AG599" s="138"/>
      <c r="AH599" s="138"/>
      <c r="AI599" s="138"/>
      <c r="AJ599" s="138"/>
      <c r="AK599" s="138"/>
      <c r="AL599" s="138"/>
      <c r="AM599" s="138"/>
      <c r="AN599" s="138"/>
      <c r="AO599" s="138"/>
      <c r="AP599" s="138"/>
      <c r="AQ599" s="138"/>
      <c r="AR599" s="138"/>
      <c r="AS599" s="138"/>
      <c r="AT599" s="138"/>
      <c r="AU599" s="138"/>
      <c r="AV599" s="138"/>
      <c r="AW599" s="138"/>
      <c r="AX599" s="138"/>
      <c r="AY599" s="138"/>
      <c r="AZ599" s="138"/>
      <c r="BA599" s="138"/>
      <c r="BB599" s="138"/>
      <c r="BC599" s="138"/>
      <c r="BD599" s="138"/>
      <c r="BE599" s="138"/>
      <c r="BF599" s="138"/>
      <c r="BG599" s="138"/>
      <c r="BH599" s="138"/>
      <c r="BI599" s="138"/>
      <c r="BJ599" s="138"/>
      <c r="BK599" s="138"/>
      <c r="BL599" s="138"/>
      <c r="BM599" s="138"/>
      <c r="BN599" s="138"/>
      <c r="BO599" s="138"/>
      <c r="BP599" s="138"/>
      <c r="BQ599" s="138"/>
      <c r="BR599" s="138"/>
      <c r="BS599" s="138"/>
      <c r="BT599" s="138"/>
      <c r="BU599" s="138"/>
      <c r="BV599" s="138"/>
      <c r="BW599" s="138"/>
      <c r="BX599" s="138"/>
      <c r="BY599" s="138"/>
      <c r="BZ599" s="138"/>
    </row>
    <row r="600" spans="1:78" ht="15.75" customHeight="1">
      <c r="A600" s="138"/>
      <c r="B600" s="138"/>
      <c r="C600" s="138"/>
      <c r="D600" s="138"/>
      <c r="E600" s="138"/>
      <c r="F600" s="138"/>
      <c r="G600" s="138"/>
      <c r="H600" s="138"/>
      <c r="I600" s="138"/>
      <c r="J600" s="138"/>
      <c r="K600" s="138"/>
      <c r="L600" s="138"/>
      <c r="M600" s="138"/>
      <c r="N600" s="138"/>
      <c r="O600" s="138"/>
      <c r="P600" s="138"/>
      <c r="Q600" s="138"/>
      <c r="R600" s="138"/>
      <c r="S600" s="138"/>
      <c r="T600" s="138"/>
      <c r="U600" s="138"/>
      <c r="V600" s="138"/>
      <c r="W600" s="138"/>
      <c r="X600" s="138"/>
      <c r="Y600" s="138"/>
      <c r="Z600" s="138"/>
      <c r="AA600" s="138"/>
      <c r="AB600" s="138"/>
      <c r="AC600" s="138"/>
      <c r="AD600" s="138"/>
      <c r="AE600" s="138"/>
      <c r="AF600" s="138"/>
      <c r="AG600" s="138"/>
      <c r="AH600" s="138"/>
      <c r="AI600" s="138"/>
      <c r="AJ600" s="138"/>
      <c r="AK600" s="138"/>
      <c r="AL600" s="138"/>
      <c r="AM600" s="138"/>
      <c r="AN600" s="138"/>
      <c r="AO600" s="138"/>
      <c r="AP600" s="138"/>
      <c r="AQ600" s="138"/>
      <c r="AR600" s="138"/>
      <c r="AS600" s="138"/>
      <c r="AT600" s="138"/>
      <c r="AU600" s="138"/>
      <c r="AV600" s="138"/>
      <c r="AW600" s="138"/>
      <c r="AX600" s="138"/>
      <c r="AY600" s="138"/>
      <c r="AZ600" s="138"/>
      <c r="BA600" s="138"/>
      <c r="BB600" s="138"/>
      <c r="BC600" s="138"/>
      <c r="BD600" s="138"/>
      <c r="BE600" s="138"/>
      <c r="BF600" s="138"/>
      <c r="BG600" s="138"/>
      <c r="BH600" s="138"/>
      <c r="BI600" s="138"/>
      <c r="BJ600" s="138"/>
      <c r="BK600" s="138"/>
      <c r="BL600" s="138"/>
      <c r="BM600" s="138"/>
      <c r="BN600" s="138"/>
      <c r="BO600" s="138"/>
      <c r="BP600" s="138"/>
      <c r="BQ600" s="138"/>
      <c r="BR600" s="138"/>
      <c r="BS600" s="138"/>
      <c r="BT600" s="138"/>
      <c r="BU600" s="138"/>
      <c r="BV600" s="138"/>
      <c r="BW600" s="138"/>
      <c r="BX600" s="138"/>
      <c r="BY600" s="138"/>
      <c r="BZ600" s="138"/>
    </row>
    <row r="601" spans="1:78" ht="15.75" customHeight="1">
      <c r="A601" s="138"/>
      <c r="B601" s="138"/>
      <c r="C601" s="138"/>
      <c r="D601" s="138"/>
      <c r="E601" s="138"/>
      <c r="F601" s="138"/>
      <c r="G601" s="138"/>
      <c r="H601" s="138"/>
      <c r="I601" s="138"/>
      <c r="J601" s="138"/>
      <c r="K601" s="138"/>
      <c r="L601" s="138"/>
      <c r="M601" s="138"/>
      <c r="N601" s="138"/>
      <c r="O601" s="138"/>
      <c r="P601" s="138"/>
      <c r="Q601" s="138"/>
      <c r="R601" s="138"/>
      <c r="S601" s="138"/>
      <c r="T601" s="138"/>
      <c r="U601" s="138"/>
      <c r="V601" s="138"/>
      <c r="W601" s="138"/>
      <c r="X601" s="138"/>
      <c r="Y601" s="138"/>
      <c r="Z601" s="138"/>
      <c r="AA601" s="138"/>
      <c r="AB601" s="138"/>
      <c r="AC601" s="138"/>
      <c r="AD601" s="138"/>
      <c r="AE601" s="138"/>
      <c r="AF601" s="138"/>
      <c r="AG601" s="138"/>
      <c r="AH601" s="138"/>
      <c r="AI601" s="138"/>
      <c r="AJ601" s="138"/>
      <c r="AK601" s="138"/>
      <c r="AL601" s="138"/>
      <c r="AM601" s="138"/>
      <c r="AN601" s="138"/>
      <c r="AO601" s="138"/>
      <c r="AP601" s="138"/>
      <c r="AQ601" s="138"/>
      <c r="AR601" s="138"/>
      <c r="AS601" s="138"/>
      <c r="AT601" s="138"/>
      <c r="AU601" s="138"/>
      <c r="AV601" s="138"/>
      <c r="AW601" s="138"/>
      <c r="AX601" s="138"/>
      <c r="AY601" s="138"/>
      <c r="AZ601" s="138"/>
      <c r="BA601" s="138"/>
      <c r="BB601" s="138"/>
      <c r="BC601" s="138"/>
      <c r="BD601" s="138"/>
      <c r="BE601" s="138"/>
      <c r="BF601" s="138"/>
      <c r="BG601" s="138"/>
      <c r="BH601" s="138"/>
      <c r="BI601" s="138"/>
      <c r="BJ601" s="138"/>
      <c r="BK601" s="138"/>
      <c r="BL601" s="138"/>
      <c r="BM601" s="138"/>
      <c r="BN601" s="138"/>
      <c r="BO601" s="138"/>
      <c r="BP601" s="138"/>
      <c r="BQ601" s="138"/>
      <c r="BR601" s="138"/>
      <c r="BS601" s="138"/>
      <c r="BT601" s="138"/>
      <c r="BU601" s="138"/>
      <c r="BV601" s="138"/>
      <c r="BW601" s="138"/>
      <c r="BX601" s="138"/>
      <c r="BY601" s="138"/>
      <c r="BZ601" s="138"/>
    </row>
    <row r="602" spans="1:78" ht="15.75" customHeight="1">
      <c r="A602" s="138"/>
      <c r="B602" s="138"/>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c r="Z602" s="138"/>
      <c r="AA602" s="138"/>
      <c r="AB602" s="138"/>
      <c r="AC602" s="138"/>
      <c r="AD602" s="138"/>
      <c r="AE602" s="138"/>
      <c r="AF602" s="138"/>
      <c r="AG602" s="138"/>
      <c r="AH602" s="138"/>
      <c r="AI602" s="138"/>
      <c r="AJ602" s="138"/>
      <c r="AK602" s="138"/>
      <c r="AL602" s="138"/>
      <c r="AM602" s="138"/>
      <c r="AN602" s="138"/>
      <c r="AO602" s="138"/>
      <c r="AP602" s="138"/>
      <c r="AQ602" s="138"/>
      <c r="AR602" s="138"/>
      <c r="AS602" s="138"/>
      <c r="AT602" s="138"/>
      <c r="AU602" s="138"/>
      <c r="AV602" s="138"/>
      <c r="AW602" s="138"/>
      <c r="AX602" s="138"/>
      <c r="AY602" s="138"/>
      <c r="AZ602" s="138"/>
      <c r="BA602" s="138"/>
      <c r="BB602" s="138"/>
      <c r="BC602" s="138"/>
      <c r="BD602" s="138"/>
      <c r="BE602" s="138"/>
      <c r="BF602" s="138"/>
      <c r="BG602" s="138"/>
      <c r="BH602" s="138"/>
      <c r="BI602" s="138"/>
      <c r="BJ602" s="138"/>
      <c r="BK602" s="138"/>
      <c r="BL602" s="138"/>
      <c r="BM602" s="138"/>
      <c r="BN602" s="138"/>
      <c r="BO602" s="138"/>
      <c r="BP602" s="138"/>
      <c r="BQ602" s="138"/>
      <c r="BR602" s="138"/>
      <c r="BS602" s="138"/>
      <c r="BT602" s="138"/>
      <c r="BU602" s="138"/>
      <c r="BV602" s="138"/>
      <c r="BW602" s="138"/>
      <c r="BX602" s="138"/>
      <c r="BY602" s="138"/>
      <c r="BZ602" s="138"/>
    </row>
    <row r="603" spans="1:78" ht="15.75" customHeight="1">
      <c r="A603" s="138"/>
      <c r="B603" s="138"/>
      <c r="C603" s="138"/>
      <c r="D603" s="138"/>
      <c r="E603" s="138"/>
      <c r="F603" s="138"/>
      <c r="G603" s="138"/>
      <c r="H603" s="138"/>
      <c r="I603" s="138"/>
      <c r="J603" s="138"/>
      <c r="K603" s="138"/>
      <c r="L603" s="138"/>
      <c r="M603" s="138"/>
      <c r="N603" s="138"/>
      <c r="O603" s="138"/>
      <c r="P603" s="138"/>
      <c r="Q603" s="138"/>
      <c r="R603" s="138"/>
      <c r="S603" s="138"/>
      <c r="T603" s="138"/>
      <c r="U603" s="138"/>
      <c r="V603" s="138"/>
      <c r="W603" s="138"/>
      <c r="X603" s="138"/>
      <c r="Y603" s="138"/>
      <c r="Z603" s="138"/>
      <c r="AA603" s="138"/>
      <c r="AB603" s="138"/>
      <c r="AC603" s="138"/>
      <c r="AD603" s="138"/>
      <c r="AE603" s="138"/>
      <c r="AF603" s="138"/>
      <c r="AG603" s="138"/>
      <c r="AH603" s="138"/>
      <c r="AI603" s="138"/>
      <c r="AJ603" s="138"/>
      <c r="AK603" s="138"/>
      <c r="AL603" s="138"/>
      <c r="AM603" s="138"/>
      <c r="AN603" s="138"/>
      <c r="AO603" s="138"/>
      <c r="AP603" s="138"/>
      <c r="AQ603" s="138"/>
      <c r="AR603" s="138"/>
      <c r="AS603" s="138"/>
      <c r="AT603" s="138"/>
      <c r="AU603" s="138"/>
      <c r="AV603" s="138"/>
      <c r="AW603" s="138"/>
      <c r="AX603" s="138"/>
      <c r="AY603" s="138"/>
      <c r="AZ603" s="138"/>
      <c r="BA603" s="138"/>
      <c r="BB603" s="138"/>
      <c r="BC603" s="138"/>
      <c r="BD603" s="138"/>
      <c r="BE603" s="138"/>
      <c r="BF603" s="138"/>
      <c r="BG603" s="138"/>
      <c r="BH603" s="138"/>
      <c r="BI603" s="138"/>
      <c r="BJ603" s="138"/>
      <c r="BK603" s="138"/>
      <c r="BL603" s="138"/>
      <c r="BM603" s="138"/>
      <c r="BN603" s="138"/>
      <c r="BO603" s="138"/>
      <c r="BP603" s="138"/>
      <c r="BQ603" s="138"/>
      <c r="BR603" s="138"/>
      <c r="BS603" s="138"/>
      <c r="BT603" s="138"/>
      <c r="BU603" s="138"/>
      <c r="BV603" s="138"/>
      <c r="BW603" s="138"/>
      <c r="BX603" s="138"/>
      <c r="BY603" s="138"/>
      <c r="BZ603" s="138"/>
    </row>
    <row r="604" spans="1:78" ht="15.75" customHeight="1">
      <c r="A604" s="138"/>
      <c r="B604" s="138"/>
      <c r="C604" s="138"/>
      <c r="D604" s="138"/>
      <c r="E604" s="138"/>
      <c r="F604" s="138"/>
      <c r="G604" s="138"/>
      <c r="H604" s="138"/>
      <c r="I604" s="138"/>
      <c r="J604" s="138"/>
      <c r="K604" s="138"/>
      <c r="L604" s="138"/>
      <c r="M604" s="138"/>
      <c r="N604" s="138"/>
      <c r="O604" s="138"/>
      <c r="P604" s="138"/>
      <c r="Q604" s="138"/>
      <c r="R604" s="138"/>
      <c r="S604" s="138"/>
      <c r="T604" s="138"/>
      <c r="U604" s="138"/>
      <c r="V604" s="138"/>
      <c r="W604" s="138"/>
      <c r="X604" s="138"/>
      <c r="Y604" s="138"/>
      <c r="Z604" s="138"/>
      <c r="AA604" s="138"/>
      <c r="AB604" s="138"/>
      <c r="AC604" s="138"/>
      <c r="AD604" s="138"/>
      <c r="AE604" s="138"/>
      <c r="AF604" s="138"/>
      <c r="AG604" s="138"/>
      <c r="AH604" s="138"/>
      <c r="AI604" s="138"/>
      <c r="AJ604" s="138"/>
      <c r="AK604" s="138"/>
      <c r="AL604" s="138"/>
      <c r="AM604" s="138"/>
      <c r="AN604" s="138"/>
      <c r="AO604" s="138"/>
      <c r="AP604" s="138"/>
      <c r="AQ604" s="138"/>
      <c r="AR604" s="138"/>
      <c r="AS604" s="138"/>
      <c r="AT604" s="138"/>
      <c r="AU604" s="138"/>
      <c r="AV604" s="138"/>
      <c r="AW604" s="138"/>
      <c r="AX604" s="138"/>
      <c r="AY604" s="138"/>
      <c r="AZ604" s="138"/>
      <c r="BA604" s="138"/>
      <c r="BB604" s="138"/>
      <c r="BC604" s="138"/>
      <c r="BD604" s="138"/>
      <c r="BE604" s="138"/>
      <c r="BF604" s="138"/>
      <c r="BG604" s="138"/>
      <c r="BH604" s="138"/>
      <c r="BI604" s="138"/>
      <c r="BJ604" s="138"/>
      <c r="BK604" s="138"/>
      <c r="BL604" s="138"/>
      <c r="BM604" s="138"/>
      <c r="BN604" s="138"/>
      <c r="BO604" s="138"/>
      <c r="BP604" s="138"/>
      <c r="BQ604" s="138"/>
      <c r="BR604" s="138"/>
      <c r="BS604" s="138"/>
      <c r="BT604" s="138"/>
      <c r="BU604" s="138"/>
      <c r="BV604" s="138"/>
      <c r="BW604" s="138"/>
      <c r="BX604" s="138"/>
      <c r="BY604" s="138"/>
      <c r="BZ604" s="138"/>
    </row>
    <row r="605" spans="1:78" ht="15.75" customHeight="1">
      <c r="A605" s="138"/>
      <c r="B605" s="138"/>
      <c r="C605" s="138"/>
      <c r="D605" s="138"/>
      <c r="E605" s="138"/>
      <c r="F605" s="138"/>
      <c r="G605" s="138"/>
      <c r="H605" s="138"/>
      <c r="I605" s="138"/>
      <c r="J605" s="138"/>
      <c r="K605" s="138"/>
      <c r="L605" s="138"/>
      <c r="M605" s="138"/>
      <c r="N605" s="138"/>
      <c r="O605" s="138"/>
      <c r="P605" s="138"/>
      <c r="Q605" s="138"/>
      <c r="R605" s="138"/>
      <c r="S605" s="138"/>
      <c r="T605" s="138"/>
      <c r="U605" s="138"/>
      <c r="V605" s="138"/>
      <c r="W605" s="138"/>
      <c r="X605" s="138"/>
      <c r="Y605" s="138"/>
      <c r="Z605" s="138"/>
      <c r="AA605" s="138"/>
      <c r="AB605" s="138"/>
      <c r="AC605" s="138"/>
      <c r="AD605" s="138"/>
      <c r="AE605" s="138"/>
      <c r="AF605" s="138"/>
      <c r="AG605" s="138"/>
      <c r="AH605" s="138"/>
      <c r="AI605" s="138"/>
      <c r="AJ605" s="138"/>
      <c r="AK605" s="138"/>
      <c r="AL605" s="138"/>
      <c r="AM605" s="138"/>
      <c r="AN605" s="138"/>
      <c r="AO605" s="138"/>
      <c r="AP605" s="138"/>
      <c r="AQ605" s="138"/>
      <c r="AR605" s="138"/>
      <c r="AS605" s="138"/>
      <c r="AT605" s="138"/>
      <c r="AU605" s="138"/>
      <c r="AV605" s="138"/>
      <c r="AW605" s="138"/>
      <c r="AX605" s="138"/>
      <c r="AY605" s="138"/>
      <c r="AZ605" s="138"/>
      <c r="BA605" s="138"/>
      <c r="BB605" s="138"/>
      <c r="BC605" s="138"/>
      <c r="BD605" s="138"/>
      <c r="BE605" s="138"/>
      <c r="BF605" s="138"/>
      <c r="BG605" s="138"/>
      <c r="BH605" s="138"/>
      <c r="BI605" s="138"/>
      <c r="BJ605" s="138"/>
      <c r="BK605" s="138"/>
      <c r="BL605" s="138"/>
      <c r="BM605" s="138"/>
      <c r="BN605" s="138"/>
      <c r="BO605" s="138"/>
      <c r="BP605" s="138"/>
      <c r="BQ605" s="138"/>
      <c r="BR605" s="138"/>
      <c r="BS605" s="138"/>
      <c r="BT605" s="138"/>
      <c r="BU605" s="138"/>
      <c r="BV605" s="138"/>
      <c r="BW605" s="138"/>
      <c r="BX605" s="138"/>
      <c r="BY605" s="138"/>
      <c r="BZ605" s="138"/>
    </row>
    <row r="606" spans="1:78" ht="15.75" customHeight="1">
      <c r="A606" s="138"/>
      <c r="B606" s="138"/>
      <c r="C606" s="138"/>
      <c r="D606" s="138"/>
      <c r="E606" s="138"/>
      <c r="F606" s="138"/>
      <c r="G606" s="138"/>
      <c r="H606" s="138"/>
      <c r="I606" s="138"/>
      <c r="J606" s="138"/>
      <c r="K606" s="138"/>
      <c r="L606" s="138"/>
      <c r="M606" s="138"/>
      <c r="N606" s="138"/>
      <c r="O606" s="138"/>
      <c r="P606" s="138"/>
      <c r="Q606" s="138"/>
      <c r="R606" s="138"/>
      <c r="S606" s="138"/>
      <c r="T606" s="138"/>
      <c r="U606" s="138"/>
      <c r="V606" s="138"/>
      <c r="W606" s="138"/>
      <c r="X606" s="138"/>
      <c r="Y606" s="138"/>
      <c r="Z606" s="138"/>
      <c r="AA606" s="138"/>
      <c r="AB606" s="138"/>
      <c r="AC606" s="138"/>
      <c r="AD606" s="138"/>
      <c r="AE606" s="138"/>
      <c r="AF606" s="138"/>
      <c r="AG606" s="138"/>
      <c r="AH606" s="138"/>
      <c r="AI606" s="138"/>
      <c r="AJ606" s="138"/>
      <c r="AK606" s="138"/>
      <c r="AL606" s="138"/>
      <c r="AM606" s="138"/>
      <c r="AN606" s="138"/>
      <c r="AO606" s="138"/>
      <c r="AP606" s="138"/>
      <c r="AQ606" s="138"/>
      <c r="AR606" s="138"/>
      <c r="AS606" s="138"/>
      <c r="AT606" s="138"/>
      <c r="AU606" s="138"/>
      <c r="AV606" s="138"/>
      <c r="AW606" s="138"/>
      <c r="AX606" s="138"/>
      <c r="AY606" s="138"/>
      <c r="AZ606" s="138"/>
      <c r="BA606" s="138"/>
      <c r="BB606" s="138"/>
      <c r="BC606" s="138"/>
      <c r="BD606" s="138"/>
      <c r="BE606" s="138"/>
      <c r="BF606" s="138"/>
      <c r="BG606" s="138"/>
      <c r="BH606" s="138"/>
      <c r="BI606" s="138"/>
      <c r="BJ606" s="138"/>
      <c r="BK606" s="138"/>
      <c r="BL606" s="138"/>
      <c r="BM606" s="138"/>
      <c r="BN606" s="138"/>
      <c r="BO606" s="138"/>
      <c r="BP606" s="138"/>
      <c r="BQ606" s="138"/>
      <c r="BR606" s="138"/>
      <c r="BS606" s="138"/>
      <c r="BT606" s="138"/>
      <c r="BU606" s="138"/>
      <c r="BV606" s="138"/>
      <c r="BW606" s="138"/>
      <c r="BX606" s="138"/>
      <c r="BY606" s="138"/>
      <c r="BZ606" s="138"/>
    </row>
    <row r="607" spans="1:78" ht="15.75" customHeight="1">
      <c r="A607" s="138"/>
      <c r="B607" s="138"/>
      <c r="C607" s="138"/>
      <c r="D607" s="138"/>
      <c r="E607" s="138"/>
      <c r="F607" s="138"/>
      <c r="G607" s="138"/>
      <c r="H607" s="138"/>
      <c r="I607" s="138"/>
      <c r="J607" s="138"/>
      <c r="K607" s="138"/>
      <c r="L607" s="138"/>
      <c r="M607" s="138"/>
      <c r="N607" s="138"/>
      <c r="O607" s="138"/>
      <c r="P607" s="138"/>
      <c r="Q607" s="138"/>
      <c r="R607" s="138"/>
      <c r="S607" s="138"/>
      <c r="T607" s="138"/>
      <c r="U607" s="138"/>
      <c r="V607" s="138"/>
      <c r="W607" s="138"/>
      <c r="X607" s="138"/>
      <c r="Y607" s="138"/>
      <c r="Z607" s="138"/>
      <c r="AA607" s="138"/>
      <c r="AB607" s="138"/>
      <c r="AC607" s="138"/>
      <c r="AD607" s="138"/>
      <c r="AE607" s="138"/>
      <c r="AF607" s="138"/>
      <c r="AG607" s="138"/>
      <c r="AH607" s="138"/>
      <c r="AI607" s="138"/>
      <c r="AJ607" s="138"/>
      <c r="AK607" s="138"/>
      <c r="AL607" s="138"/>
      <c r="AM607" s="138"/>
      <c r="AN607" s="138"/>
      <c r="AO607" s="138"/>
      <c r="AP607" s="138"/>
      <c r="AQ607" s="138"/>
      <c r="AR607" s="138"/>
      <c r="AS607" s="138"/>
      <c r="AT607" s="138"/>
      <c r="AU607" s="138"/>
      <c r="AV607" s="138"/>
      <c r="AW607" s="138"/>
      <c r="AX607" s="138"/>
      <c r="AY607" s="138"/>
      <c r="AZ607" s="138"/>
      <c r="BA607" s="138"/>
      <c r="BB607" s="138"/>
      <c r="BC607" s="138"/>
      <c r="BD607" s="138"/>
      <c r="BE607" s="138"/>
      <c r="BF607" s="138"/>
      <c r="BG607" s="138"/>
      <c r="BH607" s="138"/>
      <c r="BI607" s="138"/>
      <c r="BJ607" s="138"/>
      <c r="BK607" s="138"/>
      <c r="BL607" s="138"/>
      <c r="BM607" s="138"/>
      <c r="BN607" s="138"/>
      <c r="BO607" s="138"/>
      <c r="BP607" s="138"/>
      <c r="BQ607" s="138"/>
      <c r="BR607" s="138"/>
      <c r="BS607" s="138"/>
      <c r="BT607" s="138"/>
      <c r="BU607" s="138"/>
      <c r="BV607" s="138"/>
      <c r="BW607" s="138"/>
      <c r="BX607" s="138"/>
      <c r="BY607" s="138"/>
      <c r="BZ607" s="138"/>
    </row>
    <row r="608" spans="1:78" ht="15.75" customHeight="1">
      <c r="A608" s="138"/>
      <c r="B608" s="138"/>
      <c r="C608" s="138"/>
      <c r="D608" s="138"/>
      <c r="E608" s="138"/>
      <c r="F608" s="138"/>
      <c r="G608" s="138"/>
      <c r="H608" s="138"/>
      <c r="I608" s="138"/>
      <c r="J608" s="138"/>
      <c r="K608" s="138"/>
      <c r="L608" s="138"/>
      <c r="M608" s="138"/>
      <c r="N608" s="138"/>
      <c r="O608" s="138"/>
      <c r="P608" s="138"/>
      <c r="Q608" s="138"/>
      <c r="R608" s="138"/>
      <c r="S608" s="138"/>
      <c r="T608" s="138"/>
      <c r="U608" s="138"/>
      <c r="V608" s="138"/>
      <c r="W608" s="138"/>
      <c r="X608" s="138"/>
      <c r="Y608" s="138"/>
      <c r="Z608" s="138"/>
      <c r="AA608" s="138"/>
      <c r="AB608" s="138"/>
      <c r="AC608" s="138"/>
      <c r="AD608" s="138"/>
      <c r="AE608" s="138"/>
      <c r="AF608" s="138"/>
      <c r="AG608" s="138"/>
      <c r="AH608" s="138"/>
      <c r="AI608" s="138"/>
      <c r="AJ608" s="138"/>
      <c r="AK608" s="138"/>
      <c r="AL608" s="138"/>
      <c r="AM608" s="138"/>
      <c r="AN608" s="138"/>
      <c r="AO608" s="138"/>
      <c r="AP608" s="138"/>
      <c r="AQ608" s="138"/>
      <c r="AR608" s="138"/>
      <c r="AS608" s="138"/>
      <c r="AT608" s="138"/>
      <c r="AU608" s="138"/>
      <c r="AV608" s="138"/>
      <c r="AW608" s="138"/>
      <c r="AX608" s="138"/>
      <c r="AY608" s="138"/>
      <c r="AZ608" s="138"/>
      <c r="BA608" s="138"/>
      <c r="BB608" s="138"/>
      <c r="BC608" s="138"/>
      <c r="BD608" s="138"/>
      <c r="BE608" s="138"/>
      <c r="BF608" s="138"/>
      <c r="BG608" s="138"/>
      <c r="BH608" s="138"/>
      <c r="BI608" s="138"/>
      <c r="BJ608" s="138"/>
      <c r="BK608" s="138"/>
      <c r="BL608" s="138"/>
      <c r="BM608" s="138"/>
      <c r="BN608" s="138"/>
      <c r="BO608" s="138"/>
      <c r="BP608" s="138"/>
      <c r="BQ608" s="138"/>
      <c r="BR608" s="138"/>
      <c r="BS608" s="138"/>
      <c r="BT608" s="138"/>
      <c r="BU608" s="138"/>
      <c r="BV608" s="138"/>
      <c r="BW608" s="138"/>
      <c r="BX608" s="138"/>
      <c r="BY608" s="138"/>
      <c r="BZ608" s="138"/>
    </row>
    <row r="609" spans="1:78" ht="15.75" customHeight="1">
      <c r="A609" s="138"/>
      <c r="B609" s="138"/>
      <c r="C609" s="138"/>
      <c r="D609" s="138"/>
      <c r="E609" s="138"/>
      <c r="F609" s="138"/>
      <c r="G609" s="138"/>
      <c r="H609" s="138"/>
      <c r="I609" s="138"/>
      <c r="J609" s="138"/>
      <c r="K609" s="138"/>
      <c r="L609" s="138"/>
      <c r="M609" s="138"/>
      <c r="N609" s="138"/>
      <c r="O609" s="138"/>
      <c r="P609" s="138"/>
      <c r="Q609" s="138"/>
      <c r="R609" s="138"/>
      <c r="S609" s="138"/>
      <c r="T609" s="138"/>
      <c r="U609" s="138"/>
      <c r="V609" s="138"/>
      <c r="W609" s="138"/>
      <c r="X609" s="138"/>
      <c r="Y609" s="138"/>
      <c r="Z609" s="138"/>
      <c r="AA609" s="138"/>
      <c r="AB609" s="138"/>
      <c r="AC609" s="138"/>
      <c r="AD609" s="138"/>
      <c r="AE609" s="138"/>
      <c r="AF609" s="138"/>
      <c r="AG609" s="138"/>
      <c r="AH609" s="138"/>
      <c r="AI609" s="138"/>
      <c r="AJ609" s="138"/>
      <c r="AK609" s="138"/>
      <c r="AL609" s="138"/>
      <c r="AM609" s="138"/>
      <c r="AN609" s="138"/>
      <c r="AO609" s="138"/>
      <c r="AP609" s="138"/>
      <c r="AQ609" s="138"/>
      <c r="AR609" s="138"/>
      <c r="AS609" s="138"/>
      <c r="AT609" s="138"/>
      <c r="AU609" s="138"/>
      <c r="AV609" s="138"/>
      <c r="AW609" s="138"/>
      <c r="AX609" s="138"/>
      <c r="AY609" s="138"/>
      <c r="AZ609" s="138"/>
      <c r="BA609" s="138"/>
      <c r="BB609" s="138"/>
      <c r="BC609" s="138"/>
      <c r="BD609" s="138"/>
      <c r="BE609" s="138"/>
      <c r="BF609" s="138"/>
      <c r="BG609" s="138"/>
      <c r="BH609" s="138"/>
      <c r="BI609" s="138"/>
      <c r="BJ609" s="138"/>
      <c r="BK609" s="138"/>
      <c r="BL609" s="138"/>
      <c r="BM609" s="138"/>
      <c r="BN609" s="138"/>
      <c r="BO609" s="138"/>
      <c r="BP609" s="138"/>
      <c r="BQ609" s="138"/>
      <c r="BR609" s="138"/>
      <c r="BS609" s="138"/>
      <c r="BT609" s="138"/>
      <c r="BU609" s="138"/>
      <c r="BV609" s="138"/>
      <c r="BW609" s="138"/>
      <c r="BX609" s="138"/>
      <c r="BY609" s="138"/>
      <c r="BZ609" s="138"/>
    </row>
    <row r="610" spans="1:78" ht="15.75" customHeight="1">
      <c r="A610" s="138"/>
      <c r="B610" s="138"/>
      <c r="C610" s="138"/>
      <c r="D610" s="138"/>
      <c r="E610" s="138"/>
      <c r="F610" s="138"/>
      <c r="G610" s="138"/>
      <c r="H610" s="138"/>
      <c r="I610" s="138"/>
      <c r="J610" s="138"/>
      <c r="K610" s="138"/>
      <c r="L610" s="138"/>
      <c r="M610" s="138"/>
      <c r="N610" s="138"/>
      <c r="O610" s="138"/>
      <c r="P610" s="138"/>
      <c r="Q610" s="138"/>
      <c r="R610" s="138"/>
      <c r="S610" s="138"/>
      <c r="T610" s="138"/>
      <c r="U610" s="138"/>
      <c r="V610" s="138"/>
      <c r="W610" s="138"/>
      <c r="X610" s="138"/>
      <c r="Y610" s="138"/>
      <c r="Z610" s="138"/>
      <c r="AA610" s="138"/>
      <c r="AB610" s="138"/>
      <c r="AC610" s="138"/>
      <c r="AD610" s="138"/>
      <c r="AE610" s="138"/>
      <c r="AF610" s="138"/>
      <c r="AG610" s="138"/>
      <c r="AH610" s="138"/>
      <c r="AI610" s="138"/>
      <c r="AJ610" s="138"/>
      <c r="AK610" s="138"/>
      <c r="AL610" s="138"/>
      <c r="AM610" s="138"/>
      <c r="AN610" s="138"/>
      <c r="AO610" s="138"/>
      <c r="AP610" s="138"/>
      <c r="AQ610" s="138"/>
      <c r="AR610" s="138"/>
      <c r="AS610" s="138"/>
      <c r="AT610" s="138"/>
      <c r="AU610" s="138"/>
      <c r="AV610" s="138"/>
      <c r="AW610" s="138"/>
      <c r="AX610" s="138"/>
      <c r="AY610" s="138"/>
      <c r="AZ610" s="138"/>
      <c r="BA610" s="138"/>
      <c r="BB610" s="138"/>
      <c r="BC610" s="138"/>
      <c r="BD610" s="138"/>
      <c r="BE610" s="138"/>
      <c r="BF610" s="138"/>
      <c r="BG610" s="138"/>
      <c r="BH610" s="138"/>
      <c r="BI610" s="138"/>
      <c r="BJ610" s="138"/>
      <c r="BK610" s="138"/>
      <c r="BL610" s="138"/>
      <c r="BM610" s="138"/>
      <c r="BN610" s="138"/>
      <c r="BO610" s="138"/>
      <c r="BP610" s="138"/>
      <c r="BQ610" s="138"/>
      <c r="BR610" s="138"/>
      <c r="BS610" s="138"/>
      <c r="BT610" s="138"/>
      <c r="BU610" s="138"/>
      <c r="BV610" s="138"/>
      <c r="BW610" s="138"/>
      <c r="BX610" s="138"/>
      <c r="BY610" s="138"/>
      <c r="BZ610" s="138"/>
    </row>
    <row r="611" spans="1:78" ht="15.75" customHeight="1">
      <c r="A611" s="138"/>
      <c r="B611" s="138"/>
      <c r="C611" s="138"/>
      <c r="D611" s="138"/>
      <c r="E611" s="138"/>
      <c r="F611" s="138"/>
      <c r="G611" s="138"/>
      <c r="H611" s="138"/>
      <c r="I611" s="138"/>
      <c r="J611" s="138"/>
      <c r="K611" s="138"/>
      <c r="L611" s="138"/>
      <c r="M611" s="138"/>
      <c r="N611" s="138"/>
      <c r="O611" s="138"/>
      <c r="P611" s="138"/>
      <c r="Q611" s="138"/>
      <c r="R611" s="138"/>
      <c r="S611" s="138"/>
      <c r="T611" s="138"/>
      <c r="U611" s="138"/>
      <c r="V611" s="138"/>
      <c r="W611" s="138"/>
      <c r="X611" s="138"/>
      <c r="Y611" s="138"/>
      <c r="Z611" s="138"/>
      <c r="AA611" s="138"/>
      <c r="AB611" s="138"/>
      <c r="AC611" s="138"/>
      <c r="AD611" s="138"/>
      <c r="AE611" s="138"/>
      <c r="AF611" s="138"/>
      <c r="AG611" s="138"/>
      <c r="AH611" s="138"/>
      <c r="AI611" s="138"/>
      <c r="AJ611" s="138"/>
      <c r="AK611" s="138"/>
      <c r="AL611" s="138"/>
      <c r="AM611" s="138"/>
      <c r="AN611" s="138"/>
      <c r="AO611" s="138"/>
      <c r="AP611" s="138"/>
      <c r="AQ611" s="138"/>
      <c r="AR611" s="138"/>
      <c r="AS611" s="138"/>
      <c r="AT611" s="138"/>
      <c r="AU611" s="138"/>
      <c r="AV611" s="138"/>
      <c r="AW611" s="138"/>
      <c r="AX611" s="138"/>
      <c r="AY611" s="138"/>
      <c r="AZ611" s="138"/>
      <c r="BA611" s="138"/>
      <c r="BB611" s="138"/>
      <c r="BC611" s="138"/>
      <c r="BD611" s="138"/>
      <c r="BE611" s="138"/>
      <c r="BF611" s="138"/>
      <c r="BG611" s="138"/>
      <c r="BH611" s="138"/>
      <c r="BI611" s="138"/>
      <c r="BJ611" s="138"/>
      <c r="BK611" s="138"/>
      <c r="BL611" s="138"/>
      <c r="BM611" s="138"/>
      <c r="BN611" s="138"/>
      <c r="BO611" s="138"/>
      <c r="BP611" s="138"/>
      <c r="BQ611" s="138"/>
      <c r="BR611" s="138"/>
      <c r="BS611" s="138"/>
      <c r="BT611" s="138"/>
      <c r="BU611" s="138"/>
      <c r="BV611" s="138"/>
      <c r="BW611" s="138"/>
      <c r="BX611" s="138"/>
      <c r="BY611" s="138"/>
      <c r="BZ611" s="138"/>
    </row>
    <row r="612" spans="1:78" ht="15.75" customHeight="1">
      <c r="A612" s="138"/>
      <c r="B612" s="138"/>
      <c r="C612" s="138"/>
      <c r="D612" s="138"/>
      <c r="E612" s="138"/>
      <c r="F612" s="138"/>
      <c r="G612" s="138"/>
      <c r="H612" s="138"/>
      <c r="I612" s="138"/>
      <c r="J612" s="138"/>
      <c r="K612" s="138"/>
      <c r="L612" s="138"/>
      <c r="M612" s="138"/>
      <c r="N612" s="138"/>
      <c r="O612" s="138"/>
      <c r="P612" s="138"/>
      <c r="Q612" s="138"/>
      <c r="R612" s="138"/>
      <c r="S612" s="138"/>
      <c r="T612" s="138"/>
      <c r="U612" s="138"/>
      <c r="V612" s="138"/>
      <c r="W612" s="138"/>
      <c r="X612" s="138"/>
      <c r="Y612" s="138"/>
      <c r="Z612" s="138"/>
      <c r="AA612" s="138"/>
      <c r="AB612" s="138"/>
      <c r="AC612" s="138"/>
      <c r="AD612" s="138"/>
      <c r="AE612" s="138"/>
      <c r="AF612" s="138"/>
      <c r="AG612" s="138"/>
      <c r="AH612" s="138"/>
      <c r="AI612" s="138"/>
      <c r="AJ612" s="138"/>
      <c r="AK612" s="138"/>
      <c r="AL612" s="138"/>
      <c r="AM612" s="138"/>
      <c r="AN612" s="138"/>
      <c r="AO612" s="138"/>
      <c r="AP612" s="138"/>
      <c r="AQ612" s="138"/>
      <c r="AR612" s="138"/>
      <c r="AS612" s="138"/>
      <c r="AT612" s="138"/>
      <c r="AU612" s="138"/>
      <c r="AV612" s="138"/>
      <c r="AW612" s="138"/>
      <c r="AX612" s="138"/>
      <c r="AY612" s="138"/>
      <c r="AZ612" s="138"/>
      <c r="BA612" s="138"/>
      <c r="BB612" s="138"/>
      <c r="BC612" s="138"/>
      <c r="BD612" s="138"/>
      <c r="BE612" s="138"/>
      <c r="BF612" s="138"/>
      <c r="BG612" s="138"/>
      <c r="BH612" s="138"/>
      <c r="BI612" s="138"/>
      <c r="BJ612" s="138"/>
      <c r="BK612" s="138"/>
      <c r="BL612" s="138"/>
      <c r="BM612" s="138"/>
      <c r="BN612" s="138"/>
      <c r="BO612" s="138"/>
      <c r="BP612" s="138"/>
      <c r="BQ612" s="138"/>
      <c r="BR612" s="138"/>
      <c r="BS612" s="138"/>
      <c r="BT612" s="138"/>
      <c r="BU612" s="138"/>
      <c r="BV612" s="138"/>
      <c r="BW612" s="138"/>
      <c r="BX612" s="138"/>
      <c r="BY612" s="138"/>
      <c r="BZ612" s="138"/>
    </row>
    <row r="613" spans="1:78" ht="15.75" customHeight="1">
      <c r="A613" s="138"/>
      <c r="B613" s="138"/>
      <c r="C613" s="138"/>
      <c r="D613" s="138"/>
      <c r="E613" s="138"/>
      <c r="F613" s="138"/>
      <c r="G613" s="138"/>
      <c r="H613" s="138"/>
      <c r="I613" s="138"/>
      <c r="J613" s="138"/>
      <c r="K613" s="138"/>
      <c r="L613" s="138"/>
      <c r="M613" s="138"/>
      <c r="N613" s="138"/>
      <c r="O613" s="138"/>
      <c r="P613" s="138"/>
      <c r="Q613" s="138"/>
      <c r="R613" s="138"/>
      <c r="S613" s="138"/>
      <c r="T613" s="138"/>
      <c r="U613" s="138"/>
      <c r="V613" s="138"/>
      <c r="W613" s="138"/>
      <c r="X613" s="138"/>
      <c r="Y613" s="138"/>
      <c r="Z613" s="138"/>
      <c r="AA613" s="138"/>
      <c r="AB613" s="138"/>
      <c r="AC613" s="138"/>
      <c r="AD613" s="138"/>
      <c r="AE613" s="138"/>
      <c r="AF613" s="138"/>
      <c r="AG613" s="138"/>
      <c r="AH613" s="138"/>
      <c r="AI613" s="138"/>
      <c r="AJ613" s="138"/>
      <c r="AK613" s="138"/>
      <c r="AL613" s="138"/>
      <c r="AM613" s="138"/>
      <c r="AN613" s="138"/>
      <c r="AO613" s="138"/>
      <c r="AP613" s="138"/>
      <c r="AQ613" s="138"/>
      <c r="AR613" s="138"/>
      <c r="AS613" s="138"/>
      <c r="AT613" s="138"/>
      <c r="AU613" s="138"/>
      <c r="AV613" s="138"/>
      <c r="AW613" s="138"/>
      <c r="AX613" s="138"/>
      <c r="AY613" s="138"/>
      <c r="AZ613" s="138"/>
      <c r="BA613" s="138"/>
      <c r="BB613" s="138"/>
      <c r="BC613" s="138"/>
      <c r="BD613" s="138"/>
      <c r="BE613" s="138"/>
      <c r="BF613" s="138"/>
      <c r="BG613" s="138"/>
      <c r="BH613" s="138"/>
      <c r="BI613" s="138"/>
      <c r="BJ613" s="138"/>
      <c r="BK613" s="138"/>
      <c r="BL613" s="138"/>
      <c r="BM613" s="138"/>
      <c r="BN613" s="138"/>
      <c r="BO613" s="138"/>
      <c r="BP613" s="138"/>
      <c r="BQ613" s="138"/>
      <c r="BR613" s="138"/>
      <c r="BS613" s="138"/>
      <c r="BT613" s="138"/>
      <c r="BU613" s="138"/>
      <c r="BV613" s="138"/>
      <c r="BW613" s="138"/>
      <c r="BX613" s="138"/>
      <c r="BY613" s="138"/>
      <c r="BZ613" s="138"/>
    </row>
    <row r="614" spans="1:78" ht="15.75" customHeight="1">
      <c r="A614" s="138"/>
      <c r="B614" s="138"/>
      <c r="C614" s="138"/>
      <c r="D614" s="138"/>
      <c r="E614" s="138"/>
      <c r="F614" s="138"/>
      <c r="G614" s="138"/>
      <c r="H614" s="138"/>
      <c r="I614" s="138"/>
      <c r="J614" s="138"/>
      <c r="K614" s="138"/>
      <c r="L614" s="138"/>
      <c r="M614" s="138"/>
      <c r="N614" s="138"/>
      <c r="O614" s="138"/>
      <c r="P614" s="138"/>
      <c r="Q614" s="138"/>
      <c r="R614" s="138"/>
      <c r="S614" s="138"/>
      <c r="T614" s="138"/>
      <c r="U614" s="138"/>
      <c r="V614" s="138"/>
      <c r="W614" s="138"/>
      <c r="X614" s="138"/>
      <c r="Y614" s="138"/>
      <c r="Z614" s="138"/>
      <c r="AA614" s="138"/>
      <c r="AB614" s="138"/>
      <c r="AC614" s="138"/>
      <c r="AD614" s="138"/>
      <c r="AE614" s="138"/>
      <c r="AF614" s="138"/>
      <c r="AG614" s="138"/>
      <c r="AH614" s="138"/>
      <c r="AI614" s="138"/>
      <c r="AJ614" s="138"/>
      <c r="AK614" s="138"/>
      <c r="AL614" s="138"/>
      <c r="AM614" s="138"/>
      <c r="AN614" s="138"/>
      <c r="AO614" s="138"/>
      <c r="AP614" s="138"/>
      <c r="AQ614" s="138"/>
      <c r="AR614" s="138"/>
      <c r="AS614" s="138"/>
      <c r="AT614" s="138"/>
      <c r="AU614" s="138"/>
      <c r="AV614" s="138"/>
      <c r="AW614" s="138"/>
      <c r="AX614" s="138"/>
      <c r="AY614" s="138"/>
      <c r="AZ614" s="138"/>
      <c r="BA614" s="138"/>
      <c r="BB614" s="138"/>
      <c r="BC614" s="138"/>
      <c r="BD614" s="138"/>
      <c r="BE614" s="138"/>
      <c r="BF614" s="138"/>
      <c r="BG614" s="138"/>
      <c r="BH614" s="138"/>
      <c r="BI614" s="138"/>
      <c r="BJ614" s="138"/>
      <c r="BK614" s="138"/>
      <c r="BL614" s="138"/>
      <c r="BM614" s="138"/>
      <c r="BN614" s="138"/>
      <c r="BO614" s="138"/>
      <c r="BP614" s="138"/>
      <c r="BQ614" s="138"/>
      <c r="BR614" s="138"/>
      <c r="BS614" s="138"/>
      <c r="BT614" s="138"/>
      <c r="BU614" s="138"/>
      <c r="BV614" s="138"/>
      <c r="BW614" s="138"/>
      <c r="BX614" s="138"/>
      <c r="BY614" s="138"/>
      <c r="BZ614" s="138"/>
    </row>
    <row r="615" spans="1:78" ht="15.75" customHeight="1">
      <c r="A615" s="138"/>
      <c r="B615" s="138"/>
      <c r="C615" s="138"/>
      <c r="D615" s="138"/>
      <c r="E615" s="138"/>
      <c r="F615" s="138"/>
      <c r="G615" s="138"/>
      <c r="H615" s="138"/>
      <c r="I615" s="138"/>
      <c r="J615" s="138"/>
      <c r="K615" s="138"/>
      <c r="L615" s="138"/>
      <c r="M615" s="138"/>
      <c r="N615" s="138"/>
      <c r="O615" s="138"/>
      <c r="P615" s="138"/>
      <c r="Q615" s="138"/>
      <c r="R615" s="138"/>
      <c r="S615" s="138"/>
      <c r="T615" s="138"/>
      <c r="U615" s="138"/>
      <c r="V615" s="138"/>
      <c r="W615" s="138"/>
      <c r="X615" s="138"/>
      <c r="Y615" s="138"/>
      <c r="Z615" s="138"/>
      <c r="AA615" s="138"/>
      <c r="AB615" s="138"/>
      <c r="AC615" s="138"/>
      <c r="AD615" s="138"/>
      <c r="AE615" s="138"/>
      <c r="AF615" s="138"/>
      <c r="AG615" s="138"/>
      <c r="AH615" s="138"/>
      <c r="AI615" s="138"/>
      <c r="AJ615" s="138"/>
      <c r="AK615" s="138"/>
      <c r="AL615" s="138"/>
      <c r="AM615" s="138"/>
      <c r="AN615" s="138"/>
      <c r="AO615" s="138"/>
      <c r="AP615" s="138"/>
      <c r="AQ615" s="138"/>
      <c r="AR615" s="138"/>
      <c r="AS615" s="138"/>
      <c r="AT615" s="138"/>
      <c r="AU615" s="138"/>
      <c r="AV615" s="138"/>
      <c r="AW615" s="138"/>
      <c r="AX615" s="138"/>
      <c r="AY615" s="138"/>
      <c r="AZ615" s="138"/>
      <c r="BA615" s="138"/>
      <c r="BB615" s="138"/>
      <c r="BC615" s="138"/>
      <c r="BD615" s="138"/>
      <c r="BE615" s="138"/>
      <c r="BF615" s="138"/>
      <c r="BG615" s="138"/>
      <c r="BH615" s="138"/>
      <c r="BI615" s="138"/>
      <c r="BJ615" s="138"/>
      <c r="BK615" s="138"/>
      <c r="BL615" s="138"/>
      <c r="BM615" s="138"/>
      <c r="BN615" s="138"/>
      <c r="BO615" s="138"/>
      <c r="BP615" s="138"/>
      <c r="BQ615" s="138"/>
      <c r="BR615" s="138"/>
      <c r="BS615" s="138"/>
      <c r="BT615" s="138"/>
      <c r="BU615" s="138"/>
      <c r="BV615" s="138"/>
      <c r="BW615" s="138"/>
      <c r="BX615" s="138"/>
      <c r="BY615" s="138"/>
      <c r="BZ615" s="138"/>
    </row>
    <row r="616" spans="1:78" ht="15.75" customHeight="1">
      <c r="A616" s="138"/>
      <c r="B616" s="138"/>
      <c r="C616" s="138"/>
      <c r="D616" s="138"/>
      <c r="E616" s="138"/>
      <c r="F616" s="138"/>
      <c r="G616" s="138"/>
      <c r="H616" s="138"/>
      <c r="I616" s="138"/>
      <c r="J616" s="138"/>
      <c r="K616" s="138"/>
      <c r="L616" s="138"/>
      <c r="M616" s="138"/>
      <c r="N616" s="138"/>
      <c r="O616" s="138"/>
      <c r="P616" s="138"/>
      <c r="Q616" s="138"/>
      <c r="R616" s="138"/>
      <c r="S616" s="138"/>
      <c r="T616" s="138"/>
      <c r="U616" s="138"/>
      <c r="V616" s="138"/>
      <c r="W616" s="138"/>
      <c r="X616" s="138"/>
      <c r="Y616" s="138"/>
      <c r="Z616" s="138"/>
      <c r="AA616" s="138"/>
      <c r="AB616" s="138"/>
      <c r="AC616" s="138"/>
      <c r="AD616" s="138"/>
      <c r="AE616" s="138"/>
      <c r="AF616" s="138"/>
      <c r="AG616" s="138"/>
      <c r="AH616" s="138"/>
      <c r="AI616" s="138"/>
      <c r="AJ616" s="138"/>
      <c r="AK616" s="138"/>
      <c r="AL616" s="138"/>
      <c r="AM616" s="138"/>
      <c r="AN616" s="138"/>
      <c r="AO616" s="138"/>
      <c r="AP616" s="138"/>
      <c r="AQ616" s="138"/>
      <c r="AR616" s="138"/>
      <c r="AS616" s="138"/>
      <c r="AT616" s="138"/>
      <c r="AU616" s="138"/>
      <c r="AV616" s="138"/>
      <c r="AW616" s="138"/>
      <c r="AX616" s="138"/>
      <c r="AY616" s="138"/>
      <c r="AZ616" s="138"/>
      <c r="BA616" s="138"/>
      <c r="BB616" s="138"/>
      <c r="BC616" s="138"/>
      <c r="BD616" s="138"/>
      <c r="BE616" s="138"/>
      <c r="BF616" s="138"/>
      <c r="BG616" s="138"/>
      <c r="BH616" s="138"/>
      <c r="BI616" s="138"/>
      <c r="BJ616" s="138"/>
      <c r="BK616" s="138"/>
      <c r="BL616" s="138"/>
      <c r="BM616" s="138"/>
      <c r="BN616" s="138"/>
      <c r="BO616" s="138"/>
      <c r="BP616" s="138"/>
      <c r="BQ616" s="138"/>
      <c r="BR616" s="138"/>
      <c r="BS616" s="138"/>
      <c r="BT616" s="138"/>
      <c r="BU616" s="138"/>
      <c r="BV616" s="138"/>
      <c r="BW616" s="138"/>
      <c r="BX616" s="138"/>
      <c r="BY616" s="138"/>
      <c r="BZ616" s="138"/>
    </row>
    <row r="617" spans="1:78" ht="15.75" customHeight="1">
      <c r="A617" s="138"/>
      <c r="B617" s="138"/>
      <c r="C617" s="138"/>
      <c r="D617" s="138"/>
      <c r="E617" s="138"/>
      <c r="F617" s="138"/>
      <c r="G617" s="138"/>
      <c r="H617" s="138"/>
      <c r="I617" s="138"/>
      <c r="J617" s="138"/>
      <c r="K617" s="138"/>
      <c r="L617" s="138"/>
      <c r="M617" s="138"/>
      <c r="N617" s="138"/>
      <c r="O617" s="138"/>
      <c r="P617" s="138"/>
      <c r="Q617" s="138"/>
      <c r="R617" s="138"/>
      <c r="S617" s="138"/>
      <c r="T617" s="138"/>
      <c r="U617" s="138"/>
      <c r="V617" s="138"/>
      <c r="W617" s="138"/>
      <c r="X617" s="138"/>
      <c r="Y617" s="138"/>
      <c r="Z617" s="138"/>
      <c r="AA617" s="138"/>
      <c r="AB617" s="138"/>
      <c r="AC617" s="138"/>
      <c r="AD617" s="138"/>
      <c r="AE617" s="138"/>
      <c r="AF617" s="138"/>
      <c r="AG617" s="138"/>
      <c r="AH617" s="138"/>
      <c r="AI617" s="138"/>
      <c r="AJ617" s="138"/>
      <c r="AK617" s="138"/>
      <c r="AL617" s="138"/>
      <c r="AM617" s="138"/>
      <c r="AN617" s="138"/>
      <c r="AO617" s="138"/>
      <c r="AP617" s="138"/>
      <c r="AQ617" s="138"/>
      <c r="AR617" s="138"/>
      <c r="AS617" s="138"/>
      <c r="AT617" s="138"/>
      <c r="AU617" s="138"/>
      <c r="AV617" s="138"/>
      <c r="AW617" s="138"/>
      <c r="AX617" s="138"/>
      <c r="AY617" s="138"/>
      <c r="AZ617" s="138"/>
      <c r="BA617" s="138"/>
      <c r="BB617" s="138"/>
      <c r="BC617" s="138"/>
      <c r="BD617" s="138"/>
      <c r="BE617" s="138"/>
      <c r="BF617" s="138"/>
      <c r="BG617" s="138"/>
      <c r="BH617" s="138"/>
      <c r="BI617" s="138"/>
      <c r="BJ617" s="138"/>
      <c r="BK617" s="138"/>
      <c r="BL617" s="138"/>
      <c r="BM617" s="138"/>
      <c r="BN617" s="138"/>
      <c r="BO617" s="138"/>
      <c r="BP617" s="138"/>
      <c r="BQ617" s="138"/>
      <c r="BR617" s="138"/>
      <c r="BS617" s="138"/>
      <c r="BT617" s="138"/>
      <c r="BU617" s="138"/>
      <c r="BV617" s="138"/>
      <c r="BW617" s="138"/>
      <c r="BX617" s="138"/>
      <c r="BY617" s="138"/>
      <c r="BZ617" s="138"/>
    </row>
    <row r="618" spans="1:78" ht="15.75" customHeight="1">
      <c r="A618" s="138"/>
      <c r="B618" s="138"/>
      <c r="C618" s="138"/>
      <c r="D618" s="138"/>
      <c r="E618" s="138"/>
      <c r="F618" s="138"/>
      <c r="G618" s="138"/>
      <c r="H618" s="138"/>
      <c r="I618" s="138"/>
      <c r="J618" s="138"/>
      <c r="K618" s="138"/>
      <c r="L618" s="138"/>
      <c r="M618" s="138"/>
      <c r="N618" s="138"/>
      <c r="O618" s="138"/>
      <c r="P618" s="138"/>
      <c r="Q618" s="138"/>
      <c r="R618" s="138"/>
      <c r="S618" s="138"/>
      <c r="T618" s="138"/>
      <c r="U618" s="138"/>
      <c r="V618" s="138"/>
      <c r="W618" s="138"/>
      <c r="X618" s="138"/>
      <c r="Y618" s="138"/>
      <c r="Z618" s="138"/>
      <c r="AA618" s="138"/>
      <c r="AB618" s="138"/>
      <c r="AC618" s="138"/>
      <c r="AD618" s="138"/>
      <c r="AE618" s="138"/>
      <c r="AF618" s="138"/>
      <c r="AG618" s="138"/>
      <c r="AH618" s="138"/>
      <c r="AI618" s="138"/>
      <c r="AJ618" s="138"/>
      <c r="AK618" s="138"/>
      <c r="AL618" s="138"/>
      <c r="AM618" s="138"/>
      <c r="AN618" s="138"/>
      <c r="AO618" s="138"/>
      <c r="AP618" s="138"/>
      <c r="AQ618" s="138"/>
      <c r="AR618" s="138"/>
      <c r="AS618" s="138"/>
      <c r="AT618" s="138"/>
      <c r="AU618" s="138"/>
      <c r="AV618" s="138"/>
      <c r="AW618" s="138"/>
      <c r="AX618" s="138"/>
      <c r="AY618" s="138"/>
      <c r="AZ618" s="138"/>
      <c r="BA618" s="138"/>
      <c r="BB618" s="138"/>
      <c r="BC618" s="138"/>
      <c r="BD618" s="138"/>
      <c r="BE618" s="138"/>
      <c r="BF618" s="138"/>
      <c r="BG618" s="138"/>
      <c r="BH618" s="138"/>
      <c r="BI618" s="138"/>
      <c r="BJ618" s="138"/>
      <c r="BK618" s="138"/>
      <c r="BL618" s="138"/>
      <c r="BM618" s="138"/>
      <c r="BN618" s="138"/>
      <c r="BO618" s="138"/>
      <c r="BP618" s="138"/>
      <c r="BQ618" s="138"/>
      <c r="BR618" s="138"/>
      <c r="BS618" s="138"/>
      <c r="BT618" s="138"/>
      <c r="BU618" s="138"/>
      <c r="BV618" s="138"/>
      <c r="BW618" s="138"/>
      <c r="BX618" s="138"/>
      <c r="BY618" s="138"/>
      <c r="BZ618" s="138"/>
    </row>
    <row r="619" spans="1:78" ht="15.75" customHeight="1">
      <c r="A619" s="138"/>
      <c r="B619" s="138"/>
      <c r="C619" s="138"/>
      <c r="D619" s="138"/>
      <c r="E619" s="138"/>
      <c r="F619" s="138"/>
      <c r="G619" s="138"/>
      <c r="H619" s="138"/>
      <c r="I619" s="138"/>
      <c r="J619" s="138"/>
      <c r="K619" s="138"/>
      <c r="L619" s="138"/>
      <c r="M619" s="138"/>
      <c r="N619" s="138"/>
      <c r="O619" s="138"/>
      <c r="P619" s="138"/>
      <c r="Q619" s="138"/>
      <c r="R619" s="138"/>
      <c r="S619" s="138"/>
      <c r="T619" s="138"/>
      <c r="U619" s="138"/>
      <c r="V619" s="138"/>
      <c r="W619" s="138"/>
      <c r="X619" s="138"/>
      <c r="Y619" s="138"/>
      <c r="Z619" s="138"/>
      <c r="AA619" s="138"/>
      <c r="AB619" s="138"/>
      <c r="AC619" s="138"/>
      <c r="AD619" s="138"/>
      <c r="AE619" s="138"/>
      <c r="AF619" s="138"/>
      <c r="AG619" s="138"/>
      <c r="AH619" s="138"/>
      <c r="AI619" s="138"/>
      <c r="AJ619" s="138"/>
      <c r="AK619" s="138"/>
      <c r="AL619" s="138"/>
      <c r="AM619" s="138"/>
      <c r="AN619" s="138"/>
      <c r="AO619" s="138"/>
      <c r="AP619" s="138"/>
      <c r="AQ619" s="138"/>
      <c r="AR619" s="138"/>
      <c r="AS619" s="138"/>
      <c r="AT619" s="138"/>
      <c r="AU619" s="138"/>
      <c r="AV619" s="138"/>
      <c r="AW619" s="138"/>
      <c r="AX619" s="138"/>
      <c r="AY619" s="138"/>
      <c r="AZ619" s="138"/>
      <c r="BA619" s="138"/>
      <c r="BB619" s="138"/>
      <c r="BC619" s="138"/>
      <c r="BD619" s="138"/>
      <c r="BE619" s="138"/>
      <c r="BF619" s="138"/>
      <c r="BG619" s="138"/>
      <c r="BH619" s="138"/>
      <c r="BI619" s="138"/>
      <c r="BJ619" s="138"/>
      <c r="BK619" s="138"/>
      <c r="BL619" s="138"/>
      <c r="BM619" s="138"/>
      <c r="BN619" s="138"/>
      <c r="BO619" s="138"/>
      <c r="BP619" s="138"/>
      <c r="BQ619" s="138"/>
      <c r="BR619" s="138"/>
      <c r="BS619" s="138"/>
      <c r="BT619" s="138"/>
      <c r="BU619" s="138"/>
      <c r="BV619" s="138"/>
      <c r="BW619" s="138"/>
      <c r="BX619" s="138"/>
      <c r="BY619" s="138"/>
      <c r="BZ619" s="138"/>
    </row>
    <row r="620" spans="1:78" ht="15.75" customHeight="1">
      <c r="A620" s="138"/>
      <c r="B620" s="138"/>
      <c r="C620" s="138"/>
      <c r="D620" s="138"/>
      <c r="E620" s="138"/>
      <c r="F620" s="138"/>
      <c r="G620" s="138"/>
      <c r="H620" s="138"/>
      <c r="I620" s="138"/>
      <c r="J620" s="138"/>
      <c r="K620" s="138"/>
      <c r="L620" s="138"/>
      <c r="M620" s="138"/>
      <c r="N620" s="138"/>
      <c r="O620" s="138"/>
      <c r="P620" s="138"/>
      <c r="Q620" s="138"/>
      <c r="R620" s="138"/>
      <c r="S620" s="138"/>
      <c r="T620" s="138"/>
      <c r="U620" s="138"/>
      <c r="V620" s="138"/>
      <c r="W620" s="138"/>
      <c r="X620" s="138"/>
      <c r="Y620" s="138"/>
      <c r="Z620" s="138"/>
      <c r="AA620" s="138"/>
      <c r="AB620" s="138"/>
      <c r="AC620" s="138"/>
      <c r="AD620" s="138"/>
      <c r="AE620" s="138"/>
      <c r="AF620" s="138"/>
      <c r="AG620" s="138"/>
      <c r="AH620" s="138"/>
      <c r="AI620" s="138"/>
      <c r="AJ620" s="138"/>
      <c r="AK620" s="138"/>
      <c r="AL620" s="138"/>
      <c r="AM620" s="138"/>
      <c r="AN620" s="138"/>
      <c r="AO620" s="138"/>
      <c r="AP620" s="138"/>
      <c r="AQ620" s="138"/>
      <c r="AR620" s="138"/>
      <c r="AS620" s="138"/>
      <c r="AT620" s="138"/>
      <c r="AU620" s="138"/>
      <c r="AV620" s="138"/>
      <c r="AW620" s="138"/>
      <c r="AX620" s="138"/>
      <c r="AY620" s="138"/>
      <c r="AZ620" s="138"/>
      <c r="BA620" s="138"/>
      <c r="BB620" s="138"/>
      <c r="BC620" s="138"/>
      <c r="BD620" s="138"/>
      <c r="BE620" s="138"/>
      <c r="BF620" s="138"/>
      <c r="BG620" s="138"/>
      <c r="BH620" s="138"/>
      <c r="BI620" s="138"/>
      <c r="BJ620" s="138"/>
      <c r="BK620" s="138"/>
      <c r="BL620" s="138"/>
      <c r="BM620" s="138"/>
      <c r="BN620" s="138"/>
      <c r="BO620" s="138"/>
      <c r="BP620" s="138"/>
      <c r="BQ620" s="138"/>
      <c r="BR620" s="138"/>
      <c r="BS620" s="138"/>
      <c r="BT620" s="138"/>
      <c r="BU620" s="138"/>
      <c r="BV620" s="138"/>
      <c r="BW620" s="138"/>
      <c r="BX620" s="138"/>
      <c r="BY620" s="138"/>
      <c r="BZ620" s="138"/>
    </row>
    <row r="621" spans="1:78" ht="15.75" customHeight="1">
      <c r="A621" s="138"/>
      <c r="B621" s="138"/>
      <c r="C621" s="138"/>
      <c r="D621" s="138"/>
      <c r="E621" s="138"/>
      <c r="F621" s="138"/>
      <c r="G621" s="138"/>
      <c r="H621" s="138"/>
      <c r="I621" s="138"/>
      <c r="J621" s="138"/>
      <c r="K621" s="138"/>
      <c r="L621" s="138"/>
      <c r="M621" s="138"/>
      <c r="N621" s="138"/>
      <c r="O621" s="138"/>
      <c r="P621" s="138"/>
      <c r="Q621" s="138"/>
      <c r="R621" s="138"/>
      <c r="S621" s="138"/>
      <c r="T621" s="138"/>
      <c r="U621" s="138"/>
      <c r="V621" s="138"/>
      <c r="W621" s="138"/>
      <c r="X621" s="138"/>
      <c r="Y621" s="138"/>
      <c r="Z621" s="138"/>
      <c r="AA621" s="138"/>
      <c r="AB621" s="138"/>
      <c r="AC621" s="138"/>
      <c r="AD621" s="138"/>
      <c r="AE621" s="138"/>
      <c r="AF621" s="138"/>
      <c r="AG621" s="138"/>
      <c r="AH621" s="138"/>
      <c r="AI621" s="138"/>
      <c r="AJ621" s="138"/>
      <c r="AK621" s="138"/>
      <c r="AL621" s="138"/>
      <c r="AM621" s="138"/>
      <c r="AN621" s="138"/>
      <c r="AO621" s="138"/>
      <c r="AP621" s="138"/>
      <c r="AQ621" s="138"/>
      <c r="AR621" s="138"/>
      <c r="AS621" s="138"/>
      <c r="AT621" s="138"/>
      <c r="AU621" s="138"/>
      <c r="AV621" s="138"/>
      <c r="AW621" s="138"/>
      <c r="AX621" s="138"/>
      <c r="AY621" s="138"/>
      <c r="AZ621" s="138"/>
      <c r="BA621" s="138"/>
      <c r="BB621" s="138"/>
      <c r="BC621" s="138"/>
      <c r="BD621" s="138"/>
      <c r="BE621" s="138"/>
      <c r="BF621" s="138"/>
      <c r="BG621" s="138"/>
      <c r="BH621" s="138"/>
      <c r="BI621" s="138"/>
      <c r="BJ621" s="138"/>
      <c r="BK621" s="138"/>
      <c r="BL621" s="138"/>
      <c r="BM621" s="138"/>
      <c r="BN621" s="138"/>
      <c r="BO621" s="138"/>
      <c r="BP621" s="138"/>
      <c r="BQ621" s="138"/>
      <c r="BR621" s="138"/>
      <c r="BS621" s="138"/>
      <c r="BT621" s="138"/>
      <c r="BU621" s="138"/>
      <c r="BV621" s="138"/>
      <c r="BW621" s="138"/>
      <c r="BX621" s="138"/>
      <c r="BY621" s="138"/>
      <c r="BZ621" s="138"/>
    </row>
    <row r="622" spans="1:78" ht="15.75" customHeight="1">
      <c r="A622" s="138"/>
      <c r="B622" s="138"/>
      <c r="C622" s="138"/>
      <c r="D622" s="138"/>
      <c r="E622" s="138"/>
      <c r="F622" s="138"/>
      <c r="G622" s="138"/>
      <c r="H622" s="138"/>
      <c r="I622" s="138"/>
      <c r="J622" s="138"/>
      <c r="K622" s="138"/>
      <c r="L622" s="138"/>
      <c r="M622" s="138"/>
      <c r="N622" s="138"/>
      <c r="O622" s="138"/>
      <c r="P622" s="138"/>
      <c r="Q622" s="138"/>
      <c r="R622" s="138"/>
      <c r="S622" s="138"/>
      <c r="T622" s="138"/>
      <c r="U622" s="138"/>
      <c r="V622" s="138"/>
      <c r="W622" s="138"/>
      <c r="X622" s="138"/>
      <c r="Y622" s="138"/>
      <c r="Z622" s="138"/>
      <c r="AA622" s="138"/>
      <c r="AB622" s="138"/>
      <c r="AC622" s="138"/>
      <c r="AD622" s="138"/>
      <c r="AE622" s="138"/>
      <c r="AF622" s="138"/>
      <c r="AG622" s="138"/>
      <c r="AH622" s="138"/>
      <c r="AI622" s="138"/>
      <c r="AJ622" s="138"/>
      <c r="AK622" s="138"/>
      <c r="AL622" s="138"/>
      <c r="AM622" s="138"/>
      <c r="AN622" s="138"/>
      <c r="AO622" s="138"/>
      <c r="AP622" s="138"/>
      <c r="AQ622" s="138"/>
      <c r="AR622" s="138"/>
      <c r="AS622" s="138"/>
      <c r="AT622" s="138"/>
      <c r="AU622" s="138"/>
      <c r="AV622" s="138"/>
      <c r="AW622" s="138"/>
      <c r="AX622" s="138"/>
      <c r="AY622" s="138"/>
      <c r="AZ622" s="138"/>
      <c r="BA622" s="138"/>
      <c r="BB622" s="138"/>
      <c r="BC622" s="138"/>
      <c r="BD622" s="138"/>
      <c r="BE622" s="138"/>
      <c r="BF622" s="138"/>
      <c r="BG622" s="138"/>
      <c r="BH622" s="138"/>
      <c r="BI622" s="138"/>
      <c r="BJ622" s="138"/>
      <c r="BK622" s="138"/>
      <c r="BL622" s="138"/>
      <c r="BM622" s="138"/>
      <c r="BN622" s="138"/>
      <c r="BO622" s="138"/>
      <c r="BP622" s="138"/>
      <c r="BQ622" s="138"/>
      <c r="BR622" s="138"/>
      <c r="BS622" s="138"/>
      <c r="BT622" s="138"/>
      <c r="BU622" s="138"/>
      <c r="BV622" s="138"/>
      <c r="BW622" s="138"/>
      <c r="BX622" s="138"/>
      <c r="BY622" s="138"/>
      <c r="BZ622" s="138"/>
    </row>
    <row r="623" spans="1:78" ht="15.75" customHeight="1">
      <c r="A623" s="138"/>
      <c r="B623" s="138"/>
      <c r="C623" s="138"/>
      <c r="D623" s="138"/>
      <c r="E623" s="138"/>
      <c r="F623" s="138"/>
      <c r="G623" s="138"/>
      <c r="H623" s="138"/>
      <c r="I623" s="138"/>
      <c r="J623" s="138"/>
      <c r="K623" s="138"/>
      <c r="L623" s="138"/>
      <c r="M623" s="138"/>
      <c r="N623" s="138"/>
      <c r="O623" s="138"/>
      <c r="P623" s="138"/>
      <c r="Q623" s="138"/>
      <c r="R623" s="138"/>
      <c r="S623" s="138"/>
      <c r="T623" s="138"/>
      <c r="U623" s="138"/>
      <c r="V623" s="138"/>
      <c r="W623" s="138"/>
      <c r="X623" s="138"/>
      <c r="Y623" s="138"/>
      <c r="Z623" s="138"/>
      <c r="AA623" s="138"/>
      <c r="AB623" s="138"/>
      <c r="AC623" s="138"/>
      <c r="AD623" s="138"/>
      <c r="AE623" s="138"/>
      <c r="AF623" s="138"/>
      <c r="AG623" s="138"/>
      <c r="AH623" s="138"/>
      <c r="AI623" s="138"/>
      <c r="AJ623" s="138"/>
      <c r="AK623" s="138"/>
      <c r="AL623" s="138"/>
      <c r="AM623" s="138"/>
      <c r="AN623" s="138"/>
      <c r="AO623" s="138"/>
      <c r="AP623" s="138"/>
      <c r="AQ623" s="138"/>
      <c r="AR623" s="138"/>
      <c r="AS623" s="138"/>
      <c r="AT623" s="138"/>
      <c r="AU623" s="138"/>
      <c r="AV623" s="138"/>
      <c r="AW623" s="138"/>
      <c r="AX623" s="138"/>
      <c r="AY623" s="138"/>
      <c r="AZ623" s="138"/>
      <c r="BA623" s="138"/>
      <c r="BB623" s="138"/>
      <c r="BC623" s="138"/>
      <c r="BD623" s="138"/>
      <c r="BE623" s="138"/>
      <c r="BF623" s="138"/>
      <c r="BG623" s="138"/>
      <c r="BH623" s="138"/>
      <c r="BI623" s="138"/>
      <c r="BJ623" s="138"/>
      <c r="BK623" s="138"/>
      <c r="BL623" s="138"/>
      <c r="BM623" s="138"/>
      <c r="BN623" s="138"/>
      <c r="BO623" s="138"/>
      <c r="BP623" s="138"/>
      <c r="BQ623" s="138"/>
      <c r="BR623" s="138"/>
      <c r="BS623" s="138"/>
      <c r="BT623" s="138"/>
      <c r="BU623" s="138"/>
      <c r="BV623" s="138"/>
      <c r="BW623" s="138"/>
      <c r="BX623" s="138"/>
      <c r="BY623" s="138"/>
      <c r="BZ623" s="138"/>
    </row>
    <row r="624" spans="1:78" ht="15.75" customHeight="1">
      <c r="A624" s="138"/>
      <c r="B624" s="138"/>
      <c r="C624" s="138"/>
      <c r="D624" s="138"/>
      <c r="E624" s="138"/>
      <c r="F624" s="138"/>
      <c r="G624" s="138"/>
      <c r="H624" s="138"/>
      <c r="I624" s="138"/>
      <c r="J624" s="138"/>
      <c r="K624" s="138"/>
      <c r="L624" s="138"/>
      <c r="M624" s="138"/>
      <c r="N624" s="138"/>
      <c r="O624" s="138"/>
      <c r="P624" s="138"/>
      <c r="Q624" s="138"/>
      <c r="R624" s="138"/>
      <c r="S624" s="138"/>
      <c r="T624" s="138"/>
      <c r="U624" s="138"/>
      <c r="V624" s="138"/>
      <c r="W624" s="138"/>
      <c r="X624" s="138"/>
      <c r="Y624" s="138"/>
      <c r="Z624" s="138"/>
      <c r="AA624" s="138"/>
      <c r="AB624" s="138"/>
      <c r="AC624" s="138"/>
      <c r="AD624" s="138"/>
      <c r="AE624" s="138"/>
      <c r="AF624" s="138"/>
      <c r="AG624" s="138"/>
      <c r="AH624" s="138"/>
      <c r="AI624" s="138"/>
      <c r="AJ624" s="138"/>
      <c r="AK624" s="138"/>
      <c r="AL624" s="138"/>
      <c r="AM624" s="138"/>
      <c r="AN624" s="138"/>
      <c r="AO624" s="138"/>
      <c r="AP624" s="138"/>
      <c r="AQ624" s="138"/>
      <c r="AR624" s="138"/>
      <c r="AS624" s="138"/>
      <c r="AT624" s="138"/>
      <c r="AU624" s="138"/>
      <c r="AV624" s="138"/>
      <c r="AW624" s="138"/>
      <c r="AX624" s="138"/>
      <c r="AY624" s="138"/>
      <c r="AZ624" s="138"/>
      <c r="BA624" s="138"/>
      <c r="BB624" s="138"/>
      <c r="BC624" s="138"/>
      <c r="BD624" s="138"/>
      <c r="BE624" s="138"/>
      <c r="BF624" s="138"/>
      <c r="BG624" s="138"/>
      <c r="BH624" s="138"/>
      <c r="BI624" s="138"/>
      <c r="BJ624" s="138"/>
      <c r="BK624" s="138"/>
      <c r="BL624" s="138"/>
      <c r="BM624" s="138"/>
      <c r="BN624" s="138"/>
      <c r="BO624" s="138"/>
      <c r="BP624" s="138"/>
      <c r="BQ624" s="138"/>
      <c r="BR624" s="138"/>
      <c r="BS624" s="138"/>
      <c r="BT624" s="138"/>
      <c r="BU624" s="138"/>
      <c r="BV624" s="138"/>
      <c r="BW624" s="138"/>
      <c r="BX624" s="138"/>
      <c r="BY624" s="138"/>
      <c r="BZ624" s="138"/>
    </row>
    <row r="625" spans="1:78" ht="15.75" customHeight="1">
      <c r="A625" s="138"/>
      <c r="B625" s="138"/>
      <c r="C625" s="138"/>
      <c r="D625" s="138"/>
      <c r="E625" s="138"/>
      <c r="F625" s="138"/>
      <c r="G625" s="138"/>
      <c r="H625" s="138"/>
      <c r="I625" s="138"/>
      <c r="J625" s="138"/>
      <c r="K625" s="138"/>
      <c r="L625" s="138"/>
      <c r="M625" s="138"/>
      <c r="N625" s="138"/>
      <c r="O625" s="138"/>
      <c r="P625" s="138"/>
      <c r="Q625" s="138"/>
      <c r="R625" s="138"/>
      <c r="S625" s="138"/>
      <c r="T625" s="138"/>
      <c r="U625" s="138"/>
      <c r="V625" s="138"/>
      <c r="W625" s="138"/>
      <c r="X625" s="138"/>
      <c r="Y625" s="138"/>
      <c r="Z625" s="138"/>
      <c r="AA625" s="138"/>
      <c r="AB625" s="138"/>
      <c r="AC625" s="138"/>
      <c r="AD625" s="138"/>
      <c r="AE625" s="138"/>
      <c r="AF625" s="138"/>
      <c r="AG625" s="138"/>
      <c r="AH625" s="138"/>
      <c r="AI625" s="138"/>
      <c r="AJ625" s="138"/>
      <c r="AK625" s="138"/>
      <c r="AL625" s="138"/>
      <c r="AM625" s="138"/>
      <c r="AN625" s="138"/>
      <c r="AO625" s="138"/>
      <c r="AP625" s="138"/>
      <c r="AQ625" s="138"/>
      <c r="AR625" s="138"/>
      <c r="AS625" s="138"/>
      <c r="AT625" s="138"/>
      <c r="AU625" s="138"/>
      <c r="AV625" s="138"/>
      <c r="AW625" s="138"/>
      <c r="AX625" s="138"/>
      <c r="AY625" s="138"/>
      <c r="AZ625" s="138"/>
      <c r="BA625" s="138"/>
      <c r="BB625" s="138"/>
      <c r="BC625" s="138"/>
      <c r="BD625" s="138"/>
      <c r="BE625" s="138"/>
      <c r="BF625" s="138"/>
      <c r="BG625" s="138"/>
      <c r="BH625" s="138"/>
      <c r="BI625" s="138"/>
      <c r="BJ625" s="138"/>
      <c r="BK625" s="138"/>
      <c r="BL625" s="138"/>
      <c r="BM625" s="138"/>
      <c r="BN625" s="138"/>
      <c r="BO625" s="138"/>
      <c r="BP625" s="138"/>
      <c r="BQ625" s="138"/>
      <c r="BR625" s="138"/>
      <c r="BS625" s="138"/>
      <c r="BT625" s="138"/>
      <c r="BU625" s="138"/>
      <c r="BV625" s="138"/>
      <c r="BW625" s="138"/>
      <c r="BX625" s="138"/>
      <c r="BY625" s="138"/>
      <c r="BZ625" s="138"/>
    </row>
    <row r="626" spans="1:78" ht="15.75" customHeight="1">
      <c r="A626" s="138"/>
      <c r="B626" s="138"/>
      <c r="C626" s="138"/>
      <c r="D626" s="138"/>
      <c r="E626" s="138"/>
      <c r="F626" s="138"/>
      <c r="G626" s="138"/>
      <c r="H626" s="138"/>
      <c r="I626" s="138"/>
      <c r="J626" s="138"/>
      <c r="K626" s="138"/>
      <c r="L626" s="138"/>
      <c r="M626" s="138"/>
      <c r="N626" s="138"/>
      <c r="O626" s="138"/>
      <c r="P626" s="138"/>
      <c r="Q626" s="138"/>
      <c r="R626" s="138"/>
      <c r="S626" s="138"/>
      <c r="T626" s="138"/>
      <c r="U626" s="138"/>
      <c r="V626" s="138"/>
      <c r="W626" s="138"/>
      <c r="X626" s="138"/>
      <c r="Y626" s="138"/>
      <c r="Z626" s="138"/>
      <c r="AA626" s="138"/>
      <c r="AB626" s="138"/>
      <c r="AC626" s="138"/>
      <c r="AD626" s="138"/>
      <c r="AE626" s="138"/>
      <c r="AF626" s="138"/>
      <c r="AG626" s="138"/>
      <c r="AH626" s="138"/>
      <c r="AI626" s="138"/>
      <c r="AJ626" s="138"/>
      <c r="AK626" s="138"/>
      <c r="AL626" s="138"/>
      <c r="AM626" s="138"/>
      <c r="AN626" s="138"/>
      <c r="AO626" s="138"/>
      <c r="AP626" s="138"/>
      <c r="AQ626" s="138"/>
      <c r="AR626" s="138"/>
      <c r="AS626" s="138"/>
      <c r="AT626" s="138"/>
      <c r="AU626" s="138"/>
      <c r="AV626" s="138"/>
      <c r="AW626" s="138"/>
      <c r="AX626" s="138"/>
      <c r="AY626" s="138"/>
      <c r="AZ626" s="138"/>
      <c r="BA626" s="138"/>
      <c r="BB626" s="138"/>
      <c r="BC626" s="138"/>
      <c r="BD626" s="138"/>
      <c r="BE626" s="138"/>
      <c r="BF626" s="138"/>
      <c r="BG626" s="138"/>
      <c r="BH626" s="138"/>
      <c r="BI626" s="138"/>
      <c r="BJ626" s="138"/>
      <c r="BK626" s="138"/>
      <c r="BL626" s="138"/>
      <c r="BM626" s="138"/>
      <c r="BN626" s="138"/>
      <c r="BO626" s="138"/>
      <c r="BP626" s="138"/>
      <c r="BQ626" s="138"/>
      <c r="BR626" s="138"/>
      <c r="BS626" s="138"/>
      <c r="BT626" s="138"/>
      <c r="BU626" s="138"/>
      <c r="BV626" s="138"/>
      <c r="BW626" s="138"/>
      <c r="BX626" s="138"/>
      <c r="BY626" s="138"/>
      <c r="BZ626" s="138"/>
    </row>
    <row r="627" spans="1:78" ht="15.75" customHeight="1">
      <c r="A627" s="138"/>
      <c r="B627" s="138"/>
      <c r="C627" s="138"/>
      <c r="D627" s="138"/>
      <c r="E627" s="138"/>
      <c r="F627" s="138"/>
      <c r="G627" s="138"/>
      <c r="H627" s="138"/>
      <c r="I627" s="138"/>
      <c r="J627" s="138"/>
      <c r="K627" s="138"/>
      <c r="L627" s="138"/>
      <c r="M627" s="138"/>
      <c r="N627" s="138"/>
      <c r="O627" s="138"/>
      <c r="P627" s="138"/>
      <c r="Q627" s="138"/>
      <c r="R627" s="138"/>
      <c r="S627" s="138"/>
      <c r="T627" s="138"/>
      <c r="U627" s="138"/>
      <c r="V627" s="138"/>
      <c r="W627" s="138"/>
      <c r="X627" s="138"/>
      <c r="Y627" s="138"/>
      <c r="Z627" s="138"/>
      <c r="AA627" s="138"/>
      <c r="AB627" s="138"/>
      <c r="AC627" s="138"/>
      <c r="AD627" s="138"/>
      <c r="AE627" s="138"/>
      <c r="AF627" s="138"/>
      <c r="AG627" s="138"/>
      <c r="AH627" s="138"/>
      <c r="AI627" s="138"/>
      <c r="AJ627" s="138"/>
      <c r="AK627" s="138"/>
      <c r="AL627" s="138"/>
      <c r="AM627" s="138"/>
      <c r="AN627" s="138"/>
      <c r="AO627" s="138"/>
      <c r="AP627" s="138"/>
      <c r="AQ627" s="138"/>
      <c r="AR627" s="138"/>
      <c r="AS627" s="138"/>
      <c r="AT627" s="138"/>
      <c r="AU627" s="138"/>
      <c r="AV627" s="138"/>
      <c r="AW627" s="138"/>
      <c r="AX627" s="138"/>
      <c r="AY627" s="138"/>
      <c r="AZ627" s="138"/>
      <c r="BA627" s="138"/>
      <c r="BB627" s="138"/>
      <c r="BC627" s="138"/>
      <c r="BD627" s="138"/>
      <c r="BE627" s="138"/>
      <c r="BF627" s="138"/>
      <c r="BG627" s="138"/>
      <c r="BH627" s="138"/>
      <c r="BI627" s="138"/>
      <c r="BJ627" s="138"/>
      <c r="BK627" s="138"/>
      <c r="BL627" s="138"/>
      <c r="BM627" s="138"/>
      <c r="BN627" s="138"/>
      <c r="BO627" s="138"/>
      <c r="BP627" s="138"/>
      <c r="BQ627" s="138"/>
      <c r="BR627" s="138"/>
      <c r="BS627" s="138"/>
      <c r="BT627" s="138"/>
      <c r="BU627" s="138"/>
      <c r="BV627" s="138"/>
      <c r="BW627" s="138"/>
      <c r="BX627" s="138"/>
      <c r="BY627" s="138"/>
      <c r="BZ627" s="138"/>
    </row>
    <row r="628" spans="1:78" ht="15.75" customHeight="1">
      <c r="A628" s="138"/>
      <c r="B628" s="138"/>
      <c r="C628" s="138"/>
      <c r="D628" s="138"/>
      <c r="E628" s="138"/>
      <c r="F628" s="138"/>
      <c r="G628" s="138"/>
      <c r="H628" s="138"/>
      <c r="I628" s="138"/>
      <c r="J628" s="138"/>
      <c r="K628" s="138"/>
      <c r="L628" s="138"/>
      <c r="M628" s="138"/>
      <c r="N628" s="138"/>
      <c r="O628" s="138"/>
      <c r="P628" s="138"/>
      <c r="Q628" s="138"/>
      <c r="R628" s="138"/>
      <c r="S628" s="138"/>
      <c r="T628" s="138"/>
      <c r="U628" s="138"/>
      <c r="V628" s="138"/>
      <c r="W628" s="138"/>
      <c r="X628" s="138"/>
      <c r="Y628" s="138"/>
      <c r="Z628" s="138"/>
      <c r="AA628" s="138"/>
      <c r="AB628" s="138"/>
      <c r="AC628" s="138"/>
      <c r="AD628" s="138"/>
      <c r="AE628" s="138"/>
      <c r="AF628" s="138"/>
      <c r="AG628" s="138"/>
      <c r="AH628" s="138"/>
      <c r="AI628" s="138"/>
      <c r="AJ628" s="138"/>
      <c r="AK628" s="138"/>
      <c r="AL628" s="138"/>
      <c r="AM628" s="138"/>
      <c r="AN628" s="138"/>
      <c r="AO628" s="138"/>
      <c r="AP628" s="138"/>
      <c r="AQ628" s="138"/>
      <c r="AR628" s="138"/>
      <c r="AS628" s="138"/>
      <c r="AT628" s="138"/>
      <c r="AU628" s="138"/>
      <c r="AV628" s="138"/>
      <c r="AW628" s="138"/>
      <c r="AX628" s="138"/>
      <c r="AY628" s="138"/>
      <c r="AZ628" s="138"/>
      <c r="BA628" s="138"/>
      <c r="BB628" s="138"/>
      <c r="BC628" s="138"/>
      <c r="BD628" s="138"/>
      <c r="BE628" s="138"/>
      <c r="BF628" s="138"/>
      <c r="BG628" s="138"/>
      <c r="BH628" s="138"/>
      <c r="BI628" s="138"/>
      <c r="BJ628" s="138"/>
      <c r="BK628" s="138"/>
      <c r="BL628" s="138"/>
      <c r="BM628" s="138"/>
      <c r="BN628" s="138"/>
      <c r="BO628" s="138"/>
      <c r="BP628" s="138"/>
      <c r="BQ628" s="138"/>
      <c r="BR628" s="138"/>
      <c r="BS628" s="138"/>
      <c r="BT628" s="138"/>
      <c r="BU628" s="138"/>
      <c r="BV628" s="138"/>
      <c r="BW628" s="138"/>
      <c r="BX628" s="138"/>
      <c r="BY628" s="138"/>
      <c r="BZ628" s="138"/>
    </row>
    <row r="629" spans="1:78" ht="15.75" customHeight="1">
      <c r="A629" s="138"/>
      <c r="B629" s="138"/>
      <c r="C629" s="138"/>
      <c r="D629" s="138"/>
      <c r="E629" s="138"/>
      <c r="F629" s="138"/>
      <c r="G629" s="138"/>
      <c r="H629" s="138"/>
      <c r="I629" s="138"/>
      <c r="J629" s="138"/>
      <c r="K629" s="138"/>
      <c r="L629" s="138"/>
      <c r="M629" s="138"/>
      <c r="N629" s="138"/>
      <c r="O629" s="138"/>
      <c r="P629" s="138"/>
      <c r="Q629" s="138"/>
      <c r="R629" s="138"/>
      <c r="S629" s="138"/>
      <c r="T629" s="138"/>
      <c r="U629" s="138"/>
      <c r="V629" s="138"/>
      <c r="W629" s="138"/>
      <c r="X629" s="138"/>
      <c r="Y629" s="138"/>
      <c r="Z629" s="138"/>
      <c r="AA629" s="138"/>
      <c r="AB629" s="138"/>
      <c r="AC629" s="138"/>
      <c r="AD629" s="138"/>
      <c r="AE629" s="138"/>
      <c r="AF629" s="138"/>
      <c r="AG629" s="138"/>
      <c r="AH629" s="138"/>
      <c r="AI629" s="138"/>
      <c r="AJ629" s="138"/>
      <c r="AK629" s="138"/>
      <c r="AL629" s="138"/>
      <c r="AM629" s="138"/>
      <c r="AN629" s="138"/>
      <c r="AO629" s="138"/>
      <c r="AP629" s="138"/>
      <c r="AQ629" s="138"/>
      <c r="AR629" s="138"/>
      <c r="AS629" s="138"/>
      <c r="AT629" s="138"/>
      <c r="AU629" s="138"/>
      <c r="AV629" s="138"/>
      <c r="AW629" s="138"/>
      <c r="AX629" s="138"/>
      <c r="AY629" s="138"/>
      <c r="AZ629" s="138"/>
      <c r="BA629" s="138"/>
      <c r="BB629" s="138"/>
      <c r="BC629" s="138"/>
      <c r="BD629" s="138"/>
      <c r="BE629" s="138"/>
      <c r="BF629" s="138"/>
      <c r="BG629" s="138"/>
      <c r="BH629" s="138"/>
      <c r="BI629" s="138"/>
      <c r="BJ629" s="138"/>
      <c r="BK629" s="138"/>
      <c r="BL629" s="138"/>
      <c r="BM629" s="138"/>
      <c r="BN629" s="138"/>
      <c r="BO629" s="138"/>
      <c r="BP629" s="138"/>
      <c r="BQ629" s="138"/>
      <c r="BR629" s="138"/>
      <c r="BS629" s="138"/>
      <c r="BT629" s="138"/>
      <c r="BU629" s="138"/>
      <c r="BV629" s="138"/>
      <c r="BW629" s="138"/>
      <c r="BX629" s="138"/>
      <c r="BY629" s="138"/>
      <c r="BZ629" s="138"/>
    </row>
    <row r="630" spans="1:78" ht="15.75" customHeight="1">
      <c r="A630" s="138"/>
      <c r="B630" s="138"/>
      <c r="C630" s="138"/>
      <c r="D630" s="138"/>
      <c r="E630" s="138"/>
      <c r="F630" s="138"/>
      <c r="G630" s="138"/>
      <c r="H630" s="138"/>
      <c r="I630" s="138"/>
      <c r="J630" s="138"/>
      <c r="K630" s="138"/>
      <c r="L630" s="138"/>
      <c r="M630" s="138"/>
      <c r="N630" s="138"/>
      <c r="O630" s="138"/>
      <c r="P630" s="138"/>
      <c r="Q630" s="138"/>
      <c r="R630" s="138"/>
      <c r="S630" s="138"/>
      <c r="T630" s="138"/>
      <c r="U630" s="138"/>
      <c r="V630" s="138"/>
      <c r="W630" s="138"/>
      <c r="X630" s="138"/>
      <c r="Y630" s="138"/>
      <c r="Z630" s="138"/>
      <c r="AA630" s="138"/>
      <c r="AB630" s="138"/>
      <c r="AC630" s="138"/>
      <c r="AD630" s="138"/>
      <c r="AE630" s="138"/>
      <c r="AF630" s="138"/>
      <c r="AG630" s="138"/>
      <c r="AH630" s="138"/>
      <c r="AI630" s="138"/>
      <c r="AJ630" s="138"/>
      <c r="AK630" s="138"/>
      <c r="AL630" s="138"/>
      <c r="AM630" s="138"/>
      <c r="AN630" s="138"/>
      <c r="AO630" s="138"/>
      <c r="AP630" s="138"/>
      <c r="AQ630" s="138"/>
      <c r="AR630" s="138"/>
      <c r="AS630" s="138"/>
      <c r="AT630" s="138"/>
      <c r="AU630" s="138"/>
      <c r="AV630" s="138"/>
      <c r="AW630" s="138"/>
      <c r="AX630" s="138"/>
      <c r="AY630" s="138"/>
      <c r="AZ630" s="138"/>
      <c r="BA630" s="138"/>
      <c r="BB630" s="138"/>
      <c r="BC630" s="138"/>
      <c r="BD630" s="138"/>
      <c r="BE630" s="138"/>
      <c r="BF630" s="138"/>
      <c r="BG630" s="138"/>
      <c r="BH630" s="138"/>
      <c r="BI630" s="138"/>
      <c r="BJ630" s="138"/>
      <c r="BK630" s="138"/>
      <c r="BL630" s="138"/>
      <c r="BM630" s="138"/>
      <c r="BN630" s="138"/>
      <c r="BO630" s="138"/>
      <c r="BP630" s="138"/>
      <c r="BQ630" s="138"/>
      <c r="BR630" s="138"/>
      <c r="BS630" s="138"/>
      <c r="BT630" s="138"/>
      <c r="BU630" s="138"/>
      <c r="BV630" s="138"/>
      <c r="BW630" s="138"/>
      <c r="BX630" s="138"/>
      <c r="BY630" s="138"/>
      <c r="BZ630" s="138"/>
    </row>
    <row r="631" spans="1:78" ht="15.75" customHeight="1">
      <c r="A631" s="138"/>
      <c r="B631" s="138"/>
      <c r="C631" s="138"/>
      <c r="D631" s="138"/>
      <c r="E631" s="138"/>
      <c r="F631" s="138"/>
      <c r="G631" s="138"/>
      <c r="H631" s="138"/>
      <c r="I631" s="138"/>
      <c r="J631" s="138"/>
      <c r="K631" s="138"/>
      <c r="L631" s="138"/>
      <c r="M631" s="138"/>
      <c r="N631" s="138"/>
      <c r="O631" s="138"/>
      <c r="P631" s="138"/>
      <c r="Q631" s="138"/>
      <c r="R631" s="138"/>
      <c r="S631" s="138"/>
      <c r="T631" s="138"/>
      <c r="U631" s="138"/>
      <c r="V631" s="138"/>
      <c r="W631" s="138"/>
      <c r="X631" s="138"/>
      <c r="Y631" s="138"/>
      <c r="Z631" s="138"/>
      <c r="AA631" s="138"/>
      <c r="AB631" s="138"/>
      <c r="AC631" s="138"/>
      <c r="AD631" s="138"/>
      <c r="AE631" s="138"/>
      <c r="AF631" s="138"/>
      <c r="AG631" s="138"/>
      <c r="AH631" s="138"/>
      <c r="AI631" s="138"/>
      <c r="AJ631" s="138"/>
      <c r="AK631" s="138"/>
      <c r="AL631" s="138"/>
      <c r="AM631" s="138"/>
      <c r="AN631" s="138"/>
      <c r="AO631" s="138"/>
      <c r="AP631" s="138"/>
      <c r="AQ631" s="138"/>
      <c r="AR631" s="138"/>
      <c r="AS631" s="138"/>
      <c r="AT631" s="138"/>
      <c r="AU631" s="138"/>
      <c r="AV631" s="138"/>
      <c r="AW631" s="138"/>
      <c r="AX631" s="138"/>
      <c r="AY631" s="138"/>
      <c r="AZ631" s="138"/>
      <c r="BA631" s="138"/>
      <c r="BB631" s="138"/>
      <c r="BC631" s="138"/>
      <c r="BD631" s="138"/>
      <c r="BE631" s="138"/>
      <c r="BF631" s="138"/>
      <c r="BG631" s="138"/>
      <c r="BH631" s="138"/>
      <c r="BI631" s="138"/>
      <c r="BJ631" s="138"/>
      <c r="BK631" s="138"/>
      <c r="BL631" s="138"/>
      <c r="BM631" s="138"/>
      <c r="BN631" s="138"/>
      <c r="BO631" s="138"/>
      <c r="BP631" s="138"/>
      <c r="BQ631" s="138"/>
      <c r="BR631" s="138"/>
      <c r="BS631" s="138"/>
      <c r="BT631" s="138"/>
      <c r="BU631" s="138"/>
      <c r="BV631" s="138"/>
      <c r="BW631" s="138"/>
      <c r="BX631" s="138"/>
      <c r="BY631" s="138"/>
      <c r="BZ631" s="138"/>
    </row>
    <row r="632" spans="1:78" ht="15.75" customHeight="1">
      <c r="A632" s="138"/>
      <c r="B632" s="138"/>
      <c r="C632" s="138"/>
      <c r="D632" s="138"/>
      <c r="E632" s="138"/>
      <c r="F632" s="138"/>
      <c r="G632" s="138"/>
      <c r="H632" s="138"/>
      <c r="I632" s="138"/>
      <c r="J632" s="138"/>
      <c r="K632" s="138"/>
      <c r="L632" s="138"/>
      <c r="M632" s="138"/>
      <c r="N632" s="138"/>
      <c r="O632" s="138"/>
      <c r="P632" s="138"/>
      <c r="Q632" s="138"/>
      <c r="R632" s="138"/>
      <c r="S632" s="138"/>
      <c r="T632" s="138"/>
      <c r="U632" s="138"/>
      <c r="V632" s="138"/>
      <c r="W632" s="138"/>
      <c r="X632" s="138"/>
      <c r="Y632" s="138"/>
      <c r="Z632" s="138"/>
      <c r="AA632" s="138"/>
      <c r="AB632" s="138"/>
      <c r="AC632" s="138"/>
      <c r="AD632" s="138"/>
      <c r="AE632" s="138"/>
      <c r="AF632" s="138"/>
      <c r="AG632" s="138"/>
      <c r="AH632" s="138"/>
      <c r="AI632" s="138"/>
      <c r="AJ632" s="138"/>
      <c r="AK632" s="138"/>
      <c r="AL632" s="138"/>
      <c r="AM632" s="138"/>
      <c r="AN632" s="138"/>
      <c r="AO632" s="138"/>
      <c r="AP632" s="138"/>
      <c r="AQ632" s="138"/>
      <c r="AR632" s="138"/>
      <c r="AS632" s="138"/>
      <c r="AT632" s="138"/>
      <c r="AU632" s="138"/>
      <c r="AV632" s="138"/>
      <c r="AW632" s="138"/>
      <c r="AX632" s="138"/>
      <c r="AY632" s="138"/>
      <c r="AZ632" s="138"/>
      <c r="BA632" s="138"/>
      <c r="BB632" s="138"/>
      <c r="BC632" s="138"/>
      <c r="BD632" s="138"/>
      <c r="BE632" s="138"/>
      <c r="BF632" s="138"/>
      <c r="BG632" s="138"/>
      <c r="BH632" s="138"/>
      <c r="BI632" s="138"/>
      <c r="BJ632" s="138"/>
      <c r="BK632" s="138"/>
      <c r="BL632" s="138"/>
      <c r="BM632" s="138"/>
      <c r="BN632" s="138"/>
      <c r="BO632" s="138"/>
      <c r="BP632" s="138"/>
      <c r="BQ632" s="138"/>
      <c r="BR632" s="138"/>
      <c r="BS632" s="138"/>
      <c r="BT632" s="138"/>
      <c r="BU632" s="138"/>
      <c r="BV632" s="138"/>
      <c r="BW632" s="138"/>
      <c r="BX632" s="138"/>
      <c r="BY632" s="138"/>
      <c r="BZ632" s="138"/>
    </row>
    <row r="633" spans="1:78" ht="15.75" customHeight="1">
      <c r="A633" s="138"/>
      <c r="B633" s="138"/>
      <c r="C633" s="138"/>
      <c r="D633" s="138"/>
      <c r="E633" s="138"/>
      <c r="F633" s="138"/>
      <c r="G633" s="138"/>
      <c r="H633" s="138"/>
      <c r="I633" s="138"/>
      <c r="J633" s="138"/>
      <c r="K633" s="138"/>
      <c r="L633" s="138"/>
      <c r="M633" s="138"/>
      <c r="N633" s="138"/>
      <c r="O633" s="138"/>
      <c r="P633" s="138"/>
      <c r="Q633" s="138"/>
      <c r="R633" s="138"/>
      <c r="S633" s="138"/>
      <c r="T633" s="138"/>
      <c r="U633" s="138"/>
      <c r="V633" s="138"/>
      <c r="W633" s="138"/>
      <c r="X633" s="138"/>
      <c r="Y633" s="138"/>
      <c r="Z633" s="138"/>
      <c r="AA633" s="138"/>
      <c r="AB633" s="138"/>
      <c r="AC633" s="138"/>
      <c r="AD633" s="138"/>
      <c r="AE633" s="138"/>
      <c r="AF633" s="138"/>
      <c r="AG633" s="138"/>
      <c r="AH633" s="138"/>
      <c r="AI633" s="138"/>
      <c r="AJ633" s="138"/>
      <c r="AK633" s="138"/>
      <c r="AL633" s="138"/>
      <c r="AM633" s="138"/>
      <c r="AN633" s="138"/>
      <c r="AO633" s="138"/>
      <c r="AP633" s="138"/>
      <c r="AQ633" s="138"/>
      <c r="AR633" s="138"/>
      <c r="AS633" s="138"/>
      <c r="AT633" s="138"/>
      <c r="AU633" s="138"/>
      <c r="AV633" s="138"/>
      <c r="AW633" s="138"/>
      <c r="AX633" s="138"/>
      <c r="AY633" s="138"/>
      <c r="AZ633" s="138"/>
      <c r="BA633" s="138"/>
      <c r="BB633" s="138"/>
      <c r="BC633" s="138"/>
      <c r="BD633" s="138"/>
      <c r="BE633" s="138"/>
      <c r="BF633" s="138"/>
      <c r="BG633" s="138"/>
      <c r="BH633" s="138"/>
      <c r="BI633" s="138"/>
      <c r="BJ633" s="138"/>
      <c r="BK633" s="138"/>
      <c r="BL633" s="138"/>
      <c r="BM633" s="138"/>
      <c r="BN633" s="138"/>
      <c r="BO633" s="138"/>
      <c r="BP633" s="138"/>
      <c r="BQ633" s="138"/>
      <c r="BR633" s="138"/>
      <c r="BS633" s="138"/>
      <c r="BT633" s="138"/>
      <c r="BU633" s="138"/>
      <c r="BV633" s="138"/>
      <c r="BW633" s="138"/>
      <c r="BX633" s="138"/>
      <c r="BY633" s="138"/>
      <c r="BZ633" s="138"/>
    </row>
    <row r="634" spans="1:78" ht="15.75" customHeight="1">
      <c r="A634" s="138"/>
      <c r="B634" s="138"/>
      <c r="C634" s="138"/>
      <c r="D634" s="138"/>
      <c r="E634" s="138"/>
      <c r="F634" s="138"/>
      <c r="G634" s="138"/>
      <c r="H634" s="138"/>
      <c r="I634" s="138"/>
      <c r="J634" s="138"/>
      <c r="K634" s="138"/>
      <c r="L634" s="138"/>
      <c r="M634" s="138"/>
      <c r="N634" s="138"/>
      <c r="O634" s="138"/>
      <c r="P634" s="138"/>
      <c r="Q634" s="138"/>
      <c r="R634" s="138"/>
      <c r="S634" s="138"/>
      <c r="T634" s="138"/>
      <c r="U634" s="138"/>
      <c r="V634" s="138"/>
      <c r="W634" s="138"/>
      <c r="X634" s="138"/>
      <c r="Y634" s="138"/>
      <c r="Z634" s="138"/>
      <c r="AA634" s="138"/>
      <c r="AB634" s="138"/>
      <c r="AC634" s="138"/>
      <c r="AD634" s="138"/>
      <c r="AE634" s="138"/>
      <c r="AF634" s="138"/>
      <c r="AG634" s="138"/>
      <c r="AH634" s="138"/>
      <c r="AI634" s="138"/>
      <c r="AJ634" s="138"/>
      <c r="AK634" s="138"/>
      <c r="AL634" s="138"/>
      <c r="AM634" s="138"/>
      <c r="AN634" s="138"/>
      <c r="AO634" s="138"/>
      <c r="AP634" s="138"/>
      <c r="AQ634" s="138"/>
      <c r="AR634" s="138"/>
      <c r="AS634" s="138"/>
      <c r="AT634" s="138"/>
      <c r="AU634" s="138"/>
      <c r="AV634" s="138"/>
      <c r="AW634" s="138"/>
      <c r="AX634" s="138"/>
      <c r="AY634" s="138"/>
      <c r="AZ634" s="138"/>
      <c r="BA634" s="138"/>
      <c r="BB634" s="138"/>
      <c r="BC634" s="138"/>
      <c r="BD634" s="138"/>
      <c r="BE634" s="138"/>
      <c r="BF634" s="138"/>
      <c r="BG634" s="138"/>
      <c r="BH634" s="138"/>
      <c r="BI634" s="138"/>
      <c r="BJ634" s="138"/>
      <c r="BK634" s="138"/>
      <c r="BL634" s="138"/>
      <c r="BM634" s="138"/>
      <c r="BN634" s="138"/>
      <c r="BO634" s="138"/>
      <c r="BP634" s="138"/>
      <c r="BQ634" s="138"/>
      <c r="BR634" s="138"/>
      <c r="BS634" s="138"/>
      <c r="BT634" s="138"/>
      <c r="BU634" s="138"/>
      <c r="BV634" s="138"/>
      <c r="BW634" s="138"/>
      <c r="BX634" s="138"/>
      <c r="BY634" s="138"/>
      <c r="BZ634" s="138"/>
    </row>
    <row r="635" spans="1:78" ht="15.75" customHeight="1">
      <c r="A635" s="138"/>
      <c r="B635" s="138"/>
      <c r="C635" s="138"/>
      <c r="D635" s="138"/>
      <c r="E635" s="138"/>
      <c r="F635" s="138"/>
      <c r="G635" s="138"/>
      <c r="H635" s="138"/>
      <c r="I635" s="138"/>
      <c r="J635" s="138"/>
      <c r="K635" s="138"/>
      <c r="L635" s="138"/>
      <c r="M635" s="138"/>
      <c r="N635" s="138"/>
      <c r="O635" s="138"/>
      <c r="P635" s="138"/>
      <c r="Q635" s="138"/>
      <c r="R635" s="138"/>
      <c r="S635" s="138"/>
      <c r="T635" s="138"/>
      <c r="U635" s="138"/>
      <c r="V635" s="138"/>
      <c r="W635" s="138"/>
      <c r="X635" s="138"/>
      <c r="Y635" s="138"/>
      <c r="Z635" s="138"/>
      <c r="AA635" s="138"/>
      <c r="AB635" s="138"/>
      <c r="AC635" s="138"/>
      <c r="AD635" s="138"/>
      <c r="AE635" s="138"/>
      <c r="AF635" s="138"/>
      <c r="AG635" s="138"/>
      <c r="AH635" s="138"/>
      <c r="AI635" s="138"/>
      <c r="AJ635" s="138"/>
      <c r="AK635" s="138"/>
      <c r="AL635" s="138"/>
      <c r="AM635" s="138"/>
      <c r="AN635" s="138"/>
      <c r="AO635" s="138"/>
      <c r="AP635" s="138"/>
      <c r="AQ635" s="138"/>
      <c r="AR635" s="138"/>
      <c r="AS635" s="138"/>
      <c r="AT635" s="138"/>
      <c r="AU635" s="138"/>
      <c r="AV635" s="138"/>
      <c r="AW635" s="138"/>
      <c r="AX635" s="138"/>
      <c r="AY635" s="138"/>
      <c r="AZ635" s="138"/>
      <c r="BA635" s="138"/>
      <c r="BB635" s="138"/>
      <c r="BC635" s="138"/>
      <c r="BD635" s="138"/>
      <c r="BE635" s="138"/>
      <c r="BF635" s="138"/>
      <c r="BG635" s="138"/>
      <c r="BH635" s="138"/>
      <c r="BI635" s="138"/>
      <c r="BJ635" s="138"/>
      <c r="BK635" s="138"/>
      <c r="BL635" s="138"/>
      <c r="BM635" s="138"/>
      <c r="BN635" s="138"/>
      <c r="BO635" s="138"/>
      <c r="BP635" s="138"/>
      <c r="BQ635" s="138"/>
      <c r="BR635" s="138"/>
      <c r="BS635" s="138"/>
      <c r="BT635" s="138"/>
      <c r="BU635" s="138"/>
      <c r="BV635" s="138"/>
      <c r="BW635" s="138"/>
      <c r="BX635" s="138"/>
      <c r="BY635" s="138"/>
      <c r="BZ635" s="138"/>
    </row>
    <row r="636" spans="1:78" ht="15.75" customHeight="1">
      <c r="A636" s="138"/>
      <c r="B636" s="138"/>
      <c r="C636" s="138"/>
      <c r="D636" s="138"/>
      <c r="E636" s="138"/>
      <c r="F636" s="138"/>
      <c r="G636" s="138"/>
      <c r="H636" s="138"/>
      <c r="I636" s="138"/>
      <c r="J636" s="138"/>
      <c r="K636" s="138"/>
      <c r="L636" s="138"/>
      <c r="M636" s="138"/>
      <c r="N636" s="138"/>
      <c r="O636" s="138"/>
      <c r="P636" s="138"/>
      <c r="Q636" s="138"/>
      <c r="R636" s="138"/>
      <c r="S636" s="138"/>
      <c r="T636" s="138"/>
      <c r="U636" s="138"/>
      <c r="V636" s="138"/>
      <c r="W636" s="138"/>
      <c r="X636" s="138"/>
      <c r="Y636" s="138"/>
      <c r="Z636" s="138"/>
      <c r="AA636" s="138"/>
      <c r="AB636" s="138"/>
      <c r="AC636" s="138"/>
      <c r="AD636" s="138"/>
      <c r="AE636" s="138"/>
      <c r="AF636" s="138"/>
      <c r="AG636" s="138"/>
      <c r="AH636" s="138"/>
      <c r="AI636" s="138"/>
      <c r="AJ636" s="138"/>
      <c r="AK636" s="138"/>
      <c r="AL636" s="138"/>
      <c r="AM636" s="138"/>
      <c r="AN636" s="138"/>
      <c r="AO636" s="138"/>
      <c r="AP636" s="138"/>
      <c r="AQ636" s="138"/>
      <c r="AR636" s="138"/>
      <c r="AS636" s="138"/>
      <c r="AT636" s="138"/>
      <c r="AU636" s="138"/>
      <c r="AV636" s="138"/>
      <c r="AW636" s="138"/>
      <c r="AX636" s="138"/>
      <c r="AY636" s="138"/>
      <c r="AZ636" s="138"/>
      <c r="BA636" s="138"/>
      <c r="BB636" s="138"/>
      <c r="BC636" s="138"/>
      <c r="BD636" s="138"/>
      <c r="BE636" s="138"/>
      <c r="BF636" s="138"/>
      <c r="BG636" s="138"/>
      <c r="BH636" s="138"/>
      <c r="BI636" s="138"/>
      <c r="BJ636" s="138"/>
      <c r="BK636" s="138"/>
      <c r="BL636" s="138"/>
      <c r="BM636" s="138"/>
      <c r="BN636" s="138"/>
      <c r="BO636" s="138"/>
      <c r="BP636" s="138"/>
      <c r="BQ636" s="138"/>
      <c r="BR636" s="138"/>
      <c r="BS636" s="138"/>
      <c r="BT636" s="138"/>
      <c r="BU636" s="138"/>
      <c r="BV636" s="138"/>
      <c r="BW636" s="138"/>
      <c r="BX636" s="138"/>
      <c r="BY636" s="138"/>
      <c r="BZ636" s="138"/>
    </row>
    <row r="637" spans="1:78" ht="15.75" customHeight="1">
      <c r="A637" s="138"/>
      <c r="B637" s="138"/>
      <c r="C637" s="138"/>
      <c r="D637" s="138"/>
      <c r="E637" s="138"/>
      <c r="F637" s="138"/>
      <c r="G637" s="138"/>
      <c r="H637" s="138"/>
      <c r="I637" s="138"/>
      <c r="J637" s="138"/>
      <c r="K637" s="138"/>
      <c r="L637" s="138"/>
      <c r="M637" s="138"/>
      <c r="N637" s="138"/>
      <c r="O637" s="138"/>
      <c r="P637" s="138"/>
      <c r="Q637" s="138"/>
      <c r="R637" s="138"/>
      <c r="S637" s="138"/>
      <c r="T637" s="138"/>
      <c r="U637" s="138"/>
      <c r="V637" s="138"/>
      <c r="W637" s="138"/>
      <c r="X637" s="138"/>
      <c r="Y637" s="138"/>
      <c r="Z637" s="138"/>
      <c r="AA637" s="138"/>
      <c r="AB637" s="138"/>
      <c r="AC637" s="138"/>
      <c r="AD637" s="138"/>
      <c r="AE637" s="138"/>
      <c r="AF637" s="138"/>
      <c r="AG637" s="138"/>
      <c r="AH637" s="138"/>
      <c r="AI637" s="138"/>
      <c r="AJ637" s="138"/>
      <c r="AK637" s="138"/>
      <c r="AL637" s="138"/>
      <c r="AM637" s="138"/>
      <c r="AN637" s="138"/>
      <c r="AO637" s="138"/>
      <c r="AP637" s="138"/>
      <c r="AQ637" s="138"/>
      <c r="AR637" s="138"/>
      <c r="AS637" s="138"/>
      <c r="AT637" s="138"/>
      <c r="AU637" s="138"/>
      <c r="AV637" s="138"/>
      <c r="AW637" s="138"/>
      <c r="AX637" s="138"/>
      <c r="AY637" s="138"/>
      <c r="AZ637" s="138"/>
      <c r="BA637" s="138"/>
      <c r="BB637" s="138"/>
      <c r="BC637" s="138"/>
      <c r="BD637" s="138"/>
      <c r="BE637" s="138"/>
      <c r="BF637" s="138"/>
      <c r="BG637" s="138"/>
      <c r="BH637" s="138"/>
      <c r="BI637" s="138"/>
      <c r="BJ637" s="138"/>
      <c r="BK637" s="138"/>
      <c r="BL637" s="138"/>
      <c r="BM637" s="138"/>
      <c r="BN637" s="138"/>
      <c r="BO637" s="138"/>
      <c r="BP637" s="138"/>
      <c r="BQ637" s="138"/>
      <c r="BR637" s="138"/>
      <c r="BS637" s="138"/>
      <c r="BT637" s="138"/>
      <c r="BU637" s="138"/>
      <c r="BV637" s="138"/>
      <c r="BW637" s="138"/>
      <c r="BX637" s="138"/>
      <c r="BY637" s="138"/>
      <c r="BZ637" s="138"/>
    </row>
    <row r="638" spans="1:78" ht="15.75" customHeight="1">
      <c r="A638" s="138"/>
      <c r="B638" s="138"/>
      <c r="C638" s="138"/>
      <c r="D638" s="138"/>
      <c r="E638" s="138"/>
      <c r="F638" s="138"/>
      <c r="G638" s="138"/>
      <c r="H638" s="138"/>
      <c r="I638" s="138"/>
      <c r="J638" s="138"/>
      <c r="K638" s="138"/>
      <c r="L638" s="138"/>
      <c r="M638" s="138"/>
      <c r="N638" s="138"/>
      <c r="O638" s="138"/>
      <c r="P638" s="138"/>
      <c r="Q638" s="138"/>
      <c r="R638" s="138"/>
      <c r="S638" s="138"/>
      <c r="T638" s="138"/>
      <c r="U638" s="138"/>
      <c r="V638" s="138"/>
      <c r="W638" s="138"/>
      <c r="X638" s="138"/>
      <c r="Y638" s="138"/>
      <c r="Z638" s="138"/>
      <c r="AA638" s="138"/>
      <c r="AB638" s="138"/>
      <c r="AC638" s="138"/>
      <c r="AD638" s="138"/>
      <c r="AE638" s="138"/>
      <c r="AF638" s="138"/>
      <c r="AG638" s="138"/>
      <c r="AH638" s="138"/>
      <c r="AI638" s="138"/>
      <c r="AJ638" s="138"/>
      <c r="AK638" s="138"/>
      <c r="AL638" s="138"/>
      <c r="AM638" s="138"/>
      <c r="AN638" s="138"/>
      <c r="AO638" s="138"/>
      <c r="AP638" s="138"/>
      <c r="AQ638" s="138"/>
      <c r="AR638" s="138"/>
      <c r="AS638" s="138"/>
      <c r="AT638" s="138"/>
      <c r="AU638" s="138"/>
      <c r="AV638" s="138"/>
      <c r="AW638" s="138"/>
      <c r="AX638" s="138"/>
      <c r="AY638" s="138"/>
      <c r="AZ638" s="138"/>
      <c r="BA638" s="138"/>
      <c r="BB638" s="138"/>
      <c r="BC638" s="138"/>
      <c r="BD638" s="138"/>
      <c r="BE638" s="138"/>
      <c r="BF638" s="138"/>
      <c r="BG638" s="138"/>
      <c r="BH638" s="138"/>
      <c r="BI638" s="138"/>
      <c r="BJ638" s="138"/>
      <c r="BK638" s="138"/>
      <c r="BL638" s="138"/>
      <c r="BM638" s="138"/>
      <c r="BN638" s="138"/>
      <c r="BO638" s="138"/>
      <c r="BP638" s="138"/>
      <c r="BQ638" s="138"/>
      <c r="BR638" s="138"/>
      <c r="BS638" s="138"/>
      <c r="BT638" s="138"/>
      <c r="BU638" s="138"/>
      <c r="BV638" s="138"/>
      <c r="BW638" s="138"/>
      <c r="BX638" s="138"/>
      <c r="BY638" s="138"/>
      <c r="BZ638" s="138"/>
    </row>
    <row r="639" spans="1:78" ht="15.75" customHeight="1">
      <c r="A639" s="138"/>
      <c r="B639" s="138"/>
      <c r="C639" s="138"/>
      <c r="D639" s="138"/>
      <c r="E639" s="138"/>
      <c r="F639" s="138"/>
      <c r="G639" s="138"/>
      <c r="H639" s="138"/>
      <c r="I639" s="138"/>
      <c r="J639" s="138"/>
      <c r="K639" s="138"/>
      <c r="L639" s="138"/>
      <c r="M639" s="138"/>
      <c r="N639" s="138"/>
      <c r="O639" s="138"/>
      <c r="P639" s="138"/>
      <c r="Q639" s="138"/>
      <c r="R639" s="138"/>
      <c r="S639" s="138"/>
      <c r="T639" s="138"/>
      <c r="U639" s="138"/>
      <c r="V639" s="138"/>
      <c r="W639" s="138"/>
      <c r="X639" s="138"/>
      <c r="Y639" s="138"/>
      <c r="Z639" s="138"/>
      <c r="AA639" s="138"/>
      <c r="AB639" s="138"/>
      <c r="AC639" s="138"/>
      <c r="AD639" s="138"/>
      <c r="AE639" s="138"/>
      <c r="AF639" s="138"/>
      <c r="AG639" s="138"/>
      <c r="AH639" s="138"/>
      <c r="AI639" s="138"/>
      <c r="AJ639" s="138"/>
      <c r="AK639" s="138"/>
      <c r="AL639" s="138"/>
      <c r="AM639" s="138"/>
      <c r="AN639" s="138"/>
      <c r="AO639" s="138"/>
      <c r="AP639" s="138"/>
      <c r="AQ639" s="138"/>
      <c r="AR639" s="138"/>
      <c r="AS639" s="138"/>
      <c r="AT639" s="138"/>
      <c r="AU639" s="138"/>
      <c r="AV639" s="138"/>
      <c r="AW639" s="138"/>
      <c r="AX639" s="138"/>
      <c r="AY639" s="138"/>
      <c r="AZ639" s="138"/>
      <c r="BA639" s="138"/>
      <c r="BB639" s="138"/>
      <c r="BC639" s="138"/>
      <c r="BD639" s="138"/>
      <c r="BE639" s="138"/>
      <c r="BF639" s="138"/>
      <c r="BG639" s="138"/>
      <c r="BH639" s="138"/>
      <c r="BI639" s="138"/>
      <c r="BJ639" s="138"/>
      <c r="BK639" s="138"/>
      <c r="BL639" s="138"/>
      <c r="BM639" s="138"/>
      <c r="BN639" s="138"/>
      <c r="BO639" s="138"/>
      <c r="BP639" s="138"/>
      <c r="BQ639" s="138"/>
      <c r="BR639" s="138"/>
      <c r="BS639" s="138"/>
      <c r="BT639" s="138"/>
      <c r="BU639" s="138"/>
      <c r="BV639" s="138"/>
      <c r="BW639" s="138"/>
      <c r="BX639" s="138"/>
      <c r="BY639" s="138"/>
      <c r="BZ639" s="138"/>
    </row>
    <row r="640" spans="1:78" ht="15.75" customHeight="1">
      <c r="A640" s="138"/>
      <c r="B640" s="138"/>
      <c r="C640" s="138"/>
      <c r="D640" s="138"/>
      <c r="E640" s="138"/>
      <c r="F640" s="138"/>
      <c r="G640" s="138"/>
      <c r="H640" s="138"/>
      <c r="I640" s="138"/>
      <c r="J640" s="138"/>
      <c r="K640" s="138"/>
      <c r="L640" s="138"/>
      <c r="M640" s="138"/>
      <c r="N640" s="138"/>
      <c r="O640" s="138"/>
      <c r="P640" s="138"/>
      <c r="Q640" s="138"/>
      <c r="R640" s="138"/>
      <c r="S640" s="138"/>
      <c r="T640" s="138"/>
      <c r="U640" s="138"/>
      <c r="V640" s="138"/>
      <c r="W640" s="138"/>
      <c r="X640" s="138"/>
      <c r="Y640" s="138"/>
      <c r="Z640" s="138"/>
      <c r="AA640" s="138"/>
      <c r="AB640" s="138"/>
      <c r="AC640" s="138"/>
      <c r="AD640" s="138"/>
      <c r="AE640" s="138"/>
      <c r="AF640" s="138"/>
      <c r="AG640" s="138"/>
      <c r="AH640" s="138"/>
      <c r="AI640" s="138"/>
      <c r="AJ640" s="138"/>
      <c r="AK640" s="138"/>
      <c r="AL640" s="138"/>
      <c r="AM640" s="138"/>
      <c r="AN640" s="138"/>
      <c r="AO640" s="138"/>
      <c r="AP640" s="138"/>
      <c r="AQ640" s="138"/>
      <c r="AR640" s="138"/>
      <c r="AS640" s="138"/>
      <c r="AT640" s="138"/>
      <c r="AU640" s="138"/>
      <c r="AV640" s="138"/>
      <c r="AW640" s="138"/>
      <c r="AX640" s="138"/>
      <c r="AY640" s="138"/>
      <c r="AZ640" s="138"/>
      <c r="BA640" s="138"/>
      <c r="BB640" s="138"/>
      <c r="BC640" s="138"/>
      <c r="BD640" s="138"/>
      <c r="BE640" s="138"/>
      <c r="BF640" s="138"/>
      <c r="BG640" s="138"/>
      <c r="BH640" s="138"/>
      <c r="BI640" s="138"/>
      <c r="BJ640" s="138"/>
      <c r="BK640" s="138"/>
      <c r="BL640" s="138"/>
      <c r="BM640" s="138"/>
      <c r="BN640" s="138"/>
      <c r="BO640" s="138"/>
      <c r="BP640" s="138"/>
      <c r="BQ640" s="138"/>
      <c r="BR640" s="138"/>
      <c r="BS640" s="138"/>
      <c r="BT640" s="138"/>
      <c r="BU640" s="138"/>
      <c r="BV640" s="138"/>
      <c r="BW640" s="138"/>
      <c r="BX640" s="138"/>
      <c r="BY640" s="138"/>
      <c r="BZ640" s="138"/>
    </row>
    <row r="641" spans="1:78" ht="15.75" customHeight="1">
      <c r="A641" s="138"/>
      <c r="B641" s="138"/>
      <c r="C641" s="138"/>
      <c r="D641" s="138"/>
      <c r="E641" s="138"/>
      <c r="F641" s="138"/>
      <c r="G641" s="138"/>
      <c r="H641" s="138"/>
      <c r="I641" s="138"/>
      <c r="J641" s="138"/>
      <c r="K641" s="138"/>
      <c r="L641" s="138"/>
      <c r="M641" s="138"/>
      <c r="N641" s="138"/>
      <c r="O641" s="138"/>
      <c r="P641" s="138"/>
      <c r="Q641" s="138"/>
      <c r="R641" s="138"/>
      <c r="S641" s="138"/>
      <c r="T641" s="138"/>
      <c r="U641" s="138"/>
      <c r="V641" s="138"/>
      <c r="W641" s="138"/>
      <c r="X641" s="138"/>
      <c r="Y641" s="138"/>
      <c r="Z641" s="138"/>
      <c r="AA641" s="138"/>
      <c r="AB641" s="138"/>
      <c r="AC641" s="138"/>
      <c r="AD641" s="138"/>
      <c r="AE641" s="138"/>
      <c r="AF641" s="138"/>
      <c r="AG641" s="138"/>
      <c r="AH641" s="138"/>
      <c r="AI641" s="138"/>
      <c r="AJ641" s="138"/>
      <c r="AK641" s="138"/>
      <c r="AL641" s="138"/>
      <c r="AM641" s="138"/>
      <c r="AN641" s="138"/>
      <c r="AO641" s="138"/>
      <c r="AP641" s="138"/>
      <c r="AQ641" s="138"/>
      <c r="AR641" s="138"/>
      <c r="AS641" s="138"/>
      <c r="AT641" s="138"/>
      <c r="AU641" s="138"/>
      <c r="AV641" s="138"/>
      <c r="AW641" s="138"/>
      <c r="AX641" s="138"/>
      <c r="AY641" s="138"/>
      <c r="AZ641" s="138"/>
      <c r="BA641" s="138"/>
      <c r="BB641" s="138"/>
      <c r="BC641" s="138"/>
      <c r="BD641" s="138"/>
      <c r="BE641" s="138"/>
      <c r="BF641" s="138"/>
      <c r="BG641" s="138"/>
      <c r="BH641" s="138"/>
      <c r="BI641" s="138"/>
      <c r="BJ641" s="138"/>
      <c r="BK641" s="138"/>
      <c r="BL641" s="138"/>
      <c r="BM641" s="138"/>
      <c r="BN641" s="138"/>
      <c r="BO641" s="138"/>
      <c r="BP641" s="138"/>
      <c r="BQ641" s="138"/>
      <c r="BR641" s="138"/>
      <c r="BS641" s="138"/>
      <c r="BT641" s="138"/>
      <c r="BU641" s="138"/>
      <c r="BV641" s="138"/>
      <c r="BW641" s="138"/>
      <c r="BX641" s="138"/>
      <c r="BY641" s="138"/>
      <c r="BZ641" s="138"/>
    </row>
    <row r="642" spans="1:78" ht="15.75" customHeight="1">
      <c r="A642" s="138"/>
      <c r="B642" s="138"/>
      <c r="C642" s="138"/>
      <c r="D642" s="138"/>
      <c r="E642" s="138"/>
      <c r="F642" s="138"/>
      <c r="G642" s="138"/>
      <c r="H642" s="138"/>
      <c r="I642" s="138"/>
      <c r="J642" s="138"/>
      <c r="K642" s="138"/>
      <c r="L642" s="138"/>
      <c r="M642" s="138"/>
      <c r="N642" s="138"/>
      <c r="O642" s="138"/>
      <c r="P642" s="138"/>
      <c r="Q642" s="138"/>
      <c r="R642" s="138"/>
      <c r="S642" s="138"/>
      <c r="T642" s="138"/>
      <c r="U642" s="138"/>
      <c r="V642" s="138"/>
      <c r="W642" s="138"/>
      <c r="X642" s="138"/>
      <c r="Y642" s="138"/>
      <c r="Z642" s="138"/>
      <c r="AA642" s="138"/>
      <c r="AB642" s="138"/>
      <c r="AC642" s="138"/>
      <c r="AD642" s="138"/>
      <c r="AE642" s="138"/>
      <c r="AF642" s="138"/>
      <c r="AG642" s="138"/>
      <c r="AH642" s="138"/>
      <c r="AI642" s="138"/>
      <c r="AJ642" s="138"/>
      <c r="AK642" s="138"/>
      <c r="AL642" s="138"/>
      <c r="AM642" s="138"/>
      <c r="AN642" s="138"/>
      <c r="AO642" s="138"/>
      <c r="AP642" s="138"/>
      <c r="AQ642" s="138"/>
      <c r="AR642" s="138"/>
      <c r="AS642" s="138"/>
      <c r="AT642" s="138"/>
      <c r="AU642" s="138"/>
      <c r="AV642" s="138"/>
      <c r="AW642" s="138"/>
      <c r="AX642" s="138"/>
      <c r="AY642" s="138"/>
      <c r="AZ642" s="138"/>
      <c r="BA642" s="138"/>
      <c r="BB642" s="138"/>
      <c r="BC642" s="138"/>
      <c r="BD642" s="138"/>
      <c r="BE642" s="138"/>
      <c r="BF642" s="138"/>
      <c r="BG642" s="138"/>
      <c r="BH642" s="138"/>
      <c r="BI642" s="138"/>
      <c r="BJ642" s="138"/>
      <c r="BK642" s="138"/>
      <c r="BL642" s="138"/>
      <c r="BM642" s="138"/>
      <c r="BN642" s="138"/>
      <c r="BO642" s="138"/>
      <c r="BP642" s="138"/>
      <c r="BQ642" s="138"/>
      <c r="BR642" s="138"/>
      <c r="BS642" s="138"/>
      <c r="BT642" s="138"/>
      <c r="BU642" s="138"/>
      <c r="BV642" s="138"/>
      <c r="BW642" s="138"/>
      <c r="BX642" s="138"/>
      <c r="BY642" s="138"/>
      <c r="BZ642" s="138"/>
    </row>
    <row r="643" spans="1:78" ht="15.75" customHeight="1">
      <c r="A643" s="138"/>
      <c r="B643" s="138"/>
      <c r="C643" s="138"/>
      <c r="D643" s="138"/>
      <c r="E643" s="138"/>
      <c r="F643" s="138"/>
      <c r="G643" s="138"/>
      <c r="H643" s="138"/>
      <c r="I643" s="138"/>
      <c r="J643" s="138"/>
      <c r="K643" s="138"/>
      <c r="L643" s="138"/>
      <c r="M643" s="138"/>
      <c r="N643" s="138"/>
      <c r="O643" s="138"/>
      <c r="P643" s="138"/>
      <c r="Q643" s="138"/>
      <c r="R643" s="138"/>
      <c r="S643" s="138"/>
      <c r="T643" s="138"/>
      <c r="U643" s="138"/>
      <c r="V643" s="138"/>
      <c r="W643" s="138"/>
      <c r="X643" s="138"/>
      <c r="Y643" s="138"/>
      <c r="Z643" s="138"/>
      <c r="AA643" s="138"/>
      <c r="AB643" s="138"/>
      <c r="AC643" s="138"/>
      <c r="AD643" s="138"/>
      <c r="AE643" s="138"/>
      <c r="AF643" s="138"/>
      <c r="AG643" s="138"/>
      <c r="AH643" s="138"/>
      <c r="AI643" s="138"/>
      <c r="AJ643" s="138"/>
      <c r="AK643" s="138"/>
      <c r="AL643" s="138"/>
      <c r="AM643" s="138"/>
      <c r="AN643" s="138"/>
      <c r="AO643" s="138"/>
      <c r="AP643" s="138"/>
      <c r="AQ643" s="138"/>
      <c r="AR643" s="138"/>
      <c r="AS643" s="138"/>
      <c r="AT643" s="138"/>
      <c r="AU643" s="138"/>
      <c r="AV643" s="138"/>
      <c r="AW643" s="138"/>
      <c r="AX643" s="138"/>
      <c r="AY643" s="138"/>
      <c r="AZ643" s="138"/>
      <c r="BA643" s="138"/>
      <c r="BB643" s="138"/>
      <c r="BC643" s="138"/>
      <c r="BD643" s="138"/>
      <c r="BE643" s="138"/>
      <c r="BF643" s="138"/>
      <c r="BG643" s="138"/>
      <c r="BH643" s="138"/>
      <c r="BI643" s="138"/>
      <c r="BJ643" s="138"/>
      <c r="BK643" s="138"/>
      <c r="BL643" s="138"/>
      <c r="BM643" s="138"/>
      <c r="BN643" s="138"/>
      <c r="BO643" s="138"/>
      <c r="BP643" s="138"/>
      <c r="BQ643" s="138"/>
      <c r="BR643" s="138"/>
      <c r="BS643" s="138"/>
      <c r="BT643" s="138"/>
      <c r="BU643" s="138"/>
      <c r="BV643" s="138"/>
      <c r="BW643" s="138"/>
      <c r="BX643" s="138"/>
      <c r="BY643" s="138"/>
      <c r="BZ643" s="138"/>
    </row>
    <row r="644" spans="1:78" ht="15.75" customHeight="1">
      <c r="A644" s="138"/>
      <c r="B644" s="138"/>
      <c r="C644" s="138"/>
      <c r="D644" s="138"/>
      <c r="E644" s="138"/>
      <c r="F644" s="138"/>
      <c r="G644" s="138"/>
      <c r="H644" s="138"/>
      <c r="I644" s="138"/>
      <c r="J644" s="138"/>
      <c r="K644" s="138"/>
      <c r="L644" s="138"/>
      <c r="M644" s="138"/>
      <c r="N644" s="138"/>
      <c r="O644" s="138"/>
      <c r="P644" s="138"/>
      <c r="Q644" s="138"/>
      <c r="R644" s="138"/>
      <c r="S644" s="138"/>
      <c r="T644" s="138"/>
      <c r="U644" s="138"/>
      <c r="V644" s="138"/>
      <c r="W644" s="138"/>
      <c r="X644" s="138"/>
      <c r="Y644" s="138"/>
      <c r="Z644" s="138"/>
      <c r="AA644" s="138"/>
      <c r="AB644" s="138"/>
      <c r="AC644" s="138"/>
      <c r="AD644" s="138"/>
      <c r="AE644" s="138"/>
      <c r="AF644" s="138"/>
      <c r="AG644" s="138"/>
      <c r="AH644" s="138"/>
      <c r="AI644" s="138"/>
      <c r="AJ644" s="138"/>
      <c r="AK644" s="138"/>
      <c r="AL644" s="138"/>
      <c r="AM644" s="138"/>
      <c r="AN644" s="138"/>
      <c r="AO644" s="138"/>
      <c r="AP644" s="138"/>
      <c r="AQ644" s="138"/>
      <c r="AR644" s="138"/>
      <c r="AS644" s="138"/>
      <c r="AT644" s="138"/>
      <c r="AU644" s="138"/>
      <c r="AV644" s="138"/>
      <c r="AW644" s="138"/>
      <c r="AX644" s="138"/>
      <c r="AY644" s="138"/>
      <c r="AZ644" s="138"/>
      <c r="BA644" s="138"/>
      <c r="BB644" s="138"/>
      <c r="BC644" s="138"/>
      <c r="BD644" s="138"/>
      <c r="BE644" s="138"/>
      <c r="BF644" s="138"/>
      <c r="BG644" s="138"/>
      <c r="BH644" s="138"/>
      <c r="BI644" s="138"/>
      <c r="BJ644" s="138"/>
      <c r="BK644" s="138"/>
      <c r="BL644" s="138"/>
      <c r="BM644" s="138"/>
      <c r="BN644" s="138"/>
      <c r="BO644" s="138"/>
      <c r="BP644" s="138"/>
      <c r="BQ644" s="138"/>
      <c r="BR644" s="138"/>
      <c r="BS644" s="138"/>
      <c r="BT644" s="138"/>
      <c r="BU644" s="138"/>
      <c r="BV644" s="138"/>
      <c r="BW644" s="138"/>
      <c r="BX644" s="138"/>
      <c r="BY644" s="138"/>
      <c r="BZ644" s="138"/>
    </row>
    <row r="645" spans="1:78" ht="15.75" customHeight="1">
      <c r="A645" s="138"/>
      <c r="B645" s="138"/>
      <c r="C645" s="138"/>
      <c r="D645" s="138"/>
      <c r="E645" s="138"/>
      <c r="F645" s="138"/>
      <c r="G645" s="138"/>
      <c r="H645" s="138"/>
      <c r="I645" s="138"/>
      <c r="J645" s="138"/>
      <c r="K645" s="138"/>
      <c r="L645" s="138"/>
      <c r="M645" s="138"/>
      <c r="N645" s="138"/>
      <c r="O645" s="138"/>
      <c r="P645" s="138"/>
      <c r="Q645" s="138"/>
      <c r="R645" s="138"/>
      <c r="S645" s="138"/>
      <c r="T645" s="138"/>
      <c r="U645" s="138"/>
      <c r="V645" s="138"/>
      <c r="W645" s="138"/>
      <c r="X645" s="138"/>
      <c r="Y645" s="138"/>
      <c r="Z645" s="138"/>
      <c r="AA645" s="138"/>
      <c r="AB645" s="138"/>
      <c r="AC645" s="138"/>
      <c r="AD645" s="138"/>
      <c r="AE645" s="138"/>
      <c r="AF645" s="138"/>
      <c r="AG645" s="138"/>
      <c r="AH645" s="138"/>
      <c r="AI645" s="138"/>
      <c r="AJ645" s="138"/>
      <c r="AK645" s="138"/>
      <c r="AL645" s="138"/>
      <c r="AM645" s="138"/>
      <c r="AN645" s="138"/>
      <c r="AO645" s="138"/>
      <c r="AP645" s="138"/>
      <c r="AQ645" s="138"/>
      <c r="AR645" s="138"/>
      <c r="AS645" s="138"/>
      <c r="AT645" s="138"/>
      <c r="AU645" s="138"/>
      <c r="AV645" s="138"/>
      <c r="AW645" s="138"/>
      <c r="AX645" s="138"/>
      <c r="AY645" s="138"/>
      <c r="AZ645" s="138"/>
      <c r="BA645" s="138"/>
      <c r="BB645" s="138"/>
      <c r="BC645" s="138"/>
      <c r="BD645" s="138"/>
      <c r="BE645" s="138"/>
      <c r="BF645" s="138"/>
      <c r="BG645" s="138"/>
      <c r="BH645" s="138"/>
      <c r="BI645" s="138"/>
      <c r="BJ645" s="138"/>
      <c r="BK645" s="138"/>
      <c r="BL645" s="138"/>
      <c r="BM645" s="138"/>
      <c r="BN645" s="138"/>
      <c r="BO645" s="138"/>
      <c r="BP645" s="138"/>
      <c r="BQ645" s="138"/>
      <c r="BR645" s="138"/>
      <c r="BS645" s="138"/>
      <c r="BT645" s="138"/>
      <c r="BU645" s="138"/>
      <c r="BV645" s="138"/>
      <c r="BW645" s="138"/>
      <c r="BX645" s="138"/>
      <c r="BY645" s="138"/>
      <c r="BZ645" s="138"/>
    </row>
    <row r="646" spans="1:78" ht="15.75" customHeight="1">
      <c r="A646" s="138"/>
      <c r="B646" s="138"/>
      <c r="C646" s="138"/>
      <c r="D646" s="138"/>
      <c r="E646" s="138"/>
      <c r="F646" s="138"/>
      <c r="G646" s="138"/>
      <c r="H646" s="138"/>
      <c r="I646" s="138"/>
      <c r="J646" s="138"/>
      <c r="K646" s="138"/>
      <c r="L646" s="138"/>
      <c r="M646" s="138"/>
      <c r="N646" s="138"/>
      <c r="O646" s="138"/>
      <c r="P646" s="138"/>
      <c r="Q646" s="138"/>
      <c r="R646" s="138"/>
      <c r="S646" s="138"/>
      <c r="T646" s="138"/>
      <c r="U646" s="138"/>
      <c r="V646" s="138"/>
      <c r="W646" s="138"/>
      <c r="X646" s="138"/>
      <c r="Y646" s="138"/>
      <c r="Z646" s="138"/>
      <c r="AA646" s="138"/>
      <c r="AB646" s="138"/>
      <c r="AC646" s="138"/>
      <c r="AD646" s="138"/>
      <c r="AE646" s="138"/>
      <c r="AF646" s="138"/>
      <c r="AG646" s="138"/>
      <c r="AH646" s="138"/>
      <c r="AI646" s="138"/>
      <c r="AJ646" s="138"/>
      <c r="AK646" s="138"/>
      <c r="AL646" s="138"/>
      <c r="AM646" s="138"/>
      <c r="AN646" s="138"/>
      <c r="AO646" s="138"/>
      <c r="AP646" s="138"/>
      <c r="AQ646" s="138"/>
      <c r="AR646" s="138"/>
      <c r="AS646" s="138"/>
      <c r="AT646" s="138"/>
      <c r="AU646" s="138"/>
      <c r="AV646" s="138"/>
      <c r="AW646" s="138"/>
      <c r="AX646" s="138"/>
      <c r="AY646" s="138"/>
      <c r="AZ646" s="138"/>
      <c r="BA646" s="138"/>
      <c r="BB646" s="138"/>
      <c r="BC646" s="138"/>
      <c r="BD646" s="138"/>
      <c r="BE646" s="138"/>
      <c r="BF646" s="138"/>
      <c r="BG646" s="138"/>
      <c r="BH646" s="138"/>
      <c r="BI646" s="138"/>
      <c r="BJ646" s="138"/>
      <c r="BK646" s="138"/>
      <c r="BL646" s="138"/>
      <c r="BM646" s="138"/>
      <c r="BN646" s="138"/>
      <c r="BO646" s="138"/>
      <c r="BP646" s="138"/>
      <c r="BQ646" s="138"/>
      <c r="BR646" s="138"/>
      <c r="BS646" s="138"/>
      <c r="BT646" s="138"/>
      <c r="BU646" s="138"/>
      <c r="BV646" s="138"/>
      <c r="BW646" s="138"/>
      <c r="BX646" s="138"/>
      <c r="BY646" s="138"/>
      <c r="BZ646" s="138"/>
    </row>
    <row r="647" spans="1:78" ht="15.75" customHeight="1">
      <c r="A647" s="138"/>
      <c r="B647" s="138"/>
      <c r="C647" s="138"/>
      <c r="D647" s="138"/>
      <c r="E647" s="138"/>
      <c r="F647" s="138"/>
      <c r="G647" s="138"/>
      <c r="H647" s="138"/>
      <c r="I647" s="138"/>
      <c r="J647" s="138"/>
      <c r="K647" s="138"/>
      <c r="L647" s="138"/>
      <c r="M647" s="138"/>
      <c r="N647" s="138"/>
      <c r="O647" s="138"/>
      <c r="P647" s="138"/>
      <c r="Q647" s="138"/>
      <c r="R647" s="138"/>
      <c r="S647" s="138"/>
      <c r="T647" s="138"/>
      <c r="U647" s="138"/>
      <c r="V647" s="138"/>
      <c r="W647" s="138"/>
      <c r="X647" s="138"/>
      <c r="Y647" s="138"/>
      <c r="Z647" s="138"/>
      <c r="AA647" s="138"/>
      <c r="AB647" s="138"/>
      <c r="AC647" s="138"/>
      <c r="AD647" s="138"/>
      <c r="AE647" s="138"/>
      <c r="AF647" s="138"/>
      <c r="AG647" s="138"/>
      <c r="AH647" s="138"/>
      <c r="AI647" s="138"/>
      <c r="AJ647" s="138"/>
      <c r="AK647" s="138"/>
      <c r="AL647" s="138"/>
      <c r="AM647" s="138"/>
      <c r="AN647" s="138"/>
      <c r="AO647" s="138"/>
      <c r="AP647" s="138"/>
      <c r="AQ647" s="138"/>
      <c r="AR647" s="138"/>
      <c r="AS647" s="138"/>
      <c r="AT647" s="138"/>
      <c r="AU647" s="138"/>
      <c r="AV647" s="138"/>
      <c r="AW647" s="138"/>
      <c r="AX647" s="138"/>
      <c r="AY647" s="138"/>
      <c r="AZ647" s="138"/>
      <c r="BA647" s="138"/>
      <c r="BB647" s="138"/>
      <c r="BC647" s="138"/>
      <c r="BD647" s="138"/>
      <c r="BE647" s="138"/>
      <c r="BF647" s="138"/>
      <c r="BG647" s="138"/>
      <c r="BH647" s="138"/>
      <c r="BI647" s="138"/>
      <c r="BJ647" s="138"/>
      <c r="BK647" s="138"/>
      <c r="BL647" s="138"/>
      <c r="BM647" s="138"/>
      <c r="BN647" s="138"/>
      <c r="BO647" s="138"/>
      <c r="BP647" s="138"/>
      <c r="BQ647" s="138"/>
      <c r="BR647" s="138"/>
      <c r="BS647" s="138"/>
      <c r="BT647" s="138"/>
      <c r="BU647" s="138"/>
      <c r="BV647" s="138"/>
      <c r="BW647" s="138"/>
      <c r="BX647" s="138"/>
      <c r="BY647" s="138"/>
      <c r="BZ647" s="138"/>
    </row>
    <row r="648" spans="1:78" ht="15.75" customHeight="1">
      <c r="A648" s="138"/>
      <c r="B648" s="138"/>
      <c r="C648" s="138"/>
      <c r="D648" s="138"/>
      <c r="E648" s="138"/>
      <c r="F648" s="138"/>
      <c r="G648" s="138"/>
      <c r="H648" s="138"/>
      <c r="I648" s="138"/>
      <c r="J648" s="138"/>
      <c r="K648" s="138"/>
      <c r="L648" s="138"/>
      <c r="M648" s="138"/>
      <c r="N648" s="138"/>
      <c r="O648" s="138"/>
      <c r="P648" s="138"/>
      <c r="Q648" s="138"/>
      <c r="R648" s="138"/>
      <c r="S648" s="138"/>
      <c r="T648" s="138"/>
      <c r="U648" s="138"/>
      <c r="V648" s="138"/>
      <c r="W648" s="138"/>
      <c r="X648" s="138"/>
      <c r="Y648" s="138"/>
      <c r="Z648" s="138"/>
      <c r="AA648" s="138"/>
      <c r="AB648" s="138"/>
      <c r="AC648" s="138"/>
      <c r="AD648" s="138"/>
      <c r="AE648" s="138"/>
      <c r="AF648" s="138"/>
      <c r="AG648" s="138"/>
      <c r="AH648" s="138"/>
      <c r="AI648" s="138"/>
      <c r="AJ648" s="138"/>
      <c r="AK648" s="138"/>
      <c r="AL648" s="138"/>
      <c r="AM648" s="138"/>
      <c r="AN648" s="138"/>
      <c r="AO648" s="138"/>
      <c r="AP648" s="138"/>
      <c r="AQ648" s="138"/>
      <c r="AR648" s="138"/>
      <c r="AS648" s="138"/>
      <c r="AT648" s="138"/>
      <c r="AU648" s="138"/>
      <c r="AV648" s="138"/>
      <c r="AW648" s="138"/>
      <c r="AX648" s="138"/>
      <c r="AY648" s="138"/>
      <c r="AZ648" s="138"/>
      <c r="BA648" s="138"/>
      <c r="BB648" s="138"/>
      <c r="BC648" s="138"/>
      <c r="BD648" s="138"/>
      <c r="BE648" s="138"/>
      <c r="BF648" s="138"/>
      <c r="BG648" s="138"/>
      <c r="BH648" s="138"/>
      <c r="BI648" s="138"/>
      <c r="BJ648" s="138"/>
      <c r="BK648" s="138"/>
      <c r="BL648" s="138"/>
      <c r="BM648" s="138"/>
      <c r="BN648" s="138"/>
      <c r="BO648" s="138"/>
      <c r="BP648" s="138"/>
      <c r="BQ648" s="138"/>
      <c r="BR648" s="138"/>
      <c r="BS648" s="138"/>
      <c r="BT648" s="138"/>
      <c r="BU648" s="138"/>
      <c r="BV648" s="138"/>
      <c r="BW648" s="138"/>
      <c r="BX648" s="138"/>
      <c r="BY648" s="138"/>
      <c r="BZ648" s="138"/>
    </row>
    <row r="649" spans="1:78" ht="15.75" customHeight="1">
      <c r="A649" s="138"/>
      <c r="B649" s="138"/>
      <c r="C649" s="138"/>
      <c r="D649" s="138"/>
      <c r="E649" s="138"/>
      <c r="F649" s="138"/>
      <c r="G649" s="138"/>
      <c r="H649" s="138"/>
      <c r="I649" s="138"/>
      <c r="J649" s="138"/>
      <c r="K649" s="138"/>
      <c r="L649" s="138"/>
      <c r="M649" s="138"/>
      <c r="N649" s="138"/>
      <c r="O649" s="138"/>
      <c r="P649" s="138"/>
      <c r="Q649" s="138"/>
      <c r="R649" s="138"/>
      <c r="S649" s="138"/>
      <c r="T649" s="138"/>
      <c r="U649" s="138"/>
      <c r="V649" s="138"/>
      <c r="W649" s="138"/>
      <c r="X649" s="138"/>
      <c r="Y649" s="138"/>
      <c r="Z649" s="138"/>
      <c r="AA649" s="138"/>
      <c r="AB649" s="138"/>
      <c r="AC649" s="138"/>
      <c r="AD649" s="138"/>
      <c r="AE649" s="138"/>
      <c r="AF649" s="138"/>
      <c r="AG649" s="138"/>
      <c r="AH649" s="138"/>
      <c r="AI649" s="138"/>
      <c r="AJ649" s="138"/>
      <c r="AK649" s="138"/>
      <c r="AL649" s="138"/>
      <c r="AM649" s="138"/>
      <c r="AN649" s="138"/>
      <c r="AO649" s="138"/>
      <c r="AP649" s="138"/>
      <c r="AQ649" s="138"/>
      <c r="AR649" s="138"/>
      <c r="AS649" s="138"/>
      <c r="AT649" s="138"/>
      <c r="AU649" s="138"/>
      <c r="AV649" s="138"/>
      <c r="AW649" s="138"/>
      <c r="AX649" s="138"/>
      <c r="AY649" s="138"/>
      <c r="AZ649" s="138"/>
      <c r="BA649" s="138"/>
      <c r="BB649" s="138"/>
      <c r="BC649" s="138"/>
      <c r="BD649" s="138"/>
      <c r="BE649" s="138"/>
      <c r="BF649" s="138"/>
      <c r="BG649" s="138"/>
      <c r="BH649" s="138"/>
      <c r="BI649" s="138"/>
      <c r="BJ649" s="138"/>
      <c r="BK649" s="138"/>
      <c r="BL649" s="138"/>
      <c r="BM649" s="138"/>
      <c r="BN649" s="138"/>
      <c r="BO649" s="138"/>
      <c r="BP649" s="138"/>
      <c r="BQ649" s="138"/>
      <c r="BR649" s="138"/>
      <c r="BS649" s="138"/>
      <c r="BT649" s="138"/>
      <c r="BU649" s="138"/>
      <c r="BV649" s="138"/>
      <c r="BW649" s="138"/>
      <c r="BX649" s="138"/>
      <c r="BY649" s="138"/>
      <c r="BZ649" s="138"/>
    </row>
    <row r="650" spans="1:78" ht="15.75" customHeight="1">
      <c r="A650" s="138"/>
      <c r="B650" s="138"/>
      <c r="C650" s="138"/>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8"/>
      <c r="Z650" s="138"/>
      <c r="AA650" s="138"/>
      <c r="AB650" s="138"/>
      <c r="AC650" s="138"/>
      <c r="AD650" s="138"/>
      <c r="AE650" s="138"/>
      <c r="AF650" s="138"/>
      <c r="AG650" s="138"/>
      <c r="AH650" s="138"/>
      <c r="AI650" s="138"/>
      <c r="AJ650" s="138"/>
      <c r="AK650" s="138"/>
      <c r="AL650" s="138"/>
      <c r="AM650" s="138"/>
      <c r="AN650" s="138"/>
      <c r="AO650" s="138"/>
      <c r="AP650" s="138"/>
      <c r="AQ650" s="138"/>
      <c r="AR650" s="138"/>
      <c r="AS650" s="138"/>
      <c r="AT650" s="138"/>
      <c r="AU650" s="138"/>
      <c r="AV650" s="138"/>
      <c r="AW650" s="138"/>
      <c r="AX650" s="138"/>
      <c r="AY650" s="138"/>
      <c r="AZ650" s="138"/>
      <c r="BA650" s="138"/>
      <c r="BB650" s="138"/>
      <c r="BC650" s="138"/>
      <c r="BD650" s="138"/>
      <c r="BE650" s="138"/>
      <c r="BF650" s="138"/>
      <c r="BG650" s="138"/>
      <c r="BH650" s="138"/>
      <c r="BI650" s="138"/>
      <c r="BJ650" s="138"/>
      <c r="BK650" s="138"/>
      <c r="BL650" s="138"/>
      <c r="BM650" s="138"/>
      <c r="BN650" s="138"/>
      <c r="BO650" s="138"/>
      <c r="BP650" s="138"/>
      <c r="BQ650" s="138"/>
      <c r="BR650" s="138"/>
      <c r="BS650" s="138"/>
      <c r="BT650" s="138"/>
      <c r="BU650" s="138"/>
      <c r="BV650" s="138"/>
      <c r="BW650" s="138"/>
      <c r="BX650" s="138"/>
      <c r="BY650" s="138"/>
      <c r="BZ650" s="138"/>
    </row>
    <row r="651" spans="1:78" ht="15.75" customHeight="1">
      <c r="A651" s="138"/>
      <c r="B651" s="138"/>
      <c r="C651" s="138"/>
      <c r="D651" s="138"/>
      <c r="E651" s="138"/>
      <c r="F651" s="138"/>
      <c r="G651" s="138"/>
      <c r="H651" s="138"/>
      <c r="I651" s="138"/>
      <c r="J651" s="138"/>
      <c r="K651" s="138"/>
      <c r="L651" s="138"/>
      <c r="M651" s="138"/>
      <c r="N651" s="138"/>
      <c r="O651" s="138"/>
      <c r="P651" s="138"/>
      <c r="Q651" s="138"/>
      <c r="R651" s="138"/>
      <c r="S651" s="138"/>
      <c r="T651" s="138"/>
      <c r="U651" s="138"/>
      <c r="V651" s="138"/>
      <c r="W651" s="138"/>
      <c r="X651" s="138"/>
      <c r="Y651" s="138"/>
      <c r="Z651" s="138"/>
      <c r="AA651" s="138"/>
      <c r="AB651" s="138"/>
      <c r="AC651" s="138"/>
      <c r="AD651" s="138"/>
      <c r="AE651" s="138"/>
      <c r="AF651" s="138"/>
      <c r="AG651" s="138"/>
      <c r="AH651" s="138"/>
      <c r="AI651" s="138"/>
      <c r="AJ651" s="138"/>
      <c r="AK651" s="138"/>
      <c r="AL651" s="138"/>
      <c r="AM651" s="138"/>
      <c r="AN651" s="138"/>
      <c r="AO651" s="138"/>
      <c r="AP651" s="138"/>
      <c r="AQ651" s="138"/>
      <c r="AR651" s="138"/>
      <c r="AS651" s="138"/>
      <c r="AT651" s="138"/>
      <c r="AU651" s="138"/>
      <c r="AV651" s="138"/>
      <c r="AW651" s="138"/>
      <c r="AX651" s="138"/>
      <c r="AY651" s="138"/>
      <c r="AZ651" s="138"/>
      <c r="BA651" s="138"/>
      <c r="BB651" s="138"/>
      <c r="BC651" s="138"/>
      <c r="BD651" s="138"/>
      <c r="BE651" s="138"/>
      <c r="BF651" s="138"/>
      <c r="BG651" s="138"/>
      <c r="BH651" s="138"/>
      <c r="BI651" s="138"/>
      <c r="BJ651" s="138"/>
      <c r="BK651" s="138"/>
      <c r="BL651" s="138"/>
      <c r="BM651" s="138"/>
      <c r="BN651" s="138"/>
      <c r="BO651" s="138"/>
      <c r="BP651" s="138"/>
      <c r="BQ651" s="138"/>
      <c r="BR651" s="138"/>
      <c r="BS651" s="138"/>
      <c r="BT651" s="138"/>
      <c r="BU651" s="138"/>
      <c r="BV651" s="138"/>
      <c r="BW651" s="138"/>
      <c r="BX651" s="138"/>
      <c r="BY651" s="138"/>
      <c r="BZ651" s="138"/>
    </row>
    <row r="652" spans="1:78" ht="15.75" customHeight="1">
      <c r="A652" s="138"/>
      <c r="B652" s="138"/>
      <c r="C652" s="138"/>
      <c r="D652" s="138"/>
      <c r="E652" s="138"/>
      <c r="F652" s="138"/>
      <c r="G652" s="138"/>
      <c r="H652" s="138"/>
      <c r="I652" s="138"/>
      <c r="J652" s="138"/>
      <c r="K652" s="138"/>
      <c r="L652" s="138"/>
      <c r="M652" s="138"/>
      <c r="N652" s="138"/>
      <c r="O652" s="138"/>
      <c r="P652" s="138"/>
      <c r="Q652" s="138"/>
      <c r="R652" s="138"/>
      <c r="S652" s="138"/>
      <c r="T652" s="138"/>
      <c r="U652" s="138"/>
      <c r="V652" s="138"/>
      <c r="W652" s="138"/>
      <c r="X652" s="138"/>
      <c r="Y652" s="138"/>
      <c r="Z652" s="138"/>
      <c r="AA652" s="138"/>
      <c r="AB652" s="138"/>
      <c r="AC652" s="138"/>
      <c r="AD652" s="138"/>
      <c r="AE652" s="138"/>
      <c r="AF652" s="138"/>
      <c r="AG652" s="138"/>
      <c r="AH652" s="138"/>
      <c r="AI652" s="138"/>
      <c r="AJ652" s="138"/>
      <c r="AK652" s="138"/>
      <c r="AL652" s="138"/>
      <c r="AM652" s="138"/>
      <c r="AN652" s="138"/>
      <c r="AO652" s="138"/>
      <c r="AP652" s="138"/>
      <c r="AQ652" s="138"/>
      <c r="AR652" s="138"/>
      <c r="AS652" s="138"/>
      <c r="AT652" s="138"/>
      <c r="AU652" s="138"/>
      <c r="AV652" s="138"/>
      <c r="AW652" s="138"/>
      <c r="AX652" s="138"/>
      <c r="AY652" s="138"/>
      <c r="AZ652" s="138"/>
      <c r="BA652" s="138"/>
      <c r="BB652" s="138"/>
      <c r="BC652" s="138"/>
      <c r="BD652" s="138"/>
      <c r="BE652" s="138"/>
      <c r="BF652" s="138"/>
      <c r="BG652" s="138"/>
      <c r="BH652" s="138"/>
      <c r="BI652" s="138"/>
      <c r="BJ652" s="138"/>
      <c r="BK652" s="138"/>
      <c r="BL652" s="138"/>
      <c r="BM652" s="138"/>
      <c r="BN652" s="138"/>
      <c r="BO652" s="138"/>
      <c r="BP652" s="138"/>
      <c r="BQ652" s="138"/>
      <c r="BR652" s="138"/>
      <c r="BS652" s="138"/>
      <c r="BT652" s="138"/>
      <c r="BU652" s="138"/>
      <c r="BV652" s="138"/>
      <c r="BW652" s="138"/>
      <c r="BX652" s="138"/>
      <c r="BY652" s="138"/>
      <c r="BZ652" s="138"/>
    </row>
    <row r="653" spans="1:78" ht="15.75" customHeight="1">
      <c r="A653" s="138"/>
      <c r="B653" s="138"/>
      <c r="C653" s="138"/>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38"/>
      <c r="Z653" s="138"/>
      <c r="AA653" s="138"/>
      <c r="AB653" s="138"/>
      <c r="AC653" s="138"/>
      <c r="AD653" s="138"/>
      <c r="AE653" s="138"/>
      <c r="AF653" s="138"/>
      <c r="AG653" s="138"/>
      <c r="AH653" s="138"/>
      <c r="AI653" s="138"/>
      <c r="AJ653" s="138"/>
      <c r="AK653" s="138"/>
      <c r="AL653" s="138"/>
      <c r="AM653" s="138"/>
      <c r="AN653" s="138"/>
      <c r="AO653" s="138"/>
      <c r="AP653" s="138"/>
      <c r="AQ653" s="138"/>
      <c r="AR653" s="138"/>
      <c r="AS653" s="138"/>
      <c r="AT653" s="138"/>
      <c r="AU653" s="138"/>
      <c r="AV653" s="138"/>
      <c r="AW653" s="138"/>
      <c r="AX653" s="138"/>
      <c r="AY653" s="138"/>
      <c r="AZ653" s="138"/>
      <c r="BA653" s="138"/>
      <c r="BB653" s="138"/>
      <c r="BC653" s="138"/>
      <c r="BD653" s="138"/>
      <c r="BE653" s="138"/>
      <c r="BF653" s="138"/>
      <c r="BG653" s="138"/>
      <c r="BH653" s="138"/>
      <c r="BI653" s="138"/>
      <c r="BJ653" s="138"/>
      <c r="BK653" s="138"/>
      <c r="BL653" s="138"/>
      <c r="BM653" s="138"/>
      <c r="BN653" s="138"/>
      <c r="BO653" s="138"/>
      <c r="BP653" s="138"/>
      <c r="BQ653" s="138"/>
      <c r="BR653" s="138"/>
      <c r="BS653" s="138"/>
      <c r="BT653" s="138"/>
      <c r="BU653" s="138"/>
      <c r="BV653" s="138"/>
      <c r="BW653" s="138"/>
      <c r="BX653" s="138"/>
      <c r="BY653" s="138"/>
      <c r="BZ653" s="138"/>
    </row>
    <row r="654" spans="1:78" ht="15.75" customHeight="1">
      <c r="A654" s="138"/>
      <c r="B654" s="138"/>
      <c r="C654" s="138"/>
      <c r="D654" s="138"/>
      <c r="E654" s="138"/>
      <c r="F654" s="138"/>
      <c r="G654" s="138"/>
      <c r="H654" s="138"/>
      <c r="I654" s="138"/>
      <c r="J654" s="138"/>
      <c r="K654" s="138"/>
      <c r="L654" s="138"/>
      <c r="M654" s="138"/>
      <c r="N654" s="138"/>
      <c r="O654" s="138"/>
      <c r="P654" s="138"/>
      <c r="Q654" s="138"/>
      <c r="R654" s="138"/>
      <c r="S654" s="138"/>
      <c r="T654" s="138"/>
      <c r="U654" s="138"/>
      <c r="V654" s="138"/>
      <c r="W654" s="138"/>
      <c r="X654" s="138"/>
      <c r="Y654" s="138"/>
      <c r="Z654" s="138"/>
      <c r="AA654" s="138"/>
      <c r="AB654" s="138"/>
      <c r="AC654" s="138"/>
      <c r="AD654" s="138"/>
      <c r="AE654" s="138"/>
      <c r="AF654" s="138"/>
      <c r="AG654" s="138"/>
      <c r="AH654" s="138"/>
      <c r="AI654" s="138"/>
      <c r="AJ654" s="138"/>
      <c r="AK654" s="138"/>
      <c r="AL654" s="138"/>
      <c r="AM654" s="138"/>
      <c r="AN654" s="138"/>
      <c r="AO654" s="138"/>
      <c r="AP654" s="138"/>
      <c r="AQ654" s="138"/>
      <c r="AR654" s="138"/>
      <c r="AS654" s="138"/>
      <c r="AT654" s="138"/>
      <c r="AU654" s="138"/>
      <c r="AV654" s="138"/>
      <c r="AW654" s="138"/>
      <c r="AX654" s="138"/>
      <c r="AY654" s="138"/>
      <c r="AZ654" s="138"/>
      <c r="BA654" s="138"/>
      <c r="BB654" s="138"/>
      <c r="BC654" s="138"/>
      <c r="BD654" s="138"/>
      <c r="BE654" s="138"/>
      <c r="BF654" s="138"/>
      <c r="BG654" s="138"/>
      <c r="BH654" s="138"/>
      <c r="BI654" s="138"/>
      <c r="BJ654" s="138"/>
      <c r="BK654" s="138"/>
      <c r="BL654" s="138"/>
      <c r="BM654" s="138"/>
      <c r="BN654" s="138"/>
      <c r="BO654" s="138"/>
      <c r="BP654" s="138"/>
      <c r="BQ654" s="138"/>
      <c r="BR654" s="138"/>
      <c r="BS654" s="138"/>
      <c r="BT654" s="138"/>
      <c r="BU654" s="138"/>
      <c r="BV654" s="138"/>
      <c r="BW654" s="138"/>
      <c r="BX654" s="138"/>
      <c r="BY654" s="138"/>
      <c r="BZ654" s="138"/>
    </row>
    <row r="655" spans="1:78" ht="15.75" customHeight="1">
      <c r="A655" s="138"/>
      <c r="B655" s="138"/>
      <c r="C655" s="138"/>
      <c r="D655" s="138"/>
      <c r="E655" s="138"/>
      <c r="F655" s="138"/>
      <c r="G655" s="138"/>
      <c r="H655" s="138"/>
      <c r="I655" s="138"/>
      <c r="J655" s="138"/>
      <c r="K655" s="138"/>
      <c r="L655" s="138"/>
      <c r="M655" s="138"/>
      <c r="N655" s="138"/>
      <c r="O655" s="138"/>
      <c r="P655" s="138"/>
      <c r="Q655" s="138"/>
      <c r="R655" s="138"/>
      <c r="S655" s="138"/>
      <c r="T655" s="138"/>
      <c r="U655" s="138"/>
      <c r="V655" s="138"/>
      <c r="W655" s="138"/>
      <c r="X655" s="138"/>
      <c r="Y655" s="138"/>
      <c r="Z655" s="138"/>
      <c r="AA655" s="138"/>
      <c r="AB655" s="138"/>
      <c r="AC655" s="138"/>
      <c r="AD655" s="138"/>
      <c r="AE655" s="138"/>
      <c r="AF655" s="138"/>
      <c r="AG655" s="138"/>
      <c r="AH655" s="138"/>
      <c r="AI655" s="138"/>
      <c r="AJ655" s="138"/>
      <c r="AK655" s="138"/>
      <c r="AL655" s="138"/>
      <c r="AM655" s="138"/>
      <c r="AN655" s="138"/>
      <c r="AO655" s="138"/>
      <c r="AP655" s="138"/>
      <c r="AQ655" s="138"/>
      <c r="AR655" s="138"/>
      <c r="AS655" s="138"/>
      <c r="AT655" s="138"/>
      <c r="AU655" s="138"/>
      <c r="AV655" s="138"/>
      <c r="AW655" s="138"/>
      <c r="AX655" s="138"/>
      <c r="AY655" s="138"/>
      <c r="AZ655" s="138"/>
      <c r="BA655" s="138"/>
      <c r="BB655" s="138"/>
      <c r="BC655" s="138"/>
      <c r="BD655" s="138"/>
      <c r="BE655" s="138"/>
      <c r="BF655" s="138"/>
      <c r="BG655" s="138"/>
      <c r="BH655" s="138"/>
      <c r="BI655" s="138"/>
      <c r="BJ655" s="138"/>
      <c r="BK655" s="138"/>
      <c r="BL655" s="138"/>
      <c r="BM655" s="138"/>
      <c r="BN655" s="138"/>
      <c r="BO655" s="138"/>
      <c r="BP655" s="138"/>
      <c r="BQ655" s="138"/>
      <c r="BR655" s="138"/>
      <c r="BS655" s="138"/>
      <c r="BT655" s="138"/>
      <c r="BU655" s="138"/>
      <c r="BV655" s="138"/>
      <c r="BW655" s="138"/>
      <c r="BX655" s="138"/>
      <c r="BY655" s="138"/>
      <c r="BZ655" s="138"/>
    </row>
    <row r="656" spans="1:78" ht="15.75" customHeight="1">
      <c r="A656" s="138"/>
      <c r="B656" s="138"/>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8"/>
      <c r="Z656" s="138"/>
      <c r="AA656" s="138"/>
      <c r="AB656" s="138"/>
      <c r="AC656" s="138"/>
      <c r="AD656" s="138"/>
      <c r="AE656" s="138"/>
      <c r="AF656" s="138"/>
      <c r="AG656" s="138"/>
      <c r="AH656" s="138"/>
      <c r="AI656" s="138"/>
      <c r="AJ656" s="138"/>
      <c r="AK656" s="138"/>
      <c r="AL656" s="138"/>
      <c r="AM656" s="138"/>
      <c r="AN656" s="138"/>
      <c r="AO656" s="138"/>
      <c r="AP656" s="138"/>
      <c r="AQ656" s="138"/>
      <c r="AR656" s="138"/>
      <c r="AS656" s="138"/>
      <c r="AT656" s="138"/>
      <c r="AU656" s="138"/>
      <c r="AV656" s="138"/>
      <c r="AW656" s="138"/>
      <c r="AX656" s="138"/>
      <c r="AY656" s="138"/>
      <c r="AZ656" s="138"/>
      <c r="BA656" s="138"/>
      <c r="BB656" s="138"/>
      <c r="BC656" s="138"/>
      <c r="BD656" s="138"/>
      <c r="BE656" s="138"/>
      <c r="BF656" s="138"/>
      <c r="BG656" s="138"/>
      <c r="BH656" s="138"/>
      <c r="BI656" s="138"/>
      <c r="BJ656" s="138"/>
      <c r="BK656" s="138"/>
      <c r="BL656" s="138"/>
      <c r="BM656" s="138"/>
      <c r="BN656" s="138"/>
      <c r="BO656" s="138"/>
      <c r="BP656" s="138"/>
      <c r="BQ656" s="138"/>
      <c r="BR656" s="138"/>
      <c r="BS656" s="138"/>
      <c r="BT656" s="138"/>
      <c r="BU656" s="138"/>
      <c r="BV656" s="138"/>
      <c r="BW656" s="138"/>
      <c r="BX656" s="138"/>
      <c r="BY656" s="138"/>
      <c r="BZ656" s="138"/>
    </row>
    <row r="657" spans="1:78" ht="15.75" customHeight="1">
      <c r="A657" s="138"/>
      <c r="B657" s="138"/>
      <c r="C657" s="138"/>
      <c r="D657" s="138"/>
      <c r="E657" s="138"/>
      <c r="F657" s="138"/>
      <c r="G657" s="138"/>
      <c r="H657" s="138"/>
      <c r="I657" s="138"/>
      <c r="J657" s="138"/>
      <c r="K657" s="138"/>
      <c r="L657" s="138"/>
      <c r="M657" s="138"/>
      <c r="N657" s="138"/>
      <c r="O657" s="138"/>
      <c r="P657" s="138"/>
      <c r="Q657" s="138"/>
      <c r="R657" s="138"/>
      <c r="S657" s="138"/>
      <c r="T657" s="138"/>
      <c r="U657" s="138"/>
      <c r="V657" s="138"/>
      <c r="W657" s="138"/>
      <c r="X657" s="138"/>
      <c r="Y657" s="138"/>
      <c r="Z657" s="138"/>
      <c r="AA657" s="138"/>
      <c r="AB657" s="138"/>
      <c r="AC657" s="138"/>
      <c r="AD657" s="138"/>
      <c r="AE657" s="138"/>
      <c r="AF657" s="138"/>
      <c r="AG657" s="138"/>
      <c r="AH657" s="138"/>
      <c r="AI657" s="138"/>
      <c r="AJ657" s="138"/>
      <c r="AK657" s="138"/>
      <c r="AL657" s="138"/>
      <c r="AM657" s="138"/>
      <c r="AN657" s="138"/>
      <c r="AO657" s="138"/>
      <c r="AP657" s="138"/>
      <c r="AQ657" s="138"/>
      <c r="AR657" s="138"/>
      <c r="AS657" s="138"/>
      <c r="AT657" s="138"/>
      <c r="AU657" s="138"/>
      <c r="AV657" s="138"/>
      <c r="AW657" s="138"/>
      <c r="AX657" s="138"/>
      <c r="AY657" s="138"/>
      <c r="AZ657" s="138"/>
      <c r="BA657" s="138"/>
      <c r="BB657" s="138"/>
      <c r="BC657" s="138"/>
      <c r="BD657" s="138"/>
      <c r="BE657" s="138"/>
      <c r="BF657" s="138"/>
      <c r="BG657" s="138"/>
      <c r="BH657" s="138"/>
      <c r="BI657" s="138"/>
      <c r="BJ657" s="138"/>
      <c r="BK657" s="138"/>
      <c r="BL657" s="138"/>
      <c r="BM657" s="138"/>
      <c r="BN657" s="138"/>
      <c r="BO657" s="138"/>
      <c r="BP657" s="138"/>
      <c r="BQ657" s="138"/>
      <c r="BR657" s="138"/>
      <c r="BS657" s="138"/>
      <c r="BT657" s="138"/>
      <c r="BU657" s="138"/>
      <c r="BV657" s="138"/>
      <c r="BW657" s="138"/>
      <c r="BX657" s="138"/>
      <c r="BY657" s="138"/>
      <c r="BZ657" s="138"/>
    </row>
    <row r="658" spans="1:78" ht="15.75" customHeight="1">
      <c r="A658" s="138"/>
      <c r="B658" s="138"/>
      <c r="C658" s="138"/>
      <c r="D658" s="138"/>
      <c r="E658" s="138"/>
      <c r="F658" s="138"/>
      <c r="G658" s="138"/>
      <c r="H658" s="138"/>
      <c r="I658" s="138"/>
      <c r="J658" s="138"/>
      <c r="K658" s="138"/>
      <c r="L658" s="138"/>
      <c r="M658" s="138"/>
      <c r="N658" s="138"/>
      <c r="O658" s="138"/>
      <c r="P658" s="138"/>
      <c r="Q658" s="138"/>
      <c r="R658" s="138"/>
      <c r="S658" s="138"/>
      <c r="T658" s="138"/>
      <c r="U658" s="138"/>
      <c r="V658" s="138"/>
      <c r="W658" s="138"/>
      <c r="X658" s="138"/>
      <c r="Y658" s="138"/>
      <c r="Z658" s="138"/>
      <c r="AA658" s="138"/>
      <c r="AB658" s="138"/>
      <c r="AC658" s="138"/>
      <c r="AD658" s="138"/>
      <c r="AE658" s="138"/>
      <c r="AF658" s="138"/>
      <c r="AG658" s="138"/>
      <c r="AH658" s="138"/>
      <c r="AI658" s="138"/>
      <c r="AJ658" s="138"/>
      <c r="AK658" s="138"/>
      <c r="AL658" s="138"/>
      <c r="AM658" s="138"/>
      <c r="AN658" s="138"/>
      <c r="AO658" s="138"/>
      <c r="AP658" s="138"/>
      <c r="AQ658" s="138"/>
      <c r="AR658" s="138"/>
      <c r="AS658" s="138"/>
      <c r="AT658" s="138"/>
      <c r="AU658" s="138"/>
      <c r="AV658" s="138"/>
      <c r="AW658" s="138"/>
      <c r="AX658" s="138"/>
      <c r="AY658" s="138"/>
      <c r="AZ658" s="138"/>
      <c r="BA658" s="138"/>
      <c r="BB658" s="138"/>
      <c r="BC658" s="138"/>
      <c r="BD658" s="138"/>
      <c r="BE658" s="138"/>
      <c r="BF658" s="138"/>
      <c r="BG658" s="138"/>
      <c r="BH658" s="138"/>
      <c r="BI658" s="138"/>
      <c r="BJ658" s="138"/>
      <c r="BK658" s="138"/>
      <c r="BL658" s="138"/>
      <c r="BM658" s="138"/>
      <c r="BN658" s="138"/>
      <c r="BO658" s="138"/>
      <c r="BP658" s="138"/>
      <c r="BQ658" s="138"/>
      <c r="BR658" s="138"/>
      <c r="BS658" s="138"/>
      <c r="BT658" s="138"/>
      <c r="BU658" s="138"/>
      <c r="BV658" s="138"/>
      <c r="BW658" s="138"/>
      <c r="BX658" s="138"/>
      <c r="BY658" s="138"/>
      <c r="BZ658" s="138"/>
    </row>
    <row r="659" spans="1:78" ht="15.75" customHeight="1">
      <c r="A659" s="138"/>
      <c r="B659" s="138"/>
      <c r="C659" s="138"/>
      <c r="D659" s="138"/>
      <c r="E659" s="138"/>
      <c r="F659" s="138"/>
      <c r="G659" s="138"/>
      <c r="H659" s="138"/>
      <c r="I659" s="138"/>
      <c r="J659" s="138"/>
      <c r="K659" s="138"/>
      <c r="L659" s="138"/>
      <c r="M659" s="138"/>
      <c r="N659" s="138"/>
      <c r="O659" s="138"/>
      <c r="P659" s="138"/>
      <c r="Q659" s="138"/>
      <c r="R659" s="138"/>
      <c r="S659" s="138"/>
      <c r="T659" s="138"/>
      <c r="U659" s="138"/>
      <c r="V659" s="138"/>
      <c r="W659" s="138"/>
      <c r="X659" s="138"/>
      <c r="Y659" s="138"/>
      <c r="Z659" s="138"/>
      <c r="AA659" s="138"/>
      <c r="AB659" s="138"/>
      <c r="AC659" s="138"/>
      <c r="AD659" s="138"/>
      <c r="AE659" s="138"/>
      <c r="AF659" s="138"/>
      <c r="AG659" s="138"/>
      <c r="AH659" s="138"/>
      <c r="AI659" s="138"/>
      <c r="AJ659" s="138"/>
      <c r="AK659" s="138"/>
      <c r="AL659" s="138"/>
      <c r="AM659" s="138"/>
      <c r="AN659" s="138"/>
      <c r="AO659" s="138"/>
      <c r="AP659" s="138"/>
      <c r="AQ659" s="138"/>
      <c r="AR659" s="138"/>
      <c r="AS659" s="138"/>
      <c r="AT659" s="138"/>
      <c r="AU659" s="138"/>
      <c r="AV659" s="138"/>
      <c r="AW659" s="138"/>
      <c r="AX659" s="138"/>
      <c r="AY659" s="138"/>
      <c r="AZ659" s="138"/>
      <c r="BA659" s="138"/>
      <c r="BB659" s="138"/>
      <c r="BC659" s="138"/>
      <c r="BD659" s="138"/>
      <c r="BE659" s="138"/>
      <c r="BF659" s="138"/>
      <c r="BG659" s="138"/>
      <c r="BH659" s="138"/>
      <c r="BI659" s="138"/>
      <c r="BJ659" s="138"/>
      <c r="BK659" s="138"/>
      <c r="BL659" s="138"/>
      <c r="BM659" s="138"/>
      <c r="BN659" s="138"/>
      <c r="BO659" s="138"/>
      <c r="BP659" s="138"/>
      <c r="BQ659" s="138"/>
      <c r="BR659" s="138"/>
      <c r="BS659" s="138"/>
      <c r="BT659" s="138"/>
      <c r="BU659" s="138"/>
      <c r="BV659" s="138"/>
      <c r="BW659" s="138"/>
      <c r="BX659" s="138"/>
      <c r="BY659" s="138"/>
      <c r="BZ659" s="138"/>
    </row>
    <row r="660" spans="1:78" ht="15.75" customHeight="1">
      <c r="A660" s="138"/>
      <c r="B660" s="138"/>
      <c r="C660" s="138"/>
      <c r="D660" s="138"/>
      <c r="E660" s="138"/>
      <c r="F660" s="138"/>
      <c r="G660" s="138"/>
      <c r="H660" s="138"/>
      <c r="I660" s="138"/>
      <c r="J660" s="138"/>
      <c r="K660" s="138"/>
      <c r="L660" s="138"/>
      <c r="M660" s="138"/>
      <c r="N660" s="138"/>
      <c r="O660" s="138"/>
      <c r="P660" s="138"/>
      <c r="Q660" s="138"/>
      <c r="R660" s="138"/>
      <c r="S660" s="138"/>
      <c r="T660" s="138"/>
      <c r="U660" s="138"/>
      <c r="V660" s="138"/>
      <c r="W660" s="138"/>
      <c r="X660" s="138"/>
      <c r="Y660" s="138"/>
      <c r="Z660" s="138"/>
      <c r="AA660" s="138"/>
      <c r="AB660" s="138"/>
      <c r="AC660" s="138"/>
      <c r="AD660" s="138"/>
      <c r="AE660" s="138"/>
      <c r="AF660" s="138"/>
      <c r="AG660" s="138"/>
      <c r="AH660" s="138"/>
      <c r="AI660" s="138"/>
      <c r="AJ660" s="138"/>
      <c r="AK660" s="138"/>
      <c r="AL660" s="138"/>
      <c r="AM660" s="138"/>
      <c r="AN660" s="138"/>
      <c r="AO660" s="138"/>
      <c r="AP660" s="138"/>
      <c r="AQ660" s="138"/>
      <c r="AR660" s="138"/>
      <c r="AS660" s="138"/>
      <c r="AT660" s="138"/>
      <c r="AU660" s="138"/>
      <c r="AV660" s="138"/>
      <c r="AW660" s="138"/>
      <c r="AX660" s="138"/>
      <c r="AY660" s="138"/>
      <c r="AZ660" s="138"/>
      <c r="BA660" s="138"/>
      <c r="BB660" s="138"/>
      <c r="BC660" s="138"/>
      <c r="BD660" s="138"/>
      <c r="BE660" s="138"/>
      <c r="BF660" s="138"/>
      <c r="BG660" s="138"/>
      <c r="BH660" s="138"/>
      <c r="BI660" s="138"/>
      <c r="BJ660" s="138"/>
      <c r="BK660" s="138"/>
      <c r="BL660" s="138"/>
      <c r="BM660" s="138"/>
      <c r="BN660" s="138"/>
      <c r="BO660" s="138"/>
      <c r="BP660" s="138"/>
      <c r="BQ660" s="138"/>
      <c r="BR660" s="138"/>
      <c r="BS660" s="138"/>
      <c r="BT660" s="138"/>
      <c r="BU660" s="138"/>
      <c r="BV660" s="138"/>
      <c r="BW660" s="138"/>
      <c r="BX660" s="138"/>
      <c r="BY660" s="138"/>
      <c r="BZ660" s="138"/>
    </row>
    <row r="661" spans="1:78" ht="15.75" customHeight="1">
      <c r="A661" s="138"/>
      <c r="B661" s="138"/>
      <c r="C661" s="138"/>
      <c r="D661" s="138"/>
      <c r="E661" s="138"/>
      <c r="F661" s="138"/>
      <c r="G661" s="138"/>
      <c r="H661" s="138"/>
      <c r="I661" s="138"/>
      <c r="J661" s="138"/>
      <c r="K661" s="138"/>
      <c r="L661" s="138"/>
      <c r="M661" s="138"/>
      <c r="N661" s="138"/>
      <c r="O661" s="138"/>
      <c r="P661" s="138"/>
      <c r="Q661" s="138"/>
      <c r="R661" s="138"/>
      <c r="S661" s="138"/>
      <c r="T661" s="138"/>
      <c r="U661" s="138"/>
      <c r="V661" s="138"/>
      <c r="W661" s="138"/>
      <c r="X661" s="138"/>
      <c r="Y661" s="138"/>
      <c r="Z661" s="138"/>
      <c r="AA661" s="138"/>
      <c r="AB661" s="138"/>
      <c r="AC661" s="138"/>
      <c r="AD661" s="138"/>
      <c r="AE661" s="138"/>
      <c r="AF661" s="138"/>
      <c r="AG661" s="138"/>
      <c r="AH661" s="138"/>
      <c r="AI661" s="138"/>
      <c r="AJ661" s="138"/>
      <c r="AK661" s="138"/>
      <c r="AL661" s="138"/>
      <c r="AM661" s="138"/>
      <c r="AN661" s="138"/>
      <c r="AO661" s="138"/>
      <c r="AP661" s="138"/>
      <c r="AQ661" s="138"/>
      <c r="AR661" s="138"/>
      <c r="AS661" s="138"/>
      <c r="AT661" s="138"/>
      <c r="AU661" s="138"/>
      <c r="AV661" s="138"/>
      <c r="AW661" s="138"/>
      <c r="AX661" s="138"/>
      <c r="AY661" s="138"/>
      <c r="AZ661" s="138"/>
      <c r="BA661" s="138"/>
      <c r="BB661" s="138"/>
      <c r="BC661" s="138"/>
      <c r="BD661" s="138"/>
      <c r="BE661" s="138"/>
      <c r="BF661" s="138"/>
      <c r="BG661" s="138"/>
      <c r="BH661" s="138"/>
      <c r="BI661" s="138"/>
      <c r="BJ661" s="138"/>
      <c r="BK661" s="138"/>
      <c r="BL661" s="138"/>
      <c r="BM661" s="138"/>
      <c r="BN661" s="138"/>
      <c r="BO661" s="138"/>
      <c r="BP661" s="138"/>
      <c r="BQ661" s="138"/>
      <c r="BR661" s="138"/>
      <c r="BS661" s="138"/>
      <c r="BT661" s="138"/>
      <c r="BU661" s="138"/>
      <c r="BV661" s="138"/>
      <c r="BW661" s="138"/>
      <c r="BX661" s="138"/>
      <c r="BY661" s="138"/>
      <c r="BZ661" s="138"/>
    </row>
    <row r="662" spans="1:78" ht="15.75" customHeight="1">
      <c r="A662" s="138"/>
      <c r="B662" s="138"/>
      <c r="C662" s="138"/>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8"/>
      <c r="Z662" s="138"/>
      <c r="AA662" s="138"/>
      <c r="AB662" s="138"/>
      <c r="AC662" s="138"/>
      <c r="AD662" s="138"/>
      <c r="AE662" s="138"/>
      <c r="AF662" s="138"/>
      <c r="AG662" s="138"/>
      <c r="AH662" s="138"/>
      <c r="AI662" s="138"/>
      <c r="AJ662" s="138"/>
      <c r="AK662" s="138"/>
      <c r="AL662" s="138"/>
      <c r="AM662" s="138"/>
      <c r="AN662" s="138"/>
      <c r="AO662" s="138"/>
      <c r="AP662" s="138"/>
      <c r="AQ662" s="138"/>
      <c r="AR662" s="138"/>
      <c r="AS662" s="138"/>
      <c r="AT662" s="138"/>
      <c r="AU662" s="138"/>
      <c r="AV662" s="138"/>
      <c r="AW662" s="138"/>
      <c r="AX662" s="138"/>
      <c r="AY662" s="138"/>
      <c r="AZ662" s="138"/>
      <c r="BA662" s="138"/>
      <c r="BB662" s="138"/>
      <c r="BC662" s="138"/>
      <c r="BD662" s="138"/>
      <c r="BE662" s="138"/>
      <c r="BF662" s="138"/>
      <c r="BG662" s="138"/>
      <c r="BH662" s="138"/>
      <c r="BI662" s="138"/>
      <c r="BJ662" s="138"/>
      <c r="BK662" s="138"/>
      <c r="BL662" s="138"/>
      <c r="BM662" s="138"/>
      <c r="BN662" s="138"/>
      <c r="BO662" s="138"/>
      <c r="BP662" s="138"/>
      <c r="BQ662" s="138"/>
      <c r="BR662" s="138"/>
      <c r="BS662" s="138"/>
      <c r="BT662" s="138"/>
      <c r="BU662" s="138"/>
      <c r="BV662" s="138"/>
      <c r="BW662" s="138"/>
      <c r="BX662" s="138"/>
      <c r="BY662" s="138"/>
      <c r="BZ662" s="138"/>
    </row>
    <row r="663" spans="1:78" ht="15.75" customHeight="1">
      <c r="A663" s="138"/>
      <c r="B663" s="138"/>
      <c r="C663" s="138"/>
      <c r="D663" s="138"/>
      <c r="E663" s="138"/>
      <c r="F663" s="138"/>
      <c r="G663" s="138"/>
      <c r="H663" s="138"/>
      <c r="I663" s="138"/>
      <c r="J663" s="138"/>
      <c r="K663" s="138"/>
      <c r="L663" s="138"/>
      <c r="M663" s="138"/>
      <c r="N663" s="138"/>
      <c r="O663" s="138"/>
      <c r="P663" s="138"/>
      <c r="Q663" s="138"/>
      <c r="R663" s="138"/>
      <c r="S663" s="138"/>
      <c r="T663" s="138"/>
      <c r="U663" s="138"/>
      <c r="V663" s="138"/>
      <c r="W663" s="138"/>
      <c r="X663" s="138"/>
      <c r="Y663" s="138"/>
      <c r="Z663" s="138"/>
      <c r="AA663" s="138"/>
      <c r="AB663" s="138"/>
      <c r="AC663" s="138"/>
      <c r="AD663" s="138"/>
      <c r="AE663" s="138"/>
      <c r="AF663" s="138"/>
      <c r="AG663" s="138"/>
      <c r="AH663" s="138"/>
      <c r="AI663" s="138"/>
      <c r="AJ663" s="138"/>
      <c r="AK663" s="138"/>
      <c r="AL663" s="138"/>
      <c r="AM663" s="138"/>
      <c r="AN663" s="138"/>
      <c r="AO663" s="138"/>
      <c r="AP663" s="138"/>
      <c r="AQ663" s="138"/>
      <c r="AR663" s="138"/>
      <c r="AS663" s="138"/>
      <c r="AT663" s="138"/>
      <c r="AU663" s="138"/>
      <c r="AV663" s="138"/>
      <c r="AW663" s="138"/>
      <c r="AX663" s="138"/>
      <c r="AY663" s="138"/>
      <c r="AZ663" s="138"/>
      <c r="BA663" s="138"/>
      <c r="BB663" s="138"/>
      <c r="BC663" s="138"/>
      <c r="BD663" s="138"/>
      <c r="BE663" s="138"/>
      <c r="BF663" s="138"/>
      <c r="BG663" s="138"/>
      <c r="BH663" s="138"/>
      <c r="BI663" s="138"/>
      <c r="BJ663" s="138"/>
      <c r="BK663" s="138"/>
      <c r="BL663" s="138"/>
      <c r="BM663" s="138"/>
      <c r="BN663" s="138"/>
      <c r="BO663" s="138"/>
      <c r="BP663" s="138"/>
      <c r="BQ663" s="138"/>
      <c r="BR663" s="138"/>
      <c r="BS663" s="138"/>
      <c r="BT663" s="138"/>
      <c r="BU663" s="138"/>
      <c r="BV663" s="138"/>
      <c r="BW663" s="138"/>
      <c r="BX663" s="138"/>
      <c r="BY663" s="138"/>
      <c r="BZ663" s="138"/>
    </row>
    <row r="664" spans="1:78" ht="15.75" customHeight="1">
      <c r="A664" s="138"/>
      <c r="B664" s="138"/>
      <c r="C664" s="138"/>
      <c r="D664" s="138"/>
      <c r="E664" s="138"/>
      <c r="F664" s="138"/>
      <c r="G664" s="138"/>
      <c r="H664" s="138"/>
      <c r="I664" s="138"/>
      <c r="J664" s="138"/>
      <c r="K664" s="138"/>
      <c r="L664" s="138"/>
      <c r="M664" s="138"/>
      <c r="N664" s="138"/>
      <c r="O664" s="138"/>
      <c r="P664" s="138"/>
      <c r="Q664" s="138"/>
      <c r="R664" s="138"/>
      <c r="S664" s="138"/>
      <c r="T664" s="138"/>
      <c r="U664" s="138"/>
      <c r="V664" s="138"/>
      <c r="W664" s="138"/>
      <c r="X664" s="138"/>
      <c r="Y664" s="138"/>
      <c r="Z664" s="138"/>
      <c r="AA664" s="138"/>
      <c r="AB664" s="138"/>
      <c r="AC664" s="138"/>
      <c r="AD664" s="138"/>
      <c r="AE664" s="138"/>
      <c r="AF664" s="138"/>
      <c r="AG664" s="138"/>
      <c r="AH664" s="138"/>
      <c r="AI664" s="138"/>
      <c r="AJ664" s="138"/>
      <c r="AK664" s="138"/>
      <c r="AL664" s="138"/>
      <c r="AM664" s="138"/>
      <c r="AN664" s="138"/>
      <c r="AO664" s="138"/>
      <c r="AP664" s="138"/>
      <c r="AQ664" s="138"/>
      <c r="AR664" s="138"/>
      <c r="AS664" s="138"/>
      <c r="AT664" s="138"/>
      <c r="AU664" s="138"/>
      <c r="AV664" s="138"/>
      <c r="AW664" s="138"/>
      <c r="AX664" s="138"/>
      <c r="AY664" s="138"/>
      <c r="AZ664" s="138"/>
      <c r="BA664" s="138"/>
      <c r="BB664" s="138"/>
      <c r="BC664" s="138"/>
      <c r="BD664" s="138"/>
      <c r="BE664" s="138"/>
      <c r="BF664" s="138"/>
      <c r="BG664" s="138"/>
      <c r="BH664" s="138"/>
      <c r="BI664" s="138"/>
      <c r="BJ664" s="138"/>
      <c r="BK664" s="138"/>
      <c r="BL664" s="138"/>
      <c r="BM664" s="138"/>
      <c r="BN664" s="138"/>
      <c r="BO664" s="138"/>
      <c r="BP664" s="138"/>
      <c r="BQ664" s="138"/>
      <c r="BR664" s="138"/>
      <c r="BS664" s="138"/>
      <c r="BT664" s="138"/>
      <c r="BU664" s="138"/>
      <c r="BV664" s="138"/>
      <c r="BW664" s="138"/>
      <c r="BX664" s="138"/>
      <c r="BY664" s="138"/>
      <c r="BZ664" s="138"/>
    </row>
    <row r="665" spans="1:78" ht="15.75" customHeight="1">
      <c r="A665" s="138"/>
      <c r="B665" s="138"/>
      <c r="C665" s="138"/>
      <c r="D665" s="138"/>
      <c r="E665" s="138"/>
      <c r="F665" s="138"/>
      <c r="G665" s="138"/>
      <c r="H665" s="138"/>
      <c r="I665" s="138"/>
      <c r="J665" s="138"/>
      <c r="K665" s="138"/>
      <c r="L665" s="138"/>
      <c r="M665" s="138"/>
      <c r="N665" s="138"/>
      <c r="O665" s="138"/>
      <c r="P665" s="138"/>
      <c r="Q665" s="138"/>
      <c r="R665" s="138"/>
      <c r="S665" s="138"/>
      <c r="T665" s="138"/>
      <c r="U665" s="138"/>
      <c r="V665" s="138"/>
      <c r="W665" s="138"/>
      <c r="X665" s="138"/>
      <c r="Y665" s="138"/>
      <c r="Z665" s="138"/>
      <c r="AA665" s="138"/>
      <c r="AB665" s="138"/>
      <c r="AC665" s="138"/>
      <c r="AD665" s="138"/>
      <c r="AE665" s="138"/>
      <c r="AF665" s="138"/>
      <c r="AG665" s="138"/>
      <c r="AH665" s="138"/>
      <c r="AI665" s="138"/>
      <c r="AJ665" s="138"/>
      <c r="AK665" s="138"/>
      <c r="AL665" s="138"/>
      <c r="AM665" s="138"/>
      <c r="AN665" s="138"/>
      <c r="AO665" s="138"/>
      <c r="AP665" s="138"/>
      <c r="AQ665" s="138"/>
      <c r="AR665" s="138"/>
      <c r="AS665" s="138"/>
      <c r="AT665" s="138"/>
      <c r="AU665" s="138"/>
      <c r="AV665" s="138"/>
      <c r="AW665" s="138"/>
      <c r="AX665" s="138"/>
      <c r="AY665" s="138"/>
      <c r="AZ665" s="138"/>
      <c r="BA665" s="138"/>
      <c r="BB665" s="138"/>
      <c r="BC665" s="138"/>
      <c r="BD665" s="138"/>
      <c r="BE665" s="138"/>
      <c r="BF665" s="138"/>
      <c r="BG665" s="138"/>
      <c r="BH665" s="138"/>
      <c r="BI665" s="138"/>
      <c r="BJ665" s="138"/>
      <c r="BK665" s="138"/>
      <c r="BL665" s="138"/>
      <c r="BM665" s="138"/>
      <c r="BN665" s="138"/>
      <c r="BO665" s="138"/>
      <c r="BP665" s="138"/>
      <c r="BQ665" s="138"/>
      <c r="BR665" s="138"/>
      <c r="BS665" s="138"/>
      <c r="BT665" s="138"/>
      <c r="BU665" s="138"/>
      <c r="BV665" s="138"/>
      <c r="BW665" s="138"/>
      <c r="BX665" s="138"/>
      <c r="BY665" s="138"/>
      <c r="BZ665" s="138"/>
    </row>
    <row r="666" spans="1:78" ht="15.75" customHeight="1">
      <c r="A666" s="138"/>
      <c r="B666" s="138"/>
      <c r="C666" s="138"/>
      <c r="D666" s="138"/>
      <c r="E666" s="138"/>
      <c r="F666" s="138"/>
      <c r="G666" s="138"/>
      <c r="H666" s="138"/>
      <c r="I666" s="138"/>
      <c r="J666" s="138"/>
      <c r="K666" s="138"/>
      <c r="L666" s="138"/>
      <c r="M666" s="138"/>
      <c r="N666" s="138"/>
      <c r="O666" s="138"/>
      <c r="P666" s="138"/>
      <c r="Q666" s="138"/>
      <c r="R666" s="138"/>
      <c r="S666" s="138"/>
      <c r="T666" s="138"/>
      <c r="U666" s="138"/>
      <c r="V666" s="138"/>
      <c r="W666" s="138"/>
      <c r="X666" s="138"/>
      <c r="Y666" s="138"/>
      <c r="Z666" s="138"/>
      <c r="AA666" s="138"/>
      <c r="AB666" s="138"/>
      <c r="AC666" s="138"/>
      <c r="AD666" s="138"/>
      <c r="AE666" s="138"/>
      <c r="AF666" s="138"/>
      <c r="AG666" s="138"/>
      <c r="AH666" s="138"/>
      <c r="AI666" s="138"/>
      <c r="AJ666" s="138"/>
      <c r="AK666" s="138"/>
      <c r="AL666" s="138"/>
      <c r="AM666" s="138"/>
      <c r="AN666" s="138"/>
      <c r="AO666" s="138"/>
      <c r="AP666" s="138"/>
      <c r="AQ666" s="138"/>
      <c r="AR666" s="138"/>
      <c r="AS666" s="138"/>
      <c r="AT666" s="138"/>
      <c r="AU666" s="138"/>
      <c r="AV666" s="138"/>
      <c r="AW666" s="138"/>
      <c r="AX666" s="138"/>
      <c r="AY666" s="138"/>
      <c r="AZ666" s="138"/>
      <c r="BA666" s="138"/>
      <c r="BB666" s="138"/>
      <c r="BC666" s="138"/>
      <c r="BD666" s="138"/>
      <c r="BE666" s="138"/>
      <c r="BF666" s="138"/>
      <c r="BG666" s="138"/>
      <c r="BH666" s="138"/>
      <c r="BI666" s="138"/>
      <c r="BJ666" s="138"/>
      <c r="BK666" s="138"/>
      <c r="BL666" s="138"/>
      <c r="BM666" s="138"/>
      <c r="BN666" s="138"/>
      <c r="BO666" s="138"/>
      <c r="BP666" s="138"/>
      <c r="BQ666" s="138"/>
      <c r="BR666" s="138"/>
      <c r="BS666" s="138"/>
      <c r="BT666" s="138"/>
      <c r="BU666" s="138"/>
      <c r="BV666" s="138"/>
      <c r="BW666" s="138"/>
      <c r="BX666" s="138"/>
      <c r="BY666" s="138"/>
      <c r="BZ666" s="138"/>
    </row>
    <row r="667" spans="1:78" ht="15.75" customHeight="1">
      <c r="A667" s="138"/>
      <c r="B667" s="138"/>
      <c r="C667" s="138"/>
      <c r="D667" s="138"/>
      <c r="E667" s="138"/>
      <c r="F667" s="138"/>
      <c r="G667" s="138"/>
      <c r="H667" s="138"/>
      <c r="I667" s="138"/>
      <c r="J667" s="138"/>
      <c r="K667" s="138"/>
      <c r="L667" s="138"/>
      <c r="M667" s="138"/>
      <c r="N667" s="138"/>
      <c r="O667" s="138"/>
      <c r="P667" s="138"/>
      <c r="Q667" s="138"/>
      <c r="R667" s="138"/>
      <c r="S667" s="138"/>
      <c r="T667" s="138"/>
      <c r="U667" s="138"/>
      <c r="V667" s="138"/>
      <c r="W667" s="138"/>
      <c r="X667" s="138"/>
      <c r="Y667" s="138"/>
      <c r="Z667" s="138"/>
      <c r="AA667" s="138"/>
      <c r="AB667" s="138"/>
      <c r="AC667" s="138"/>
      <c r="AD667" s="138"/>
      <c r="AE667" s="138"/>
      <c r="AF667" s="138"/>
      <c r="AG667" s="138"/>
      <c r="AH667" s="138"/>
      <c r="AI667" s="138"/>
      <c r="AJ667" s="138"/>
      <c r="AK667" s="138"/>
      <c r="AL667" s="138"/>
      <c r="AM667" s="138"/>
      <c r="AN667" s="138"/>
      <c r="AO667" s="138"/>
      <c r="AP667" s="138"/>
      <c r="AQ667" s="138"/>
      <c r="AR667" s="138"/>
      <c r="AS667" s="138"/>
      <c r="AT667" s="138"/>
      <c r="AU667" s="138"/>
      <c r="AV667" s="138"/>
      <c r="AW667" s="138"/>
      <c r="AX667" s="138"/>
      <c r="AY667" s="138"/>
      <c r="AZ667" s="138"/>
      <c r="BA667" s="138"/>
      <c r="BB667" s="138"/>
      <c r="BC667" s="138"/>
      <c r="BD667" s="138"/>
      <c r="BE667" s="138"/>
      <c r="BF667" s="138"/>
      <c r="BG667" s="138"/>
      <c r="BH667" s="138"/>
      <c r="BI667" s="138"/>
      <c r="BJ667" s="138"/>
      <c r="BK667" s="138"/>
      <c r="BL667" s="138"/>
      <c r="BM667" s="138"/>
      <c r="BN667" s="138"/>
      <c r="BO667" s="138"/>
      <c r="BP667" s="138"/>
      <c r="BQ667" s="138"/>
      <c r="BR667" s="138"/>
      <c r="BS667" s="138"/>
      <c r="BT667" s="138"/>
      <c r="BU667" s="138"/>
      <c r="BV667" s="138"/>
      <c r="BW667" s="138"/>
      <c r="BX667" s="138"/>
      <c r="BY667" s="138"/>
      <c r="BZ667" s="138"/>
    </row>
    <row r="668" spans="1:78" ht="15.75" customHeight="1">
      <c r="A668" s="138"/>
      <c r="B668" s="138"/>
      <c r="C668" s="138"/>
      <c r="D668" s="138"/>
      <c r="E668" s="138"/>
      <c r="F668" s="138"/>
      <c r="G668" s="138"/>
      <c r="H668" s="138"/>
      <c r="I668" s="138"/>
      <c r="J668" s="138"/>
      <c r="K668" s="138"/>
      <c r="L668" s="138"/>
      <c r="M668" s="138"/>
      <c r="N668" s="138"/>
      <c r="O668" s="138"/>
      <c r="P668" s="138"/>
      <c r="Q668" s="138"/>
      <c r="R668" s="138"/>
      <c r="S668" s="138"/>
      <c r="T668" s="138"/>
      <c r="U668" s="138"/>
      <c r="V668" s="138"/>
      <c r="W668" s="138"/>
      <c r="X668" s="138"/>
      <c r="Y668" s="138"/>
      <c r="Z668" s="138"/>
      <c r="AA668" s="138"/>
      <c r="AB668" s="138"/>
      <c r="AC668" s="138"/>
      <c r="AD668" s="138"/>
      <c r="AE668" s="138"/>
      <c r="AF668" s="138"/>
      <c r="AG668" s="138"/>
      <c r="AH668" s="138"/>
      <c r="AI668" s="138"/>
      <c r="AJ668" s="138"/>
      <c r="AK668" s="138"/>
      <c r="AL668" s="138"/>
      <c r="AM668" s="138"/>
      <c r="AN668" s="138"/>
      <c r="AO668" s="138"/>
      <c r="AP668" s="138"/>
      <c r="AQ668" s="138"/>
      <c r="AR668" s="138"/>
      <c r="AS668" s="138"/>
      <c r="AT668" s="138"/>
      <c r="AU668" s="138"/>
      <c r="AV668" s="138"/>
      <c r="AW668" s="138"/>
      <c r="AX668" s="138"/>
      <c r="AY668" s="138"/>
      <c r="AZ668" s="138"/>
      <c r="BA668" s="138"/>
      <c r="BB668" s="138"/>
      <c r="BC668" s="138"/>
      <c r="BD668" s="138"/>
      <c r="BE668" s="138"/>
      <c r="BF668" s="138"/>
      <c r="BG668" s="138"/>
      <c r="BH668" s="138"/>
      <c r="BI668" s="138"/>
      <c r="BJ668" s="138"/>
      <c r="BK668" s="138"/>
      <c r="BL668" s="138"/>
      <c r="BM668" s="138"/>
      <c r="BN668" s="138"/>
      <c r="BO668" s="138"/>
      <c r="BP668" s="138"/>
      <c r="BQ668" s="138"/>
      <c r="BR668" s="138"/>
      <c r="BS668" s="138"/>
      <c r="BT668" s="138"/>
      <c r="BU668" s="138"/>
      <c r="BV668" s="138"/>
      <c r="BW668" s="138"/>
      <c r="BX668" s="138"/>
      <c r="BY668" s="138"/>
      <c r="BZ668" s="138"/>
    </row>
    <row r="669" spans="1:78" ht="15.75" customHeight="1">
      <c r="A669" s="138"/>
      <c r="B669" s="138"/>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8"/>
      <c r="Z669" s="138"/>
      <c r="AA669" s="138"/>
      <c r="AB669" s="138"/>
      <c r="AC669" s="138"/>
      <c r="AD669" s="138"/>
      <c r="AE669" s="138"/>
      <c r="AF669" s="138"/>
      <c r="AG669" s="138"/>
      <c r="AH669" s="138"/>
      <c r="AI669" s="138"/>
      <c r="AJ669" s="138"/>
      <c r="AK669" s="138"/>
      <c r="AL669" s="138"/>
      <c r="AM669" s="138"/>
      <c r="AN669" s="138"/>
      <c r="AO669" s="138"/>
      <c r="AP669" s="138"/>
      <c r="AQ669" s="138"/>
      <c r="AR669" s="138"/>
      <c r="AS669" s="138"/>
      <c r="AT669" s="138"/>
      <c r="AU669" s="138"/>
      <c r="AV669" s="138"/>
      <c r="AW669" s="138"/>
      <c r="AX669" s="138"/>
      <c r="AY669" s="138"/>
      <c r="AZ669" s="138"/>
      <c r="BA669" s="138"/>
      <c r="BB669" s="138"/>
      <c r="BC669" s="138"/>
      <c r="BD669" s="138"/>
      <c r="BE669" s="138"/>
      <c r="BF669" s="138"/>
      <c r="BG669" s="138"/>
      <c r="BH669" s="138"/>
      <c r="BI669" s="138"/>
      <c r="BJ669" s="138"/>
      <c r="BK669" s="138"/>
      <c r="BL669" s="138"/>
      <c r="BM669" s="138"/>
      <c r="BN669" s="138"/>
      <c r="BO669" s="138"/>
      <c r="BP669" s="138"/>
      <c r="BQ669" s="138"/>
      <c r="BR669" s="138"/>
      <c r="BS669" s="138"/>
      <c r="BT669" s="138"/>
      <c r="BU669" s="138"/>
      <c r="BV669" s="138"/>
      <c r="BW669" s="138"/>
      <c r="BX669" s="138"/>
      <c r="BY669" s="138"/>
      <c r="BZ669" s="138"/>
    </row>
    <row r="670" spans="1:78" ht="15.75" customHeight="1">
      <c r="A670" s="138"/>
      <c r="B670" s="138"/>
      <c r="C670" s="138"/>
      <c r="D670" s="138"/>
      <c r="E670" s="138"/>
      <c r="F670" s="138"/>
      <c r="G670" s="138"/>
      <c r="H670" s="138"/>
      <c r="I670" s="138"/>
      <c r="J670" s="138"/>
      <c r="K670" s="138"/>
      <c r="L670" s="138"/>
      <c r="M670" s="138"/>
      <c r="N670" s="138"/>
      <c r="O670" s="138"/>
      <c r="P670" s="138"/>
      <c r="Q670" s="138"/>
      <c r="R670" s="138"/>
      <c r="S670" s="138"/>
      <c r="T670" s="138"/>
      <c r="U670" s="138"/>
      <c r="V670" s="138"/>
      <c r="W670" s="138"/>
      <c r="X670" s="138"/>
      <c r="Y670" s="138"/>
      <c r="Z670" s="138"/>
      <c r="AA670" s="138"/>
      <c r="AB670" s="138"/>
      <c r="AC670" s="138"/>
      <c r="AD670" s="138"/>
      <c r="AE670" s="138"/>
      <c r="AF670" s="138"/>
      <c r="AG670" s="138"/>
      <c r="AH670" s="138"/>
      <c r="AI670" s="138"/>
      <c r="AJ670" s="138"/>
      <c r="AK670" s="138"/>
      <c r="AL670" s="138"/>
      <c r="AM670" s="138"/>
      <c r="AN670" s="138"/>
      <c r="AO670" s="138"/>
      <c r="AP670" s="138"/>
      <c r="AQ670" s="138"/>
      <c r="AR670" s="138"/>
      <c r="AS670" s="138"/>
      <c r="AT670" s="138"/>
      <c r="AU670" s="138"/>
      <c r="AV670" s="138"/>
      <c r="AW670" s="138"/>
      <c r="AX670" s="138"/>
      <c r="AY670" s="138"/>
      <c r="AZ670" s="138"/>
      <c r="BA670" s="138"/>
      <c r="BB670" s="138"/>
      <c r="BC670" s="138"/>
      <c r="BD670" s="138"/>
      <c r="BE670" s="138"/>
      <c r="BF670" s="138"/>
      <c r="BG670" s="138"/>
      <c r="BH670" s="138"/>
      <c r="BI670" s="138"/>
      <c r="BJ670" s="138"/>
      <c r="BK670" s="138"/>
      <c r="BL670" s="138"/>
      <c r="BM670" s="138"/>
      <c r="BN670" s="138"/>
      <c r="BO670" s="138"/>
      <c r="BP670" s="138"/>
      <c r="BQ670" s="138"/>
      <c r="BR670" s="138"/>
      <c r="BS670" s="138"/>
      <c r="BT670" s="138"/>
      <c r="BU670" s="138"/>
      <c r="BV670" s="138"/>
      <c r="BW670" s="138"/>
      <c r="BX670" s="138"/>
      <c r="BY670" s="138"/>
      <c r="BZ670" s="138"/>
    </row>
    <row r="671" spans="1:78" ht="15.75" customHeight="1">
      <c r="A671" s="138"/>
      <c r="B671" s="138"/>
      <c r="C671" s="138"/>
      <c r="D671" s="138"/>
      <c r="E671" s="138"/>
      <c r="F671" s="138"/>
      <c r="G671" s="138"/>
      <c r="H671" s="138"/>
      <c r="I671" s="138"/>
      <c r="J671" s="138"/>
      <c r="K671" s="138"/>
      <c r="L671" s="138"/>
      <c r="M671" s="138"/>
      <c r="N671" s="138"/>
      <c r="O671" s="138"/>
      <c r="P671" s="138"/>
      <c r="Q671" s="138"/>
      <c r="R671" s="138"/>
      <c r="S671" s="138"/>
      <c r="T671" s="138"/>
      <c r="U671" s="138"/>
      <c r="V671" s="138"/>
      <c r="W671" s="138"/>
      <c r="X671" s="138"/>
      <c r="Y671" s="138"/>
      <c r="Z671" s="138"/>
      <c r="AA671" s="138"/>
      <c r="AB671" s="138"/>
      <c r="AC671" s="138"/>
      <c r="AD671" s="138"/>
      <c r="AE671" s="138"/>
      <c r="AF671" s="138"/>
      <c r="AG671" s="138"/>
      <c r="AH671" s="138"/>
      <c r="AI671" s="138"/>
      <c r="AJ671" s="138"/>
      <c r="AK671" s="138"/>
      <c r="AL671" s="138"/>
      <c r="AM671" s="138"/>
      <c r="AN671" s="138"/>
      <c r="AO671" s="138"/>
      <c r="AP671" s="138"/>
      <c r="AQ671" s="138"/>
      <c r="AR671" s="138"/>
      <c r="AS671" s="138"/>
      <c r="AT671" s="138"/>
      <c r="AU671" s="138"/>
      <c r="AV671" s="138"/>
      <c r="AW671" s="138"/>
      <c r="AX671" s="138"/>
      <c r="AY671" s="138"/>
      <c r="AZ671" s="138"/>
      <c r="BA671" s="138"/>
      <c r="BB671" s="138"/>
      <c r="BC671" s="138"/>
      <c r="BD671" s="138"/>
      <c r="BE671" s="138"/>
      <c r="BF671" s="138"/>
      <c r="BG671" s="138"/>
      <c r="BH671" s="138"/>
      <c r="BI671" s="138"/>
      <c r="BJ671" s="138"/>
      <c r="BK671" s="138"/>
      <c r="BL671" s="138"/>
      <c r="BM671" s="138"/>
      <c r="BN671" s="138"/>
      <c r="BO671" s="138"/>
      <c r="BP671" s="138"/>
      <c r="BQ671" s="138"/>
      <c r="BR671" s="138"/>
      <c r="BS671" s="138"/>
      <c r="BT671" s="138"/>
      <c r="BU671" s="138"/>
      <c r="BV671" s="138"/>
      <c r="BW671" s="138"/>
      <c r="BX671" s="138"/>
      <c r="BY671" s="138"/>
      <c r="BZ671" s="138"/>
    </row>
    <row r="672" spans="1:78" ht="15.75" customHeight="1">
      <c r="A672" s="138"/>
      <c r="B672" s="138"/>
      <c r="C672" s="138"/>
      <c r="D672" s="138"/>
      <c r="E672" s="138"/>
      <c r="F672" s="138"/>
      <c r="G672" s="138"/>
      <c r="H672" s="138"/>
      <c r="I672" s="138"/>
      <c r="J672" s="138"/>
      <c r="K672" s="138"/>
      <c r="L672" s="138"/>
      <c r="M672" s="138"/>
      <c r="N672" s="138"/>
      <c r="O672" s="138"/>
      <c r="P672" s="138"/>
      <c r="Q672" s="138"/>
      <c r="R672" s="138"/>
      <c r="S672" s="138"/>
      <c r="T672" s="138"/>
      <c r="U672" s="138"/>
      <c r="V672" s="138"/>
      <c r="W672" s="138"/>
      <c r="X672" s="138"/>
      <c r="Y672" s="138"/>
      <c r="Z672" s="138"/>
      <c r="AA672" s="138"/>
      <c r="AB672" s="138"/>
      <c r="AC672" s="138"/>
      <c r="AD672" s="138"/>
      <c r="AE672" s="138"/>
      <c r="AF672" s="138"/>
      <c r="AG672" s="138"/>
      <c r="AH672" s="138"/>
      <c r="AI672" s="138"/>
      <c r="AJ672" s="138"/>
      <c r="AK672" s="138"/>
      <c r="AL672" s="138"/>
      <c r="AM672" s="138"/>
      <c r="AN672" s="138"/>
      <c r="AO672" s="138"/>
      <c r="AP672" s="138"/>
      <c r="AQ672" s="138"/>
      <c r="AR672" s="138"/>
      <c r="AS672" s="138"/>
      <c r="AT672" s="138"/>
      <c r="AU672" s="138"/>
      <c r="AV672" s="138"/>
      <c r="AW672" s="138"/>
      <c r="AX672" s="138"/>
      <c r="AY672" s="138"/>
      <c r="AZ672" s="138"/>
      <c r="BA672" s="138"/>
      <c r="BB672" s="138"/>
      <c r="BC672" s="138"/>
      <c r="BD672" s="138"/>
      <c r="BE672" s="138"/>
      <c r="BF672" s="138"/>
      <c r="BG672" s="138"/>
      <c r="BH672" s="138"/>
      <c r="BI672" s="138"/>
      <c r="BJ672" s="138"/>
      <c r="BK672" s="138"/>
      <c r="BL672" s="138"/>
      <c r="BM672" s="138"/>
      <c r="BN672" s="138"/>
      <c r="BO672" s="138"/>
      <c r="BP672" s="138"/>
      <c r="BQ672" s="138"/>
      <c r="BR672" s="138"/>
      <c r="BS672" s="138"/>
      <c r="BT672" s="138"/>
      <c r="BU672" s="138"/>
      <c r="BV672" s="138"/>
      <c r="BW672" s="138"/>
      <c r="BX672" s="138"/>
      <c r="BY672" s="138"/>
      <c r="BZ672" s="138"/>
    </row>
    <row r="673" spans="1:78" ht="15.75" customHeight="1">
      <c r="A673" s="138"/>
      <c r="B673" s="138"/>
      <c r="C673" s="138"/>
      <c r="D673" s="138"/>
      <c r="E673" s="138"/>
      <c r="F673" s="138"/>
      <c r="G673" s="138"/>
      <c r="H673" s="138"/>
      <c r="I673" s="138"/>
      <c r="J673" s="138"/>
      <c r="K673" s="138"/>
      <c r="L673" s="138"/>
      <c r="M673" s="138"/>
      <c r="N673" s="138"/>
      <c r="O673" s="138"/>
      <c r="P673" s="138"/>
      <c r="Q673" s="138"/>
      <c r="R673" s="138"/>
      <c r="S673" s="138"/>
      <c r="T673" s="138"/>
      <c r="U673" s="138"/>
      <c r="V673" s="138"/>
      <c r="W673" s="138"/>
      <c r="X673" s="138"/>
      <c r="Y673" s="138"/>
      <c r="Z673" s="138"/>
      <c r="AA673" s="138"/>
      <c r="AB673" s="138"/>
      <c r="AC673" s="138"/>
      <c r="AD673" s="138"/>
      <c r="AE673" s="138"/>
      <c r="AF673" s="138"/>
      <c r="AG673" s="138"/>
      <c r="AH673" s="138"/>
      <c r="AI673" s="138"/>
      <c r="AJ673" s="138"/>
      <c r="AK673" s="138"/>
      <c r="AL673" s="138"/>
      <c r="AM673" s="138"/>
      <c r="AN673" s="138"/>
      <c r="AO673" s="138"/>
      <c r="AP673" s="138"/>
      <c r="AQ673" s="138"/>
      <c r="AR673" s="138"/>
      <c r="AS673" s="138"/>
      <c r="AT673" s="138"/>
      <c r="AU673" s="138"/>
      <c r="AV673" s="138"/>
      <c r="AW673" s="138"/>
      <c r="AX673" s="138"/>
      <c r="AY673" s="138"/>
      <c r="AZ673" s="138"/>
      <c r="BA673" s="138"/>
      <c r="BB673" s="138"/>
      <c r="BC673" s="138"/>
      <c r="BD673" s="138"/>
      <c r="BE673" s="138"/>
      <c r="BF673" s="138"/>
      <c r="BG673" s="138"/>
      <c r="BH673" s="138"/>
      <c r="BI673" s="138"/>
      <c r="BJ673" s="138"/>
      <c r="BK673" s="138"/>
      <c r="BL673" s="138"/>
      <c r="BM673" s="138"/>
      <c r="BN673" s="138"/>
      <c r="BO673" s="138"/>
      <c r="BP673" s="138"/>
      <c r="BQ673" s="138"/>
      <c r="BR673" s="138"/>
      <c r="BS673" s="138"/>
      <c r="BT673" s="138"/>
      <c r="BU673" s="138"/>
      <c r="BV673" s="138"/>
      <c r="BW673" s="138"/>
      <c r="BX673" s="138"/>
      <c r="BY673" s="138"/>
      <c r="BZ673" s="138"/>
    </row>
    <row r="674" spans="1:78" ht="15.75" customHeight="1">
      <c r="A674" s="138"/>
      <c r="B674" s="138"/>
      <c r="C674" s="138"/>
      <c r="D674" s="138"/>
      <c r="E674" s="138"/>
      <c r="F674" s="138"/>
      <c r="G674" s="138"/>
      <c r="H674" s="138"/>
      <c r="I674" s="138"/>
      <c r="J674" s="138"/>
      <c r="K674" s="138"/>
      <c r="L674" s="138"/>
      <c r="M674" s="138"/>
      <c r="N674" s="138"/>
      <c r="O674" s="138"/>
      <c r="P674" s="138"/>
      <c r="Q674" s="138"/>
      <c r="R674" s="138"/>
      <c r="S674" s="138"/>
      <c r="T674" s="138"/>
      <c r="U674" s="138"/>
      <c r="V674" s="138"/>
      <c r="W674" s="138"/>
      <c r="X674" s="138"/>
      <c r="Y674" s="138"/>
      <c r="Z674" s="138"/>
      <c r="AA674" s="138"/>
      <c r="AB674" s="138"/>
      <c r="AC674" s="138"/>
      <c r="AD674" s="138"/>
      <c r="AE674" s="138"/>
      <c r="AF674" s="138"/>
      <c r="AG674" s="138"/>
      <c r="AH674" s="138"/>
      <c r="AI674" s="138"/>
      <c r="AJ674" s="138"/>
      <c r="AK674" s="138"/>
      <c r="AL674" s="138"/>
      <c r="AM674" s="138"/>
      <c r="AN674" s="138"/>
      <c r="AO674" s="138"/>
      <c r="AP674" s="138"/>
      <c r="AQ674" s="138"/>
      <c r="AR674" s="138"/>
      <c r="AS674" s="138"/>
      <c r="AT674" s="138"/>
      <c r="AU674" s="138"/>
      <c r="AV674" s="138"/>
      <c r="AW674" s="138"/>
      <c r="AX674" s="138"/>
      <c r="AY674" s="138"/>
      <c r="AZ674" s="138"/>
      <c r="BA674" s="138"/>
      <c r="BB674" s="138"/>
      <c r="BC674" s="138"/>
      <c r="BD674" s="138"/>
      <c r="BE674" s="138"/>
      <c r="BF674" s="138"/>
      <c r="BG674" s="138"/>
      <c r="BH674" s="138"/>
      <c r="BI674" s="138"/>
      <c r="BJ674" s="138"/>
      <c r="BK674" s="138"/>
      <c r="BL674" s="138"/>
      <c r="BM674" s="138"/>
      <c r="BN674" s="138"/>
      <c r="BO674" s="138"/>
      <c r="BP674" s="138"/>
      <c r="BQ674" s="138"/>
      <c r="BR674" s="138"/>
      <c r="BS674" s="138"/>
      <c r="BT674" s="138"/>
      <c r="BU674" s="138"/>
      <c r="BV674" s="138"/>
      <c r="BW674" s="138"/>
      <c r="BX674" s="138"/>
      <c r="BY674" s="138"/>
      <c r="BZ674" s="138"/>
    </row>
    <row r="675" spans="1:78" ht="15.75" customHeight="1">
      <c r="A675" s="138"/>
      <c r="B675" s="138"/>
      <c r="C675" s="138"/>
      <c r="D675" s="138"/>
      <c r="E675" s="138"/>
      <c r="F675" s="138"/>
      <c r="G675" s="138"/>
      <c r="H675" s="138"/>
      <c r="I675" s="138"/>
      <c r="J675" s="138"/>
      <c r="K675" s="138"/>
      <c r="L675" s="138"/>
      <c r="M675" s="138"/>
      <c r="N675" s="138"/>
      <c r="O675" s="138"/>
      <c r="P675" s="138"/>
      <c r="Q675" s="138"/>
      <c r="R675" s="138"/>
      <c r="S675" s="138"/>
      <c r="T675" s="138"/>
      <c r="U675" s="138"/>
      <c r="V675" s="138"/>
      <c r="W675" s="138"/>
      <c r="X675" s="138"/>
      <c r="Y675" s="138"/>
      <c r="Z675" s="138"/>
      <c r="AA675" s="138"/>
      <c r="AB675" s="138"/>
      <c r="AC675" s="138"/>
      <c r="AD675" s="138"/>
      <c r="AE675" s="138"/>
      <c r="AF675" s="138"/>
      <c r="AG675" s="138"/>
      <c r="AH675" s="138"/>
      <c r="AI675" s="138"/>
      <c r="AJ675" s="138"/>
      <c r="AK675" s="138"/>
      <c r="AL675" s="138"/>
      <c r="AM675" s="138"/>
      <c r="AN675" s="138"/>
      <c r="AO675" s="138"/>
      <c r="AP675" s="138"/>
      <c r="AQ675" s="138"/>
      <c r="AR675" s="138"/>
      <c r="AS675" s="138"/>
      <c r="AT675" s="138"/>
      <c r="AU675" s="138"/>
      <c r="AV675" s="138"/>
      <c r="AW675" s="138"/>
      <c r="AX675" s="138"/>
      <c r="AY675" s="138"/>
      <c r="AZ675" s="138"/>
      <c r="BA675" s="138"/>
      <c r="BB675" s="138"/>
      <c r="BC675" s="138"/>
      <c r="BD675" s="138"/>
      <c r="BE675" s="138"/>
      <c r="BF675" s="138"/>
      <c r="BG675" s="138"/>
      <c r="BH675" s="138"/>
      <c r="BI675" s="138"/>
      <c r="BJ675" s="138"/>
      <c r="BK675" s="138"/>
      <c r="BL675" s="138"/>
      <c r="BM675" s="138"/>
      <c r="BN675" s="138"/>
      <c r="BO675" s="138"/>
      <c r="BP675" s="138"/>
      <c r="BQ675" s="138"/>
      <c r="BR675" s="138"/>
      <c r="BS675" s="138"/>
      <c r="BT675" s="138"/>
      <c r="BU675" s="138"/>
      <c r="BV675" s="138"/>
      <c r="BW675" s="138"/>
      <c r="BX675" s="138"/>
      <c r="BY675" s="138"/>
      <c r="BZ675" s="138"/>
    </row>
    <row r="676" spans="1:78" ht="15.75" customHeight="1">
      <c r="A676" s="138"/>
      <c r="B676" s="138"/>
      <c r="C676" s="138"/>
      <c r="D676" s="138"/>
      <c r="E676" s="138"/>
      <c r="F676" s="138"/>
      <c r="G676" s="138"/>
      <c r="H676" s="138"/>
      <c r="I676" s="138"/>
      <c r="J676" s="138"/>
      <c r="K676" s="138"/>
      <c r="L676" s="138"/>
      <c r="M676" s="138"/>
      <c r="N676" s="138"/>
      <c r="O676" s="138"/>
      <c r="P676" s="138"/>
      <c r="Q676" s="138"/>
      <c r="R676" s="138"/>
      <c r="S676" s="138"/>
      <c r="T676" s="138"/>
      <c r="U676" s="138"/>
      <c r="V676" s="138"/>
      <c r="W676" s="138"/>
      <c r="X676" s="138"/>
      <c r="Y676" s="138"/>
      <c r="Z676" s="138"/>
      <c r="AA676" s="138"/>
      <c r="AB676" s="138"/>
      <c r="AC676" s="138"/>
      <c r="AD676" s="138"/>
      <c r="AE676" s="138"/>
      <c r="AF676" s="138"/>
      <c r="AG676" s="138"/>
      <c r="AH676" s="138"/>
      <c r="AI676" s="138"/>
      <c r="AJ676" s="138"/>
      <c r="AK676" s="138"/>
      <c r="AL676" s="138"/>
      <c r="AM676" s="138"/>
      <c r="AN676" s="138"/>
      <c r="AO676" s="138"/>
      <c r="AP676" s="138"/>
      <c r="AQ676" s="138"/>
      <c r="AR676" s="138"/>
      <c r="AS676" s="138"/>
      <c r="AT676" s="138"/>
      <c r="AU676" s="138"/>
      <c r="AV676" s="138"/>
      <c r="AW676" s="138"/>
      <c r="AX676" s="138"/>
      <c r="AY676" s="138"/>
      <c r="AZ676" s="138"/>
      <c r="BA676" s="138"/>
      <c r="BB676" s="138"/>
      <c r="BC676" s="138"/>
      <c r="BD676" s="138"/>
      <c r="BE676" s="138"/>
      <c r="BF676" s="138"/>
      <c r="BG676" s="138"/>
      <c r="BH676" s="138"/>
      <c r="BI676" s="138"/>
      <c r="BJ676" s="138"/>
      <c r="BK676" s="138"/>
      <c r="BL676" s="138"/>
      <c r="BM676" s="138"/>
      <c r="BN676" s="138"/>
      <c r="BO676" s="138"/>
      <c r="BP676" s="138"/>
      <c r="BQ676" s="138"/>
      <c r="BR676" s="138"/>
      <c r="BS676" s="138"/>
      <c r="BT676" s="138"/>
      <c r="BU676" s="138"/>
      <c r="BV676" s="138"/>
      <c r="BW676" s="138"/>
      <c r="BX676" s="138"/>
      <c r="BY676" s="138"/>
      <c r="BZ676" s="138"/>
    </row>
    <row r="677" spans="1:78" ht="15.75" customHeight="1">
      <c r="A677" s="138"/>
      <c r="B677" s="138"/>
      <c r="C677" s="138"/>
      <c r="D677" s="138"/>
      <c r="E677" s="138"/>
      <c r="F677" s="138"/>
      <c r="G677" s="138"/>
      <c r="H677" s="138"/>
      <c r="I677" s="138"/>
      <c r="J677" s="138"/>
      <c r="K677" s="138"/>
      <c r="L677" s="138"/>
      <c r="M677" s="138"/>
      <c r="N677" s="138"/>
      <c r="O677" s="138"/>
      <c r="P677" s="138"/>
      <c r="Q677" s="138"/>
      <c r="R677" s="138"/>
      <c r="S677" s="138"/>
      <c r="T677" s="138"/>
      <c r="U677" s="138"/>
      <c r="V677" s="138"/>
      <c r="W677" s="138"/>
      <c r="X677" s="138"/>
      <c r="Y677" s="138"/>
      <c r="Z677" s="138"/>
      <c r="AA677" s="138"/>
      <c r="AB677" s="138"/>
      <c r="AC677" s="138"/>
      <c r="AD677" s="138"/>
      <c r="AE677" s="138"/>
      <c r="AF677" s="138"/>
      <c r="AG677" s="138"/>
      <c r="AH677" s="138"/>
      <c r="AI677" s="138"/>
      <c r="AJ677" s="138"/>
      <c r="AK677" s="138"/>
      <c r="AL677" s="138"/>
      <c r="AM677" s="138"/>
      <c r="AN677" s="138"/>
      <c r="AO677" s="138"/>
      <c r="AP677" s="138"/>
      <c r="AQ677" s="138"/>
      <c r="AR677" s="138"/>
      <c r="AS677" s="138"/>
      <c r="AT677" s="138"/>
      <c r="AU677" s="138"/>
      <c r="AV677" s="138"/>
      <c r="AW677" s="138"/>
      <c r="AX677" s="138"/>
      <c r="AY677" s="138"/>
      <c r="AZ677" s="138"/>
      <c r="BA677" s="138"/>
      <c r="BB677" s="138"/>
      <c r="BC677" s="138"/>
      <c r="BD677" s="138"/>
      <c r="BE677" s="138"/>
      <c r="BF677" s="138"/>
      <c r="BG677" s="138"/>
      <c r="BH677" s="138"/>
      <c r="BI677" s="138"/>
      <c r="BJ677" s="138"/>
      <c r="BK677" s="138"/>
      <c r="BL677" s="138"/>
      <c r="BM677" s="138"/>
      <c r="BN677" s="138"/>
      <c r="BO677" s="138"/>
      <c r="BP677" s="138"/>
      <c r="BQ677" s="138"/>
      <c r="BR677" s="138"/>
      <c r="BS677" s="138"/>
      <c r="BT677" s="138"/>
      <c r="BU677" s="138"/>
      <c r="BV677" s="138"/>
      <c r="BW677" s="138"/>
      <c r="BX677" s="138"/>
      <c r="BY677" s="138"/>
      <c r="BZ677" s="138"/>
    </row>
    <row r="678" spans="1:78" ht="15.75" customHeight="1">
      <c r="A678" s="138"/>
      <c r="B678" s="138"/>
      <c r="C678" s="138"/>
      <c r="D678" s="138"/>
      <c r="E678" s="138"/>
      <c r="F678" s="138"/>
      <c r="G678" s="138"/>
      <c r="H678" s="138"/>
      <c r="I678" s="138"/>
      <c r="J678" s="138"/>
      <c r="K678" s="138"/>
      <c r="L678" s="138"/>
      <c r="M678" s="138"/>
      <c r="N678" s="138"/>
      <c r="O678" s="138"/>
      <c r="P678" s="138"/>
      <c r="Q678" s="138"/>
      <c r="R678" s="138"/>
      <c r="S678" s="138"/>
      <c r="T678" s="138"/>
      <c r="U678" s="138"/>
      <c r="V678" s="138"/>
      <c r="W678" s="138"/>
      <c r="X678" s="138"/>
      <c r="Y678" s="138"/>
      <c r="Z678" s="138"/>
      <c r="AA678" s="138"/>
      <c r="AB678" s="138"/>
      <c r="AC678" s="138"/>
      <c r="AD678" s="138"/>
      <c r="AE678" s="138"/>
      <c r="AF678" s="138"/>
      <c r="AG678" s="138"/>
      <c r="AH678" s="138"/>
      <c r="AI678" s="138"/>
      <c r="AJ678" s="138"/>
      <c r="AK678" s="138"/>
      <c r="AL678" s="138"/>
      <c r="AM678" s="138"/>
      <c r="AN678" s="138"/>
      <c r="AO678" s="138"/>
      <c r="AP678" s="138"/>
      <c r="AQ678" s="138"/>
      <c r="AR678" s="138"/>
      <c r="AS678" s="138"/>
      <c r="AT678" s="138"/>
      <c r="AU678" s="138"/>
      <c r="AV678" s="138"/>
      <c r="AW678" s="138"/>
      <c r="AX678" s="138"/>
      <c r="AY678" s="138"/>
      <c r="AZ678" s="138"/>
      <c r="BA678" s="138"/>
      <c r="BB678" s="138"/>
      <c r="BC678" s="138"/>
      <c r="BD678" s="138"/>
      <c r="BE678" s="138"/>
      <c r="BF678" s="138"/>
      <c r="BG678" s="138"/>
      <c r="BH678" s="138"/>
      <c r="BI678" s="138"/>
      <c r="BJ678" s="138"/>
      <c r="BK678" s="138"/>
      <c r="BL678" s="138"/>
      <c r="BM678" s="138"/>
      <c r="BN678" s="138"/>
      <c r="BO678" s="138"/>
      <c r="BP678" s="138"/>
      <c r="BQ678" s="138"/>
      <c r="BR678" s="138"/>
      <c r="BS678" s="138"/>
      <c r="BT678" s="138"/>
      <c r="BU678" s="138"/>
      <c r="BV678" s="138"/>
      <c r="BW678" s="138"/>
      <c r="BX678" s="138"/>
      <c r="BY678" s="138"/>
      <c r="BZ678" s="138"/>
    </row>
    <row r="679" spans="1:78" ht="15.75" customHeight="1">
      <c r="A679" s="138"/>
      <c r="B679" s="138"/>
      <c r="C679" s="138"/>
      <c r="D679" s="138"/>
      <c r="E679" s="138"/>
      <c r="F679" s="138"/>
      <c r="G679" s="138"/>
      <c r="H679" s="138"/>
      <c r="I679" s="138"/>
      <c r="J679" s="138"/>
      <c r="K679" s="138"/>
      <c r="L679" s="138"/>
      <c r="M679" s="138"/>
      <c r="N679" s="138"/>
      <c r="O679" s="138"/>
      <c r="P679" s="138"/>
      <c r="Q679" s="138"/>
      <c r="R679" s="138"/>
      <c r="S679" s="138"/>
      <c r="T679" s="138"/>
      <c r="U679" s="138"/>
      <c r="V679" s="138"/>
      <c r="W679" s="138"/>
      <c r="X679" s="138"/>
      <c r="Y679" s="138"/>
      <c r="Z679" s="138"/>
      <c r="AA679" s="138"/>
      <c r="AB679" s="138"/>
      <c r="AC679" s="138"/>
      <c r="AD679" s="138"/>
      <c r="AE679" s="138"/>
      <c r="AF679" s="138"/>
      <c r="AG679" s="138"/>
      <c r="AH679" s="138"/>
      <c r="AI679" s="138"/>
      <c r="AJ679" s="138"/>
      <c r="AK679" s="138"/>
      <c r="AL679" s="138"/>
      <c r="AM679" s="138"/>
      <c r="AN679" s="138"/>
      <c r="AO679" s="138"/>
      <c r="AP679" s="138"/>
      <c r="AQ679" s="138"/>
      <c r="AR679" s="138"/>
      <c r="AS679" s="138"/>
      <c r="AT679" s="138"/>
      <c r="AU679" s="138"/>
      <c r="AV679" s="138"/>
      <c r="AW679" s="138"/>
      <c r="AX679" s="138"/>
      <c r="AY679" s="138"/>
      <c r="AZ679" s="138"/>
      <c r="BA679" s="138"/>
      <c r="BB679" s="138"/>
      <c r="BC679" s="138"/>
      <c r="BD679" s="138"/>
      <c r="BE679" s="138"/>
      <c r="BF679" s="138"/>
      <c r="BG679" s="138"/>
      <c r="BH679" s="138"/>
      <c r="BI679" s="138"/>
      <c r="BJ679" s="138"/>
      <c r="BK679" s="138"/>
      <c r="BL679" s="138"/>
      <c r="BM679" s="138"/>
      <c r="BN679" s="138"/>
      <c r="BO679" s="138"/>
      <c r="BP679" s="138"/>
      <c r="BQ679" s="138"/>
      <c r="BR679" s="138"/>
      <c r="BS679" s="138"/>
      <c r="BT679" s="138"/>
      <c r="BU679" s="138"/>
      <c r="BV679" s="138"/>
      <c r="BW679" s="138"/>
      <c r="BX679" s="138"/>
      <c r="BY679" s="138"/>
      <c r="BZ679" s="138"/>
    </row>
    <row r="680" spans="1:78" ht="15.75" customHeight="1">
      <c r="A680" s="138"/>
      <c r="B680" s="138"/>
      <c r="C680" s="138"/>
      <c r="D680" s="138"/>
      <c r="E680" s="138"/>
      <c r="F680" s="138"/>
      <c r="G680" s="138"/>
      <c r="H680" s="138"/>
      <c r="I680" s="138"/>
      <c r="J680" s="138"/>
      <c r="K680" s="138"/>
      <c r="L680" s="138"/>
      <c r="M680" s="138"/>
      <c r="N680" s="138"/>
      <c r="O680" s="138"/>
      <c r="P680" s="138"/>
      <c r="Q680" s="138"/>
      <c r="R680" s="138"/>
      <c r="S680" s="138"/>
      <c r="T680" s="138"/>
      <c r="U680" s="138"/>
      <c r="V680" s="138"/>
      <c r="W680" s="138"/>
      <c r="X680" s="138"/>
      <c r="Y680" s="138"/>
      <c r="Z680" s="138"/>
      <c r="AA680" s="138"/>
      <c r="AB680" s="138"/>
      <c r="AC680" s="138"/>
      <c r="AD680" s="138"/>
      <c r="AE680" s="138"/>
      <c r="AF680" s="138"/>
      <c r="AG680" s="138"/>
      <c r="AH680" s="138"/>
      <c r="AI680" s="138"/>
      <c r="AJ680" s="138"/>
      <c r="AK680" s="138"/>
      <c r="AL680" s="138"/>
      <c r="AM680" s="138"/>
      <c r="AN680" s="138"/>
      <c r="AO680" s="138"/>
      <c r="AP680" s="138"/>
      <c r="AQ680" s="138"/>
      <c r="AR680" s="138"/>
      <c r="AS680" s="138"/>
      <c r="AT680" s="138"/>
      <c r="AU680" s="138"/>
      <c r="AV680" s="138"/>
      <c r="AW680" s="138"/>
      <c r="AX680" s="138"/>
      <c r="AY680" s="138"/>
      <c r="AZ680" s="138"/>
      <c r="BA680" s="138"/>
      <c r="BB680" s="138"/>
      <c r="BC680" s="138"/>
      <c r="BD680" s="138"/>
      <c r="BE680" s="138"/>
      <c r="BF680" s="138"/>
      <c r="BG680" s="138"/>
      <c r="BH680" s="138"/>
      <c r="BI680" s="138"/>
      <c r="BJ680" s="138"/>
      <c r="BK680" s="138"/>
      <c r="BL680" s="138"/>
      <c r="BM680" s="138"/>
      <c r="BN680" s="138"/>
      <c r="BO680" s="138"/>
      <c r="BP680" s="138"/>
      <c r="BQ680" s="138"/>
      <c r="BR680" s="138"/>
      <c r="BS680" s="138"/>
      <c r="BT680" s="138"/>
      <c r="BU680" s="138"/>
      <c r="BV680" s="138"/>
      <c r="BW680" s="138"/>
      <c r="BX680" s="138"/>
      <c r="BY680" s="138"/>
      <c r="BZ680" s="138"/>
    </row>
    <row r="681" spans="1:78" ht="15.75" customHeight="1">
      <c r="A681" s="138"/>
      <c r="B681" s="138"/>
      <c r="C681" s="138"/>
      <c r="D681" s="138"/>
      <c r="E681" s="138"/>
      <c r="F681" s="138"/>
      <c r="G681" s="138"/>
      <c r="H681" s="138"/>
      <c r="I681" s="138"/>
      <c r="J681" s="138"/>
      <c r="K681" s="138"/>
      <c r="L681" s="138"/>
      <c r="M681" s="138"/>
      <c r="N681" s="138"/>
      <c r="O681" s="138"/>
      <c r="P681" s="138"/>
      <c r="Q681" s="138"/>
      <c r="R681" s="138"/>
      <c r="S681" s="138"/>
      <c r="T681" s="138"/>
      <c r="U681" s="138"/>
      <c r="V681" s="138"/>
      <c r="W681" s="138"/>
      <c r="X681" s="138"/>
      <c r="Y681" s="138"/>
      <c r="Z681" s="138"/>
      <c r="AA681" s="138"/>
      <c r="AB681" s="138"/>
      <c r="AC681" s="138"/>
      <c r="AD681" s="138"/>
      <c r="AE681" s="138"/>
      <c r="AF681" s="138"/>
      <c r="AG681" s="138"/>
      <c r="AH681" s="138"/>
      <c r="AI681" s="138"/>
      <c r="AJ681" s="138"/>
      <c r="AK681" s="138"/>
      <c r="AL681" s="138"/>
      <c r="AM681" s="138"/>
      <c r="AN681" s="138"/>
      <c r="AO681" s="138"/>
      <c r="AP681" s="138"/>
      <c r="AQ681" s="138"/>
      <c r="AR681" s="138"/>
      <c r="AS681" s="138"/>
      <c r="AT681" s="138"/>
      <c r="AU681" s="138"/>
      <c r="AV681" s="138"/>
      <c r="AW681" s="138"/>
      <c r="AX681" s="138"/>
      <c r="AY681" s="138"/>
      <c r="AZ681" s="138"/>
      <c r="BA681" s="138"/>
      <c r="BB681" s="138"/>
      <c r="BC681" s="138"/>
      <c r="BD681" s="138"/>
      <c r="BE681" s="138"/>
      <c r="BF681" s="138"/>
      <c r="BG681" s="138"/>
      <c r="BH681" s="138"/>
      <c r="BI681" s="138"/>
      <c r="BJ681" s="138"/>
      <c r="BK681" s="138"/>
      <c r="BL681" s="138"/>
      <c r="BM681" s="138"/>
      <c r="BN681" s="138"/>
      <c r="BO681" s="138"/>
      <c r="BP681" s="138"/>
      <c r="BQ681" s="138"/>
      <c r="BR681" s="138"/>
      <c r="BS681" s="138"/>
      <c r="BT681" s="138"/>
      <c r="BU681" s="138"/>
      <c r="BV681" s="138"/>
      <c r="BW681" s="138"/>
      <c r="BX681" s="138"/>
      <c r="BY681" s="138"/>
      <c r="BZ681" s="138"/>
    </row>
    <row r="682" spans="1:78" ht="15.75" customHeight="1">
      <c r="A682" s="138"/>
      <c r="B682" s="138"/>
      <c r="C682" s="138"/>
      <c r="D682" s="138"/>
      <c r="E682" s="138"/>
      <c r="F682" s="138"/>
      <c r="G682" s="138"/>
      <c r="H682" s="138"/>
      <c r="I682" s="138"/>
      <c r="J682" s="138"/>
      <c r="K682" s="138"/>
      <c r="L682" s="138"/>
      <c r="M682" s="138"/>
      <c r="N682" s="138"/>
      <c r="O682" s="138"/>
      <c r="P682" s="138"/>
      <c r="Q682" s="138"/>
      <c r="R682" s="138"/>
      <c r="S682" s="138"/>
      <c r="T682" s="138"/>
      <c r="U682" s="138"/>
      <c r="V682" s="138"/>
      <c r="W682" s="138"/>
      <c r="X682" s="138"/>
      <c r="Y682" s="138"/>
      <c r="Z682" s="138"/>
      <c r="AA682" s="138"/>
      <c r="AB682" s="138"/>
      <c r="AC682" s="138"/>
      <c r="AD682" s="138"/>
      <c r="AE682" s="138"/>
      <c r="AF682" s="138"/>
      <c r="AG682" s="138"/>
      <c r="AH682" s="138"/>
      <c r="AI682" s="138"/>
      <c r="AJ682" s="138"/>
      <c r="AK682" s="138"/>
      <c r="AL682" s="138"/>
      <c r="AM682" s="138"/>
      <c r="AN682" s="138"/>
      <c r="AO682" s="138"/>
      <c r="AP682" s="138"/>
      <c r="AQ682" s="138"/>
      <c r="AR682" s="138"/>
      <c r="AS682" s="138"/>
      <c r="AT682" s="138"/>
      <c r="AU682" s="138"/>
      <c r="AV682" s="138"/>
      <c r="AW682" s="138"/>
      <c r="AX682" s="138"/>
      <c r="AY682" s="138"/>
      <c r="AZ682" s="138"/>
      <c r="BA682" s="138"/>
      <c r="BB682" s="138"/>
      <c r="BC682" s="138"/>
      <c r="BD682" s="138"/>
      <c r="BE682" s="138"/>
      <c r="BF682" s="138"/>
      <c r="BG682" s="138"/>
      <c r="BH682" s="138"/>
      <c r="BI682" s="138"/>
      <c r="BJ682" s="138"/>
      <c r="BK682" s="138"/>
      <c r="BL682" s="138"/>
      <c r="BM682" s="138"/>
      <c r="BN682" s="138"/>
      <c r="BO682" s="138"/>
      <c r="BP682" s="138"/>
      <c r="BQ682" s="138"/>
      <c r="BR682" s="138"/>
      <c r="BS682" s="138"/>
      <c r="BT682" s="138"/>
      <c r="BU682" s="138"/>
      <c r="BV682" s="138"/>
      <c r="BW682" s="138"/>
      <c r="BX682" s="138"/>
      <c r="BY682" s="138"/>
      <c r="BZ682" s="138"/>
    </row>
    <row r="683" spans="1:78" ht="15.75" customHeight="1">
      <c r="A683" s="138"/>
      <c r="B683" s="138"/>
      <c r="C683" s="138"/>
      <c r="D683" s="138"/>
      <c r="E683" s="138"/>
      <c r="F683" s="138"/>
      <c r="G683" s="138"/>
      <c r="H683" s="138"/>
      <c r="I683" s="138"/>
      <c r="J683" s="138"/>
      <c r="K683" s="138"/>
      <c r="L683" s="138"/>
      <c r="M683" s="138"/>
      <c r="N683" s="138"/>
      <c r="O683" s="138"/>
      <c r="P683" s="138"/>
      <c r="Q683" s="138"/>
      <c r="R683" s="138"/>
      <c r="S683" s="138"/>
      <c r="T683" s="138"/>
      <c r="U683" s="138"/>
      <c r="V683" s="138"/>
      <c r="W683" s="138"/>
      <c r="X683" s="138"/>
      <c r="Y683" s="138"/>
      <c r="Z683" s="138"/>
      <c r="AA683" s="138"/>
      <c r="AB683" s="138"/>
      <c r="AC683" s="138"/>
      <c r="AD683" s="138"/>
      <c r="AE683" s="138"/>
      <c r="AF683" s="138"/>
      <c r="AG683" s="138"/>
      <c r="AH683" s="138"/>
      <c r="AI683" s="138"/>
      <c r="AJ683" s="138"/>
      <c r="AK683" s="138"/>
      <c r="AL683" s="138"/>
      <c r="AM683" s="138"/>
      <c r="AN683" s="138"/>
      <c r="AO683" s="138"/>
      <c r="AP683" s="138"/>
      <c r="AQ683" s="138"/>
      <c r="AR683" s="138"/>
      <c r="AS683" s="138"/>
      <c r="AT683" s="138"/>
      <c r="AU683" s="138"/>
      <c r="AV683" s="138"/>
      <c r="AW683" s="138"/>
      <c r="AX683" s="138"/>
      <c r="AY683" s="138"/>
      <c r="AZ683" s="138"/>
      <c r="BA683" s="138"/>
      <c r="BB683" s="138"/>
      <c r="BC683" s="138"/>
      <c r="BD683" s="138"/>
      <c r="BE683" s="138"/>
      <c r="BF683" s="138"/>
      <c r="BG683" s="138"/>
      <c r="BH683" s="138"/>
      <c r="BI683" s="138"/>
      <c r="BJ683" s="138"/>
      <c r="BK683" s="138"/>
      <c r="BL683" s="138"/>
      <c r="BM683" s="138"/>
      <c r="BN683" s="138"/>
      <c r="BO683" s="138"/>
      <c r="BP683" s="138"/>
      <c r="BQ683" s="138"/>
      <c r="BR683" s="138"/>
      <c r="BS683" s="138"/>
      <c r="BT683" s="138"/>
      <c r="BU683" s="138"/>
      <c r="BV683" s="138"/>
      <c r="BW683" s="138"/>
      <c r="BX683" s="138"/>
      <c r="BY683" s="138"/>
      <c r="BZ683" s="138"/>
    </row>
    <row r="684" spans="1:78" ht="15.75" customHeight="1">
      <c r="A684" s="138"/>
      <c r="B684" s="138"/>
      <c r="C684" s="138"/>
      <c r="D684" s="138"/>
      <c r="E684" s="138"/>
      <c r="F684" s="138"/>
      <c r="G684" s="138"/>
      <c r="H684" s="138"/>
      <c r="I684" s="138"/>
      <c r="J684" s="138"/>
      <c r="K684" s="138"/>
      <c r="L684" s="138"/>
      <c r="M684" s="138"/>
      <c r="N684" s="138"/>
      <c r="O684" s="138"/>
      <c r="P684" s="138"/>
      <c r="Q684" s="138"/>
      <c r="R684" s="138"/>
      <c r="S684" s="138"/>
      <c r="T684" s="138"/>
      <c r="U684" s="138"/>
      <c r="V684" s="138"/>
      <c r="W684" s="138"/>
      <c r="X684" s="138"/>
      <c r="Y684" s="138"/>
      <c r="Z684" s="138"/>
      <c r="AA684" s="138"/>
      <c r="AB684" s="138"/>
      <c r="AC684" s="138"/>
      <c r="AD684" s="138"/>
      <c r="AE684" s="138"/>
      <c r="AF684" s="138"/>
      <c r="AG684" s="138"/>
      <c r="AH684" s="138"/>
      <c r="AI684" s="138"/>
      <c r="AJ684" s="138"/>
      <c r="AK684" s="138"/>
      <c r="AL684" s="138"/>
      <c r="AM684" s="138"/>
      <c r="AN684" s="138"/>
      <c r="AO684" s="138"/>
      <c r="AP684" s="138"/>
      <c r="AQ684" s="138"/>
      <c r="AR684" s="138"/>
      <c r="AS684" s="138"/>
      <c r="AT684" s="138"/>
      <c r="AU684" s="138"/>
      <c r="AV684" s="138"/>
      <c r="AW684" s="138"/>
      <c r="AX684" s="138"/>
      <c r="AY684" s="138"/>
      <c r="AZ684" s="138"/>
      <c r="BA684" s="138"/>
      <c r="BB684" s="138"/>
      <c r="BC684" s="138"/>
      <c r="BD684" s="138"/>
      <c r="BE684" s="138"/>
      <c r="BF684" s="138"/>
      <c r="BG684" s="138"/>
      <c r="BH684" s="138"/>
      <c r="BI684" s="138"/>
      <c r="BJ684" s="138"/>
      <c r="BK684" s="138"/>
      <c r="BL684" s="138"/>
      <c r="BM684" s="138"/>
      <c r="BN684" s="138"/>
      <c r="BO684" s="138"/>
      <c r="BP684" s="138"/>
      <c r="BQ684" s="138"/>
      <c r="BR684" s="138"/>
      <c r="BS684" s="138"/>
      <c r="BT684" s="138"/>
      <c r="BU684" s="138"/>
      <c r="BV684" s="138"/>
      <c r="BW684" s="138"/>
      <c r="BX684" s="138"/>
      <c r="BY684" s="138"/>
      <c r="BZ684" s="138"/>
    </row>
    <row r="685" spans="1:78" ht="15.75" customHeight="1">
      <c r="A685" s="138"/>
      <c r="B685" s="138"/>
      <c r="C685" s="138"/>
      <c r="D685" s="138"/>
      <c r="E685" s="138"/>
      <c r="F685" s="138"/>
      <c r="G685" s="138"/>
      <c r="H685" s="138"/>
      <c r="I685" s="138"/>
      <c r="J685" s="138"/>
      <c r="K685" s="138"/>
      <c r="L685" s="138"/>
      <c r="M685" s="138"/>
      <c r="N685" s="138"/>
      <c r="O685" s="138"/>
      <c r="P685" s="138"/>
      <c r="Q685" s="138"/>
      <c r="R685" s="138"/>
      <c r="S685" s="138"/>
      <c r="T685" s="138"/>
      <c r="U685" s="138"/>
      <c r="V685" s="138"/>
      <c r="W685" s="138"/>
      <c r="X685" s="138"/>
      <c r="Y685" s="138"/>
      <c r="Z685" s="138"/>
      <c r="AA685" s="138"/>
      <c r="AB685" s="138"/>
      <c r="AC685" s="138"/>
      <c r="AD685" s="138"/>
      <c r="AE685" s="138"/>
      <c r="AF685" s="138"/>
      <c r="AG685" s="138"/>
      <c r="AH685" s="138"/>
      <c r="AI685" s="138"/>
      <c r="AJ685" s="138"/>
      <c r="AK685" s="138"/>
      <c r="AL685" s="138"/>
      <c r="AM685" s="138"/>
      <c r="AN685" s="138"/>
      <c r="AO685" s="138"/>
      <c r="AP685" s="138"/>
      <c r="AQ685" s="138"/>
      <c r="AR685" s="138"/>
      <c r="AS685" s="138"/>
      <c r="AT685" s="138"/>
      <c r="AU685" s="138"/>
      <c r="AV685" s="138"/>
      <c r="AW685" s="138"/>
      <c r="AX685" s="138"/>
      <c r="AY685" s="138"/>
      <c r="AZ685" s="138"/>
      <c r="BA685" s="138"/>
      <c r="BB685" s="138"/>
      <c r="BC685" s="138"/>
      <c r="BD685" s="138"/>
      <c r="BE685" s="138"/>
      <c r="BF685" s="138"/>
      <c r="BG685" s="138"/>
      <c r="BH685" s="138"/>
      <c r="BI685" s="138"/>
      <c r="BJ685" s="138"/>
      <c r="BK685" s="138"/>
      <c r="BL685" s="138"/>
      <c r="BM685" s="138"/>
      <c r="BN685" s="138"/>
      <c r="BO685" s="138"/>
      <c r="BP685" s="138"/>
      <c r="BQ685" s="138"/>
      <c r="BR685" s="138"/>
      <c r="BS685" s="138"/>
      <c r="BT685" s="138"/>
      <c r="BU685" s="138"/>
      <c r="BV685" s="138"/>
      <c r="BW685" s="138"/>
      <c r="BX685" s="138"/>
      <c r="BY685" s="138"/>
      <c r="BZ685" s="138"/>
    </row>
    <row r="686" spans="1:78" ht="15.75" customHeight="1">
      <c r="A686" s="138"/>
      <c r="B686" s="138"/>
      <c r="C686" s="138"/>
      <c r="D686" s="138"/>
      <c r="E686" s="138"/>
      <c r="F686" s="138"/>
      <c r="G686" s="138"/>
      <c r="H686" s="138"/>
      <c r="I686" s="138"/>
      <c r="J686" s="138"/>
      <c r="K686" s="138"/>
      <c r="L686" s="138"/>
      <c r="M686" s="138"/>
      <c r="N686" s="138"/>
      <c r="O686" s="138"/>
      <c r="P686" s="138"/>
      <c r="Q686" s="138"/>
      <c r="R686" s="138"/>
      <c r="S686" s="138"/>
      <c r="T686" s="138"/>
      <c r="U686" s="138"/>
      <c r="V686" s="138"/>
      <c r="W686" s="138"/>
      <c r="X686" s="138"/>
      <c r="Y686" s="138"/>
      <c r="Z686" s="138"/>
      <c r="AA686" s="138"/>
      <c r="AB686" s="138"/>
      <c r="AC686" s="138"/>
      <c r="AD686" s="138"/>
      <c r="AE686" s="138"/>
      <c r="AF686" s="138"/>
      <c r="AG686" s="138"/>
      <c r="AH686" s="138"/>
      <c r="AI686" s="138"/>
      <c r="AJ686" s="138"/>
      <c r="AK686" s="138"/>
      <c r="AL686" s="138"/>
      <c r="AM686" s="138"/>
      <c r="AN686" s="138"/>
      <c r="AO686" s="138"/>
      <c r="AP686" s="138"/>
      <c r="AQ686" s="138"/>
      <c r="AR686" s="138"/>
      <c r="AS686" s="138"/>
      <c r="AT686" s="138"/>
      <c r="AU686" s="138"/>
      <c r="AV686" s="138"/>
      <c r="AW686" s="138"/>
      <c r="AX686" s="138"/>
      <c r="AY686" s="138"/>
      <c r="AZ686" s="138"/>
      <c r="BA686" s="138"/>
      <c r="BB686" s="138"/>
      <c r="BC686" s="138"/>
      <c r="BD686" s="138"/>
      <c r="BE686" s="138"/>
      <c r="BF686" s="138"/>
      <c r="BG686" s="138"/>
      <c r="BH686" s="138"/>
      <c r="BI686" s="138"/>
      <c r="BJ686" s="138"/>
      <c r="BK686" s="138"/>
      <c r="BL686" s="138"/>
      <c r="BM686" s="138"/>
      <c r="BN686" s="138"/>
      <c r="BO686" s="138"/>
      <c r="BP686" s="138"/>
      <c r="BQ686" s="138"/>
      <c r="BR686" s="138"/>
      <c r="BS686" s="138"/>
      <c r="BT686" s="138"/>
      <c r="BU686" s="138"/>
      <c r="BV686" s="138"/>
      <c r="BW686" s="138"/>
      <c r="BX686" s="138"/>
      <c r="BY686" s="138"/>
      <c r="BZ686" s="138"/>
    </row>
    <row r="687" spans="1:78" ht="15.75" customHeight="1">
      <c r="A687" s="138"/>
      <c r="B687" s="138"/>
      <c r="C687" s="138"/>
      <c r="D687" s="138"/>
      <c r="E687" s="138"/>
      <c r="F687" s="138"/>
      <c r="G687" s="138"/>
      <c r="H687" s="138"/>
      <c r="I687" s="138"/>
      <c r="J687" s="138"/>
      <c r="K687" s="138"/>
      <c r="L687" s="138"/>
      <c r="M687" s="138"/>
      <c r="N687" s="138"/>
      <c r="O687" s="138"/>
      <c r="P687" s="138"/>
      <c r="Q687" s="138"/>
      <c r="R687" s="138"/>
      <c r="S687" s="138"/>
      <c r="T687" s="138"/>
      <c r="U687" s="138"/>
      <c r="V687" s="138"/>
      <c r="W687" s="138"/>
      <c r="X687" s="138"/>
      <c r="Y687" s="138"/>
      <c r="Z687" s="138"/>
      <c r="AA687" s="138"/>
      <c r="AB687" s="138"/>
      <c r="AC687" s="138"/>
      <c r="AD687" s="138"/>
      <c r="AE687" s="138"/>
      <c r="AF687" s="138"/>
      <c r="AG687" s="138"/>
      <c r="AH687" s="138"/>
      <c r="AI687" s="138"/>
      <c r="AJ687" s="138"/>
      <c r="AK687" s="138"/>
      <c r="AL687" s="138"/>
      <c r="AM687" s="138"/>
      <c r="AN687" s="138"/>
      <c r="AO687" s="138"/>
      <c r="AP687" s="138"/>
      <c r="AQ687" s="138"/>
      <c r="AR687" s="138"/>
      <c r="AS687" s="138"/>
      <c r="AT687" s="138"/>
      <c r="AU687" s="138"/>
      <c r="AV687" s="138"/>
      <c r="AW687" s="138"/>
      <c r="AX687" s="138"/>
      <c r="AY687" s="138"/>
      <c r="AZ687" s="138"/>
      <c r="BA687" s="138"/>
      <c r="BB687" s="138"/>
      <c r="BC687" s="138"/>
      <c r="BD687" s="138"/>
      <c r="BE687" s="138"/>
      <c r="BF687" s="138"/>
      <c r="BG687" s="138"/>
      <c r="BH687" s="138"/>
      <c r="BI687" s="138"/>
      <c r="BJ687" s="138"/>
      <c r="BK687" s="138"/>
      <c r="BL687" s="138"/>
      <c r="BM687" s="138"/>
      <c r="BN687" s="138"/>
      <c r="BO687" s="138"/>
      <c r="BP687" s="138"/>
      <c r="BQ687" s="138"/>
      <c r="BR687" s="138"/>
      <c r="BS687" s="138"/>
      <c r="BT687" s="138"/>
      <c r="BU687" s="138"/>
      <c r="BV687" s="138"/>
      <c r="BW687" s="138"/>
      <c r="BX687" s="138"/>
      <c r="BY687" s="138"/>
      <c r="BZ687" s="138"/>
    </row>
    <row r="688" spans="1:78" ht="15.75" customHeight="1">
      <c r="A688" s="138"/>
      <c r="B688" s="138"/>
      <c r="C688" s="138"/>
      <c r="D688" s="138"/>
      <c r="E688" s="138"/>
      <c r="F688" s="138"/>
      <c r="G688" s="138"/>
      <c r="H688" s="138"/>
      <c r="I688" s="138"/>
      <c r="J688" s="138"/>
      <c r="K688" s="138"/>
      <c r="L688" s="138"/>
      <c r="M688" s="138"/>
      <c r="N688" s="138"/>
      <c r="O688" s="138"/>
      <c r="P688" s="138"/>
      <c r="Q688" s="138"/>
      <c r="R688" s="138"/>
      <c r="S688" s="138"/>
      <c r="T688" s="138"/>
      <c r="U688" s="138"/>
      <c r="V688" s="138"/>
      <c r="W688" s="138"/>
      <c r="X688" s="138"/>
      <c r="Y688" s="138"/>
      <c r="Z688" s="138"/>
      <c r="AA688" s="138"/>
      <c r="AB688" s="138"/>
      <c r="AC688" s="138"/>
      <c r="AD688" s="138"/>
      <c r="AE688" s="138"/>
      <c r="AF688" s="138"/>
      <c r="AG688" s="138"/>
      <c r="AH688" s="138"/>
      <c r="AI688" s="138"/>
      <c r="AJ688" s="138"/>
      <c r="AK688" s="138"/>
      <c r="AL688" s="138"/>
      <c r="AM688" s="138"/>
      <c r="AN688" s="138"/>
      <c r="AO688" s="138"/>
      <c r="AP688" s="138"/>
      <c r="AQ688" s="138"/>
      <c r="AR688" s="138"/>
      <c r="AS688" s="138"/>
      <c r="AT688" s="138"/>
      <c r="AU688" s="138"/>
      <c r="AV688" s="138"/>
      <c r="AW688" s="138"/>
      <c r="AX688" s="138"/>
      <c r="AY688" s="138"/>
      <c r="AZ688" s="138"/>
      <c r="BA688" s="138"/>
      <c r="BB688" s="138"/>
      <c r="BC688" s="138"/>
      <c r="BD688" s="138"/>
      <c r="BE688" s="138"/>
      <c r="BF688" s="138"/>
      <c r="BG688" s="138"/>
      <c r="BH688" s="138"/>
      <c r="BI688" s="138"/>
      <c r="BJ688" s="138"/>
      <c r="BK688" s="138"/>
      <c r="BL688" s="138"/>
      <c r="BM688" s="138"/>
      <c r="BN688" s="138"/>
      <c r="BO688" s="138"/>
      <c r="BP688" s="138"/>
      <c r="BQ688" s="138"/>
      <c r="BR688" s="138"/>
      <c r="BS688" s="138"/>
      <c r="BT688" s="138"/>
      <c r="BU688" s="138"/>
      <c r="BV688" s="138"/>
      <c r="BW688" s="138"/>
      <c r="BX688" s="138"/>
      <c r="BY688" s="138"/>
      <c r="BZ688" s="138"/>
    </row>
    <row r="689" spans="1:78" ht="15.75" customHeight="1">
      <c r="A689" s="138"/>
      <c r="B689" s="138"/>
      <c r="C689" s="138"/>
      <c r="D689" s="138"/>
      <c r="E689" s="138"/>
      <c r="F689" s="138"/>
      <c r="G689" s="138"/>
      <c r="H689" s="138"/>
      <c r="I689" s="138"/>
      <c r="J689" s="138"/>
      <c r="K689" s="138"/>
      <c r="L689" s="138"/>
      <c r="M689" s="138"/>
      <c r="N689" s="138"/>
      <c r="O689" s="138"/>
      <c r="P689" s="138"/>
      <c r="Q689" s="138"/>
      <c r="R689" s="138"/>
      <c r="S689" s="138"/>
      <c r="T689" s="138"/>
      <c r="U689" s="138"/>
      <c r="V689" s="138"/>
      <c r="W689" s="138"/>
      <c r="X689" s="138"/>
      <c r="Y689" s="138"/>
      <c r="Z689" s="138"/>
      <c r="AA689" s="138"/>
      <c r="AB689" s="138"/>
      <c r="AC689" s="138"/>
      <c r="AD689" s="138"/>
      <c r="AE689" s="138"/>
      <c r="AF689" s="138"/>
      <c r="AG689" s="138"/>
      <c r="AH689" s="138"/>
      <c r="AI689" s="138"/>
      <c r="AJ689" s="138"/>
      <c r="AK689" s="138"/>
      <c r="AL689" s="138"/>
      <c r="AM689" s="138"/>
      <c r="AN689" s="138"/>
      <c r="AO689" s="138"/>
      <c r="AP689" s="138"/>
      <c r="AQ689" s="138"/>
      <c r="AR689" s="138"/>
      <c r="AS689" s="138"/>
      <c r="AT689" s="138"/>
      <c r="AU689" s="138"/>
      <c r="AV689" s="138"/>
      <c r="AW689" s="138"/>
      <c r="AX689" s="138"/>
      <c r="AY689" s="138"/>
      <c r="AZ689" s="138"/>
      <c r="BA689" s="138"/>
      <c r="BB689" s="138"/>
      <c r="BC689" s="138"/>
      <c r="BD689" s="138"/>
      <c r="BE689" s="138"/>
      <c r="BF689" s="138"/>
      <c r="BG689" s="138"/>
      <c r="BH689" s="138"/>
      <c r="BI689" s="138"/>
      <c r="BJ689" s="138"/>
      <c r="BK689" s="138"/>
      <c r="BL689" s="138"/>
      <c r="BM689" s="138"/>
      <c r="BN689" s="138"/>
      <c r="BO689" s="138"/>
      <c r="BP689" s="138"/>
      <c r="BQ689" s="138"/>
      <c r="BR689" s="138"/>
      <c r="BS689" s="138"/>
      <c r="BT689" s="138"/>
      <c r="BU689" s="138"/>
      <c r="BV689" s="138"/>
      <c r="BW689" s="138"/>
      <c r="BX689" s="138"/>
      <c r="BY689" s="138"/>
      <c r="BZ689" s="138"/>
    </row>
    <row r="690" spans="1:78" ht="15.75" customHeight="1">
      <c r="A690" s="138"/>
      <c r="B690" s="138"/>
      <c r="C690" s="138"/>
      <c r="D690" s="138"/>
      <c r="E690" s="138"/>
      <c r="F690" s="138"/>
      <c r="G690" s="138"/>
      <c r="H690" s="138"/>
      <c r="I690" s="138"/>
      <c r="J690" s="138"/>
      <c r="K690" s="138"/>
      <c r="L690" s="138"/>
      <c r="M690" s="138"/>
      <c r="N690" s="138"/>
      <c r="O690" s="138"/>
      <c r="P690" s="138"/>
      <c r="Q690" s="138"/>
      <c r="R690" s="138"/>
      <c r="S690" s="138"/>
      <c r="T690" s="138"/>
      <c r="U690" s="138"/>
      <c r="V690" s="138"/>
      <c r="W690" s="138"/>
      <c r="X690" s="138"/>
      <c r="Y690" s="138"/>
      <c r="Z690" s="138"/>
      <c r="AA690" s="138"/>
      <c r="AB690" s="138"/>
      <c r="AC690" s="138"/>
      <c r="AD690" s="138"/>
      <c r="AE690" s="138"/>
      <c r="AF690" s="138"/>
      <c r="AG690" s="138"/>
      <c r="AH690" s="138"/>
      <c r="AI690" s="138"/>
      <c r="AJ690" s="138"/>
      <c r="AK690" s="138"/>
      <c r="AL690" s="138"/>
      <c r="AM690" s="138"/>
      <c r="AN690" s="138"/>
      <c r="AO690" s="138"/>
      <c r="AP690" s="138"/>
      <c r="AQ690" s="138"/>
      <c r="AR690" s="138"/>
      <c r="AS690" s="138"/>
      <c r="AT690" s="138"/>
      <c r="AU690" s="138"/>
      <c r="AV690" s="138"/>
      <c r="AW690" s="138"/>
      <c r="AX690" s="138"/>
      <c r="AY690" s="138"/>
      <c r="AZ690" s="138"/>
      <c r="BA690" s="138"/>
      <c r="BB690" s="138"/>
      <c r="BC690" s="138"/>
      <c r="BD690" s="138"/>
      <c r="BE690" s="138"/>
      <c r="BF690" s="138"/>
      <c r="BG690" s="138"/>
      <c r="BH690" s="138"/>
      <c r="BI690" s="138"/>
      <c r="BJ690" s="138"/>
      <c r="BK690" s="138"/>
      <c r="BL690" s="138"/>
      <c r="BM690" s="138"/>
      <c r="BN690" s="138"/>
      <c r="BO690" s="138"/>
      <c r="BP690" s="138"/>
      <c r="BQ690" s="138"/>
      <c r="BR690" s="138"/>
      <c r="BS690" s="138"/>
      <c r="BT690" s="138"/>
      <c r="BU690" s="138"/>
      <c r="BV690" s="138"/>
      <c r="BW690" s="138"/>
      <c r="BX690" s="138"/>
      <c r="BY690" s="138"/>
      <c r="BZ690" s="138"/>
    </row>
    <row r="691" spans="1:78" ht="15.75" customHeight="1">
      <c r="A691" s="138"/>
      <c r="B691" s="138"/>
      <c r="C691" s="138"/>
      <c r="D691" s="138"/>
      <c r="E691" s="138"/>
      <c r="F691" s="138"/>
      <c r="G691" s="138"/>
      <c r="H691" s="138"/>
      <c r="I691" s="138"/>
      <c r="J691" s="138"/>
      <c r="K691" s="138"/>
      <c r="L691" s="138"/>
      <c r="M691" s="138"/>
      <c r="N691" s="138"/>
      <c r="O691" s="138"/>
      <c r="P691" s="138"/>
      <c r="Q691" s="138"/>
      <c r="R691" s="138"/>
      <c r="S691" s="138"/>
      <c r="T691" s="138"/>
      <c r="U691" s="138"/>
      <c r="V691" s="138"/>
      <c r="W691" s="138"/>
      <c r="X691" s="138"/>
      <c r="Y691" s="138"/>
      <c r="Z691" s="138"/>
      <c r="AA691" s="138"/>
      <c r="AB691" s="138"/>
      <c r="AC691" s="138"/>
      <c r="AD691" s="138"/>
      <c r="AE691" s="138"/>
      <c r="AF691" s="138"/>
      <c r="AG691" s="138"/>
      <c r="AH691" s="138"/>
      <c r="AI691" s="138"/>
      <c r="AJ691" s="138"/>
      <c r="AK691" s="138"/>
      <c r="AL691" s="138"/>
      <c r="AM691" s="138"/>
      <c r="AN691" s="138"/>
      <c r="AO691" s="138"/>
      <c r="AP691" s="138"/>
      <c r="AQ691" s="138"/>
      <c r="AR691" s="138"/>
      <c r="AS691" s="138"/>
      <c r="AT691" s="138"/>
      <c r="AU691" s="138"/>
      <c r="AV691" s="138"/>
      <c r="AW691" s="138"/>
      <c r="AX691" s="138"/>
      <c r="AY691" s="138"/>
      <c r="AZ691" s="138"/>
      <c r="BA691" s="138"/>
      <c r="BB691" s="138"/>
      <c r="BC691" s="138"/>
      <c r="BD691" s="138"/>
      <c r="BE691" s="138"/>
      <c r="BF691" s="138"/>
      <c r="BG691" s="138"/>
      <c r="BH691" s="138"/>
      <c r="BI691" s="138"/>
      <c r="BJ691" s="138"/>
      <c r="BK691" s="138"/>
      <c r="BL691" s="138"/>
      <c r="BM691" s="138"/>
      <c r="BN691" s="138"/>
      <c r="BO691" s="138"/>
      <c r="BP691" s="138"/>
      <c r="BQ691" s="138"/>
      <c r="BR691" s="138"/>
      <c r="BS691" s="138"/>
      <c r="BT691" s="138"/>
      <c r="BU691" s="138"/>
      <c r="BV691" s="138"/>
      <c r="BW691" s="138"/>
      <c r="BX691" s="138"/>
      <c r="BY691" s="138"/>
      <c r="BZ691" s="138"/>
    </row>
    <row r="692" spans="1:78" ht="15.75" customHeight="1">
      <c r="A692" s="138"/>
      <c r="B692" s="138"/>
      <c r="C692" s="138"/>
      <c r="D692" s="138"/>
      <c r="E692" s="138"/>
      <c r="F692" s="138"/>
      <c r="G692" s="138"/>
      <c r="H692" s="138"/>
      <c r="I692" s="138"/>
      <c r="J692" s="138"/>
      <c r="K692" s="138"/>
      <c r="L692" s="138"/>
      <c r="M692" s="138"/>
      <c r="N692" s="138"/>
      <c r="O692" s="138"/>
      <c r="P692" s="138"/>
      <c r="Q692" s="138"/>
      <c r="R692" s="138"/>
      <c r="S692" s="138"/>
      <c r="T692" s="138"/>
      <c r="U692" s="138"/>
      <c r="V692" s="138"/>
      <c r="W692" s="138"/>
      <c r="X692" s="138"/>
      <c r="Y692" s="138"/>
      <c r="Z692" s="138"/>
      <c r="AA692" s="138"/>
      <c r="AB692" s="138"/>
      <c r="AC692" s="138"/>
      <c r="AD692" s="138"/>
      <c r="AE692" s="138"/>
      <c r="AF692" s="138"/>
      <c r="AG692" s="138"/>
      <c r="AH692" s="138"/>
      <c r="AI692" s="138"/>
      <c r="AJ692" s="138"/>
      <c r="AK692" s="138"/>
      <c r="AL692" s="138"/>
      <c r="AM692" s="138"/>
      <c r="AN692" s="138"/>
      <c r="AO692" s="138"/>
      <c r="AP692" s="138"/>
      <c r="AQ692" s="138"/>
      <c r="AR692" s="138"/>
      <c r="AS692" s="138"/>
      <c r="AT692" s="138"/>
      <c r="AU692" s="138"/>
      <c r="AV692" s="138"/>
      <c r="AW692" s="138"/>
      <c r="AX692" s="138"/>
      <c r="AY692" s="138"/>
      <c r="AZ692" s="138"/>
      <c r="BA692" s="138"/>
      <c r="BB692" s="138"/>
      <c r="BC692" s="138"/>
      <c r="BD692" s="138"/>
      <c r="BE692" s="138"/>
      <c r="BF692" s="138"/>
      <c r="BG692" s="138"/>
      <c r="BH692" s="138"/>
      <c r="BI692" s="138"/>
      <c r="BJ692" s="138"/>
      <c r="BK692" s="138"/>
      <c r="BL692" s="138"/>
      <c r="BM692" s="138"/>
      <c r="BN692" s="138"/>
      <c r="BO692" s="138"/>
      <c r="BP692" s="138"/>
      <c r="BQ692" s="138"/>
      <c r="BR692" s="138"/>
      <c r="BS692" s="138"/>
      <c r="BT692" s="138"/>
      <c r="BU692" s="138"/>
      <c r="BV692" s="138"/>
      <c r="BW692" s="138"/>
      <c r="BX692" s="138"/>
      <c r="BY692" s="138"/>
      <c r="BZ692" s="138"/>
    </row>
    <row r="693" spans="1:78" ht="15.75" customHeight="1">
      <c r="A693" s="138"/>
      <c r="B693" s="138"/>
      <c r="C693" s="138"/>
      <c r="D693" s="138"/>
      <c r="E693" s="138"/>
      <c r="F693" s="138"/>
      <c r="G693" s="138"/>
      <c r="H693" s="138"/>
      <c r="I693" s="138"/>
      <c r="J693" s="138"/>
      <c r="K693" s="138"/>
      <c r="L693" s="138"/>
      <c r="M693" s="138"/>
      <c r="N693" s="138"/>
      <c r="O693" s="138"/>
      <c r="P693" s="138"/>
      <c r="Q693" s="138"/>
      <c r="R693" s="138"/>
      <c r="S693" s="138"/>
      <c r="T693" s="138"/>
      <c r="U693" s="138"/>
      <c r="V693" s="138"/>
      <c r="W693" s="138"/>
      <c r="X693" s="138"/>
      <c r="Y693" s="138"/>
      <c r="Z693" s="138"/>
      <c r="AA693" s="138"/>
      <c r="AB693" s="138"/>
      <c r="AC693" s="138"/>
      <c r="AD693" s="138"/>
      <c r="AE693" s="138"/>
      <c r="AF693" s="138"/>
      <c r="AG693" s="138"/>
      <c r="AH693" s="138"/>
      <c r="AI693" s="138"/>
      <c r="AJ693" s="138"/>
      <c r="AK693" s="138"/>
      <c r="AL693" s="138"/>
      <c r="AM693" s="138"/>
      <c r="AN693" s="138"/>
      <c r="AO693" s="138"/>
      <c r="AP693" s="138"/>
      <c r="AQ693" s="138"/>
      <c r="AR693" s="138"/>
      <c r="AS693" s="138"/>
      <c r="AT693" s="138"/>
      <c r="AU693" s="138"/>
      <c r="AV693" s="138"/>
      <c r="AW693" s="138"/>
      <c r="AX693" s="138"/>
      <c r="AY693" s="138"/>
      <c r="AZ693" s="138"/>
      <c r="BA693" s="138"/>
      <c r="BB693" s="138"/>
      <c r="BC693" s="138"/>
      <c r="BD693" s="138"/>
      <c r="BE693" s="138"/>
      <c r="BF693" s="138"/>
      <c r="BG693" s="138"/>
      <c r="BH693" s="138"/>
      <c r="BI693" s="138"/>
      <c r="BJ693" s="138"/>
      <c r="BK693" s="138"/>
      <c r="BL693" s="138"/>
      <c r="BM693" s="138"/>
      <c r="BN693" s="138"/>
      <c r="BO693" s="138"/>
      <c r="BP693" s="138"/>
      <c r="BQ693" s="138"/>
      <c r="BR693" s="138"/>
      <c r="BS693" s="138"/>
      <c r="BT693" s="138"/>
      <c r="BU693" s="138"/>
      <c r="BV693" s="138"/>
      <c r="BW693" s="138"/>
      <c r="BX693" s="138"/>
      <c r="BY693" s="138"/>
      <c r="BZ693" s="138"/>
    </row>
    <row r="694" spans="1:78" ht="15.75" customHeight="1">
      <c r="A694" s="138"/>
      <c r="B694" s="138"/>
      <c r="C694" s="138"/>
      <c r="D694" s="138"/>
      <c r="E694" s="138"/>
      <c r="F694" s="138"/>
      <c r="G694" s="138"/>
      <c r="H694" s="138"/>
      <c r="I694" s="138"/>
      <c r="J694" s="138"/>
      <c r="K694" s="138"/>
      <c r="L694" s="138"/>
      <c r="M694" s="138"/>
      <c r="N694" s="138"/>
      <c r="O694" s="138"/>
      <c r="P694" s="138"/>
      <c r="Q694" s="138"/>
      <c r="R694" s="138"/>
      <c r="S694" s="138"/>
      <c r="T694" s="138"/>
      <c r="U694" s="138"/>
      <c r="V694" s="138"/>
      <c r="W694" s="138"/>
      <c r="X694" s="138"/>
      <c r="Y694" s="138"/>
      <c r="Z694" s="138"/>
      <c r="AA694" s="138"/>
      <c r="AB694" s="138"/>
      <c r="AC694" s="138"/>
      <c r="AD694" s="138"/>
      <c r="AE694" s="138"/>
      <c r="AF694" s="138"/>
      <c r="AG694" s="138"/>
      <c r="AH694" s="138"/>
      <c r="AI694" s="138"/>
      <c r="AJ694" s="138"/>
      <c r="AK694" s="138"/>
      <c r="AL694" s="138"/>
      <c r="AM694" s="138"/>
      <c r="AN694" s="138"/>
      <c r="AO694" s="138"/>
      <c r="AP694" s="138"/>
      <c r="AQ694" s="138"/>
      <c r="AR694" s="138"/>
      <c r="AS694" s="138"/>
      <c r="AT694" s="138"/>
      <c r="AU694" s="138"/>
      <c r="AV694" s="138"/>
      <c r="AW694" s="138"/>
      <c r="AX694" s="138"/>
      <c r="AY694" s="138"/>
      <c r="AZ694" s="138"/>
      <c r="BA694" s="138"/>
      <c r="BB694" s="138"/>
      <c r="BC694" s="138"/>
      <c r="BD694" s="138"/>
      <c r="BE694" s="138"/>
      <c r="BF694" s="138"/>
      <c r="BG694" s="138"/>
      <c r="BH694" s="138"/>
      <c r="BI694" s="138"/>
      <c r="BJ694" s="138"/>
      <c r="BK694" s="138"/>
      <c r="BL694" s="138"/>
      <c r="BM694" s="138"/>
      <c r="BN694" s="138"/>
      <c r="BO694" s="138"/>
      <c r="BP694" s="138"/>
      <c r="BQ694" s="138"/>
      <c r="BR694" s="138"/>
      <c r="BS694" s="138"/>
      <c r="BT694" s="138"/>
      <c r="BU694" s="138"/>
      <c r="BV694" s="138"/>
      <c r="BW694" s="138"/>
      <c r="BX694" s="138"/>
      <c r="BY694" s="138"/>
      <c r="BZ694" s="138"/>
    </row>
    <row r="695" spans="1:78" ht="15.75" customHeight="1">
      <c r="A695" s="138"/>
      <c r="B695" s="138"/>
      <c r="C695" s="138"/>
      <c r="D695" s="138"/>
      <c r="E695" s="138"/>
      <c r="F695" s="138"/>
      <c r="G695" s="138"/>
      <c r="H695" s="138"/>
      <c r="I695" s="138"/>
      <c r="J695" s="138"/>
      <c r="K695" s="138"/>
      <c r="L695" s="138"/>
      <c r="M695" s="138"/>
      <c r="N695" s="138"/>
      <c r="O695" s="138"/>
      <c r="P695" s="138"/>
      <c r="Q695" s="138"/>
      <c r="R695" s="138"/>
      <c r="S695" s="138"/>
      <c r="T695" s="138"/>
      <c r="U695" s="138"/>
      <c r="V695" s="138"/>
      <c r="W695" s="138"/>
      <c r="X695" s="138"/>
      <c r="Y695" s="138"/>
      <c r="Z695" s="138"/>
      <c r="AA695" s="138"/>
      <c r="AB695" s="138"/>
      <c r="AC695" s="138"/>
      <c r="AD695" s="138"/>
      <c r="AE695" s="138"/>
      <c r="AF695" s="138"/>
      <c r="AG695" s="138"/>
      <c r="AH695" s="138"/>
      <c r="AI695" s="138"/>
      <c r="AJ695" s="138"/>
      <c r="AK695" s="138"/>
      <c r="AL695" s="138"/>
      <c r="AM695" s="138"/>
      <c r="AN695" s="138"/>
      <c r="AO695" s="138"/>
      <c r="AP695" s="138"/>
      <c r="AQ695" s="138"/>
      <c r="AR695" s="138"/>
      <c r="AS695" s="138"/>
      <c r="AT695" s="138"/>
      <c r="AU695" s="138"/>
      <c r="AV695" s="138"/>
      <c r="AW695" s="138"/>
      <c r="AX695" s="138"/>
      <c r="AY695" s="138"/>
      <c r="AZ695" s="138"/>
      <c r="BA695" s="138"/>
      <c r="BB695" s="138"/>
      <c r="BC695" s="138"/>
      <c r="BD695" s="138"/>
      <c r="BE695" s="138"/>
      <c r="BF695" s="138"/>
      <c r="BG695" s="138"/>
      <c r="BH695" s="138"/>
      <c r="BI695" s="138"/>
      <c r="BJ695" s="138"/>
      <c r="BK695" s="138"/>
      <c r="BL695" s="138"/>
      <c r="BM695" s="138"/>
      <c r="BN695" s="138"/>
      <c r="BO695" s="138"/>
      <c r="BP695" s="138"/>
      <c r="BQ695" s="138"/>
      <c r="BR695" s="138"/>
      <c r="BS695" s="138"/>
      <c r="BT695" s="138"/>
      <c r="BU695" s="138"/>
      <c r="BV695" s="138"/>
      <c r="BW695" s="138"/>
      <c r="BX695" s="138"/>
      <c r="BY695" s="138"/>
      <c r="BZ695" s="138"/>
    </row>
    <row r="696" spans="1:78" ht="15.75" customHeight="1">
      <c r="A696" s="138"/>
      <c r="B696" s="138"/>
      <c r="C696" s="138"/>
      <c r="D696" s="138"/>
      <c r="E696" s="138"/>
      <c r="F696" s="138"/>
      <c r="G696" s="138"/>
      <c r="H696" s="138"/>
      <c r="I696" s="138"/>
      <c r="J696" s="138"/>
      <c r="K696" s="138"/>
      <c r="L696" s="138"/>
      <c r="M696" s="138"/>
      <c r="N696" s="138"/>
      <c r="O696" s="138"/>
      <c r="P696" s="138"/>
      <c r="Q696" s="138"/>
      <c r="R696" s="138"/>
      <c r="S696" s="138"/>
      <c r="T696" s="138"/>
      <c r="U696" s="138"/>
      <c r="V696" s="138"/>
      <c r="W696" s="138"/>
      <c r="X696" s="138"/>
      <c r="Y696" s="138"/>
      <c r="Z696" s="138"/>
      <c r="AA696" s="138"/>
      <c r="AB696" s="138"/>
      <c r="AC696" s="138"/>
      <c r="AD696" s="138"/>
      <c r="AE696" s="138"/>
      <c r="AF696" s="138"/>
      <c r="AG696" s="138"/>
      <c r="AH696" s="138"/>
      <c r="AI696" s="138"/>
      <c r="AJ696" s="138"/>
      <c r="AK696" s="138"/>
      <c r="AL696" s="138"/>
      <c r="AM696" s="138"/>
      <c r="AN696" s="138"/>
      <c r="AO696" s="138"/>
      <c r="AP696" s="138"/>
      <c r="AQ696" s="138"/>
      <c r="AR696" s="138"/>
      <c r="AS696" s="138"/>
      <c r="AT696" s="138"/>
      <c r="AU696" s="138"/>
      <c r="AV696" s="138"/>
      <c r="AW696" s="138"/>
      <c r="AX696" s="138"/>
      <c r="AY696" s="138"/>
      <c r="AZ696" s="138"/>
      <c r="BA696" s="138"/>
      <c r="BB696" s="138"/>
      <c r="BC696" s="138"/>
      <c r="BD696" s="138"/>
      <c r="BE696" s="138"/>
      <c r="BF696" s="138"/>
      <c r="BG696" s="138"/>
      <c r="BH696" s="138"/>
      <c r="BI696" s="138"/>
      <c r="BJ696" s="138"/>
      <c r="BK696" s="138"/>
      <c r="BL696" s="138"/>
      <c r="BM696" s="138"/>
      <c r="BN696" s="138"/>
      <c r="BO696" s="138"/>
      <c r="BP696" s="138"/>
      <c r="BQ696" s="138"/>
      <c r="BR696" s="138"/>
      <c r="BS696" s="138"/>
      <c r="BT696" s="138"/>
      <c r="BU696" s="138"/>
      <c r="BV696" s="138"/>
      <c r="BW696" s="138"/>
      <c r="BX696" s="138"/>
      <c r="BY696" s="138"/>
      <c r="BZ696" s="138"/>
    </row>
    <row r="697" spans="1:78" ht="15.75" customHeight="1">
      <c r="A697" s="138"/>
      <c r="B697" s="138"/>
      <c r="C697" s="138"/>
      <c r="D697" s="138"/>
      <c r="E697" s="138"/>
      <c r="F697" s="138"/>
      <c r="G697" s="138"/>
      <c r="H697" s="138"/>
      <c r="I697" s="138"/>
      <c r="J697" s="138"/>
      <c r="K697" s="138"/>
      <c r="L697" s="138"/>
      <c r="M697" s="138"/>
      <c r="N697" s="138"/>
      <c r="O697" s="138"/>
      <c r="P697" s="138"/>
      <c r="Q697" s="138"/>
      <c r="R697" s="138"/>
      <c r="S697" s="138"/>
      <c r="T697" s="138"/>
      <c r="U697" s="138"/>
      <c r="V697" s="138"/>
      <c r="W697" s="138"/>
      <c r="X697" s="138"/>
      <c r="Y697" s="138"/>
      <c r="Z697" s="138"/>
      <c r="AA697" s="138"/>
      <c r="AB697" s="138"/>
      <c r="AC697" s="138"/>
      <c r="AD697" s="138"/>
      <c r="AE697" s="138"/>
      <c r="AF697" s="138"/>
      <c r="AG697" s="138"/>
      <c r="AH697" s="138"/>
      <c r="AI697" s="138"/>
      <c r="AJ697" s="138"/>
      <c r="AK697" s="138"/>
      <c r="AL697" s="138"/>
      <c r="AM697" s="138"/>
      <c r="AN697" s="138"/>
      <c r="AO697" s="138"/>
      <c r="AP697" s="138"/>
      <c r="AQ697" s="138"/>
      <c r="AR697" s="138"/>
      <c r="AS697" s="138"/>
      <c r="AT697" s="138"/>
      <c r="AU697" s="138"/>
      <c r="AV697" s="138"/>
      <c r="AW697" s="138"/>
      <c r="AX697" s="138"/>
      <c r="AY697" s="138"/>
      <c r="AZ697" s="138"/>
      <c r="BA697" s="138"/>
      <c r="BB697" s="138"/>
      <c r="BC697" s="138"/>
      <c r="BD697" s="138"/>
      <c r="BE697" s="138"/>
      <c r="BF697" s="138"/>
      <c r="BG697" s="138"/>
      <c r="BH697" s="138"/>
      <c r="BI697" s="138"/>
      <c r="BJ697" s="138"/>
      <c r="BK697" s="138"/>
      <c r="BL697" s="138"/>
      <c r="BM697" s="138"/>
      <c r="BN697" s="138"/>
      <c r="BO697" s="138"/>
      <c r="BP697" s="138"/>
      <c r="BQ697" s="138"/>
      <c r="BR697" s="138"/>
      <c r="BS697" s="138"/>
      <c r="BT697" s="138"/>
      <c r="BU697" s="138"/>
      <c r="BV697" s="138"/>
      <c r="BW697" s="138"/>
      <c r="BX697" s="138"/>
      <c r="BY697" s="138"/>
      <c r="BZ697" s="138"/>
    </row>
    <row r="698" spans="1:78" ht="15.75" customHeight="1">
      <c r="A698" s="138"/>
      <c r="B698" s="138"/>
      <c r="C698" s="138"/>
      <c r="D698" s="138"/>
      <c r="E698" s="138"/>
      <c r="F698" s="138"/>
      <c r="G698" s="138"/>
      <c r="H698" s="138"/>
      <c r="I698" s="138"/>
      <c r="J698" s="138"/>
      <c r="K698" s="138"/>
      <c r="L698" s="138"/>
      <c r="M698" s="138"/>
      <c r="N698" s="138"/>
      <c r="O698" s="138"/>
      <c r="P698" s="138"/>
      <c r="Q698" s="138"/>
      <c r="R698" s="138"/>
      <c r="S698" s="138"/>
      <c r="T698" s="138"/>
      <c r="U698" s="138"/>
      <c r="V698" s="138"/>
      <c r="W698" s="138"/>
      <c r="X698" s="138"/>
      <c r="Y698" s="138"/>
      <c r="Z698" s="138"/>
      <c r="AA698" s="138"/>
      <c r="AB698" s="138"/>
      <c r="AC698" s="138"/>
      <c r="AD698" s="138"/>
      <c r="AE698" s="138"/>
      <c r="AF698" s="138"/>
      <c r="AG698" s="138"/>
      <c r="AH698" s="138"/>
      <c r="AI698" s="138"/>
      <c r="AJ698" s="138"/>
      <c r="AK698" s="138"/>
      <c r="AL698" s="138"/>
      <c r="AM698" s="138"/>
      <c r="AN698" s="138"/>
      <c r="AO698" s="138"/>
      <c r="AP698" s="138"/>
      <c r="AQ698" s="138"/>
      <c r="AR698" s="138"/>
      <c r="AS698" s="138"/>
      <c r="AT698" s="138"/>
      <c r="AU698" s="138"/>
      <c r="AV698" s="138"/>
      <c r="AW698" s="138"/>
      <c r="AX698" s="138"/>
      <c r="AY698" s="138"/>
      <c r="AZ698" s="138"/>
      <c r="BA698" s="138"/>
      <c r="BB698" s="138"/>
      <c r="BC698" s="138"/>
      <c r="BD698" s="138"/>
      <c r="BE698" s="138"/>
      <c r="BF698" s="138"/>
      <c r="BG698" s="138"/>
      <c r="BH698" s="138"/>
      <c r="BI698" s="138"/>
      <c r="BJ698" s="138"/>
      <c r="BK698" s="138"/>
      <c r="BL698" s="138"/>
      <c r="BM698" s="138"/>
      <c r="BN698" s="138"/>
      <c r="BO698" s="138"/>
      <c r="BP698" s="138"/>
      <c r="BQ698" s="138"/>
      <c r="BR698" s="138"/>
      <c r="BS698" s="138"/>
      <c r="BT698" s="138"/>
      <c r="BU698" s="138"/>
      <c r="BV698" s="138"/>
      <c r="BW698" s="138"/>
      <c r="BX698" s="138"/>
      <c r="BY698" s="138"/>
      <c r="BZ698" s="138"/>
    </row>
    <row r="699" spans="1:78" ht="15.75" customHeight="1">
      <c r="A699" s="138"/>
      <c r="B699" s="138"/>
      <c r="C699" s="138"/>
      <c r="D699" s="138"/>
      <c r="E699" s="138"/>
      <c r="F699" s="138"/>
      <c r="G699" s="138"/>
      <c r="H699" s="138"/>
      <c r="I699" s="138"/>
      <c r="J699" s="138"/>
      <c r="K699" s="138"/>
      <c r="L699" s="138"/>
      <c r="M699" s="138"/>
      <c r="N699" s="138"/>
      <c r="O699" s="138"/>
      <c r="P699" s="138"/>
      <c r="Q699" s="138"/>
      <c r="R699" s="138"/>
      <c r="S699" s="138"/>
      <c r="T699" s="138"/>
      <c r="U699" s="138"/>
      <c r="V699" s="138"/>
      <c r="W699" s="138"/>
      <c r="X699" s="138"/>
      <c r="Y699" s="138"/>
      <c r="Z699" s="138"/>
      <c r="AA699" s="138"/>
      <c r="AB699" s="138"/>
      <c r="AC699" s="138"/>
      <c r="AD699" s="138"/>
      <c r="AE699" s="138"/>
      <c r="AF699" s="138"/>
      <c r="AG699" s="138"/>
      <c r="AH699" s="138"/>
      <c r="AI699" s="138"/>
      <c r="AJ699" s="138"/>
      <c r="AK699" s="138"/>
      <c r="AL699" s="138"/>
      <c r="AM699" s="138"/>
      <c r="AN699" s="138"/>
      <c r="AO699" s="138"/>
      <c r="AP699" s="138"/>
      <c r="AQ699" s="138"/>
      <c r="AR699" s="138"/>
      <c r="AS699" s="138"/>
      <c r="AT699" s="138"/>
      <c r="AU699" s="138"/>
      <c r="AV699" s="138"/>
      <c r="AW699" s="138"/>
      <c r="AX699" s="138"/>
      <c r="AY699" s="138"/>
      <c r="AZ699" s="138"/>
      <c r="BA699" s="138"/>
      <c r="BB699" s="138"/>
      <c r="BC699" s="138"/>
      <c r="BD699" s="138"/>
      <c r="BE699" s="138"/>
      <c r="BF699" s="138"/>
      <c r="BG699" s="138"/>
      <c r="BH699" s="138"/>
      <c r="BI699" s="138"/>
      <c r="BJ699" s="138"/>
      <c r="BK699" s="138"/>
      <c r="BL699" s="138"/>
      <c r="BM699" s="138"/>
      <c r="BN699" s="138"/>
      <c r="BO699" s="138"/>
      <c r="BP699" s="138"/>
      <c r="BQ699" s="138"/>
      <c r="BR699" s="138"/>
      <c r="BS699" s="138"/>
      <c r="BT699" s="138"/>
      <c r="BU699" s="138"/>
      <c r="BV699" s="138"/>
      <c r="BW699" s="138"/>
      <c r="BX699" s="138"/>
      <c r="BY699" s="138"/>
      <c r="BZ699" s="138"/>
    </row>
    <row r="700" spans="1:78" ht="15.75" customHeight="1">
      <c r="A700" s="138"/>
      <c r="B700" s="138"/>
      <c r="C700" s="138"/>
      <c r="D700" s="138"/>
      <c r="E700" s="138"/>
      <c r="F700" s="138"/>
      <c r="G700" s="138"/>
      <c r="H700" s="138"/>
      <c r="I700" s="138"/>
      <c r="J700" s="138"/>
      <c r="K700" s="138"/>
      <c r="L700" s="138"/>
      <c r="M700" s="138"/>
      <c r="N700" s="138"/>
      <c r="O700" s="138"/>
      <c r="P700" s="138"/>
      <c r="Q700" s="138"/>
      <c r="R700" s="138"/>
      <c r="S700" s="138"/>
      <c r="T700" s="138"/>
      <c r="U700" s="138"/>
      <c r="V700" s="138"/>
      <c r="W700" s="138"/>
      <c r="X700" s="138"/>
      <c r="Y700" s="138"/>
      <c r="Z700" s="138"/>
      <c r="AA700" s="138"/>
      <c r="AB700" s="138"/>
      <c r="AC700" s="138"/>
      <c r="AD700" s="138"/>
      <c r="AE700" s="138"/>
      <c r="AF700" s="138"/>
      <c r="AG700" s="138"/>
      <c r="AH700" s="138"/>
      <c r="AI700" s="138"/>
      <c r="AJ700" s="138"/>
      <c r="AK700" s="138"/>
      <c r="AL700" s="138"/>
      <c r="AM700" s="138"/>
      <c r="AN700" s="138"/>
      <c r="AO700" s="138"/>
      <c r="AP700" s="138"/>
      <c r="AQ700" s="138"/>
      <c r="AR700" s="138"/>
      <c r="AS700" s="138"/>
      <c r="AT700" s="138"/>
      <c r="AU700" s="138"/>
      <c r="AV700" s="138"/>
      <c r="AW700" s="138"/>
      <c r="AX700" s="138"/>
      <c r="AY700" s="138"/>
      <c r="AZ700" s="138"/>
      <c r="BA700" s="138"/>
      <c r="BB700" s="138"/>
      <c r="BC700" s="138"/>
      <c r="BD700" s="138"/>
      <c r="BE700" s="138"/>
      <c r="BF700" s="138"/>
      <c r="BG700" s="138"/>
      <c r="BH700" s="138"/>
      <c r="BI700" s="138"/>
      <c r="BJ700" s="138"/>
      <c r="BK700" s="138"/>
      <c r="BL700" s="138"/>
      <c r="BM700" s="138"/>
      <c r="BN700" s="138"/>
      <c r="BO700" s="138"/>
      <c r="BP700" s="138"/>
      <c r="BQ700" s="138"/>
      <c r="BR700" s="138"/>
      <c r="BS700" s="138"/>
      <c r="BT700" s="138"/>
      <c r="BU700" s="138"/>
      <c r="BV700" s="138"/>
      <c r="BW700" s="138"/>
      <c r="BX700" s="138"/>
      <c r="BY700" s="138"/>
      <c r="BZ700" s="138"/>
    </row>
    <row r="701" spans="1:78" ht="15.75" customHeight="1">
      <c r="A701" s="138"/>
      <c r="B701" s="138"/>
      <c r="C701" s="138"/>
      <c r="D701" s="138"/>
      <c r="E701" s="138"/>
      <c r="F701" s="138"/>
      <c r="G701" s="138"/>
      <c r="H701" s="138"/>
      <c r="I701" s="138"/>
      <c r="J701" s="138"/>
      <c r="K701" s="138"/>
      <c r="L701" s="138"/>
      <c r="M701" s="138"/>
      <c r="N701" s="138"/>
      <c r="O701" s="138"/>
      <c r="P701" s="138"/>
      <c r="Q701" s="138"/>
      <c r="R701" s="138"/>
      <c r="S701" s="138"/>
      <c r="T701" s="138"/>
      <c r="U701" s="138"/>
      <c r="V701" s="138"/>
      <c r="W701" s="138"/>
      <c r="X701" s="138"/>
      <c r="Y701" s="138"/>
      <c r="Z701" s="138"/>
      <c r="AA701" s="138"/>
      <c r="AB701" s="138"/>
      <c r="AC701" s="138"/>
      <c r="AD701" s="138"/>
      <c r="AE701" s="138"/>
      <c r="AF701" s="138"/>
      <c r="AG701" s="138"/>
      <c r="AH701" s="138"/>
      <c r="AI701" s="138"/>
      <c r="AJ701" s="138"/>
      <c r="AK701" s="138"/>
      <c r="AL701" s="138"/>
      <c r="AM701" s="138"/>
      <c r="AN701" s="138"/>
      <c r="AO701" s="138"/>
      <c r="AP701" s="138"/>
      <c r="AQ701" s="138"/>
      <c r="AR701" s="138"/>
      <c r="AS701" s="138"/>
      <c r="AT701" s="138"/>
      <c r="AU701" s="138"/>
      <c r="AV701" s="138"/>
      <c r="AW701" s="138"/>
      <c r="AX701" s="138"/>
      <c r="AY701" s="138"/>
      <c r="AZ701" s="138"/>
      <c r="BA701" s="138"/>
      <c r="BB701" s="138"/>
      <c r="BC701" s="138"/>
      <c r="BD701" s="138"/>
      <c r="BE701" s="138"/>
      <c r="BF701" s="138"/>
      <c r="BG701" s="138"/>
      <c r="BH701" s="138"/>
      <c r="BI701" s="138"/>
      <c r="BJ701" s="138"/>
      <c r="BK701" s="138"/>
      <c r="BL701" s="138"/>
      <c r="BM701" s="138"/>
      <c r="BN701" s="138"/>
      <c r="BO701" s="138"/>
      <c r="BP701" s="138"/>
      <c r="BQ701" s="138"/>
      <c r="BR701" s="138"/>
      <c r="BS701" s="138"/>
      <c r="BT701" s="138"/>
      <c r="BU701" s="138"/>
      <c r="BV701" s="138"/>
      <c r="BW701" s="138"/>
      <c r="BX701" s="138"/>
      <c r="BY701" s="138"/>
      <c r="BZ701" s="138"/>
    </row>
    <row r="702" spans="1:78" ht="15.75" customHeight="1">
      <c r="A702" s="138"/>
      <c r="B702" s="138"/>
      <c r="C702" s="138"/>
      <c r="D702" s="138"/>
      <c r="E702" s="138"/>
      <c r="F702" s="138"/>
      <c r="G702" s="138"/>
      <c r="H702" s="138"/>
      <c r="I702" s="138"/>
      <c r="J702" s="138"/>
      <c r="K702" s="138"/>
      <c r="L702" s="138"/>
      <c r="M702" s="138"/>
      <c r="N702" s="138"/>
      <c r="O702" s="138"/>
      <c r="P702" s="138"/>
      <c r="Q702" s="138"/>
      <c r="R702" s="138"/>
      <c r="S702" s="138"/>
      <c r="T702" s="138"/>
      <c r="U702" s="138"/>
      <c r="V702" s="138"/>
      <c r="W702" s="138"/>
      <c r="X702" s="138"/>
      <c r="Y702" s="138"/>
      <c r="Z702" s="138"/>
      <c r="AA702" s="138"/>
      <c r="AB702" s="138"/>
      <c r="AC702" s="138"/>
      <c r="AD702" s="138"/>
      <c r="AE702" s="138"/>
      <c r="AF702" s="138"/>
      <c r="AG702" s="138"/>
      <c r="AH702" s="138"/>
      <c r="AI702" s="138"/>
      <c r="AJ702" s="138"/>
      <c r="AK702" s="138"/>
      <c r="AL702" s="138"/>
      <c r="AM702" s="138"/>
      <c r="AN702" s="138"/>
      <c r="AO702" s="138"/>
      <c r="AP702" s="138"/>
      <c r="AQ702" s="138"/>
      <c r="AR702" s="138"/>
      <c r="AS702" s="138"/>
      <c r="AT702" s="138"/>
      <c r="AU702" s="138"/>
      <c r="AV702" s="138"/>
      <c r="AW702" s="138"/>
      <c r="AX702" s="138"/>
      <c r="AY702" s="138"/>
      <c r="AZ702" s="138"/>
      <c r="BA702" s="138"/>
      <c r="BB702" s="138"/>
      <c r="BC702" s="138"/>
      <c r="BD702" s="138"/>
      <c r="BE702" s="138"/>
      <c r="BF702" s="138"/>
      <c r="BG702" s="138"/>
      <c r="BH702" s="138"/>
      <c r="BI702" s="138"/>
      <c r="BJ702" s="138"/>
      <c r="BK702" s="138"/>
      <c r="BL702" s="138"/>
      <c r="BM702" s="138"/>
      <c r="BN702" s="138"/>
      <c r="BO702" s="138"/>
      <c r="BP702" s="138"/>
      <c r="BQ702" s="138"/>
      <c r="BR702" s="138"/>
      <c r="BS702" s="138"/>
      <c r="BT702" s="138"/>
      <c r="BU702" s="138"/>
      <c r="BV702" s="138"/>
      <c r="BW702" s="138"/>
      <c r="BX702" s="138"/>
      <c r="BY702" s="138"/>
      <c r="BZ702" s="138"/>
    </row>
    <row r="703" spans="1:78" ht="15.75" customHeight="1">
      <c r="A703" s="138"/>
      <c r="B703" s="138"/>
      <c r="C703" s="138"/>
      <c r="D703" s="138"/>
      <c r="E703" s="138"/>
      <c r="F703" s="138"/>
      <c r="G703" s="138"/>
      <c r="H703" s="138"/>
      <c r="I703" s="138"/>
      <c r="J703" s="138"/>
      <c r="K703" s="138"/>
      <c r="L703" s="138"/>
      <c r="M703" s="138"/>
      <c r="N703" s="138"/>
      <c r="O703" s="138"/>
      <c r="P703" s="138"/>
      <c r="Q703" s="138"/>
      <c r="R703" s="138"/>
      <c r="S703" s="138"/>
      <c r="T703" s="138"/>
      <c r="U703" s="138"/>
      <c r="V703" s="138"/>
      <c r="W703" s="138"/>
      <c r="X703" s="138"/>
      <c r="Y703" s="138"/>
      <c r="Z703" s="138"/>
      <c r="AA703" s="138"/>
      <c r="AB703" s="138"/>
      <c r="AC703" s="138"/>
      <c r="AD703" s="138"/>
      <c r="AE703" s="138"/>
      <c r="AF703" s="138"/>
      <c r="AG703" s="138"/>
      <c r="AH703" s="138"/>
      <c r="AI703" s="138"/>
      <c r="AJ703" s="138"/>
      <c r="AK703" s="138"/>
      <c r="AL703" s="138"/>
      <c r="AM703" s="138"/>
      <c r="AN703" s="138"/>
      <c r="AO703" s="138"/>
      <c r="AP703" s="138"/>
      <c r="AQ703" s="138"/>
      <c r="AR703" s="138"/>
      <c r="AS703" s="138"/>
      <c r="AT703" s="138"/>
      <c r="AU703" s="138"/>
      <c r="AV703" s="138"/>
      <c r="AW703" s="138"/>
      <c r="AX703" s="138"/>
      <c r="AY703" s="138"/>
      <c r="AZ703" s="138"/>
      <c r="BA703" s="138"/>
      <c r="BB703" s="138"/>
      <c r="BC703" s="138"/>
      <c r="BD703" s="138"/>
      <c r="BE703" s="138"/>
      <c r="BF703" s="138"/>
      <c r="BG703" s="138"/>
      <c r="BH703" s="138"/>
      <c r="BI703" s="138"/>
      <c r="BJ703" s="138"/>
      <c r="BK703" s="138"/>
      <c r="BL703" s="138"/>
      <c r="BM703" s="138"/>
      <c r="BN703" s="138"/>
      <c r="BO703" s="138"/>
      <c r="BP703" s="138"/>
      <c r="BQ703" s="138"/>
      <c r="BR703" s="138"/>
      <c r="BS703" s="138"/>
      <c r="BT703" s="138"/>
      <c r="BU703" s="138"/>
      <c r="BV703" s="138"/>
      <c r="BW703" s="138"/>
      <c r="BX703" s="138"/>
      <c r="BY703" s="138"/>
      <c r="BZ703" s="138"/>
    </row>
    <row r="704" spans="1:78" ht="15.75" customHeight="1">
      <c r="A704" s="138"/>
      <c r="B704" s="138"/>
      <c r="C704" s="138"/>
      <c r="D704" s="138"/>
      <c r="E704" s="138"/>
      <c r="F704" s="138"/>
      <c r="G704" s="138"/>
      <c r="H704" s="138"/>
      <c r="I704" s="138"/>
      <c r="J704" s="138"/>
      <c r="K704" s="138"/>
      <c r="L704" s="138"/>
      <c r="M704" s="138"/>
      <c r="N704" s="138"/>
      <c r="O704" s="138"/>
      <c r="P704" s="138"/>
      <c r="Q704" s="138"/>
      <c r="R704" s="138"/>
      <c r="S704" s="138"/>
      <c r="T704" s="138"/>
      <c r="U704" s="138"/>
      <c r="V704" s="138"/>
      <c r="W704" s="138"/>
      <c r="X704" s="138"/>
      <c r="Y704" s="138"/>
      <c r="Z704" s="138"/>
      <c r="AA704" s="138"/>
      <c r="AB704" s="138"/>
      <c r="AC704" s="138"/>
      <c r="AD704" s="138"/>
      <c r="AE704" s="138"/>
      <c r="AF704" s="138"/>
      <c r="AG704" s="138"/>
      <c r="AH704" s="138"/>
      <c r="AI704" s="138"/>
      <c r="AJ704" s="138"/>
      <c r="AK704" s="138"/>
      <c r="AL704" s="138"/>
      <c r="AM704" s="138"/>
      <c r="AN704" s="138"/>
      <c r="AO704" s="138"/>
      <c r="AP704" s="138"/>
      <c r="AQ704" s="138"/>
      <c r="AR704" s="138"/>
      <c r="AS704" s="138"/>
      <c r="AT704" s="138"/>
      <c r="AU704" s="138"/>
      <c r="AV704" s="138"/>
      <c r="AW704" s="138"/>
      <c r="AX704" s="138"/>
      <c r="AY704" s="138"/>
      <c r="AZ704" s="138"/>
      <c r="BA704" s="138"/>
      <c r="BB704" s="138"/>
      <c r="BC704" s="138"/>
      <c r="BD704" s="138"/>
      <c r="BE704" s="138"/>
      <c r="BF704" s="138"/>
      <c r="BG704" s="138"/>
      <c r="BH704" s="138"/>
      <c r="BI704" s="138"/>
      <c r="BJ704" s="138"/>
      <c r="BK704" s="138"/>
      <c r="BL704" s="138"/>
      <c r="BM704" s="138"/>
      <c r="BN704" s="138"/>
      <c r="BO704" s="138"/>
      <c r="BP704" s="138"/>
      <c r="BQ704" s="138"/>
      <c r="BR704" s="138"/>
      <c r="BS704" s="138"/>
      <c r="BT704" s="138"/>
      <c r="BU704" s="138"/>
      <c r="BV704" s="138"/>
      <c r="BW704" s="138"/>
      <c r="BX704" s="138"/>
      <c r="BY704" s="138"/>
      <c r="BZ704" s="138"/>
    </row>
    <row r="705" spans="1:78" ht="15.75" customHeight="1">
      <c r="A705" s="138"/>
      <c r="B705" s="138"/>
      <c r="C705" s="138"/>
      <c r="D705" s="138"/>
      <c r="E705" s="138"/>
      <c r="F705" s="138"/>
      <c r="G705" s="138"/>
      <c r="H705" s="138"/>
      <c r="I705" s="138"/>
      <c r="J705" s="138"/>
      <c r="K705" s="138"/>
      <c r="L705" s="138"/>
      <c r="M705" s="138"/>
      <c r="N705" s="138"/>
      <c r="O705" s="138"/>
      <c r="P705" s="138"/>
      <c r="Q705" s="138"/>
      <c r="R705" s="138"/>
      <c r="S705" s="138"/>
      <c r="T705" s="138"/>
      <c r="U705" s="138"/>
      <c r="V705" s="138"/>
      <c r="W705" s="138"/>
      <c r="X705" s="138"/>
      <c r="Y705" s="138"/>
      <c r="Z705" s="138"/>
      <c r="AA705" s="138"/>
      <c r="AB705" s="138"/>
      <c r="AC705" s="138"/>
      <c r="AD705" s="138"/>
      <c r="AE705" s="138"/>
      <c r="AF705" s="138"/>
      <c r="AG705" s="138"/>
      <c r="AH705" s="138"/>
      <c r="AI705" s="138"/>
      <c r="AJ705" s="138"/>
      <c r="AK705" s="138"/>
      <c r="AL705" s="138"/>
      <c r="AM705" s="138"/>
      <c r="AN705" s="138"/>
      <c r="AO705" s="138"/>
      <c r="AP705" s="138"/>
      <c r="AQ705" s="138"/>
      <c r="AR705" s="138"/>
      <c r="AS705" s="138"/>
      <c r="AT705" s="138"/>
      <c r="AU705" s="138"/>
      <c r="AV705" s="138"/>
      <c r="AW705" s="138"/>
      <c r="AX705" s="138"/>
      <c r="AY705" s="138"/>
      <c r="AZ705" s="138"/>
      <c r="BA705" s="138"/>
      <c r="BB705" s="138"/>
      <c r="BC705" s="138"/>
      <c r="BD705" s="138"/>
      <c r="BE705" s="138"/>
      <c r="BF705" s="138"/>
      <c r="BG705" s="138"/>
      <c r="BH705" s="138"/>
      <c r="BI705" s="138"/>
      <c r="BJ705" s="138"/>
      <c r="BK705" s="138"/>
      <c r="BL705" s="138"/>
      <c r="BM705" s="138"/>
      <c r="BN705" s="138"/>
      <c r="BO705" s="138"/>
      <c r="BP705" s="138"/>
      <c r="BQ705" s="138"/>
      <c r="BR705" s="138"/>
      <c r="BS705" s="138"/>
      <c r="BT705" s="138"/>
      <c r="BU705" s="138"/>
      <c r="BV705" s="138"/>
      <c r="BW705" s="138"/>
      <c r="BX705" s="138"/>
      <c r="BY705" s="138"/>
      <c r="BZ705" s="138"/>
    </row>
    <row r="706" spans="1:78" ht="15.75" customHeight="1">
      <c r="A706" s="138"/>
      <c r="B706" s="138"/>
      <c r="C706" s="138"/>
      <c r="D706" s="138"/>
      <c r="E706" s="138"/>
      <c r="F706" s="138"/>
      <c r="G706" s="138"/>
      <c r="H706" s="138"/>
      <c r="I706" s="138"/>
      <c r="J706" s="138"/>
      <c r="K706" s="138"/>
      <c r="L706" s="138"/>
      <c r="M706" s="138"/>
      <c r="N706" s="138"/>
      <c r="O706" s="138"/>
      <c r="P706" s="138"/>
      <c r="Q706" s="138"/>
      <c r="R706" s="138"/>
      <c r="S706" s="138"/>
      <c r="T706" s="138"/>
      <c r="U706" s="138"/>
      <c r="V706" s="138"/>
      <c r="W706" s="138"/>
      <c r="X706" s="138"/>
      <c r="Y706" s="138"/>
      <c r="Z706" s="138"/>
      <c r="AA706" s="138"/>
      <c r="AB706" s="138"/>
      <c r="AC706" s="138"/>
      <c r="AD706" s="138"/>
      <c r="AE706" s="138"/>
      <c r="AF706" s="138"/>
      <c r="AG706" s="138"/>
      <c r="AH706" s="138"/>
      <c r="AI706" s="138"/>
      <c r="AJ706" s="138"/>
      <c r="AK706" s="138"/>
      <c r="AL706" s="138"/>
      <c r="AM706" s="138"/>
      <c r="AN706" s="138"/>
      <c r="AO706" s="138"/>
      <c r="AP706" s="138"/>
      <c r="AQ706" s="138"/>
      <c r="AR706" s="138"/>
      <c r="AS706" s="138"/>
      <c r="AT706" s="138"/>
      <c r="AU706" s="138"/>
      <c r="AV706" s="138"/>
      <c r="AW706" s="138"/>
      <c r="AX706" s="138"/>
      <c r="AY706" s="138"/>
      <c r="AZ706" s="138"/>
      <c r="BA706" s="138"/>
      <c r="BB706" s="138"/>
      <c r="BC706" s="138"/>
      <c r="BD706" s="138"/>
      <c r="BE706" s="138"/>
      <c r="BF706" s="138"/>
      <c r="BG706" s="138"/>
      <c r="BH706" s="138"/>
      <c r="BI706" s="138"/>
      <c r="BJ706" s="138"/>
      <c r="BK706" s="138"/>
      <c r="BL706" s="138"/>
      <c r="BM706" s="138"/>
      <c r="BN706" s="138"/>
      <c r="BO706" s="138"/>
      <c r="BP706" s="138"/>
      <c r="BQ706" s="138"/>
      <c r="BR706" s="138"/>
      <c r="BS706" s="138"/>
      <c r="BT706" s="138"/>
      <c r="BU706" s="138"/>
      <c r="BV706" s="138"/>
      <c r="BW706" s="138"/>
      <c r="BX706" s="138"/>
      <c r="BY706" s="138"/>
      <c r="BZ706" s="138"/>
    </row>
    <row r="707" spans="1:78" ht="15.75" customHeight="1">
      <c r="A707" s="138"/>
      <c r="B707" s="138"/>
      <c r="C707" s="138"/>
      <c r="D707" s="138"/>
      <c r="E707" s="138"/>
      <c r="F707" s="138"/>
      <c r="G707" s="138"/>
      <c r="H707" s="138"/>
      <c r="I707" s="138"/>
      <c r="J707" s="138"/>
      <c r="K707" s="138"/>
      <c r="L707" s="138"/>
      <c r="M707" s="138"/>
      <c r="N707" s="138"/>
      <c r="O707" s="138"/>
      <c r="P707" s="138"/>
      <c r="Q707" s="138"/>
      <c r="R707" s="138"/>
      <c r="S707" s="138"/>
      <c r="T707" s="138"/>
      <c r="U707" s="138"/>
      <c r="V707" s="138"/>
      <c r="W707" s="138"/>
      <c r="X707" s="138"/>
      <c r="Y707" s="138"/>
      <c r="Z707" s="138"/>
      <c r="AA707" s="138"/>
      <c r="AB707" s="138"/>
      <c r="AC707" s="138"/>
      <c r="AD707" s="138"/>
      <c r="AE707" s="138"/>
      <c r="AF707" s="138"/>
      <c r="AG707" s="138"/>
      <c r="AH707" s="138"/>
      <c r="AI707" s="138"/>
      <c r="AJ707" s="138"/>
      <c r="AK707" s="138"/>
      <c r="AL707" s="138"/>
      <c r="AM707" s="138"/>
      <c r="AN707" s="138"/>
      <c r="AO707" s="138"/>
      <c r="AP707" s="138"/>
      <c r="AQ707" s="138"/>
      <c r="AR707" s="138"/>
      <c r="AS707" s="138"/>
      <c r="AT707" s="138"/>
      <c r="AU707" s="138"/>
      <c r="AV707" s="138"/>
      <c r="AW707" s="138"/>
      <c r="AX707" s="138"/>
      <c r="AY707" s="138"/>
      <c r="AZ707" s="138"/>
      <c r="BA707" s="138"/>
      <c r="BB707" s="138"/>
      <c r="BC707" s="138"/>
      <c r="BD707" s="138"/>
      <c r="BE707" s="138"/>
      <c r="BF707" s="138"/>
      <c r="BG707" s="138"/>
      <c r="BH707" s="138"/>
      <c r="BI707" s="138"/>
      <c r="BJ707" s="138"/>
      <c r="BK707" s="138"/>
      <c r="BL707" s="138"/>
      <c r="BM707" s="138"/>
      <c r="BN707" s="138"/>
      <c r="BO707" s="138"/>
      <c r="BP707" s="138"/>
      <c r="BQ707" s="138"/>
      <c r="BR707" s="138"/>
      <c r="BS707" s="138"/>
      <c r="BT707" s="138"/>
      <c r="BU707" s="138"/>
      <c r="BV707" s="138"/>
      <c r="BW707" s="138"/>
      <c r="BX707" s="138"/>
      <c r="BY707" s="138"/>
      <c r="BZ707" s="138"/>
    </row>
    <row r="708" spans="1:78" ht="15.75" customHeight="1">
      <c r="A708" s="138"/>
      <c r="B708" s="138"/>
      <c r="C708" s="138"/>
      <c r="D708" s="138"/>
      <c r="E708" s="138"/>
      <c r="F708" s="138"/>
      <c r="G708" s="138"/>
      <c r="H708" s="138"/>
      <c r="I708" s="138"/>
      <c r="J708" s="138"/>
      <c r="K708" s="138"/>
      <c r="L708" s="138"/>
      <c r="M708" s="138"/>
      <c r="N708" s="138"/>
      <c r="O708" s="138"/>
      <c r="P708" s="138"/>
      <c r="Q708" s="138"/>
      <c r="R708" s="138"/>
      <c r="S708" s="138"/>
      <c r="T708" s="138"/>
      <c r="U708" s="138"/>
      <c r="V708" s="138"/>
      <c r="W708" s="138"/>
      <c r="X708" s="138"/>
      <c r="Y708" s="138"/>
      <c r="Z708" s="138"/>
      <c r="AA708" s="138"/>
      <c r="AB708" s="138"/>
      <c r="AC708" s="138"/>
      <c r="AD708" s="138"/>
      <c r="AE708" s="138"/>
      <c r="AF708" s="138"/>
      <c r="AG708" s="138"/>
      <c r="AH708" s="138"/>
      <c r="AI708" s="138"/>
      <c r="AJ708" s="138"/>
      <c r="AK708" s="138"/>
      <c r="AL708" s="138"/>
      <c r="AM708" s="138"/>
      <c r="AN708" s="138"/>
      <c r="AO708" s="138"/>
      <c r="AP708" s="138"/>
      <c r="AQ708" s="138"/>
      <c r="AR708" s="138"/>
      <c r="AS708" s="138"/>
      <c r="AT708" s="138"/>
      <c r="AU708" s="138"/>
      <c r="AV708" s="138"/>
      <c r="AW708" s="138"/>
      <c r="AX708" s="138"/>
      <c r="AY708" s="138"/>
      <c r="AZ708" s="138"/>
      <c r="BA708" s="138"/>
      <c r="BB708" s="138"/>
      <c r="BC708" s="138"/>
      <c r="BD708" s="138"/>
      <c r="BE708" s="138"/>
      <c r="BF708" s="138"/>
      <c r="BG708" s="138"/>
      <c r="BH708" s="138"/>
      <c r="BI708" s="138"/>
      <c r="BJ708" s="138"/>
      <c r="BK708" s="138"/>
      <c r="BL708" s="138"/>
      <c r="BM708" s="138"/>
      <c r="BN708" s="138"/>
      <c r="BO708" s="138"/>
      <c r="BP708" s="138"/>
      <c r="BQ708" s="138"/>
      <c r="BR708" s="138"/>
      <c r="BS708" s="138"/>
      <c r="BT708" s="138"/>
      <c r="BU708" s="138"/>
      <c r="BV708" s="138"/>
      <c r="BW708" s="138"/>
      <c r="BX708" s="138"/>
      <c r="BY708" s="138"/>
      <c r="BZ708" s="138"/>
    </row>
    <row r="709" spans="1:78" ht="15.75" customHeight="1">
      <c r="A709" s="138"/>
      <c r="B709" s="138"/>
      <c r="C709" s="138"/>
      <c r="D709" s="138"/>
      <c r="E709" s="138"/>
      <c r="F709" s="138"/>
      <c r="G709" s="138"/>
      <c r="H709" s="138"/>
      <c r="I709" s="138"/>
      <c r="J709" s="138"/>
      <c r="K709" s="138"/>
      <c r="L709" s="138"/>
      <c r="M709" s="138"/>
      <c r="N709" s="138"/>
      <c r="O709" s="138"/>
      <c r="P709" s="138"/>
      <c r="Q709" s="138"/>
      <c r="R709" s="138"/>
      <c r="S709" s="138"/>
      <c r="T709" s="138"/>
      <c r="U709" s="138"/>
      <c r="V709" s="138"/>
      <c r="W709" s="138"/>
      <c r="X709" s="138"/>
      <c r="Y709" s="138"/>
      <c r="Z709" s="138"/>
      <c r="AA709" s="138"/>
      <c r="AB709" s="138"/>
      <c r="AC709" s="138"/>
      <c r="AD709" s="138"/>
      <c r="AE709" s="138"/>
      <c r="AF709" s="138"/>
      <c r="AG709" s="138"/>
      <c r="AH709" s="138"/>
      <c r="AI709" s="138"/>
      <c r="AJ709" s="138"/>
      <c r="AK709" s="138"/>
      <c r="AL709" s="138"/>
      <c r="AM709" s="138"/>
      <c r="AN709" s="138"/>
      <c r="AO709" s="138"/>
      <c r="AP709" s="138"/>
      <c r="AQ709" s="138"/>
      <c r="AR709" s="138"/>
      <c r="AS709" s="138"/>
      <c r="AT709" s="138"/>
      <c r="AU709" s="138"/>
      <c r="AV709" s="138"/>
      <c r="AW709" s="138"/>
      <c r="AX709" s="138"/>
      <c r="AY709" s="138"/>
      <c r="AZ709" s="138"/>
      <c r="BA709" s="138"/>
      <c r="BB709" s="138"/>
      <c r="BC709" s="138"/>
      <c r="BD709" s="138"/>
      <c r="BE709" s="138"/>
      <c r="BF709" s="138"/>
      <c r="BG709" s="138"/>
      <c r="BH709" s="138"/>
      <c r="BI709" s="138"/>
      <c r="BJ709" s="138"/>
      <c r="BK709" s="138"/>
      <c r="BL709" s="138"/>
      <c r="BM709" s="138"/>
      <c r="BN709" s="138"/>
      <c r="BO709" s="138"/>
      <c r="BP709" s="138"/>
      <c r="BQ709" s="138"/>
      <c r="BR709" s="138"/>
      <c r="BS709" s="138"/>
      <c r="BT709" s="138"/>
      <c r="BU709" s="138"/>
      <c r="BV709" s="138"/>
      <c r="BW709" s="138"/>
      <c r="BX709" s="138"/>
      <c r="BY709" s="138"/>
      <c r="BZ709" s="138"/>
    </row>
    <row r="710" spans="1:78" ht="15.75" customHeight="1">
      <c r="A710" s="138"/>
      <c r="B710" s="138"/>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8"/>
      <c r="Z710" s="138"/>
      <c r="AA710" s="138"/>
      <c r="AB710" s="138"/>
      <c r="AC710" s="138"/>
      <c r="AD710" s="138"/>
      <c r="AE710" s="138"/>
      <c r="AF710" s="138"/>
      <c r="AG710" s="138"/>
      <c r="AH710" s="138"/>
      <c r="AI710" s="138"/>
      <c r="AJ710" s="138"/>
      <c r="AK710" s="138"/>
      <c r="AL710" s="138"/>
      <c r="AM710" s="138"/>
      <c r="AN710" s="138"/>
      <c r="AO710" s="138"/>
      <c r="AP710" s="138"/>
      <c r="AQ710" s="138"/>
      <c r="AR710" s="138"/>
      <c r="AS710" s="138"/>
      <c r="AT710" s="138"/>
      <c r="AU710" s="138"/>
      <c r="AV710" s="138"/>
      <c r="AW710" s="138"/>
      <c r="AX710" s="138"/>
      <c r="AY710" s="138"/>
      <c r="AZ710" s="138"/>
      <c r="BA710" s="138"/>
      <c r="BB710" s="138"/>
      <c r="BC710" s="138"/>
      <c r="BD710" s="138"/>
      <c r="BE710" s="138"/>
      <c r="BF710" s="138"/>
      <c r="BG710" s="138"/>
      <c r="BH710" s="138"/>
      <c r="BI710" s="138"/>
      <c r="BJ710" s="138"/>
      <c r="BK710" s="138"/>
      <c r="BL710" s="138"/>
      <c r="BM710" s="138"/>
      <c r="BN710" s="138"/>
      <c r="BO710" s="138"/>
      <c r="BP710" s="138"/>
      <c r="BQ710" s="138"/>
      <c r="BR710" s="138"/>
      <c r="BS710" s="138"/>
      <c r="BT710" s="138"/>
      <c r="BU710" s="138"/>
      <c r="BV710" s="138"/>
      <c r="BW710" s="138"/>
      <c r="BX710" s="138"/>
      <c r="BY710" s="138"/>
      <c r="BZ710" s="138"/>
    </row>
    <row r="711" spans="1:78" ht="15.75" customHeight="1">
      <c r="A711" s="138"/>
      <c r="B711" s="138"/>
      <c r="C711" s="138"/>
      <c r="D711" s="138"/>
      <c r="E711" s="138"/>
      <c r="F711" s="138"/>
      <c r="G711" s="138"/>
      <c r="H711" s="138"/>
      <c r="I711" s="138"/>
      <c r="J711" s="138"/>
      <c r="K711" s="138"/>
      <c r="L711" s="138"/>
      <c r="M711" s="138"/>
      <c r="N711" s="138"/>
      <c r="O711" s="138"/>
      <c r="P711" s="138"/>
      <c r="Q711" s="138"/>
      <c r="R711" s="138"/>
      <c r="S711" s="138"/>
      <c r="T711" s="138"/>
      <c r="U711" s="138"/>
      <c r="V711" s="138"/>
      <c r="W711" s="138"/>
      <c r="X711" s="138"/>
      <c r="Y711" s="138"/>
      <c r="Z711" s="138"/>
      <c r="AA711" s="138"/>
      <c r="AB711" s="138"/>
      <c r="AC711" s="138"/>
      <c r="AD711" s="138"/>
      <c r="AE711" s="138"/>
      <c r="AF711" s="138"/>
      <c r="AG711" s="138"/>
      <c r="AH711" s="138"/>
      <c r="AI711" s="138"/>
      <c r="AJ711" s="138"/>
      <c r="AK711" s="138"/>
      <c r="AL711" s="138"/>
      <c r="AM711" s="138"/>
      <c r="AN711" s="138"/>
      <c r="AO711" s="138"/>
      <c r="AP711" s="138"/>
      <c r="AQ711" s="138"/>
      <c r="AR711" s="138"/>
      <c r="AS711" s="138"/>
      <c r="AT711" s="138"/>
      <c r="AU711" s="138"/>
      <c r="AV711" s="138"/>
      <c r="AW711" s="138"/>
      <c r="AX711" s="138"/>
      <c r="AY711" s="138"/>
      <c r="AZ711" s="138"/>
      <c r="BA711" s="138"/>
      <c r="BB711" s="138"/>
      <c r="BC711" s="138"/>
      <c r="BD711" s="138"/>
      <c r="BE711" s="138"/>
      <c r="BF711" s="138"/>
      <c r="BG711" s="138"/>
      <c r="BH711" s="138"/>
      <c r="BI711" s="138"/>
      <c r="BJ711" s="138"/>
      <c r="BK711" s="138"/>
      <c r="BL711" s="138"/>
      <c r="BM711" s="138"/>
      <c r="BN711" s="138"/>
      <c r="BO711" s="138"/>
      <c r="BP711" s="138"/>
      <c r="BQ711" s="138"/>
      <c r="BR711" s="138"/>
      <c r="BS711" s="138"/>
      <c r="BT711" s="138"/>
      <c r="BU711" s="138"/>
      <c r="BV711" s="138"/>
      <c r="BW711" s="138"/>
      <c r="BX711" s="138"/>
      <c r="BY711" s="138"/>
      <c r="BZ711" s="138"/>
    </row>
    <row r="712" spans="1:78" ht="15.75" customHeight="1">
      <c r="A712" s="138"/>
      <c r="B712" s="138"/>
      <c r="C712" s="138"/>
      <c r="D712" s="138"/>
      <c r="E712" s="138"/>
      <c r="F712" s="138"/>
      <c r="G712" s="138"/>
      <c r="H712" s="138"/>
      <c r="I712" s="138"/>
      <c r="J712" s="138"/>
      <c r="K712" s="138"/>
      <c r="L712" s="138"/>
      <c r="M712" s="138"/>
      <c r="N712" s="138"/>
      <c r="O712" s="138"/>
      <c r="P712" s="138"/>
      <c r="Q712" s="138"/>
      <c r="R712" s="138"/>
      <c r="S712" s="138"/>
      <c r="T712" s="138"/>
      <c r="U712" s="138"/>
      <c r="V712" s="138"/>
      <c r="W712" s="138"/>
      <c r="X712" s="138"/>
      <c r="Y712" s="138"/>
      <c r="Z712" s="138"/>
      <c r="AA712" s="138"/>
      <c r="AB712" s="138"/>
      <c r="AC712" s="138"/>
      <c r="AD712" s="138"/>
      <c r="AE712" s="138"/>
      <c r="AF712" s="138"/>
      <c r="AG712" s="138"/>
      <c r="AH712" s="138"/>
      <c r="AI712" s="138"/>
      <c r="AJ712" s="138"/>
      <c r="AK712" s="138"/>
      <c r="AL712" s="138"/>
      <c r="AM712" s="138"/>
      <c r="AN712" s="138"/>
      <c r="AO712" s="138"/>
      <c r="AP712" s="138"/>
      <c r="AQ712" s="138"/>
      <c r="AR712" s="138"/>
      <c r="AS712" s="138"/>
      <c r="AT712" s="138"/>
      <c r="AU712" s="138"/>
      <c r="AV712" s="138"/>
      <c r="AW712" s="138"/>
      <c r="AX712" s="138"/>
      <c r="AY712" s="138"/>
      <c r="AZ712" s="138"/>
      <c r="BA712" s="138"/>
      <c r="BB712" s="138"/>
      <c r="BC712" s="138"/>
      <c r="BD712" s="138"/>
      <c r="BE712" s="138"/>
      <c r="BF712" s="138"/>
      <c r="BG712" s="138"/>
      <c r="BH712" s="138"/>
      <c r="BI712" s="138"/>
      <c r="BJ712" s="138"/>
      <c r="BK712" s="138"/>
      <c r="BL712" s="138"/>
      <c r="BM712" s="138"/>
      <c r="BN712" s="138"/>
      <c r="BO712" s="138"/>
      <c r="BP712" s="138"/>
      <c r="BQ712" s="138"/>
      <c r="BR712" s="138"/>
      <c r="BS712" s="138"/>
      <c r="BT712" s="138"/>
      <c r="BU712" s="138"/>
      <c r="BV712" s="138"/>
      <c r="BW712" s="138"/>
      <c r="BX712" s="138"/>
      <c r="BY712" s="138"/>
      <c r="BZ712" s="138"/>
    </row>
    <row r="713" spans="1:78" ht="15.75" customHeight="1">
      <c r="A713" s="138"/>
      <c r="B713" s="138"/>
      <c r="C713" s="138"/>
      <c r="D713" s="138"/>
      <c r="E713" s="138"/>
      <c r="F713" s="138"/>
      <c r="G713" s="138"/>
      <c r="H713" s="138"/>
      <c r="I713" s="138"/>
      <c r="J713" s="138"/>
      <c r="K713" s="138"/>
      <c r="L713" s="138"/>
      <c r="M713" s="138"/>
      <c r="N713" s="138"/>
      <c r="O713" s="138"/>
      <c r="P713" s="138"/>
      <c r="Q713" s="138"/>
      <c r="R713" s="138"/>
      <c r="S713" s="138"/>
      <c r="T713" s="138"/>
      <c r="U713" s="138"/>
      <c r="V713" s="138"/>
      <c r="W713" s="138"/>
      <c r="X713" s="138"/>
      <c r="Y713" s="138"/>
      <c r="Z713" s="138"/>
      <c r="AA713" s="138"/>
      <c r="AB713" s="138"/>
      <c r="AC713" s="138"/>
      <c r="AD713" s="138"/>
      <c r="AE713" s="138"/>
      <c r="AF713" s="138"/>
      <c r="AG713" s="138"/>
      <c r="AH713" s="138"/>
      <c r="AI713" s="138"/>
      <c r="AJ713" s="138"/>
      <c r="AK713" s="138"/>
      <c r="AL713" s="138"/>
      <c r="AM713" s="138"/>
      <c r="AN713" s="138"/>
      <c r="AO713" s="138"/>
      <c r="AP713" s="138"/>
      <c r="AQ713" s="138"/>
      <c r="AR713" s="138"/>
      <c r="AS713" s="138"/>
      <c r="AT713" s="138"/>
      <c r="AU713" s="138"/>
      <c r="AV713" s="138"/>
      <c r="AW713" s="138"/>
      <c r="AX713" s="138"/>
      <c r="AY713" s="138"/>
      <c r="AZ713" s="138"/>
      <c r="BA713" s="138"/>
      <c r="BB713" s="138"/>
      <c r="BC713" s="138"/>
      <c r="BD713" s="138"/>
      <c r="BE713" s="138"/>
      <c r="BF713" s="138"/>
      <c r="BG713" s="138"/>
      <c r="BH713" s="138"/>
      <c r="BI713" s="138"/>
      <c r="BJ713" s="138"/>
      <c r="BK713" s="138"/>
      <c r="BL713" s="138"/>
      <c r="BM713" s="138"/>
      <c r="BN713" s="138"/>
      <c r="BO713" s="138"/>
      <c r="BP713" s="138"/>
      <c r="BQ713" s="138"/>
      <c r="BR713" s="138"/>
      <c r="BS713" s="138"/>
      <c r="BT713" s="138"/>
      <c r="BU713" s="138"/>
      <c r="BV713" s="138"/>
      <c r="BW713" s="138"/>
      <c r="BX713" s="138"/>
      <c r="BY713" s="138"/>
      <c r="BZ713" s="138"/>
    </row>
    <row r="714" spans="1:78" ht="15.75" customHeight="1">
      <c r="A714" s="138"/>
      <c r="B714" s="138"/>
      <c r="C714" s="138"/>
      <c r="D714" s="138"/>
      <c r="E714" s="138"/>
      <c r="F714" s="138"/>
      <c r="G714" s="138"/>
      <c r="H714" s="138"/>
      <c r="I714" s="138"/>
      <c r="J714" s="138"/>
      <c r="K714" s="138"/>
      <c r="L714" s="138"/>
      <c r="M714" s="138"/>
      <c r="N714" s="138"/>
      <c r="O714" s="138"/>
      <c r="P714" s="138"/>
      <c r="Q714" s="138"/>
      <c r="R714" s="138"/>
      <c r="S714" s="138"/>
      <c r="T714" s="138"/>
      <c r="U714" s="138"/>
      <c r="V714" s="138"/>
      <c r="W714" s="138"/>
      <c r="X714" s="138"/>
      <c r="Y714" s="138"/>
      <c r="Z714" s="138"/>
      <c r="AA714" s="138"/>
      <c r="AB714" s="138"/>
      <c r="AC714" s="138"/>
      <c r="AD714" s="138"/>
      <c r="AE714" s="138"/>
      <c r="AF714" s="138"/>
      <c r="AG714" s="138"/>
      <c r="AH714" s="138"/>
      <c r="AI714" s="138"/>
      <c r="AJ714" s="138"/>
      <c r="AK714" s="138"/>
      <c r="AL714" s="138"/>
      <c r="AM714" s="138"/>
      <c r="AN714" s="138"/>
      <c r="AO714" s="138"/>
      <c r="AP714" s="138"/>
      <c r="AQ714" s="138"/>
      <c r="AR714" s="138"/>
      <c r="AS714" s="138"/>
      <c r="AT714" s="138"/>
      <c r="AU714" s="138"/>
      <c r="AV714" s="138"/>
      <c r="AW714" s="138"/>
      <c r="AX714" s="138"/>
      <c r="AY714" s="138"/>
      <c r="AZ714" s="138"/>
      <c r="BA714" s="138"/>
      <c r="BB714" s="138"/>
      <c r="BC714" s="138"/>
      <c r="BD714" s="138"/>
      <c r="BE714" s="138"/>
      <c r="BF714" s="138"/>
      <c r="BG714" s="138"/>
      <c r="BH714" s="138"/>
      <c r="BI714" s="138"/>
      <c r="BJ714" s="138"/>
      <c r="BK714" s="138"/>
      <c r="BL714" s="138"/>
      <c r="BM714" s="138"/>
      <c r="BN714" s="138"/>
      <c r="BO714" s="138"/>
      <c r="BP714" s="138"/>
      <c r="BQ714" s="138"/>
      <c r="BR714" s="138"/>
      <c r="BS714" s="138"/>
      <c r="BT714" s="138"/>
      <c r="BU714" s="138"/>
      <c r="BV714" s="138"/>
      <c r="BW714" s="138"/>
      <c r="BX714" s="138"/>
      <c r="BY714" s="138"/>
      <c r="BZ714" s="138"/>
    </row>
    <row r="715" spans="1:78" ht="15.75" customHeight="1">
      <c r="A715" s="138"/>
      <c r="B715" s="138"/>
      <c r="C715" s="138"/>
      <c r="D715" s="138"/>
      <c r="E715" s="138"/>
      <c r="F715" s="138"/>
      <c r="G715" s="138"/>
      <c r="H715" s="138"/>
      <c r="I715" s="138"/>
      <c r="J715" s="138"/>
      <c r="K715" s="138"/>
      <c r="L715" s="138"/>
      <c r="M715" s="138"/>
      <c r="N715" s="138"/>
      <c r="O715" s="138"/>
      <c r="P715" s="138"/>
      <c r="Q715" s="138"/>
      <c r="R715" s="138"/>
      <c r="S715" s="138"/>
      <c r="T715" s="138"/>
      <c r="U715" s="138"/>
      <c r="V715" s="138"/>
      <c r="W715" s="138"/>
      <c r="X715" s="138"/>
      <c r="Y715" s="138"/>
      <c r="Z715" s="138"/>
      <c r="AA715" s="138"/>
      <c r="AB715" s="138"/>
      <c r="AC715" s="138"/>
      <c r="AD715" s="138"/>
      <c r="AE715" s="138"/>
      <c r="AF715" s="138"/>
      <c r="AG715" s="138"/>
      <c r="AH715" s="138"/>
      <c r="AI715" s="138"/>
      <c r="AJ715" s="138"/>
      <c r="AK715" s="138"/>
      <c r="AL715" s="138"/>
      <c r="AM715" s="138"/>
      <c r="AN715" s="138"/>
      <c r="AO715" s="138"/>
      <c r="AP715" s="138"/>
      <c r="AQ715" s="138"/>
      <c r="AR715" s="138"/>
      <c r="AS715" s="138"/>
      <c r="AT715" s="138"/>
      <c r="AU715" s="138"/>
      <c r="AV715" s="138"/>
      <c r="AW715" s="138"/>
      <c r="AX715" s="138"/>
      <c r="AY715" s="138"/>
      <c r="AZ715" s="138"/>
      <c r="BA715" s="138"/>
      <c r="BB715" s="138"/>
      <c r="BC715" s="138"/>
      <c r="BD715" s="138"/>
      <c r="BE715" s="138"/>
      <c r="BF715" s="138"/>
      <c r="BG715" s="138"/>
      <c r="BH715" s="138"/>
      <c r="BI715" s="138"/>
      <c r="BJ715" s="138"/>
      <c r="BK715" s="138"/>
      <c r="BL715" s="138"/>
      <c r="BM715" s="138"/>
      <c r="BN715" s="138"/>
      <c r="BO715" s="138"/>
      <c r="BP715" s="138"/>
      <c r="BQ715" s="138"/>
      <c r="BR715" s="138"/>
      <c r="BS715" s="138"/>
      <c r="BT715" s="138"/>
      <c r="BU715" s="138"/>
      <c r="BV715" s="138"/>
      <c r="BW715" s="138"/>
      <c r="BX715" s="138"/>
      <c r="BY715" s="138"/>
      <c r="BZ715" s="138"/>
    </row>
    <row r="716" spans="1:78" ht="15.75" customHeight="1">
      <c r="A716" s="138"/>
      <c r="B716" s="138"/>
      <c r="C716" s="138"/>
      <c r="D716" s="138"/>
      <c r="E716" s="138"/>
      <c r="F716" s="138"/>
      <c r="G716" s="138"/>
      <c r="H716" s="138"/>
      <c r="I716" s="138"/>
      <c r="J716" s="138"/>
      <c r="K716" s="138"/>
      <c r="L716" s="138"/>
      <c r="M716" s="138"/>
      <c r="N716" s="138"/>
      <c r="O716" s="138"/>
      <c r="P716" s="138"/>
      <c r="Q716" s="138"/>
      <c r="R716" s="138"/>
      <c r="S716" s="138"/>
      <c r="T716" s="138"/>
      <c r="U716" s="138"/>
      <c r="V716" s="138"/>
      <c r="W716" s="138"/>
      <c r="X716" s="138"/>
      <c r="Y716" s="138"/>
      <c r="Z716" s="138"/>
      <c r="AA716" s="138"/>
      <c r="AB716" s="138"/>
      <c r="AC716" s="138"/>
      <c r="AD716" s="138"/>
      <c r="AE716" s="138"/>
      <c r="AF716" s="138"/>
      <c r="AG716" s="138"/>
      <c r="AH716" s="138"/>
      <c r="AI716" s="138"/>
      <c r="AJ716" s="138"/>
      <c r="AK716" s="138"/>
      <c r="AL716" s="138"/>
      <c r="AM716" s="138"/>
      <c r="AN716" s="138"/>
      <c r="AO716" s="138"/>
      <c r="AP716" s="138"/>
      <c r="AQ716" s="138"/>
      <c r="AR716" s="138"/>
      <c r="AS716" s="138"/>
      <c r="AT716" s="138"/>
      <c r="AU716" s="138"/>
      <c r="AV716" s="138"/>
      <c r="AW716" s="138"/>
      <c r="AX716" s="138"/>
      <c r="AY716" s="138"/>
      <c r="AZ716" s="138"/>
      <c r="BA716" s="138"/>
      <c r="BB716" s="138"/>
      <c r="BC716" s="138"/>
      <c r="BD716" s="138"/>
      <c r="BE716" s="138"/>
      <c r="BF716" s="138"/>
      <c r="BG716" s="138"/>
      <c r="BH716" s="138"/>
      <c r="BI716" s="138"/>
      <c r="BJ716" s="138"/>
      <c r="BK716" s="138"/>
      <c r="BL716" s="138"/>
      <c r="BM716" s="138"/>
      <c r="BN716" s="138"/>
      <c r="BO716" s="138"/>
      <c r="BP716" s="138"/>
      <c r="BQ716" s="138"/>
      <c r="BR716" s="138"/>
      <c r="BS716" s="138"/>
      <c r="BT716" s="138"/>
      <c r="BU716" s="138"/>
      <c r="BV716" s="138"/>
      <c r="BW716" s="138"/>
      <c r="BX716" s="138"/>
      <c r="BY716" s="138"/>
      <c r="BZ716" s="138"/>
    </row>
    <row r="717" spans="1:78" ht="15.75" customHeight="1">
      <c r="A717" s="138"/>
      <c r="B717" s="138"/>
      <c r="C717" s="138"/>
      <c r="D717" s="138"/>
      <c r="E717" s="138"/>
      <c r="F717" s="138"/>
      <c r="G717" s="138"/>
      <c r="H717" s="138"/>
      <c r="I717" s="138"/>
      <c r="J717" s="138"/>
      <c r="K717" s="138"/>
      <c r="L717" s="138"/>
      <c r="M717" s="138"/>
      <c r="N717" s="138"/>
      <c r="O717" s="138"/>
      <c r="P717" s="138"/>
      <c r="Q717" s="138"/>
      <c r="R717" s="138"/>
      <c r="S717" s="138"/>
      <c r="T717" s="138"/>
      <c r="U717" s="138"/>
      <c r="V717" s="138"/>
      <c r="W717" s="138"/>
      <c r="X717" s="138"/>
      <c r="Y717" s="138"/>
      <c r="Z717" s="138"/>
      <c r="AA717" s="138"/>
      <c r="AB717" s="138"/>
      <c r="AC717" s="138"/>
      <c r="AD717" s="138"/>
      <c r="AE717" s="138"/>
      <c r="AF717" s="138"/>
      <c r="AG717" s="138"/>
      <c r="AH717" s="138"/>
      <c r="AI717" s="138"/>
      <c r="AJ717" s="138"/>
      <c r="AK717" s="138"/>
      <c r="AL717" s="138"/>
      <c r="AM717" s="138"/>
      <c r="AN717" s="138"/>
      <c r="AO717" s="138"/>
      <c r="AP717" s="138"/>
      <c r="AQ717" s="138"/>
      <c r="AR717" s="138"/>
      <c r="AS717" s="138"/>
      <c r="AT717" s="138"/>
      <c r="AU717" s="138"/>
      <c r="AV717" s="138"/>
      <c r="AW717" s="138"/>
      <c r="AX717" s="138"/>
      <c r="AY717" s="138"/>
      <c r="AZ717" s="138"/>
      <c r="BA717" s="138"/>
      <c r="BB717" s="138"/>
      <c r="BC717" s="138"/>
      <c r="BD717" s="138"/>
      <c r="BE717" s="138"/>
      <c r="BF717" s="138"/>
      <c r="BG717" s="138"/>
      <c r="BH717" s="138"/>
      <c r="BI717" s="138"/>
      <c r="BJ717" s="138"/>
      <c r="BK717" s="138"/>
      <c r="BL717" s="138"/>
      <c r="BM717" s="138"/>
      <c r="BN717" s="138"/>
      <c r="BO717" s="138"/>
      <c r="BP717" s="138"/>
      <c r="BQ717" s="138"/>
      <c r="BR717" s="138"/>
      <c r="BS717" s="138"/>
      <c r="BT717" s="138"/>
      <c r="BU717" s="138"/>
      <c r="BV717" s="138"/>
      <c r="BW717" s="138"/>
      <c r="BX717" s="138"/>
      <c r="BY717" s="138"/>
      <c r="BZ717" s="138"/>
    </row>
    <row r="718" spans="1:78" ht="15.75" customHeight="1">
      <c r="A718" s="138"/>
      <c r="B718" s="138"/>
      <c r="C718" s="138"/>
      <c r="D718" s="138"/>
      <c r="E718" s="138"/>
      <c r="F718" s="138"/>
      <c r="G718" s="138"/>
      <c r="H718" s="138"/>
      <c r="I718" s="138"/>
      <c r="J718" s="138"/>
      <c r="K718" s="138"/>
      <c r="L718" s="138"/>
      <c r="M718" s="138"/>
      <c r="N718" s="138"/>
      <c r="O718" s="138"/>
      <c r="P718" s="138"/>
      <c r="Q718" s="138"/>
      <c r="R718" s="138"/>
      <c r="S718" s="138"/>
      <c r="T718" s="138"/>
      <c r="U718" s="138"/>
      <c r="V718" s="138"/>
      <c r="W718" s="138"/>
      <c r="X718" s="138"/>
      <c r="Y718" s="138"/>
      <c r="Z718" s="138"/>
      <c r="AA718" s="138"/>
      <c r="AB718" s="138"/>
      <c r="AC718" s="138"/>
      <c r="AD718" s="138"/>
      <c r="AE718" s="138"/>
      <c r="AF718" s="138"/>
      <c r="AG718" s="138"/>
      <c r="AH718" s="138"/>
      <c r="AI718" s="138"/>
      <c r="AJ718" s="138"/>
      <c r="AK718" s="138"/>
      <c r="AL718" s="138"/>
      <c r="AM718" s="138"/>
      <c r="AN718" s="138"/>
      <c r="AO718" s="138"/>
      <c r="AP718" s="138"/>
      <c r="AQ718" s="138"/>
      <c r="AR718" s="138"/>
      <c r="AS718" s="138"/>
      <c r="AT718" s="138"/>
      <c r="AU718" s="138"/>
      <c r="AV718" s="138"/>
      <c r="AW718" s="138"/>
      <c r="AX718" s="138"/>
      <c r="AY718" s="138"/>
      <c r="AZ718" s="138"/>
      <c r="BA718" s="138"/>
      <c r="BB718" s="138"/>
      <c r="BC718" s="138"/>
      <c r="BD718" s="138"/>
      <c r="BE718" s="138"/>
      <c r="BF718" s="138"/>
      <c r="BG718" s="138"/>
      <c r="BH718" s="138"/>
      <c r="BI718" s="138"/>
      <c r="BJ718" s="138"/>
      <c r="BK718" s="138"/>
      <c r="BL718" s="138"/>
      <c r="BM718" s="138"/>
      <c r="BN718" s="138"/>
      <c r="BO718" s="138"/>
      <c r="BP718" s="138"/>
      <c r="BQ718" s="138"/>
      <c r="BR718" s="138"/>
      <c r="BS718" s="138"/>
      <c r="BT718" s="138"/>
      <c r="BU718" s="138"/>
      <c r="BV718" s="138"/>
      <c r="BW718" s="138"/>
      <c r="BX718" s="138"/>
      <c r="BY718" s="138"/>
      <c r="BZ718" s="138"/>
    </row>
    <row r="719" spans="1:78" ht="15.75" customHeight="1">
      <c r="A719" s="138"/>
      <c r="B719" s="138"/>
      <c r="C719" s="138"/>
      <c r="D719" s="138"/>
      <c r="E719" s="138"/>
      <c r="F719" s="138"/>
      <c r="G719" s="138"/>
      <c r="H719" s="138"/>
      <c r="I719" s="138"/>
      <c r="J719" s="138"/>
      <c r="K719" s="138"/>
      <c r="L719" s="138"/>
      <c r="M719" s="138"/>
      <c r="N719" s="138"/>
      <c r="O719" s="138"/>
      <c r="P719" s="138"/>
      <c r="Q719" s="138"/>
      <c r="R719" s="138"/>
      <c r="S719" s="138"/>
      <c r="T719" s="138"/>
      <c r="U719" s="138"/>
      <c r="V719" s="138"/>
      <c r="W719" s="138"/>
      <c r="X719" s="138"/>
      <c r="Y719" s="138"/>
      <c r="Z719" s="138"/>
      <c r="AA719" s="138"/>
      <c r="AB719" s="138"/>
      <c r="AC719" s="138"/>
      <c r="AD719" s="138"/>
      <c r="AE719" s="138"/>
      <c r="AF719" s="138"/>
      <c r="AG719" s="138"/>
      <c r="AH719" s="138"/>
      <c r="AI719" s="138"/>
      <c r="AJ719" s="138"/>
      <c r="AK719" s="138"/>
      <c r="AL719" s="138"/>
      <c r="AM719" s="138"/>
      <c r="AN719" s="138"/>
      <c r="AO719" s="138"/>
      <c r="AP719" s="138"/>
      <c r="AQ719" s="138"/>
      <c r="AR719" s="138"/>
      <c r="AS719" s="138"/>
      <c r="AT719" s="138"/>
      <c r="AU719" s="138"/>
      <c r="AV719" s="138"/>
      <c r="AW719" s="138"/>
      <c r="AX719" s="138"/>
      <c r="AY719" s="138"/>
      <c r="AZ719" s="138"/>
      <c r="BA719" s="138"/>
      <c r="BB719" s="138"/>
      <c r="BC719" s="138"/>
      <c r="BD719" s="138"/>
      <c r="BE719" s="138"/>
      <c r="BF719" s="138"/>
      <c r="BG719" s="138"/>
      <c r="BH719" s="138"/>
      <c r="BI719" s="138"/>
      <c r="BJ719" s="138"/>
      <c r="BK719" s="138"/>
      <c r="BL719" s="138"/>
      <c r="BM719" s="138"/>
      <c r="BN719" s="138"/>
      <c r="BO719" s="138"/>
      <c r="BP719" s="138"/>
      <c r="BQ719" s="138"/>
      <c r="BR719" s="138"/>
      <c r="BS719" s="138"/>
      <c r="BT719" s="138"/>
      <c r="BU719" s="138"/>
      <c r="BV719" s="138"/>
      <c r="BW719" s="138"/>
      <c r="BX719" s="138"/>
      <c r="BY719" s="138"/>
      <c r="BZ719" s="138"/>
    </row>
    <row r="720" spans="1:78" ht="15.75" customHeight="1">
      <c r="A720" s="138"/>
      <c r="B720" s="138"/>
      <c r="C720" s="138"/>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38"/>
      <c r="Z720" s="138"/>
      <c r="AA720" s="138"/>
      <c r="AB720" s="138"/>
      <c r="AC720" s="138"/>
      <c r="AD720" s="138"/>
      <c r="AE720" s="138"/>
      <c r="AF720" s="138"/>
      <c r="AG720" s="138"/>
      <c r="AH720" s="138"/>
      <c r="AI720" s="138"/>
      <c r="AJ720" s="138"/>
      <c r="AK720" s="138"/>
      <c r="AL720" s="138"/>
      <c r="AM720" s="138"/>
      <c r="AN720" s="138"/>
      <c r="AO720" s="138"/>
      <c r="AP720" s="138"/>
      <c r="AQ720" s="138"/>
      <c r="AR720" s="138"/>
      <c r="AS720" s="138"/>
      <c r="AT720" s="138"/>
      <c r="AU720" s="138"/>
      <c r="AV720" s="138"/>
      <c r="AW720" s="138"/>
      <c r="AX720" s="138"/>
      <c r="AY720" s="138"/>
      <c r="AZ720" s="138"/>
      <c r="BA720" s="138"/>
      <c r="BB720" s="138"/>
      <c r="BC720" s="138"/>
      <c r="BD720" s="138"/>
      <c r="BE720" s="138"/>
      <c r="BF720" s="138"/>
      <c r="BG720" s="138"/>
      <c r="BH720" s="138"/>
      <c r="BI720" s="138"/>
      <c r="BJ720" s="138"/>
      <c r="BK720" s="138"/>
      <c r="BL720" s="138"/>
      <c r="BM720" s="138"/>
      <c r="BN720" s="138"/>
      <c r="BO720" s="138"/>
      <c r="BP720" s="138"/>
      <c r="BQ720" s="138"/>
      <c r="BR720" s="138"/>
      <c r="BS720" s="138"/>
      <c r="BT720" s="138"/>
      <c r="BU720" s="138"/>
      <c r="BV720" s="138"/>
      <c r="BW720" s="138"/>
      <c r="BX720" s="138"/>
      <c r="BY720" s="138"/>
      <c r="BZ720" s="138"/>
    </row>
    <row r="721" spans="1:78" ht="15.75" customHeight="1">
      <c r="A721" s="138"/>
      <c r="B721" s="138"/>
      <c r="C721" s="138"/>
      <c r="D721" s="138"/>
      <c r="E721" s="138"/>
      <c r="F721" s="138"/>
      <c r="G721" s="138"/>
      <c r="H721" s="138"/>
      <c r="I721" s="138"/>
      <c r="J721" s="138"/>
      <c r="K721" s="138"/>
      <c r="L721" s="138"/>
      <c r="M721" s="138"/>
      <c r="N721" s="138"/>
      <c r="O721" s="138"/>
      <c r="P721" s="138"/>
      <c r="Q721" s="138"/>
      <c r="R721" s="138"/>
      <c r="S721" s="138"/>
      <c r="T721" s="138"/>
      <c r="U721" s="138"/>
      <c r="V721" s="138"/>
      <c r="W721" s="138"/>
      <c r="X721" s="138"/>
      <c r="Y721" s="138"/>
      <c r="Z721" s="138"/>
      <c r="AA721" s="138"/>
      <c r="AB721" s="138"/>
      <c r="AC721" s="138"/>
      <c r="AD721" s="138"/>
      <c r="AE721" s="138"/>
      <c r="AF721" s="138"/>
      <c r="AG721" s="138"/>
      <c r="AH721" s="138"/>
      <c r="AI721" s="138"/>
      <c r="AJ721" s="138"/>
      <c r="AK721" s="138"/>
      <c r="AL721" s="138"/>
      <c r="AM721" s="138"/>
      <c r="AN721" s="138"/>
      <c r="AO721" s="138"/>
      <c r="AP721" s="138"/>
      <c r="AQ721" s="138"/>
      <c r="AR721" s="138"/>
      <c r="AS721" s="138"/>
      <c r="AT721" s="138"/>
      <c r="AU721" s="138"/>
      <c r="AV721" s="138"/>
      <c r="AW721" s="138"/>
      <c r="AX721" s="138"/>
      <c r="AY721" s="138"/>
      <c r="AZ721" s="138"/>
      <c r="BA721" s="138"/>
      <c r="BB721" s="138"/>
      <c r="BC721" s="138"/>
      <c r="BD721" s="138"/>
      <c r="BE721" s="138"/>
      <c r="BF721" s="138"/>
      <c r="BG721" s="138"/>
      <c r="BH721" s="138"/>
      <c r="BI721" s="138"/>
      <c r="BJ721" s="138"/>
      <c r="BK721" s="138"/>
      <c r="BL721" s="138"/>
      <c r="BM721" s="138"/>
      <c r="BN721" s="138"/>
      <c r="BO721" s="138"/>
      <c r="BP721" s="138"/>
      <c r="BQ721" s="138"/>
      <c r="BR721" s="138"/>
      <c r="BS721" s="138"/>
      <c r="BT721" s="138"/>
      <c r="BU721" s="138"/>
      <c r="BV721" s="138"/>
      <c r="BW721" s="138"/>
      <c r="BX721" s="138"/>
      <c r="BY721" s="138"/>
      <c r="BZ721" s="138"/>
    </row>
    <row r="722" spans="1:78" ht="15.75" customHeight="1">
      <c r="A722" s="138"/>
      <c r="B722" s="138"/>
      <c r="C722" s="138"/>
      <c r="D722" s="138"/>
      <c r="E722" s="138"/>
      <c r="F722" s="138"/>
      <c r="G722" s="138"/>
      <c r="H722" s="138"/>
      <c r="I722" s="138"/>
      <c r="J722" s="138"/>
      <c r="K722" s="138"/>
      <c r="L722" s="138"/>
      <c r="M722" s="138"/>
      <c r="N722" s="138"/>
      <c r="O722" s="138"/>
      <c r="P722" s="138"/>
      <c r="Q722" s="138"/>
      <c r="R722" s="138"/>
      <c r="S722" s="138"/>
      <c r="T722" s="138"/>
      <c r="U722" s="138"/>
      <c r="V722" s="138"/>
      <c r="W722" s="138"/>
      <c r="X722" s="138"/>
      <c r="Y722" s="138"/>
      <c r="Z722" s="138"/>
      <c r="AA722" s="138"/>
      <c r="AB722" s="138"/>
      <c r="AC722" s="138"/>
      <c r="AD722" s="138"/>
      <c r="AE722" s="138"/>
      <c r="AF722" s="138"/>
      <c r="AG722" s="138"/>
      <c r="AH722" s="138"/>
      <c r="AI722" s="138"/>
      <c r="AJ722" s="138"/>
      <c r="AK722" s="138"/>
      <c r="AL722" s="138"/>
      <c r="AM722" s="138"/>
      <c r="AN722" s="138"/>
      <c r="AO722" s="138"/>
      <c r="AP722" s="138"/>
      <c r="AQ722" s="138"/>
      <c r="AR722" s="138"/>
      <c r="AS722" s="138"/>
      <c r="AT722" s="138"/>
      <c r="AU722" s="138"/>
      <c r="AV722" s="138"/>
      <c r="AW722" s="138"/>
      <c r="AX722" s="138"/>
      <c r="AY722" s="138"/>
      <c r="AZ722" s="138"/>
      <c r="BA722" s="138"/>
      <c r="BB722" s="138"/>
      <c r="BC722" s="138"/>
      <c r="BD722" s="138"/>
      <c r="BE722" s="138"/>
      <c r="BF722" s="138"/>
      <c r="BG722" s="138"/>
      <c r="BH722" s="138"/>
      <c r="BI722" s="138"/>
      <c r="BJ722" s="138"/>
      <c r="BK722" s="138"/>
      <c r="BL722" s="138"/>
      <c r="BM722" s="138"/>
      <c r="BN722" s="138"/>
      <c r="BO722" s="138"/>
      <c r="BP722" s="138"/>
      <c r="BQ722" s="138"/>
      <c r="BR722" s="138"/>
      <c r="BS722" s="138"/>
      <c r="BT722" s="138"/>
      <c r="BU722" s="138"/>
      <c r="BV722" s="138"/>
      <c r="BW722" s="138"/>
      <c r="BX722" s="138"/>
      <c r="BY722" s="138"/>
      <c r="BZ722" s="138"/>
    </row>
    <row r="723" spans="1:78" ht="15.75" customHeight="1">
      <c r="A723" s="138"/>
      <c r="B723" s="138"/>
      <c r="C723" s="138"/>
      <c r="D723" s="138"/>
      <c r="E723" s="138"/>
      <c r="F723" s="138"/>
      <c r="G723" s="138"/>
      <c r="H723" s="138"/>
      <c r="I723" s="138"/>
      <c r="J723" s="138"/>
      <c r="K723" s="138"/>
      <c r="L723" s="138"/>
      <c r="M723" s="138"/>
      <c r="N723" s="138"/>
      <c r="O723" s="138"/>
      <c r="P723" s="138"/>
      <c r="Q723" s="138"/>
      <c r="R723" s="138"/>
      <c r="S723" s="138"/>
      <c r="T723" s="138"/>
      <c r="U723" s="138"/>
      <c r="V723" s="138"/>
      <c r="W723" s="138"/>
      <c r="X723" s="138"/>
      <c r="Y723" s="138"/>
      <c r="Z723" s="138"/>
      <c r="AA723" s="138"/>
      <c r="AB723" s="138"/>
      <c r="AC723" s="138"/>
      <c r="AD723" s="138"/>
      <c r="AE723" s="138"/>
      <c r="AF723" s="138"/>
      <c r="AG723" s="138"/>
      <c r="AH723" s="138"/>
      <c r="AI723" s="138"/>
      <c r="AJ723" s="138"/>
      <c r="AK723" s="138"/>
      <c r="AL723" s="138"/>
      <c r="AM723" s="138"/>
      <c r="AN723" s="138"/>
      <c r="AO723" s="138"/>
      <c r="AP723" s="138"/>
      <c r="AQ723" s="138"/>
      <c r="AR723" s="138"/>
      <c r="AS723" s="138"/>
      <c r="AT723" s="138"/>
      <c r="AU723" s="138"/>
      <c r="AV723" s="138"/>
      <c r="AW723" s="138"/>
      <c r="AX723" s="138"/>
      <c r="AY723" s="138"/>
      <c r="AZ723" s="138"/>
      <c r="BA723" s="138"/>
      <c r="BB723" s="138"/>
      <c r="BC723" s="138"/>
      <c r="BD723" s="138"/>
      <c r="BE723" s="138"/>
      <c r="BF723" s="138"/>
      <c r="BG723" s="138"/>
      <c r="BH723" s="138"/>
      <c r="BI723" s="138"/>
      <c r="BJ723" s="138"/>
      <c r="BK723" s="138"/>
      <c r="BL723" s="138"/>
      <c r="BM723" s="138"/>
      <c r="BN723" s="138"/>
      <c r="BO723" s="138"/>
      <c r="BP723" s="138"/>
      <c r="BQ723" s="138"/>
      <c r="BR723" s="138"/>
      <c r="BS723" s="138"/>
      <c r="BT723" s="138"/>
      <c r="BU723" s="138"/>
      <c r="BV723" s="138"/>
      <c r="BW723" s="138"/>
      <c r="BX723" s="138"/>
      <c r="BY723" s="138"/>
      <c r="BZ723" s="138"/>
    </row>
    <row r="724" spans="1:78" ht="15.75" customHeight="1">
      <c r="A724" s="138"/>
      <c r="B724" s="138"/>
      <c r="C724" s="138"/>
      <c r="D724" s="138"/>
      <c r="E724" s="138"/>
      <c r="F724" s="138"/>
      <c r="G724" s="138"/>
      <c r="H724" s="138"/>
      <c r="I724" s="138"/>
      <c r="J724" s="138"/>
      <c r="K724" s="138"/>
      <c r="L724" s="138"/>
      <c r="M724" s="138"/>
      <c r="N724" s="138"/>
      <c r="O724" s="138"/>
      <c r="P724" s="138"/>
      <c r="Q724" s="138"/>
      <c r="R724" s="138"/>
      <c r="S724" s="138"/>
      <c r="T724" s="138"/>
      <c r="U724" s="138"/>
      <c r="V724" s="138"/>
      <c r="W724" s="138"/>
      <c r="X724" s="138"/>
      <c r="Y724" s="138"/>
      <c r="Z724" s="138"/>
      <c r="AA724" s="138"/>
      <c r="AB724" s="138"/>
      <c r="AC724" s="138"/>
      <c r="AD724" s="138"/>
      <c r="AE724" s="138"/>
      <c r="AF724" s="138"/>
      <c r="AG724" s="138"/>
      <c r="AH724" s="138"/>
      <c r="AI724" s="138"/>
      <c r="AJ724" s="138"/>
      <c r="AK724" s="138"/>
      <c r="AL724" s="138"/>
      <c r="AM724" s="138"/>
      <c r="AN724" s="138"/>
      <c r="AO724" s="138"/>
      <c r="AP724" s="138"/>
      <c r="AQ724" s="138"/>
      <c r="AR724" s="138"/>
      <c r="AS724" s="138"/>
      <c r="AT724" s="138"/>
      <c r="AU724" s="138"/>
      <c r="AV724" s="138"/>
      <c r="AW724" s="138"/>
      <c r="AX724" s="138"/>
      <c r="AY724" s="138"/>
      <c r="AZ724" s="138"/>
      <c r="BA724" s="138"/>
      <c r="BB724" s="138"/>
      <c r="BC724" s="138"/>
      <c r="BD724" s="138"/>
      <c r="BE724" s="138"/>
      <c r="BF724" s="138"/>
      <c r="BG724" s="138"/>
      <c r="BH724" s="138"/>
      <c r="BI724" s="138"/>
      <c r="BJ724" s="138"/>
      <c r="BK724" s="138"/>
      <c r="BL724" s="138"/>
      <c r="BM724" s="138"/>
      <c r="BN724" s="138"/>
      <c r="BO724" s="138"/>
      <c r="BP724" s="138"/>
      <c r="BQ724" s="138"/>
      <c r="BR724" s="138"/>
      <c r="BS724" s="138"/>
      <c r="BT724" s="138"/>
      <c r="BU724" s="138"/>
      <c r="BV724" s="138"/>
      <c r="BW724" s="138"/>
      <c r="BX724" s="138"/>
      <c r="BY724" s="138"/>
      <c r="BZ724" s="138"/>
    </row>
    <row r="725" spans="1:78" ht="15.75" customHeight="1">
      <c r="A725" s="138"/>
      <c r="B725" s="138"/>
      <c r="C725" s="138"/>
      <c r="D725" s="138"/>
      <c r="E725" s="138"/>
      <c r="F725" s="138"/>
      <c r="G725" s="138"/>
      <c r="H725" s="138"/>
      <c r="I725" s="138"/>
      <c r="J725" s="138"/>
      <c r="K725" s="138"/>
      <c r="L725" s="138"/>
      <c r="M725" s="138"/>
      <c r="N725" s="138"/>
      <c r="O725" s="138"/>
      <c r="P725" s="138"/>
      <c r="Q725" s="138"/>
      <c r="R725" s="138"/>
      <c r="S725" s="138"/>
      <c r="T725" s="138"/>
      <c r="U725" s="138"/>
      <c r="V725" s="138"/>
      <c r="W725" s="138"/>
      <c r="X725" s="138"/>
      <c r="Y725" s="138"/>
      <c r="Z725" s="138"/>
      <c r="AA725" s="138"/>
      <c r="AB725" s="138"/>
      <c r="AC725" s="138"/>
      <c r="AD725" s="138"/>
      <c r="AE725" s="138"/>
      <c r="AF725" s="138"/>
      <c r="AG725" s="138"/>
      <c r="AH725" s="138"/>
      <c r="AI725" s="138"/>
      <c r="AJ725" s="138"/>
      <c r="AK725" s="138"/>
      <c r="AL725" s="138"/>
      <c r="AM725" s="138"/>
      <c r="AN725" s="138"/>
      <c r="AO725" s="138"/>
      <c r="AP725" s="138"/>
      <c r="AQ725" s="138"/>
      <c r="AR725" s="138"/>
      <c r="AS725" s="138"/>
      <c r="AT725" s="138"/>
      <c r="AU725" s="138"/>
      <c r="AV725" s="138"/>
      <c r="AW725" s="138"/>
      <c r="AX725" s="138"/>
      <c r="AY725" s="138"/>
      <c r="AZ725" s="138"/>
      <c r="BA725" s="138"/>
      <c r="BB725" s="138"/>
      <c r="BC725" s="138"/>
      <c r="BD725" s="138"/>
      <c r="BE725" s="138"/>
      <c r="BF725" s="138"/>
      <c r="BG725" s="138"/>
      <c r="BH725" s="138"/>
      <c r="BI725" s="138"/>
      <c r="BJ725" s="138"/>
      <c r="BK725" s="138"/>
      <c r="BL725" s="138"/>
      <c r="BM725" s="138"/>
      <c r="BN725" s="138"/>
      <c r="BO725" s="138"/>
      <c r="BP725" s="138"/>
      <c r="BQ725" s="138"/>
      <c r="BR725" s="138"/>
      <c r="BS725" s="138"/>
      <c r="BT725" s="138"/>
      <c r="BU725" s="138"/>
      <c r="BV725" s="138"/>
      <c r="BW725" s="138"/>
      <c r="BX725" s="138"/>
      <c r="BY725" s="138"/>
      <c r="BZ725" s="138"/>
    </row>
    <row r="726" spans="1:78" ht="15.75" customHeight="1">
      <c r="A726" s="138"/>
      <c r="B726" s="138"/>
      <c r="C726" s="138"/>
      <c r="D726" s="138"/>
      <c r="E726" s="138"/>
      <c r="F726" s="138"/>
      <c r="G726" s="138"/>
      <c r="H726" s="138"/>
      <c r="I726" s="138"/>
      <c r="J726" s="138"/>
      <c r="K726" s="138"/>
      <c r="L726" s="138"/>
      <c r="M726" s="138"/>
      <c r="N726" s="138"/>
      <c r="O726" s="138"/>
      <c r="P726" s="138"/>
      <c r="Q726" s="138"/>
      <c r="R726" s="138"/>
      <c r="S726" s="138"/>
      <c r="T726" s="138"/>
      <c r="U726" s="138"/>
      <c r="V726" s="138"/>
      <c r="W726" s="138"/>
      <c r="X726" s="138"/>
      <c r="Y726" s="138"/>
      <c r="Z726" s="138"/>
      <c r="AA726" s="138"/>
      <c r="AB726" s="138"/>
      <c r="AC726" s="138"/>
      <c r="AD726" s="138"/>
      <c r="AE726" s="138"/>
      <c r="AF726" s="138"/>
      <c r="AG726" s="138"/>
      <c r="AH726" s="138"/>
      <c r="AI726" s="138"/>
      <c r="AJ726" s="138"/>
      <c r="AK726" s="138"/>
      <c r="AL726" s="138"/>
      <c r="AM726" s="138"/>
      <c r="AN726" s="138"/>
      <c r="AO726" s="138"/>
      <c r="AP726" s="138"/>
      <c r="AQ726" s="138"/>
      <c r="AR726" s="138"/>
      <c r="AS726" s="138"/>
      <c r="AT726" s="138"/>
      <c r="AU726" s="138"/>
      <c r="AV726" s="138"/>
      <c r="AW726" s="138"/>
      <c r="AX726" s="138"/>
      <c r="AY726" s="138"/>
      <c r="AZ726" s="138"/>
      <c r="BA726" s="138"/>
      <c r="BB726" s="138"/>
      <c r="BC726" s="138"/>
      <c r="BD726" s="138"/>
      <c r="BE726" s="138"/>
      <c r="BF726" s="138"/>
      <c r="BG726" s="138"/>
      <c r="BH726" s="138"/>
      <c r="BI726" s="138"/>
      <c r="BJ726" s="138"/>
      <c r="BK726" s="138"/>
      <c r="BL726" s="138"/>
      <c r="BM726" s="138"/>
      <c r="BN726" s="138"/>
      <c r="BO726" s="138"/>
      <c r="BP726" s="138"/>
      <c r="BQ726" s="138"/>
      <c r="BR726" s="138"/>
      <c r="BS726" s="138"/>
      <c r="BT726" s="138"/>
      <c r="BU726" s="138"/>
      <c r="BV726" s="138"/>
      <c r="BW726" s="138"/>
      <c r="BX726" s="138"/>
      <c r="BY726" s="138"/>
      <c r="BZ726" s="138"/>
    </row>
    <row r="727" spans="1:78" ht="15.75" customHeight="1">
      <c r="A727" s="138"/>
      <c r="B727" s="138"/>
      <c r="C727" s="138"/>
      <c r="D727" s="138"/>
      <c r="E727" s="138"/>
      <c r="F727" s="138"/>
      <c r="G727" s="138"/>
      <c r="H727" s="138"/>
      <c r="I727" s="138"/>
      <c r="J727" s="138"/>
      <c r="K727" s="138"/>
      <c r="L727" s="138"/>
      <c r="M727" s="138"/>
      <c r="N727" s="138"/>
      <c r="O727" s="138"/>
      <c r="P727" s="138"/>
      <c r="Q727" s="138"/>
      <c r="R727" s="138"/>
      <c r="S727" s="138"/>
      <c r="T727" s="138"/>
      <c r="U727" s="138"/>
      <c r="V727" s="138"/>
      <c r="W727" s="138"/>
      <c r="X727" s="138"/>
      <c r="Y727" s="138"/>
      <c r="Z727" s="138"/>
      <c r="AA727" s="138"/>
      <c r="AB727" s="138"/>
      <c r="AC727" s="138"/>
      <c r="AD727" s="138"/>
      <c r="AE727" s="138"/>
      <c r="AF727" s="138"/>
      <c r="AG727" s="138"/>
      <c r="AH727" s="138"/>
      <c r="AI727" s="138"/>
      <c r="AJ727" s="138"/>
      <c r="AK727" s="138"/>
      <c r="AL727" s="138"/>
      <c r="AM727" s="138"/>
      <c r="AN727" s="138"/>
      <c r="AO727" s="138"/>
      <c r="AP727" s="138"/>
      <c r="AQ727" s="138"/>
      <c r="AR727" s="138"/>
      <c r="AS727" s="138"/>
      <c r="AT727" s="138"/>
      <c r="AU727" s="138"/>
      <c r="AV727" s="138"/>
      <c r="AW727" s="138"/>
      <c r="AX727" s="138"/>
      <c r="AY727" s="138"/>
      <c r="AZ727" s="138"/>
      <c r="BA727" s="138"/>
      <c r="BB727" s="138"/>
      <c r="BC727" s="138"/>
      <c r="BD727" s="138"/>
      <c r="BE727" s="138"/>
      <c r="BF727" s="138"/>
      <c r="BG727" s="138"/>
      <c r="BH727" s="138"/>
      <c r="BI727" s="138"/>
      <c r="BJ727" s="138"/>
      <c r="BK727" s="138"/>
      <c r="BL727" s="138"/>
      <c r="BM727" s="138"/>
      <c r="BN727" s="138"/>
      <c r="BO727" s="138"/>
      <c r="BP727" s="138"/>
      <c r="BQ727" s="138"/>
      <c r="BR727" s="138"/>
      <c r="BS727" s="138"/>
      <c r="BT727" s="138"/>
      <c r="BU727" s="138"/>
      <c r="BV727" s="138"/>
      <c r="BW727" s="138"/>
      <c r="BX727" s="138"/>
      <c r="BY727" s="138"/>
      <c r="BZ727" s="138"/>
    </row>
    <row r="728" spans="1:78" ht="15.75" customHeight="1">
      <c r="A728" s="138"/>
      <c r="B728" s="138"/>
      <c r="C728" s="138"/>
      <c r="D728" s="138"/>
      <c r="E728" s="138"/>
      <c r="F728" s="138"/>
      <c r="G728" s="138"/>
      <c r="H728" s="138"/>
      <c r="I728" s="138"/>
      <c r="J728" s="138"/>
      <c r="K728" s="138"/>
      <c r="L728" s="138"/>
      <c r="M728" s="138"/>
      <c r="N728" s="138"/>
      <c r="O728" s="138"/>
      <c r="P728" s="138"/>
      <c r="Q728" s="138"/>
      <c r="R728" s="138"/>
      <c r="S728" s="138"/>
      <c r="T728" s="138"/>
      <c r="U728" s="138"/>
      <c r="V728" s="138"/>
      <c r="W728" s="138"/>
      <c r="X728" s="138"/>
      <c r="Y728" s="138"/>
      <c r="Z728" s="138"/>
      <c r="AA728" s="138"/>
      <c r="AB728" s="138"/>
      <c r="AC728" s="138"/>
      <c r="AD728" s="138"/>
      <c r="AE728" s="138"/>
      <c r="AF728" s="138"/>
      <c r="AG728" s="138"/>
      <c r="AH728" s="138"/>
      <c r="AI728" s="138"/>
      <c r="AJ728" s="138"/>
      <c r="AK728" s="138"/>
      <c r="AL728" s="138"/>
      <c r="AM728" s="138"/>
      <c r="AN728" s="138"/>
      <c r="AO728" s="138"/>
      <c r="AP728" s="138"/>
      <c r="AQ728" s="138"/>
      <c r="AR728" s="138"/>
      <c r="AS728" s="138"/>
      <c r="AT728" s="138"/>
      <c r="AU728" s="138"/>
      <c r="AV728" s="138"/>
      <c r="AW728" s="138"/>
      <c r="AX728" s="138"/>
      <c r="AY728" s="138"/>
      <c r="AZ728" s="138"/>
      <c r="BA728" s="138"/>
      <c r="BB728" s="138"/>
      <c r="BC728" s="138"/>
      <c r="BD728" s="138"/>
      <c r="BE728" s="138"/>
      <c r="BF728" s="138"/>
      <c r="BG728" s="138"/>
      <c r="BH728" s="138"/>
      <c r="BI728" s="138"/>
      <c r="BJ728" s="138"/>
      <c r="BK728" s="138"/>
      <c r="BL728" s="138"/>
      <c r="BM728" s="138"/>
      <c r="BN728" s="138"/>
      <c r="BO728" s="138"/>
      <c r="BP728" s="138"/>
      <c r="BQ728" s="138"/>
      <c r="BR728" s="138"/>
      <c r="BS728" s="138"/>
      <c r="BT728" s="138"/>
      <c r="BU728" s="138"/>
      <c r="BV728" s="138"/>
      <c r="BW728" s="138"/>
      <c r="BX728" s="138"/>
      <c r="BY728" s="138"/>
      <c r="BZ728" s="138"/>
    </row>
    <row r="729" spans="1:78" ht="15.75" customHeight="1">
      <c r="A729" s="138"/>
      <c r="B729" s="138"/>
      <c r="C729" s="138"/>
      <c r="D729" s="138"/>
      <c r="E729" s="138"/>
      <c r="F729" s="138"/>
      <c r="G729" s="138"/>
      <c r="H729" s="138"/>
      <c r="I729" s="138"/>
      <c r="J729" s="138"/>
      <c r="K729" s="138"/>
      <c r="L729" s="138"/>
      <c r="M729" s="138"/>
      <c r="N729" s="138"/>
      <c r="O729" s="138"/>
      <c r="P729" s="138"/>
      <c r="Q729" s="138"/>
      <c r="R729" s="138"/>
      <c r="S729" s="138"/>
      <c r="T729" s="138"/>
      <c r="U729" s="138"/>
      <c r="V729" s="138"/>
      <c r="W729" s="138"/>
      <c r="X729" s="138"/>
      <c r="Y729" s="138"/>
      <c r="Z729" s="138"/>
      <c r="AA729" s="138"/>
      <c r="AB729" s="138"/>
      <c r="AC729" s="138"/>
      <c r="AD729" s="138"/>
      <c r="AE729" s="138"/>
      <c r="AF729" s="138"/>
      <c r="AG729" s="138"/>
      <c r="AH729" s="138"/>
      <c r="AI729" s="138"/>
      <c r="AJ729" s="138"/>
      <c r="AK729" s="138"/>
      <c r="AL729" s="138"/>
      <c r="AM729" s="138"/>
      <c r="AN729" s="138"/>
      <c r="AO729" s="138"/>
      <c r="AP729" s="138"/>
      <c r="AQ729" s="138"/>
      <c r="AR729" s="138"/>
      <c r="AS729" s="138"/>
      <c r="AT729" s="138"/>
      <c r="AU729" s="138"/>
      <c r="AV729" s="138"/>
      <c r="AW729" s="138"/>
      <c r="AX729" s="138"/>
      <c r="AY729" s="138"/>
      <c r="AZ729" s="138"/>
      <c r="BA729" s="138"/>
      <c r="BB729" s="138"/>
      <c r="BC729" s="138"/>
      <c r="BD729" s="138"/>
      <c r="BE729" s="138"/>
      <c r="BF729" s="138"/>
      <c r="BG729" s="138"/>
      <c r="BH729" s="138"/>
      <c r="BI729" s="138"/>
      <c r="BJ729" s="138"/>
      <c r="BK729" s="138"/>
      <c r="BL729" s="138"/>
      <c r="BM729" s="138"/>
      <c r="BN729" s="138"/>
      <c r="BO729" s="138"/>
      <c r="BP729" s="138"/>
      <c r="BQ729" s="138"/>
      <c r="BR729" s="138"/>
      <c r="BS729" s="138"/>
      <c r="BT729" s="138"/>
      <c r="BU729" s="138"/>
      <c r="BV729" s="138"/>
      <c r="BW729" s="138"/>
      <c r="BX729" s="138"/>
      <c r="BY729" s="138"/>
      <c r="BZ729" s="138"/>
    </row>
    <row r="730" spans="1:78" ht="15.75" customHeight="1">
      <c r="A730" s="138"/>
      <c r="B730" s="138"/>
      <c r="C730" s="138"/>
      <c r="D730" s="138"/>
      <c r="E730" s="138"/>
      <c r="F730" s="138"/>
      <c r="G730" s="138"/>
      <c r="H730" s="138"/>
      <c r="I730" s="138"/>
      <c r="J730" s="138"/>
      <c r="K730" s="138"/>
      <c r="L730" s="138"/>
      <c r="M730" s="138"/>
      <c r="N730" s="138"/>
      <c r="O730" s="138"/>
      <c r="P730" s="138"/>
      <c r="Q730" s="138"/>
      <c r="R730" s="138"/>
      <c r="S730" s="138"/>
      <c r="T730" s="138"/>
      <c r="U730" s="138"/>
      <c r="V730" s="138"/>
      <c r="W730" s="138"/>
      <c r="X730" s="138"/>
      <c r="Y730" s="138"/>
      <c r="Z730" s="138"/>
      <c r="AA730" s="138"/>
      <c r="AB730" s="138"/>
      <c r="AC730" s="138"/>
      <c r="AD730" s="138"/>
      <c r="AE730" s="138"/>
      <c r="AF730" s="138"/>
      <c r="AG730" s="138"/>
      <c r="AH730" s="138"/>
      <c r="AI730" s="138"/>
      <c r="AJ730" s="138"/>
      <c r="AK730" s="138"/>
      <c r="AL730" s="138"/>
      <c r="AM730" s="138"/>
      <c r="AN730" s="138"/>
      <c r="AO730" s="138"/>
      <c r="AP730" s="138"/>
      <c r="AQ730" s="138"/>
      <c r="AR730" s="138"/>
      <c r="AS730" s="138"/>
      <c r="AT730" s="138"/>
      <c r="AU730" s="138"/>
      <c r="AV730" s="138"/>
      <c r="AW730" s="138"/>
      <c r="AX730" s="138"/>
      <c r="AY730" s="138"/>
      <c r="AZ730" s="138"/>
      <c r="BA730" s="138"/>
      <c r="BB730" s="138"/>
      <c r="BC730" s="138"/>
      <c r="BD730" s="138"/>
      <c r="BE730" s="138"/>
      <c r="BF730" s="138"/>
      <c r="BG730" s="138"/>
      <c r="BH730" s="138"/>
      <c r="BI730" s="138"/>
      <c r="BJ730" s="138"/>
      <c r="BK730" s="138"/>
      <c r="BL730" s="138"/>
      <c r="BM730" s="138"/>
      <c r="BN730" s="138"/>
      <c r="BO730" s="138"/>
      <c r="BP730" s="138"/>
      <c r="BQ730" s="138"/>
      <c r="BR730" s="138"/>
      <c r="BS730" s="138"/>
      <c r="BT730" s="138"/>
      <c r="BU730" s="138"/>
      <c r="BV730" s="138"/>
      <c r="BW730" s="138"/>
      <c r="BX730" s="138"/>
      <c r="BY730" s="138"/>
      <c r="BZ730" s="138"/>
    </row>
    <row r="731" spans="1:78" ht="15.75" customHeight="1">
      <c r="A731" s="138"/>
      <c r="B731" s="138"/>
      <c r="C731" s="138"/>
      <c r="D731" s="138"/>
      <c r="E731" s="138"/>
      <c r="F731" s="138"/>
      <c r="G731" s="138"/>
      <c r="H731" s="138"/>
      <c r="I731" s="138"/>
      <c r="J731" s="138"/>
      <c r="K731" s="138"/>
      <c r="L731" s="138"/>
      <c r="M731" s="138"/>
      <c r="N731" s="138"/>
      <c r="O731" s="138"/>
      <c r="P731" s="138"/>
      <c r="Q731" s="138"/>
      <c r="R731" s="138"/>
      <c r="S731" s="138"/>
      <c r="T731" s="138"/>
      <c r="U731" s="138"/>
      <c r="V731" s="138"/>
      <c r="W731" s="138"/>
      <c r="X731" s="138"/>
      <c r="Y731" s="138"/>
      <c r="Z731" s="138"/>
      <c r="AA731" s="138"/>
      <c r="AB731" s="138"/>
      <c r="AC731" s="138"/>
      <c r="AD731" s="138"/>
      <c r="AE731" s="138"/>
      <c r="AF731" s="138"/>
      <c r="AG731" s="138"/>
      <c r="AH731" s="138"/>
      <c r="AI731" s="138"/>
      <c r="AJ731" s="138"/>
      <c r="AK731" s="138"/>
      <c r="AL731" s="138"/>
      <c r="AM731" s="138"/>
      <c r="AN731" s="138"/>
      <c r="AO731" s="138"/>
      <c r="AP731" s="138"/>
      <c r="AQ731" s="138"/>
      <c r="AR731" s="138"/>
      <c r="AS731" s="138"/>
      <c r="AT731" s="138"/>
      <c r="AU731" s="138"/>
      <c r="AV731" s="138"/>
      <c r="AW731" s="138"/>
      <c r="AX731" s="138"/>
      <c r="AY731" s="138"/>
      <c r="AZ731" s="138"/>
      <c r="BA731" s="138"/>
      <c r="BB731" s="138"/>
      <c r="BC731" s="138"/>
      <c r="BD731" s="138"/>
      <c r="BE731" s="138"/>
      <c r="BF731" s="138"/>
      <c r="BG731" s="138"/>
      <c r="BH731" s="138"/>
      <c r="BI731" s="138"/>
      <c r="BJ731" s="138"/>
      <c r="BK731" s="138"/>
      <c r="BL731" s="138"/>
      <c r="BM731" s="138"/>
      <c r="BN731" s="138"/>
      <c r="BO731" s="138"/>
      <c r="BP731" s="138"/>
      <c r="BQ731" s="138"/>
      <c r="BR731" s="138"/>
      <c r="BS731" s="138"/>
      <c r="BT731" s="138"/>
      <c r="BU731" s="138"/>
      <c r="BV731" s="138"/>
      <c r="BW731" s="138"/>
      <c r="BX731" s="138"/>
      <c r="BY731" s="138"/>
      <c r="BZ731" s="138"/>
    </row>
    <row r="732" spans="1:78" ht="15.75" customHeight="1">
      <c r="A732" s="138"/>
      <c r="B732" s="138"/>
      <c r="C732" s="138"/>
      <c r="D732" s="138"/>
      <c r="E732" s="138"/>
      <c r="F732" s="138"/>
      <c r="G732" s="138"/>
      <c r="H732" s="138"/>
      <c r="I732" s="138"/>
      <c r="J732" s="138"/>
      <c r="K732" s="138"/>
      <c r="L732" s="138"/>
      <c r="M732" s="138"/>
      <c r="N732" s="138"/>
      <c r="O732" s="138"/>
      <c r="P732" s="138"/>
      <c r="Q732" s="138"/>
      <c r="R732" s="138"/>
      <c r="S732" s="138"/>
      <c r="T732" s="138"/>
      <c r="U732" s="138"/>
      <c r="V732" s="138"/>
      <c r="W732" s="138"/>
      <c r="X732" s="138"/>
      <c r="Y732" s="138"/>
      <c r="Z732" s="138"/>
      <c r="AA732" s="138"/>
      <c r="AB732" s="138"/>
      <c r="AC732" s="138"/>
      <c r="AD732" s="138"/>
      <c r="AE732" s="138"/>
      <c r="AF732" s="138"/>
      <c r="AG732" s="138"/>
      <c r="AH732" s="138"/>
      <c r="AI732" s="138"/>
      <c r="AJ732" s="138"/>
      <c r="AK732" s="138"/>
      <c r="AL732" s="138"/>
      <c r="AM732" s="138"/>
      <c r="AN732" s="138"/>
      <c r="AO732" s="138"/>
      <c r="AP732" s="138"/>
      <c r="AQ732" s="138"/>
      <c r="AR732" s="138"/>
      <c r="AS732" s="138"/>
      <c r="AT732" s="138"/>
      <c r="AU732" s="138"/>
      <c r="AV732" s="138"/>
      <c r="AW732" s="138"/>
      <c r="AX732" s="138"/>
      <c r="AY732" s="138"/>
      <c r="AZ732" s="138"/>
      <c r="BA732" s="138"/>
      <c r="BB732" s="138"/>
      <c r="BC732" s="138"/>
      <c r="BD732" s="138"/>
      <c r="BE732" s="138"/>
      <c r="BF732" s="138"/>
      <c r="BG732" s="138"/>
      <c r="BH732" s="138"/>
      <c r="BI732" s="138"/>
      <c r="BJ732" s="138"/>
      <c r="BK732" s="138"/>
      <c r="BL732" s="138"/>
      <c r="BM732" s="138"/>
      <c r="BN732" s="138"/>
      <c r="BO732" s="138"/>
      <c r="BP732" s="138"/>
      <c r="BQ732" s="138"/>
      <c r="BR732" s="138"/>
      <c r="BS732" s="138"/>
      <c r="BT732" s="138"/>
      <c r="BU732" s="138"/>
      <c r="BV732" s="138"/>
      <c r="BW732" s="138"/>
      <c r="BX732" s="138"/>
      <c r="BY732" s="138"/>
      <c r="BZ732" s="138"/>
    </row>
    <row r="733" spans="1:78" ht="15.75" customHeight="1">
      <c r="A733" s="138"/>
      <c r="B733" s="138"/>
      <c r="C733" s="138"/>
      <c r="D733" s="138"/>
      <c r="E733" s="138"/>
      <c r="F733" s="138"/>
      <c r="G733" s="138"/>
      <c r="H733" s="138"/>
      <c r="I733" s="138"/>
      <c r="J733" s="138"/>
      <c r="K733" s="138"/>
      <c r="L733" s="138"/>
      <c r="M733" s="138"/>
      <c r="N733" s="138"/>
      <c r="O733" s="138"/>
      <c r="P733" s="138"/>
      <c r="Q733" s="138"/>
      <c r="R733" s="138"/>
      <c r="S733" s="138"/>
      <c r="T733" s="138"/>
      <c r="U733" s="138"/>
      <c r="V733" s="138"/>
      <c r="W733" s="138"/>
      <c r="X733" s="138"/>
      <c r="Y733" s="138"/>
      <c r="Z733" s="138"/>
      <c r="AA733" s="138"/>
      <c r="AB733" s="138"/>
      <c r="AC733" s="138"/>
      <c r="AD733" s="138"/>
      <c r="AE733" s="138"/>
      <c r="AF733" s="138"/>
      <c r="AG733" s="138"/>
      <c r="AH733" s="138"/>
      <c r="AI733" s="138"/>
      <c r="AJ733" s="138"/>
      <c r="AK733" s="138"/>
      <c r="AL733" s="138"/>
      <c r="AM733" s="138"/>
      <c r="AN733" s="138"/>
      <c r="AO733" s="138"/>
      <c r="AP733" s="138"/>
      <c r="AQ733" s="138"/>
      <c r="AR733" s="138"/>
      <c r="AS733" s="138"/>
      <c r="AT733" s="138"/>
      <c r="AU733" s="138"/>
      <c r="AV733" s="138"/>
      <c r="AW733" s="138"/>
      <c r="AX733" s="138"/>
      <c r="AY733" s="138"/>
      <c r="AZ733" s="138"/>
      <c r="BA733" s="138"/>
      <c r="BB733" s="138"/>
      <c r="BC733" s="138"/>
      <c r="BD733" s="138"/>
      <c r="BE733" s="138"/>
      <c r="BF733" s="138"/>
      <c r="BG733" s="138"/>
      <c r="BH733" s="138"/>
      <c r="BI733" s="138"/>
      <c r="BJ733" s="138"/>
      <c r="BK733" s="138"/>
      <c r="BL733" s="138"/>
      <c r="BM733" s="138"/>
      <c r="BN733" s="138"/>
      <c r="BO733" s="138"/>
      <c r="BP733" s="138"/>
      <c r="BQ733" s="138"/>
      <c r="BR733" s="138"/>
      <c r="BS733" s="138"/>
      <c r="BT733" s="138"/>
      <c r="BU733" s="138"/>
      <c r="BV733" s="138"/>
      <c r="BW733" s="138"/>
      <c r="BX733" s="138"/>
      <c r="BY733" s="138"/>
      <c r="BZ733" s="138"/>
    </row>
    <row r="734" spans="1:78" ht="15.75" customHeight="1">
      <c r="A734" s="138"/>
      <c r="B734" s="138"/>
      <c r="C734" s="138"/>
      <c r="D734" s="138"/>
      <c r="E734" s="138"/>
      <c r="F734" s="138"/>
      <c r="G734" s="138"/>
      <c r="H734" s="138"/>
      <c r="I734" s="138"/>
      <c r="J734" s="138"/>
      <c r="K734" s="138"/>
      <c r="L734" s="138"/>
      <c r="M734" s="138"/>
      <c r="N734" s="138"/>
      <c r="O734" s="138"/>
      <c r="P734" s="138"/>
      <c r="Q734" s="138"/>
      <c r="R734" s="138"/>
      <c r="S734" s="138"/>
      <c r="T734" s="138"/>
      <c r="U734" s="138"/>
      <c r="V734" s="138"/>
      <c r="W734" s="138"/>
      <c r="X734" s="138"/>
      <c r="Y734" s="138"/>
      <c r="Z734" s="138"/>
      <c r="AA734" s="138"/>
      <c r="AB734" s="138"/>
      <c r="AC734" s="138"/>
      <c r="AD734" s="138"/>
      <c r="AE734" s="138"/>
      <c r="AF734" s="138"/>
      <c r="AG734" s="138"/>
      <c r="AH734" s="138"/>
      <c r="AI734" s="138"/>
      <c r="AJ734" s="138"/>
      <c r="AK734" s="138"/>
      <c r="AL734" s="138"/>
      <c r="AM734" s="138"/>
      <c r="AN734" s="138"/>
      <c r="AO734" s="138"/>
      <c r="AP734" s="138"/>
      <c r="AQ734" s="138"/>
      <c r="AR734" s="138"/>
      <c r="AS734" s="138"/>
      <c r="AT734" s="138"/>
      <c r="AU734" s="138"/>
      <c r="AV734" s="138"/>
      <c r="AW734" s="138"/>
      <c r="AX734" s="138"/>
      <c r="AY734" s="138"/>
      <c r="AZ734" s="138"/>
      <c r="BA734" s="138"/>
      <c r="BB734" s="138"/>
      <c r="BC734" s="138"/>
      <c r="BD734" s="138"/>
      <c r="BE734" s="138"/>
      <c r="BF734" s="138"/>
      <c r="BG734" s="138"/>
      <c r="BH734" s="138"/>
      <c r="BI734" s="138"/>
      <c r="BJ734" s="138"/>
      <c r="BK734" s="138"/>
      <c r="BL734" s="138"/>
      <c r="BM734" s="138"/>
      <c r="BN734" s="138"/>
      <c r="BO734" s="138"/>
      <c r="BP734" s="138"/>
      <c r="BQ734" s="138"/>
      <c r="BR734" s="138"/>
      <c r="BS734" s="138"/>
      <c r="BT734" s="138"/>
      <c r="BU734" s="138"/>
      <c r="BV734" s="138"/>
      <c r="BW734" s="138"/>
      <c r="BX734" s="138"/>
      <c r="BY734" s="138"/>
      <c r="BZ734" s="138"/>
    </row>
    <row r="735" spans="1:78" ht="15.75" customHeight="1">
      <c r="A735" s="138"/>
      <c r="B735" s="138"/>
      <c r="C735" s="138"/>
      <c r="D735" s="138"/>
      <c r="E735" s="138"/>
      <c r="F735" s="138"/>
      <c r="G735" s="138"/>
      <c r="H735" s="138"/>
      <c r="I735" s="138"/>
      <c r="J735" s="138"/>
      <c r="K735" s="138"/>
      <c r="L735" s="138"/>
      <c r="M735" s="138"/>
      <c r="N735" s="138"/>
      <c r="O735" s="138"/>
      <c r="P735" s="138"/>
      <c r="Q735" s="138"/>
      <c r="R735" s="138"/>
      <c r="S735" s="138"/>
      <c r="T735" s="138"/>
      <c r="U735" s="138"/>
      <c r="V735" s="138"/>
      <c r="W735" s="138"/>
      <c r="X735" s="138"/>
      <c r="Y735" s="138"/>
      <c r="Z735" s="138"/>
      <c r="AA735" s="138"/>
      <c r="AB735" s="138"/>
      <c r="AC735" s="138"/>
      <c r="AD735" s="138"/>
      <c r="AE735" s="138"/>
      <c r="AF735" s="138"/>
      <c r="AG735" s="138"/>
      <c r="AH735" s="138"/>
      <c r="AI735" s="138"/>
      <c r="AJ735" s="138"/>
      <c r="AK735" s="138"/>
      <c r="AL735" s="138"/>
      <c r="AM735" s="138"/>
      <c r="AN735" s="138"/>
      <c r="AO735" s="138"/>
      <c r="AP735" s="138"/>
      <c r="AQ735" s="138"/>
      <c r="AR735" s="138"/>
      <c r="AS735" s="138"/>
      <c r="AT735" s="138"/>
      <c r="AU735" s="138"/>
      <c r="AV735" s="138"/>
      <c r="AW735" s="138"/>
      <c r="AX735" s="138"/>
      <c r="AY735" s="138"/>
      <c r="AZ735" s="138"/>
      <c r="BA735" s="138"/>
      <c r="BB735" s="138"/>
      <c r="BC735" s="138"/>
      <c r="BD735" s="138"/>
      <c r="BE735" s="138"/>
      <c r="BF735" s="138"/>
      <c r="BG735" s="138"/>
      <c r="BH735" s="138"/>
      <c r="BI735" s="138"/>
      <c r="BJ735" s="138"/>
      <c r="BK735" s="138"/>
      <c r="BL735" s="138"/>
      <c r="BM735" s="138"/>
      <c r="BN735" s="138"/>
      <c r="BO735" s="138"/>
      <c r="BP735" s="138"/>
      <c r="BQ735" s="138"/>
      <c r="BR735" s="138"/>
      <c r="BS735" s="138"/>
      <c r="BT735" s="138"/>
      <c r="BU735" s="138"/>
      <c r="BV735" s="138"/>
      <c r="BW735" s="138"/>
      <c r="BX735" s="138"/>
      <c r="BY735" s="138"/>
      <c r="BZ735" s="138"/>
    </row>
    <row r="736" spans="1:78" ht="15.75" customHeight="1">
      <c r="A736" s="138"/>
      <c r="B736" s="138"/>
      <c r="C736" s="138"/>
      <c r="D736" s="138"/>
      <c r="E736" s="138"/>
      <c r="F736" s="138"/>
      <c r="G736" s="138"/>
      <c r="H736" s="138"/>
      <c r="I736" s="138"/>
      <c r="J736" s="138"/>
      <c r="K736" s="138"/>
      <c r="L736" s="138"/>
      <c r="M736" s="138"/>
      <c r="N736" s="138"/>
      <c r="O736" s="138"/>
      <c r="P736" s="138"/>
      <c r="Q736" s="138"/>
      <c r="R736" s="138"/>
      <c r="S736" s="138"/>
      <c r="T736" s="138"/>
      <c r="U736" s="138"/>
      <c r="V736" s="138"/>
      <c r="W736" s="138"/>
      <c r="X736" s="138"/>
      <c r="Y736" s="138"/>
      <c r="Z736" s="138"/>
      <c r="AA736" s="138"/>
      <c r="AB736" s="138"/>
      <c r="AC736" s="138"/>
      <c r="AD736" s="138"/>
      <c r="AE736" s="138"/>
      <c r="AF736" s="138"/>
      <c r="AG736" s="138"/>
      <c r="AH736" s="138"/>
      <c r="AI736" s="138"/>
      <c r="AJ736" s="138"/>
      <c r="AK736" s="138"/>
      <c r="AL736" s="138"/>
      <c r="AM736" s="138"/>
      <c r="AN736" s="138"/>
      <c r="AO736" s="138"/>
      <c r="AP736" s="138"/>
      <c r="AQ736" s="138"/>
      <c r="AR736" s="138"/>
      <c r="AS736" s="138"/>
      <c r="AT736" s="138"/>
      <c r="AU736" s="138"/>
      <c r="AV736" s="138"/>
      <c r="AW736" s="138"/>
      <c r="AX736" s="138"/>
      <c r="AY736" s="138"/>
      <c r="AZ736" s="138"/>
      <c r="BA736" s="138"/>
      <c r="BB736" s="138"/>
      <c r="BC736" s="138"/>
      <c r="BD736" s="138"/>
      <c r="BE736" s="138"/>
      <c r="BF736" s="138"/>
      <c r="BG736" s="138"/>
      <c r="BH736" s="138"/>
      <c r="BI736" s="138"/>
      <c r="BJ736" s="138"/>
      <c r="BK736" s="138"/>
      <c r="BL736" s="138"/>
      <c r="BM736" s="138"/>
      <c r="BN736" s="138"/>
      <c r="BO736" s="138"/>
      <c r="BP736" s="138"/>
      <c r="BQ736" s="138"/>
      <c r="BR736" s="138"/>
      <c r="BS736" s="138"/>
      <c r="BT736" s="138"/>
      <c r="BU736" s="138"/>
      <c r="BV736" s="138"/>
      <c r="BW736" s="138"/>
      <c r="BX736" s="138"/>
      <c r="BY736" s="138"/>
      <c r="BZ736" s="138"/>
    </row>
    <row r="737" spans="1:78" ht="15.75" customHeight="1">
      <c r="A737" s="138"/>
      <c r="B737" s="138"/>
      <c r="C737" s="138"/>
      <c r="D737" s="138"/>
      <c r="E737" s="138"/>
      <c r="F737" s="138"/>
      <c r="G737" s="138"/>
      <c r="H737" s="138"/>
      <c r="I737" s="138"/>
      <c r="J737" s="138"/>
      <c r="K737" s="138"/>
      <c r="L737" s="138"/>
      <c r="M737" s="138"/>
      <c r="N737" s="138"/>
      <c r="O737" s="138"/>
      <c r="P737" s="138"/>
      <c r="Q737" s="138"/>
      <c r="R737" s="138"/>
      <c r="S737" s="138"/>
      <c r="T737" s="138"/>
      <c r="U737" s="138"/>
      <c r="V737" s="138"/>
      <c r="W737" s="138"/>
      <c r="X737" s="138"/>
      <c r="Y737" s="138"/>
      <c r="Z737" s="138"/>
      <c r="AA737" s="138"/>
      <c r="AB737" s="138"/>
      <c r="AC737" s="138"/>
      <c r="AD737" s="138"/>
      <c r="AE737" s="138"/>
      <c r="AF737" s="138"/>
      <c r="AG737" s="138"/>
      <c r="AH737" s="138"/>
      <c r="AI737" s="138"/>
      <c r="AJ737" s="138"/>
      <c r="AK737" s="138"/>
      <c r="AL737" s="138"/>
      <c r="AM737" s="138"/>
      <c r="AN737" s="138"/>
      <c r="AO737" s="138"/>
      <c r="AP737" s="138"/>
      <c r="AQ737" s="138"/>
      <c r="AR737" s="138"/>
      <c r="AS737" s="138"/>
      <c r="AT737" s="138"/>
      <c r="AU737" s="138"/>
      <c r="AV737" s="138"/>
      <c r="AW737" s="138"/>
      <c r="AX737" s="138"/>
      <c r="AY737" s="138"/>
      <c r="AZ737" s="138"/>
      <c r="BA737" s="138"/>
      <c r="BB737" s="138"/>
      <c r="BC737" s="138"/>
      <c r="BD737" s="138"/>
      <c r="BE737" s="138"/>
      <c r="BF737" s="138"/>
      <c r="BG737" s="138"/>
      <c r="BH737" s="138"/>
      <c r="BI737" s="138"/>
      <c r="BJ737" s="138"/>
      <c r="BK737" s="138"/>
      <c r="BL737" s="138"/>
      <c r="BM737" s="138"/>
      <c r="BN737" s="138"/>
      <c r="BO737" s="138"/>
      <c r="BP737" s="138"/>
      <c r="BQ737" s="138"/>
      <c r="BR737" s="138"/>
      <c r="BS737" s="138"/>
      <c r="BT737" s="138"/>
      <c r="BU737" s="138"/>
      <c r="BV737" s="138"/>
      <c r="BW737" s="138"/>
      <c r="BX737" s="138"/>
      <c r="BY737" s="138"/>
      <c r="BZ737" s="138"/>
    </row>
    <row r="738" spans="1:78" ht="15.75" customHeight="1">
      <c r="A738" s="138"/>
      <c r="B738" s="138"/>
      <c r="C738" s="138"/>
      <c r="D738" s="138"/>
      <c r="E738" s="138"/>
      <c r="F738" s="138"/>
      <c r="G738" s="138"/>
      <c r="H738" s="138"/>
      <c r="I738" s="138"/>
      <c r="J738" s="138"/>
      <c r="K738" s="138"/>
      <c r="L738" s="138"/>
      <c r="M738" s="138"/>
      <c r="N738" s="138"/>
      <c r="O738" s="138"/>
      <c r="P738" s="138"/>
      <c r="Q738" s="138"/>
      <c r="R738" s="138"/>
      <c r="S738" s="138"/>
      <c r="T738" s="138"/>
      <c r="U738" s="138"/>
      <c r="V738" s="138"/>
      <c r="W738" s="138"/>
      <c r="X738" s="138"/>
      <c r="Y738" s="138"/>
      <c r="Z738" s="138"/>
      <c r="AA738" s="138"/>
      <c r="AB738" s="138"/>
      <c r="AC738" s="138"/>
      <c r="AD738" s="138"/>
      <c r="AE738" s="138"/>
      <c r="AF738" s="138"/>
      <c r="AG738" s="138"/>
      <c r="AH738" s="138"/>
      <c r="AI738" s="138"/>
      <c r="AJ738" s="138"/>
      <c r="AK738" s="138"/>
      <c r="AL738" s="138"/>
      <c r="AM738" s="138"/>
      <c r="AN738" s="138"/>
      <c r="AO738" s="138"/>
      <c r="AP738" s="138"/>
      <c r="AQ738" s="138"/>
      <c r="AR738" s="138"/>
      <c r="AS738" s="138"/>
      <c r="AT738" s="138"/>
      <c r="AU738" s="138"/>
      <c r="AV738" s="138"/>
      <c r="AW738" s="138"/>
      <c r="AX738" s="138"/>
      <c r="AY738" s="138"/>
      <c r="AZ738" s="138"/>
      <c r="BA738" s="138"/>
      <c r="BB738" s="138"/>
      <c r="BC738" s="138"/>
      <c r="BD738" s="138"/>
      <c r="BE738" s="138"/>
      <c r="BF738" s="138"/>
      <c r="BG738" s="138"/>
      <c r="BH738" s="138"/>
      <c r="BI738" s="138"/>
      <c r="BJ738" s="138"/>
      <c r="BK738" s="138"/>
      <c r="BL738" s="138"/>
      <c r="BM738" s="138"/>
      <c r="BN738" s="138"/>
      <c r="BO738" s="138"/>
      <c r="BP738" s="138"/>
      <c r="BQ738" s="138"/>
      <c r="BR738" s="138"/>
      <c r="BS738" s="138"/>
      <c r="BT738" s="138"/>
      <c r="BU738" s="138"/>
      <c r="BV738" s="138"/>
      <c r="BW738" s="138"/>
      <c r="BX738" s="138"/>
      <c r="BY738" s="138"/>
      <c r="BZ738" s="138"/>
    </row>
    <row r="739" spans="1:78" ht="15.75" customHeight="1">
      <c r="A739" s="138"/>
      <c r="B739" s="138"/>
      <c r="C739" s="138"/>
      <c r="D739" s="138"/>
      <c r="E739" s="138"/>
      <c r="F739" s="138"/>
      <c r="G739" s="138"/>
      <c r="H739" s="138"/>
      <c r="I739" s="138"/>
      <c r="J739" s="138"/>
      <c r="K739" s="138"/>
      <c r="L739" s="138"/>
      <c r="M739" s="138"/>
      <c r="N739" s="138"/>
      <c r="O739" s="138"/>
      <c r="P739" s="138"/>
      <c r="Q739" s="138"/>
      <c r="R739" s="138"/>
      <c r="S739" s="138"/>
      <c r="T739" s="138"/>
      <c r="U739" s="138"/>
      <c r="V739" s="138"/>
      <c r="W739" s="138"/>
      <c r="X739" s="138"/>
      <c r="Y739" s="138"/>
      <c r="Z739" s="138"/>
      <c r="AA739" s="138"/>
      <c r="AB739" s="138"/>
      <c r="AC739" s="138"/>
      <c r="AD739" s="138"/>
      <c r="AE739" s="138"/>
      <c r="AF739" s="138"/>
      <c r="AG739" s="138"/>
      <c r="AH739" s="138"/>
      <c r="AI739" s="138"/>
      <c r="AJ739" s="138"/>
      <c r="AK739" s="138"/>
      <c r="AL739" s="138"/>
      <c r="AM739" s="138"/>
      <c r="AN739" s="138"/>
      <c r="AO739" s="138"/>
      <c r="AP739" s="138"/>
      <c r="AQ739" s="138"/>
      <c r="AR739" s="138"/>
      <c r="AS739" s="138"/>
      <c r="AT739" s="138"/>
      <c r="AU739" s="138"/>
      <c r="AV739" s="138"/>
      <c r="AW739" s="138"/>
      <c r="AX739" s="138"/>
      <c r="AY739" s="138"/>
      <c r="AZ739" s="138"/>
      <c r="BA739" s="138"/>
      <c r="BB739" s="138"/>
      <c r="BC739" s="138"/>
      <c r="BD739" s="138"/>
      <c r="BE739" s="138"/>
      <c r="BF739" s="138"/>
      <c r="BG739" s="138"/>
      <c r="BH739" s="138"/>
      <c r="BI739" s="138"/>
      <c r="BJ739" s="138"/>
      <c r="BK739" s="138"/>
      <c r="BL739" s="138"/>
      <c r="BM739" s="138"/>
      <c r="BN739" s="138"/>
      <c r="BO739" s="138"/>
      <c r="BP739" s="138"/>
      <c r="BQ739" s="138"/>
      <c r="BR739" s="138"/>
      <c r="BS739" s="138"/>
      <c r="BT739" s="138"/>
      <c r="BU739" s="138"/>
      <c r="BV739" s="138"/>
      <c r="BW739" s="138"/>
      <c r="BX739" s="138"/>
      <c r="BY739" s="138"/>
      <c r="BZ739" s="138"/>
    </row>
    <row r="740" spans="1:78" ht="15.75" customHeight="1">
      <c r="A740" s="138"/>
      <c r="B740" s="138"/>
      <c r="C740" s="138"/>
      <c r="D740" s="138"/>
      <c r="E740" s="138"/>
      <c r="F740" s="138"/>
      <c r="G740" s="138"/>
      <c r="H740" s="138"/>
      <c r="I740" s="138"/>
      <c r="J740" s="138"/>
      <c r="K740" s="138"/>
      <c r="L740" s="138"/>
      <c r="M740" s="138"/>
      <c r="N740" s="138"/>
      <c r="O740" s="138"/>
      <c r="P740" s="138"/>
      <c r="Q740" s="138"/>
      <c r="R740" s="138"/>
      <c r="S740" s="138"/>
      <c r="T740" s="138"/>
      <c r="U740" s="138"/>
      <c r="V740" s="138"/>
      <c r="W740" s="138"/>
      <c r="X740" s="138"/>
      <c r="Y740" s="138"/>
      <c r="Z740" s="138"/>
      <c r="AA740" s="138"/>
      <c r="AB740" s="138"/>
      <c r="AC740" s="138"/>
      <c r="AD740" s="138"/>
      <c r="AE740" s="138"/>
      <c r="AF740" s="138"/>
      <c r="AG740" s="138"/>
      <c r="AH740" s="138"/>
      <c r="AI740" s="138"/>
      <c r="AJ740" s="138"/>
      <c r="AK740" s="138"/>
      <c r="AL740" s="138"/>
      <c r="AM740" s="138"/>
      <c r="AN740" s="138"/>
      <c r="AO740" s="138"/>
      <c r="AP740" s="138"/>
      <c r="AQ740" s="138"/>
      <c r="AR740" s="138"/>
      <c r="AS740" s="138"/>
      <c r="AT740" s="138"/>
      <c r="AU740" s="138"/>
      <c r="AV740" s="138"/>
      <c r="AW740" s="138"/>
      <c r="AX740" s="138"/>
      <c r="AY740" s="138"/>
      <c r="AZ740" s="138"/>
      <c r="BA740" s="138"/>
      <c r="BB740" s="138"/>
      <c r="BC740" s="138"/>
      <c r="BD740" s="138"/>
      <c r="BE740" s="138"/>
      <c r="BF740" s="138"/>
      <c r="BG740" s="138"/>
      <c r="BH740" s="138"/>
      <c r="BI740" s="138"/>
      <c r="BJ740" s="138"/>
      <c r="BK740" s="138"/>
      <c r="BL740" s="138"/>
      <c r="BM740" s="138"/>
      <c r="BN740" s="138"/>
      <c r="BO740" s="138"/>
      <c r="BP740" s="138"/>
      <c r="BQ740" s="138"/>
      <c r="BR740" s="138"/>
      <c r="BS740" s="138"/>
      <c r="BT740" s="138"/>
      <c r="BU740" s="138"/>
      <c r="BV740" s="138"/>
      <c r="BW740" s="138"/>
      <c r="BX740" s="138"/>
      <c r="BY740" s="138"/>
      <c r="BZ740" s="138"/>
    </row>
    <row r="741" spans="1:78" ht="15.75" customHeight="1">
      <c r="A741" s="138"/>
      <c r="B741" s="138"/>
      <c r="C741" s="138"/>
      <c r="D741" s="138"/>
      <c r="E741" s="138"/>
      <c r="F741" s="138"/>
      <c r="G741" s="138"/>
      <c r="H741" s="138"/>
      <c r="I741" s="138"/>
      <c r="J741" s="138"/>
      <c r="K741" s="138"/>
      <c r="L741" s="138"/>
      <c r="M741" s="138"/>
      <c r="N741" s="138"/>
      <c r="O741" s="138"/>
      <c r="P741" s="138"/>
      <c r="Q741" s="138"/>
      <c r="R741" s="138"/>
      <c r="S741" s="138"/>
      <c r="T741" s="138"/>
      <c r="U741" s="138"/>
      <c r="V741" s="138"/>
      <c r="W741" s="138"/>
      <c r="X741" s="138"/>
      <c r="Y741" s="138"/>
      <c r="Z741" s="138"/>
      <c r="AA741" s="138"/>
      <c r="AB741" s="138"/>
      <c r="AC741" s="138"/>
      <c r="AD741" s="138"/>
      <c r="AE741" s="138"/>
      <c r="AF741" s="138"/>
      <c r="AG741" s="138"/>
      <c r="AH741" s="138"/>
      <c r="AI741" s="138"/>
      <c r="AJ741" s="138"/>
      <c r="AK741" s="138"/>
      <c r="AL741" s="138"/>
      <c r="AM741" s="138"/>
      <c r="AN741" s="138"/>
      <c r="AO741" s="138"/>
      <c r="AP741" s="138"/>
      <c r="AQ741" s="138"/>
      <c r="AR741" s="138"/>
      <c r="AS741" s="138"/>
      <c r="AT741" s="138"/>
      <c r="AU741" s="138"/>
      <c r="AV741" s="138"/>
      <c r="AW741" s="138"/>
      <c r="AX741" s="138"/>
      <c r="AY741" s="138"/>
      <c r="AZ741" s="138"/>
      <c r="BA741" s="138"/>
      <c r="BB741" s="138"/>
      <c r="BC741" s="138"/>
      <c r="BD741" s="138"/>
      <c r="BE741" s="138"/>
      <c r="BF741" s="138"/>
      <c r="BG741" s="138"/>
      <c r="BH741" s="138"/>
      <c r="BI741" s="138"/>
      <c r="BJ741" s="138"/>
      <c r="BK741" s="138"/>
      <c r="BL741" s="138"/>
      <c r="BM741" s="138"/>
      <c r="BN741" s="138"/>
      <c r="BO741" s="138"/>
      <c r="BP741" s="138"/>
      <c r="BQ741" s="138"/>
      <c r="BR741" s="138"/>
      <c r="BS741" s="138"/>
      <c r="BT741" s="138"/>
      <c r="BU741" s="138"/>
      <c r="BV741" s="138"/>
      <c r="BW741" s="138"/>
      <c r="BX741" s="138"/>
      <c r="BY741" s="138"/>
      <c r="BZ741" s="138"/>
    </row>
    <row r="742" spans="1:78" ht="15.75" customHeight="1">
      <c r="A742" s="138"/>
      <c r="B742" s="138"/>
      <c r="C742" s="138"/>
      <c r="D742" s="138"/>
      <c r="E742" s="138"/>
      <c r="F742" s="138"/>
      <c r="G742" s="138"/>
      <c r="H742" s="138"/>
      <c r="I742" s="138"/>
      <c r="J742" s="138"/>
      <c r="K742" s="138"/>
      <c r="L742" s="138"/>
      <c r="M742" s="138"/>
      <c r="N742" s="138"/>
      <c r="O742" s="138"/>
      <c r="P742" s="138"/>
      <c r="Q742" s="138"/>
      <c r="R742" s="138"/>
      <c r="S742" s="138"/>
      <c r="T742" s="138"/>
      <c r="U742" s="138"/>
      <c r="V742" s="138"/>
      <c r="W742" s="138"/>
      <c r="X742" s="138"/>
      <c r="Y742" s="138"/>
      <c r="Z742" s="138"/>
      <c r="AA742" s="138"/>
      <c r="AB742" s="138"/>
      <c r="AC742" s="138"/>
      <c r="AD742" s="138"/>
      <c r="AE742" s="138"/>
      <c r="AF742" s="138"/>
      <c r="AG742" s="138"/>
      <c r="AH742" s="138"/>
      <c r="AI742" s="138"/>
      <c r="AJ742" s="138"/>
      <c r="AK742" s="138"/>
      <c r="AL742" s="138"/>
      <c r="AM742" s="138"/>
      <c r="AN742" s="138"/>
      <c r="AO742" s="138"/>
      <c r="AP742" s="138"/>
      <c r="AQ742" s="138"/>
      <c r="AR742" s="138"/>
      <c r="AS742" s="138"/>
      <c r="AT742" s="138"/>
      <c r="AU742" s="138"/>
      <c r="AV742" s="138"/>
      <c r="AW742" s="138"/>
      <c r="AX742" s="138"/>
      <c r="AY742" s="138"/>
      <c r="AZ742" s="138"/>
      <c r="BA742" s="138"/>
      <c r="BB742" s="138"/>
      <c r="BC742" s="138"/>
      <c r="BD742" s="138"/>
      <c r="BE742" s="138"/>
      <c r="BF742" s="138"/>
      <c r="BG742" s="138"/>
      <c r="BH742" s="138"/>
      <c r="BI742" s="138"/>
      <c r="BJ742" s="138"/>
      <c r="BK742" s="138"/>
      <c r="BL742" s="138"/>
      <c r="BM742" s="138"/>
      <c r="BN742" s="138"/>
      <c r="BO742" s="138"/>
      <c r="BP742" s="138"/>
      <c r="BQ742" s="138"/>
      <c r="BR742" s="138"/>
      <c r="BS742" s="138"/>
      <c r="BT742" s="138"/>
      <c r="BU742" s="138"/>
      <c r="BV742" s="138"/>
      <c r="BW742" s="138"/>
      <c r="BX742" s="138"/>
      <c r="BY742" s="138"/>
      <c r="BZ742" s="138"/>
    </row>
    <row r="743" spans="1:78" ht="15.75" customHeight="1">
      <c r="A743" s="138"/>
      <c r="B743" s="138"/>
      <c r="C743" s="138"/>
      <c r="D743" s="138"/>
      <c r="E743" s="138"/>
      <c r="F743" s="138"/>
      <c r="G743" s="138"/>
      <c r="H743" s="138"/>
      <c r="I743" s="138"/>
      <c r="J743" s="138"/>
      <c r="K743" s="138"/>
      <c r="L743" s="138"/>
      <c r="M743" s="138"/>
      <c r="N743" s="138"/>
      <c r="O743" s="138"/>
      <c r="P743" s="138"/>
      <c r="Q743" s="138"/>
      <c r="R743" s="138"/>
      <c r="S743" s="138"/>
      <c r="T743" s="138"/>
      <c r="U743" s="138"/>
      <c r="V743" s="138"/>
      <c r="W743" s="138"/>
      <c r="X743" s="138"/>
      <c r="Y743" s="138"/>
      <c r="Z743" s="138"/>
      <c r="AA743" s="138"/>
      <c r="AB743" s="138"/>
      <c r="AC743" s="138"/>
      <c r="AD743" s="138"/>
      <c r="AE743" s="138"/>
      <c r="AF743" s="138"/>
      <c r="AG743" s="138"/>
      <c r="AH743" s="138"/>
      <c r="AI743" s="138"/>
      <c r="AJ743" s="138"/>
      <c r="AK743" s="138"/>
      <c r="AL743" s="138"/>
      <c r="AM743" s="138"/>
      <c r="AN743" s="138"/>
      <c r="AO743" s="138"/>
      <c r="AP743" s="138"/>
      <c r="AQ743" s="138"/>
      <c r="AR743" s="138"/>
      <c r="AS743" s="138"/>
      <c r="AT743" s="138"/>
      <c r="AU743" s="138"/>
      <c r="AV743" s="138"/>
      <c r="AW743" s="138"/>
      <c r="AX743" s="138"/>
      <c r="AY743" s="138"/>
      <c r="AZ743" s="138"/>
      <c r="BA743" s="138"/>
      <c r="BB743" s="138"/>
      <c r="BC743" s="138"/>
      <c r="BD743" s="138"/>
      <c r="BE743" s="138"/>
      <c r="BF743" s="138"/>
      <c r="BG743" s="138"/>
      <c r="BH743" s="138"/>
      <c r="BI743" s="138"/>
      <c r="BJ743" s="138"/>
      <c r="BK743" s="138"/>
      <c r="BL743" s="138"/>
      <c r="BM743" s="138"/>
      <c r="BN743" s="138"/>
      <c r="BO743" s="138"/>
      <c r="BP743" s="138"/>
      <c r="BQ743" s="138"/>
      <c r="BR743" s="138"/>
      <c r="BS743" s="138"/>
      <c r="BT743" s="138"/>
      <c r="BU743" s="138"/>
      <c r="BV743" s="138"/>
      <c r="BW743" s="138"/>
      <c r="BX743" s="138"/>
      <c r="BY743" s="138"/>
      <c r="BZ743" s="138"/>
    </row>
    <row r="744" spans="1:78" ht="15.75" customHeight="1">
      <c r="A744" s="138"/>
      <c r="B744" s="138"/>
      <c r="C744" s="138"/>
      <c r="D744" s="138"/>
      <c r="E744" s="138"/>
      <c r="F744" s="138"/>
      <c r="G744" s="138"/>
      <c r="H744" s="138"/>
      <c r="I744" s="138"/>
      <c r="J744" s="138"/>
      <c r="K744" s="138"/>
      <c r="L744" s="138"/>
      <c r="M744" s="138"/>
      <c r="N744" s="138"/>
      <c r="O744" s="138"/>
      <c r="P744" s="138"/>
      <c r="Q744" s="138"/>
      <c r="R744" s="138"/>
      <c r="S744" s="138"/>
      <c r="T744" s="138"/>
      <c r="U744" s="138"/>
      <c r="V744" s="138"/>
      <c r="W744" s="138"/>
      <c r="X744" s="138"/>
      <c r="Y744" s="138"/>
      <c r="Z744" s="138"/>
      <c r="AA744" s="138"/>
      <c r="AB744" s="138"/>
      <c r="AC744" s="138"/>
      <c r="AD744" s="138"/>
      <c r="AE744" s="138"/>
      <c r="AF744" s="138"/>
      <c r="AG744" s="138"/>
      <c r="AH744" s="138"/>
      <c r="AI744" s="138"/>
      <c r="AJ744" s="138"/>
      <c r="AK744" s="138"/>
      <c r="AL744" s="138"/>
      <c r="AM744" s="138"/>
      <c r="AN744" s="138"/>
      <c r="AO744" s="138"/>
      <c r="AP744" s="138"/>
      <c r="AQ744" s="138"/>
      <c r="AR744" s="138"/>
      <c r="AS744" s="138"/>
      <c r="AT744" s="138"/>
      <c r="AU744" s="138"/>
      <c r="AV744" s="138"/>
      <c r="AW744" s="138"/>
      <c r="AX744" s="138"/>
      <c r="AY744" s="138"/>
      <c r="AZ744" s="138"/>
      <c r="BA744" s="138"/>
      <c r="BB744" s="138"/>
      <c r="BC744" s="138"/>
      <c r="BD744" s="138"/>
      <c r="BE744" s="138"/>
      <c r="BF744" s="138"/>
      <c r="BG744" s="138"/>
      <c r="BH744" s="138"/>
      <c r="BI744" s="138"/>
      <c r="BJ744" s="138"/>
      <c r="BK744" s="138"/>
      <c r="BL744" s="138"/>
      <c r="BM744" s="138"/>
      <c r="BN744" s="138"/>
      <c r="BO744" s="138"/>
      <c r="BP744" s="138"/>
      <c r="BQ744" s="138"/>
      <c r="BR744" s="138"/>
      <c r="BS744" s="138"/>
      <c r="BT744" s="138"/>
      <c r="BU744" s="138"/>
      <c r="BV744" s="138"/>
      <c r="BW744" s="138"/>
      <c r="BX744" s="138"/>
      <c r="BY744" s="138"/>
      <c r="BZ744" s="138"/>
    </row>
    <row r="745" spans="1:78" ht="15.75" customHeight="1">
      <c r="A745" s="138"/>
      <c r="B745" s="138"/>
      <c r="C745" s="138"/>
      <c r="D745" s="138"/>
      <c r="E745" s="138"/>
      <c r="F745" s="138"/>
      <c r="G745" s="138"/>
      <c r="H745" s="138"/>
      <c r="I745" s="138"/>
      <c r="J745" s="138"/>
      <c r="K745" s="138"/>
      <c r="L745" s="138"/>
      <c r="M745" s="138"/>
      <c r="N745" s="138"/>
      <c r="O745" s="138"/>
      <c r="P745" s="138"/>
      <c r="Q745" s="138"/>
      <c r="R745" s="138"/>
      <c r="S745" s="138"/>
      <c r="T745" s="138"/>
      <c r="U745" s="138"/>
      <c r="V745" s="138"/>
      <c r="W745" s="138"/>
      <c r="X745" s="138"/>
      <c r="Y745" s="138"/>
      <c r="Z745" s="138"/>
      <c r="AA745" s="138"/>
      <c r="AB745" s="138"/>
      <c r="AC745" s="138"/>
      <c r="AD745" s="138"/>
      <c r="AE745" s="138"/>
      <c r="AF745" s="138"/>
      <c r="AG745" s="138"/>
      <c r="AH745" s="138"/>
      <c r="AI745" s="138"/>
      <c r="AJ745" s="138"/>
      <c r="AK745" s="138"/>
      <c r="AL745" s="138"/>
      <c r="AM745" s="138"/>
      <c r="AN745" s="138"/>
      <c r="AO745" s="138"/>
      <c r="AP745" s="138"/>
      <c r="AQ745" s="138"/>
      <c r="AR745" s="138"/>
      <c r="AS745" s="138"/>
      <c r="AT745" s="138"/>
      <c r="AU745" s="138"/>
      <c r="AV745" s="138"/>
      <c r="AW745" s="138"/>
      <c r="AX745" s="138"/>
      <c r="AY745" s="138"/>
      <c r="AZ745" s="138"/>
      <c r="BA745" s="138"/>
      <c r="BB745" s="138"/>
      <c r="BC745" s="138"/>
      <c r="BD745" s="138"/>
      <c r="BE745" s="138"/>
      <c r="BF745" s="138"/>
      <c r="BG745" s="138"/>
      <c r="BH745" s="138"/>
      <c r="BI745" s="138"/>
      <c r="BJ745" s="138"/>
      <c r="BK745" s="138"/>
      <c r="BL745" s="138"/>
      <c r="BM745" s="138"/>
      <c r="BN745" s="138"/>
      <c r="BO745" s="138"/>
      <c r="BP745" s="138"/>
      <c r="BQ745" s="138"/>
      <c r="BR745" s="138"/>
      <c r="BS745" s="138"/>
      <c r="BT745" s="138"/>
      <c r="BU745" s="138"/>
      <c r="BV745" s="138"/>
      <c r="BW745" s="138"/>
      <c r="BX745" s="138"/>
      <c r="BY745" s="138"/>
      <c r="BZ745" s="138"/>
    </row>
    <row r="746" spans="1:78" ht="15.75" customHeight="1">
      <c r="A746" s="138"/>
      <c r="B746" s="138"/>
      <c r="C746" s="138"/>
      <c r="D746" s="138"/>
      <c r="E746" s="138"/>
      <c r="F746" s="138"/>
      <c r="G746" s="138"/>
      <c r="H746" s="138"/>
      <c r="I746" s="138"/>
      <c r="J746" s="138"/>
      <c r="K746" s="138"/>
      <c r="L746" s="138"/>
      <c r="M746" s="138"/>
      <c r="N746" s="138"/>
      <c r="O746" s="138"/>
      <c r="P746" s="138"/>
      <c r="Q746" s="138"/>
      <c r="R746" s="138"/>
      <c r="S746" s="138"/>
      <c r="T746" s="138"/>
      <c r="U746" s="138"/>
      <c r="V746" s="138"/>
      <c r="W746" s="138"/>
      <c r="X746" s="138"/>
      <c r="Y746" s="138"/>
      <c r="Z746" s="138"/>
      <c r="AA746" s="138"/>
      <c r="AB746" s="138"/>
      <c r="AC746" s="138"/>
      <c r="AD746" s="138"/>
      <c r="AE746" s="138"/>
      <c r="AF746" s="138"/>
      <c r="AG746" s="138"/>
      <c r="AH746" s="138"/>
      <c r="AI746" s="138"/>
      <c r="AJ746" s="138"/>
      <c r="AK746" s="138"/>
      <c r="AL746" s="138"/>
      <c r="AM746" s="138"/>
      <c r="AN746" s="138"/>
      <c r="AO746" s="138"/>
      <c r="AP746" s="138"/>
      <c r="AQ746" s="138"/>
      <c r="AR746" s="138"/>
      <c r="AS746" s="138"/>
      <c r="AT746" s="138"/>
      <c r="AU746" s="138"/>
      <c r="AV746" s="138"/>
      <c r="AW746" s="138"/>
      <c r="AX746" s="138"/>
      <c r="AY746" s="138"/>
      <c r="AZ746" s="138"/>
      <c r="BA746" s="138"/>
      <c r="BB746" s="138"/>
      <c r="BC746" s="138"/>
      <c r="BD746" s="138"/>
      <c r="BE746" s="138"/>
      <c r="BF746" s="138"/>
      <c r="BG746" s="138"/>
      <c r="BH746" s="138"/>
      <c r="BI746" s="138"/>
      <c r="BJ746" s="138"/>
      <c r="BK746" s="138"/>
      <c r="BL746" s="138"/>
      <c r="BM746" s="138"/>
      <c r="BN746" s="138"/>
      <c r="BO746" s="138"/>
      <c r="BP746" s="138"/>
      <c r="BQ746" s="138"/>
      <c r="BR746" s="138"/>
      <c r="BS746" s="138"/>
      <c r="BT746" s="138"/>
      <c r="BU746" s="138"/>
      <c r="BV746" s="138"/>
      <c r="BW746" s="138"/>
      <c r="BX746" s="138"/>
      <c r="BY746" s="138"/>
      <c r="BZ746" s="138"/>
    </row>
    <row r="747" spans="1:78" ht="15.75" customHeight="1">
      <c r="A747" s="138"/>
      <c r="B747" s="138"/>
      <c r="C747" s="138"/>
      <c r="D747" s="138"/>
      <c r="E747" s="138"/>
      <c r="F747" s="138"/>
      <c r="G747" s="138"/>
      <c r="H747" s="138"/>
      <c r="I747" s="138"/>
      <c r="J747" s="138"/>
      <c r="K747" s="138"/>
      <c r="L747" s="138"/>
      <c r="M747" s="138"/>
      <c r="N747" s="138"/>
      <c r="O747" s="138"/>
      <c r="P747" s="138"/>
      <c r="Q747" s="138"/>
      <c r="R747" s="138"/>
      <c r="S747" s="138"/>
      <c r="T747" s="138"/>
      <c r="U747" s="138"/>
      <c r="V747" s="138"/>
      <c r="W747" s="138"/>
      <c r="X747" s="138"/>
      <c r="Y747" s="138"/>
      <c r="Z747" s="138"/>
      <c r="AA747" s="138"/>
      <c r="AB747" s="138"/>
      <c r="AC747" s="138"/>
      <c r="AD747" s="138"/>
      <c r="AE747" s="138"/>
      <c r="AF747" s="138"/>
      <c r="AG747" s="138"/>
      <c r="AH747" s="138"/>
      <c r="AI747" s="138"/>
      <c r="AJ747" s="138"/>
      <c r="AK747" s="138"/>
      <c r="AL747" s="138"/>
      <c r="AM747" s="138"/>
      <c r="AN747" s="138"/>
      <c r="AO747" s="138"/>
      <c r="AP747" s="138"/>
      <c r="AQ747" s="138"/>
      <c r="AR747" s="138"/>
      <c r="AS747" s="138"/>
      <c r="AT747" s="138"/>
      <c r="AU747" s="138"/>
      <c r="AV747" s="138"/>
      <c r="AW747" s="138"/>
      <c r="AX747" s="138"/>
      <c r="AY747" s="138"/>
      <c r="AZ747" s="138"/>
      <c r="BA747" s="138"/>
      <c r="BB747" s="138"/>
      <c r="BC747" s="138"/>
      <c r="BD747" s="138"/>
      <c r="BE747" s="138"/>
      <c r="BF747" s="138"/>
      <c r="BG747" s="138"/>
      <c r="BH747" s="138"/>
      <c r="BI747" s="138"/>
      <c r="BJ747" s="138"/>
      <c r="BK747" s="138"/>
      <c r="BL747" s="138"/>
      <c r="BM747" s="138"/>
      <c r="BN747" s="138"/>
      <c r="BO747" s="138"/>
      <c r="BP747" s="138"/>
      <c r="BQ747" s="138"/>
      <c r="BR747" s="138"/>
      <c r="BS747" s="138"/>
      <c r="BT747" s="138"/>
      <c r="BU747" s="138"/>
      <c r="BV747" s="138"/>
      <c r="BW747" s="138"/>
      <c r="BX747" s="138"/>
      <c r="BY747" s="138"/>
      <c r="BZ747" s="138"/>
    </row>
    <row r="748" spans="1:78" ht="15.75" customHeight="1">
      <c r="A748" s="138"/>
      <c r="B748" s="138"/>
      <c r="C748" s="138"/>
      <c r="D748" s="138"/>
      <c r="E748" s="138"/>
      <c r="F748" s="138"/>
      <c r="G748" s="138"/>
      <c r="H748" s="138"/>
      <c r="I748" s="138"/>
      <c r="J748" s="138"/>
      <c r="K748" s="138"/>
      <c r="L748" s="138"/>
      <c r="M748" s="138"/>
      <c r="N748" s="138"/>
      <c r="O748" s="138"/>
      <c r="P748" s="138"/>
      <c r="Q748" s="138"/>
      <c r="R748" s="138"/>
      <c r="S748" s="138"/>
      <c r="T748" s="138"/>
      <c r="U748" s="138"/>
      <c r="V748" s="138"/>
      <c r="W748" s="138"/>
      <c r="X748" s="138"/>
      <c r="Y748" s="138"/>
      <c r="Z748" s="138"/>
      <c r="AA748" s="138"/>
      <c r="AB748" s="138"/>
      <c r="AC748" s="138"/>
      <c r="AD748" s="138"/>
      <c r="AE748" s="138"/>
      <c r="AF748" s="138"/>
      <c r="AG748" s="138"/>
      <c r="AH748" s="138"/>
      <c r="AI748" s="138"/>
      <c r="AJ748" s="138"/>
      <c r="AK748" s="138"/>
      <c r="AL748" s="138"/>
      <c r="AM748" s="138"/>
      <c r="AN748" s="138"/>
      <c r="AO748" s="138"/>
      <c r="AP748" s="138"/>
      <c r="AQ748" s="138"/>
      <c r="AR748" s="138"/>
      <c r="AS748" s="138"/>
      <c r="AT748" s="138"/>
      <c r="AU748" s="138"/>
      <c r="AV748" s="138"/>
      <c r="AW748" s="138"/>
      <c r="AX748" s="138"/>
      <c r="AY748" s="138"/>
      <c r="AZ748" s="138"/>
      <c r="BA748" s="138"/>
      <c r="BB748" s="138"/>
      <c r="BC748" s="138"/>
      <c r="BD748" s="138"/>
      <c r="BE748" s="138"/>
      <c r="BF748" s="138"/>
      <c r="BG748" s="138"/>
      <c r="BH748" s="138"/>
      <c r="BI748" s="138"/>
      <c r="BJ748" s="138"/>
      <c r="BK748" s="138"/>
      <c r="BL748" s="138"/>
      <c r="BM748" s="138"/>
      <c r="BN748" s="138"/>
      <c r="BO748" s="138"/>
      <c r="BP748" s="138"/>
      <c r="BQ748" s="138"/>
      <c r="BR748" s="138"/>
      <c r="BS748" s="138"/>
      <c r="BT748" s="138"/>
      <c r="BU748" s="138"/>
      <c r="BV748" s="138"/>
      <c r="BW748" s="138"/>
      <c r="BX748" s="138"/>
      <c r="BY748" s="138"/>
      <c r="BZ748" s="138"/>
    </row>
    <row r="749" spans="1:78" ht="15.75" customHeight="1">
      <c r="A749" s="138"/>
      <c r="B749" s="138"/>
      <c r="C749" s="138"/>
      <c r="D749" s="138"/>
      <c r="E749" s="138"/>
      <c r="F749" s="138"/>
      <c r="G749" s="138"/>
      <c r="H749" s="138"/>
      <c r="I749" s="138"/>
      <c r="J749" s="138"/>
      <c r="K749" s="138"/>
      <c r="L749" s="138"/>
      <c r="M749" s="138"/>
      <c r="N749" s="138"/>
      <c r="O749" s="138"/>
      <c r="P749" s="138"/>
      <c r="Q749" s="138"/>
      <c r="R749" s="138"/>
      <c r="S749" s="138"/>
      <c r="T749" s="138"/>
      <c r="U749" s="138"/>
      <c r="V749" s="138"/>
      <c r="W749" s="138"/>
      <c r="X749" s="138"/>
      <c r="Y749" s="138"/>
      <c r="Z749" s="138"/>
      <c r="AA749" s="138"/>
      <c r="AB749" s="138"/>
      <c r="AC749" s="138"/>
      <c r="AD749" s="138"/>
      <c r="AE749" s="138"/>
      <c r="AF749" s="138"/>
      <c r="AG749" s="138"/>
      <c r="AH749" s="138"/>
      <c r="AI749" s="138"/>
      <c r="AJ749" s="138"/>
      <c r="AK749" s="138"/>
      <c r="AL749" s="138"/>
      <c r="AM749" s="138"/>
      <c r="AN749" s="138"/>
      <c r="AO749" s="138"/>
      <c r="AP749" s="138"/>
      <c r="AQ749" s="138"/>
      <c r="AR749" s="138"/>
      <c r="AS749" s="138"/>
      <c r="AT749" s="138"/>
      <c r="AU749" s="138"/>
      <c r="AV749" s="138"/>
      <c r="AW749" s="138"/>
      <c r="AX749" s="138"/>
      <c r="AY749" s="138"/>
      <c r="AZ749" s="138"/>
      <c r="BA749" s="138"/>
      <c r="BB749" s="138"/>
      <c r="BC749" s="138"/>
      <c r="BD749" s="138"/>
      <c r="BE749" s="138"/>
      <c r="BF749" s="138"/>
      <c r="BG749" s="138"/>
      <c r="BH749" s="138"/>
      <c r="BI749" s="138"/>
      <c r="BJ749" s="138"/>
      <c r="BK749" s="138"/>
      <c r="BL749" s="138"/>
      <c r="BM749" s="138"/>
      <c r="BN749" s="138"/>
      <c r="BO749" s="138"/>
      <c r="BP749" s="138"/>
      <c r="BQ749" s="138"/>
      <c r="BR749" s="138"/>
      <c r="BS749" s="138"/>
      <c r="BT749" s="138"/>
      <c r="BU749" s="138"/>
      <c r="BV749" s="138"/>
      <c r="BW749" s="138"/>
      <c r="BX749" s="138"/>
      <c r="BY749" s="138"/>
      <c r="BZ749" s="138"/>
    </row>
    <row r="750" spans="1:78" ht="15.75" customHeight="1">
      <c r="A750" s="138"/>
      <c r="B750" s="138"/>
      <c r="C750" s="138"/>
      <c r="D750" s="138"/>
      <c r="E750" s="138"/>
      <c r="F750" s="138"/>
      <c r="G750" s="138"/>
      <c r="H750" s="138"/>
      <c r="I750" s="138"/>
      <c r="J750" s="138"/>
      <c r="K750" s="138"/>
      <c r="L750" s="138"/>
      <c r="M750" s="138"/>
      <c r="N750" s="138"/>
      <c r="O750" s="138"/>
      <c r="P750" s="138"/>
      <c r="Q750" s="138"/>
      <c r="R750" s="138"/>
      <c r="S750" s="138"/>
      <c r="T750" s="138"/>
      <c r="U750" s="138"/>
      <c r="V750" s="138"/>
      <c r="W750" s="138"/>
      <c r="X750" s="138"/>
      <c r="Y750" s="138"/>
      <c r="Z750" s="138"/>
      <c r="AA750" s="138"/>
      <c r="AB750" s="138"/>
      <c r="AC750" s="138"/>
      <c r="AD750" s="138"/>
      <c r="AE750" s="138"/>
      <c r="AF750" s="138"/>
      <c r="AG750" s="138"/>
      <c r="AH750" s="138"/>
      <c r="AI750" s="138"/>
      <c r="AJ750" s="138"/>
      <c r="AK750" s="138"/>
      <c r="AL750" s="138"/>
      <c r="AM750" s="138"/>
      <c r="AN750" s="138"/>
      <c r="AO750" s="138"/>
      <c r="AP750" s="138"/>
      <c r="AQ750" s="138"/>
      <c r="AR750" s="138"/>
      <c r="AS750" s="138"/>
      <c r="AT750" s="138"/>
      <c r="AU750" s="138"/>
      <c r="AV750" s="138"/>
      <c r="AW750" s="138"/>
      <c r="AX750" s="138"/>
      <c r="AY750" s="138"/>
      <c r="AZ750" s="138"/>
      <c r="BA750" s="138"/>
      <c r="BB750" s="138"/>
      <c r="BC750" s="138"/>
      <c r="BD750" s="138"/>
      <c r="BE750" s="138"/>
      <c r="BF750" s="138"/>
      <c r="BG750" s="138"/>
      <c r="BH750" s="138"/>
      <c r="BI750" s="138"/>
      <c r="BJ750" s="138"/>
      <c r="BK750" s="138"/>
      <c r="BL750" s="138"/>
      <c r="BM750" s="138"/>
      <c r="BN750" s="138"/>
      <c r="BO750" s="138"/>
      <c r="BP750" s="138"/>
      <c r="BQ750" s="138"/>
      <c r="BR750" s="138"/>
      <c r="BS750" s="138"/>
      <c r="BT750" s="138"/>
      <c r="BU750" s="138"/>
      <c r="BV750" s="138"/>
      <c r="BW750" s="138"/>
      <c r="BX750" s="138"/>
      <c r="BY750" s="138"/>
      <c r="BZ750" s="138"/>
    </row>
    <row r="751" spans="1:78" ht="15.75" customHeight="1">
      <c r="A751" s="138"/>
      <c r="B751" s="138"/>
      <c r="C751" s="138"/>
      <c r="D751" s="138"/>
      <c r="E751" s="138"/>
      <c r="F751" s="138"/>
      <c r="G751" s="138"/>
      <c r="H751" s="138"/>
      <c r="I751" s="138"/>
      <c r="J751" s="138"/>
      <c r="K751" s="138"/>
      <c r="L751" s="138"/>
      <c r="M751" s="138"/>
      <c r="N751" s="138"/>
      <c r="O751" s="138"/>
      <c r="P751" s="138"/>
      <c r="Q751" s="138"/>
      <c r="R751" s="138"/>
      <c r="S751" s="138"/>
      <c r="T751" s="138"/>
      <c r="U751" s="138"/>
      <c r="V751" s="138"/>
      <c r="W751" s="138"/>
      <c r="X751" s="138"/>
      <c r="Y751" s="138"/>
      <c r="Z751" s="138"/>
      <c r="AA751" s="138"/>
      <c r="AB751" s="138"/>
      <c r="AC751" s="138"/>
      <c r="AD751" s="138"/>
      <c r="AE751" s="138"/>
      <c r="AF751" s="138"/>
      <c r="AG751" s="138"/>
      <c r="AH751" s="138"/>
      <c r="AI751" s="138"/>
      <c r="AJ751" s="138"/>
      <c r="AK751" s="138"/>
      <c r="AL751" s="138"/>
      <c r="AM751" s="138"/>
      <c r="AN751" s="138"/>
      <c r="AO751" s="138"/>
      <c r="AP751" s="138"/>
      <c r="AQ751" s="138"/>
      <c r="AR751" s="138"/>
      <c r="AS751" s="138"/>
      <c r="AT751" s="138"/>
      <c r="AU751" s="138"/>
      <c r="AV751" s="138"/>
      <c r="AW751" s="138"/>
      <c r="AX751" s="138"/>
      <c r="AY751" s="138"/>
      <c r="AZ751" s="138"/>
      <c r="BA751" s="138"/>
      <c r="BB751" s="138"/>
      <c r="BC751" s="138"/>
      <c r="BD751" s="138"/>
      <c r="BE751" s="138"/>
      <c r="BF751" s="138"/>
      <c r="BG751" s="138"/>
      <c r="BH751" s="138"/>
      <c r="BI751" s="138"/>
      <c r="BJ751" s="138"/>
      <c r="BK751" s="138"/>
      <c r="BL751" s="138"/>
      <c r="BM751" s="138"/>
      <c r="BN751" s="138"/>
      <c r="BO751" s="138"/>
      <c r="BP751" s="138"/>
      <c r="BQ751" s="138"/>
      <c r="BR751" s="138"/>
      <c r="BS751" s="138"/>
      <c r="BT751" s="138"/>
      <c r="BU751" s="138"/>
      <c r="BV751" s="138"/>
      <c r="BW751" s="138"/>
      <c r="BX751" s="138"/>
      <c r="BY751" s="138"/>
      <c r="BZ751" s="138"/>
    </row>
    <row r="752" spans="1:78" ht="15.75" customHeight="1">
      <c r="A752" s="138"/>
      <c r="B752" s="138"/>
      <c r="C752" s="138"/>
      <c r="D752" s="138"/>
      <c r="E752" s="138"/>
      <c r="F752" s="138"/>
      <c r="G752" s="138"/>
      <c r="H752" s="138"/>
      <c r="I752" s="138"/>
      <c r="J752" s="138"/>
      <c r="K752" s="138"/>
      <c r="L752" s="138"/>
      <c r="M752" s="138"/>
      <c r="N752" s="138"/>
      <c r="O752" s="138"/>
      <c r="P752" s="138"/>
      <c r="Q752" s="138"/>
      <c r="R752" s="138"/>
      <c r="S752" s="138"/>
      <c r="T752" s="138"/>
      <c r="U752" s="138"/>
      <c r="V752" s="138"/>
      <c r="W752" s="138"/>
      <c r="X752" s="138"/>
      <c r="Y752" s="138"/>
      <c r="Z752" s="138"/>
      <c r="AA752" s="138"/>
      <c r="AB752" s="138"/>
      <c r="AC752" s="138"/>
      <c r="AD752" s="138"/>
      <c r="AE752" s="138"/>
      <c r="AF752" s="138"/>
      <c r="AG752" s="138"/>
      <c r="AH752" s="138"/>
      <c r="AI752" s="138"/>
      <c r="AJ752" s="138"/>
      <c r="AK752" s="138"/>
      <c r="AL752" s="138"/>
      <c r="AM752" s="138"/>
      <c r="AN752" s="138"/>
      <c r="AO752" s="138"/>
      <c r="AP752" s="138"/>
      <c r="AQ752" s="138"/>
      <c r="AR752" s="138"/>
      <c r="AS752" s="138"/>
      <c r="AT752" s="138"/>
      <c r="AU752" s="138"/>
      <c r="AV752" s="138"/>
      <c r="AW752" s="138"/>
      <c r="AX752" s="138"/>
      <c r="AY752" s="138"/>
      <c r="AZ752" s="138"/>
      <c r="BA752" s="138"/>
      <c r="BB752" s="138"/>
      <c r="BC752" s="138"/>
      <c r="BD752" s="138"/>
      <c r="BE752" s="138"/>
      <c r="BF752" s="138"/>
      <c r="BG752" s="138"/>
      <c r="BH752" s="138"/>
      <c r="BI752" s="138"/>
      <c r="BJ752" s="138"/>
      <c r="BK752" s="138"/>
      <c r="BL752" s="138"/>
      <c r="BM752" s="138"/>
      <c r="BN752" s="138"/>
      <c r="BO752" s="138"/>
      <c r="BP752" s="138"/>
      <c r="BQ752" s="138"/>
      <c r="BR752" s="138"/>
      <c r="BS752" s="138"/>
      <c r="BT752" s="138"/>
      <c r="BU752" s="138"/>
      <c r="BV752" s="138"/>
      <c r="BW752" s="138"/>
      <c r="BX752" s="138"/>
      <c r="BY752" s="138"/>
      <c r="BZ752" s="138"/>
    </row>
    <row r="753" spans="1:78" ht="15.75" customHeight="1">
      <c r="A753" s="138"/>
      <c r="B753" s="138"/>
      <c r="C753" s="138"/>
      <c r="D753" s="138"/>
      <c r="E753" s="138"/>
      <c r="F753" s="138"/>
      <c r="G753" s="138"/>
      <c r="H753" s="138"/>
      <c r="I753" s="138"/>
      <c r="J753" s="138"/>
      <c r="K753" s="138"/>
      <c r="L753" s="138"/>
      <c r="M753" s="138"/>
      <c r="N753" s="138"/>
      <c r="O753" s="138"/>
      <c r="P753" s="138"/>
      <c r="Q753" s="138"/>
      <c r="R753" s="138"/>
      <c r="S753" s="138"/>
      <c r="T753" s="138"/>
      <c r="U753" s="138"/>
      <c r="V753" s="138"/>
      <c r="W753" s="138"/>
      <c r="X753" s="138"/>
      <c r="Y753" s="138"/>
      <c r="Z753" s="138"/>
      <c r="AA753" s="138"/>
      <c r="AB753" s="138"/>
      <c r="AC753" s="138"/>
      <c r="AD753" s="138"/>
      <c r="AE753" s="138"/>
      <c r="AF753" s="138"/>
      <c r="AG753" s="138"/>
      <c r="AH753" s="138"/>
      <c r="AI753" s="138"/>
      <c r="AJ753" s="138"/>
      <c r="AK753" s="138"/>
      <c r="AL753" s="138"/>
      <c r="AM753" s="138"/>
      <c r="AN753" s="138"/>
      <c r="AO753" s="138"/>
      <c r="AP753" s="138"/>
      <c r="AQ753" s="138"/>
      <c r="AR753" s="138"/>
      <c r="AS753" s="138"/>
      <c r="AT753" s="138"/>
      <c r="AU753" s="138"/>
      <c r="AV753" s="138"/>
      <c r="AW753" s="138"/>
      <c r="AX753" s="138"/>
      <c r="AY753" s="138"/>
      <c r="AZ753" s="138"/>
      <c r="BA753" s="138"/>
      <c r="BB753" s="138"/>
      <c r="BC753" s="138"/>
      <c r="BD753" s="138"/>
      <c r="BE753" s="138"/>
      <c r="BF753" s="138"/>
      <c r="BG753" s="138"/>
      <c r="BH753" s="138"/>
      <c r="BI753" s="138"/>
      <c r="BJ753" s="138"/>
      <c r="BK753" s="138"/>
      <c r="BL753" s="138"/>
      <c r="BM753" s="138"/>
      <c r="BN753" s="138"/>
      <c r="BO753" s="138"/>
      <c r="BP753" s="138"/>
      <c r="BQ753" s="138"/>
      <c r="BR753" s="138"/>
      <c r="BS753" s="138"/>
      <c r="BT753" s="138"/>
      <c r="BU753" s="138"/>
      <c r="BV753" s="138"/>
      <c r="BW753" s="138"/>
      <c r="BX753" s="138"/>
      <c r="BY753" s="138"/>
      <c r="BZ753" s="138"/>
    </row>
    <row r="754" spans="1:78" ht="15.75" customHeight="1">
      <c r="A754" s="138"/>
      <c r="B754" s="138"/>
      <c r="C754" s="138"/>
      <c r="D754" s="138"/>
      <c r="E754" s="138"/>
      <c r="F754" s="138"/>
      <c r="G754" s="138"/>
      <c r="H754" s="138"/>
      <c r="I754" s="138"/>
      <c r="J754" s="138"/>
      <c r="K754" s="138"/>
      <c r="L754" s="138"/>
      <c r="M754" s="138"/>
      <c r="N754" s="138"/>
      <c r="O754" s="138"/>
      <c r="P754" s="138"/>
      <c r="Q754" s="138"/>
      <c r="R754" s="138"/>
      <c r="S754" s="138"/>
      <c r="T754" s="138"/>
      <c r="U754" s="138"/>
      <c r="V754" s="138"/>
      <c r="W754" s="138"/>
      <c r="X754" s="138"/>
      <c r="Y754" s="138"/>
      <c r="Z754" s="138"/>
      <c r="AA754" s="138"/>
      <c r="AB754" s="138"/>
      <c r="AC754" s="138"/>
      <c r="AD754" s="138"/>
      <c r="AE754" s="138"/>
      <c r="AF754" s="138"/>
      <c r="AG754" s="138"/>
      <c r="AH754" s="138"/>
      <c r="AI754" s="138"/>
      <c r="AJ754" s="138"/>
      <c r="AK754" s="138"/>
      <c r="AL754" s="138"/>
      <c r="AM754" s="138"/>
      <c r="AN754" s="138"/>
      <c r="AO754" s="138"/>
      <c r="AP754" s="138"/>
      <c r="AQ754" s="138"/>
      <c r="AR754" s="138"/>
      <c r="AS754" s="138"/>
      <c r="AT754" s="138"/>
      <c r="AU754" s="138"/>
      <c r="AV754" s="138"/>
      <c r="AW754" s="138"/>
      <c r="AX754" s="138"/>
      <c r="AY754" s="138"/>
      <c r="AZ754" s="138"/>
      <c r="BA754" s="138"/>
      <c r="BB754" s="138"/>
      <c r="BC754" s="138"/>
      <c r="BD754" s="138"/>
      <c r="BE754" s="138"/>
      <c r="BF754" s="138"/>
      <c r="BG754" s="138"/>
      <c r="BH754" s="138"/>
      <c r="BI754" s="138"/>
      <c r="BJ754" s="138"/>
      <c r="BK754" s="138"/>
      <c r="BL754" s="138"/>
      <c r="BM754" s="138"/>
      <c r="BN754" s="138"/>
      <c r="BO754" s="138"/>
      <c r="BP754" s="138"/>
      <c r="BQ754" s="138"/>
      <c r="BR754" s="138"/>
      <c r="BS754" s="138"/>
      <c r="BT754" s="138"/>
      <c r="BU754" s="138"/>
      <c r="BV754" s="138"/>
      <c r="BW754" s="138"/>
      <c r="BX754" s="138"/>
      <c r="BY754" s="138"/>
      <c r="BZ754" s="138"/>
    </row>
    <row r="755" spans="1:78" ht="15.75" customHeight="1">
      <c r="A755" s="138"/>
      <c r="B755" s="138"/>
      <c r="C755" s="138"/>
      <c r="D755" s="138"/>
      <c r="E755" s="138"/>
      <c r="F755" s="138"/>
      <c r="G755" s="138"/>
      <c r="H755" s="138"/>
      <c r="I755" s="138"/>
      <c r="J755" s="138"/>
      <c r="K755" s="138"/>
      <c r="L755" s="138"/>
      <c r="M755" s="138"/>
      <c r="N755" s="138"/>
      <c r="O755" s="138"/>
      <c r="P755" s="138"/>
      <c r="Q755" s="138"/>
      <c r="R755" s="138"/>
      <c r="S755" s="138"/>
      <c r="T755" s="138"/>
      <c r="U755" s="138"/>
      <c r="V755" s="138"/>
      <c r="W755" s="138"/>
      <c r="X755" s="138"/>
      <c r="Y755" s="138"/>
      <c r="Z755" s="138"/>
      <c r="AA755" s="138"/>
      <c r="AB755" s="138"/>
      <c r="AC755" s="138"/>
      <c r="AD755" s="138"/>
      <c r="AE755" s="138"/>
      <c r="AF755" s="138"/>
      <c r="AG755" s="138"/>
      <c r="AH755" s="138"/>
      <c r="AI755" s="138"/>
      <c r="AJ755" s="138"/>
      <c r="AK755" s="138"/>
      <c r="AL755" s="138"/>
      <c r="AM755" s="138"/>
      <c r="AN755" s="138"/>
      <c r="AO755" s="138"/>
      <c r="AP755" s="138"/>
      <c r="AQ755" s="138"/>
      <c r="AR755" s="138"/>
      <c r="AS755" s="138"/>
      <c r="AT755" s="138"/>
      <c r="AU755" s="138"/>
      <c r="AV755" s="138"/>
      <c r="AW755" s="138"/>
      <c r="AX755" s="138"/>
      <c r="AY755" s="138"/>
      <c r="AZ755" s="138"/>
      <c r="BA755" s="138"/>
      <c r="BB755" s="138"/>
      <c r="BC755" s="138"/>
      <c r="BD755" s="138"/>
      <c r="BE755" s="138"/>
      <c r="BF755" s="138"/>
      <c r="BG755" s="138"/>
      <c r="BH755" s="138"/>
      <c r="BI755" s="138"/>
      <c r="BJ755" s="138"/>
      <c r="BK755" s="138"/>
      <c r="BL755" s="138"/>
      <c r="BM755" s="138"/>
      <c r="BN755" s="138"/>
      <c r="BO755" s="138"/>
      <c r="BP755" s="138"/>
      <c r="BQ755" s="138"/>
      <c r="BR755" s="138"/>
      <c r="BS755" s="138"/>
      <c r="BT755" s="138"/>
      <c r="BU755" s="138"/>
      <c r="BV755" s="138"/>
      <c r="BW755" s="138"/>
      <c r="BX755" s="138"/>
      <c r="BY755" s="138"/>
      <c r="BZ755" s="138"/>
    </row>
    <row r="756" spans="1:78" ht="15.75" customHeight="1">
      <c r="A756" s="138"/>
      <c r="B756" s="138"/>
      <c r="C756" s="138"/>
      <c r="D756" s="138"/>
      <c r="E756" s="138"/>
      <c r="F756" s="138"/>
      <c r="G756" s="138"/>
      <c r="H756" s="138"/>
      <c r="I756" s="138"/>
      <c r="J756" s="138"/>
      <c r="K756" s="138"/>
      <c r="L756" s="138"/>
      <c r="M756" s="138"/>
      <c r="N756" s="138"/>
      <c r="O756" s="138"/>
      <c r="P756" s="138"/>
      <c r="Q756" s="138"/>
      <c r="R756" s="138"/>
      <c r="S756" s="138"/>
      <c r="T756" s="138"/>
      <c r="U756" s="138"/>
      <c r="V756" s="138"/>
      <c r="W756" s="138"/>
      <c r="X756" s="138"/>
      <c r="Y756" s="138"/>
      <c r="Z756" s="138"/>
      <c r="AA756" s="138"/>
      <c r="AB756" s="138"/>
      <c r="AC756" s="138"/>
      <c r="AD756" s="138"/>
      <c r="AE756" s="138"/>
      <c r="AF756" s="138"/>
      <c r="AG756" s="138"/>
      <c r="AH756" s="138"/>
      <c r="AI756" s="138"/>
      <c r="AJ756" s="138"/>
      <c r="AK756" s="138"/>
      <c r="AL756" s="138"/>
      <c r="AM756" s="138"/>
      <c r="AN756" s="138"/>
      <c r="AO756" s="138"/>
      <c r="AP756" s="138"/>
      <c r="AQ756" s="138"/>
      <c r="AR756" s="138"/>
      <c r="AS756" s="138"/>
      <c r="AT756" s="138"/>
      <c r="AU756" s="138"/>
      <c r="AV756" s="138"/>
      <c r="AW756" s="138"/>
      <c r="AX756" s="138"/>
      <c r="AY756" s="138"/>
      <c r="AZ756" s="138"/>
      <c r="BA756" s="138"/>
      <c r="BB756" s="138"/>
      <c r="BC756" s="138"/>
      <c r="BD756" s="138"/>
      <c r="BE756" s="138"/>
      <c r="BF756" s="138"/>
      <c r="BG756" s="138"/>
      <c r="BH756" s="138"/>
      <c r="BI756" s="138"/>
      <c r="BJ756" s="138"/>
      <c r="BK756" s="138"/>
      <c r="BL756" s="138"/>
      <c r="BM756" s="138"/>
      <c r="BN756" s="138"/>
      <c r="BO756" s="138"/>
      <c r="BP756" s="138"/>
      <c r="BQ756" s="138"/>
      <c r="BR756" s="138"/>
      <c r="BS756" s="138"/>
      <c r="BT756" s="138"/>
      <c r="BU756" s="138"/>
      <c r="BV756" s="138"/>
      <c r="BW756" s="138"/>
      <c r="BX756" s="138"/>
      <c r="BY756" s="138"/>
      <c r="BZ756" s="138"/>
    </row>
    <row r="757" spans="1:78" ht="15.75" customHeight="1">
      <c r="A757" s="138"/>
      <c r="B757" s="138"/>
      <c r="C757" s="138"/>
      <c r="D757" s="138"/>
      <c r="E757" s="138"/>
      <c r="F757" s="138"/>
      <c r="G757" s="138"/>
      <c r="H757" s="138"/>
      <c r="I757" s="138"/>
      <c r="J757" s="138"/>
      <c r="K757" s="138"/>
      <c r="L757" s="138"/>
      <c r="M757" s="138"/>
      <c r="N757" s="138"/>
      <c r="O757" s="138"/>
      <c r="P757" s="138"/>
      <c r="Q757" s="138"/>
      <c r="R757" s="138"/>
      <c r="S757" s="138"/>
      <c r="T757" s="138"/>
      <c r="U757" s="138"/>
      <c r="V757" s="138"/>
      <c r="W757" s="138"/>
      <c r="X757" s="138"/>
      <c r="Y757" s="138"/>
      <c r="Z757" s="138"/>
      <c r="AA757" s="138"/>
      <c r="AB757" s="138"/>
      <c r="AC757" s="138"/>
      <c r="AD757" s="138"/>
      <c r="AE757" s="138"/>
      <c r="AF757" s="138"/>
      <c r="AG757" s="138"/>
      <c r="AH757" s="138"/>
      <c r="AI757" s="138"/>
      <c r="AJ757" s="138"/>
      <c r="AK757" s="138"/>
      <c r="AL757" s="138"/>
      <c r="AM757" s="138"/>
      <c r="AN757" s="138"/>
      <c r="AO757" s="138"/>
      <c r="AP757" s="138"/>
      <c r="AQ757" s="138"/>
      <c r="AR757" s="138"/>
      <c r="AS757" s="138"/>
      <c r="AT757" s="138"/>
      <c r="AU757" s="138"/>
      <c r="AV757" s="138"/>
      <c r="AW757" s="138"/>
      <c r="AX757" s="138"/>
      <c r="AY757" s="138"/>
      <c r="AZ757" s="138"/>
      <c r="BA757" s="138"/>
      <c r="BB757" s="138"/>
      <c r="BC757" s="138"/>
      <c r="BD757" s="138"/>
      <c r="BE757" s="138"/>
      <c r="BF757" s="138"/>
      <c r="BG757" s="138"/>
      <c r="BH757" s="138"/>
      <c r="BI757" s="138"/>
      <c r="BJ757" s="138"/>
      <c r="BK757" s="138"/>
      <c r="BL757" s="138"/>
      <c r="BM757" s="138"/>
      <c r="BN757" s="138"/>
      <c r="BO757" s="138"/>
      <c r="BP757" s="138"/>
      <c r="BQ757" s="138"/>
      <c r="BR757" s="138"/>
      <c r="BS757" s="138"/>
      <c r="BT757" s="138"/>
      <c r="BU757" s="138"/>
      <c r="BV757" s="138"/>
      <c r="BW757" s="138"/>
      <c r="BX757" s="138"/>
      <c r="BY757" s="138"/>
      <c r="BZ757" s="138"/>
    </row>
    <row r="758" spans="1:78" ht="15.75" customHeight="1">
      <c r="A758" s="138"/>
      <c r="B758" s="138"/>
      <c r="C758" s="138"/>
      <c r="D758" s="138"/>
      <c r="E758" s="138"/>
      <c r="F758" s="138"/>
      <c r="G758" s="138"/>
      <c r="H758" s="138"/>
      <c r="I758" s="138"/>
      <c r="J758" s="138"/>
      <c r="K758" s="138"/>
      <c r="L758" s="138"/>
      <c r="M758" s="138"/>
      <c r="N758" s="138"/>
      <c r="O758" s="138"/>
      <c r="P758" s="138"/>
      <c r="Q758" s="138"/>
      <c r="R758" s="138"/>
      <c r="S758" s="138"/>
      <c r="T758" s="138"/>
      <c r="U758" s="138"/>
      <c r="V758" s="138"/>
      <c r="W758" s="138"/>
      <c r="X758" s="138"/>
      <c r="Y758" s="138"/>
      <c r="Z758" s="138"/>
      <c r="AA758" s="138"/>
      <c r="AB758" s="138"/>
      <c r="AC758" s="138"/>
      <c r="AD758" s="138"/>
      <c r="AE758" s="138"/>
      <c r="AF758" s="138"/>
      <c r="AG758" s="138"/>
      <c r="AH758" s="138"/>
      <c r="AI758" s="138"/>
      <c r="AJ758" s="138"/>
      <c r="AK758" s="138"/>
      <c r="AL758" s="138"/>
      <c r="AM758" s="138"/>
      <c r="AN758" s="138"/>
      <c r="AO758" s="138"/>
      <c r="AP758" s="138"/>
      <c r="AQ758" s="138"/>
      <c r="AR758" s="138"/>
      <c r="AS758" s="138"/>
      <c r="AT758" s="138"/>
      <c r="AU758" s="138"/>
      <c r="AV758" s="138"/>
      <c r="AW758" s="138"/>
      <c r="AX758" s="138"/>
      <c r="AY758" s="138"/>
      <c r="AZ758" s="138"/>
      <c r="BA758" s="138"/>
      <c r="BB758" s="138"/>
      <c r="BC758" s="138"/>
      <c r="BD758" s="138"/>
      <c r="BE758" s="138"/>
      <c r="BF758" s="138"/>
      <c r="BG758" s="138"/>
      <c r="BH758" s="138"/>
      <c r="BI758" s="138"/>
      <c r="BJ758" s="138"/>
      <c r="BK758" s="138"/>
      <c r="BL758" s="138"/>
      <c r="BM758" s="138"/>
      <c r="BN758" s="138"/>
      <c r="BO758" s="138"/>
      <c r="BP758" s="138"/>
      <c r="BQ758" s="138"/>
      <c r="BR758" s="138"/>
      <c r="BS758" s="138"/>
      <c r="BT758" s="138"/>
      <c r="BU758" s="138"/>
      <c r="BV758" s="138"/>
      <c r="BW758" s="138"/>
      <c r="BX758" s="138"/>
      <c r="BY758" s="138"/>
      <c r="BZ758" s="138"/>
    </row>
    <row r="759" spans="1:78" ht="15.75" customHeight="1">
      <c r="A759" s="138"/>
      <c r="B759" s="138"/>
      <c r="C759" s="138"/>
      <c r="D759" s="138"/>
      <c r="E759" s="138"/>
      <c r="F759" s="138"/>
      <c r="G759" s="138"/>
      <c r="H759" s="138"/>
      <c r="I759" s="138"/>
      <c r="J759" s="138"/>
      <c r="K759" s="138"/>
      <c r="L759" s="138"/>
      <c r="M759" s="138"/>
      <c r="N759" s="138"/>
      <c r="O759" s="138"/>
      <c r="P759" s="138"/>
      <c r="Q759" s="138"/>
      <c r="R759" s="138"/>
      <c r="S759" s="138"/>
      <c r="T759" s="138"/>
      <c r="U759" s="138"/>
      <c r="V759" s="138"/>
      <c r="W759" s="138"/>
      <c r="X759" s="138"/>
      <c r="Y759" s="138"/>
      <c r="Z759" s="138"/>
      <c r="AA759" s="138"/>
      <c r="AB759" s="138"/>
      <c r="AC759" s="138"/>
      <c r="AD759" s="138"/>
      <c r="AE759" s="138"/>
      <c r="AF759" s="138"/>
      <c r="AG759" s="138"/>
      <c r="AH759" s="138"/>
      <c r="AI759" s="138"/>
      <c r="AJ759" s="138"/>
      <c r="AK759" s="138"/>
      <c r="AL759" s="138"/>
      <c r="AM759" s="138"/>
      <c r="AN759" s="138"/>
      <c r="AO759" s="138"/>
      <c r="AP759" s="138"/>
      <c r="AQ759" s="138"/>
      <c r="AR759" s="138"/>
      <c r="AS759" s="138"/>
      <c r="AT759" s="138"/>
      <c r="AU759" s="138"/>
      <c r="AV759" s="138"/>
      <c r="AW759" s="138"/>
      <c r="AX759" s="138"/>
      <c r="AY759" s="138"/>
      <c r="AZ759" s="138"/>
      <c r="BA759" s="138"/>
      <c r="BB759" s="138"/>
      <c r="BC759" s="138"/>
      <c r="BD759" s="138"/>
      <c r="BE759" s="138"/>
      <c r="BF759" s="138"/>
      <c r="BG759" s="138"/>
      <c r="BH759" s="138"/>
      <c r="BI759" s="138"/>
      <c r="BJ759" s="138"/>
      <c r="BK759" s="138"/>
      <c r="BL759" s="138"/>
      <c r="BM759" s="138"/>
      <c r="BN759" s="138"/>
      <c r="BO759" s="138"/>
      <c r="BP759" s="138"/>
      <c r="BQ759" s="138"/>
      <c r="BR759" s="138"/>
      <c r="BS759" s="138"/>
      <c r="BT759" s="138"/>
      <c r="BU759" s="138"/>
      <c r="BV759" s="138"/>
      <c r="BW759" s="138"/>
      <c r="BX759" s="138"/>
      <c r="BY759" s="138"/>
      <c r="BZ759" s="138"/>
    </row>
    <row r="760" spans="1:78" ht="15.75" customHeight="1">
      <c r="A760" s="138"/>
      <c r="B760" s="138"/>
      <c r="C760" s="138"/>
      <c r="D760" s="138"/>
      <c r="E760" s="138"/>
      <c r="F760" s="138"/>
      <c r="G760" s="138"/>
      <c r="H760" s="138"/>
      <c r="I760" s="138"/>
      <c r="J760" s="138"/>
      <c r="K760" s="138"/>
      <c r="L760" s="138"/>
      <c r="M760" s="138"/>
      <c r="N760" s="138"/>
      <c r="O760" s="138"/>
      <c r="P760" s="138"/>
      <c r="Q760" s="138"/>
      <c r="R760" s="138"/>
      <c r="S760" s="138"/>
      <c r="T760" s="138"/>
      <c r="U760" s="138"/>
      <c r="V760" s="138"/>
      <c r="W760" s="138"/>
      <c r="X760" s="138"/>
      <c r="Y760" s="138"/>
      <c r="Z760" s="138"/>
      <c r="AA760" s="138"/>
      <c r="AB760" s="138"/>
      <c r="AC760" s="138"/>
      <c r="AD760" s="138"/>
      <c r="AE760" s="138"/>
      <c r="AF760" s="138"/>
      <c r="AG760" s="138"/>
      <c r="AH760" s="138"/>
      <c r="AI760" s="138"/>
      <c r="AJ760" s="138"/>
      <c r="AK760" s="138"/>
      <c r="AL760" s="138"/>
      <c r="AM760" s="138"/>
      <c r="AN760" s="138"/>
      <c r="AO760" s="138"/>
      <c r="AP760" s="138"/>
      <c r="AQ760" s="138"/>
      <c r="AR760" s="138"/>
      <c r="AS760" s="138"/>
      <c r="AT760" s="138"/>
      <c r="AU760" s="138"/>
      <c r="AV760" s="138"/>
      <c r="AW760" s="138"/>
      <c r="AX760" s="138"/>
      <c r="AY760" s="138"/>
      <c r="AZ760" s="138"/>
      <c r="BA760" s="138"/>
      <c r="BB760" s="138"/>
      <c r="BC760" s="138"/>
      <c r="BD760" s="138"/>
      <c r="BE760" s="138"/>
      <c r="BF760" s="138"/>
      <c r="BG760" s="138"/>
      <c r="BH760" s="138"/>
      <c r="BI760" s="138"/>
      <c r="BJ760" s="138"/>
      <c r="BK760" s="138"/>
      <c r="BL760" s="138"/>
      <c r="BM760" s="138"/>
      <c r="BN760" s="138"/>
      <c r="BO760" s="138"/>
      <c r="BP760" s="138"/>
      <c r="BQ760" s="138"/>
      <c r="BR760" s="138"/>
      <c r="BS760" s="138"/>
      <c r="BT760" s="138"/>
      <c r="BU760" s="138"/>
      <c r="BV760" s="138"/>
      <c r="BW760" s="138"/>
      <c r="BX760" s="138"/>
      <c r="BY760" s="138"/>
      <c r="BZ760" s="138"/>
    </row>
    <row r="761" spans="1:78" ht="15.75" customHeight="1">
      <c r="A761" s="138"/>
      <c r="B761" s="138"/>
      <c r="C761" s="138"/>
      <c r="D761" s="138"/>
      <c r="E761" s="138"/>
      <c r="F761" s="138"/>
      <c r="G761" s="138"/>
      <c r="H761" s="138"/>
      <c r="I761" s="138"/>
      <c r="J761" s="138"/>
      <c r="K761" s="138"/>
      <c r="L761" s="138"/>
      <c r="M761" s="138"/>
      <c r="N761" s="138"/>
      <c r="O761" s="138"/>
      <c r="P761" s="138"/>
      <c r="Q761" s="138"/>
      <c r="R761" s="138"/>
      <c r="S761" s="138"/>
      <c r="T761" s="138"/>
      <c r="U761" s="138"/>
      <c r="V761" s="138"/>
      <c r="W761" s="138"/>
      <c r="X761" s="138"/>
      <c r="Y761" s="138"/>
      <c r="Z761" s="138"/>
      <c r="AA761" s="138"/>
      <c r="AB761" s="138"/>
      <c r="AC761" s="138"/>
      <c r="AD761" s="138"/>
      <c r="AE761" s="138"/>
      <c r="AF761" s="138"/>
      <c r="AG761" s="138"/>
      <c r="AH761" s="138"/>
      <c r="AI761" s="138"/>
      <c r="AJ761" s="138"/>
      <c r="AK761" s="138"/>
      <c r="AL761" s="138"/>
      <c r="AM761" s="138"/>
      <c r="AN761" s="138"/>
      <c r="AO761" s="138"/>
      <c r="AP761" s="138"/>
      <c r="AQ761" s="138"/>
      <c r="AR761" s="138"/>
      <c r="AS761" s="138"/>
      <c r="AT761" s="138"/>
      <c r="AU761" s="138"/>
      <c r="AV761" s="138"/>
      <c r="AW761" s="138"/>
      <c r="AX761" s="138"/>
      <c r="AY761" s="138"/>
      <c r="AZ761" s="138"/>
      <c r="BA761" s="138"/>
      <c r="BB761" s="138"/>
      <c r="BC761" s="138"/>
      <c r="BD761" s="138"/>
      <c r="BE761" s="138"/>
      <c r="BF761" s="138"/>
      <c r="BG761" s="138"/>
      <c r="BH761" s="138"/>
      <c r="BI761" s="138"/>
      <c r="BJ761" s="138"/>
      <c r="BK761" s="138"/>
      <c r="BL761" s="138"/>
      <c r="BM761" s="138"/>
      <c r="BN761" s="138"/>
      <c r="BO761" s="138"/>
      <c r="BP761" s="138"/>
      <c r="BQ761" s="138"/>
      <c r="BR761" s="138"/>
      <c r="BS761" s="138"/>
      <c r="BT761" s="138"/>
      <c r="BU761" s="138"/>
      <c r="BV761" s="138"/>
      <c r="BW761" s="138"/>
      <c r="BX761" s="138"/>
      <c r="BY761" s="138"/>
      <c r="BZ761" s="138"/>
    </row>
    <row r="762" spans="1:78" ht="15.75" customHeight="1">
      <c r="A762" s="138"/>
      <c r="B762" s="138"/>
      <c r="C762" s="138"/>
      <c r="D762" s="138"/>
      <c r="E762" s="138"/>
      <c r="F762" s="138"/>
      <c r="G762" s="138"/>
      <c r="H762" s="138"/>
      <c r="I762" s="138"/>
      <c r="J762" s="138"/>
      <c r="K762" s="138"/>
      <c r="L762" s="138"/>
      <c r="M762" s="138"/>
      <c r="N762" s="138"/>
      <c r="O762" s="138"/>
      <c r="P762" s="138"/>
      <c r="Q762" s="138"/>
      <c r="R762" s="138"/>
      <c r="S762" s="138"/>
      <c r="T762" s="138"/>
      <c r="U762" s="138"/>
      <c r="V762" s="138"/>
      <c r="W762" s="138"/>
      <c r="X762" s="138"/>
      <c r="Y762" s="138"/>
      <c r="Z762" s="138"/>
      <c r="AA762" s="138"/>
      <c r="AB762" s="138"/>
      <c r="AC762" s="138"/>
      <c r="AD762" s="138"/>
      <c r="AE762" s="138"/>
      <c r="AF762" s="138"/>
      <c r="AG762" s="138"/>
      <c r="AH762" s="138"/>
      <c r="AI762" s="138"/>
      <c r="AJ762" s="138"/>
      <c r="AK762" s="138"/>
      <c r="AL762" s="138"/>
      <c r="AM762" s="138"/>
      <c r="AN762" s="138"/>
      <c r="AO762" s="138"/>
      <c r="AP762" s="138"/>
      <c r="AQ762" s="138"/>
      <c r="AR762" s="138"/>
      <c r="AS762" s="138"/>
      <c r="AT762" s="138"/>
      <c r="AU762" s="138"/>
      <c r="AV762" s="138"/>
      <c r="AW762" s="138"/>
      <c r="AX762" s="138"/>
      <c r="AY762" s="138"/>
      <c r="AZ762" s="138"/>
      <c r="BA762" s="138"/>
      <c r="BB762" s="138"/>
      <c r="BC762" s="138"/>
      <c r="BD762" s="138"/>
      <c r="BE762" s="138"/>
      <c r="BF762" s="138"/>
      <c r="BG762" s="138"/>
      <c r="BH762" s="138"/>
      <c r="BI762" s="138"/>
      <c r="BJ762" s="138"/>
      <c r="BK762" s="138"/>
      <c r="BL762" s="138"/>
      <c r="BM762" s="138"/>
      <c r="BN762" s="138"/>
      <c r="BO762" s="138"/>
      <c r="BP762" s="138"/>
      <c r="BQ762" s="138"/>
      <c r="BR762" s="138"/>
      <c r="BS762" s="138"/>
      <c r="BT762" s="138"/>
      <c r="BU762" s="138"/>
      <c r="BV762" s="138"/>
      <c r="BW762" s="138"/>
      <c r="BX762" s="138"/>
      <c r="BY762" s="138"/>
      <c r="BZ762" s="138"/>
    </row>
    <row r="763" spans="1:78" ht="15.75" customHeight="1">
      <c r="A763" s="138"/>
      <c r="B763" s="138"/>
      <c r="C763" s="138"/>
      <c r="D763" s="138"/>
      <c r="E763" s="138"/>
      <c r="F763" s="138"/>
      <c r="G763" s="138"/>
      <c r="H763" s="138"/>
      <c r="I763" s="138"/>
      <c r="J763" s="138"/>
      <c r="K763" s="138"/>
      <c r="L763" s="138"/>
      <c r="M763" s="138"/>
      <c r="N763" s="138"/>
      <c r="O763" s="138"/>
      <c r="P763" s="138"/>
      <c r="Q763" s="138"/>
      <c r="R763" s="138"/>
      <c r="S763" s="138"/>
      <c r="T763" s="138"/>
      <c r="U763" s="138"/>
      <c r="V763" s="138"/>
      <c r="W763" s="138"/>
      <c r="X763" s="138"/>
      <c r="Y763" s="138"/>
      <c r="Z763" s="138"/>
      <c r="AA763" s="138"/>
      <c r="AB763" s="138"/>
      <c r="AC763" s="138"/>
      <c r="AD763" s="138"/>
      <c r="AE763" s="138"/>
      <c r="AF763" s="138"/>
      <c r="AG763" s="138"/>
      <c r="AH763" s="138"/>
      <c r="AI763" s="138"/>
      <c r="AJ763" s="138"/>
      <c r="AK763" s="138"/>
      <c r="AL763" s="138"/>
      <c r="AM763" s="138"/>
      <c r="AN763" s="138"/>
      <c r="AO763" s="138"/>
      <c r="AP763" s="138"/>
      <c r="AQ763" s="138"/>
      <c r="AR763" s="138"/>
      <c r="AS763" s="138"/>
      <c r="AT763" s="138"/>
      <c r="AU763" s="138"/>
      <c r="AV763" s="138"/>
      <c r="AW763" s="138"/>
      <c r="AX763" s="138"/>
      <c r="AY763" s="138"/>
      <c r="AZ763" s="138"/>
      <c r="BA763" s="138"/>
      <c r="BB763" s="138"/>
      <c r="BC763" s="138"/>
      <c r="BD763" s="138"/>
      <c r="BE763" s="138"/>
      <c r="BF763" s="138"/>
      <c r="BG763" s="138"/>
      <c r="BH763" s="138"/>
      <c r="BI763" s="138"/>
      <c r="BJ763" s="138"/>
      <c r="BK763" s="138"/>
      <c r="BL763" s="138"/>
      <c r="BM763" s="138"/>
      <c r="BN763" s="138"/>
      <c r="BO763" s="138"/>
      <c r="BP763" s="138"/>
      <c r="BQ763" s="138"/>
      <c r="BR763" s="138"/>
      <c r="BS763" s="138"/>
      <c r="BT763" s="138"/>
      <c r="BU763" s="138"/>
      <c r="BV763" s="138"/>
      <c r="BW763" s="138"/>
      <c r="BX763" s="138"/>
      <c r="BY763" s="138"/>
      <c r="BZ763" s="138"/>
    </row>
    <row r="764" spans="1:78" ht="15.75" customHeight="1">
      <c r="A764" s="138"/>
      <c r="B764" s="138"/>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c r="Z764" s="138"/>
      <c r="AA764" s="138"/>
      <c r="AB764" s="138"/>
      <c r="AC764" s="138"/>
      <c r="AD764" s="138"/>
      <c r="AE764" s="138"/>
      <c r="AF764" s="138"/>
      <c r="AG764" s="138"/>
      <c r="AH764" s="138"/>
      <c r="AI764" s="138"/>
      <c r="AJ764" s="138"/>
      <c r="AK764" s="138"/>
      <c r="AL764" s="138"/>
      <c r="AM764" s="138"/>
      <c r="AN764" s="138"/>
      <c r="AO764" s="138"/>
      <c r="AP764" s="138"/>
      <c r="AQ764" s="138"/>
      <c r="AR764" s="138"/>
      <c r="AS764" s="138"/>
      <c r="AT764" s="138"/>
      <c r="AU764" s="138"/>
      <c r="AV764" s="138"/>
      <c r="AW764" s="138"/>
      <c r="AX764" s="138"/>
      <c r="AY764" s="138"/>
      <c r="AZ764" s="138"/>
      <c r="BA764" s="138"/>
      <c r="BB764" s="138"/>
      <c r="BC764" s="138"/>
      <c r="BD764" s="138"/>
      <c r="BE764" s="138"/>
      <c r="BF764" s="138"/>
      <c r="BG764" s="138"/>
      <c r="BH764" s="138"/>
      <c r="BI764" s="138"/>
      <c r="BJ764" s="138"/>
      <c r="BK764" s="138"/>
      <c r="BL764" s="138"/>
      <c r="BM764" s="138"/>
      <c r="BN764" s="138"/>
      <c r="BO764" s="138"/>
      <c r="BP764" s="138"/>
      <c r="BQ764" s="138"/>
      <c r="BR764" s="138"/>
      <c r="BS764" s="138"/>
      <c r="BT764" s="138"/>
      <c r="BU764" s="138"/>
      <c r="BV764" s="138"/>
      <c r="BW764" s="138"/>
      <c r="BX764" s="138"/>
      <c r="BY764" s="138"/>
      <c r="BZ764" s="138"/>
    </row>
    <row r="765" spans="1:78" ht="15.75" customHeight="1">
      <c r="A765" s="138"/>
      <c r="B765" s="138"/>
      <c r="C765" s="138"/>
      <c r="D765" s="138"/>
      <c r="E765" s="138"/>
      <c r="F765" s="138"/>
      <c r="G765" s="138"/>
      <c r="H765" s="138"/>
      <c r="I765" s="138"/>
      <c r="J765" s="138"/>
      <c r="K765" s="138"/>
      <c r="L765" s="138"/>
      <c r="M765" s="138"/>
      <c r="N765" s="138"/>
      <c r="O765" s="138"/>
      <c r="P765" s="138"/>
      <c r="Q765" s="138"/>
      <c r="R765" s="138"/>
      <c r="S765" s="138"/>
      <c r="T765" s="138"/>
      <c r="U765" s="138"/>
      <c r="V765" s="138"/>
      <c r="W765" s="138"/>
      <c r="X765" s="138"/>
      <c r="Y765" s="138"/>
      <c r="Z765" s="138"/>
      <c r="AA765" s="138"/>
      <c r="AB765" s="138"/>
      <c r="AC765" s="138"/>
      <c r="AD765" s="138"/>
      <c r="AE765" s="138"/>
      <c r="AF765" s="138"/>
      <c r="AG765" s="138"/>
      <c r="AH765" s="138"/>
      <c r="AI765" s="138"/>
      <c r="AJ765" s="138"/>
      <c r="AK765" s="138"/>
      <c r="AL765" s="138"/>
      <c r="AM765" s="138"/>
      <c r="AN765" s="138"/>
      <c r="AO765" s="138"/>
      <c r="AP765" s="138"/>
      <c r="AQ765" s="138"/>
      <c r="AR765" s="138"/>
      <c r="AS765" s="138"/>
      <c r="AT765" s="138"/>
      <c r="AU765" s="138"/>
      <c r="AV765" s="138"/>
      <c r="AW765" s="138"/>
      <c r="AX765" s="138"/>
      <c r="AY765" s="138"/>
      <c r="AZ765" s="138"/>
      <c r="BA765" s="138"/>
      <c r="BB765" s="138"/>
      <c r="BC765" s="138"/>
      <c r="BD765" s="138"/>
      <c r="BE765" s="138"/>
      <c r="BF765" s="138"/>
      <c r="BG765" s="138"/>
      <c r="BH765" s="138"/>
      <c r="BI765" s="138"/>
      <c r="BJ765" s="138"/>
      <c r="BK765" s="138"/>
      <c r="BL765" s="138"/>
      <c r="BM765" s="138"/>
      <c r="BN765" s="138"/>
      <c r="BO765" s="138"/>
      <c r="BP765" s="138"/>
      <c r="BQ765" s="138"/>
      <c r="BR765" s="138"/>
      <c r="BS765" s="138"/>
      <c r="BT765" s="138"/>
      <c r="BU765" s="138"/>
      <c r="BV765" s="138"/>
      <c r="BW765" s="138"/>
      <c r="BX765" s="138"/>
      <c r="BY765" s="138"/>
      <c r="BZ765" s="138"/>
    </row>
    <row r="766" spans="1:78" ht="15.75" customHeight="1">
      <c r="A766" s="138"/>
      <c r="B766" s="138"/>
      <c r="C766" s="138"/>
      <c r="D766" s="138"/>
      <c r="E766" s="138"/>
      <c r="F766" s="138"/>
      <c r="G766" s="138"/>
      <c r="H766" s="138"/>
      <c r="I766" s="138"/>
      <c r="J766" s="138"/>
      <c r="K766" s="138"/>
      <c r="L766" s="138"/>
      <c r="M766" s="138"/>
      <c r="N766" s="138"/>
      <c r="O766" s="138"/>
      <c r="P766" s="138"/>
      <c r="Q766" s="138"/>
      <c r="R766" s="138"/>
      <c r="S766" s="138"/>
      <c r="T766" s="138"/>
      <c r="U766" s="138"/>
      <c r="V766" s="138"/>
      <c r="W766" s="138"/>
      <c r="X766" s="138"/>
      <c r="Y766" s="138"/>
      <c r="Z766" s="138"/>
      <c r="AA766" s="138"/>
      <c r="AB766" s="138"/>
      <c r="AC766" s="138"/>
      <c r="AD766" s="138"/>
      <c r="AE766" s="138"/>
      <c r="AF766" s="138"/>
      <c r="AG766" s="138"/>
      <c r="AH766" s="138"/>
      <c r="AI766" s="138"/>
      <c r="AJ766" s="138"/>
      <c r="AK766" s="138"/>
      <c r="AL766" s="138"/>
      <c r="AM766" s="138"/>
      <c r="AN766" s="138"/>
      <c r="AO766" s="138"/>
      <c r="AP766" s="138"/>
      <c r="AQ766" s="138"/>
      <c r="AR766" s="138"/>
      <c r="AS766" s="138"/>
      <c r="AT766" s="138"/>
      <c r="AU766" s="138"/>
      <c r="AV766" s="138"/>
      <c r="AW766" s="138"/>
      <c r="AX766" s="138"/>
      <c r="AY766" s="138"/>
      <c r="AZ766" s="138"/>
      <c r="BA766" s="138"/>
      <c r="BB766" s="138"/>
      <c r="BC766" s="138"/>
      <c r="BD766" s="138"/>
      <c r="BE766" s="138"/>
      <c r="BF766" s="138"/>
      <c r="BG766" s="138"/>
      <c r="BH766" s="138"/>
      <c r="BI766" s="138"/>
      <c r="BJ766" s="138"/>
      <c r="BK766" s="138"/>
      <c r="BL766" s="138"/>
      <c r="BM766" s="138"/>
      <c r="BN766" s="138"/>
      <c r="BO766" s="138"/>
      <c r="BP766" s="138"/>
      <c r="BQ766" s="138"/>
      <c r="BR766" s="138"/>
      <c r="BS766" s="138"/>
      <c r="BT766" s="138"/>
      <c r="BU766" s="138"/>
      <c r="BV766" s="138"/>
      <c r="BW766" s="138"/>
      <c r="BX766" s="138"/>
      <c r="BY766" s="138"/>
      <c r="BZ766" s="138"/>
    </row>
    <row r="767" spans="1:78" ht="15.75" customHeight="1">
      <c r="A767" s="138"/>
      <c r="B767" s="138"/>
      <c r="C767" s="138"/>
      <c r="D767" s="138"/>
      <c r="E767" s="138"/>
      <c r="F767" s="138"/>
      <c r="G767" s="138"/>
      <c r="H767" s="138"/>
      <c r="I767" s="138"/>
      <c r="J767" s="138"/>
      <c r="K767" s="138"/>
      <c r="L767" s="138"/>
      <c r="M767" s="138"/>
      <c r="N767" s="138"/>
      <c r="O767" s="138"/>
      <c r="P767" s="138"/>
      <c r="Q767" s="138"/>
      <c r="R767" s="138"/>
      <c r="S767" s="138"/>
      <c r="T767" s="138"/>
      <c r="U767" s="138"/>
      <c r="V767" s="138"/>
      <c r="W767" s="138"/>
      <c r="X767" s="138"/>
      <c r="Y767" s="138"/>
      <c r="Z767" s="138"/>
      <c r="AA767" s="138"/>
      <c r="AB767" s="138"/>
      <c r="AC767" s="138"/>
      <c r="AD767" s="138"/>
      <c r="AE767" s="138"/>
      <c r="AF767" s="138"/>
      <c r="AG767" s="138"/>
      <c r="AH767" s="138"/>
      <c r="AI767" s="138"/>
      <c r="AJ767" s="138"/>
      <c r="AK767" s="138"/>
      <c r="AL767" s="138"/>
      <c r="AM767" s="138"/>
      <c r="AN767" s="138"/>
      <c r="AO767" s="138"/>
      <c r="AP767" s="138"/>
      <c r="AQ767" s="138"/>
      <c r="AR767" s="138"/>
      <c r="AS767" s="138"/>
      <c r="AT767" s="138"/>
      <c r="AU767" s="138"/>
      <c r="AV767" s="138"/>
      <c r="AW767" s="138"/>
      <c r="AX767" s="138"/>
      <c r="AY767" s="138"/>
      <c r="AZ767" s="138"/>
      <c r="BA767" s="138"/>
      <c r="BB767" s="138"/>
      <c r="BC767" s="138"/>
      <c r="BD767" s="138"/>
      <c r="BE767" s="138"/>
      <c r="BF767" s="138"/>
      <c r="BG767" s="138"/>
      <c r="BH767" s="138"/>
      <c r="BI767" s="138"/>
      <c r="BJ767" s="138"/>
      <c r="BK767" s="138"/>
      <c r="BL767" s="138"/>
      <c r="BM767" s="138"/>
      <c r="BN767" s="138"/>
      <c r="BO767" s="138"/>
      <c r="BP767" s="138"/>
      <c r="BQ767" s="138"/>
      <c r="BR767" s="138"/>
      <c r="BS767" s="138"/>
      <c r="BT767" s="138"/>
      <c r="BU767" s="138"/>
      <c r="BV767" s="138"/>
      <c r="BW767" s="138"/>
      <c r="BX767" s="138"/>
      <c r="BY767" s="138"/>
      <c r="BZ767" s="138"/>
    </row>
    <row r="768" spans="1:78" ht="15.75" customHeight="1">
      <c r="A768" s="138"/>
      <c r="B768" s="138"/>
      <c r="C768" s="138"/>
      <c r="D768" s="138"/>
      <c r="E768" s="138"/>
      <c r="F768" s="138"/>
      <c r="G768" s="138"/>
      <c r="H768" s="138"/>
      <c r="I768" s="138"/>
      <c r="J768" s="138"/>
      <c r="K768" s="138"/>
      <c r="L768" s="138"/>
      <c r="M768" s="138"/>
      <c r="N768" s="138"/>
      <c r="O768" s="138"/>
      <c r="P768" s="138"/>
      <c r="Q768" s="138"/>
      <c r="R768" s="138"/>
      <c r="S768" s="138"/>
      <c r="T768" s="138"/>
      <c r="U768" s="138"/>
      <c r="V768" s="138"/>
      <c r="W768" s="138"/>
      <c r="X768" s="138"/>
      <c r="Y768" s="138"/>
      <c r="Z768" s="138"/>
      <c r="AA768" s="138"/>
      <c r="AB768" s="138"/>
      <c r="AC768" s="138"/>
      <c r="AD768" s="138"/>
      <c r="AE768" s="138"/>
      <c r="AF768" s="138"/>
      <c r="AG768" s="138"/>
      <c r="AH768" s="138"/>
      <c r="AI768" s="138"/>
      <c r="AJ768" s="138"/>
      <c r="AK768" s="138"/>
      <c r="AL768" s="138"/>
      <c r="AM768" s="138"/>
      <c r="AN768" s="138"/>
      <c r="AO768" s="138"/>
      <c r="AP768" s="138"/>
      <c r="AQ768" s="138"/>
      <c r="AR768" s="138"/>
      <c r="AS768" s="138"/>
      <c r="AT768" s="138"/>
      <c r="AU768" s="138"/>
      <c r="AV768" s="138"/>
      <c r="AW768" s="138"/>
      <c r="AX768" s="138"/>
      <c r="AY768" s="138"/>
      <c r="AZ768" s="138"/>
      <c r="BA768" s="138"/>
      <c r="BB768" s="138"/>
      <c r="BC768" s="138"/>
      <c r="BD768" s="138"/>
      <c r="BE768" s="138"/>
      <c r="BF768" s="138"/>
      <c r="BG768" s="138"/>
      <c r="BH768" s="138"/>
      <c r="BI768" s="138"/>
      <c r="BJ768" s="138"/>
      <c r="BK768" s="138"/>
      <c r="BL768" s="138"/>
      <c r="BM768" s="138"/>
      <c r="BN768" s="138"/>
      <c r="BO768" s="138"/>
      <c r="BP768" s="138"/>
      <c r="BQ768" s="138"/>
      <c r="BR768" s="138"/>
      <c r="BS768" s="138"/>
      <c r="BT768" s="138"/>
      <c r="BU768" s="138"/>
      <c r="BV768" s="138"/>
      <c r="BW768" s="138"/>
      <c r="BX768" s="138"/>
      <c r="BY768" s="138"/>
      <c r="BZ768" s="138"/>
    </row>
    <row r="769" spans="1:78" ht="15.75" customHeight="1">
      <c r="A769" s="138"/>
      <c r="B769" s="138"/>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8"/>
      <c r="Z769" s="138"/>
      <c r="AA769" s="138"/>
      <c r="AB769" s="138"/>
      <c r="AC769" s="138"/>
      <c r="AD769" s="138"/>
      <c r="AE769" s="138"/>
      <c r="AF769" s="138"/>
      <c r="AG769" s="138"/>
      <c r="AH769" s="138"/>
      <c r="AI769" s="138"/>
      <c r="AJ769" s="138"/>
      <c r="AK769" s="138"/>
      <c r="AL769" s="138"/>
      <c r="AM769" s="138"/>
      <c r="AN769" s="138"/>
      <c r="AO769" s="138"/>
      <c r="AP769" s="138"/>
      <c r="AQ769" s="138"/>
      <c r="AR769" s="138"/>
      <c r="AS769" s="138"/>
      <c r="AT769" s="138"/>
      <c r="AU769" s="138"/>
      <c r="AV769" s="138"/>
      <c r="AW769" s="138"/>
      <c r="AX769" s="138"/>
      <c r="AY769" s="138"/>
      <c r="AZ769" s="138"/>
      <c r="BA769" s="138"/>
      <c r="BB769" s="138"/>
      <c r="BC769" s="138"/>
      <c r="BD769" s="138"/>
      <c r="BE769" s="138"/>
      <c r="BF769" s="138"/>
      <c r="BG769" s="138"/>
      <c r="BH769" s="138"/>
      <c r="BI769" s="138"/>
      <c r="BJ769" s="138"/>
      <c r="BK769" s="138"/>
      <c r="BL769" s="138"/>
      <c r="BM769" s="138"/>
      <c r="BN769" s="138"/>
      <c r="BO769" s="138"/>
      <c r="BP769" s="138"/>
      <c r="BQ769" s="138"/>
      <c r="BR769" s="138"/>
      <c r="BS769" s="138"/>
      <c r="BT769" s="138"/>
      <c r="BU769" s="138"/>
      <c r="BV769" s="138"/>
      <c r="BW769" s="138"/>
      <c r="BX769" s="138"/>
      <c r="BY769" s="138"/>
      <c r="BZ769" s="138"/>
    </row>
    <row r="770" spans="1:78" ht="15.75" customHeight="1">
      <c r="A770" s="138"/>
      <c r="B770" s="138"/>
      <c r="C770" s="138"/>
      <c r="D770" s="138"/>
      <c r="E770" s="138"/>
      <c r="F770" s="138"/>
      <c r="G770" s="138"/>
      <c r="H770" s="138"/>
      <c r="I770" s="138"/>
      <c r="J770" s="138"/>
      <c r="K770" s="138"/>
      <c r="L770" s="138"/>
      <c r="M770" s="138"/>
      <c r="N770" s="138"/>
      <c r="O770" s="138"/>
      <c r="P770" s="138"/>
      <c r="Q770" s="138"/>
      <c r="R770" s="138"/>
      <c r="S770" s="138"/>
      <c r="T770" s="138"/>
      <c r="U770" s="138"/>
      <c r="V770" s="138"/>
      <c r="W770" s="138"/>
      <c r="X770" s="138"/>
      <c r="Y770" s="138"/>
      <c r="Z770" s="138"/>
      <c r="AA770" s="138"/>
      <c r="AB770" s="138"/>
      <c r="AC770" s="138"/>
      <c r="AD770" s="138"/>
      <c r="AE770" s="138"/>
      <c r="AF770" s="138"/>
      <c r="AG770" s="138"/>
      <c r="AH770" s="138"/>
      <c r="AI770" s="138"/>
      <c r="AJ770" s="138"/>
      <c r="AK770" s="138"/>
      <c r="AL770" s="138"/>
      <c r="AM770" s="138"/>
      <c r="AN770" s="138"/>
      <c r="AO770" s="138"/>
      <c r="AP770" s="138"/>
      <c r="AQ770" s="138"/>
      <c r="AR770" s="138"/>
      <c r="AS770" s="138"/>
      <c r="AT770" s="138"/>
      <c r="AU770" s="138"/>
      <c r="AV770" s="138"/>
      <c r="AW770" s="138"/>
      <c r="AX770" s="138"/>
      <c r="AY770" s="138"/>
      <c r="AZ770" s="138"/>
      <c r="BA770" s="138"/>
      <c r="BB770" s="138"/>
      <c r="BC770" s="138"/>
      <c r="BD770" s="138"/>
      <c r="BE770" s="138"/>
      <c r="BF770" s="138"/>
      <c r="BG770" s="138"/>
      <c r="BH770" s="138"/>
      <c r="BI770" s="138"/>
      <c r="BJ770" s="138"/>
      <c r="BK770" s="138"/>
      <c r="BL770" s="138"/>
      <c r="BM770" s="138"/>
      <c r="BN770" s="138"/>
      <c r="BO770" s="138"/>
      <c r="BP770" s="138"/>
      <c r="BQ770" s="138"/>
      <c r="BR770" s="138"/>
      <c r="BS770" s="138"/>
      <c r="BT770" s="138"/>
      <c r="BU770" s="138"/>
      <c r="BV770" s="138"/>
      <c r="BW770" s="138"/>
      <c r="BX770" s="138"/>
      <c r="BY770" s="138"/>
      <c r="BZ770" s="138"/>
    </row>
    <row r="771" spans="1:78" ht="15.75" customHeight="1">
      <c r="A771" s="138"/>
      <c r="B771" s="138"/>
      <c r="C771" s="138"/>
      <c r="D771" s="138"/>
      <c r="E771" s="138"/>
      <c r="F771" s="138"/>
      <c r="G771" s="138"/>
      <c r="H771" s="138"/>
      <c r="I771" s="138"/>
      <c r="J771" s="138"/>
      <c r="K771" s="138"/>
      <c r="L771" s="138"/>
      <c r="M771" s="138"/>
      <c r="N771" s="138"/>
      <c r="O771" s="138"/>
      <c r="P771" s="138"/>
      <c r="Q771" s="138"/>
      <c r="R771" s="138"/>
      <c r="S771" s="138"/>
      <c r="T771" s="138"/>
      <c r="U771" s="138"/>
      <c r="V771" s="138"/>
      <c r="W771" s="138"/>
      <c r="X771" s="138"/>
      <c r="Y771" s="138"/>
      <c r="Z771" s="138"/>
      <c r="AA771" s="138"/>
      <c r="AB771" s="138"/>
      <c r="AC771" s="138"/>
      <c r="AD771" s="138"/>
      <c r="AE771" s="138"/>
      <c r="AF771" s="138"/>
      <c r="AG771" s="138"/>
      <c r="AH771" s="138"/>
      <c r="AI771" s="138"/>
      <c r="AJ771" s="138"/>
      <c r="AK771" s="138"/>
      <c r="AL771" s="138"/>
      <c r="AM771" s="138"/>
      <c r="AN771" s="138"/>
      <c r="AO771" s="138"/>
      <c r="AP771" s="138"/>
      <c r="AQ771" s="138"/>
      <c r="AR771" s="138"/>
      <c r="AS771" s="138"/>
      <c r="AT771" s="138"/>
      <c r="AU771" s="138"/>
      <c r="AV771" s="138"/>
      <c r="AW771" s="138"/>
      <c r="AX771" s="138"/>
      <c r="AY771" s="138"/>
      <c r="AZ771" s="138"/>
      <c r="BA771" s="138"/>
      <c r="BB771" s="138"/>
      <c r="BC771" s="138"/>
      <c r="BD771" s="138"/>
      <c r="BE771" s="138"/>
      <c r="BF771" s="138"/>
      <c r="BG771" s="138"/>
      <c r="BH771" s="138"/>
      <c r="BI771" s="138"/>
      <c r="BJ771" s="138"/>
      <c r="BK771" s="138"/>
      <c r="BL771" s="138"/>
      <c r="BM771" s="138"/>
      <c r="BN771" s="138"/>
      <c r="BO771" s="138"/>
      <c r="BP771" s="138"/>
      <c r="BQ771" s="138"/>
      <c r="BR771" s="138"/>
      <c r="BS771" s="138"/>
      <c r="BT771" s="138"/>
      <c r="BU771" s="138"/>
      <c r="BV771" s="138"/>
      <c r="BW771" s="138"/>
      <c r="BX771" s="138"/>
      <c r="BY771" s="138"/>
      <c r="BZ771" s="138"/>
    </row>
    <row r="772" spans="1:78" ht="15.75" customHeight="1">
      <c r="A772" s="138"/>
      <c r="B772" s="138"/>
      <c r="C772" s="138"/>
      <c r="D772" s="138"/>
      <c r="E772" s="138"/>
      <c r="F772" s="138"/>
      <c r="G772" s="138"/>
      <c r="H772" s="138"/>
      <c r="I772" s="138"/>
      <c r="J772" s="138"/>
      <c r="K772" s="138"/>
      <c r="L772" s="138"/>
      <c r="M772" s="138"/>
      <c r="N772" s="138"/>
      <c r="O772" s="138"/>
      <c r="P772" s="138"/>
      <c r="Q772" s="138"/>
      <c r="R772" s="138"/>
      <c r="S772" s="138"/>
      <c r="T772" s="138"/>
      <c r="U772" s="138"/>
      <c r="V772" s="138"/>
      <c r="W772" s="138"/>
      <c r="X772" s="138"/>
      <c r="Y772" s="138"/>
      <c r="Z772" s="138"/>
      <c r="AA772" s="138"/>
      <c r="AB772" s="138"/>
      <c r="AC772" s="138"/>
      <c r="AD772" s="138"/>
      <c r="AE772" s="138"/>
      <c r="AF772" s="138"/>
      <c r="AG772" s="138"/>
      <c r="AH772" s="138"/>
      <c r="AI772" s="138"/>
      <c r="AJ772" s="138"/>
      <c r="AK772" s="138"/>
      <c r="AL772" s="138"/>
      <c r="AM772" s="138"/>
      <c r="AN772" s="138"/>
      <c r="AO772" s="138"/>
      <c r="AP772" s="138"/>
      <c r="AQ772" s="138"/>
      <c r="AR772" s="138"/>
      <c r="AS772" s="138"/>
      <c r="AT772" s="138"/>
      <c r="AU772" s="138"/>
      <c r="AV772" s="138"/>
      <c r="AW772" s="138"/>
      <c r="AX772" s="138"/>
      <c r="AY772" s="138"/>
      <c r="AZ772" s="138"/>
      <c r="BA772" s="138"/>
      <c r="BB772" s="138"/>
      <c r="BC772" s="138"/>
      <c r="BD772" s="138"/>
      <c r="BE772" s="138"/>
      <c r="BF772" s="138"/>
      <c r="BG772" s="138"/>
      <c r="BH772" s="138"/>
      <c r="BI772" s="138"/>
      <c r="BJ772" s="138"/>
      <c r="BK772" s="138"/>
      <c r="BL772" s="138"/>
      <c r="BM772" s="138"/>
      <c r="BN772" s="138"/>
      <c r="BO772" s="138"/>
      <c r="BP772" s="138"/>
      <c r="BQ772" s="138"/>
      <c r="BR772" s="138"/>
      <c r="BS772" s="138"/>
      <c r="BT772" s="138"/>
      <c r="BU772" s="138"/>
      <c r="BV772" s="138"/>
      <c r="BW772" s="138"/>
      <c r="BX772" s="138"/>
      <c r="BY772" s="138"/>
      <c r="BZ772" s="138"/>
    </row>
    <row r="773" spans="1:78" ht="15.75" customHeight="1">
      <c r="A773" s="138"/>
      <c r="B773" s="138"/>
      <c r="C773" s="138"/>
      <c r="D773" s="138"/>
      <c r="E773" s="138"/>
      <c r="F773" s="138"/>
      <c r="G773" s="138"/>
      <c r="H773" s="138"/>
      <c r="I773" s="138"/>
      <c r="J773" s="138"/>
      <c r="K773" s="138"/>
      <c r="L773" s="138"/>
      <c r="M773" s="138"/>
      <c r="N773" s="138"/>
      <c r="O773" s="138"/>
      <c r="P773" s="138"/>
      <c r="Q773" s="138"/>
      <c r="R773" s="138"/>
      <c r="S773" s="138"/>
      <c r="T773" s="138"/>
      <c r="U773" s="138"/>
      <c r="V773" s="138"/>
      <c r="W773" s="138"/>
      <c r="X773" s="138"/>
      <c r="Y773" s="138"/>
      <c r="Z773" s="138"/>
      <c r="AA773" s="138"/>
      <c r="AB773" s="138"/>
      <c r="AC773" s="138"/>
      <c r="AD773" s="138"/>
      <c r="AE773" s="138"/>
      <c r="AF773" s="138"/>
      <c r="AG773" s="138"/>
      <c r="AH773" s="138"/>
      <c r="AI773" s="138"/>
      <c r="AJ773" s="138"/>
      <c r="AK773" s="138"/>
      <c r="AL773" s="138"/>
      <c r="AM773" s="138"/>
      <c r="AN773" s="138"/>
      <c r="AO773" s="138"/>
      <c r="AP773" s="138"/>
      <c r="AQ773" s="138"/>
      <c r="AR773" s="138"/>
      <c r="AS773" s="138"/>
      <c r="AT773" s="138"/>
      <c r="AU773" s="138"/>
      <c r="AV773" s="138"/>
      <c r="AW773" s="138"/>
      <c r="AX773" s="138"/>
      <c r="AY773" s="138"/>
      <c r="AZ773" s="138"/>
      <c r="BA773" s="138"/>
      <c r="BB773" s="138"/>
      <c r="BC773" s="138"/>
      <c r="BD773" s="138"/>
      <c r="BE773" s="138"/>
      <c r="BF773" s="138"/>
      <c r="BG773" s="138"/>
      <c r="BH773" s="138"/>
      <c r="BI773" s="138"/>
      <c r="BJ773" s="138"/>
      <c r="BK773" s="138"/>
      <c r="BL773" s="138"/>
      <c r="BM773" s="138"/>
      <c r="BN773" s="138"/>
      <c r="BO773" s="138"/>
      <c r="BP773" s="138"/>
      <c r="BQ773" s="138"/>
      <c r="BR773" s="138"/>
      <c r="BS773" s="138"/>
      <c r="BT773" s="138"/>
      <c r="BU773" s="138"/>
      <c r="BV773" s="138"/>
      <c r="BW773" s="138"/>
      <c r="BX773" s="138"/>
      <c r="BY773" s="138"/>
      <c r="BZ773" s="138"/>
    </row>
    <row r="774" spans="1:78" ht="15.75" customHeight="1">
      <c r="A774" s="138"/>
      <c r="B774" s="138"/>
      <c r="C774" s="138"/>
      <c r="D774" s="138"/>
      <c r="E774" s="138"/>
      <c r="F774" s="138"/>
      <c r="G774" s="138"/>
      <c r="H774" s="138"/>
      <c r="I774" s="138"/>
      <c r="J774" s="138"/>
      <c r="K774" s="138"/>
      <c r="L774" s="138"/>
      <c r="M774" s="138"/>
      <c r="N774" s="138"/>
      <c r="O774" s="138"/>
      <c r="P774" s="138"/>
      <c r="Q774" s="138"/>
      <c r="R774" s="138"/>
      <c r="S774" s="138"/>
      <c r="T774" s="138"/>
      <c r="U774" s="138"/>
      <c r="V774" s="138"/>
      <c r="W774" s="138"/>
      <c r="X774" s="138"/>
      <c r="Y774" s="138"/>
      <c r="Z774" s="138"/>
      <c r="AA774" s="138"/>
      <c r="AB774" s="138"/>
      <c r="AC774" s="138"/>
      <c r="AD774" s="138"/>
      <c r="AE774" s="138"/>
      <c r="AF774" s="138"/>
      <c r="AG774" s="138"/>
      <c r="AH774" s="138"/>
      <c r="AI774" s="138"/>
      <c r="AJ774" s="138"/>
      <c r="AK774" s="138"/>
      <c r="AL774" s="138"/>
      <c r="AM774" s="138"/>
      <c r="AN774" s="138"/>
      <c r="AO774" s="138"/>
      <c r="AP774" s="138"/>
      <c r="AQ774" s="138"/>
      <c r="AR774" s="138"/>
      <c r="AS774" s="138"/>
      <c r="AT774" s="138"/>
      <c r="AU774" s="138"/>
      <c r="AV774" s="138"/>
      <c r="AW774" s="138"/>
      <c r="AX774" s="138"/>
      <c r="AY774" s="138"/>
      <c r="AZ774" s="138"/>
      <c r="BA774" s="138"/>
      <c r="BB774" s="138"/>
      <c r="BC774" s="138"/>
      <c r="BD774" s="138"/>
      <c r="BE774" s="138"/>
      <c r="BF774" s="138"/>
      <c r="BG774" s="138"/>
      <c r="BH774" s="138"/>
      <c r="BI774" s="138"/>
      <c r="BJ774" s="138"/>
      <c r="BK774" s="138"/>
      <c r="BL774" s="138"/>
      <c r="BM774" s="138"/>
      <c r="BN774" s="138"/>
      <c r="BO774" s="138"/>
      <c r="BP774" s="138"/>
      <c r="BQ774" s="138"/>
      <c r="BR774" s="138"/>
      <c r="BS774" s="138"/>
      <c r="BT774" s="138"/>
      <c r="BU774" s="138"/>
      <c r="BV774" s="138"/>
      <c r="BW774" s="138"/>
      <c r="BX774" s="138"/>
      <c r="BY774" s="138"/>
      <c r="BZ774" s="138"/>
    </row>
    <row r="775" spans="1:78" ht="15.75" customHeight="1">
      <c r="A775" s="138"/>
      <c r="B775" s="138"/>
      <c r="C775" s="138"/>
      <c r="D775" s="138"/>
      <c r="E775" s="138"/>
      <c r="F775" s="138"/>
      <c r="G775" s="138"/>
      <c r="H775" s="138"/>
      <c r="I775" s="138"/>
      <c r="J775" s="138"/>
      <c r="K775" s="138"/>
      <c r="L775" s="138"/>
      <c r="M775" s="138"/>
      <c r="N775" s="138"/>
      <c r="O775" s="138"/>
      <c r="P775" s="138"/>
      <c r="Q775" s="138"/>
      <c r="R775" s="138"/>
      <c r="S775" s="138"/>
      <c r="T775" s="138"/>
      <c r="U775" s="138"/>
      <c r="V775" s="138"/>
      <c r="W775" s="138"/>
      <c r="X775" s="138"/>
      <c r="Y775" s="138"/>
      <c r="Z775" s="138"/>
      <c r="AA775" s="138"/>
      <c r="AB775" s="138"/>
      <c r="AC775" s="138"/>
      <c r="AD775" s="138"/>
      <c r="AE775" s="138"/>
      <c r="AF775" s="138"/>
      <c r="AG775" s="138"/>
      <c r="AH775" s="138"/>
      <c r="AI775" s="138"/>
      <c r="AJ775" s="138"/>
      <c r="AK775" s="138"/>
      <c r="AL775" s="138"/>
      <c r="AM775" s="138"/>
      <c r="AN775" s="138"/>
      <c r="AO775" s="138"/>
      <c r="AP775" s="138"/>
      <c r="AQ775" s="138"/>
      <c r="AR775" s="138"/>
      <c r="AS775" s="138"/>
      <c r="AT775" s="138"/>
      <c r="AU775" s="138"/>
      <c r="AV775" s="138"/>
      <c r="AW775" s="138"/>
      <c r="AX775" s="138"/>
      <c r="AY775" s="138"/>
      <c r="AZ775" s="138"/>
      <c r="BA775" s="138"/>
      <c r="BB775" s="138"/>
      <c r="BC775" s="138"/>
      <c r="BD775" s="138"/>
      <c r="BE775" s="138"/>
      <c r="BF775" s="138"/>
      <c r="BG775" s="138"/>
      <c r="BH775" s="138"/>
      <c r="BI775" s="138"/>
      <c r="BJ775" s="138"/>
      <c r="BK775" s="138"/>
      <c r="BL775" s="138"/>
      <c r="BM775" s="138"/>
      <c r="BN775" s="138"/>
      <c r="BO775" s="138"/>
      <c r="BP775" s="138"/>
      <c r="BQ775" s="138"/>
      <c r="BR775" s="138"/>
      <c r="BS775" s="138"/>
      <c r="BT775" s="138"/>
      <c r="BU775" s="138"/>
      <c r="BV775" s="138"/>
      <c r="BW775" s="138"/>
      <c r="BX775" s="138"/>
      <c r="BY775" s="138"/>
      <c r="BZ775" s="138"/>
    </row>
    <row r="776" spans="1:78" ht="15.75" customHeight="1">
      <c r="A776" s="138"/>
      <c r="B776" s="138"/>
      <c r="C776" s="138"/>
      <c r="D776" s="138"/>
      <c r="E776" s="138"/>
      <c r="F776" s="138"/>
      <c r="G776" s="138"/>
      <c r="H776" s="138"/>
      <c r="I776" s="138"/>
      <c r="J776" s="138"/>
      <c r="K776" s="138"/>
      <c r="L776" s="138"/>
      <c r="M776" s="138"/>
      <c r="N776" s="138"/>
      <c r="O776" s="138"/>
      <c r="P776" s="138"/>
      <c r="Q776" s="138"/>
      <c r="R776" s="138"/>
      <c r="S776" s="138"/>
      <c r="T776" s="138"/>
      <c r="U776" s="138"/>
      <c r="V776" s="138"/>
      <c r="W776" s="138"/>
      <c r="X776" s="138"/>
      <c r="Y776" s="138"/>
      <c r="Z776" s="138"/>
      <c r="AA776" s="138"/>
      <c r="AB776" s="138"/>
      <c r="AC776" s="138"/>
      <c r="AD776" s="138"/>
      <c r="AE776" s="138"/>
      <c r="AF776" s="138"/>
      <c r="AG776" s="138"/>
      <c r="AH776" s="138"/>
      <c r="AI776" s="138"/>
      <c r="AJ776" s="138"/>
      <c r="AK776" s="138"/>
      <c r="AL776" s="138"/>
      <c r="AM776" s="138"/>
      <c r="AN776" s="138"/>
      <c r="AO776" s="138"/>
      <c r="AP776" s="138"/>
      <c r="AQ776" s="138"/>
      <c r="AR776" s="138"/>
      <c r="AS776" s="138"/>
      <c r="AT776" s="138"/>
      <c r="AU776" s="138"/>
      <c r="AV776" s="138"/>
      <c r="AW776" s="138"/>
      <c r="AX776" s="138"/>
      <c r="AY776" s="138"/>
      <c r="AZ776" s="138"/>
      <c r="BA776" s="138"/>
      <c r="BB776" s="138"/>
      <c r="BC776" s="138"/>
      <c r="BD776" s="138"/>
      <c r="BE776" s="138"/>
      <c r="BF776" s="138"/>
      <c r="BG776" s="138"/>
      <c r="BH776" s="138"/>
      <c r="BI776" s="138"/>
      <c r="BJ776" s="138"/>
      <c r="BK776" s="138"/>
      <c r="BL776" s="138"/>
      <c r="BM776" s="138"/>
      <c r="BN776" s="138"/>
      <c r="BO776" s="138"/>
      <c r="BP776" s="138"/>
      <c r="BQ776" s="138"/>
      <c r="BR776" s="138"/>
      <c r="BS776" s="138"/>
      <c r="BT776" s="138"/>
      <c r="BU776" s="138"/>
      <c r="BV776" s="138"/>
      <c r="BW776" s="138"/>
      <c r="BX776" s="138"/>
      <c r="BY776" s="138"/>
      <c r="BZ776" s="138"/>
    </row>
    <row r="777" spans="1:78" ht="15.75" customHeight="1">
      <c r="A777" s="138"/>
      <c r="B777" s="138"/>
      <c r="C777" s="138"/>
      <c r="D777" s="138"/>
      <c r="E777" s="138"/>
      <c r="F777" s="138"/>
      <c r="G777" s="138"/>
      <c r="H777" s="138"/>
      <c r="I777" s="138"/>
      <c r="J777" s="138"/>
      <c r="K777" s="138"/>
      <c r="L777" s="138"/>
      <c r="M777" s="138"/>
      <c r="N777" s="138"/>
      <c r="O777" s="138"/>
      <c r="P777" s="138"/>
      <c r="Q777" s="138"/>
      <c r="R777" s="138"/>
      <c r="S777" s="138"/>
      <c r="T777" s="138"/>
      <c r="U777" s="138"/>
      <c r="V777" s="138"/>
      <c r="W777" s="138"/>
      <c r="X777" s="138"/>
      <c r="Y777" s="138"/>
      <c r="Z777" s="138"/>
      <c r="AA777" s="138"/>
      <c r="AB777" s="138"/>
      <c r="AC777" s="138"/>
      <c r="AD777" s="138"/>
      <c r="AE777" s="138"/>
      <c r="AF777" s="138"/>
      <c r="AG777" s="138"/>
      <c r="AH777" s="138"/>
      <c r="AI777" s="138"/>
      <c r="AJ777" s="138"/>
      <c r="AK777" s="138"/>
      <c r="AL777" s="138"/>
      <c r="AM777" s="138"/>
      <c r="AN777" s="138"/>
      <c r="AO777" s="138"/>
      <c r="AP777" s="138"/>
      <c r="AQ777" s="138"/>
      <c r="AR777" s="138"/>
      <c r="AS777" s="138"/>
      <c r="AT777" s="138"/>
      <c r="AU777" s="138"/>
      <c r="AV777" s="138"/>
      <c r="AW777" s="138"/>
      <c r="AX777" s="138"/>
      <c r="AY777" s="138"/>
      <c r="AZ777" s="138"/>
      <c r="BA777" s="138"/>
      <c r="BB777" s="138"/>
      <c r="BC777" s="138"/>
      <c r="BD777" s="138"/>
      <c r="BE777" s="138"/>
      <c r="BF777" s="138"/>
      <c r="BG777" s="138"/>
      <c r="BH777" s="138"/>
      <c r="BI777" s="138"/>
      <c r="BJ777" s="138"/>
      <c r="BK777" s="138"/>
      <c r="BL777" s="138"/>
      <c r="BM777" s="138"/>
      <c r="BN777" s="138"/>
      <c r="BO777" s="138"/>
      <c r="BP777" s="138"/>
      <c r="BQ777" s="138"/>
      <c r="BR777" s="138"/>
      <c r="BS777" s="138"/>
      <c r="BT777" s="138"/>
      <c r="BU777" s="138"/>
      <c r="BV777" s="138"/>
      <c r="BW777" s="138"/>
      <c r="BX777" s="138"/>
      <c r="BY777" s="138"/>
      <c r="BZ777" s="138"/>
    </row>
    <row r="778" spans="1:78" ht="15.75" customHeight="1">
      <c r="A778" s="138"/>
      <c r="B778" s="138"/>
      <c r="C778" s="138"/>
      <c r="D778" s="138"/>
      <c r="E778" s="138"/>
      <c r="F778" s="138"/>
      <c r="G778" s="138"/>
      <c r="H778" s="138"/>
      <c r="I778" s="138"/>
      <c r="J778" s="138"/>
      <c r="K778" s="138"/>
      <c r="L778" s="138"/>
      <c r="M778" s="138"/>
      <c r="N778" s="138"/>
      <c r="O778" s="138"/>
      <c r="P778" s="138"/>
      <c r="Q778" s="138"/>
      <c r="R778" s="138"/>
      <c r="S778" s="138"/>
      <c r="T778" s="138"/>
      <c r="U778" s="138"/>
      <c r="V778" s="138"/>
      <c r="W778" s="138"/>
      <c r="X778" s="138"/>
      <c r="Y778" s="138"/>
      <c r="Z778" s="138"/>
      <c r="AA778" s="138"/>
      <c r="AB778" s="138"/>
      <c r="AC778" s="138"/>
      <c r="AD778" s="138"/>
      <c r="AE778" s="138"/>
      <c r="AF778" s="138"/>
      <c r="AG778" s="138"/>
      <c r="AH778" s="138"/>
      <c r="AI778" s="138"/>
      <c r="AJ778" s="138"/>
      <c r="AK778" s="138"/>
      <c r="AL778" s="138"/>
      <c r="AM778" s="138"/>
      <c r="AN778" s="138"/>
      <c r="AO778" s="138"/>
      <c r="AP778" s="138"/>
      <c r="AQ778" s="138"/>
      <c r="AR778" s="138"/>
      <c r="AS778" s="138"/>
      <c r="AT778" s="138"/>
      <c r="AU778" s="138"/>
      <c r="AV778" s="138"/>
      <c r="AW778" s="138"/>
      <c r="AX778" s="138"/>
      <c r="AY778" s="138"/>
      <c r="AZ778" s="138"/>
      <c r="BA778" s="138"/>
      <c r="BB778" s="138"/>
      <c r="BC778" s="138"/>
      <c r="BD778" s="138"/>
      <c r="BE778" s="138"/>
      <c r="BF778" s="138"/>
      <c r="BG778" s="138"/>
      <c r="BH778" s="138"/>
      <c r="BI778" s="138"/>
      <c r="BJ778" s="138"/>
      <c r="BK778" s="138"/>
      <c r="BL778" s="138"/>
      <c r="BM778" s="138"/>
      <c r="BN778" s="138"/>
      <c r="BO778" s="138"/>
      <c r="BP778" s="138"/>
      <c r="BQ778" s="138"/>
      <c r="BR778" s="138"/>
      <c r="BS778" s="138"/>
      <c r="BT778" s="138"/>
      <c r="BU778" s="138"/>
      <c r="BV778" s="138"/>
      <c r="BW778" s="138"/>
      <c r="BX778" s="138"/>
      <c r="BY778" s="138"/>
      <c r="BZ778" s="138"/>
    </row>
    <row r="779" spans="1:78" ht="15.75" customHeight="1">
      <c r="A779" s="138"/>
      <c r="B779" s="138"/>
      <c r="C779" s="138"/>
      <c r="D779" s="138"/>
      <c r="E779" s="138"/>
      <c r="F779" s="138"/>
      <c r="G779" s="138"/>
      <c r="H779" s="138"/>
      <c r="I779" s="138"/>
      <c r="J779" s="138"/>
      <c r="K779" s="138"/>
      <c r="L779" s="138"/>
      <c r="M779" s="138"/>
      <c r="N779" s="138"/>
      <c r="O779" s="138"/>
      <c r="P779" s="138"/>
      <c r="Q779" s="138"/>
      <c r="R779" s="138"/>
      <c r="S779" s="138"/>
      <c r="T779" s="138"/>
      <c r="U779" s="138"/>
      <c r="V779" s="138"/>
      <c r="W779" s="138"/>
      <c r="X779" s="138"/>
      <c r="Y779" s="138"/>
      <c r="Z779" s="138"/>
      <c r="AA779" s="138"/>
      <c r="AB779" s="138"/>
      <c r="AC779" s="138"/>
      <c r="AD779" s="138"/>
      <c r="AE779" s="138"/>
      <c r="AF779" s="138"/>
      <c r="AG779" s="138"/>
      <c r="AH779" s="138"/>
      <c r="AI779" s="138"/>
      <c r="AJ779" s="138"/>
      <c r="AK779" s="138"/>
      <c r="AL779" s="138"/>
      <c r="AM779" s="138"/>
      <c r="AN779" s="138"/>
      <c r="AO779" s="138"/>
      <c r="AP779" s="138"/>
      <c r="AQ779" s="138"/>
      <c r="AR779" s="138"/>
      <c r="AS779" s="138"/>
      <c r="AT779" s="138"/>
      <c r="AU779" s="138"/>
      <c r="AV779" s="138"/>
      <c r="AW779" s="138"/>
      <c r="AX779" s="138"/>
      <c r="AY779" s="138"/>
      <c r="AZ779" s="138"/>
      <c r="BA779" s="138"/>
      <c r="BB779" s="138"/>
      <c r="BC779" s="138"/>
      <c r="BD779" s="138"/>
      <c r="BE779" s="138"/>
      <c r="BF779" s="138"/>
      <c r="BG779" s="138"/>
      <c r="BH779" s="138"/>
      <c r="BI779" s="138"/>
      <c r="BJ779" s="138"/>
      <c r="BK779" s="138"/>
      <c r="BL779" s="138"/>
      <c r="BM779" s="138"/>
      <c r="BN779" s="138"/>
      <c r="BO779" s="138"/>
      <c r="BP779" s="138"/>
      <c r="BQ779" s="138"/>
      <c r="BR779" s="138"/>
      <c r="BS779" s="138"/>
      <c r="BT779" s="138"/>
      <c r="BU779" s="138"/>
      <c r="BV779" s="138"/>
      <c r="BW779" s="138"/>
      <c r="BX779" s="138"/>
      <c r="BY779" s="138"/>
      <c r="BZ779" s="138"/>
    </row>
    <row r="780" spans="1:78" ht="15.75" customHeight="1">
      <c r="A780" s="138"/>
      <c r="B780" s="138"/>
      <c r="C780" s="138"/>
      <c r="D780" s="138"/>
      <c r="E780" s="138"/>
      <c r="F780" s="138"/>
      <c r="G780" s="138"/>
      <c r="H780" s="138"/>
      <c r="I780" s="138"/>
      <c r="J780" s="138"/>
      <c r="K780" s="138"/>
      <c r="L780" s="138"/>
      <c r="M780" s="138"/>
      <c r="N780" s="138"/>
      <c r="O780" s="138"/>
      <c r="P780" s="138"/>
      <c r="Q780" s="138"/>
      <c r="R780" s="138"/>
      <c r="S780" s="138"/>
      <c r="T780" s="138"/>
      <c r="U780" s="138"/>
      <c r="V780" s="138"/>
      <c r="W780" s="138"/>
      <c r="X780" s="138"/>
      <c r="Y780" s="138"/>
      <c r="Z780" s="138"/>
      <c r="AA780" s="138"/>
      <c r="AB780" s="138"/>
      <c r="AC780" s="138"/>
      <c r="AD780" s="138"/>
      <c r="AE780" s="138"/>
      <c r="AF780" s="138"/>
      <c r="AG780" s="138"/>
      <c r="AH780" s="138"/>
      <c r="AI780" s="138"/>
      <c r="AJ780" s="138"/>
      <c r="AK780" s="138"/>
      <c r="AL780" s="138"/>
      <c r="AM780" s="138"/>
      <c r="AN780" s="138"/>
      <c r="AO780" s="138"/>
      <c r="AP780" s="138"/>
      <c r="AQ780" s="138"/>
      <c r="AR780" s="138"/>
      <c r="AS780" s="138"/>
      <c r="AT780" s="138"/>
      <c r="AU780" s="138"/>
      <c r="AV780" s="138"/>
      <c r="AW780" s="138"/>
      <c r="AX780" s="138"/>
      <c r="AY780" s="138"/>
      <c r="AZ780" s="138"/>
      <c r="BA780" s="138"/>
      <c r="BB780" s="138"/>
      <c r="BC780" s="138"/>
      <c r="BD780" s="138"/>
      <c r="BE780" s="138"/>
      <c r="BF780" s="138"/>
      <c r="BG780" s="138"/>
      <c r="BH780" s="138"/>
      <c r="BI780" s="138"/>
      <c r="BJ780" s="138"/>
      <c r="BK780" s="138"/>
      <c r="BL780" s="138"/>
      <c r="BM780" s="138"/>
      <c r="BN780" s="138"/>
      <c r="BO780" s="138"/>
      <c r="BP780" s="138"/>
      <c r="BQ780" s="138"/>
      <c r="BR780" s="138"/>
      <c r="BS780" s="138"/>
      <c r="BT780" s="138"/>
      <c r="BU780" s="138"/>
      <c r="BV780" s="138"/>
      <c r="BW780" s="138"/>
      <c r="BX780" s="138"/>
      <c r="BY780" s="138"/>
      <c r="BZ780" s="138"/>
    </row>
    <row r="781" spans="1:78" ht="15.75" customHeight="1">
      <c r="A781" s="138"/>
      <c r="B781" s="138"/>
      <c r="C781" s="138"/>
      <c r="D781" s="138"/>
      <c r="E781" s="138"/>
      <c r="F781" s="138"/>
      <c r="G781" s="138"/>
      <c r="H781" s="138"/>
      <c r="I781" s="138"/>
      <c r="J781" s="138"/>
      <c r="K781" s="138"/>
      <c r="L781" s="138"/>
      <c r="M781" s="138"/>
      <c r="N781" s="138"/>
      <c r="O781" s="138"/>
      <c r="P781" s="138"/>
      <c r="Q781" s="138"/>
      <c r="R781" s="138"/>
      <c r="S781" s="138"/>
      <c r="T781" s="138"/>
      <c r="U781" s="138"/>
      <c r="V781" s="138"/>
      <c r="W781" s="138"/>
      <c r="X781" s="138"/>
      <c r="Y781" s="138"/>
      <c r="Z781" s="138"/>
      <c r="AA781" s="138"/>
      <c r="AB781" s="138"/>
      <c r="AC781" s="138"/>
      <c r="AD781" s="138"/>
      <c r="AE781" s="138"/>
      <c r="AF781" s="138"/>
      <c r="AG781" s="138"/>
      <c r="AH781" s="138"/>
      <c r="AI781" s="138"/>
      <c r="AJ781" s="138"/>
      <c r="AK781" s="138"/>
      <c r="AL781" s="138"/>
      <c r="AM781" s="138"/>
      <c r="AN781" s="138"/>
      <c r="AO781" s="138"/>
      <c r="AP781" s="138"/>
      <c r="AQ781" s="138"/>
      <c r="AR781" s="138"/>
      <c r="AS781" s="138"/>
      <c r="AT781" s="138"/>
      <c r="AU781" s="138"/>
      <c r="AV781" s="138"/>
      <c r="AW781" s="138"/>
      <c r="AX781" s="138"/>
      <c r="AY781" s="138"/>
      <c r="AZ781" s="138"/>
      <c r="BA781" s="138"/>
      <c r="BB781" s="138"/>
      <c r="BC781" s="138"/>
      <c r="BD781" s="138"/>
      <c r="BE781" s="138"/>
      <c r="BF781" s="138"/>
      <c r="BG781" s="138"/>
      <c r="BH781" s="138"/>
      <c r="BI781" s="138"/>
      <c r="BJ781" s="138"/>
      <c r="BK781" s="138"/>
      <c r="BL781" s="138"/>
      <c r="BM781" s="138"/>
      <c r="BN781" s="138"/>
      <c r="BO781" s="138"/>
      <c r="BP781" s="138"/>
      <c r="BQ781" s="138"/>
      <c r="BR781" s="138"/>
      <c r="BS781" s="138"/>
      <c r="BT781" s="138"/>
      <c r="BU781" s="138"/>
      <c r="BV781" s="138"/>
      <c r="BW781" s="138"/>
      <c r="BX781" s="138"/>
      <c r="BY781" s="138"/>
      <c r="BZ781" s="138"/>
    </row>
    <row r="782" spans="1:78" ht="15.75" customHeight="1">
      <c r="A782" s="138"/>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c r="Z782" s="138"/>
      <c r="AA782" s="138"/>
      <c r="AB782" s="138"/>
      <c r="AC782" s="138"/>
      <c r="AD782" s="138"/>
      <c r="AE782" s="138"/>
      <c r="AF782" s="138"/>
      <c r="AG782" s="138"/>
      <c r="AH782" s="138"/>
      <c r="AI782" s="138"/>
      <c r="AJ782" s="138"/>
      <c r="AK782" s="138"/>
      <c r="AL782" s="138"/>
      <c r="AM782" s="138"/>
      <c r="AN782" s="138"/>
      <c r="AO782" s="138"/>
      <c r="AP782" s="138"/>
      <c r="AQ782" s="138"/>
      <c r="AR782" s="138"/>
      <c r="AS782" s="138"/>
      <c r="AT782" s="138"/>
      <c r="AU782" s="138"/>
      <c r="AV782" s="138"/>
      <c r="AW782" s="138"/>
      <c r="AX782" s="138"/>
      <c r="AY782" s="138"/>
      <c r="AZ782" s="138"/>
      <c r="BA782" s="138"/>
      <c r="BB782" s="138"/>
      <c r="BC782" s="138"/>
      <c r="BD782" s="138"/>
      <c r="BE782" s="138"/>
      <c r="BF782" s="138"/>
      <c r="BG782" s="138"/>
      <c r="BH782" s="138"/>
      <c r="BI782" s="138"/>
      <c r="BJ782" s="138"/>
      <c r="BK782" s="138"/>
      <c r="BL782" s="138"/>
      <c r="BM782" s="138"/>
      <c r="BN782" s="138"/>
      <c r="BO782" s="138"/>
      <c r="BP782" s="138"/>
      <c r="BQ782" s="138"/>
      <c r="BR782" s="138"/>
      <c r="BS782" s="138"/>
      <c r="BT782" s="138"/>
      <c r="BU782" s="138"/>
      <c r="BV782" s="138"/>
      <c r="BW782" s="138"/>
      <c r="BX782" s="138"/>
      <c r="BY782" s="138"/>
      <c r="BZ782" s="138"/>
    </row>
    <row r="783" spans="1:78" ht="15.75" customHeight="1">
      <c r="A783" s="138"/>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c r="AA783" s="138"/>
      <c r="AB783" s="138"/>
      <c r="AC783" s="138"/>
      <c r="AD783" s="138"/>
      <c r="AE783" s="138"/>
      <c r="AF783" s="138"/>
      <c r="AG783" s="138"/>
      <c r="AH783" s="138"/>
      <c r="AI783" s="138"/>
      <c r="AJ783" s="138"/>
      <c r="AK783" s="138"/>
      <c r="AL783" s="138"/>
      <c r="AM783" s="138"/>
      <c r="AN783" s="138"/>
      <c r="AO783" s="138"/>
      <c r="AP783" s="138"/>
      <c r="AQ783" s="138"/>
      <c r="AR783" s="138"/>
      <c r="AS783" s="138"/>
      <c r="AT783" s="138"/>
      <c r="AU783" s="138"/>
      <c r="AV783" s="138"/>
      <c r="AW783" s="138"/>
      <c r="AX783" s="138"/>
      <c r="AY783" s="138"/>
      <c r="AZ783" s="138"/>
      <c r="BA783" s="138"/>
      <c r="BB783" s="138"/>
      <c r="BC783" s="138"/>
      <c r="BD783" s="138"/>
      <c r="BE783" s="138"/>
      <c r="BF783" s="138"/>
      <c r="BG783" s="138"/>
      <c r="BH783" s="138"/>
      <c r="BI783" s="138"/>
      <c r="BJ783" s="138"/>
      <c r="BK783" s="138"/>
      <c r="BL783" s="138"/>
      <c r="BM783" s="138"/>
      <c r="BN783" s="138"/>
      <c r="BO783" s="138"/>
      <c r="BP783" s="138"/>
      <c r="BQ783" s="138"/>
      <c r="BR783" s="138"/>
      <c r="BS783" s="138"/>
      <c r="BT783" s="138"/>
      <c r="BU783" s="138"/>
      <c r="BV783" s="138"/>
      <c r="BW783" s="138"/>
      <c r="BX783" s="138"/>
      <c r="BY783" s="138"/>
      <c r="BZ783" s="138"/>
    </row>
    <row r="784" spans="1:78" ht="15.75" customHeight="1">
      <c r="A784" s="138"/>
      <c r="B784" s="138"/>
      <c r="C784" s="138"/>
      <c r="D784" s="138"/>
      <c r="E784" s="138"/>
      <c r="F784" s="138"/>
      <c r="G784" s="138"/>
      <c r="H784" s="138"/>
      <c r="I784" s="138"/>
      <c r="J784" s="138"/>
      <c r="K784" s="138"/>
      <c r="L784" s="138"/>
      <c r="M784" s="138"/>
      <c r="N784" s="138"/>
      <c r="O784" s="138"/>
      <c r="P784" s="138"/>
      <c r="Q784" s="138"/>
      <c r="R784" s="138"/>
      <c r="S784" s="138"/>
      <c r="T784" s="138"/>
      <c r="U784" s="138"/>
      <c r="V784" s="138"/>
      <c r="W784" s="138"/>
      <c r="X784" s="138"/>
      <c r="Y784" s="138"/>
      <c r="Z784" s="138"/>
      <c r="AA784" s="138"/>
      <c r="AB784" s="138"/>
      <c r="AC784" s="138"/>
      <c r="AD784" s="138"/>
      <c r="AE784" s="138"/>
      <c r="AF784" s="138"/>
      <c r="AG784" s="138"/>
      <c r="AH784" s="138"/>
      <c r="AI784" s="138"/>
      <c r="AJ784" s="138"/>
      <c r="AK784" s="138"/>
      <c r="AL784" s="138"/>
      <c r="AM784" s="138"/>
      <c r="AN784" s="138"/>
      <c r="AO784" s="138"/>
      <c r="AP784" s="138"/>
      <c r="AQ784" s="138"/>
      <c r="AR784" s="138"/>
      <c r="AS784" s="138"/>
      <c r="AT784" s="138"/>
      <c r="AU784" s="138"/>
      <c r="AV784" s="138"/>
      <c r="AW784" s="138"/>
      <c r="AX784" s="138"/>
      <c r="AY784" s="138"/>
      <c r="AZ784" s="138"/>
      <c r="BA784" s="138"/>
      <c r="BB784" s="138"/>
      <c r="BC784" s="138"/>
      <c r="BD784" s="138"/>
      <c r="BE784" s="138"/>
      <c r="BF784" s="138"/>
      <c r="BG784" s="138"/>
      <c r="BH784" s="138"/>
      <c r="BI784" s="138"/>
      <c r="BJ784" s="138"/>
      <c r="BK784" s="138"/>
      <c r="BL784" s="138"/>
      <c r="BM784" s="138"/>
      <c r="BN784" s="138"/>
      <c r="BO784" s="138"/>
      <c r="BP784" s="138"/>
      <c r="BQ784" s="138"/>
      <c r="BR784" s="138"/>
      <c r="BS784" s="138"/>
      <c r="BT784" s="138"/>
      <c r="BU784" s="138"/>
      <c r="BV784" s="138"/>
      <c r="BW784" s="138"/>
      <c r="BX784" s="138"/>
      <c r="BY784" s="138"/>
      <c r="BZ784" s="138"/>
    </row>
    <row r="785" spans="1:78" ht="15.75" customHeight="1">
      <c r="A785" s="138"/>
      <c r="B785" s="138"/>
      <c r="C785" s="138"/>
      <c r="D785" s="138"/>
      <c r="E785" s="138"/>
      <c r="F785" s="138"/>
      <c r="G785" s="138"/>
      <c r="H785" s="138"/>
      <c r="I785" s="138"/>
      <c r="J785" s="138"/>
      <c r="K785" s="138"/>
      <c r="L785" s="138"/>
      <c r="M785" s="138"/>
      <c r="N785" s="138"/>
      <c r="O785" s="138"/>
      <c r="P785" s="138"/>
      <c r="Q785" s="138"/>
      <c r="R785" s="138"/>
      <c r="S785" s="138"/>
      <c r="T785" s="138"/>
      <c r="U785" s="138"/>
      <c r="V785" s="138"/>
      <c r="W785" s="138"/>
      <c r="X785" s="138"/>
      <c r="Y785" s="138"/>
      <c r="Z785" s="138"/>
      <c r="AA785" s="138"/>
      <c r="AB785" s="138"/>
      <c r="AC785" s="138"/>
      <c r="AD785" s="138"/>
      <c r="AE785" s="138"/>
      <c r="AF785" s="138"/>
      <c r="AG785" s="138"/>
      <c r="AH785" s="138"/>
      <c r="AI785" s="138"/>
      <c r="AJ785" s="138"/>
      <c r="AK785" s="138"/>
      <c r="AL785" s="138"/>
      <c r="AM785" s="138"/>
      <c r="AN785" s="138"/>
      <c r="AO785" s="138"/>
      <c r="AP785" s="138"/>
      <c r="AQ785" s="138"/>
      <c r="AR785" s="138"/>
      <c r="AS785" s="138"/>
      <c r="AT785" s="138"/>
      <c r="AU785" s="138"/>
      <c r="AV785" s="138"/>
      <c r="AW785" s="138"/>
      <c r="AX785" s="138"/>
      <c r="AY785" s="138"/>
      <c r="AZ785" s="138"/>
      <c r="BA785" s="138"/>
      <c r="BB785" s="138"/>
      <c r="BC785" s="138"/>
      <c r="BD785" s="138"/>
      <c r="BE785" s="138"/>
      <c r="BF785" s="138"/>
      <c r="BG785" s="138"/>
      <c r="BH785" s="138"/>
      <c r="BI785" s="138"/>
      <c r="BJ785" s="138"/>
      <c r="BK785" s="138"/>
      <c r="BL785" s="138"/>
      <c r="BM785" s="138"/>
      <c r="BN785" s="138"/>
      <c r="BO785" s="138"/>
      <c r="BP785" s="138"/>
      <c r="BQ785" s="138"/>
      <c r="BR785" s="138"/>
      <c r="BS785" s="138"/>
      <c r="BT785" s="138"/>
      <c r="BU785" s="138"/>
      <c r="BV785" s="138"/>
      <c r="BW785" s="138"/>
      <c r="BX785" s="138"/>
      <c r="BY785" s="138"/>
      <c r="BZ785" s="138"/>
    </row>
    <row r="786" spans="1:78" ht="15.75" customHeight="1">
      <c r="A786" s="138"/>
      <c r="B786" s="138"/>
      <c r="C786" s="138"/>
      <c r="D786" s="138"/>
      <c r="E786" s="138"/>
      <c r="F786" s="138"/>
      <c r="G786" s="138"/>
      <c r="H786" s="138"/>
      <c r="I786" s="138"/>
      <c r="J786" s="138"/>
      <c r="K786" s="138"/>
      <c r="L786" s="138"/>
      <c r="M786" s="138"/>
      <c r="N786" s="138"/>
      <c r="O786" s="138"/>
      <c r="P786" s="138"/>
      <c r="Q786" s="138"/>
      <c r="R786" s="138"/>
      <c r="S786" s="138"/>
      <c r="T786" s="138"/>
      <c r="U786" s="138"/>
      <c r="V786" s="138"/>
      <c r="W786" s="138"/>
      <c r="X786" s="138"/>
      <c r="Y786" s="138"/>
      <c r="Z786" s="138"/>
      <c r="AA786" s="138"/>
      <c r="AB786" s="138"/>
      <c r="AC786" s="138"/>
      <c r="AD786" s="138"/>
      <c r="AE786" s="138"/>
      <c r="AF786" s="138"/>
      <c r="AG786" s="138"/>
      <c r="AH786" s="138"/>
      <c r="AI786" s="138"/>
      <c r="AJ786" s="138"/>
      <c r="AK786" s="138"/>
      <c r="AL786" s="138"/>
      <c r="AM786" s="138"/>
      <c r="AN786" s="138"/>
      <c r="AO786" s="138"/>
      <c r="AP786" s="138"/>
      <c r="AQ786" s="138"/>
      <c r="AR786" s="138"/>
      <c r="AS786" s="138"/>
      <c r="AT786" s="138"/>
      <c r="AU786" s="138"/>
      <c r="AV786" s="138"/>
      <c r="AW786" s="138"/>
      <c r="AX786" s="138"/>
      <c r="AY786" s="138"/>
      <c r="AZ786" s="138"/>
      <c r="BA786" s="138"/>
      <c r="BB786" s="138"/>
      <c r="BC786" s="138"/>
      <c r="BD786" s="138"/>
      <c r="BE786" s="138"/>
      <c r="BF786" s="138"/>
      <c r="BG786" s="138"/>
      <c r="BH786" s="138"/>
      <c r="BI786" s="138"/>
      <c r="BJ786" s="138"/>
      <c r="BK786" s="138"/>
      <c r="BL786" s="138"/>
      <c r="BM786" s="138"/>
      <c r="BN786" s="138"/>
      <c r="BO786" s="138"/>
      <c r="BP786" s="138"/>
      <c r="BQ786" s="138"/>
      <c r="BR786" s="138"/>
      <c r="BS786" s="138"/>
      <c r="BT786" s="138"/>
      <c r="BU786" s="138"/>
      <c r="BV786" s="138"/>
      <c r="BW786" s="138"/>
      <c r="BX786" s="138"/>
      <c r="BY786" s="138"/>
      <c r="BZ786" s="138"/>
    </row>
    <row r="787" spans="1:78" ht="15.75" customHeight="1">
      <c r="A787" s="138"/>
      <c r="B787" s="138"/>
      <c r="C787" s="138"/>
      <c r="D787" s="138"/>
      <c r="E787" s="138"/>
      <c r="F787" s="138"/>
      <c r="G787" s="138"/>
      <c r="H787" s="138"/>
      <c r="I787" s="138"/>
      <c r="J787" s="138"/>
      <c r="K787" s="138"/>
      <c r="L787" s="138"/>
      <c r="M787" s="138"/>
      <c r="N787" s="138"/>
      <c r="O787" s="138"/>
      <c r="P787" s="138"/>
      <c r="Q787" s="138"/>
      <c r="R787" s="138"/>
      <c r="S787" s="138"/>
      <c r="T787" s="138"/>
      <c r="U787" s="138"/>
      <c r="V787" s="138"/>
      <c r="W787" s="138"/>
      <c r="X787" s="138"/>
      <c r="Y787" s="138"/>
      <c r="Z787" s="138"/>
      <c r="AA787" s="138"/>
      <c r="AB787" s="138"/>
      <c r="AC787" s="138"/>
      <c r="AD787" s="138"/>
      <c r="AE787" s="138"/>
      <c r="AF787" s="138"/>
      <c r="AG787" s="138"/>
      <c r="AH787" s="138"/>
      <c r="AI787" s="138"/>
      <c r="AJ787" s="138"/>
      <c r="AK787" s="138"/>
      <c r="AL787" s="138"/>
      <c r="AM787" s="138"/>
      <c r="AN787" s="138"/>
      <c r="AO787" s="138"/>
      <c r="AP787" s="138"/>
      <c r="AQ787" s="138"/>
      <c r="AR787" s="138"/>
      <c r="AS787" s="138"/>
      <c r="AT787" s="138"/>
      <c r="AU787" s="138"/>
      <c r="AV787" s="138"/>
      <c r="AW787" s="138"/>
      <c r="AX787" s="138"/>
      <c r="AY787" s="138"/>
      <c r="AZ787" s="138"/>
      <c r="BA787" s="138"/>
      <c r="BB787" s="138"/>
      <c r="BC787" s="138"/>
      <c r="BD787" s="138"/>
      <c r="BE787" s="138"/>
      <c r="BF787" s="138"/>
      <c r="BG787" s="138"/>
      <c r="BH787" s="138"/>
      <c r="BI787" s="138"/>
      <c r="BJ787" s="138"/>
      <c r="BK787" s="138"/>
      <c r="BL787" s="138"/>
      <c r="BM787" s="138"/>
      <c r="BN787" s="138"/>
      <c r="BO787" s="138"/>
      <c r="BP787" s="138"/>
      <c r="BQ787" s="138"/>
      <c r="BR787" s="138"/>
      <c r="BS787" s="138"/>
      <c r="BT787" s="138"/>
      <c r="BU787" s="138"/>
      <c r="BV787" s="138"/>
      <c r="BW787" s="138"/>
      <c r="BX787" s="138"/>
      <c r="BY787" s="138"/>
      <c r="BZ787" s="138"/>
    </row>
    <row r="788" spans="1:78" ht="15.75" customHeight="1">
      <c r="A788" s="138"/>
      <c r="B788" s="138"/>
      <c r="C788" s="138"/>
      <c r="D788" s="138"/>
      <c r="E788" s="138"/>
      <c r="F788" s="138"/>
      <c r="G788" s="138"/>
      <c r="H788" s="138"/>
      <c r="I788" s="138"/>
      <c r="J788" s="138"/>
      <c r="K788" s="138"/>
      <c r="L788" s="138"/>
      <c r="M788" s="138"/>
      <c r="N788" s="138"/>
      <c r="O788" s="138"/>
      <c r="P788" s="138"/>
      <c r="Q788" s="138"/>
      <c r="R788" s="138"/>
      <c r="S788" s="138"/>
      <c r="T788" s="138"/>
      <c r="U788" s="138"/>
      <c r="V788" s="138"/>
      <c r="W788" s="138"/>
      <c r="X788" s="138"/>
      <c r="Y788" s="138"/>
      <c r="Z788" s="138"/>
      <c r="AA788" s="138"/>
      <c r="AB788" s="138"/>
      <c r="AC788" s="138"/>
      <c r="AD788" s="138"/>
      <c r="AE788" s="138"/>
      <c r="AF788" s="138"/>
      <c r="AG788" s="138"/>
      <c r="AH788" s="138"/>
      <c r="AI788" s="138"/>
      <c r="AJ788" s="138"/>
      <c r="AK788" s="138"/>
      <c r="AL788" s="138"/>
      <c r="AM788" s="138"/>
      <c r="AN788" s="138"/>
      <c r="AO788" s="138"/>
      <c r="AP788" s="138"/>
      <c r="AQ788" s="138"/>
      <c r="AR788" s="138"/>
      <c r="AS788" s="138"/>
      <c r="AT788" s="138"/>
      <c r="AU788" s="138"/>
      <c r="AV788" s="138"/>
      <c r="AW788" s="138"/>
      <c r="AX788" s="138"/>
      <c r="AY788" s="138"/>
      <c r="AZ788" s="138"/>
      <c r="BA788" s="138"/>
      <c r="BB788" s="138"/>
      <c r="BC788" s="138"/>
      <c r="BD788" s="138"/>
      <c r="BE788" s="138"/>
      <c r="BF788" s="138"/>
      <c r="BG788" s="138"/>
      <c r="BH788" s="138"/>
      <c r="BI788" s="138"/>
      <c r="BJ788" s="138"/>
      <c r="BK788" s="138"/>
      <c r="BL788" s="138"/>
      <c r="BM788" s="138"/>
      <c r="BN788" s="138"/>
      <c r="BO788" s="138"/>
      <c r="BP788" s="138"/>
      <c r="BQ788" s="138"/>
      <c r="BR788" s="138"/>
      <c r="BS788" s="138"/>
      <c r="BT788" s="138"/>
      <c r="BU788" s="138"/>
      <c r="BV788" s="138"/>
      <c r="BW788" s="138"/>
      <c r="BX788" s="138"/>
      <c r="BY788" s="138"/>
      <c r="BZ788" s="138"/>
    </row>
    <row r="789" spans="1:78" ht="15.75" customHeight="1">
      <c r="A789" s="138"/>
      <c r="B789" s="138"/>
      <c r="C789" s="138"/>
      <c r="D789" s="138"/>
      <c r="E789" s="138"/>
      <c r="F789" s="138"/>
      <c r="G789" s="138"/>
      <c r="H789" s="138"/>
      <c r="I789" s="138"/>
      <c r="J789" s="138"/>
      <c r="K789" s="138"/>
      <c r="L789" s="138"/>
      <c r="M789" s="138"/>
      <c r="N789" s="138"/>
      <c r="O789" s="138"/>
      <c r="P789" s="138"/>
      <c r="Q789" s="138"/>
      <c r="R789" s="138"/>
      <c r="S789" s="138"/>
      <c r="T789" s="138"/>
      <c r="U789" s="138"/>
      <c r="V789" s="138"/>
      <c r="W789" s="138"/>
      <c r="X789" s="138"/>
      <c r="Y789" s="138"/>
      <c r="Z789" s="138"/>
      <c r="AA789" s="138"/>
      <c r="AB789" s="138"/>
      <c r="AC789" s="138"/>
      <c r="AD789" s="138"/>
      <c r="AE789" s="138"/>
      <c r="AF789" s="138"/>
      <c r="AG789" s="138"/>
      <c r="AH789" s="138"/>
      <c r="AI789" s="138"/>
      <c r="AJ789" s="138"/>
      <c r="AK789" s="138"/>
      <c r="AL789" s="138"/>
      <c r="AM789" s="138"/>
      <c r="AN789" s="138"/>
      <c r="AO789" s="138"/>
      <c r="AP789" s="138"/>
      <c r="AQ789" s="138"/>
      <c r="AR789" s="138"/>
      <c r="AS789" s="138"/>
      <c r="AT789" s="138"/>
      <c r="AU789" s="138"/>
      <c r="AV789" s="138"/>
      <c r="AW789" s="138"/>
      <c r="AX789" s="138"/>
      <c r="AY789" s="138"/>
      <c r="AZ789" s="138"/>
      <c r="BA789" s="138"/>
      <c r="BB789" s="138"/>
      <c r="BC789" s="138"/>
      <c r="BD789" s="138"/>
      <c r="BE789" s="138"/>
      <c r="BF789" s="138"/>
      <c r="BG789" s="138"/>
      <c r="BH789" s="138"/>
      <c r="BI789" s="138"/>
      <c r="BJ789" s="138"/>
      <c r="BK789" s="138"/>
      <c r="BL789" s="138"/>
      <c r="BM789" s="138"/>
      <c r="BN789" s="138"/>
      <c r="BO789" s="138"/>
      <c r="BP789" s="138"/>
      <c r="BQ789" s="138"/>
      <c r="BR789" s="138"/>
      <c r="BS789" s="138"/>
      <c r="BT789" s="138"/>
      <c r="BU789" s="138"/>
      <c r="BV789" s="138"/>
      <c r="BW789" s="138"/>
      <c r="BX789" s="138"/>
      <c r="BY789" s="138"/>
      <c r="BZ789" s="138"/>
    </row>
    <row r="790" spans="1:78" ht="15.75" customHeight="1">
      <c r="A790" s="138"/>
      <c r="B790" s="138"/>
      <c r="C790" s="138"/>
      <c r="D790" s="138"/>
      <c r="E790" s="138"/>
      <c r="F790" s="138"/>
      <c r="G790" s="138"/>
      <c r="H790" s="138"/>
      <c r="I790" s="138"/>
      <c r="J790" s="138"/>
      <c r="K790" s="138"/>
      <c r="L790" s="138"/>
      <c r="M790" s="138"/>
      <c r="N790" s="138"/>
      <c r="O790" s="138"/>
      <c r="P790" s="138"/>
      <c r="Q790" s="138"/>
      <c r="R790" s="138"/>
      <c r="S790" s="138"/>
      <c r="T790" s="138"/>
      <c r="U790" s="138"/>
      <c r="V790" s="138"/>
      <c r="W790" s="138"/>
      <c r="X790" s="138"/>
      <c r="Y790" s="138"/>
      <c r="Z790" s="138"/>
      <c r="AA790" s="138"/>
      <c r="AB790" s="138"/>
      <c r="AC790" s="138"/>
      <c r="AD790" s="138"/>
      <c r="AE790" s="138"/>
      <c r="AF790" s="138"/>
      <c r="AG790" s="138"/>
      <c r="AH790" s="138"/>
      <c r="AI790" s="138"/>
      <c r="AJ790" s="138"/>
      <c r="AK790" s="138"/>
      <c r="AL790" s="138"/>
      <c r="AM790" s="138"/>
      <c r="AN790" s="138"/>
      <c r="AO790" s="138"/>
      <c r="AP790" s="138"/>
      <c r="AQ790" s="138"/>
      <c r="AR790" s="138"/>
      <c r="AS790" s="138"/>
      <c r="AT790" s="138"/>
      <c r="AU790" s="138"/>
      <c r="AV790" s="138"/>
      <c r="AW790" s="138"/>
      <c r="AX790" s="138"/>
      <c r="AY790" s="138"/>
      <c r="AZ790" s="138"/>
      <c r="BA790" s="138"/>
      <c r="BB790" s="138"/>
      <c r="BC790" s="138"/>
      <c r="BD790" s="138"/>
      <c r="BE790" s="138"/>
      <c r="BF790" s="138"/>
      <c r="BG790" s="138"/>
      <c r="BH790" s="138"/>
      <c r="BI790" s="138"/>
      <c r="BJ790" s="138"/>
      <c r="BK790" s="138"/>
      <c r="BL790" s="138"/>
      <c r="BM790" s="138"/>
      <c r="BN790" s="138"/>
      <c r="BO790" s="138"/>
      <c r="BP790" s="138"/>
      <c r="BQ790" s="138"/>
      <c r="BR790" s="138"/>
      <c r="BS790" s="138"/>
      <c r="BT790" s="138"/>
      <c r="BU790" s="138"/>
      <c r="BV790" s="138"/>
      <c r="BW790" s="138"/>
      <c r="BX790" s="138"/>
      <c r="BY790" s="138"/>
      <c r="BZ790" s="138"/>
    </row>
    <row r="791" spans="1:78" ht="15.75" customHeight="1">
      <c r="A791" s="138"/>
      <c r="B791" s="138"/>
      <c r="C791" s="138"/>
      <c r="D791" s="138"/>
      <c r="E791" s="138"/>
      <c r="F791" s="138"/>
      <c r="G791" s="138"/>
      <c r="H791" s="138"/>
      <c r="I791" s="138"/>
      <c r="J791" s="138"/>
      <c r="K791" s="138"/>
      <c r="L791" s="138"/>
      <c r="M791" s="138"/>
      <c r="N791" s="138"/>
      <c r="O791" s="138"/>
      <c r="P791" s="138"/>
      <c r="Q791" s="138"/>
      <c r="R791" s="138"/>
      <c r="S791" s="138"/>
      <c r="T791" s="138"/>
      <c r="U791" s="138"/>
      <c r="V791" s="138"/>
      <c r="W791" s="138"/>
      <c r="X791" s="138"/>
      <c r="Y791" s="138"/>
      <c r="Z791" s="138"/>
      <c r="AA791" s="138"/>
      <c r="AB791" s="138"/>
      <c r="AC791" s="138"/>
      <c r="AD791" s="138"/>
      <c r="AE791" s="138"/>
      <c r="AF791" s="138"/>
      <c r="AG791" s="138"/>
      <c r="AH791" s="138"/>
      <c r="AI791" s="138"/>
      <c r="AJ791" s="138"/>
      <c r="AK791" s="138"/>
      <c r="AL791" s="138"/>
      <c r="AM791" s="138"/>
      <c r="AN791" s="138"/>
      <c r="AO791" s="138"/>
      <c r="AP791" s="138"/>
      <c r="AQ791" s="138"/>
      <c r="AR791" s="138"/>
      <c r="AS791" s="138"/>
      <c r="AT791" s="138"/>
      <c r="AU791" s="138"/>
      <c r="AV791" s="138"/>
      <c r="AW791" s="138"/>
      <c r="AX791" s="138"/>
      <c r="AY791" s="138"/>
      <c r="AZ791" s="138"/>
      <c r="BA791" s="138"/>
      <c r="BB791" s="138"/>
      <c r="BC791" s="138"/>
      <c r="BD791" s="138"/>
      <c r="BE791" s="138"/>
      <c r="BF791" s="138"/>
      <c r="BG791" s="138"/>
      <c r="BH791" s="138"/>
      <c r="BI791" s="138"/>
      <c r="BJ791" s="138"/>
      <c r="BK791" s="138"/>
      <c r="BL791" s="138"/>
      <c r="BM791" s="138"/>
      <c r="BN791" s="138"/>
      <c r="BO791" s="138"/>
      <c r="BP791" s="138"/>
      <c r="BQ791" s="138"/>
      <c r="BR791" s="138"/>
      <c r="BS791" s="138"/>
      <c r="BT791" s="138"/>
      <c r="BU791" s="138"/>
      <c r="BV791" s="138"/>
      <c r="BW791" s="138"/>
      <c r="BX791" s="138"/>
      <c r="BY791" s="138"/>
      <c r="BZ791" s="138"/>
    </row>
    <row r="792" spans="1:78" ht="15.75" customHeight="1">
      <c r="A792" s="138"/>
      <c r="B792" s="138"/>
      <c r="C792" s="138"/>
      <c r="D792" s="138"/>
      <c r="E792" s="138"/>
      <c r="F792" s="138"/>
      <c r="G792" s="138"/>
      <c r="H792" s="138"/>
      <c r="I792" s="138"/>
      <c r="J792" s="138"/>
      <c r="K792" s="138"/>
      <c r="L792" s="138"/>
      <c r="M792" s="138"/>
      <c r="N792" s="138"/>
      <c r="O792" s="138"/>
      <c r="P792" s="138"/>
      <c r="Q792" s="138"/>
      <c r="R792" s="138"/>
      <c r="S792" s="138"/>
      <c r="T792" s="138"/>
      <c r="U792" s="138"/>
      <c r="V792" s="138"/>
      <c r="W792" s="138"/>
      <c r="X792" s="138"/>
      <c r="Y792" s="138"/>
      <c r="Z792" s="138"/>
      <c r="AA792" s="138"/>
      <c r="AB792" s="138"/>
      <c r="AC792" s="138"/>
      <c r="AD792" s="138"/>
      <c r="AE792" s="138"/>
      <c r="AF792" s="138"/>
      <c r="AG792" s="138"/>
      <c r="AH792" s="138"/>
      <c r="AI792" s="138"/>
      <c r="AJ792" s="138"/>
      <c r="AK792" s="138"/>
      <c r="AL792" s="138"/>
      <c r="AM792" s="138"/>
      <c r="AN792" s="138"/>
      <c r="AO792" s="138"/>
      <c r="AP792" s="138"/>
      <c r="AQ792" s="138"/>
      <c r="AR792" s="138"/>
      <c r="AS792" s="138"/>
      <c r="AT792" s="138"/>
      <c r="AU792" s="138"/>
      <c r="AV792" s="138"/>
      <c r="AW792" s="138"/>
      <c r="AX792" s="138"/>
      <c r="AY792" s="138"/>
      <c r="AZ792" s="138"/>
      <c r="BA792" s="138"/>
      <c r="BB792" s="138"/>
      <c r="BC792" s="138"/>
      <c r="BD792" s="138"/>
      <c r="BE792" s="138"/>
      <c r="BF792" s="138"/>
      <c r="BG792" s="138"/>
      <c r="BH792" s="138"/>
      <c r="BI792" s="138"/>
      <c r="BJ792" s="138"/>
      <c r="BK792" s="138"/>
      <c r="BL792" s="138"/>
      <c r="BM792" s="138"/>
      <c r="BN792" s="138"/>
      <c r="BO792" s="138"/>
      <c r="BP792" s="138"/>
      <c r="BQ792" s="138"/>
      <c r="BR792" s="138"/>
      <c r="BS792" s="138"/>
      <c r="BT792" s="138"/>
      <c r="BU792" s="138"/>
      <c r="BV792" s="138"/>
      <c r="BW792" s="138"/>
      <c r="BX792" s="138"/>
      <c r="BY792" s="138"/>
      <c r="BZ792" s="138"/>
    </row>
    <row r="793" spans="1:78" ht="15.75" customHeight="1">
      <c r="A793" s="138"/>
      <c r="B793" s="138"/>
      <c r="C793" s="138"/>
      <c r="D793" s="138"/>
      <c r="E793" s="138"/>
      <c r="F793" s="138"/>
      <c r="G793" s="138"/>
      <c r="H793" s="138"/>
      <c r="I793" s="138"/>
      <c r="J793" s="138"/>
      <c r="K793" s="138"/>
      <c r="L793" s="138"/>
      <c r="M793" s="138"/>
      <c r="N793" s="138"/>
      <c r="O793" s="138"/>
      <c r="P793" s="138"/>
      <c r="Q793" s="138"/>
      <c r="R793" s="138"/>
      <c r="S793" s="138"/>
      <c r="T793" s="138"/>
      <c r="U793" s="138"/>
      <c r="V793" s="138"/>
      <c r="W793" s="138"/>
      <c r="X793" s="138"/>
      <c r="Y793" s="138"/>
      <c r="Z793" s="138"/>
      <c r="AA793" s="138"/>
      <c r="AB793" s="138"/>
      <c r="AC793" s="138"/>
      <c r="AD793" s="138"/>
      <c r="AE793" s="138"/>
      <c r="AF793" s="138"/>
      <c r="AG793" s="138"/>
      <c r="AH793" s="138"/>
      <c r="AI793" s="138"/>
      <c r="AJ793" s="138"/>
      <c r="AK793" s="138"/>
      <c r="AL793" s="138"/>
      <c r="AM793" s="138"/>
      <c r="AN793" s="138"/>
      <c r="AO793" s="138"/>
      <c r="AP793" s="138"/>
      <c r="AQ793" s="138"/>
      <c r="AR793" s="138"/>
      <c r="AS793" s="138"/>
      <c r="AT793" s="138"/>
      <c r="AU793" s="138"/>
      <c r="AV793" s="138"/>
      <c r="AW793" s="138"/>
      <c r="AX793" s="138"/>
      <c r="AY793" s="138"/>
      <c r="AZ793" s="138"/>
      <c r="BA793" s="138"/>
      <c r="BB793" s="138"/>
      <c r="BC793" s="138"/>
      <c r="BD793" s="138"/>
      <c r="BE793" s="138"/>
      <c r="BF793" s="138"/>
      <c r="BG793" s="138"/>
      <c r="BH793" s="138"/>
      <c r="BI793" s="138"/>
      <c r="BJ793" s="138"/>
      <c r="BK793" s="138"/>
      <c r="BL793" s="138"/>
      <c r="BM793" s="138"/>
      <c r="BN793" s="138"/>
      <c r="BO793" s="138"/>
      <c r="BP793" s="138"/>
      <c r="BQ793" s="138"/>
      <c r="BR793" s="138"/>
      <c r="BS793" s="138"/>
      <c r="BT793" s="138"/>
      <c r="BU793" s="138"/>
      <c r="BV793" s="138"/>
      <c r="BW793" s="138"/>
      <c r="BX793" s="138"/>
      <c r="BY793" s="138"/>
      <c r="BZ793" s="138"/>
    </row>
    <row r="794" spans="1:78" ht="15.75" customHeight="1">
      <c r="A794" s="138"/>
      <c r="B794" s="138"/>
      <c r="C794" s="138"/>
      <c r="D794" s="138"/>
      <c r="E794" s="138"/>
      <c r="F794" s="138"/>
      <c r="G794" s="138"/>
      <c r="H794" s="138"/>
      <c r="I794" s="138"/>
      <c r="J794" s="138"/>
      <c r="K794" s="138"/>
      <c r="L794" s="138"/>
      <c r="M794" s="138"/>
      <c r="N794" s="138"/>
      <c r="O794" s="138"/>
      <c r="P794" s="138"/>
      <c r="Q794" s="138"/>
      <c r="R794" s="138"/>
      <c r="S794" s="138"/>
      <c r="T794" s="138"/>
      <c r="U794" s="138"/>
      <c r="V794" s="138"/>
      <c r="W794" s="138"/>
      <c r="X794" s="138"/>
      <c r="Y794" s="138"/>
      <c r="Z794" s="138"/>
      <c r="AA794" s="138"/>
      <c r="AB794" s="138"/>
      <c r="AC794" s="138"/>
      <c r="AD794" s="138"/>
      <c r="AE794" s="138"/>
      <c r="AF794" s="138"/>
      <c r="AG794" s="138"/>
      <c r="AH794" s="138"/>
      <c r="AI794" s="138"/>
      <c r="AJ794" s="138"/>
      <c r="AK794" s="138"/>
      <c r="AL794" s="138"/>
      <c r="AM794" s="138"/>
      <c r="AN794" s="138"/>
      <c r="AO794" s="138"/>
      <c r="AP794" s="138"/>
      <c r="AQ794" s="138"/>
      <c r="AR794" s="138"/>
      <c r="AS794" s="138"/>
      <c r="AT794" s="138"/>
      <c r="AU794" s="138"/>
      <c r="AV794" s="138"/>
      <c r="AW794" s="138"/>
      <c r="AX794" s="138"/>
      <c r="AY794" s="138"/>
      <c r="AZ794" s="138"/>
      <c r="BA794" s="138"/>
      <c r="BB794" s="138"/>
      <c r="BC794" s="138"/>
      <c r="BD794" s="138"/>
      <c r="BE794" s="138"/>
      <c r="BF794" s="138"/>
      <c r="BG794" s="138"/>
      <c r="BH794" s="138"/>
      <c r="BI794" s="138"/>
      <c r="BJ794" s="138"/>
      <c r="BK794" s="138"/>
      <c r="BL794" s="138"/>
      <c r="BM794" s="138"/>
      <c r="BN794" s="138"/>
      <c r="BO794" s="138"/>
      <c r="BP794" s="138"/>
      <c r="BQ794" s="138"/>
      <c r="BR794" s="138"/>
      <c r="BS794" s="138"/>
      <c r="BT794" s="138"/>
      <c r="BU794" s="138"/>
      <c r="BV794" s="138"/>
      <c r="BW794" s="138"/>
      <c r="BX794" s="138"/>
      <c r="BY794" s="138"/>
      <c r="BZ794" s="138"/>
    </row>
    <row r="795" spans="1:78" ht="15.75" customHeight="1">
      <c r="A795" s="138"/>
      <c r="B795" s="138"/>
      <c r="C795" s="138"/>
      <c r="D795" s="138"/>
      <c r="E795" s="138"/>
      <c r="F795" s="138"/>
      <c r="G795" s="138"/>
      <c r="H795" s="138"/>
      <c r="I795" s="138"/>
      <c r="J795" s="138"/>
      <c r="K795" s="138"/>
      <c r="L795" s="138"/>
      <c r="M795" s="138"/>
      <c r="N795" s="138"/>
      <c r="O795" s="138"/>
      <c r="P795" s="138"/>
      <c r="Q795" s="138"/>
      <c r="R795" s="138"/>
      <c r="S795" s="138"/>
      <c r="T795" s="138"/>
      <c r="U795" s="138"/>
      <c r="V795" s="138"/>
      <c r="W795" s="138"/>
      <c r="X795" s="138"/>
      <c r="Y795" s="138"/>
      <c r="Z795" s="138"/>
      <c r="AA795" s="138"/>
      <c r="AB795" s="138"/>
      <c r="AC795" s="138"/>
      <c r="AD795" s="138"/>
      <c r="AE795" s="138"/>
      <c r="AF795" s="138"/>
      <c r="AG795" s="138"/>
      <c r="AH795" s="138"/>
      <c r="AI795" s="138"/>
      <c r="AJ795" s="138"/>
      <c r="AK795" s="138"/>
      <c r="AL795" s="138"/>
      <c r="AM795" s="138"/>
      <c r="AN795" s="138"/>
      <c r="AO795" s="138"/>
      <c r="AP795" s="138"/>
      <c r="AQ795" s="138"/>
      <c r="AR795" s="138"/>
      <c r="AS795" s="138"/>
      <c r="AT795" s="138"/>
      <c r="AU795" s="138"/>
      <c r="AV795" s="138"/>
      <c r="AW795" s="138"/>
      <c r="AX795" s="138"/>
      <c r="AY795" s="138"/>
      <c r="AZ795" s="138"/>
      <c r="BA795" s="138"/>
      <c r="BB795" s="138"/>
      <c r="BC795" s="138"/>
      <c r="BD795" s="138"/>
      <c r="BE795" s="138"/>
      <c r="BF795" s="138"/>
      <c r="BG795" s="138"/>
      <c r="BH795" s="138"/>
      <c r="BI795" s="138"/>
      <c r="BJ795" s="138"/>
      <c r="BK795" s="138"/>
      <c r="BL795" s="138"/>
      <c r="BM795" s="138"/>
      <c r="BN795" s="138"/>
      <c r="BO795" s="138"/>
      <c r="BP795" s="138"/>
      <c r="BQ795" s="138"/>
      <c r="BR795" s="138"/>
      <c r="BS795" s="138"/>
      <c r="BT795" s="138"/>
      <c r="BU795" s="138"/>
      <c r="BV795" s="138"/>
      <c r="BW795" s="138"/>
      <c r="BX795" s="138"/>
      <c r="BY795" s="138"/>
      <c r="BZ795" s="138"/>
    </row>
    <row r="796" spans="1:78" ht="15.75" customHeight="1">
      <c r="A796" s="138"/>
      <c r="B796" s="138"/>
      <c r="C796" s="138"/>
      <c r="D796" s="138"/>
      <c r="E796" s="138"/>
      <c r="F796" s="138"/>
      <c r="G796" s="138"/>
      <c r="H796" s="138"/>
      <c r="I796" s="138"/>
      <c r="J796" s="138"/>
      <c r="K796" s="138"/>
      <c r="L796" s="138"/>
      <c r="M796" s="138"/>
      <c r="N796" s="138"/>
      <c r="O796" s="138"/>
      <c r="P796" s="138"/>
      <c r="Q796" s="138"/>
      <c r="R796" s="138"/>
      <c r="S796" s="138"/>
      <c r="T796" s="138"/>
      <c r="U796" s="138"/>
      <c r="V796" s="138"/>
      <c r="W796" s="138"/>
      <c r="X796" s="138"/>
      <c r="Y796" s="138"/>
      <c r="Z796" s="138"/>
      <c r="AA796" s="138"/>
      <c r="AB796" s="138"/>
      <c r="AC796" s="138"/>
      <c r="AD796" s="138"/>
      <c r="AE796" s="138"/>
      <c r="AF796" s="138"/>
      <c r="AG796" s="138"/>
      <c r="AH796" s="138"/>
      <c r="AI796" s="138"/>
      <c r="AJ796" s="138"/>
      <c r="AK796" s="138"/>
      <c r="AL796" s="138"/>
      <c r="AM796" s="138"/>
      <c r="AN796" s="138"/>
      <c r="AO796" s="138"/>
      <c r="AP796" s="138"/>
      <c r="AQ796" s="138"/>
      <c r="AR796" s="138"/>
      <c r="AS796" s="138"/>
      <c r="AT796" s="138"/>
      <c r="AU796" s="138"/>
      <c r="AV796" s="138"/>
      <c r="AW796" s="138"/>
      <c r="AX796" s="138"/>
      <c r="AY796" s="138"/>
      <c r="AZ796" s="138"/>
      <c r="BA796" s="138"/>
      <c r="BB796" s="138"/>
      <c r="BC796" s="138"/>
      <c r="BD796" s="138"/>
      <c r="BE796" s="138"/>
      <c r="BF796" s="138"/>
      <c r="BG796" s="138"/>
      <c r="BH796" s="138"/>
      <c r="BI796" s="138"/>
      <c r="BJ796" s="138"/>
      <c r="BK796" s="138"/>
      <c r="BL796" s="138"/>
      <c r="BM796" s="138"/>
      <c r="BN796" s="138"/>
      <c r="BO796" s="138"/>
      <c r="BP796" s="138"/>
      <c r="BQ796" s="138"/>
      <c r="BR796" s="138"/>
      <c r="BS796" s="138"/>
      <c r="BT796" s="138"/>
      <c r="BU796" s="138"/>
      <c r="BV796" s="138"/>
      <c r="BW796" s="138"/>
      <c r="BX796" s="138"/>
      <c r="BY796" s="138"/>
      <c r="BZ796" s="138"/>
    </row>
    <row r="797" spans="1:78" ht="15.75" customHeight="1">
      <c r="A797" s="138"/>
      <c r="B797" s="138"/>
      <c r="C797" s="138"/>
      <c r="D797" s="138"/>
      <c r="E797" s="138"/>
      <c r="F797" s="138"/>
      <c r="G797" s="138"/>
      <c r="H797" s="138"/>
      <c r="I797" s="138"/>
      <c r="J797" s="138"/>
      <c r="K797" s="138"/>
      <c r="L797" s="138"/>
      <c r="M797" s="138"/>
      <c r="N797" s="138"/>
      <c r="O797" s="138"/>
      <c r="P797" s="138"/>
      <c r="Q797" s="138"/>
      <c r="R797" s="138"/>
      <c r="S797" s="138"/>
      <c r="T797" s="138"/>
      <c r="U797" s="138"/>
      <c r="V797" s="138"/>
      <c r="W797" s="138"/>
      <c r="X797" s="138"/>
      <c r="Y797" s="138"/>
      <c r="Z797" s="138"/>
      <c r="AA797" s="138"/>
      <c r="AB797" s="138"/>
      <c r="AC797" s="138"/>
      <c r="AD797" s="138"/>
      <c r="AE797" s="138"/>
      <c r="AF797" s="138"/>
      <c r="AG797" s="138"/>
      <c r="AH797" s="138"/>
      <c r="AI797" s="138"/>
      <c r="AJ797" s="138"/>
      <c r="AK797" s="138"/>
      <c r="AL797" s="138"/>
      <c r="AM797" s="138"/>
      <c r="AN797" s="138"/>
      <c r="AO797" s="138"/>
      <c r="AP797" s="138"/>
      <c r="AQ797" s="138"/>
      <c r="AR797" s="138"/>
      <c r="AS797" s="138"/>
      <c r="AT797" s="138"/>
      <c r="AU797" s="138"/>
      <c r="AV797" s="138"/>
      <c r="AW797" s="138"/>
      <c r="AX797" s="138"/>
      <c r="AY797" s="138"/>
      <c r="AZ797" s="138"/>
      <c r="BA797" s="138"/>
      <c r="BB797" s="138"/>
      <c r="BC797" s="138"/>
      <c r="BD797" s="138"/>
      <c r="BE797" s="138"/>
      <c r="BF797" s="138"/>
      <c r="BG797" s="138"/>
      <c r="BH797" s="138"/>
      <c r="BI797" s="138"/>
      <c r="BJ797" s="138"/>
      <c r="BK797" s="138"/>
      <c r="BL797" s="138"/>
      <c r="BM797" s="138"/>
      <c r="BN797" s="138"/>
      <c r="BO797" s="138"/>
      <c r="BP797" s="138"/>
      <c r="BQ797" s="138"/>
      <c r="BR797" s="138"/>
      <c r="BS797" s="138"/>
      <c r="BT797" s="138"/>
      <c r="BU797" s="138"/>
      <c r="BV797" s="138"/>
      <c r="BW797" s="138"/>
      <c r="BX797" s="138"/>
      <c r="BY797" s="138"/>
      <c r="BZ797" s="138"/>
    </row>
    <row r="798" spans="1:78" ht="15.75" customHeight="1">
      <c r="A798" s="138"/>
      <c r="B798" s="138"/>
      <c r="C798" s="138"/>
      <c r="D798" s="138"/>
      <c r="E798" s="138"/>
      <c r="F798" s="138"/>
      <c r="G798" s="138"/>
      <c r="H798" s="138"/>
      <c r="I798" s="138"/>
      <c r="J798" s="138"/>
      <c r="K798" s="138"/>
      <c r="L798" s="138"/>
      <c r="M798" s="138"/>
      <c r="N798" s="138"/>
      <c r="O798" s="138"/>
      <c r="P798" s="138"/>
      <c r="Q798" s="138"/>
      <c r="R798" s="138"/>
      <c r="S798" s="138"/>
      <c r="T798" s="138"/>
      <c r="U798" s="138"/>
      <c r="V798" s="138"/>
      <c r="W798" s="138"/>
      <c r="X798" s="138"/>
      <c r="Y798" s="138"/>
      <c r="Z798" s="138"/>
      <c r="AA798" s="138"/>
      <c r="AB798" s="138"/>
      <c r="AC798" s="138"/>
      <c r="AD798" s="138"/>
      <c r="AE798" s="138"/>
      <c r="AF798" s="138"/>
      <c r="AG798" s="138"/>
      <c r="AH798" s="138"/>
      <c r="AI798" s="138"/>
      <c r="AJ798" s="138"/>
      <c r="AK798" s="138"/>
      <c r="AL798" s="138"/>
      <c r="AM798" s="138"/>
      <c r="AN798" s="138"/>
      <c r="AO798" s="138"/>
      <c r="AP798" s="138"/>
      <c r="AQ798" s="138"/>
      <c r="AR798" s="138"/>
      <c r="AS798" s="138"/>
      <c r="AT798" s="138"/>
      <c r="AU798" s="138"/>
      <c r="AV798" s="138"/>
      <c r="AW798" s="138"/>
      <c r="AX798" s="138"/>
      <c r="AY798" s="138"/>
      <c r="AZ798" s="138"/>
      <c r="BA798" s="138"/>
      <c r="BB798" s="138"/>
      <c r="BC798" s="138"/>
      <c r="BD798" s="138"/>
      <c r="BE798" s="138"/>
      <c r="BF798" s="138"/>
      <c r="BG798" s="138"/>
      <c r="BH798" s="138"/>
      <c r="BI798" s="138"/>
      <c r="BJ798" s="138"/>
      <c r="BK798" s="138"/>
      <c r="BL798" s="138"/>
      <c r="BM798" s="138"/>
      <c r="BN798" s="138"/>
      <c r="BO798" s="138"/>
      <c r="BP798" s="138"/>
      <c r="BQ798" s="138"/>
      <c r="BR798" s="138"/>
      <c r="BS798" s="138"/>
      <c r="BT798" s="138"/>
      <c r="BU798" s="138"/>
      <c r="BV798" s="138"/>
      <c r="BW798" s="138"/>
      <c r="BX798" s="138"/>
      <c r="BY798" s="138"/>
      <c r="BZ798" s="138"/>
    </row>
    <row r="799" spans="1:78" ht="15.75" customHeight="1">
      <c r="A799" s="138"/>
      <c r="B799" s="138"/>
      <c r="C799" s="138"/>
      <c r="D799" s="138"/>
      <c r="E799" s="138"/>
      <c r="F799" s="138"/>
      <c r="G799" s="138"/>
      <c r="H799" s="138"/>
      <c r="I799" s="138"/>
      <c r="J799" s="138"/>
      <c r="K799" s="138"/>
      <c r="L799" s="138"/>
      <c r="M799" s="138"/>
      <c r="N799" s="138"/>
      <c r="O799" s="138"/>
      <c r="P799" s="138"/>
      <c r="Q799" s="138"/>
      <c r="R799" s="138"/>
      <c r="S799" s="138"/>
      <c r="T799" s="138"/>
      <c r="U799" s="138"/>
      <c r="V799" s="138"/>
      <c r="W799" s="138"/>
      <c r="X799" s="138"/>
      <c r="Y799" s="138"/>
      <c r="Z799" s="138"/>
      <c r="AA799" s="138"/>
      <c r="AB799" s="138"/>
      <c r="AC799" s="138"/>
      <c r="AD799" s="138"/>
      <c r="AE799" s="138"/>
      <c r="AF799" s="138"/>
      <c r="AG799" s="138"/>
      <c r="AH799" s="138"/>
      <c r="AI799" s="138"/>
      <c r="AJ799" s="138"/>
      <c r="AK799" s="138"/>
      <c r="AL799" s="138"/>
      <c r="AM799" s="138"/>
      <c r="AN799" s="138"/>
      <c r="AO799" s="138"/>
      <c r="AP799" s="138"/>
      <c r="AQ799" s="138"/>
      <c r="AR799" s="138"/>
      <c r="AS799" s="138"/>
      <c r="AT799" s="138"/>
      <c r="AU799" s="138"/>
      <c r="AV799" s="138"/>
      <c r="AW799" s="138"/>
      <c r="AX799" s="138"/>
      <c r="AY799" s="138"/>
      <c r="AZ799" s="138"/>
      <c r="BA799" s="138"/>
      <c r="BB799" s="138"/>
      <c r="BC799" s="138"/>
      <c r="BD799" s="138"/>
      <c r="BE799" s="138"/>
      <c r="BF799" s="138"/>
      <c r="BG799" s="138"/>
      <c r="BH799" s="138"/>
      <c r="BI799" s="138"/>
      <c r="BJ799" s="138"/>
      <c r="BK799" s="138"/>
      <c r="BL799" s="138"/>
      <c r="BM799" s="138"/>
      <c r="BN799" s="138"/>
      <c r="BO799" s="138"/>
      <c r="BP799" s="138"/>
      <c r="BQ799" s="138"/>
      <c r="BR799" s="138"/>
      <c r="BS799" s="138"/>
      <c r="BT799" s="138"/>
      <c r="BU799" s="138"/>
      <c r="BV799" s="138"/>
      <c r="BW799" s="138"/>
      <c r="BX799" s="138"/>
      <c r="BY799" s="138"/>
      <c r="BZ799" s="138"/>
    </row>
    <row r="800" spans="1:78" ht="15.75" customHeight="1">
      <c r="A800" s="138"/>
      <c r="B800" s="138"/>
      <c r="C800" s="138"/>
      <c r="D800" s="138"/>
      <c r="E800" s="138"/>
      <c r="F800" s="138"/>
      <c r="G800" s="138"/>
      <c r="H800" s="138"/>
      <c r="I800" s="138"/>
      <c r="J800" s="138"/>
      <c r="K800" s="138"/>
      <c r="L800" s="138"/>
      <c r="M800" s="138"/>
      <c r="N800" s="138"/>
      <c r="O800" s="138"/>
      <c r="P800" s="138"/>
      <c r="Q800" s="138"/>
      <c r="R800" s="138"/>
      <c r="S800" s="138"/>
      <c r="T800" s="138"/>
      <c r="U800" s="138"/>
      <c r="V800" s="138"/>
      <c r="W800" s="138"/>
      <c r="X800" s="138"/>
      <c r="Y800" s="138"/>
      <c r="Z800" s="138"/>
      <c r="AA800" s="138"/>
      <c r="AB800" s="138"/>
      <c r="AC800" s="138"/>
      <c r="AD800" s="138"/>
      <c r="AE800" s="138"/>
      <c r="AF800" s="138"/>
      <c r="AG800" s="138"/>
      <c r="AH800" s="138"/>
      <c r="AI800" s="138"/>
      <c r="AJ800" s="138"/>
      <c r="AK800" s="138"/>
      <c r="AL800" s="138"/>
      <c r="AM800" s="138"/>
      <c r="AN800" s="138"/>
      <c r="AO800" s="138"/>
      <c r="AP800" s="138"/>
      <c r="AQ800" s="138"/>
      <c r="AR800" s="138"/>
      <c r="AS800" s="138"/>
      <c r="AT800" s="138"/>
      <c r="AU800" s="138"/>
      <c r="AV800" s="138"/>
      <c r="AW800" s="138"/>
      <c r="AX800" s="138"/>
      <c r="AY800" s="138"/>
      <c r="AZ800" s="138"/>
      <c r="BA800" s="138"/>
      <c r="BB800" s="138"/>
      <c r="BC800" s="138"/>
      <c r="BD800" s="138"/>
      <c r="BE800" s="138"/>
      <c r="BF800" s="138"/>
      <c r="BG800" s="138"/>
      <c r="BH800" s="138"/>
      <c r="BI800" s="138"/>
      <c r="BJ800" s="138"/>
      <c r="BK800" s="138"/>
      <c r="BL800" s="138"/>
      <c r="BM800" s="138"/>
      <c r="BN800" s="138"/>
      <c r="BO800" s="138"/>
      <c r="BP800" s="138"/>
      <c r="BQ800" s="138"/>
      <c r="BR800" s="138"/>
      <c r="BS800" s="138"/>
      <c r="BT800" s="138"/>
      <c r="BU800" s="138"/>
      <c r="BV800" s="138"/>
      <c r="BW800" s="138"/>
      <c r="BX800" s="138"/>
      <c r="BY800" s="138"/>
      <c r="BZ800" s="138"/>
    </row>
    <row r="801" spans="1:78" ht="15.75" customHeight="1">
      <c r="A801" s="138"/>
      <c r="B801" s="138"/>
      <c r="C801" s="138"/>
      <c r="D801" s="138"/>
      <c r="E801" s="138"/>
      <c r="F801" s="138"/>
      <c r="G801" s="138"/>
      <c r="H801" s="138"/>
      <c r="I801" s="138"/>
      <c r="J801" s="138"/>
      <c r="K801" s="138"/>
      <c r="L801" s="138"/>
      <c r="M801" s="138"/>
      <c r="N801" s="138"/>
      <c r="O801" s="138"/>
      <c r="P801" s="138"/>
      <c r="Q801" s="138"/>
      <c r="R801" s="138"/>
      <c r="S801" s="138"/>
      <c r="T801" s="138"/>
      <c r="U801" s="138"/>
      <c r="V801" s="138"/>
      <c r="W801" s="138"/>
      <c r="X801" s="138"/>
      <c r="Y801" s="138"/>
      <c r="Z801" s="138"/>
      <c r="AA801" s="138"/>
      <c r="AB801" s="138"/>
      <c r="AC801" s="138"/>
      <c r="AD801" s="138"/>
      <c r="AE801" s="138"/>
      <c r="AF801" s="138"/>
      <c r="AG801" s="138"/>
      <c r="AH801" s="138"/>
      <c r="AI801" s="138"/>
      <c r="AJ801" s="138"/>
      <c r="AK801" s="138"/>
      <c r="AL801" s="138"/>
      <c r="AM801" s="138"/>
      <c r="AN801" s="138"/>
      <c r="AO801" s="138"/>
      <c r="AP801" s="138"/>
      <c r="AQ801" s="138"/>
      <c r="AR801" s="138"/>
      <c r="AS801" s="138"/>
      <c r="AT801" s="138"/>
      <c r="AU801" s="138"/>
      <c r="AV801" s="138"/>
      <c r="AW801" s="138"/>
      <c r="AX801" s="138"/>
      <c r="AY801" s="138"/>
      <c r="AZ801" s="138"/>
      <c r="BA801" s="138"/>
      <c r="BB801" s="138"/>
      <c r="BC801" s="138"/>
      <c r="BD801" s="138"/>
      <c r="BE801" s="138"/>
      <c r="BF801" s="138"/>
      <c r="BG801" s="138"/>
      <c r="BH801" s="138"/>
      <c r="BI801" s="138"/>
      <c r="BJ801" s="138"/>
      <c r="BK801" s="138"/>
      <c r="BL801" s="138"/>
      <c r="BM801" s="138"/>
      <c r="BN801" s="138"/>
      <c r="BO801" s="138"/>
      <c r="BP801" s="138"/>
      <c r="BQ801" s="138"/>
      <c r="BR801" s="138"/>
      <c r="BS801" s="138"/>
      <c r="BT801" s="138"/>
      <c r="BU801" s="138"/>
      <c r="BV801" s="138"/>
      <c r="BW801" s="138"/>
      <c r="BX801" s="138"/>
      <c r="BY801" s="138"/>
      <c r="BZ801" s="138"/>
    </row>
    <row r="802" spans="1:78" ht="15.75" customHeight="1">
      <c r="A802" s="138"/>
      <c r="B802" s="138"/>
      <c r="C802" s="138"/>
      <c r="D802" s="138"/>
      <c r="E802" s="138"/>
      <c r="F802" s="138"/>
      <c r="G802" s="138"/>
      <c r="H802" s="138"/>
      <c r="I802" s="138"/>
      <c r="J802" s="138"/>
      <c r="K802" s="138"/>
      <c r="L802" s="138"/>
      <c r="M802" s="138"/>
      <c r="N802" s="138"/>
      <c r="O802" s="138"/>
      <c r="P802" s="138"/>
      <c r="Q802" s="138"/>
      <c r="R802" s="138"/>
      <c r="S802" s="138"/>
      <c r="T802" s="138"/>
      <c r="U802" s="138"/>
      <c r="V802" s="138"/>
      <c r="W802" s="138"/>
      <c r="X802" s="138"/>
      <c r="Y802" s="138"/>
      <c r="Z802" s="138"/>
      <c r="AA802" s="138"/>
      <c r="AB802" s="138"/>
      <c r="AC802" s="138"/>
      <c r="AD802" s="138"/>
      <c r="AE802" s="138"/>
      <c r="AF802" s="138"/>
      <c r="AG802" s="138"/>
      <c r="AH802" s="138"/>
      <c r="AI802" s="138"/>
      <c r="AJ802" s="138"/>
      <c r="AK802" s="138"/>
      <c r="AL802" s="138"/>
      <c r="AM802" s="138"/>
      <c r="AN802" s="138"/>
      <c r="AO802" s="138"/>
      <c r="AP802" s="138"/>
      <c r="AQ802" s="138"/>
      <c r="AR802" s="138"/>
      <c r="AS802" s="138"/>
      <c r="AT802" s="138"/>
      <c r="AU802" s="138"/>
      <c r="AV802" s="138"/>
      <c r="AW802" s="138"/>
      <c r="AX802" s="138"/>
      <c r="AY802" s="138"/>
      <c r="AZ802" s="138"/>
      <c r="BA802" s="138"/>
      <c r="BB802" s="138"/>
      <c r="BC802" s="138"/>
      <c r="BD802" s="138"/>
      <c r="BE802" s="138"/>
      <c r="BF802" s="138"/>
      <c r="BG802" s="138"/>
      <c r="BH802" s="138"/>
      <c r="BI802" s="138"/>
      <c r="BJ802" s="138"/>
      <c r="BK802" s="138"/>
      <c r="BL802" s="138"/>
      <c r="BM802" s="138"/>
      <c r="BN802" s="138"/>
      <c r="BO802" s="138"/>
      <c r="BP802" s="138"/>
      <c r="BQ802" s="138"/>
      <c r="BR802" s="138"/>
      <c r="BS802" s="138"/>
      <c r="BT802" s="138"/>
      <c r="BU802" s="138"/>
      <c r="BV802" s="138"/>
      <c r="BW802" s="138"/>
      <c r="BX802" s="138"/>
      <c r="BY802" s="138"/>
      <c r="BZ802" s="138"/>
    </row>
    <row r="803" spans="1:78" ht="15.75" customHeight="1">
      <c r="A803" s="138"/>
      <c r="B803" s="138"/>
      <c r="C803" s="138"/>
      <c r="D803" s="138"/>
      <c r="E803" s="138"/>
      <c r="F803" s="138"/>
      <c r="G803" s="138"/>
      <c r="H803" s="138"/>
      <c r="I803" s="138"/>
      <c r="J803" s="138"/>
      <c r="K803" s="138"/>
      <c r="L803" s="138"/>
      <c r="M803" s="138"/>
      <c r="N803" s="138"/>
      <c r="O803" s="138"/>
      <c r="P803" s="138"/>
      <c r="Q803" s="138"/>
      <c r="R803" s="138"/>
      <c r="S803" s="138"/>
      <c r="T803" s="138"/>
      <c r="U803" s="138"/>
      <c r="V803" s="138"/>
      <c r="W803" s="138"/>
      <c r="X803" s="138"/>
      <c r="Y803" s="138"/>
      <c r="Z803" s="138"/>
      <c r="AA803" s="138"/>
      <c r="AB803" s="138"/>
      <c r="AC803" s="138"/>
      <c r="AD803" s="138"/>
      <c r="AE803" s="138"/>
      <c r="AF803" s="138"/>
      <c r="AG803" s="138"/>
      <c r="AH803" s="138"/>
      <c r="AI803" s="138"/>
      <c r="AJ803" s="138"/>
      <c r="AK803" s="138"/>
      <c r="AL803" s="138"/>
      <c r="AM803" s="138"/>
      <c r="AN803" s="138"/>
      <c r="AO803" s="138"/>
      <c r="AP803" s="138"/>
      <c r="AQ803" s="138"/>
      <c r="AR803" s="138"/>
      <c r="AS803" s="138"/>
      <c r="AT803" s="138"/>
      <c r="AU803" s="138"/>
      <c r="AV803" s="138"/>
      <c r="AW803" s="138"/>
      <c r="AX803" s="138"/>
      <c r="AY803" s="138"/>
      <c r="AZ803" s="138"/>
      <c r="BA803" s="138"/>
      <c r="BB803" s="138"/>
      <c r="BC803" s="138"/>
      <c r="BD803" s="138"/>
      <c r="BE803" s="138"/>
      <c r="BF803" s="138"/>
      <c r="BG803" s="138"/>
      <c r="BH803" s="138"/>
      <c r="BI803" s="138"/>
      <c r="BJ803" s="138"/>
      <c r="BK803" s="138"/>
      <c r="BL803" s="138"/>
      <c r="BM803" s="138"/>
      <c r="BN803" s="138"/>
      <c r="BO803" s="138"/>
      <c r="BP803" s="138"/>
      <c r="BQ803" s="138"/>
      <c r="BR803" s="138"/>
      <c r="BS803" s="138"/>
      <c r="BT803" s="138"/>
      <c r="BU803" s="138"/>
      <c r="BV803" s="138"/>
      <c r="BW803" s="138"/>
      <c r="BX803" s="138"/>
      <c r="BY803" s="138"/>
      <c r="BZ803" s="138"/>
    </row>
    <row r="804" spans="1:78" ht="15.75" customHeight="1">
      <c r="A804" s="138"/>
      <c r="B804" s="138"/>
      <c r="C804" s="138"/>
      <c r="D804" s="138"/>
      <c r="E804" s="138"/>
      <c r="F804" s="138"/>
      <c r="G804" s="138"/>
      <c r="H804" s="138"/>
      <c r="I804" s="138"/>
      <c r="J804" s="138"/>
      <c r="K804" s="138"/>
      <c r="L804" s="138"/>
      <c r="M804" s="138"/>
      <c r="N804" s="138"/>
      <c r="O804" s="138"/>
      <c r="P804" s="138"/>
      <c r="Q804" s="138"/>
      <c r="R804" s="138"/>
      <c r="S804" s="138"/>
      <c r="T804" s="138"/>
      <c r="U804" s="138"/>
      <c r="V804" s="138"/>
      <c r="W804" s="138"/>
      <c r="X804" s="138"/>
      <c r="Y804" s="138"/>
      <c r="Z804" s="138"/>
      <c r="AA804" s="138"/>
      <c r="AB804" s="138"/>
      <c r="AC804" s="138"/>
      <c r="AD804" s="138"/>
      <c r="AE804" s="138"/>
      <c r="AF804" s="138"/>
      <c r="AG804" s="138"/>
      <c r="AH804" s="138"/>
      <c r="AI804" s="138"/>
      <c r="AJ804" s="138"/>
      <c r="AK804" s="138"/>
      <c r="AL804" s="138"/>
      <c r="AM804" s="138"/>
      <c r="AN804" s="138"/>
      <c r="AO804" s="138"/>
      <c r="AP804" s="138"/>
      <c r="AQ804" s="138"/>
      <c r="AR804" s="138"/>
      <c r="AS804" s="138"/>
      <c r="AT804" s="138"/>
      <c r="AU804" s="138"/>
      <c r="AV804" s="138"/>
      <c r="AW804" s="138"/>
      <c r="AX804" s="138"/>
      <c r="AY804" s="138"/>
      <c r="AZ804" s="138"/>
      <c r="BA804" s="138"/>
      <c r="BB804" s="138"/>
      <c r="BC804" s="138"/>
      <c r="BD804" s="138"/>
      <c r="BE804" s="138"/>
      <c r="BF804" s="138"/>
      <c r="BG804" s="138"/>
      <c r="BH804" s="138"/>
      <c r="BI804" s="138"/>
      <c r="BJ804" s="138"/>
      <c r="BK804" s="138"/>
      <c r="BL804" s="138"/>
      <c r="BM804" s="138"/>
      <c r="BN804" s="138"/>
      <c r="BO804" s="138"/>
      <c r="BP804" s="138"/>
      <c r="BQ804" s="138"/>
      <c r="BR804" s="138"/>
      <c r="BS804" s="138"/>
      <c r="BT804" s="138"/>
      <c r="BU804" s="138"/>
      <c r="BV804" s="138"/>
      <c r="BW804" s="138"/>
      <c r="BX804" s="138"/>
      <c r="BY804" s="138"/>
      <c r="BZ804" s="138"/>
    </row>
    <row r="805" spans="1:78" ht="15.75" customHeight="1">
      <c r="A805" s="138"/>
      <c r="B805" s="138"/>
      <c r="C805" s="138"/>
      <c r="D805" s="138"/>
      <c r="E805" s="138"/>
      <c r="F805" s="138"/>
      <c r="G805" s="138"/>
      <c r="H805" s="138"/>
      <c r="I805" s="138"/>
      <c r="J805" s="138"/>
      <c r="K805" s="138"/>
      <c r="L805" s="138"/>
      <c r="M805" s="138"/>
      <c r="N805" s="138"/>
      <c r="O805" s="138"/>
      <c r="P805" s="138"/>
      <c r="Q805" s="138"/>
      <c r="R805" s="138"/>
      <c r="S805" s="138"/>
      <c r="T805" s="138"/>
      <c r="U805" s="138"/>
      <c r="V805" s="138"/>
      <c r="W805" s="138"/>
      <c r="X805" s="138"/>
      <c r="Y805" s="138"/>
      <c r="Z805" s="138"/>
      <c r="AA805" s="138"/>
      <c r="AB805" s="138"/>
      <c r="AC805" s="138"/>
      <c r="AD805" s="138"/>
      <c r="AE805" s="138"/>
      <c r="AF805" s="138"/>
      <c r="AG805" s="138"/>
      <c r="AH805" s="138"/>
      <c r="AI805" s="138"/>
      <c r="AJ805" s="138"/>
      <c r="AK805" s="138"/>
      <c r="AL805" s="138"/>
      <c r="AM805" s="138"/>
      <c r="AN805" s="138"/>
      <c r="AO805" s="138"/>
      <c r="AP805" s="138"/>
      <c r="AQ805" s="138"/>
      <c r="AR805" s="138"/>
      <c r="AS805" s="138"/>
      <c r="AT805" s="138"/>
      <c r="AU805" s="138"/>
      <c r="AV805" s="138"/>
      <c r="AW805" s="138"/>
      <c r="AX805" s="138"/>
      <c r="AY805" s="138"/>
      <c r="AZ805" s="138"/>
      <c r="BA805" s="138"/>
      <c r="BB805" s="138"/>
      <c r="BC805" s="138"/>
      <c r="BD805" s="138"/>
      <c r="BE805" s="138"/>
      <c r="BF805" s="138"/>
      <c r="BG805" s="138"/>
      <c r="BH805" s="138"/>
      <c r="BI805" s="138"/>
      <c r="BJ805" s="138"/>
      <c r="BK805" s="138"/>
      <c r="BL805" s="138"/>
      <c r="BM805" s="138"/>
      <c r="BN805" s="138"/>
      <c r="BO805" s="138"/>
      <c r="BP805" s="138"/>
      <c r="BQ805" s="138"/>
      <c r="BR805" s="138"/>
      <c r="BS805" s="138"/>
      <c r="BT805" s="138"/>
      <c r="BU805" s="138"/>
      <c r="BV805" s="138"/>
      <c r="BW805" s="138"/>
      <c r="BX805" s="138"/>
      <c r="BY805" s="138"/>
      <c r="BZ805" s="138"/>
    </row>
    <row r="806" spans="1:78" ht="15.75" customHeight="1">
      <c r="A806" s="138"/>
      <c r="B806" s="138"/>
      <c r="C806" s="138"/>
      <c r="D806" s="138"/>
      <c r="E806" s="138"/>
      <c r="F806" s="138"/>
      <c r="G806" s="138"/>
      <c r="H806" s="138"/>
      <c r="I806" s="138"/>
      <c r="J806" s="138"/>
      <c r="K806" s="138"/>
      <c r="L806" s="138"/>
      <c r="M806" s="138"/>
      <c r="N806" s="138"/>
      <c r="O806" s="138"/>
      <c r="P806" s="138"/>
      <c r="Q806" s="138"/>
      <c r="R806" s="138"/>
      <c r="S806" s="138"/>
      <c r="T806" s="138"/>
      <c r="U806" s="138"/>
      <c r="V806" s="138"/>
      <c r="W806" s="138"/>
      <c r="X806" s="138"/>
      <c r="Y806" s="138"/>
      <c r="Z806" s="138"/>
      <c r="AA806" s="138"/>
      <c r="AB806" s="138"/>
      <c r="AC806" s="138"/>
      <c r="AD806" s="138"/>
      <c r="AE806" s="138"/>
      <c r="AF806" s="138"/>
      <c r="AG806" s="138"/>
      <c r="AH806" s="138"/>
      <c r="AI806" s="138"/>
      <c r="AJ806" s="138"/>
      <c r="AK806" s="138"/>
      <c r="AL806" s="138"/>
      <c r="AM806" s="138"/>
      <c r="AN806" s="138"/>
      <c r="AO806" s="138"/>
      <c r="AP806" s="138"/>
      <c r="AQ806" s="138"/>
      <c r="AR806" s="138"/>
      <c r="AS806" s="138"/>
      <c r="AT806" s="138"/>
      <c r="AU806" s="138"/>
      <c r="AV806" s="138"/>
      <c r="AW806" s="138"/>
      <c r="AX806" s="138"/>
      <c r="AY806" s="138"/>
      <c r="AZ806" s="138"/>
      <c r="BA806" s="138"/>
      <c r="BB806" s="138"/>
      <c r="BC806" s="138"/>
      <c r="BD806" s="138"/>
      <c r="BE806" s="138"/>
      <c r="BF806" s="138"/>
      <c r="BG806" s="138"/>
      <c r="BH806" s="138"/>
      <c r="BI806" s="138"/>
      <c r="BJ806" s="138"/>
      <c r="BK806" s="138"/>
      <c r="BL806" s="138"/>
      <c r="BM806" s="138"/>
      <c r="BN806" s="138"/>
      <c r="BO806" s="138"/>
      <c r="BP806" s="138"/>
      <c r="BQ806" s="138"/>
      <c r="BR806" s="138"/>
      <c r="BS806" s="138"/>
      <c r="BT806" s="138"/>
      <c r="BU806" s="138"/>
      <c r="BV806" s="138"/>
      <c r="BW806" s="138"/>
      <c r="BX806" s="138"/>
      <c r="BY806" s="138"/>
      <c r="BZ806" s="138"/>
    </row>
    <row r="807" spans="1:78" ht="15.75" customHeight="1">
      <c r="A807" s="138"/>
      <c r="B807" s="138"/>
      <c r="C807" s="138"/>
      <c r="D807" s="138"/>
      <c r="E807" s="138"/>
      <c r="F807" s="138"/>
      <c r="G807" s="138"/>
      <c r="H807" s="138"/>
      <c r="I807" s="138"/>
      <c r="J807" s="138"/>
      <c r="K807" s="138"/>
      <c r="L807" s="138"/>
      <c r="M807" s="138"/>
      <c r="N807" s="138"/>
      <c r="O807" s="138"/>
      <c r="P807" s="138"/>
      <c r="Q807" s="138"/>
      <c r="R807" s="138"/>
      <c r="S807" s="138"/>
      <c r="T807" s="138"/>
      <c r="U807" s="138"/>
      <c r="V807" s="138"/>
      <c r="W807" s="138"/>
      <c r="X807" s="138"/>
      <c r="Y807" s="138"/>
      <c r="Z807" s="138"/>
      <c r="AA807" s="138"/>
      <c r="AB807" s="138"/>
      <c r="AC807" s="138"/>
      <c r="AD807" s="138"/>
      <c r="AE807" s="138"/>
      <c r="AF807" s="138"/>
      <c r="AG807" s="138"/>
      <c r="AH807" s="138"/>
      <c r="AI807" s="138"/>
      <c r="AJ807" s="138"/>
      <c r="AK807" s="138"/>
      <c r="AL807" s="138"/>
      <c r="AM807" s="138"/>
      <c r="AN807" s="138"/>
      <c r="AO807" s="138"/>
      <c r="AP807" s="138"/>
      <c r="AQ807" s="138"/>
      <c r="AR807" s="138"/>
      <c r="AS807" s="138"/>
      <c r="AT807" s="138"/>
      <c r="AU807" s="138"/>
      <c r="AV807" s="138"/>
      <c r="AW807" s="138"/>
      <c r="AX807" s="138"/>
      <c r="AY807" s="138"/>
      <c r="AZ807" s="138"/>
      <c r="BA807" s="138"/>
      <c r="BB807" s="138"/>
      <c r="BC807" s="138"/>
      <c r="BD807" s="138"/>
      <c r="BE807" s="138"/>
      <c r="BF807" s="138"/>
      <c r="BG807" s="138"/>
      <c r="BH807" s="138"/>
      <c r="BI807" s="138"/>
      <c r="BJ807" s="138"/>
      <c r="BK807" s="138"/>
      <c r="BL807" s="138"/>
      <c r="BM807" s="138"/>
      <c r="BN807" s="138"/>
      <c r="BO807" s="138"/>
      <c r="BP807" s="138"/>
      <c r="BQ807" s="138"/>
      <c r="BR807" s="138"/>
      <c r="BS807" s="138"/>
      <c r="BT807" s="138"/>
      <c r="BU807" s="138"/>
      <c r="BV807" s="138"/>
      <c r="BW807" s="138"/>
      <c r="BX807" s="138"/>
      <c r="BY807" s="138"/>
      <c r="BZ807" s="138"/>
    </row>
    <row r="808" spans="1:78" ht="15.75" customHeight="1">
      <c r="A808" s="138"/>
      <c r="B808" s="138"/>
      <c r="C808" s="138"/>
      <c r="D808" s="138"/>
      <c r="E808" s="138"/>
      <c r="F808" s="138"/>
      <c r="G808" s="138"/>
      <c r="H808" s="138"/>
      <c r="I808" s="138"/>
      <c r="J808" s="138"/>
      <c r="K808" s="138"/>
      <c r="L808" s="138"/>
      <c r="M808" s="138"/>
      <c r="N808" s="138"/>
      <c r="O808" s="138"/>
      <c r="P808" s="138"/>
      <c r="Q808" s="138"/>
      <c r="R808" s="138"/>
      <c r="S808" s="138"/>
      <c r="T808" s="138"/>
      <c r="U808" s="138"/>
      <c r="V808" s="138"/>
      <c r="W808" s="138"/>
      <c r="X808" s="138"/>
      <c r="Y808" s="138"/>
      <c r="Z808" s="138"/>
      <c r="AA808" s="138"/>
      <c r="AB808" s="138"/>
      <c r="AC808" s="138"/>
      <c r="AD808" s="138"/>
      <c r="AE808" s="138"/>
      <c r="AF808" s="138"/>
      <c r="AG808" s="138"/>
      <c r="AH808" s="138"/>
      <c r="AI808" s="138"/>
      <c r="AJ808" s="138"/>
      <c r="AK808" s="138"/>
      <c r="AL808" s="138"/>
      <c r="AM808" s="138"/>
      <c r="AN808" s="138"/>
      <c r="AO808" s="138"/>
      <c r="AP808" s="138"/>
      <c r="AQ808" s="138"/>
      <c r="AR808" s="138"/>
      <c r="AS808" s="138"/>
      <c r="AT808" s="138"/>
      <c r="AU808" s="138"/>
      <c r="AV808" s="138"/>
      <c r="AW808" s="138"/>
      <c r="AX808" s="138"/>
      <c r="AY808" s="138"/>
      <c r="AZ808" s="138"/>
      <c r="BA808" s="138"/>
      <c r="BB808" s="138"/>
      <c r="BC808" s="138"/>
      <c r="BD808" s="138"/>
      <c r="BE808" s="138"/>
      <c r="BF808" s="138"/>
      <c r="BG808" s="138"/>
      <c r="BH808" s="138"/>
      <c r="BI808" s="138"/>
      <c r="BJ808" s="138"/>
      <c r="BK808" s="138"/>
      <c r="BL808" s="138"/>
      <c r="BM808" s="138"/>
      <c r="BN808" s="138"/>
      <c r="BO808" s="138"/>
      <c r="BP808" s="138"/>
      <c r="BQ808" s="138"/>
      <c r="BR808" s="138"/>
      <c r="BS808" s="138"/>
      <c r="BT808" s="138"/>
      <c r="BU808" s="138"/>
      <c r="BV808" s="138"/>
      <c r="BW808" s="138"/>
      <c r="BX808" s="138"/>
      <c r="BY808" s="138"/>
      <c r="BZ808" s="138"/>
    </row>
    <row r="809" spans="1:78" ht="15.75" customHeight="1">
      <c r="A809" s="138"/>
      <c r="B809" s="138"/>
      <c r="C809" s="138"/>
      <c r="D809" s="138"/>
      <c r="E809" s="138"/>
      <c r="F809" s="138"/>
      <c r="G809" s="138"/>
      <c r="H809" s="138"/>
      <c r="I809" s="138"/>
      <c r="J809" s="138"/>
      <c r="K809" s="138"/>
      <c r="L809" s="138"/>
      <c r="M809" s="138"/>
      <c r="N809" s="138"/>
      <c r="O809" s="138"/>
      <c r="P809" s="138"/>
      <c r="Q809" s="138"/>
      <c r="R809" s="138"/>
      <c r="S809" s="138"/>
      <c r="T809" s="138"/>
      <c r="U809" s="138"/>
      <c r="V809" s="138"/>
      <c r="W809" s="138"/>
      <c r="X809" s="138"/>
      <c r="Y809" s="138"/>
      <c r="Z809" s="138"/>
      <c r="AA809" s="138"/>
      <c r="AB809" s="138"/>
      <c r="AC809" s="138"/>
      <c r="AD809" s="138"/>
      <c r="AE809" s="138"/>
      <c r="AF809" s="138"/>
      <c r="AG809" s="138"/>
      <c r="AH809" s="138"/>
      <c r="AI809" s="138"/>
      <c r="AJ809" s="138"/>
      <c r="AK809" s="138"/>
      <c r="AL809" s="138"/>
      <c r="AM809" s="138"/>
      <c r="AN809" s="138"/>
      <c r="AO809" s="138"/>
      <c r="AP809" s="138"/>
      <c r="AQ809" s="138"/>
      <c r="AR809" s="138"/>
      <c r="AS809" s="138"/>
      <c r="AT809" s="138"/>
      <c r="AU809" s="138"/>
      <c r="AV809" s="138"/>
      <c r="AW809" s="138"/>
      <c r="AX809" s="138"/>
      <c r="AY809" s="138"/>
      <c r="AZ809" s="138"/>
      <c r="BA809" s="138"/>
      <c r="BB809" s="138"/>
      <c r="BC809" s="138"/>
      <c r="BD809" s="138"/>
      <c r="BE809" s="138"/>
      <c r="BF809" s="138"/>
      <c r="BG809" s="138"/>
      <c r="BH809" s="138"/>
      <c r="BI809" s="138"/>
      <c r="BJ809" s="138"/>
      <c r="BK809" s="138"/>
      <c r="BL809" s="138"/>
      <c r="BM809" s="138"/>
      <c r="BN809" s="138"/>
      <c r="BO809" s="138"/>
      <c r="BP809" s="138"/>
      <c r="BQ809" s="138"/>
      <c r="BR809" s="138"/>
      <c r="BS809" s="138"/>
      <c r="BT809" s="138"/>
      <c r="BU809" s="138"/>
      <c r="BV809" s="138"/>
      <c r="BW809" s="138"/>
      <c r="BX809" s="138"/>
      <c r="BY809" s="138"/>
      <c r="BZ809" s="138"/>
    </row>
    <row r="810" spans="1:78" ht="15.75" customHeight="1">
      <c r="A810" s="138"/>
      <c r="B810" s="138"/>
      <c r="C810" s="138"/>
      <c r="D810" s="138"/>
      <c r="E810" s="138"/>
      <c r="F810" s="138"/>
      <c r="G810" s="138"/>
      <c r="H810" s="138"/>
      <c r="I810" s="138"/>
      <c r="J810" s="138"/>
      <c r="K810" s="138"/>
      <c r="L810" s="138"/>
      <c r="M810" s="138"/>
      <c r="N810" s="138"/>
      <c r="O810" s="138"/>
      <c r="P810" s="138"/>
      <c r="Q810" s="138"/>
      <c r="R810" s="138"/>
      <c r="S810" s="138"/>
      <c r="T810" s="138"/>
      <c r="U810" s="138"/>
      <c r="V810" s="138"/>
      <c r="W810" s="138"/>
      <c r="X810" s="138"/>
      <c r="Y810" s="138"/>
      <c r="Z810" s="138"/>
      <c r="AA810" s="138"/>
      <c r="AB810" s="138"/>
      <c r="AC810" s="138"/>
      <c r="AD810" s="138"/>
      <c r="AE810" s="138"/>
      <c r="AF810" s="138"/>
      <c r="AG810" s="138"/>
      <c r="AH810" s="138"/>
      <c r="AI810" s="138"/>
      <c r="AJ810" s="138"/>
      <c r="AK810" s="138"/>
      <c r="AL810" s="138"/>
      <c r="AM810" s="138"/>
      <c r="AN810" s="138"/>
      <c r="AO810" s="138"/>
      <c r="AP810" s="138"/>
      <c r="AQ810" s="138"/>
      <c r="AR810" s="138"/>
      <c r="AS810" s="138"/>
      <c r="AT810" s="138"/>
      <c r="AU810" s="138"/>
      <c r="AV810" s="138"/>
      <c r="AW810" s="138"/>
      <c r="AX810" s="138"/>
      <c r="AY810" s="138"/>
      <c r="AZ810" s="138"/>
      <c r="BA810" s="138"/>
      <c r="BB810" s="138"/>
      <c r="BC810" s="138"/>
      <c r="BD810" s="138"/>
      <c r="BE810" s="138"/>
      <c r="BF810" s="138"/>
      <c r="BG810" s="138"/>
      <c r="BH810" s="138"/>
      <c r="BI810" s="138"/>
      <c r="BJ810" s="138"/>
      <c r="BK810" s="138"/>
      <c r="BL810" s="138"/>
      <c r="BM810" s="138"/>
      <c r="BN810" s="138"/>
      <c r="BO810" s="138"/>
      <c r="BP810" s="138"/>
      <c r="BQ810" s="138"/>
      <c r="BR810" s="138"/>
      <c r="BS810" s="138"/>
      <c r="BT810" s="138"/>
      <c r="BU810" s="138"/>
      <c r="BV810" s="138"/>
      <c r="BW810" s="138"/>
      <c r="BX810" s="138"/>
      <c r="BY810" s="138"/>
      <c r="BZ810" s="138"/>
    </row>
    <row r="811" spans="1:78" ht="15.75" customHeight="1">
      <c r="A811" s="138"/>
      <c r="B811" s="138"/>
      <c r="C811" s="138"/>
      <c r="D811" s="138"/>
      <c r="E811" s="138"/>
      <c r="F811" s="138"/>
      <c r="G811" s="138"/>
      <c r="H811" s="138"/>
      <c r="I811" s="138"/>
      <c r="J811" s="138"/>
      <c r="K811" s="138"/>
      <c r="L811" s="138"/>
      <c r="M811" s="138"/>
      <c r="N811" s="138"/>
      <c r="O811" s="138"/>
      <c r="P811" s="138"/>
      <c r="Q811" s="138"/>
      <c r="R811" s="138"/>
      <c r="S811" s="138"/>
      <c r="T811" s="138"/>
      <c r="U811" s="138"/>
      <c r="V811" s="138"/>
      <c r="W811" s="138"/>
      <c r="X811" s="138"/>
      <c r="Y811" s="138"/>
      <c r="Z811" s="138"/>
      <c r="AA811" s="138"/>
      <c r="AB811" s="138"/>
      <c r="AC811" s="138"/>
      <c r="AD811" s="138"/>
      <c r="AE811" s="138"/>
      <c r="AF811" s="138"/>
      <c r="AG811" s="138"/>
      <c r="AH811" s="138"/>
      <c r="AI811" s="138"/>
      <c r="AJ811" s="138"/>
      <c r="AK811" s="138"/>
      <c r="AL811" s="138"/>
      <c r="AM811" s="138"/>
      <c r="AN811" s="138"/>
      <c r="AO811" s="138"/>
      <c r="AP811" s="138"/>
      <c r="AQ811" s="138"/>
      <c r="AR811" s="138"/>
      <c r="AS811" s="138"/>
      <c r="AT811" s="138"/>
      <c r="AU811" s="138"/>
      <c r="AV811" s="138"/>
      <c r="AW811" s="138"/>
      <c r="AX811" s="138"/>
      <c r="AY811" s="138"/>
      <c r="AZ811" s="138"/>
      <c r="BA811" s="138"/>
      <c r="BB811" s="138"/>
      <c r="BC811" s="138"/>
      <c r="BD811" s="138"/>
      <c r="BE811" s="138"/>
      <c r="BF811" s="138"/>
      <c r="BG811" s="138"/>
      <c r="BH811" s="138"/>
      <c r="BI811" s="138"/>
      <c r="BJ811" s="138"/>
      <c r="BK811" s="138"/>
      <c r="BL811" s="138"/>
      <c r="BM811" s="138"/>
      <c r="BN811" s="138"/>
      <c r="BO811" s="138"/>
      <c r="BP811" s="138"/>
      <c r="BQ811" s="138"/>
      <c r="BR811" s="138"/>
      <c r="BS811" s="138"/>
      <c r="BT811" s="138"/>
      <c r="BU811" s="138"/>
      <c r="BV811" s="138"/>
      <c r="BW811" s="138"/>
      <c r="BX811" s="138"/>
      <c r="BY811" s="138"/>
      <c r="BZ811" s="138"/>
    </row>
    <row r="812" spans="1:78" ht="15.75" customHeight="1">
      <c r="A812" s="138"/>
      <c r="B812" s="138"/>
      <c r="C812" s="138"/>
      <c r="D812" s="138"/>
      <c r="E812" s="138"/>
      <c r="F812" s="138"/>
      <c r="G812" s="138"/>
      <c r="H812" s="138"/>
      <c r="I812" s="138"/>
      <c r="J812" s="138"/>
      <c r="K812" s="138"/>
      <c r="L812" s="138"/>
      <c r="M812" s="138"/>
      <c r="N812" s="138"/>
      <c r="O812" s="138"/>
      <c r="P812" s="138"/>
      <c r="Q812" s="138"/>
      <c r="R812" s="138"/>
      <c r="S812" s="138"/>
      <c r="T812" s="138"/>
      <c r="U812" s="138"/>
      <c r="V812" s="138"/>
      <c r="W812" s="138"/>
      <c r="X812" s="138"/>
      <c r="Y812" s="138"/>
      <c r="Z812" s="138"/>
      <c r="AA812" s="138"/>
      <c r="AB812" s="138"/>
      <c r="AC812" s="138"/>
      <c r="AD812" s="138"/>
      <c r="AE812" s="138"/>
      <c r="AF812" s="138"/>
      <c r="AG812" s="138"/>
      <c r="AH812" s="138"/>
      <c r="AI812" s="138"/>
      <c r="AJ812" s="138"/>
      <c r="AK812" s="138"/>
      <c r="AL812" s="138"/>
      <c r="AM812" s="138"/>
      <c r="AN812" s="138"/>
      <c r="AO812" s="138"/>
      <c r="AP812" s="138"/>
      <c r="AQ812" s="138"/>
      <c r="AR812" s="138"/>
      <c r="AS812" s="138"/>
      <c r="AT812" s="138"/>
      <c r="AU812" s="138"/>
      <c r="AV812" s="138"/>
      <c r="AW812" s="138"/>
      <c r="AX812" s="138"/>
      <c r="AY812" s="138"/>
      <c r="AZ812" s="138"/>
      <c r="BA812" s="138"/>
      <c r="BB812" s="138"/>
      <c r="BC812" s="138"/>
      <c r="BD812" s="138"/>
      <c r="BE812" s="138"/>
      <c r="BF812" s="138"/>
      <c r="BG812" s="138"/>
      <c r="BH812" s="138"/>
      <c r="BI812" s="138"/>
      <c r="BJ812" s="138"/>
      <c r="BK812" s="138"/>
      <c r="BL812" s="138"/>
      <c r="BM812" s="138"/>
      <c r="BN812" s="138"/>
      <c r="BO812" s="138"/>
      <c r="BP812" s="138"/>
      <c r="BQ812" s="138"/>
      <c r="BR812" s="138"/>
      <c r="BS812" s="138"/>
      <c r="BT812" s="138"/>
      <c r="BU812" s="138"/>
      <c r="BV812" s="138"/>
      <c r="BW812" s="138"/>
      <c r="BX812" s="138"/>
      <c r="BY812" s="138"/>
      <c r="BZ812" s="138"/>
    </row>
    <row r="813" spans="1:78" ht="15.75" customHeight="1">
      <c r="A813" s="138"/>
      <c r="B813" s="138"/>
      <c r="C813" s="138"/>
      <c r="D813" s="138"/>
      <c r="E813" s="138"/>
      <c r="F813" s="138"/>
      <c r="G813" s="138"/>
      <c r="H813" s="138"/>
      <c r="I813" s="138"/>
      <c r="J813" s="138"/>
      <c r="K813" s="138"/>
      <c r="L813" s="138"/>
      <c r="M813" s="138"/>
      <c r="N813" s="138"/>
      <c r="O813" s="138"/>
      <c r="P813" s="138"/>
      <c r="Q813" s="138"/>
      <c r="R813" s="138"/>
      <c r="S813" s="138"/>
      <c r="T813" s="138"/>
      <c r="U813" s="138"/>
      <c r="V813" s="138"/>
      <c r="W813" s="138"/>
      <c r="X813" s="138"/>
      <c r="Y813" s="138"/>
      <c r="Z813" s="138"/>
      <c r="AA813" s="138"/>
      <c r="AB813" s="138"/>
      <c r="AC813" s="138"/>
      <c r="AD813" s="138"/>
      <c r="AE813" s="138"/>
      <c r="AF813" s="138"/>
      <c r="AG813" s="138"/>
      <c r="AH813" s="138"/>
      <c r="AI813" s="138"/>
      <c r="AJ813" s="138"/>
      <c r="AK813" s="138"/>
      <c r="AL813" s="138"/>
      <c r="AM813" s="138"/>
      <c r="AN813" s="138"/>
      <c r="AO813" s="138"/>
      <c r="AP813" s="138"/>
      <c r="AQ813" s="138"/>
      <c r="AR813" s="138"/>
      <c r="AS813" s="138"/>
      <c r="AT813" s="138"/>
      <c r="AU813" s="138"/>
      <c r="AV813" s="138"/>
      <c r="AW813" s="138"/>
      <c r="AX813" s="138"/>
      <c r="AY813" s="138"/>
      <c r="AZ813" s="138"/>
      <c r="BA813" s="138"/>
      <c r="BB813" s="138"/>
      <c r="BC813" s="138"/>
      <c r="BD813" s="138"/>
      <c r="BE813" s="138"/>
      <c r="BF813" s="138"/>
      <c r="BG813" s="138"/>
      <c r="BH813" s="138"/>
      <c r="BI813" s="138"/>
      <c r="BJ813" s="138"/>
      <c r="BK813" s="138"/>
      <c r="BL813" s="138"/>
      <c r="BM813" s="138"/>
      <c r="BN813" s="138"/>
      <c r="BO813" s="138"/>
      <c r="BP813" s="138"/>
      <c r="BQ813" s="138"/>
      <c r="BR813" s="138"/>
      <c r="BS813" s="138"/>
      <c r="BT813" s="138"/>
      <c r="BU813" s="138"/>
      <c r="BV813" s="138"/>
      <c r="BW813" s="138"/>
      <c r="BX813" s="138"/>
      <c r="BY813" s="138"/>
      <c r="BZ813" s="138"/>
    </row>
    <row r="814" spans="1:78" ht="15.75" customHeight="1">
      <c r="A814" s="138"/>
      <c r="B814" s="138"/>
      <c r="C814" s="138"/>
      <c r="D814" s="138"/>
      <c r="E814" s="138"/>
      <c r="F814" s="138"/>
      <c r="G814" s="138"/>
      <c r="H814" s="138"/>
      <c r="I814" s="138"/>
      <c r="J814" s="138"/>
      <c r="K814" s="138"/>
      <c r="L814" s="138"/>
      <c r="M814" s="138"/>
      <c r="N814" s="138"/>
      <c r="O814" s="138"/>
      <c r="P814" s="138"/>
      <c r="Q814" s="138"/>
      <c r="R814" s="138"/>
      <c r="S814" s="138"/>
      <c r="T814" s="138"/>
      <c r="U814" s="138"/>
      <c r="V814" s="138"/>
      <c r="W814" s="138"/>
      <c r="X814" s="138"/>
      <c r="Y814" s="138"/>
      <c r="Z814" s="138"/>
      <c r="AA814" s="138"/>
      <c r="AB814" s="138"/>
      <c r="AC814" s="138"/>
      <c r="AD814" s="138"/>
      <c r="AE814" s="138"/>
      <c r="AF814" s="138"/>
      <c r="AG814" s="138"/>
      <c r="AH814" s="138"/>
      <c r="AI814" s="138"/>
      <c r="AJ814" s="138"/>
      <c r="AK814" s="138"/>
      <c r="AL814" s="138"/>
      <c r="AM814" s="138"/>
      <c r="AN814" s="138"/>
      <c r="AO814" s="138"/>
      <c r="AP814" s="138"/>
      <c r="AQ814" s="138"/>
      <c r="AR814" s="138"/>
      <c r="AS814" s="138"/>
      <c r="AT814" s="138"/>
      <c r="AU814" s="138"/>
      <c r="AV814" s="138"/>
      <c r="AW814" s="138"/>
      <c r="AX814" s="138"/>
      <c r="AY814" s="138"/>
      <c r="AZ814" s="138"/>
      <c r="BA814" s="138"/>
      <c r="BB814" s="138"/>
      <c r="BC814" s="138"/>
      <c r="BD814" s="138"/>
      <c r="BE814" s="138"/>
      <c r="BF814" s="138"/>
      <c r="BG814" s="138"/>
      <c r="BH814" s="138"/>
      <c r="BI814" s="138"/>
      <c r="BJ814" s="138"/>
      <c r="BK814" s="138"/>
      <c r="BL814" s="138"/>
      <c r="BM814" s="138"/>
      <c r="BN814" s="138"/>
      <c r="BO814" s="138"/>
      <c r="BP814" s="138"/>
      <c r="BQ814" s="138"/>
      <c r="BR814" s="138"/>
      <c r="BS814" s="138"/>
      <c r="BT814" s="138"/>
      <c r="BU814" s="138"/>
      <c r="BV814" s="138"/>
      <c r="BW814" s="138"/>
      <c r="BX814" s="138"/>
      <c r="BY814" s="138"/>
      <c r="BZ814" s="138"/>
    </row>
    <row r="815" spans="1:78" ht="15.75" customHeight="1">
      <c r="A815" s="138"/>
      <c r="B815" s="138"/>
      <c r="C815" s="138"/>
      <c r="D815" s="138"/>
      <c r="E815" s="138"/>
      <c r="F815" s="138"/>
      <c r="G815" s="138"/>
      <c r="H815" s="138"/>
      <c r="I815" s="138"/>
      <c r="J815" s="138"/>
      <c r="K815" s="138"/>
      <c r="L815" s="138"/>
      <c r="M815" s="138"/>
      <c r="N815" s="138"/>
      <c r="O815" s="138"/>
      <c r="P815" s="138"/>
      <c r="Q815" s="138"/>
      <c r="R815" s="138"/>
      <c r="S815" s="138"/>
      <c r="T815" s="138"/>
      <c r="U815" s="138"/>
      <c r="V815" s="138"/>
      <c r="W815" s="138"/>
      <c r="X815" s="138"/>
      <c r="Y815" s="138"/>
      <c r="Z815" s="138"/>
      <c r="AA815" s="138"/>
      <c r="AB815" s="138"/>
      <c r="AC815" s="138"/>
      <c r="AD815" s="138"/>
      <c r="AE815" s="138"/>
      <c r="AF815" s="138"/>
      <c r="AG815" s="138"/>
      <c r="AH815" s="138"/>
      <c r="AI815" s="138"/>
      <c r="AJ815" s="138"/>
      <c r="AK815" s="138"/>
      <c r="AL815" s="138"/>
      <c r="AM815" s="138"/>
      <c r="AN815" s="138"/>
      <c r="AO815" s="138"/>
      <c r="AP815" s="138"/>
      <c r="AQ815" s="138"/>
      <c r="AR815" s="138"/>
      <c r="AS815" s="138"/>
      <c r="AT815" s="138"/>
      <c r="AU815" s="138"/>
      <c r="AV815" s="138"/>
      <c r="AW815" s="138"/>
      <c r="AX815" s="138"/>
      <c r="AY815" s="138"/>
      <c r="AZ815" s="138"/>
      <c r="BA815" s="138"/>
      <c r="BB815" s="138"/>
      <c r="BC815" s="138"/>
      <c r="BD815" s="138"/>
      <c r="BE815" s="138"/>
      <c r="BF815" s="138"/>
      <c r="BG815" s="138"/>
      <c r="BH815" s="138"/>
      <c r="BI815" s="138"/>
      <c r="BJ815" s="138"/>
      <c r="BK815" s="138"/>
      <c r="BL815" s="138"/>
      <c r="BM815" s="138"/>
      <c r="BN815" s="138"/>
      <c r="BO815" s="138"/>
      <c r="BP815" s="138"/>
      <c r="BQ815" s="138"/>
      <c r="BR815" s="138"/>
      <c r="BS815" s="138"/>
      <c r="BT815" s="138"/>
      <c r="BU815" s="138"/>
      <c r="BV815" s="138"/>
      <c r="BW815" s="138"/>
      <c r="BX815" s="138"/>
      <c r="BY815" s="138"/>
      <c r="BZ815" s="138"/>
    </row>
    <row r="816" spans="1:78" ht="15.75" customHeight="1">
      <c r="A816" s="138"/>
      <c r="B816" s="138"/>
      <c r="C816" s="138"/>
      <c r="D816" s="138"/>
      <c r="E816" s="138"/>
      <c r="F816" s="138"/>
      <c r="G816" s="138"/>
      <c r="H816" s="138"/>
      <c r="I816" s="138"/>
      <c r="J816" s="138"/>
      <c r="K816" s="138"/>
      <c r="L816" s="138"/>
      <c r="M816" s="138"/>
      <c r="N816" s="138"/>
      <c r="O816" s="138"/>
      <c r="P816" s="138"/>
      <c r="Q816" s="138"/>
      <c r="R816" s="138"/>
      <c r="S816" s="138"/>
      <c r="T816" s="138"/>
      <c r="U816" s="138"/>
      <c r="V816" s="138"/>
      <c r="W816" s="138"/>
      <c r="X816" s="138"/>
      <c r="Y816" s="138"/>
      <c r="Z816" s="138"/>
      <c r="AA816" s="138"/>
      <c r="AB816" s="138"/>
      <c r="AC816" s="138"/>
      <c r="AD816" s="138"/>
      <c r="AE816" s="138"/>
      <c r="AF816" s="138"/>
      <c r="AG816" s="138"/>
      <c r="AH816" s="138"/>
      <c r="AI816" s="138"/>
      <c r="AJ816" s="138"/>
      <c r="AK816" s="138"/>
      <c r="AL816" s="138"/>
      <c r="AM816" s="138"/>
      <c r="AN816" s="138"/>
      <c r="AO816" s="138"/>
      <c r="AP816" s="138"/>
      <c r="AQ816" s="138"/>
      <c r="AR816" s="138"/>
      <c r="AS816" s="138"/>
      <c r="AT816" s="138"/>
      <c r="AU816" s="138"/>
      <c r="AV816" s="138"/>
      <c r="AW816" s="138"/>
      <c r="AX816" s="138"/>
      <c r="AY816" s="138"/>
      <c r="AZ816" s="138"/>
      <c r="BA816" s="138"/>
      <c r="BB816" s="138"/>
      <c r="BC816" s="138"/>
      <c r="BD816" s="138"/>
      <c r="BE816" s="138"/>
      <c r="BF816" s="138"/>
      <c r="BG816" s="138"/>
      <c r="BH816" s="138"/>
      <c r="BI816" s="138"/>
      <c r="BJ816" s="138"/>
      <c r="BK816" s="138"/>
      <c r="BL816" s="138"/>
      <c r="BM816" s="138"/>
      <c r="BN816" s="138"/>
      <c r="BO816" s="138"/>
      <c r="BP816" s="138"/>
      <c r="BQ816" s="138"/>
      <c r="BR816" s="138"/>
      <c r="BS816" s="138"/>
      <c r="BT816" s="138"/>
      <c r="BU816" s="138"/>
      <c r="BV816" s="138"/>
      <c r="BW816" s="138"/>
      <c r="BX816" s="138"/>
      <c r="BY816" s="138"/>
      <c r="BZ816" s="138"/>
    </row>
    <row r="817" spans="1:78" ht="15.75" customHeight="1">
      <c r="A817" s="138"/>
      <c r="B817" s="138"/>
      <c r="C817" s="138"/>
      <c r="D817" s="138"/>
      <c r="E817" s="138"/>
      <c r="F817" s="138"/>
      <c r="G817" s="138"/>
      <c r="H817" s="138"/>
      <c r="I817" s="138"/>
      <c r="J817" s="138"/>
      <c r="K817" s="138"/>
      <c r="L817" s="138"/>
      <c r="M817" s="138"/>
      <c r="N817" s="138"/>
      <c r="O817" s="138"/>
      <c r="P817" s="138"/>
      <c r="Q817" s="138"/>
      <c r="R817" s="138"/>
      <c r="S817" s="138"/>
      <c r="T817" s="138"/>
      <c r="U817" s="138"/>
      <c r="V817" s="138"/>
      <c r="W817" s="138"/>
      <c r="X817" s="138"/>
      <c r="Y817" s="138"/>
      <c r="Z817" s="138"/>
      <c r="AA817" s="138"/>
      <c r="AB817" s="138"/>
      <c r="AC817" s="138"/>
      <c r="AD817" s="138"/>
      <c r="AE817" s="138"/>
      <c r="AF817" s="138"/>
      <c r="AG817" s="138"/>
      <c r="AH817" s="138"/>
      <c r="AI817" s="138"/>
      <c r="AJ817" s="138"/>
      <c r="AK817" s="138"/>
      <c r="AL817" s="138"/>
      <c r="AM817" s="138"/>
      <c r="AN817" s="138"/>
      <c r="AO817" s="138"/>
      <c r="AP817" s="138"/>
      <c r="AQ817" s="138"/>
      <c r="AR817" s="138"/>
      <c r="AS817" s="138"/>
      <c r="AT817" s="138"/>
      <c r="AU817" s="138"/>
      <c r="AV817" s="138"/>
      <c r="AW817" s="138"/>
      <c r="AX817" s="138"/>
      <c r="AY817" s="138"/>
      <c r="AZ817" s="138"/>
      <c r="BA817" s="138"/>
      <c r="BB817" s="138"/>
      <c r="BC817" s="138"/>
      <c r="BD817" s="138"/>
      <c r="BE817" s="138"/>
      <c r="BF817" s="138"/>
      <c r="BG817" s="138"/>
      <c r="BH817" s="138"/>
      <c r="BI817" s="138"/>
      <c r="BJ817" s="138"/>
      <c r="BK817" s="138"/>
      <c r="BL817" s="138"/>
      <c r="BM817" s="138"/>
      <c r="BN817" s="138"/>
      <c r="BO817" s="138"/>
      <c r="BP817" s="138"/>
      <c r="BQ817" s="138"/>
      <c r="BR817" s="138"/>
      <c r="BS817" s="138"/>
      <c r="BT817" s="138"/>
      <c r="BU817" s="138"/>
      <c r="BV817" s="138"/>
      <c r="BW817" s="138"/>
      <c r="BX817" s="138"/>
      <c r="BY817" s="138"/>
      <c r="BZ817" s="138"/>
    </row>
    <row r="818" spans="1:78" ht="15.75" customHeight="1">
      <c r="A818" s="138"/>
      <c r="B818" s="138"/>
      <c r="C818" s="138"/>
      <c r="D818" s="138"/>
      <c r="E818" s="138"/>
      <c r="F818" s="138"/>
      <c r="G818" s="138"/>
      <c r="H818" s="138"/>
      <c r="I818" s="138"/>
      <c r="J818" s="138"/>
      <c r="K818" s="138"/>
      <c r="L818" s="138"/>
      <c r="M818" s="138"/>
      <c r="N818" s="138"/>
      <c r="O818" s="138"/>
      <c r="P818" s="138"/>
      <c r="Q818" s="138"/>
      <c r="R818" s="138"/>
      <c r="S818" s="138"/>
      <c r="T818" s="138"/>
      <c r="U818" s="138"/>
      <c r="V818" s="138"/>
      <c r="W818" s="138"/>
      <c r="X818" s="138"/>
      <c r="Y818" s="138"/>
      <c r="Z818" s="138"/>
      <c r="AA818" s="138"/>
      <c r="AB818" s="138"/>
      <c r="AC818" s="138"/>
      <c r="AD818" s="138"/>
      <c r="AE818" s="138"/>
      <c r="AF818" s="138"/>
      <c r="AG818" s="138"/>
      <c r="AH818" s="138"/>
      <c r="AI818" s="138"/>
      <c r="AJ818" s="138"/>
      <c r="AK818" s="138"/>
      <c r="AL818" s="138"/>
      <c r="AM818" s="138"/>
      <c r="AN818" s="138"/>
      <c r="AO818" s="138"/>
      <c r="AP818" s="138"/>
      <c r="AQ818" s="138"/>
      <c r="AR818" s="138"/>
      <c r="AS818" s="138"/>
      <c r="AT818" s="138"/>
      <c r="AU818" s="138"/>
      <c r="AV818" s="138"/>
      <c r="AW818" s="138"/>
      <c r="AX818" s="138"/>
      <c r="AY818" s="138"/>
      <c r="AZ818" s="138"/>
      <c r="BA818" s="138"/>
      <c r="BB818" s="138"/>
      <c r="BC818" s="138"/>
      <c r="BD818" s="138"/>
      <c r="BE818" s="138"/>
      <c r="BF818" s="138"/>
      <c r="BG818" s="138"/>
      <c r="BH818" s="138"/>
      <c r="BI818" s="138"/>
      <c r="BJ818" s="138"/>
      <c r="BK818" s="138"/>
      <c r="BL818" s="138"/>
      <c r="BM818" s="138"/>
      <c r="BN818" s="138"/>
      <c r="BO818" s="138"/>
      <c r="BP818" s="138"/>
      <c r="BQ818" s="138"/>
      <c r="BR818" s="138"/>
      <c r="BS818" s="138"/>
      <c r="BT818" s="138"/>
      <c r="BU818" s="138"/>
      <c r="BV818" s="138"/>
      <c r="BW818" s="138"/>
      <c r="BX818" s="138"/>
      <c r="BY818" s="138"/>
      <c r="BZ818" s="138"/>
    </row>
    <row r="819" spans="1:78" ht="15.75" customHeight="1">
      <c r="A819" s="138"/>
      <c r="B819" s="138"/>
      <c r="C819" s="138"/>
      <c r="D819" s="138"/>
      <c r="E819" s="138"/>
      <c r="F819" s="138"/>
      <c r="G819" s="138"/>
      <c r="H819" s="138"/>
      <c r="I819" s="138"/>
      <c r="J819" s="138"/>
      <c r="K819" s="138"/>
      <c r="L819" s="138"/>
      <c r="M819" s="138"/>
      <c r="N819" s="138"/>
      <c r="O819" s="138"/>
      <c r="P819" s="138"/>
      <c r="Q819" s="138"/>
      <c r="R819" s="138"/>
      <c r="S819" s="138"/>
      <c r="T819" s="138"/>
      <c r="U819" s="138"/>
      <c r="V819" s="138"/>
      <c r="W819" s="138"/>
      <c r="X819" s="138"/>
      <c r="Y819" s="138"/>
      <c r="Z819" s="138"/>
      <c r="AA819" s="138"/>
      <c r="AB819" s="138"/>
      <c r="AC819" s="138"/>
      <c r="AD819" s="138"/>
      <c r="AE819" s="138"/>
      <c r="AF819" s="138"/>
      <c r="AG819" s="138"/>
      <c r="AH819" s="138"/>
      <c r="AI819" s="138"/>
      <c r="AJ819" s="138"/>
      <c r="AK819" s="138"/>
      <c r="AL819" s="138"/>
      <c r="AM819" s="138"/>
      <c r="AN819" s="138"/>
      <c r="AO819" s="138"/>
      <c r="AP819" s="138"/>
      <c r="AQ819" s="138"/>
      <c r="AR819" s="138"/>
      <c r="AS819" s="138"/>
      <c r="AT819" s="138"/>
      <c r="AU819" s="138"/>
      <c r="AV819" s="138"/>
      <c r="AW819" s="138"/>
      <c r="AX819" s="138"/>
      <c r="AY819" s="138"/>
      <c r="AZ819" s="138"/>
      <c r="BA819" s="138"/>
      <c r="BB819" s="138"/>
      <c r="BC819" s="138"/>
      <c r="BD819" s="138"/>
      <c r="BE819" s="138"/>
      <c r="BF819" s="138"/>
      <c r="BG819" s="138"/>
      <c r="BH819" s="138"/>
      <c r="BI819" s="138"/>
      <c r="BJ819" s="138"/>
      <c r="BK819" s="138"/>
      <c r="BL819" s="138"/>
      <c r="BM819" s="138"/>
      <c r="BN819" s="138"/>
      <c r="BO819" s="138"/>
      <c r="BP819" s="138"/>
      <c r="BQ819" s="138"/>
      <c r="BR819" s="138"/>
      <c r="BS819" s="138"/>
      <c r="BT819" s="138"/>
      <c r="BU819" s="138"/>
      <c r="BV819" s="138"/>
      <c r="BW819" s="138"/>
      <c r="BX819" s="138"/>
      <c r="BY819" s="138"/>
      <c r="BZ819" s="138"/>
    </row>
    <row r="820" spans="1:78" ht="15.75" customHeight="1">
      <c r="A820" s="138"/>
      <c r="B820" s="138"/>
      <c r="C820" s="138"/>
      <c r="D820" s="138"/>
      <c r="E820" s="138"/>
      <c r="F820" s="138"/>
      <c r="G820" s="138"/>
      <c r="H820" s="138"/>
      <c r="I820" s="138"/>
      <c r="J820" s="138"/>
      <c r="K820" s="138"/>
      <c r="L820" s="138"/>
      <c r="M820" s="138"/>
      <c r="N820" s="138"/>
      <c r="O820" s="138"/>
      <c r="P820" s="138"/>
      <c r="Q820" s="138"/>
      <c r="R820" s="138"/>
      <c r="S820" s="138"/>
      <c r="T820" s="138"/>
      <c r="U820" s="138"/>
      <c r="V820" s="138"/>
      <c r="W820" s="138"/>
      <c r="X820" s="138"/>
      <c r="Y820" s="138"/>
      <c r="Z820" s="138"/>
      <c r="AA820" s="138"/>
      <c r="AB820" s="138"/>
      <c r="AC820" s="138"/>
      <c r="AD820" s="138"/>
      <c r="AE820" s="138"/>
      <c r="AF820" s="138"/>
      <c r="AG820" s="138"/>
      <c r="AH820" s="138"/>
      <c r="AI820" s="138"/>
      <c r="AJ820" s="138"/>
      <c r="AK820" s="138"/>
      <c r="AL820" s="138"/>
      <c r="AM820" s="138"/>
      <c r="AN820" s="138"/>
      <c r="AO820" s="138"/>
      <c r="AP820" s="138"/>
      <c r="AQ820" s="138"/>
      <c r="AR820" s="138"/>
      <c r="AS820" s="138"/>
      <c r="AT820" s="138"/>
      <c r="AU820" s="138"/>
      <c r="AV820" s="138"/>
      <c r="AW820" s="138"/>
      <c r="AX820" s="138"/>
      <c r="AY820" s="138"/>
      <c r="AZ820" s="138"/>
      <c r="BA820" s="138"/>
      <c r="BB820" s="138"/>
      <c r="BC820" s="138"/>
      <c r="BD820" s="138"/>
      <c r="BE820" s="138"/>
      <c r="BF820" s="138"/>
      <c r="BG820" s="138"/>
      <c r="BH820" s="138"/>
      <c r="BI820" s="138"/>
      <c r="BJ820" s="138"/>
      <c r="BK820" s="138"/>
      <c r="BL820" s="138"/>
      <c r="BM820" s="138"/>
      <c r="BN820" s="138"/>
      <c r="BO820" s="138"/>
      <c r="BP820" s="138"/>
      <c r="BQ820" s="138"/>
      <c r="BR820" s="138"/>
      <c r="BS820" s="138"/>
      <c r="BT820" s="138"/>
      <c r="BU820" s="138"/>
      <c r="BV820" s="138"/>
      <c r="BW820" s="138"/>
      <c r="BX820" s="138"/>
      <c r="BY820" s="138"/>
      <c r="BZ820" s="138"/>
    </row>
    <row r="821" spans="1:78" ht="15.75" customHeight="1">
      <c r="A821" s="138"/>
      <c r="B821" s="138"/>
      <c r="C821" s="138"/>
      <c r="D821" s="138"/>
      <c r="E821" s="138"/>
      <c r="F821" s="138"/>
      <c r="G821" s="138"/>
      <c r="H821" s="138"/>
      <c r="I821" s="138"/>
      <c r="J821" s="138"/>
      <c r="K821" s="138"/>
      <c r="L821" s="138"/>
      <c r="M821" s="138"/>
      <c r="N821" s="138"/>
      <c r="O821" s="138"/>
      <c r="P821" s="138"/>
      <c r="Q821" s="138"/>
      <c r="R821" s="138"/>
      <c r="S821" s="138"/>
      <c r="T821" s="138"/>
      <c r="U821" s="138"/>
      <c r="V821" s="138"/>
      <c r="W821" s="138"/>
      <c r="X821" s="138"/>
      <c r="Y821" s="138"/>
      <c r="Z821" s="138"/>
      <c r="AA821" s="138"/>
      <c r="AB821" s="138"/>
      <c r="AC821" s="138"/>
      <c r="AD821" s="138"/>
      <c r="AE821" s="138"/>
      <c r="AF821" s="138"/>
      <c r="AG821" s="138"/>
      <c r="AH821" s="138"/>
      <c r="AI821" s="138"/>
      <c r="AJ821" s="138"/>
      <c r="AK821" s="138"/>
      <c r="AL821" s="138"/>
      <c r="AM821" s="138"/>
      <c r="AN821" s="138"/>
      <c r="AO821" s="138"/>
      <c r="AP821" s="138"/>
      <c r="AQ821" s="138"/>
      <c r="AR821" s="138"/>
      <c r="AS821" s="138"/>
      <c r="AT821" s="138"/>
      <c r="AU821" s="138"/>
      <c r="AV821" s="138"/>
      <c r="AW821" s="138"/>
      <c r="AX821" s="138"/>
      <c r="AY821" s="138"/>
      <c r="AZ821" s="138"/>
      <c r="BA821" s="138"/>
      <c r="BB821" s="138"/>
      <c r="BC821" s="138"/>
      <c r="BD821" s="138"/>
      <c r="BE821" s="138"/>
      <c r="BF821" s="138"/>
      <c r="BG821" s="138"/>
      <c r="BH821" s="138"/>
      <c r="BI821" s="138"/>
      <c r="BJ821" s="138"/>
      <c r="BK821" s="138"/>
      <c r="BL821" s="138"/>
      <c r="BM821" s="138"/>
      <c r="BN821" s="138"/>
      <c r="BO821" s="138"/>
      <c r="BP821" s="138"/>
      <c r="BQ821" s="138"/>
      <c r="BR821" s="138"/>
      <c r="BS821" s="138"/>
      <c r="BT821" s="138"/>
      <c r="BU821" s="138"/>
      <c r="BV821" s="138"/>
      <c r="BW821" s="138"/>
      <c r="BX821" s="138"/>
      <c r="BY821" s="138"/>
      <c r="BZ821" s="138"/>
    </row>
    <row r="822" spans="1:78" ht="15.75" customHeight="1">
      <c r="A822" s="138"/>
      <c r="B822" s="138"/>
      <c r="C822" s="138"/>
      <c r="D822" s="138"/>
      <c r="E822" s="138"/>
      <c r="F822" s="138"/>
      <c r="G822" s="138"/>
      <c r="H822" s="138"/>
      <c r="I822" s="138"/>
      <c r="J822" s="138"/>
      <c r="K822" s="138"/>
      <c r="L822" s="138"/>
      <c r="M822" s="138"/>
      <c r="N822" s="138"/>
      <c r="O822" s="138"/>
      <c r="P822" s="138"/>
      <c r="Q822" s="138"/>
      <c r="R822" s="138"/>
      <c r="S822" s="138"/>
      <c r="T822" s="138"/>
      <c r="U822" s="138"/>
      <c r="V822" s="138"/>
      <c r="W822" s="138"/>
      <c r="X822" s="138"/>
      <c r="Y822" s="138"/>
      <c r="Z822" s="138"/>
      <c r="AA822" s="138"/>
      <c r="AB822" s="138"/>
      <c r="AC822" s="138"/>
      <c r="AD822" s="138"/>
      <c r="AE822" s="138"/>
      <c r="AF822" s="138"/>
      <c r="AG822" s="138"/>
      <c r="AH822" s="138"/>
      <c r="AI822" s="138"/>
      <c r="AJ822" s="138"/>
      <c r="AK822" s="138"/>
      <c r="AL822" s="138"/>
      <c r="AM822" s="138"/>
      <c r="AN822" s="138"/>
      <c r="AO822" s="138"/>
      <c r="AP822" s="138"/>
      <c r="AQ822" s="138"/>
      <c r="AR822" s="138"/>
      <c r="AS822" s="138"/>
      <c r="AT822" s="138"/>
      <c r="AU822" s="138"/>
      <c r="AV822" s="138"/>
      <c r="AW822" s="138"/>
      <c r="AX822" s="138"/>
      <c r="AY822" s="138"/>
      <c r="AZ822" s="138"/>
      <c r="BA822" s="138"/>
      <c r="BB822" s="138"/>
      <c r="BC822" s="138"/>
      <c r="BD822" s="138"/>
      <c r="BE822" s="138"/>
      <c r="BF822" s="138"/>
      <c r="BG822" s="138"/>
      <c r="BH822" s="138"/>
      <c r="BI822" s="138"/>
      <c r="BJ822" s="138"/>
      <c r="BK822" s="138"/>
      <c r="BL822" s="138"/>
      <c r="BM822" s="138"/>
      <c r="BN822" s="138"/>
      <c r="BO822" s="138"/>
      <c r="BP822" s="138"/>
      <c r="BQ822" s="138"/>
      <c r="BR822" s="138"/>
      <c r="BS822" s="138"/>
      <c r="BT822" s="138"/>
      <c r="BU822" s="138"/>
      <c r="BV822" s="138"/>
      <c r="BW822" s="138"/>
      <c r="BX822" s="138"/>
      <c r="BY822" s="138"/>
      <c r="BZ822" s="138"/>
    </row>
    <row r="823" spans="1:78" ht="15.75" customHeight="1">
      <c r="A823" s="138"/>
      <c r="B823" s="138"/>
      <c r="C823" s="138"/>
      <c r="D823" s="138"/>
      <c r="E823" s="138"/>
      <c r="F823" s="138"/>
      <c r="G823" s="138"/>
      <c r="H823" s="138"/>
      <c r="I823" s="138"/>
      <c r="J823" s="138"/>
      <c r="K823" s="138"/>
      <c r="L823" s="138"/>
      <c r="M823" s="138"/>
      <c r="N823" s="138"/>
      <c r="O823" s="138"/>
      <c r="P823" s="138"/>
      <c r="Q823" s="138"/>
      <c r="R823" s="138"/>
      <c r="S823" s="138"/>
      <c r="T823" s="138"/>
      <c r="U823" s="138"/>
      <c r="V823" s="138"/>
      <c r="W823" s="138"/>
      <c r="X823" s="138"/>
      <c r="Y823" s="138"/>
      <c r="Z823" s="138"/>
      <c r="AA823" s="138"/>
      <c r="AB823" s="138"/>
      <c r="AC823" s="138"/>
      <c r="AD823" s="138"/>
      <c r="AE823" s="138"/>
      <c r="AF823" s="138"/>
      <c r="AG823" s="138"/>
      <c r="AH823" s="138"/>
      <c r="AI823" s="138"/>
      <c r="AJ823" s="138"/>
      <c r="AK823" s="138"/>
      <c r="AL823" s="138"/>
      <c r="AM823" s="138"/>
      <c r="AN823" s="138"/>
      <c r="AO823" s="138"/>
      <c r="AP823" s="138"/>
      <c r="AQ823" s="138"/>
      <c r="AR823" s="138"/>
      <c r="AS823" s="138"/>
      <c r="AT823" s="138"/>
      <c r="AU823" s="138"/>
      <c r="AV823" s="138"/>
      <c r="AW823" s="138"/>
      <c r="AX823" s="138"/>
      <c r="AY823" s="138"/>
      <c r="AZ823" s="138"/>
      <c r="BA823" s="138"/>
      <c r="BB823" s="138"/>
      <c r="BC823" s="138"/>
      <c r="BD823" s="138"/>
      <c r="BE823" s="138"/>
      <c r="BF823" s="138"/>
      <c r="BG823" s="138"/>
      <c r="BH823" s="138"/>
      <c r="BI823" s="138"/>
      <c r="BJ823" s="138"/>
      <c r="BK823" s="138"/>
      <c r="BL823" s="138"/>
      <c r="BM823" s="138"/>
      <c r="BN823" s="138"/>
      <c r="BO823" s="138"/>
      <c r="BP823" s="138"/>
      <c r="BQ823" s="138"/>
      <c r="BR823" s="138"/>
      <c r="BS823" s="138"/>
      <c r="BT823" s="138"/>
      <c r="BU823" s="138"/>
      <c r="BV823" s="138"/>
      <c r="BW823" s="138"/>
      <c r="BX823" s="138"/>
      <c r="BY823" s="138"/>
      <c r="BZ823" s="138"/>
    </row>
    <row r="824" spans="1:78" ht="15.75" customHeight="1">
      <c r="A824" s="138"/>
      <c r="B824" s="138"/>
      <c r="C824" s="138"/>
      <c r="D824" s="138"/>
      <c r="E824" s="138"/>
      <c r="F824" s="138"/>
      <c r="G824" s="138"/>
      <c r="H824" s="138"/>
      <c r="I824" s="138"/>
      <c r="J824" s="138"/>
      <c r="K824" s="138"/>
      <c r="L824" s="138"/>
      <c r="M824" s="138"/>
      <c r="N824" s="138"/>
      <c r="O824" s="138"/>
      <c r="P824" s="138"/>
      <c r="Q824" s="138"/>
      <c r="R824" s="138"/>
      <c r="S824" s="138"/>
      <c r="T824" s="138"/>
      <c r="U824" s="138"/>
      <c r="V824" s="138"/>
      <c r="W824" s="138"/>
      <c r="X824" s="138"/>
      <c r="Y824" s="138"/>
      <c r="Z824" s="138"/>
      <c r="AA824" s="138"/>
      <c r="AB824" s="138"/>
      <c r="AC824" s="138"/>
      <c r="AD824" s="138"/>
      <c r="AE824" s="138"/>
      <c r="AF824" s="138"/>
      <c r="AG824" s="138"/>
      <c r="AH824" s="138"/>
      <c r="AI824" s="138"/>
      <c r="AJ824" s="138"/>
      <c r="AK824" s="138"/>
      <c r="AL824" s="138"/>
      <c r="AM824" s="138"/>
      <c r="AN824" s="138"/>
      <c r="AO824" s="138"/>
      <c r="AP824" s="138"/>
      <c r="AQ824" s="138"/>
      <c r="AR824" s="138"/>
      <c r="AS824" s="138"/>
      <c r="AT824" s="138"/>
      <c r="AU824" s="138"/>
      <c r="AV824" s="138"/>
      <c r="AW824" s="138"/>
      <c r="AX824" s="138"/>
      <c r="AY824" s="138"/>
      <c r="AZ824" s="138"/>
      <c r="BA824" s="138"/>
      <c r="BB824" s="138"/>
      <c r="BC824" s="138"/>
      <c r="BD824" s="138"/>
      <c r="BE824" s="138"/>
      <c r="BF824" s="138"/>
      <c r="BG824" s="138"/>
      <c r="BH824" s="138"/>
      <c r="BI824" s="138"/>
      <c r="BJ824" s="138"/>
      <c r="BK824" s="138"/>
      <c r="BL824" s="138"/>
      <c r="BM824" s="138"/>
      <c r="BN824" s="138"/>
      <c r="BO824" s="138"/>
      <c r="BP824" s="138"/>
      <c r="BQ824" s="138"/>
      <c r="BR824" s="138"/>
      <c r="BS824" s="138"/>
      <c r="BT824" s="138"/>
      <c r="BU824" s="138"/>
      <c r="BV824" s="138"/>
      <c r="BW824" s="138"/>
      <c r="BX824" s="138"/>
      <c r="BY824" s="138"/>
      <c r="BZ824" s="138"/>
    </row>
    <row r="825" spans="1:78" ht="15.75" customHeight="1">
      <c r="A825" s="138"/>
      <c r="B825" s="138"/>
      <c r="C825" s="138"/>
      <c r="D825" s="138"/>
      <c r="E825" s="138"/>
      <c r="F825" s="138"/>
      <c r="G825" s="138"/>
      <c r="H825" s="138"/>
      <c r="I825" s="138"/>
      <c r="J825" s="138"/>
      <c r="K825" s="138"/>
      <c r="L825" s="138"/>
      <c r="M825" s="138"/>
      <c r="N825" s="138"/>
      <c r="O825" s="138"/>
      <c r="P825" s="138"/>
      <c r="Q825" s="138"/>
      <c r="R825" s="138"/>
      <c r="S825" s="138"/>
      <c r="T825" s="138"/>
      <c r="U825" s="138"/>
      <c r="V825" s="138"/>
      <c r="W825" s="138"/>
      <c r="X825" s="138"/>
      <c r="Y825" s="138"/>
      <c r="Z825" s="138"/>
      <c r="AA825" s="138"/>
      <c r="AB825" s="138"/>
      <c r="AC825" s="138"/>
      <c r="AD825" s="138"/>
      <c r="AE825" s="138"/>
      <c r="AF825" s="138"/>
      <c r="AG825" s="138"/>
      <c r="AH825" s="138"/>
      <c r="AI825" s="138"/>
      <c r="AJ825" s="138"/>
      <c r="AK825" s="138"/>
      <c r="AL825" s="138"/>
      <c r="AM825" s="138"/>
      <c r="AN825" s="138"/>
      <c r="AO825" s="138"/>
      <c r="AP825" s="138"/>
      <c r="AQ825" s="138"/>
      <c r="AR825" s="138"/>
      <c r="AS825" s="138"/>
      <c r="AT825" s="138"/>
      <c r="AU825" s="138"/>
      <c r="AV825" s="138"/>
      <c r="AW825" s="138"/>
      <c r="AX825" s="138"/>
      <c r="AY825" s="138"/>
      <c r="AZ825" s="138"/>
      <c r="BA825" s="138"/>
      <c r="BB825" s="138"/>
      <c r="BC825" s="138"/>
      <c r="BD825" s="138"/>
      <c r="BE825" s="138"/>
      <c r="BF825" s="138"/>
      <c r="BG825" s="138"/>
      <c r="BH825" s="138"/>
      <c r="BI825" s="138"/>
      <c r="BJ825" s="138"/>
      <c r="BK825" s="138"/>
      <c r="BL825" s="138"/>
      <c r="BM825" s="138"/>
      <c r="BN825" s="138"/>
      <c r="BO825" s="138"/>
      <c r="BP825" s="138"/>
      <c r="BQ825" s="138"/>
      <c r="BR825" s="138"/>
      <c r="BS825" s="138"/>
      <c r="BT825" s="138"/>
      <c r="BU825" s="138"/>
      <c r="BV825" s="138"/>
      <c r="BW825" s="138"/>
      <c r="BX825" s="138"/>
      <c r="BY825" s="138"/>
      <c r="BZ825" s="138"/>
    </row>
    <row r="826" spans="1:78" ht="15.75" customHeight="1">
      <c r="A826" s="138"/>
      <c r="B826" s="138"/>
      <c r="C826" s="138"/>
      <c r="D826" s="138"/>
      <c r="E826" s="138"/>
      <c r="F826" s="138"/>
      <c r="G826" s="138"/>
      <c r="H826" s="138"/>
      <c r="I826" s="138"/>
      <c r="J826" s="138"/>
      <c r="K826" s="138"/>
      <c r="L826" s="138"/>
      <c r="M826" s="138"/>
      <c r="N826" s="138"/>
      <c r="O826" s="138"/>
      <c r="P826" s="138"/>
      <c r="Q826" s="138"/>
      <c r="R826" s="138"/>
      <c r="S826" s="138"/>
      <c r="T826" s="138"/>
      <c r="U826" s="138"/>
      <c r="V826" s="138"/>
      <c r="W826" s="138"/>
      <c r="X826" s="138"/>
      <c r="Y826" s="138"/>
      <c r="Z826" s="138"/>
      <c r="AA826" s="138"/>
      <c r="AB826" s="138"/>
      <c r="AC826" s="138"/>
      <c r="AD826" s="138"/>
      <c r="AE826" s="138"/>
      <c r="AF826" s="138"/>
      <c r="AG826" s="138"/>
      <c r="AH826" s="138"/>
      <c r="AI826" s="138"/>
      <c r="AJ826" s="138"/>
      <c r="AK826" s="138"/>
      <c r="AL826" s="138"/>
      <c r="AM826" s="138"/>
      <c r="AN826" s="138"/>
      <c r="AO826" s="138"/>
      <c r="AP826" s="138"/>
      <c r="AQ826" s="138"/>
      <c r="AR826" s="138"/>
      <c r="AS826" s="138"/>
      <c r="AT826" s="138"/>
      <c r="AU826" s="138"/>
      <c r="AV826" s="138"/>
      <c r="AW826" s="138"/>
      <c r="AX826" s="138"/>
      <c r="AY826" s="138"/>
      <c r="AZ826" s="138"/>
      <c r="BA826" s="138"/>
      <c r="BB826" s="138"/>
      <c r="BC826" s="138"/>
      <c r="BD826" s="138"/>
      <c r="BE826" s="138"/>
      <c r="BF826" s="138"/>
      <c r="BG826" s="138"/>
      <c r="BH826" s="138"/>
      <c r="BI826" s="138"/>
      <c r="BJ826" s="138"/>
      <c r="BK826" s="138"/>
      <c r="BL826" s="138"/>
      <c r="BM826" s="138"/>
      <c r="BN826" s="138"/>
      <c r="BO826" s="138"/>
      <c r="BP826" s="138"/>
      <c r="BQ826" s="138"/>
      <c r="BR826" s="138"/>
      <c r="BS826" s="138"/>
      <c r="BT826" s="138"/>
      <c r="BU826" s="138"/>
      <c r="BV826" s="138"/>
      <c r="BW826" s="138"/>
      <c r="BX826" s="138"/>
      <c r="BY826" s="138"/>
      <c r="BZ826" s="138"/>
    </row>
    <row r="827" spans="1:78" ht="15.75" customHeight="1">
      <c r="A827" s="138"/>
      <c r="B827" s="138"/>
      <c r="C827" s="138"/>
      <c r="D827" s="138"/>
      <c r="E827" s="138"/>
      <c r="F827" s="138"/>
      <c r="G827" s="138"/>
      <c r="H827" s="138"/>
      <c r="I827" s="138"/>
      <c r="J827" s="138"/>
      <c r="K827" s="138"/>
      <c r="L827" s="138"/>
      <c r="M827" s="138"/>
      <c r="N827" s="138"/>
      <c r="O827" s="138"/>
      <c r="P827" s="138"/>
      <c r="Q827" s="138"/>
      <c r="R827" s="138"/>
      <c r="S827" s="138"/>
      <c r="T827" s="138"/>
      <c r="U827" s="138"/>
      <c r="V827" s="138"/>
      <c r="W827" s="138"/>
      <c r="X827" s="138"/>
      <c r="Y827" s="138"/>
      <c r="Z827" s="138"/>
      <c r="AA827" s="138"/>
      <c r="AB827" s="138"/>
      <c r="AC827" s="138"/>
      <c r="AD827" s="138"/>
      <c r="AE827" s="138"/>
      <c r="AF827" s="138"/>
      <c r="AG827" s="138"/>
      <c r="AH827" s="138"/>
      <c r="AI827" s="138"/>
      <c r="AJ827" s="138"/>
      <c r="AK827" s="138"/>
      <c r="AL827" s="138"/>
      <c r="AM827" s="138"/>
      <c r="AN827" s="138"/>
      <c r="AO827" s="138"/>
      <c r="AP827" s="138"/>
      <c r="AQ827" s="138"/>
      <c r="AR827" s="138"/>
      <c r="AS827" s="138"/>
      <c r="AT827" s="138"/>
      <c r="AU827" s="138"/>
      <c r="AV827" s="138"/>
      <c r="AW827" s="138"/>
      <c r="AX827" s="138"/>
      <c r="AY827" s="138"/>
      <c r="AZ827" s="138"/>
      <c r="BA827" s="138"/>
      <c r="BB827" s="138"/>
      <c r="BC827" s="138"/>
      <c r="BD827" s="138"/>
      <c r="BE827" s="138"/>
      <c r="BF827" s="138"/>
      <c r="BG827" s="138"/>
      <c r="BH827" s="138"/>
      <c r="BI827" s="138"/>
      <c r="BJ827" s="138"/>
      <c r="BK827" s="138"/>
      <c r="BL827" s="138"/>
      <c r="BM827" s="138"/>
      <c r="BN827" s="138"/>
      <c r="BO827" s="138"/>
      <c r="BP827" s="138"/>
      <c r="BQ827" s="138"/>
      <c r="BR827" s="138"/>
      <c r="BS827" s="138"/>
      <c r="BT827" s="138"/>
      <c r="BU827" s="138"/>
      <c r="BV827" s="138"/>
      <c r="BW827" s="138"/>
      <c r="BX827" s="138"/>
      <c r="BY827" s="138"/>
      <c r="BZ827" s="138"/>
    </row>
    <row r="828" spans="1:78" ht="15.75" customHeight="1">
      <c r="A828" s="138"/>
      <c r="B828" s="138"/>
      <c r="C828" s="138"/>
      <c r="D828" s="138"/>
      <c r="E828" s="138"/>
      <c r="F828" s="138"/>
      <c r="G828" s="138"/>
      <c r="H828" s="138"/>
      <c r="I828" s="138"/>
      <c r="J828" s="138"/>
      <c r="K828" s="138"/>
      <c r="L828" s="138"/>
      <c r="M828" s="138"/>
      <c r="N828" s="138"/>
      <c r="O828" s="138"/>
      <c r="P828" s="138"/>
      <c r="Q828" s="138"/>
      <c r="R828" s="138"/>
      <c r="S828" s="138"/>
      <c r="T828" s="138"/>
      <c r="U828" s="138"/>
      <c r="V828" s="138"/>
      <c r="W828" s="138"/>
      <c r="X828" s="138"/>
      <c r="Y828" s="138"/>
      <c r="Z828" s="138"/>
      <c r="AA828" s="138"/>
      <c r="AB828" s="138"/>
      <c r="AC828" s="138"/>
      <c r="AD828" s="138"/>
      <c r="AE828" s="138"/>
      <c r="AF828" s="138"/>
      <c r="AG828" s="138"/>
      <c r="AH828" s="138"/>
      <c r="AI828" s="138"/>
      <c r="AJ828" s="138"/>
      <c r="AK828" s="138"/>
      <c r="AL828" s="138"/>
      <c r="AM828" s="138"/>
      <c r="AN828" s="138"/>
      <c r="AO828" s="138"/>
      <c r="AP828" s="138"/>
      <c r="AQ828" s="138"/>
      <c r="AR828" s="138"/>
      <c r="AS828" s="138"/>
      <c r="AT828" s="138"/>
      <c r="AU828" s="138"/>
      <c r="AV828" s="138"/>
      <c r="AW828" s="138"/>
      <c r="AX828" s="138"/>
      <c r="AY828" s="138"/>
      <c r="AZ828" s="138"/>
      <c r="BA828" s="138"/>
      <c r="BB828" s="138"/>
      <c r="BC828" s="138"/>
      <c r="BD828" s="138"/>
      <c r="BE828" s="138"/>
      <c r="BF828" s="138"/>
      <c r="BG828" s="138"/>
      <c r="BH828" s="138"/>
      <c r="BI828" s="138"/>
      <c r="BJ828" s="138"/>
      <c r="BK828" s="138"/>
      <c r="BL828" s="138"/>
      <c r="BM828" s="138"/>
      <c r="BN828" s="138"/>
      <c r="BO828" s="138"/>
      <c r="BP828" s="138"/>
      <c r="BQ828" s="138"/>
      <c r="BR828" s="138"/>
      <c r="BS828" s="138"/>
      <c r="BT828" s="138"/>
      <c r="BU828" s="138"/>
      <c r="BV828" s="138"/>
      <c r="BW828" s="138"/>
      <c r="BX828" s="138"/>
      <c r="BY828" s="138"/>
      <c r="BZ828" s="138"/>
    </row>
    <row r="829" spans="1:78" ht="15.75" customHeight="1">
      <c r="A829" s="138"/>
      <c r="B829" s="138"/>
      <c r="C829" s="138"/>
      <c r="D829" s="138"/>
      <c r="E829" s="138"/>
      <c r="F829" s="138"/>
      <c r="G829" s="138"/>
      <c r="H829" s="138"/>
      <c r="I829" s="138"/>
      <c r="J829" s="138"/>
      <c r="K829" s="138"/>
      <c r="L829" s="138"/>
      <c r="M829" s="138"/>
      <c r="N829" s="138"/>
      <c r="O829" s="138"/>
      <c r="P829" s="138"/>
      <c r="Q829" s="138"/>
      <c r="R829" s="138"/>
      <c r="S829" s="138"/>
      <c r="T829" s="138"/>
      <c r="U829" s="138"/>
      <c r="V829" s="138"/>
      <c r="W829" s="138"/>
      <c r="X829" s="138"/>
      <c r="Y829" s="138"/>
      <c r="Z829" s="138"/>
      <c r="AA829" s="138"/>
      <c r="AB829" s="138"/>
      <c r="AC829" s="138"/>
      <c r="AD829" s="138"/>
      <c r="AE829" s="138"/>
      <c r="AF829" s="138"/>
      <c r="AG829" s="138"/>
      <c r="AH829" s="138"/>
      <c r="AI829" s="138"/>
      <c r="AJ829" s="138"/>
      <c r="AK829" s="138"/>
      <c r="AL829" s="138"/>
      <c r="AM829" s="138"/>
      <c r="AN829" s="138"/>
      <c r="AO829" s="138"/>
      <c r="AP829" s="138"/>
      <c r="AQ829" s="138"/>
      <c r="AR829" s="138"/>
      <c r="AS829" s="138"/>
      <c r="AT829" s="138"/>
      <c r="AU829" s="138"/>
      <c r="AV829" s="138"/>
      <c r="AW829" s="138"/>
      <c r="AX829" s="138"/>
      <c r="AY829" s="138"/>
      <c r="AZ829" s="138"/>
      <c r="BA829" s="138"/>
      <c r="BB829" s="138"/>
      <c r="BC829" s="138"/>
      <c r="BD829" s="138"/>
      <c r="BE829" s="138"/>
      <c r="BF829" s="138"/>
      <c r="BG829" s="138"/>
      <c r="BH829" s="138"/>
      <c r="BI829" s="138"/>
      <c r="BJ829" s="138"/>
      <c r="BK829" s="138"/>
      <c r="BL829" s="138"/>
      <c r="BM829" s="138"/>
      <c r="BN829" s="138"/>
      <c r="BO829" s="138"/>
      <c r="BP829" s="138"/>
      <c r="BQ829" s="138"/>
      <c r="BR829" s="138"/>
      <c r="BS829" s="138"/>
      <c r="BT829" s="138"/>
      <c r="BU829" s="138"/>
      <c r="BV829" s="138"/>
      <c r="BW829" s="138"/>
      <c r="BX829" s="138"/>
      <c r="BY829" s="138"/>
      <c r="BZ829" s="138"/>
    </row>
    <row r="830" spans="1:78" ht="15.75" customHeight="1">
      <c r="A830" s="138"/>
      <c r="B830" s="138"/>
      <c r="C830" s="138"/>
      <c r="D830" s="138"/>
      <c r="E830" s="138"/>
      <c r="F830" s="138"/>
      <c r="G830" s="138"/>
      <c r="H830" s="138"/>
      <c r="I830" s="138"/>
      <c r="J830" s="138"/>
      <c r="K830" s="138"/>
      <c r="L830" s="138"/>
      <c r="M830" s="138"/>
      <c r="N830" s="138"/>
      <c r="O830" s="138"/>
      <c r="P830" s="138"/>
      <c r="Q830" s="138"/>
      <c r="R830" s="138"/>
      <c r="S830" s="138"/>
      <c r="T830" s="138"/>
      <c r="U830" s="138"/>
      <c r="V830" s="138"/>
      <c r="W830" s="138"/>
      <c r="X830" s="138"/>
      <c r="Y830" s="138"/>
      <c r="Z830" s="138"/>
      <c r="AA830" s="138"/>
      <c r="AB830" s="138"/>
      <c r="AC830" s="138"/>
      <c r="AD830" s="138"/>
      <c r="AE830" s="138"/>
      <c r="AF830" s="138"/>
      <c r="AG830" s="138"/>
      <c r="AH830" s="138"/>
      <c r="AI830" s="138"/>
      <c r="AJ830" s="138"/>
      <c r="AK830" s="138"/>
      <c r="AL830" s="138"/>
      <c r="AM830" s="138"/>
      <c r="AN830" s="138"/>
      <c r="AO830" s="138"/>
      <c r="AP830" s="138"/>
      <c r="AQ830" s="138"/>
      <c r="AR830" s="138"/>
      <c r="AS830" s="138"/>
      <c r="AT830" s="138"/>
      <c r="AU830" s="138"/>
      <c r="AV830" s="138"/>
      <c r="AW830" s="138"/>
      <c r="AX830" s="138"/>
      <c r="AY830" s="138"/>
      <c r="AZ830" s="138"/>
      <c r="BA830" s="138"/>
      <c r="BB830" s="138"/>
      <c r="BC830" s="138"/>
      <c r="BD830" s="138"/>
      <c r="BE830" s="138"/>
      <c r="BF830" s="138"/>
      <c r="BG830" s="138"/>
      <c r="BH830" s="138"/>
      <c r="BI830" s="138"/>
      <c r="BJ830" s="138"/>
      <c r="BK830" s="138"/>
      <c r="BL830" s="138"/>
      <c r="BM830" s="138"/>
      <c r="BN830" s="138"/>
      <c r="BO830" s="138"/>
      <c r="BP830" s="138"/>
      <c r="BQ830" s="138"/>
      <c r="BR830" s="138"/>
      <c r="BS830" s="138"/>
      <c r="BT830" s="138"/>
      <c r="BU830" s="138"/>
      <c r="BV830" s="138"/>
      <c r="BW830" s="138"/>
      <c r="BX830" s="138"/>
      <c r="BY830" s="138"/>
      <c r="BZ830" s="138"/>
    </row>
    <row r="831" spans="1:78" ht="15.75" customHeight="1">
      <c r="A831" s="138"/>
      <c r="B831" s="138"/>
      <c r="C831" s="138"/>
      <c r="D831" s="138"/>
      <c r="E831" s="138"/>
      <c r="F831" s="138"/>
      <c r="G831" s="138"/>
      <c r="H831" s="138"/>
      <c r="I831" s="138"/>
      <c r="J831" s="138"/>
      <c r="K831" s="138"/>
      <c r="L831" s="138"/>
      <c r="M831" s="138"/>
      <c r="N831" s="138"/>
      <c r="O831" s="138"/>
      <c r="P831" s="138"/>
      <c r="Q831" s="138"/>
      <c r="R831" s="138"/>
      <c r="S831" s="138"/>
      <c r="T831" s="138"/>
      <c r="U831" s="138"/>
      <c r="V831" s="138"/>
      <c r="W831" s="138"/>
      <c r="X831" s="138"/>
      <c r="Y831" s="138"/>
      <c r="Z831" s="138"/>
      <c r="AA831" s="138"/>
      <c r="AB831" s="138"/>
      <c r="AC831" s="138"/>
      <c r="AD831" s="138"/>
      <c r="AE831" s="138"/>
      <c r="AF831" s="138"/>
      <c r="AG831" s="138"/>
      <c r="AH831" s="138"/>
      <c r="AI831" s="138"/>
      <c r="AJ831" s="138"/>
      <c r="AK831" s="138"/>
      <c r="AL831" s="138"/>
      <c r="AM831" s="138"/>
      <c r="AN831" s="138"/>
      <c r="AO831" s="138"/>
      <c r="AP831" s="138"/>
      <c r="AQ831" s="138"/>
      <c r="AR831" s="138"/>
      <c r="AS831" s="138"/>
      <c r="AT831" s="138"/>
      <c r="AU831" s="138"/>
      <c r="AV831" s="138"/>
      <c r="AW831" s="138"/>
      <c r="AX831" s="138"/>
      <c r="AY831" s="138"/>
      <c r="AZ831" s="138"/>
      <c r="BA831" s="138"/>
      <c r="BB831" s="138"/>
      <c r="BC831" s="138"/>
      <c r="BD831" s="138"/>
      <c r="BE831" s="138"/>
      <c r="BF831" s="138"/>
      <c r="BG831" s="138"/>
      <c r="BH831" s="138"/>
      <c r="BI831" s="138"/>
      <c r="BJ831" s="138"/>
      <c r="BK831" s="138"/>
      <c r="BL831" s="138"/>
      <c r="BM831" s="138"/>
      <c r="BN831" s="138"/>
      <c r="BO831" s="138"/>
      <c r="BP831" s="138"/>
      <c r="BQ831" s="138"/>
      <c r="BR831" s="138"/>
      <c r="BS831" s="138"/>
      <c r="BT831" s="138"/>
      <c r="BU831" s="138"/>
      <c r="BV831" s="138"/>
      <c r="BW831" s="138"/>
      <c r="BX831" s="138"/>
      <c r="BY831" s="138"/>
      <c r="BZ831" s="138"/>
    </row>
    <row r="832" spans="1:78" ht="15.75" customHeight="1">
      <c r="A832" s="138"/>
      <c r="B832" s="138"/>
      <c r="C832" s="138"/>
      <c r="D832" s="138"/>
      <c r="E832" s="138"/>
      <c r="F832" s="138"/>
      <c r="G832" s="138"/>
      <c r="H832" s="138"/>
      <c r="I832" s="138"/>
      <c r="J832" s="138"/>
      <c r="K832" s="138"/>
      <c r="L832" s="138"/>
      <c r="M832" s="138"/>
      <c r="N832" s="138"/>
      <c r="O832" s="138"/>
      <c r="P832" s="138"/>
      <c r="Q832" s="138"/>
      <c r="R832" s="138"/>
      <c r="S832" s="138"/>
      <c r="T832" s="138"/>
      <c r="U832" s="138"/>
      <c r="V832" s="138"/>
      <c r="W832" s="138"/>
      <c r="X832" s="138"/>
      <c r="Y832" s="138"/>
      <c r="Z832" s="138"/>
      <c r="AA832" s="138"/>
      <c r="AB832" s="138"/>
      <c r="AC832" s="138"/>
      <c r="AD832" s="138"/>
      <c r="AE832" s="138"/>
      <c r="AF832" s="138"/>
      <c r="AG832" s="138"/>
      <c r="AH832" s="138"/>
      <c r="AI832" s="138"/>
      <c r="AJ832" s="138"/>
      <c r="AK832" s="138"/>
      <c r="AL832" s="138"/>
      <c r="AM832" s="138"/>
      <c r="AN832" s="138"/>
      <c r="AO832" s="138"/>
      <c r="AP832" s="138"/>
      <c r="AQ832" s="138"/>
      <c r="AR832" s="138"/>
      <c r="AS832" s="138"/>
      <c r="AT832" s="138"/>
      <c r="AU832" s="138"/>
      <c r="AV832" s="138"/>
      <c r="AW832" s="138"/>
      <c r="AX832" s="138"/>
      <c r="AY832" s="138"/>
      <c r="AZ832" s="138"/>
      <c r="BA832" s="138"/>
      <c r="BB832" s="138"/>
      <c r="BC832" s="138"/>
      <c r="BD832" s="138"/>
      <c r="BE832" s="138"/>
      <c r="BF832" s="138"/>
      <c r="BG832" s="138"/>
      <c r="BH832" s="138"/>
      <c r="BI832" s="138"/>
      <c r="BJ832" s="138"/>
      <c r="BK832" s="138"/>
      <c r="BL832" s="138"/>
      <c r="BM832" s="138"/>
      <c r="BN832" s="138"/>
      <c r="BO832" s="138"/>
      <c r="BP832" s="138"/>
      <c r="BQ832" s="138"/>
      <c r="BR832" s="138"/>
      <c r="BS832" s="138"/>
      <c r="BT832" s="138"/>
      <c r="BU832" s="138"/>
      <c r="BV832" s="138"/>
      <c r="BW832" s="138"/>
      <c r="BX832" s="138"/>
      <c r="BY832" s="138"/>
      <c r="BZ832" s="138"/>
    </row>
    <row r="833" spans="1:78" ht="15.75" customHeight="1">
      <c r="A833" s="138"/>
      <c r="B833" s="138"/>
      <c r="C833" s="138"/>
      <c r="D833" s="138"/>
      <c r="E833" s="138"/>
      <c r="F833" s="138"/>
      <c r="G833" s="138"/>
      <c r="H833" s="138"/>
      <c r="I833" s="138"/>
      <c r="J833" s="138"/>
      <c r="K833" s="138"/>
      <c r="L833" s="138"/>
      <c r="M833" s="138"/>
      <c r="N833" s="138"/>
      <c r="O833" s="138"/>
      <c r="P833" s="138"/>
      <c r="Q833" s="138"/>
      <c r="R833" s="138"/>
      <c r="S833" s="138"/>
      <c r="T833" s="138"/>
      <c r="U833" s="138"/>
      <c r="V833" s="138"/>
      <c r="W833" s="138"/>
      <c r="X833" s="138"/>
      <c r="Y833" s="138"/>
      <c r="Z833" s="138"/>
      <c r="AA833" s="138"/>
      <c r="AB833" s="138"/>
      <c r="AC833" s="138"/>
      <c r="AD833" s="138"/>
      <c r="AE833" s="138"/>
      <c r="AF833" s="138"/>
      <c r="AG833" s="138"/>
      <c r="AH833" s="138"/>
      <c r="AI833" s="138"/>
      <c r="AJ833" s="138"/>
      <c r="AK833" s="138"/>
      <c r="AL833" s="138"/>
      <c r="AM833" s="138"/>
      <c r="AN833" s="138"/>
      <c r="AO833" s="138"/>
      <c r="AP833" s="138"/>
      <c r="AQ833" s="138"/>
      <c r="AR833" s="138"/>
      <c r="AS833" s="138"/>
      <c r="AT833" s="138"/>
      <c r="AU833" s="138"/>
      <c r="AV833" s="138"/>
      <c r="AW833" s="138"/>
      <c r="AX833" s="138"/>
      <c r="AY833" s="138"/>
      <c r="AZ833" s="138"/>
      <c r="BA833" s="138"/>
      <c r="BB833" s="138"/>
      <c r="BC833" s="138"/>
      <c r="BD833" s="138"/>
      <c r="BE833" s="138"/>
      <c r="BF833" s="138"/>
      <c r="BG833" s="138"/>
      <c r="BH833" s="138"/>
      <c r="BI833" s="138"/>
      <c r="BJ833" s="138"/>
      <c r="BK833" s="138"/>
      <c r="BL833" s="138"/>
      <c r="BM833" s="138"/>
      <c r="BN833" s="138"/>
      <c r="BO833" s="138"/>
      <c r="BP833" s="138"/>
      <c r="BQ833" s="138"/>
      <c r="BR833" s="138"/>
      <c r="BS833" s="138"/>
      <c r="BT833" s="138"/>
      <c r="BU833" s="138"/>
      <c r="BV833" s="138"/>
      <c r="BW833" s="138"/>
      <c r="BX833" s="138"/>
      <c r="BY833" s="138"/>
      <c r="BZ833" s="138"/>
    </row>
    <row r="834" spans="1:78" ht="15.75" customHeight="1">
      <c r="A834" s="138"/>
      <c r="B834" s="138"/>
      <c r="C834" s="138"/>
      <c r="D834" s="138"/>
      <c r="E834" s="138"/>
      <c r="F834" s="138"/>
      <c r="G834" s="138"/>
      <c r="H834" s="138"/>
      <c r="I834" s="138"/>
      <c r="J834" s="138"/>
      <c r="K834" s="138"/>
      <c r="L834" s="138"/>
      <c r="M834" s="138"/>
      <c r="N834" s="138"/>
      <c r="O834" s="138"/>
      <c r="P834" s="138"/>
      <c r="Q834" s="138"/>
      <c r="R834" s="138"/>
      <c r="S834" s="138"/>
      <c r="T834" s="138"/>
      <c r="U834" s="138"/>
      <c r="V834" s="138"/>
      <c r="W834" s="138"/>
      <c r="X834" s="138"/>
      <c r="Y834" s="138"/>
      <c r="Z834" s="138"/>
      <c r="AA834" s="138"/>
      <c r="AB834" s="138"/>
      <c r="AC834" s="138"/>
      <c r="AD834" s="138"/>
      <c r="AE834" s="138"/>
      <c r="AF834" s="138"/>
      <c r="AG834" s="138"/>
      <c r="AH834" s="138"/>
      <c r="AI834" s="138"/>
      <c r="AJ834" s="138"/>
      <c r="AK834" s="138"/>
      <c r="AL834" s="138"/>
      <c r="AM834" s="138"/>
      <c r="AN834" s="138"/>
      <c r="AO834" s="138"/>
      <c r="AP834" s="138"/>
      <c r="AQ834" s="138"/>
      <c r="AR834" s="138"/>
      <c r="AS834" s="138"/>
      <c r="AT834" s="138"/>
      <c r="AU834" s="138"/>
      <c r="AV834" s="138"/>
      <c r="AW834" s="138"/>
      <c r="AX834" s="138"/>
      <c r="AY834" s="138"/>
      <c r="AZ834" s="138"/>
      <c r="BA834" s="138"/>
      <c r="BB834" s="138"/>
      <c r="BC834" s="138"/>
      <c r="BD834" s="138"/>
      <c r="BE834" s="138"/>
      <c r="BF834" s="138"/>
      <c r="BG834" s="138"/>
      <c r="BH834" s="138"/>
      <c r="BI834" s="138"/>
      <c r="BJ834" s="138"/>
      <c r="BK834" s="138"/>
      <c r="BL834" s="138"/>
      <c r="BM834" s="138"/>
      <c r="BN834" s="138"/>
      <c r="BO834" s="138"/>
      <c r="BP834" s="138"/>
      <c r="BQ834" s="138"/>
      <c r="BR834" s="138"/>
      <c r="BS834" s="138"/>
      <c r="BT834" s="138"/>
      <c r="BU834" s="138"/>
      <c r="BV834" s="138"/>
      <c r="BW834" s="138"/>
      <c r="BX834" s="138"/>
      <c r="BY834" s="138"/>
      <c r="BZ834" s="138"/>
    </row>
    <row r="835" spans="1:78" ht="15.75" customHeight="1">
      <c r="A835" s="138"/>
      <c r="B835" s="138"/>
      <c r="C835" s="138"/>
      <c r="D835" s="138"/>
      <c r="E835" s="138"/>
      <c r="F835" s="138"/>
      <c r="G835" s="138"/>
      <c r="H835" s="138"/>
      <c r="I835" s="138"/>
      <c r="J835" s="138"/>
      <c r="K835" s="138"/>
      <c r="L835" s="138"/>
      <c r="M835" s="138"/>
      <c r="N835" s="138"/>
      <c r="O835" s="138"/>
      <c r="P835" s="138"/>
      <c r="Q835" s="138"/>
      <c r="R835" s="138"/>
      <c r="S835" s="138"/>
      <c r="T835" s="138"/>
      <c r="U835" s="138"/>
      <c r="V835" s="138"/>
      <c r="W835" s="138"/>
      <c r="X835" s="138"/>
      <c r="Y835" s="138"/>
      <c r="Z835" s="138"/>
      <c r="AA835" s="138"/>
      <c r="AB835" s="138"/>
      <c r="AC835" s="138"/>
      <c r="AD835" s="138"/>
      <c r="AE835" s="138"/>
      <c r="AF835" s="138"/>
      <c r="AG835" s="138"/>
      <c r="AH835" s="138"/>
      <c r="AI835" s="138"/>
      <c r="AJ835" s="138"/>
      <c r="AK835" s="138"/>
      <c r="AL835" s="138"/>
      <c r="AM835" s="138"/>
      <c r="AN835" s="138"/>
      <c r="AO835" s="138"/>
      <c r="AP835" s="138"/>
      <c r="AQ835" s="138"/>
      <c r="AR835" s="138"/>
      <c r="AS835" s="138"/>
      <c r="AT835" s="138"/>
      <c r="AU835" s="138"/>
      <c r="AV835" s="138"/>
      <c r="AW835" s="138"/>
      <c r="AX835" s="138"/>
      <c r="AY835" s="138"/>
      <c r="AZ835" s="138"/>
      <c r="BA835" s="138"/>
      <c r="BB835" s="138"/>
      <c r="BC835" s="138"/>
      <c r="BD835" s="138"/>
      <c r="BE835" s="138"/>
      <c r="BF835" s="138"/>
      <c r="BG835" s="138"/>
      <c r="BH835" s="138"/>
      <c r="BI835" s="138"/>
      <c r="BJ835" s="138"/>
      <c r="BK835" s="138"/>
      <c r="BL835" s="138"/>
      <c r="BM835" s="138"/>
      <c r="BN835" s="138"/>
      <c r="BO835" s="138"/>
      <c r="BP835" s="138"/>
      <c r="BQ835" s="138"/>
      <c r="BR835" s="138"/>
      <c r="BS835" s="138"/>
      <c r="BT835" s="138"/>
      <c r="BU835" s="138"/>
      <c r="BV835" s="138"/>
      <c r="BW835" s="138"/>
      <c r="BX835" s="138"/>
      <c r="BY835" s="138"/>
      <c r="BZ835" s="138"/>
    </row>
    <row r="836" spans="1:78" ht="15.75" customHeight="1">
      <c r="A836" s="138"/>
      <c r="B836" s="138"/>
      <c r="C836" s="138"/>
      <c r="D836" s="138"/>
      <c r="E836" s="138"/>
      <c r="F836" s="138"/>
      <c r="G836" s="138"/>
      <c r="H836" s="138"/>
      <c r="I836" s="138"/>
      <c r="J836" s="138"/>
      <c r="K836" s="138"/>
      <c r="L836" s="138"/>
      <c r="M836" s="138"/>
      <c r="N836" s="138"/>
      <c r="O836" s="138"/>
      <c r="P836" s="138"/>
      <c r="Q836" s="138"/>
      <c r="R836" s="138"/>
      <c r="S836" s="138"/>
      <c r="T836" s="138"/>
      <c r="U836" s="138"/>
      <c r="V836" s="138"/>
      <c r="W836" s="138"/>
      <c r="X836" s="138"/>
      <c r="Y836" s="138"/>
      <c r="Z836" s="138"/>
      <c r="AA836" s="138"/>
      <c r="AB836" s="138"/>
      <c r="AC836" s="138"/>
      <c r="AD836" s="138"/>
      <c r="AE836" s="138"/>
      <c r="AF836" s="138"/>
      <c r="AG836" s="138"/>
      <c r="AH836" s="138"/>
      <c r="AI836" s="138"/>
      <c r="AJ836" s="138"/>
      <c r="AK836" s="138"/>
      <c r="AL836" s="138"/>
      <c r="AM836" s="138"/>
      <c r="AN836" s="138"/>
      <c r="AO836" s="138"/>
      <c r="AP836" s="138"/>
      <c r="AQ836" s="138"/>
      <c r="AR836" s="138"/>
      <c r="AS836" s="138"/>
      <c r="AT836" s="138"/>
      <c r="AU836" s="138"/>
      <c r="AV836" s="138"/>
      <c r="AW836" s="138"/>
      <c r="AX836" s="138"/>
      <c r="AY836" s="138"/>
      <c r="AZ836" s="138"/>
      <c r="BA836" s="138"/>
      <c r="BB836" s="138"/>
      <c r="BC836" s="138"/>
      <c r="BD836" s="138"/>
      <c r="BE836" s="138"/>
      <c r="BF836" s="138"/>
      <c r="BG836" s="138"/>
      <c r="BH836" s="138"/>
      <c r="BI836" s="138"/>
      <c r="BJ836" s="138"/>
      <c r="BK836" s="138"/>
      <c r="BL836" s="138"/>
      <c r="BM836" s="138"/>
      <c r="BN836" s="138"/>
      <c r="BO836" s="138"/>
      <c r="BP836" s="138"/>
      <c r="BQ836" s="138"/>
      <c r="BR836" s="138"/>
      <c r="BS836" s="138"/>
      <c r="BT836" s="138"/>
      <c r="BU836" s="138"/>
      <c r="BV836" s="138"/>
      <c r="BW836" s="138"/>
      <c r="BX836" s="138"/>
      <c r="BY836" s="138"/>
      <c r="BZ836" s="138"/>
    </row>
    <row r="837" spans="1:78" ht="15.75" customHeight="1">
      <c r="A837" s="138"/>
      <c r="B837" s="138"/>
      <c r="C837" s="138"/>
      <c r="D837" s="138"/>
      <c r="E837" s="138"/>
      <c r="F837" s="138"/>
      <c r="G837" s="138"/>
      <c r="H837" s="138"/>
      <c r="I837" s="138"/>
      <c r="J837" s="138"/>
      <c r="K837" s="138"/>
      <c r="L837" s="138"/>
      <c r="M837" s="138"/>
      <c r="N837" s="138"/>
      <c r="O837" s="138"/>
      <c r="P837" s="138"/>
      <c r="Q837" s="138"/>
      <c r="R837" s="138"/>
      <c r="S837" s="138"/>
      <c r="T837" s="138"/>
      <c r="U837" s="138"/>
      <c r="V837" s="138"/>
      <c r="W837" s="138"/>
      <c r="X837" s="138"/>
      <c r="Y837" s="138"/>
      <c r="Z837" s="138"/>
      <c r="AA837" s="138"/>
      <c r="AB837" s="138"/>
      <c r="AC837" s="138"/>
      <c r="AD837" s="138"/>
      <c r="AE837" s="138"/>
      <c r="AF837" s="138"/>
      <c r="AG837" s="138"/>
      <c r="AH837" s="138"/>
      <c r="AI837" s="138"/>
      <c r="AJ837" s="138"/>
      <c r="AK837" s="138"/>
      <c r="AL837" s="138"/>
      <c r="AM837" s="138"/>
      <c r="AN837" s="138"/>
      <c r="AO837" s="138"/>
      <c r="AP837" s="138"/>
      <c r="AQ837" s="138"/>
      <c r="AR837" s="138"/>
      <c r="AS837" s="138"/>
      <c r="AT837" s="138"/>
      <c r="AU837" s="138"/>
      <c r="AV837" s="138"/>
      <c r="AW837" s="138"/>
      <c r="AX837" s="138"/>
      <c r="AY837" s="138"/>
      <c r="AZ837" s="138"/>
      <c r="BA837" s="138"/>
      <c r="BB837" s="138"/>
      <c r="BC837" s="138"/>
      <c r="BD837" s="138"/>
      <c r="BE837" s="138"/>
      <c r="BF837" s="138"/>
      <c r="BG837" s="138"/>
      <c r="BH837" s="138"/>
      <c r="BI837" s="138"/>
      <c r="BJ837" s="138"/>
      <c r="BK837" s="138"/>
      <c r="BL837" s="138"/>
      <c r="BM837" s="138"/>
      <c r="BN837" s="138"/>
      <c r="BO837" s="138"/>
      <c r="BP837" s="138"/>
      <c r="BQ837" s="138"/>
      <c r="BR837" s="138"/>
      <c r="BS837" s="138"/>
      <c r="BT837" s="138"/>
      <c r="BU837" s="138"/>
      <c r="BV837" s="138"/>
      <c r="BW837" s="138"/>
      <c r="BX837" s="138"/>
      <c r="BY837" s="138"/>
      <c r="BZ837" s="138"/>
    </row>
    <row r="838" spans="1:78" ht="15.75" customHeight="1">
      <c r="A838" s="138"/>
      <c r="B838" s="138"/>
      <c r="C838" s="138"/>
      <c r="D838" s="138"/>
      <c r="E838" s="138"/>
      <c r="F838" s="138"/>
      <c r="G838" s="138"/>
      <c r="H838" s="138"/>
      <c r="I838" s="138"/>
      <c r="J838" s="138"/>
      <c r="K838" s="138"/>
      <c r="L838" s="138"/>
      <c r="M838" s="138"/>
      <c r="N838" s="138"/>
      <c r="O838" s="138"/>
      <c r="P838" s="138"/>
      <c r="Q838" s="138"/>
      <c r="R838" s="138"/>
      <c r="S838" s="138"/>
      <c r="T838" s="138"/>
      <c r="U838" s="138"/>
      <c r="V838" s="138"/>
      <c r="W838" s="138"/>
      <c r="X838" s="138"/>
      <c r="Y838" s="138"/>
      <c r="Z838" s="138"/>
      <c r="AA838" s="138"/>
      <c r="AB838" s="138"/>
      <c r="AC838" s="138"/>
      <c r="AD838" s="138"/>
      <c r="AE838" s="138"/>
      <c r="AF838" s="138"/>
      <c r="AG838" s="138"/>
      <c r="AH838" s="138"/>
      <c r="AI838" s="138"/>
      <c r="AJ838" s="138"/>
      <c r="AK838" s="138"/>
      <c r="AL838" s="138"/>
      <c r="AM838" s="138"/>
      <c r="AN838" s="138"/>
      <c r="AO838" s="138"/>
      <c r="AP838" s="138"/>
      <c r="AQ838" s="138"/>
      <c r="AR838" s="138"/>
      <c r="AS838" s="138"/>
      <c r="AT838" s="138"/>
      <c r="AU838" s="138"/>
      <c r="AV838" s="138"/>
      <c r="AW838" s="138"/>
      <c r="AX838" s="138"/>
      <c r="AY838" s="138"/>
      <c r="AZ838" s="138"/>
      <c r="BA838" s="138"/>
      <c r="BB838" s="138"/>
      <c r="BC838" s="138"/>
      <c r="BD838" s="138"/>
      <c r="BE838" s="138"/>
      <c r="BF838" s="138"/>
      <c r="BG838" s="138"/>
      <c r="BH838" s="138"/>
      <c r="BI838" s="138"/>
      <c r="BJ838" s="138"/>
      <c r="BK838" s="138"/>
      <c r="BL838" s="138"/>
      <c r="BM838" s="138"/>
      <c r="BN838" s="138"/>
      <c r="BO838" s="138"/>
      <c r="BP838" s="138"/>
      <c r="BQ838" s="138"/>
      <c r="BR838" s="138"/>
      <c r="BS838" s="138"/>
      <c r="BT838" s="138"/>
      <c r="BU838" s="138"/>
      <c r="BV838" s="138"/>
      <c r="BW838" s="138"/>
      <c r="BX838" s="138"/>
      <c r="BY838" s="138"/>
      <c r="BZ838" s="138"/>
    </row>
    <row r="839" spans="1:78" ht="15.75" customHeight="1">
      <c r="A839" s="138"/>
      <c r="B839" s="138"/>
      <c r="C839" s="138"/>
      <c r="D839" s="138"/>
      <c r="E839" s="138"/>
      <c r="F839" s="138"/>
      <c r="G839" s="138"/>
      <c r="H839" s="138"/>
      <c r="I839" s="138"/>
      <c r="J839" s="138"/>
      <c r="K839" s="138"/>
      <c r="L839" s="138"/>
      <c r="M839" s="138"/>
      <c r="N839" s="138"/>
      <c r="O839" s="138"/>
      <c r="P839" s="138"/>
      <c r="Q839" s="138"/>
      <c r="R839" s="138"/>
      <c r="S839" s="138"/>
      <c r="T839" s="138"/>
      <c r="U839" s="138"/>
      <c r="V839" s="138"/>
      <c r="W839" s="138"/>
      <c r="X839" s="138"/>
      <c r="Y839" s="138"/>
      <c r="Z839" s="138"/>
      <c r="AA839" s="138"/>
      <c r="AB839" s="138"/>
      <c r="AC839" s="138"/>
      <c r="AD839" s="138"/>
      <c r="AE839" s="138"/>
      <c r="AF839" s="138"/>
      <c r="AG839" s="138"/>
      <c r="AH839" s="138"/>
      <c r="AI839" s="138"/>
      <c r="AJ839" s="138"/>
      <c r="AK839" s="138"/>
      <c r="AL839" s="138"/>
      <c r="AM839" s="138"/>
      <c r="AN839" s="138"/>
      <c r="AO839" s="138"/>
      <c r="AP839" s="138"/>
      <c r="AQ839" s="138"/>
      <c r="AR839" s="138"/>
      <c r="AS839" s="138"/>
      <c r="AT839" s="138"/>
      <c r="AU839" s="138"/>
      <c r="AV839" s="138"/>
      <c r="AW839" s="138"/>
      <c r="AX839" s="138"/>
      <c r="AY839" s="138"/>
      <c r="AZ839" s="138"/>
      <c r="BA839" s="138"/>
      <c r="BB839" s="138"/>
      <c r="BC839" s="138"/>
      <c r="BD839" s="138"/>
      <c r="BE839" s="138"/>
      <c r="BF839" s="138"/>
      <c r="BG839" s="138"/>
      <c r="BH839" s="138"/>
      <c r="BI839" s="138"/>
      <c r="BJ839" s="138"/>
      <c r="BK839" s="138"/>
      <c r="BL839" s="138"/>
      <c r="BM839" s="138"/>
      <c r="BN839" s="138"/>
      <c r="BO839" s="138"/>
      <c r="BP839" s="138"/>
      <c r="BQ839" s="138"/>
      <c r="BR839" s="138"/>
      <c r="BS839" s="138"/>
      <c r="BT839" s="138"/>
      <c r="BU839" s="138"/>
      <c r="BV839" s="138"/>
      <c r="BW839" s="138"/>
      <c r="BX839" s="138"/>
      <c r="BY839" s="138"/>
      <c r="BZ839" s="138"/>
    </row>
    <row r="840" spans="1:78" ht="15.75" customHeight="1">
      <c r="A840" s="138"/>
      <c r="B840" s="138"/>
      <c r="C840" s="138"/>
      <c r="D840" s="138"/>
      <c r="E840" s="138"/>
      <c r="F840" s="138"/>
      <c r="G840" s="138"/>
      <c r="H840" s="138"/>
      <c r="I840" s="138"/>
      <c r="J840" s="138"/>
      <c r="K840" s="138"/>
      <c r="L840" s="138"/>
      <c r="M840" s="138"/>
      <c r="N840" s="138"/>
      <c r="O840" s="138"/>
      <c r="P840" s="138"/>
      <c r="Q840" s="138"/>
      <c r="R840" s="138"/>
      <c r="S840" s="138"/>
      <c r="T840" s="138"/>
      <c r="U840" s="138"/>
      <c r="V840" s="138"/>
      <c r="W840" s="138"/>
      <c r="X840" s="138"/>
      <c r="Y840" s="138"/>
      <c r="Z840" s="138"/>
      <c r="AA840" s="138"/>
      <c r="AB840" s="138"/>
      <c r="AC840" s="138"/>
      <c r="AD840" s="138"/>
      <c r="AE840" s="138"/>
      <c r="AF840" s="138"/>
      <c r="AG840" s="138"/>
      <c r="AH840" s="138"/>
      <c r="AI840" s="138"/>
      <c r="AJ840" s="138"/>
      <c r="AK840" s="138"/>
      <c r="AL840" s="138"/>
      <c r="AM840" s="138"/>
      <c r="AN840" s="138"/>
      <c r="AO840" s="138"/>
      <c r="AP840" s="138"/>
      <c r="AQ840" s="138"/>
      <c r="AR840" s="138"/>
      <c r="AS840" s="138"/>
      <c r="AT840" s="138"/>
      <c r="AU840" s="138"/>
      <c r="AV840" s="138"/>
      <c r="AW840" s="138"/>
      <c r="AX840" s="138"/>
      <c r="AY840" s="138"/>
      <c r="AZ840" s="138"/>
      <c r="BA840" s="138"/>
      <c r="BB840" s="138"/>
      <c r="BC840" s="138"/>
      <c r="BD840" s="138"/>
      <c r="BE840" s="138"/>
      <c r="BF840" s="138"/>
      <c r="BG840" s="138"/>
      <c r="BH840" s="138"/>
      <c r="BI840" s="138"/>
      <c r="BJ840" s="138"/>
      <c r="BK840" s="138"/>
      <c r="BL840" s="138"/>
      <c r="BM840" s="138"/>
      <c r="BN840" s="138"/>
      <c r="BO840" s="138"/>
      <c r="BP840" s="138"/>
      <c r="BQ840" s="138"/>
      <c r="BR840" s="138"/>
      <c r="BS840" s="138"/>
      <c r="BT840" s="138"/>
      <c r="BU840" s="138"/>
      <c r="BV840" s="138"/>
      <c r="BW840" s="138"/>
      <c r="BX840" s="138"/>
      <c r="BY840" s="138"/>
      <c r="BZ840" s="138"/>
    </row>
    <row r="841" spans="1:78" ht="15.75" customHeight="1">
      <c r="A841" s="138"/>
      <c r="B841" s="138"/>
      <c r="C841" s="138"/>
      <c r="D841" s="138"/>
      <c r="E841" s="138"/>
      <c r="F841" s="138"/>
      <c r="G841" s="138"/>
      <c r="H841" s="138"/>
      <c r="I841" s="138"/>
      <c r="J841" s="138"/>
      <c r="K841" s="138"/>
      <c r="L841" s="138"/>
      <c r="M841" s="138"/>
      <c r="N841" s="138"/>
      <c r="O841" s="138"/>
      <c r="P841" s="138"/>
      <c r="Q841" s="138"/>
      <c r="R841" s="138"/>
      <c r="S841" s="138"/>
      <c r="T841" s="138"/>
      <c r="U841" s="138"/>
      <c r="V841" s="138"/>
      <c r="W841" s="138"/>
      <c r="X841" s="138"/>
      <c r="Y841" s="138"/>
      <c r="Z841" s="138"/>
      <c r="AA841" s="138"/>
      <c r="AB841" s="138"/>
      <c r="AC841" s="138"/>
      <c r="AD841" s="138"/>
      <c r="AE841" s="138"/>
      <c r="AF841" s="138"/>
      <c r="AG841" s="138"/>
      <c r="AH841" s="138"/>
      <c r="AI841" s="138"/>
      <c r="AJ841" s="138"/>
      <c r="AK841" s="138"/>
      <c r="AL841" s="138"/>
      <c r="AM841" s="138"/>
      <c r="AN841" s="138"/>
      <c r="AO841" s="138"/>
      <c r="AP841" s="138"/>
      <c r="AQ841" s="138"/>
      <c r="AR841" s="138"/>
      <c r="AS841" s="138"/>
      <c r="AT841" s="138"/>
      <c r="AU841" s="138"/>
      <c r="AV841" s="138"/>
      <c r="AW841" s="138"/>
      <c r="AX841" s="138"/>
      <c r="AY841" s="138"/>
      <c r="AZ841" s="138"/>
      <c r="BA841" s="138"/>
      <c r="BB841" s="138"/>
      <c r="BC841" s="138"/>
      <c r="BD841" s="138"/>
      <c r="BE841" s="138"/>
      <c r="BF841" s="138"/>
      <c r="BG841" s="138"/>
      <c r="BH841" s="138"/>
      <c r="BI841" s="138"/>
      <c r="BJ841" s="138"/>
      <c r="BK841" s="138"/>
      <c r="BL841" s="138"/>
      <c r="BM841" s="138"/>
      <c r="BN841" s="138"/>
      <c r="BO841" s="138"/>
      <c r="BP841" s="138"/>
      <c r="BQ841" s="138"/>
      <c r="BR841" s="138"/>
      <c r="BS841" s="138"/>
      <c r="BT841" s="138"/>
      <c r="BU841" s="138"/>
      <c r="BV841" s="138"/>
      <c r="BW841" s="138"/>
      <c r="BX841" s="138"/>
      <c r="BY841" s="138"/>
      <c r="BZ841" s="138"/>
    </row>
    <row r="842" spans="1:78" ht="15.75" customHeight="1">
      <c r="A842" s="138"/>
      <c r="B842" s="138"/>
      <c r="C842" s="138"/>
      <c r="D842" s="138"/>
      <c r="E842" s="138"/>
      <c r="F842" s="138"/>
      <c r="G842" s="138"/>
      <c r="H842" s="138"/>
      <c r="I842" s="138"/>
      <c r="J842" s="138"/>
      <c r="K842" s="138"/>
      <c r="L842" s="138"/>
      <c r="M842" s="138"/>
      <c r="N842" s="138"/>
      <c r="O842" s="138"/>
      <c r="P842" s="138"/>
      <c r="Q842" s="138"/>
      <c r="R842" s="138"/>
      <c r="S842" s="138"/>
      <c r="T842" s="138"/>
      <c r="U842" s="138"/>
      <c r="V842" s="138"/>
      <c r="W842" s="138"/>
      <c r="X842" s="138"/>
      <c r="Y842" s="138"/>
      <c r="Z842" s="138"/>
      <c r="AA842" s="138"/>
      <c r="AB842" s="138"/>
      <c r="AC842" s="138"/>
      <c r="AD842" s="138"/>
      <c r="AE842" s="138"/>
      <c r="AF842" s="138"/>
      <c r="AG842" s="138"/>
      <c r="AH842" s="138"/>
      <c r="AI842" s="138"/>
      <c r="AJ842" s="138"/>
      <c r="AK842" s="138"/>
      <c r="AL842" s="138"/>
      <c r="AM842" s="138"/>
      <c r="AN842" s="138"/>
      <c r="AO842" s="138"/>
      <c r="AP842" s="138"/>
      <c r="AQ842" s="138"/>
      <c r="AR842" s="138"/>
      <c r="AS842" s="138"/>
      <c r="AT842" s="138"/>
      <c r="AU842" s="138"/>
      <c r="AV842" s="138"/>
      <c r="AW842" s="138"/>
      <c r="AX842" s="138"/>
      <c r="AY842" s="138"/>
      <c r="AZ842" s="138"/>
      <c r="BA842" s="138"/>
      <c r="BB842" s="138"/>
      <c r="BC842" s="138"/>
      <c r="BD842" s="138"/>
      <c r="BE842" s="138"/>
      <c r="BF842" s="138"/>
      <c r="BG842" s="138"/>
      <c r="BH842" s="138"/>
      <c r="BI842" s="138"/>
      <c r="BJ842" s="138"/>
      <c r="BK842" s="138"/>
      <c r="BL842" s="138"/>
      <c r="BM842" s="138"/>
      <c r="BN842" s="138"/>
      <c r="BO842" s="138"/>
      <c r="BP842" s="138"/>
      <c r="BQ842" s="138"/>
      <c r="BR842" s="138"/>
      <c r="BS842" s="138"/>
      <c r="BT842" s="138"/>
      <c r="BU842" s="138"/>
      <c r="BV842" s="138"/>
      <c r="BW842" s="138"/>
      <c r="BX842" s="138"/>
      <c r="BY842" s="138"/>
      <c r="BZ842" s="138"/>
    </row>
    <row r="843" spans="1:78" ht="15.75" customHeight="1">
      <c r="A843" s="138"/>
      <c r="B843" s="138"/>
      <c r="C843" s="138"/>
      <c r="D843" s="138"/>
      <c r="E843" s="138"/>
      <c r="F843" s="138"/>
      <c r="G843" s="138"/>
      <c r="H843" s="138"/>
      <c r="I843" s="138"/>
      <c r="J843" s="138"/>
      <c r="K843" s="138"/>
      <c r="L843" s="138"/>
      <c r="M843" s="138"/>
      <c r="N843" s="138"/>
      <c r="O843" s="138"/>
      <c r="P843" s="138"/>
      <c r="Q843" s="138"/>
      <c r="R843" s="138"/>
      <c r="S843" s="138"/>
      <c r="T843" s="138"/>
      <c r="U843" s="138"/>
      <c r="V843" s="138"/>
      <c r="W843" s="138"/>
      <c r="X843" s="138"/>
      <c r="Y843" s="138"/>
      <c r="Z843" s="138"/>
      <c r="AA843" s="138"/>
      <c r="AB843" s="138"/>
      <c r="AC843" s="138"/>
      <c r="AD843" s="138"/>
      <c r="AE843" s="138"/>
      <c r="AF843" s="138"/>
      <c r="AG843" s="138"/>
      <c r="AH843" s="138"/>
      <c r="AI843" s="138"/>
      <c r="AJ843" s="138"/>
      <c r="AK843" s="138"/>
      <c r="AL843" s="138"/>
      <c r="AM843" s="138"/>
      <c r="AN843" s="138"/>
      <c r="AO843" s="138"/>
      <c r="AP843" s="138"/>
      <c r="AQ843" s="138"/>
      <c r="AR843" s="138"/>
      <c r="AS843" s="138"/>
      <c r="AT843" s="138"/>
      <c r="AU843" s="138"/>
      <c r="AV843" s="138"/>
      <c r="AW843" s="138"/>
      <c r="AX843" s="138"/>
      <c r="AY843" s="138"/>
      <c r="AZ843" s="138"/>
      <c r="BA843" s="138"/>
      <c r="BB843" s="138"/>
      <c r="BC843" s="138"/>
      <c r="BD843" s="138"/>
      <c r="BE843" s="138"/>
      <c r="BF843" s="138"/>
      <c r="BG843" s="138"/>
      <c r="BH843" s="138"/>
      <c r="BI843" s="138"/>
      <c r="BJ843" s="138"/>
      <c r="BK843" s="138"/>
      <c r="BL843" s="138"/>
      <c r="BM843" s="138"/>
      <c r="BN843" s="138"/>
      <c r="BO843" s="138"/>
      <c r="BP843" s="138"/>
      <c r="BQ843" s="138"/>
      <c r="BR843" s="138"/>
      <c r="BS843" s="138"/>
      <c r="BT843" s="138"/>
      <c r="BU843" s="138"/>
      <c r="BV843" s="138"/>
      <c r="BW843" s="138"/>
      <c r="BX843" s="138"/>
      <c r="BY843" s="138"/>
      <c r="BZ843" s="138"/>
    </row>
    <row r="844" spans="1:78" ht="15.75" customHeight="1">
      <c r="A844" s="138"/>
      <c r="B844" s="138"/>
      <c r="C844" s="138"/>
      <c r="D844" s="138"/>
      <c r="E844" s="138"/>
      <c r="F844" s="138"/>
      <c r="G844" s="138"/>
      <c r="H844" s="138"/>
      <c r="I844" s="138"/>
      <c r="J844" s="138"/>
      <c r="K844" s="138"/>
      <c r="L844" s="138"/>
      <c r="M844" s="138"/>
      <c r="N844" s="138"/>
      <c r="O844" s="138"/>
      <c r="P844" s="138"/>
      <c r="Q844" s="138"/>
      <c r="R844" s="138"/>
      <c r="S844" s="138"/>
      <c r="T844" s="138"/>
      <c r="U844" s="138"/>
      <c r="V844" s="138"/>
      <c r="W844" s="138"/>
      <c r="X844" s="138"/>
      <c r="Y844" s="138"/>
      <c r="Z844" s="138"/>
      <c r="AA844" s="138"/>
      <c r="AB844" s="138"/>
      <c r="AC844" s="138"/>
      <c r="AD844" s="138"/>
      <c r="AE844" s="138"/>
      <c r="AF844" s="138"/>
      <c r="AG844" s="138"/>
      <c r="AH844" s="138"/>
      <c r="AI844" s="138"/>
      <c r="AJ844" s="138"/>
      <c r="AK844" s="138"/>
      <c r="AL844" s="138"/>
      <c r="AM844" s="138"/>
      <c r="AN844" s="138"/>
      <c r="AO844" s="138"/>
      <c r="AP844" s="138"/>
      <c r="AQ844" s="138"/>
      <c r="AR844" s="138"/>
      <c r="AS844" s="138"/>
      <c r="AT844" s="138"/>
      <c r="AU844" s="138"/>
      <c r="AV844" s="138"/>
      <c r="AW844" s="138"/>
      <c r="AX844" s="138"/>
      <c r="AY844" s="138"/>
      <c r="AZ844" s="138"/>
      <c r="BA844" s="138"/>
      <c r="BB844" s="138"/>
      <c r="BC844" s="138"/>
      <c r="BD844" s="138"/>
      <c r="BE844" s="138"/>
      <c r="BF844" s="138"/>
      <c r="BG844" s="138"/>
      <c r="BH844" s="138"/>
      <c r="BI844" s="138"/>
      <c r="BJ844" s="138"/>
      <c r="BK844" s="138"/>
      <c r="BL844" s="138"/>
      <c r="BM844" s="138"/>
      <c r="BN844" s="138"/>
      <c r="BO844" s="138"/>
      <c r="BP844" s="138"/>
      <c r="BQ844" s="138"/>
      <c r="BR844" s="138"/>
      <c r="BS844" s="138"/>
      <c r="BT844" s="138"/>
      <c r="BU844" s="138"/>
      <c r="BV844" s="138"/>
      <c r="BW844" s="138"/>
      <c r="BX844" s="138"/>
      <c r="BY844" s="138"/>
      <c r="BZ844" s="138"/>
    </row>
    <row r="845" spans="1:78" ht="15.75" customHeight="1">
      <c r="A845" s="138"/>
      <c r="B845" s="138"/>
      <c r="C845" s="138"/>
      <c r="D845" s="138"/>
      <c r="E845" s="138"/>
      <c r="F845" s="138"/>
      <c r="G845" s="138"/>
      <c r="H845" s="138"/>
      <c r="I845" s="138"/>
      <c r="J845" s="138"/>
      <c r="K845" s="138"/>
      <c r="L845" s="138"/>
      <c r="M845" s="138"/>
      <c r="N845" s="138"/>
      <c r="O845" s="138"/>
      <c r="P845" s="138"/>
      <c r="Q845" s="138"/>
      <c r="R845" s="138"/>
      <c r="S845" s="138"/>
      <c r="T845" s="138"/>
      <c r="U845" s="138"/>
      <c r="V845" s="138"/>
      <c r="W845" s="138"/>
      <c r="X845" s="138"/>
      <c r="Y845" s="138"/>
      <c r="Z845" s="138"/>
      <c r="AA845" s="138"/>
      <c r="AB845" s="138"/>
      <c r="AC845" s="138"/>
      <c r="AD845" s="138"/>
      <c r="AE845" s="138"/>
      <c r="AF845" s="138"/>
      <c r="AG845" s="138"/>
      <c r="AH845" s="138"/>
      <c r="AI845" s="138"/>
      <c r="AJ845" s="138"/>
      <c r="AK845" s="138"/>
      <c r="AL845" s="138"/>
      <c r="AM845" s="138"/>
      <c r="AN845" s="138"/>
      <c r="AO845" s="138"/>
      <c r="AP845" s="138"/>
      <c r="AQ845" s="138"/>
      <c r="AR845" s="138"/>
      <c r="AS845" s="138"/>
      <c r="AT845" s="138"/>
      <c r="AU845" s="138"/>
      <c r="AV845" s="138"/>
      <c r="AW845" s="138"/>
      <c r="AX845" s="138"/>
      <c r="AY845" s="138"/>
      <c r="AZ845" s="138"/>
      <c r="BA845" s="138"/>
      <c r="BB845" s="138"/>
      <c r="BC845" s="138"/>
      <c r="BD845" s="138"/>
      <c r="BE845" s="138"/>
      <c r="BF845" s="138"/>
      <c r="BG845" s="138"/>
      <c r="BH845" s="138"/>
      <c r="BI845" s="138"/>
      <c r="BJ845" s="138"/>
      <c r="BK845" s="138"/>
      <c r="BL845" s="138"/>
      <c r="BM845" s="138"/>
      <c r="BN845" s="138"/>
      <c r="BO845" s="138"/>
      <c r="BP845" s="138"/>
      <c r="BQ845" s="138"/>
      <c r="BR845" s="138"/>
      <c r="BS845" s="138"/>
      <c r="BT845" s="138"/>
      <c r="BU845" s="138"/>
      <c r="BV845" s="138"/>
      <c r="BW845" s="138"/>
      <c r="BX845" s="138"/>
      <c r="BY845" s="138"/>
      <c r="BZ845" s="138"/>
    </row>
    <row r="846" spans="1:78" ht="15.75" customHeight="1">
      <c r="A846" s="138"/>
      <c r="B846" s="138"/>
      <c r="C846" s="138"/>
      <c r="D846" s="138"/>
      <c r="E846" s="138"/>
      <c r="F846" s="138"/>
      <c r="G846" s="138"/>
      <c r="H846" s="138"/>
      <c r="I846" s="138"/>
      <c r="J846" s="138"/>
      <c r="K846" s="138"/>
      <c r="L846" s="138"/>
      <c r="M846" s="138"/>
      <c r="N846" s="138"/>
      <c r="O846" s="138"/>
      <c r="P846" s="138"/>
      <c r="Q846" s="138"/>
      <c r="R846" s="138"/>
      <c r="S846" s="138"/>
      <c r="T846" s="138"/>
      <c r="U846" s="138"/>
      <c r="V846" s="138"/>
      <c r="W846" s="138"/>
      <c r="X846" s="138"/>
      <c r="Y846" s="138"/>
      <c r="Z846" s="138"/>
      <c r="AA846" s="138"/>
      <c r="AB846" s="138"/>
      <c r="AC846" s="138"/>
      <c r="AD846" s="138"/>
      <c r="AE846" s="138"/>
      <c r="AF846" s="138"/>
      <c r="AG846" s="138"/>
      <c r="AH846" s="138"/>
      <c r="AI846" s="138"/>
      <c r="AJ846" s="138"/>
      <c r="AK846" s="138"/>
      <c r="AL846" s="138"/>
      <c r="AM846" s="138"/>
      <c r="AN846" s="138"/>
      <c r="AO846" s="138"/>
      <c r="AP846" s="138"/>
      <c r="AQ846" s="138"/>
      <c r="AR846" s="138"/>
      <c r="AS846" s="138"/>
      <c r="AT846" s="138"/>
      <c r="AU846" s="138"/>
      <c r="AV846" s="138"/>
      <c r="AW846" s="138"/>
      <c r="AX846" s="138"/>
      <c r="AY846" s="138"/>
      <c r="AZ846" s="138"/>
      <c r="BA846" s="138"/>
      <c r="BB846" s="138"/>
      <c r="BC846" s="138"/>
      <c r="BD846" s="138"/>
      <c r="BE846" s="138"/>
      <c r="BF846" s="138"/>
      <c r="BG846" s="138"/>
      <c r="BH846" s="138"/>
      <c r="BI846" s="138"/>
      <c r="BJ846" s="138"/>
      <c r="BK846" s="138"/>
      <c r="BL846" s="138"/>
      <c r="BM846" s="138"/>
      <c r="BN846" s="138"/>
      <c r="BO846" s="138"/>
      <c r="BP846" s="138"/>
      <c r="BQ846" s="138"/>
      <c r="BR846" s="138"/>
      <c r="BS846" s="138"/>
      <c r="BT846" s="138"/>
      <c r="BU846" s="138"/>
      <c r="BV846" s="138"/>
      <c r="BW846" s="138"/>
      <c r="BX846" s="138"/>
      <c r="BY846" s="138"/>
      <c r="BZ846" s="138"/>
    </row>
    <row r="847" spans="1:78" ht="15.75" customHeight="1">
      <c r="A847" s="138"/>
      <c r="B847" s="138"/>
      <c r="C847" s="138"/>
      <c r="D847" s="138"/>
      <c r="E847" s="138"/>
      <c r="F847" s="138"/>
      <c r="G847" s="138"/>
      <c r="H847" s="138"/>
      <c r="I847" s="138"/>
      <c r="J847" s="138"/>
      <c r="K847" s="138"/>
      <c r="L847" s="138"/>
      <c r="M847" s="138"/>
      <c r="N847" s="138"/>
      <c r="O847" s="138"/>
      <c r="P847" s="138"/>
      <c r="Q847" s="138"/>
      <c r="R847" s="138"/>
      <c r="S847" s="138"/>
      <c r="T847" s="138"/>
      <c r="U847" s="138"/>
      <c r="V847" s="138"/>
      <c r="W847" s="138"/>
      <c r="X847" s="138"/>
      <c r="Y847" s="138"/>
      <c r="Z847" s="138"/>
      <c r="AA847" s="138"/>
      <c r="AB847" s="138"/>
      <c r="AC847" s="138"/>
      <c r="AD847" s="138"/>
      <c r="AE847" s="138"/>
      <c r="AF847" s="138"/>
      <c r="AG847" s="138"/>
      <c r="AH847" s="138"/>
      <c r="AI847" s="138"/>
      <c r="AJ847" s="138"/>
      <c r="AK847" s="138"/>
      <c r="AL847" s="138"/>
      <c r="AM847" s="138"/>
      <c r="AN847" s="138"/>
      <c r="AO847" s="138"/>
      <c r="AP847" s="138"/>
      <c r="AQ847" s="138"/>
      <c r="AR847" s="138"/>
      <c r="AS847" s="138"/>
      <c r="AT847" s="138"/>
      <c r="AU847" s="138"/>
      <c r="AV847" s="138"/>
      <c r="AW847" s="138"/>
      <c r="AX847" s="138"/>
      <c r="AY847" s="138"/>
      <c r="AZ847" s="138"/>
      <c r="BA847" s="138"/>
      <c r="BB847" s="138"/>
      <c r="BC847" s="138"/>
      <c r="BD847" s="138"/>
      <c r="BE847" s="138"/>
      <c r="BF847" s="138"/>
      <c r="BG847" s="138"/>
      <c r="BH847" s="138"/>
      <c r="BI847" s="138"/>
      <c r="BJ847" s="138"/>
      <c r="BK847" s="138"/>
      <c r="BL847" s="138"/>
      <c r="BM847" s="138"/>
      <c r="BN847" s="138"/>
      <c r="BO847" s="138"/>
      <c r="BP847" s="138"/>
      <c r="BQ847" s="138"/>
      <c r="BR847" s="138"/>
      <c r="BS847" s="138"/>
      <c r="BT847" s="138"/>
      <c r="BU847" s="138"/>
      <c r="BV847" s="138"/>
      <c r="BW847" s="138"/>
      <c r="BX847" s="138"/>
      <c r="BY847" s="138"/>
      <c r="BZ847" s="138"/>
    </row>
    <row r="848" spans="1:78" ht="15.75" customHeight="1">
      <c r="A848" s="138"/>
      <c r="B848" s="138"/>
      <c r="C848" s="138"/>
      <c r="D848" s="138"/>
      <c r="E848" s="138"/>
      <c r="F848" s="138"/>
      <c r="G848" s="138"/>
      <c r="H848" s="138"/>
      <c r="I848" s="138"/>
      <c r="J848" s="138"/>
      <c r="K848" s="138"/>
      <c r="L848" s="138"/>
      <c r="M848" s="138"/>
      <c r="N848" s="138"/>
      <c r="O848" s="138"/>
      <c r="P848" s="138"/>
      <c r="Q848" s="138"/>
      <c r="R848" s="138"/>
      <c r="S848" s="138"/>
      <c r="T848" s="138"/>
      <c r="U848" s="138"/>
      <c r="V848" s="138"/>
      <c r="W848" s="138"/>
      <c r="X848" s="138"/>
      <c r="Y848" s="138"/>
      <c r="Z848" s="138"/>
      <c r="AA848" s="138"/>
      <c r="AB848" s="138"/>
      <c r="AC848" s="138"/>
      <c r="AD848" s="138"/>
      <c r="AE848" s="138"/>
      <c r="AF848" s="138"/>
      <c r="AG848" s="138"/>
      <c r="AH848" s="138"/>
      <c r="AI848" s="138"/>
      <c r="AJ848" s="138"/>
      <c r="AK848" s="138"/>
      <c r="AL848" s="138"/>
      <c r="AM848" s="138"/>
      <c r="AN848" s="138"/>
      <c r="AO848" s="138"/>
      <c r="AP848" s="138"/>
      <c r="AQ848" s="138"/>
      <c r="AR848" s="138"/>
      <c r="AS848" s="138"/>
      <c r="AT848" s="138"/>
      <c r="AU848" s="138"/>
      <c r="AV848" s="138"/>
      <c r="AW848" s="138"/>
      <c r="AX848" s="138"/>
      <c r="AY848" s="138"/>
      <c r="AZ848" s="138"/>
      <c r="BA848" s="138"/>
      <c r="BB848" s="138"/>
      <c r="BC848" s="138"/>
      <c r="BD848" s="138"/>
      <c r="BE848" s="138"/>
      <c r="BF848" s="138"/>
      <c r="BG848" s="138"/>
      <c r="BH848" s="138"/>
      <c r="BI848" s="138"/>
      <c r="BJ848" s="138"/>
      <c r="BK848" s="138"/>
      <c r="BL848" s="138"/>
      <c r="BM848" s="138"/>
      <c r="BN848" s="138"/>
      <c r="BO848" s="138"/>
      <c r="BP848" s="138"/>
      <c r="BQ848" s="138"/>
      <c r="BR848" s="138"/>
      <c r="BS848" s="138"/>
      <c r="BT848" s="138"/>
      <c r="BU848" s="138"/>
      <c r="BV848" s="138"/>
      <c r="BW848" s="138"/>
      <c r="BX848" s="138"/>
      <c r="BY848" s="138"/>
      <c r="BZ848" s="138"/>
    </row>
    <row r="849" spans="1:78" ht="15.75" customHeight="1">
      <c r="A849" s="138"/>
      <c r="B849" s="138"/>
      <c r="C849" s="138"/>
      <c r="D849" s="138"/>
      <c r="E849" s="138"/>
      <c r="F849" s="138"/>
      <c r="G849" s="138"/>
      <c r="H849" s="138"/>
      <c r="I849" s="138"/>
      <c r="J849" s="138"/>
      <c r="K849" s="138"/>
      <c r="L849" s="138"/>
      <c r="M849" s="138"/>
      <c r="N849" s="138"/>
      <c r="O849" s="138"/>
      <c r="P849" s="138"/>
      <c r="Q849" s="138"/>
      <c r="R849" s="138"/>
      <c r="S849" s="138"/>
      <c r="T849" s="138"/>
      <c r="U849" s="138"/>
      <c r="V849" s="138"/>
      <c r="W849" s="138"/>
      <c r="X849" s="138"/>
      <c r="Y849" s="138"/>
      <c r="Z849" s="138"/>
      <c r="AA849" s="138"/>
      <c r="AB849" s="138"/>
      <c r="AC849" s="138"/>
      <c r="AD849" s="138"/>
      <c r="AE849" s="138"/>
      <c r="AF849" s="138"/>
      <c r="AG849" s="138"/>
      <c r="AH849" s="138"/>
      <c r="AI849" s="138"/>
      <c r="AJ849" s="138"/>
      <c r="AK849" s="138"/>
      <c r="AL849" s="138"/>
      <c r="AM849" s="138"/>
      <c r="AN849" s="138"/>
      <c r="AO849" s="138"/>
      <c r="AP849" s="138"/>
      <c r="AQ849" s="138"/>
      <c r="AR849" s="138"/>
      <c r="AS849" s="138"/>
      <c r="AT849" s="138"/>
      <c r="AU849" s="138"/>
      <c r="AV849" s="138"/>
      <c r="AW849" s="138"/>
      <c r="AX849" s="138"/>
      <c r="AY849" s="138"/>
      <c r="AZ849" s="138"/>
      <c r="BA849" s="138"/>
      <c r="BB849" s="138"/>
      <c r="BC849" s="138"/>
      <c r="BD849" s="138"/>
      <c r="BE849" s="138"/>
      <c r="BF849" s="138"/>
      <c r="BG849" s="138"/>
      <c r="BH849" s="138"/>
      <c r="BI849" s="138"/>
      <c r="BJ849" s="138"/>
      <c r="BK849" s="138"/>
      <c r="BL849" s="138"/>
      <c r="BM849" s="138"/>
      <c r="BN849" s="138"/>
      <c r="BO849" s="138"/>
      <c r="BP849" s="138"/>
      <c r="BQ849" s="138"/>
      <c r="BR849" s="138"/>
      <c r="BS849" s="138"/>
      <c r="BT849" s="138"/>
      <c r="BU849" s="138"/>
      <c r="BV849" s="138"/>
      <c r="BW849" s="138"/>
      <c r="BX849" s="138"/>
      <c r="BY849" s="138"/>
      <c r="BZ849" s="138"/>
    </row>
    <row r="850" spans="1:78" ht="15.75" customHeight="1">
      <c r="A850" s="138"/>
      <c r="B850" s="138"/>
      <c r="C850" s="138"/>
      <c r="D850" s="138"/>
      <c r="E850" s="138"/>
      <c r="F850" s="138"/>
      <c r="G850" s="138"/>
      <c r="H850" s="138"/>
      <c r="I850" s="138"/>
      <c r="J850" s="138"/>
      <c r="K850" s="138"/>
      <c r="L850" s="138"/>
      <c r="M850" s="138"/>
      <c r="N850" s="138"/>
      <c r="O850" s="138"/>
      <c r="P850" s="138"/>
      <c r="Q850" s="138"/>
      <c r="R850" s="138"/>
      <c r="S850" s="138"/>
      <c r="T850" s="138"/>
      <c r="U850" s="138"/>
      <c r="V850" s="138"/>
      <c r="W850" s="138"/>
      <c r="X850" s="138"/>
      <c r="Y850" s="138"/>
      <c r="Z850" s="138"/>
      <c r="AA850" s="138"/>
      <c r="AB850" s="138"/>
      <c r="AC850" s="138"/>
      <c r="AD850" s="138"/>
      <c r="AE850" s="138"/>
      <c r="AF850" s="138"/>
      <c r="AG850" s="138"/>
      <c r="AH850" s="138"/>
      <c r="AI850" s="138"/>
      <c r="AJ850" s="138"/>
      <c r="AK850" s="138"/>
      <c r="AL850" s="138"/>
      <c r="AM850" s="138"/>
      <c r="AN850" s="138"/>
      <c r="AO850" s="138"/>
      <c r="AP850" s="138"/>
      <c r="AQ850" s="138"/>
      <c r="AR850" s="138"/>
      <c r="AS850" s="138"/>
      <c r="AT850" s="138"/>
      <c r="AU850" s="138"/>
      <c r="AV850" s="138"/>
      <c r="AW850" s="138"/>
      <c r="AX850" s="138"/>
      <c r="AY850" s="138"/>
      <c r="AZ850" s="138"/>
      <c r="BA850" s="138"/>
      <c r="BB850" s="138"/>
      <c r="BC850" s="138"/>
      <c r="BD850" s="138"/>
      <c r="BE850" s="138"/>
      <c r="BF850" s="138"/>
      <c r="BG850" s="138"/>
      <c r="BH850" s="138"/>
      <c r="BI850" s="138"/>
      <c r="BJ850" s="138"/>
      <c r="BK850" s="138"/>
      <c r="BL850" s="138"/>
      <c r="BM850" s="138"/>
      <c r="BN850" s="138"/>
      <c r="BO850" s="138"/>
      <c r="BP850" s="138"/>
      <c r="BQ850" s="138"/>
      <c r="BR850" s="138"/>
      <c r="BS850" s="138"/>
      <c r="BT850" s="138"/>
      <c r="BU850" s="138"/>
      <c r="BV850" s="138"/>
      <c r="BW850" s="138"/>
      <c r="BX850" s="138"/>
      <c r="BY850" s="138"/>
      <c r="BZ850" s="138"/>
    </row>
    <row r="851" spans="1:78" ht="15.75" customHeight="1">
      <c r="A851" s="138"/>
      <c r="B851" s="138"/>
      <c r="C851" s="138"/>
      <c r="D851" s="138"/>
      <c r="E851" s="138"/>
      <c r="F851" s="138"/>
      <c r="G851" s="138"/>
      <c r="H851" s="138"/>
      <c r="I851" s="138"/>
      <c r="J851" s="138"/>
      <c r="K851" s="138"/>
      <c r="L851" s="138"/>
      <c r="M851" s="138"/>
      <c r="N851" s="138"/>
      <c r="O851" s="138"/>
      <c r="P851" s="138"/>
      <c r="Q851" s="138"/>
      <c r="R851" s="138"/>
      <c r="S851" s="138"/>
      <c r="T851" s="138"/>
      <c r="U851" s="138"/>
      <c r="V851" s="138"/>
      <c r="W851" s="138"/>
      <c r="X851" s="138"/>
      <c r="Y851" s="138"/>
      <c r="Z851" s="138"/>
      <c r="AA851" s="138"/>
      <c r="AB851" s="138"/>
      <c r="AC851" s="138"/>
      <c r="AD851" s="138"/>
      <c r="AE851" s="138"/>
      <c r="AF851" s="138"/>
      <c r="AG851" s="138"/>
      <c r="AH851" s="138"/>
      <c r="AI851" s="138"/>
      <c r="AJ851" s="138"/>
      <c r="AK851" s="138"/>
      <c r="AL851" s="138"/>
      <c r="AM851" s="138"/>
      <c r="AN851" s="138"/>
      <c r="AO851" s="138"/>
      <c r="AP851" s="138"/>
      <c r="AQ851" s="138"/>
      <c r="AR851" s="138"/>
      <c r="AS851" s="138"/>
      <c r="AT851" s="138"/>
      <c r="AU851" s="138"/>
      <c r="AV851" s="138"/>
      <c r="AW851" s="138"/>
      <c r="AX851" s="138"/>
      <c r="AY851" s="138"/>
      <c r="AZ851" s="138"/>
      <c r="BA851" s="138"/>
      <c r="BB851" s="138"/>
      <c r="BC851" s="138"/>
      <c r="BD851" s="138"/>
      <c r="BE851" s="138"/>
      <c r="BF851" s="138"/>
      <c r="BG851" s="138"/>
      <c r="BH851" s="138"/>
      <c r="BI851" s="138"/>
      <c r="BJ851" s="138"/>
      <c r="BK851" s="138"/>
      <c r="BL851" s="138"/>
      <c r="BM851" s="138"/>
      <c r="BN851" s="138"/>
      <c r="BO851" s="138"/>
      <c r="BP851" s="138"/>
      <c r="BQ851" s="138"/>
      <c r="BR851" s="138"/>
      <c r="BS851" s="138"/>
      <c r="BT851" s="138"/>
      <c r="BU851" s="138"/>
      <c r="BV851" s="138"/>
      <c r="BW851" s="138"/>
      <c r="BX851" s="138"/>
      <c r="BY851" s="138"/>
      <c r="BZ851" s="138"/>
    </row>
    <row r="852" spans="1:78" ht="15.75" customHeight="1">
      <c r="A852" s="138"/>
      <c r="B852" s="138"/>
      <c r="C852" s="138"/>
      <c r="D852" s="138"/>
      <c r="E852" s="138"/>
      <c r="F852" s="138"/>
      <c r="G852" s="138"/>
      <c r="H852" s="138"/>
      <c r="I852" s="138"/>
      <c r="J852" s="138"/>
      <c r="K852" s="138"/>
      <c r="L852" s="138"/>
      <c r="M852" s="138"/>
      <c r="N852" s="138"/>
      <c r="O852" s="138"/>
      <c r="P852" s="138"/>
      <c r="Q852" s="138"/>
      <c r="R852" s="138"/>
      <c r="S852" s="138"/>
      <c r="T852" s="138"/>
      <c r="U852" s="138"/>
      <c r="V852" s="138"/>
      <c r="W852" s="138"/>
      <c r="X852" s="138"/>
      <c r="Y852" s="138"/>
      <c r="Z852" s="138"/>
      <c r="AA852" s="138"/>
      <c r="AB852" s="138"/>
      <c r="AC852" s="138"/>
      <c r="AD852" s="138"/>
      <c r="AE852" s="138"/>
      <c r="AF852" s="138"/>
      <c r="AG852" s="138"/>
      <c r="AH852" s="138"/>
      <c r="AI852" s="138"/>
      <c r="AJ852" s="138"/>
      <c r="AK852" s="138"/>
      <c r="AL852" s="138"/>
      <c r="AM852" s="138"/>
      <c r="AN852" s="138"/>
      <c r="AO852" s="138"/>
      <c r="AP852" s="138"/>
      <c r="AQ852" s="138"/>
      <c r="AR852" s="138"/>
      <c r="AS852" s="138"/>
      <c r="AT852" s="138"/>
      <c r="AU852" s="138"/>
      <c r="AV852" s="138"/>
      <c r="AW852" s="138"/>
      <c r="AX852" s="138"/>
      <c r="AY852" s="138"/>
      <c r="AZ852" s="138"/>
      <c r="BA852" s="138"/>
      <c r="BB852" s="138"/>
      <c r="BC852" s="138"/>
      <c r="BD852" s="138"/>
      <c r="BE852" s="138"/>
      <c r="BF852" s="138"/>
      <c r="BG852" s="138"/>
      <c r="BH852" s="138"/>
      <c r="BI852" s="138"/>
      <c r="BJ852" s="138"/>
      <c r="BK852" s="138"/>
      <c r="BL852" s="138"/>
      <c r="BM852" s="138"/>
      <c r="BN852" s="138"/>
      <c r="BO852" s="138"/>
      <c r="BP852" s="138"/>
      <c r="BQ852" s="138"/>
      <c r="BR852" s="138"/>
      <c r="BS852" s="138"/>
      <c r="BT852" s="138"/>
      <c r="BU852" s="138"/>
      <c r="BV852" s="138"/>
      <c r="BW852" s="138"/>
      <c r="BX852" s="138"/>
      <c r="BY852" s="138"/>
      <c r="BZ852" s="138"/>
    </row>
    <row r="853" spans="1:78" ht="15.75" customHeight="1">
      <c r="A853" s="138"/>
      <c r="B853" s="138"/>
      <c r="C853" s="138"/>
      <c r="D853" s="138"/>
      <c r="E853" s="138"/>
      <c r="F853" s="138"/>
      <c r="G853" s="138"/>
      <c r="H853" s="138"/>
      <c r="I853" s="138"/>
      <c r="J853" s="138"/>
      <c r="K853" s="138"/>
      <c r="L853" s="138"/>
      <c r="M853" s="138"/>
      <c r="N853" s="138"/>
      <c r="O853" s="138"/>
      <c r="P853" s="138"/>
      <c r="Q853" s="138"/>
      <c r="R853" s="138"/>
      <c r="S853" s="138"/>
      <c r="T853" s="138"/>
      <c r="U853" s="138"/>
      <c r="V853" s="138"/>
      <c r="W853" s="138"/>
      <c r="X853" s="138"/>
      <c r="Y853" s="138"/>
      <c r="Z853" s="138"/>
      <c r="AA853" s="138"/>
      <c r="AB853" s="138"/>
      <c r="AC853" s="138"/>
      <c r="AD853" s="138"/>
      <c r="AE853" s="138"/>
      <c r="AF853" s="138"/>
      <c r="AG853" s="138"/>
      <c r="AH853" s="138"/>
      <c r="AI853" s="138"/>
      <c r="AJ853" s="138"/>
      <c r="AK853" s="138"/>
      <c r="AL853" s="138"/>
      <c r="AM853" s="138"/>
      <c r="AN853" s="138"/>
      <c r="AO853" s="138"/>
      <c r="AP853" s="138"/>
      <c r="AQ853" s="138"/>
      <c r="AR853" s="138"/>
      <c r="AS853" s="138"/>
      <c r="AT853" s="138"/>
      <c r="AU853" s="138"/>
      <c r="AV853" s="138"/>
      <c r="AW853" s="138"/>
      <c r="AX853" s="138"/>
      <c r="AY853" s="138"/>
      <c r="AZ853" s="138"/>
      <c r="BA853" s="138"/>
      <c r="BB853" s="138"/>
      <c r="BC853" s="138"/>
      <c r="BD853" s="138"/>
      <c r="BE853" s="138"/>
      <c r="BF853" s="138"/>
      <c r="BG853" s="138"/>
      <c r="BH853" s="138"/>
      <c r="BI853" s="138"/>
      <c r="BJ853" s="138"/>
      <c r="BK853" s="138"/>
      <c r="BL853" s="138"/>
      <c r="BM853" s="138"/>
      <c r="BN853" s="138"/>
      <c r="BO853" s="138"/>
      <c r="BP853" s="138"/>
      <c r="BQ853" s="138"/>
      <c r="BR853" s="138"/>
      <c r="BS853" s="138"/>
      <c r="BT853" s="138"/>
      <c r="BU853" s="138"/>
      <c r="BV853" s="138"/>
      <c r="BW853" s="138"/>
      <c r="BX853" s="138"/>
      <c r="BY853" s="138"/>
      <c r="BZ853" s="138"/>
    </row>
    <row r="854" spans="1:78" ht="15.75" customHeight="1">
      <c r="A854" s="138"/>
      <c r="B854" s="138"/>
      <c r="C854" s="138"/>
      <c r="D854" s="138"/>
      <c r="E854" s="138"/>
      <c r="F854" s="138"/>
      <c r="G854" s="138"/>
      <c r="H854" s="138"/>
      <c r="I854" s="138"/>
      <c r="J854" s="138"/>
      <c r="K854" s="138"/>
      <c r="L854" s="138"/>
      <c r="M854" s="138"/>
      <c r="N854" s="138"/>
      <c r="O854" s="138"/>
      <c r="P854" s="138"/>
      <c r="Q854" s="138"/>
      <c r="R854" s="138"/>
      <c r="S854" s="138"/>
      <c r="T854" s="138"/>
      <c r="U854" s="138"/>
      <c r="V854" s="138"/>
      <c r="W854" s="138"/>
      <c r="X854" s="138"/>
      <c r="Y854" s="138"/>
      <c r="Z854" s="138"/>
      <c r="AA854" s="138"/>
      <c r="AB854" s="138"/>
      <c r="AC854" s="138"/>
      <c r="AD854" s="138"/>
      <c r="AE854" s="138"/>
      <c r="AF854" s="138"/>
      <c r="AG854" s="138"/>
      <c r="AH854" s="138"/>
      <c r="AI854" s="138"/>
      <c r="AJ854" s="138"/>
      <c r="AK854" s="138"/>
      <c r="AL854" s="138"/>
      <c r="AM854" s="138"/>
      <c r="AN854" s="138"/>
      <c r="AO854" s="138"/>
      <c r="AP854" s="138"/>
      <c r="AQ854" s="138"/>
      <c r="AR854" s="138"/>
      <c r="AS854" s="138"/>
      <c r="AT854" s="138"/>
      <c r="AU854" s="138"/>
      <c r="AV854" s="138"/>
      <c r="AW854" s="138"/>
      <c r="AX854" s="138"/>
      <c r="AY854" s="138"/>
      <c r="AZ854" s="138"/>
      <c r="BA854" s="138"/>
      <c r="BB854" s="138"/>
      <c r="BC854" s="138"/>
      <c r="BD854" s="138"/>
      <c r="BE854" s="138"/>
      <c r="BF854" s="138"/>
      <c r="BG854" s="138"/>
      <c r="BH854" s="138"/>
      <c r="BI854" s="138"/>
      <c r="BJ854" s="138"/>
      <c r="BK854" s="138"/>
      <c r="BL854" s="138"/>
      <c r="BM854" s="138"/>
      <c r="BN854" s="138"/>
      <c r="BO854" s="138"/>
      <c r="BP854" s="138"/>
      <c r="BQ854" s="138"/>
      <c r="BR854" s="138"/>
      <c r="BS854" s="138"/>
      <c r="BT854" s="138"/>
      <c r="BU854" s="138"/>
      <c r="BV854" s="138"/>
      <c r="BW854" s="138"/>
      <c r="BX854" s="138"/>
      <c r="BY854" s="138"/>
      <c r="BZ854" s="138"/>
    </row>
    <row r="855" spans="1:78" ht="15.75" customHeight="1">
      <c r="A855" s="138"/>
      <c r="B855" s="138"/>
      <c r="C855" s="138"/>
      <c r="D855" s="138"/>
      <c r="E855" s="138"/>
      <c r="F855" s="138"/>
      <c r="G855" s="138"/>
      <c r="H855" s="138"/>
      <c r="I855" s="138"/>
      <c r="J855" s="138"/>
      <c r="K855" s="138"/>
      <c r="L855" s="138"/>
      <c r="M855" s="138"/>
      <c r="N855" s="138"/>
      <c r="O855" s="138"/>
      <c r="P855" s="138"/>
      <c r="Q855" s="138"/>
      <c r="R855" s="138"/>
      <c r="S855" s="138"/>
      <c r="T855" s="138"/>
      <c r="U855" s="138"/>
      <c r="V855" s="138"/>
      <c r="W855" s="138"/>
      <c r="X855" s="138"/>
      <c r="Y855" s="138"/>
      <c r="Z855" s="138"/>
      <c r="AA855" s="138"/>
      <c r="AB855" s="138"/>
      <c r="AC855" s="138"/>
      <c r="AD855" s="138"/>
      <c r="AE855" s="138"/>
      <c r="AF855" s="138"/>
      <c r="AG855" s="138"/>
      <c r="AH855" s="138"/>
      <c r="AI855" s="138"/>
      <c r="AJ855" s="138"/>
      <c r="AK855" s="138"/>
      <c r="AL855" s="138"/>
      <c r="AM855" s="138"/>
      <c r="AN855" s="138"/>
      <c r="AO855" s="138"/>
      <c r="AP855" s="138"/>
      <c r="AQ855" s="138"/>
      <c r="AR855" s="138"/>
      <c r="AS855" s="138"/>
      <c r="AT855" s="138"/>
      <c r="AU855" s="138"/>
      <c r="AV855" s="138"/>
      <c r="AW855" s="138"/>
      <c r="AX855" s="138"/>
      <c r="AY855" s="138"/>
      <c r="AZ855" s="138"/>
      <c r="BA855" s="138"/>
      <c r="BB855" s="138"/>
      <c r="BC855" s="138"/>
      <c r="BD855" s="138"/>
      <c r="BE855" s="138"/>
      <c r="BF855" s="138"/>
      <c r="BG855" s="138"/>
      <c r="BH855" s="138"/>
      <c r="BI855" s="138"/>
      <c r="BJ855" s="138"/>
      <c r="BK855" s="138"/>
      <c r="BL855" s="138"/>
      <c r="BM855" s="138"/>
      <c r="BN855" s="138"/>
      <c r="BO855" s="138"/>
      <c r="BP855" s="138"/>
      <c r="BQ855" s="138"/>
      <c r="BR855" s="138"/>
      <c r="BS855" s="138"/>
      <c r="BT855" s="138"/>
      <c r="BU855" s="138"/>
      <c r="BV855" s="138"/>
      <c r="BW855" s="138"/>
      <c r="BX855" s="138"/>
      <c r="BY855" s="138"/>
      <c r="BZ855" s="138"/>
    </row>
    <row r="856" spans="1:78" ht="15.75" customHeight="1">
      <c r="A856" s="138"/>
      <c r="B856" s="138"/>
      <c r="C856" s="138"/>
      <c r="D856" s="138"/>
      <c r="E856" s="138"/>
      <c r="F856" s="138"/>
      <c r="G856" s="138"/>
      <c r="H856" s="138"/>
      <c r="I856" s="138"/>
      <c r="J856" s="138"/>
      <c r="K856" s="138"/>
      <c r="L856" s="138"/>
      <c r="M856" s="138"/>
      <c r="N856" s="138"/>
      <c r="O856" s="138"/>
      <c r="P856" s="138"/>
      <c r="Q856" s="138"/>
      <c r="R856" s="138"/>
      <c r="S856" s="138"/>
      <c r="T856" s="138"/>
      <c r="U856" s="138"/>
      <c r="V856" s="138"/>
      <c r="W856" s="138"/>
      <c r="X856" s="138"/>
      <c r="Y856" s="138"/>
      <c r="Z856" s="138"/>
      <c r="AA856" s="138"/>
      <c r="AB856" s="138"/>
      <c r="AC856" s="138"/>
      <c r="AD856" s="138"/>
      <c r="AE856" s="138"/>
      <c r="AF856" s="138"/>
      <c r="AG856" s="138"/>
      <c r="AH856" s="138"/>
      <c r="AI856" s="138"/>
      <c r="AJ856" s="138"/>
      <c r="AK856" s="138"/>
      <c r="AL856" s="138"/>
      <c r="AM856" s="138"/>
      <c r="AN856" s="138"/>
      <c r="AO856" s="138"/>
      <c r="AP856" s="138"/>
      <c r="AQ856" s="138"/>
      <c r="AR856" s="138"/>
      <c r="AS856" s="138"/>
      <c r="AT856" s="138"/>
      <c r="AU856" s="138"/>
      <c r="AV856" s="138"/>
      <c r="AW856" s="138"/>
      <c r="AX856" s="138"/>
      <c r="AY856" s="138"/>
      <c r="AZ856" s="138"/>
      <c r="BA856" s="138"/>
      <c r="BB856" s="138"/>
      <c r="BC856" s="138"/>
      <c r="BD856" s="138"/>
      <c r="BE856" s="138"/>
      <c r="BF856" s="138"/>
      <c r="BG856" s="138"/>
      <c r="BH856" s="138"/>
      <c r="BI856" s="138"/>
      <c r="BJ856" s="138"/>
      <c r="BK856" s="138"/>
      <c r="BL856" s="138"/>
      <c r="BM856" s="138"/>
      <c r="BN856" s="138"/>
      <c r="BO856" s="138"/>
      <c r="BP856" s="138"/>
      <c r="BQ856" s="138"/>
      <c r="BR856" s="138"/>
      <c r="BS856" s="138"/>
      <c r="BT856" s="138"/>
      <c r="BU856" s="138"/>
      <c r="BV856" s="138"/>
      <c r="BW856" s="138"/>
      <c r="BX856" s="138"/>
      <c r="BY856" s="138"/>
      <c r="BZ856" s="138"/>
    </row>
    <row r="857" spans="1:78" ht="15.75" customHeight="1">
      <c r="A857" s="138"/>
      <c r="B857" s="138"/>
      <c r="C857" s="138"/>
      <c r="D857" s="138"/>
      <c r="E857" s="138"/>
      <c r="F857" s="138"/>
      <c r="G857" s="138"/>
      <c r="H857" s="138"/>
      <c r="I857" s="138"/>
      <c r="J857" s="138"/>
      <c r="K857" s="138"/>
      <c r="L857" s="138"/>
      <c r="M857" s="138"/>
      <c r="N857" s="138"/>
      <c r="O857" s="138"/>
      <c r="P857" s="138"/>
      <c r="Q857" s="138"/>
      <c r="R857" s="138"/>
      <c r="S857" s="138"/>
      <c r="T857" s="138"/>
      <c r="U857" s="138"/>
      <c r="V857" s="138"/>
      <c r="W857" s="138"/>
      <c r="X857" s="138"/>
      <c r="Y857" s="138"/>
      <c r="Z857" s="138"/>
      <c r="AA857" s="138"/>
      <c r="AB857" s="138"/>
      <c r="AC857" s="138"/>
      <c r="AD857" s="138"/>
      <c r="AE857" s="138"/>
      <c r="AF857" s="138"/>
      <c r="AG857" s="138"/>
      <c r="AH857" s="138"/>
      <c r="AI857" s="138"/>
      <c r="AJ857" s="138"/>
      <c r="AK857" s="138"/>
      <c r="AL857" s="138"/>
      <c r="AM857" s="138"/>
      <c r="AN857" s="138"/>
      <c r="AO857" s="138"/>
      <c r="AP857" s="138"/>
      <c r="AQ857" s="138"/>
      <c r="AR857" s="138"/>
      <c r="AS857" s="138"/>
      <c r="AT857" s="138"/>
      <c r="AU857" s="138"/>
      <c r="AV857" s="138"/>
      <c r="AW857" s="138"/>
      <c r="AX857" s="138"/>
      <c r="AY857" s="138"/>
      <c r="AZ857" s="138"/>
      <c r="BA857" s="138"/>
      <c r="BB857" s="138"/>
      <c r="BC857" s="138"/>
      <c r="BD857" s="138"/>
      <c r="BE857" s="138"/>
      <c r="BF857" s="138"/>
      <c r="BG857" s="138"/>
      <c r="BH857" s="138"/>
      <c r="BI857" s="138"/>
      <c r="BJ857" s="138"/>
      <c r="BK857" s="138"/>
      <c r="BL857" s="138"/>
      <c r="BM857" s="138"/>
      <c r="BN857" s="138"/>
      <c r="BO857" s="138"/>
      <c r="BP857" s="138"/>
      <c r="BQ857" s="138"/>
      <c r="BR857" s="138"/>
      <c r="BS857" s="138"/>
      <c r="BT857" s="138"/>
      <c r="BU857" s="138"/>
      <c r="BV857" s="138"/>
      <c r="BW857" s="138"/>
      <c r="BX857" s="138"/>
      <c r="BY857" s="138"/>
      <c r="BZ857" s="138"/>
    </row>
    <row r="858" spans="1:78" ht="15.75" customHeight="1">
      <c r="A858" s="138"/>
      <c r="B858" s="138"/>
      <c r="C858" s="138"/>
      <c r="D858" s="138"/>
      <c r="E858" s="138"/>
      <c r="F858" s="138"/>
      <c r="G858" s="138"/>
      <c r="H858" s="138"/>
      <c r="I858" s="138"/>
      <c r="J858" s="138"/>
      <c r="K858" s="138"/>
      <c r="L858" s="138"/>
      <c r="M858" s="138"/>
      <c r="N858" s="138"/>
      <c r="O858" s="138"/>
      <c r="P858" s="138"/>
      <c r="Q858" s="138"/>
      <c r="R858" s="138"/>
      <c r="S858" s="138"/>
      <c r="T858" s="138"/>
      <c r="U858" s="138"/>
      <c r="V858" s="138"/>
      <c r="W858" s="138"/>
      <c r="X858" s="138"/>
      <c r="Y858" s="138"/>
      <c r="Z858" s="138"/>
      <c r="AA858" s="138"/>
      <c r="AB858" s="138"/>
      <c r="AC858" s="138"/>
      <c r="AD858" s="138"/>
      <c r="AE858" s="138"/>
      <c r="AF858" s="138"/>
      <c r="AG858" s="138"/>
      <c r="AH858" s="138"/>
      <c r="AI858" s="138"/>
      <c r="AJ858" s="138"/>
      <c r="AK858" s="138"/>
      <c r="AL858" s="138"/>
      <c r="AM858" s="138"/>
      <c r="AN858" s="138"/>
      <c r="AO858" s="138"/>
      <c r="AP858" s="138"/>
      <c r="AQ858" s="138"/>
      <c r="AR858" s="138"/>
      <c r="AS858" s="138"/>
      <c r="AT858" s="138"/>
      <c r="AU858" s="138"/>
      <c r="AV858" s="138"/>
      <c r="AW858" s="138"/>
      <c r="AX858" s="138"/>
      <c r="AY858" s="138"/>
      <c r="AZ858" s="138"/>
      <c r="BA858" s="138"/>
      <c r="BB858" s="138"/>
      <c r="BC858" s="138"/>
      <c r="BD858" s="138"/>
      <c r="BE858" s="138"/>
      <c r="BF858" s="138"/>
      <c r="BG858" s="138"/>
      <c r="BH858" s="138"/>
      <c r="BI858" s="138"/>
      <c r="BJ858" s="138"/>
      <c r="BK858" s="138"/>
      <c r="BL858" s="138"/>
      <c r="BM858" s="138"/>
      <c r="BN858" s="138"/>
      <c r="BO858" s="138"/>
      <c r="BP858" s="138"/>
      <c r="BQ858" s="138"/>
      <c r="BR858" s="138"/>
      <c r="BS858" s="138"/>
      <c r="BT858" s="138"/>
      <c r="BU858" s="138"/>
      <c r="BV858" s="138"/>
      <c r="BW858" s="138"/>
      <c r="BX858" s="138"/>
      <c r="BY858" s="138"/>
      <c r="BZ858" s="138"/>
    </row>
    <row r="859" spans="1:78" ht="15.75" customHeight="1">
      <c r="A859" s="138"/>
      <c r="B859" s="138"/>
      <c r="C859" s="138"/>
      <c r="D859" s="138"/>
      <c r="E859" s="138"/>
      <c r="F859" s="138"/>
      <c r="G859" s="138"/>
      <c r="H859" s="138"/>
      <c r="I859" s="138"/>
      <c r="J859" s="138"/>
      <c r="K859" s="138"/>
      <c r="L859" s="138"/>
      <c r="M859" s="138"/>
      <c r="N859" s="138"/>
      <c r="O859" s="138"/>
      <c r="P859" s="138"/>
      <c r="Q859" s="138"/>
      <c r="R859" s="138"/>
      <c r="S859" s="138"/>
      <c r="T859" s="138"/>
      <c r="U859" s="138"/>
      <c r="V859" s="138"/>
      <c r="W859" s="138"/>
      <c r="X859" s="138"/>
      <c r="Y859" s="138"/>
      <c r="Z859" s="138"/>
      <c r="AA859" s="138"/>
      <c r="AB859" s="138"/>
      <c r="AC859" s="138"/>
      <c r="AD859" s="138"/>
      <c r="AE859" s="138"/>
      <c r="AF859" s="138"/>
      <c r="AG859" s="138"/>
      <c r="AH859" s="138"/>
      <c r="AI859" s="138"/>
      <c r="AJ859" s="138"/>
      <c r="AK859" s="138"/>
      <c r="AL859" s="138"/>
      <c r="AM859" s="138"/>
      <c r="AN859" s="138"/>
      <c r="AO859" s="138"/>
      <c r="AP859" s="138"/>
      <c r="AQ859" s="138"/>
      <c r="AR859" s="138"/>
      <c r="AS859" s="138"/>
      <c r="AT859" s="138"/>
      <c r="AU859" s="138"/>
      <c r="AV859" s="138"/>
      <c r="AW859" s="138"/>
      <c r="AX859" s="138"/>
      <c r="AY859" s="138"/>
      <c r="AZ859" s="138"/>
      <c r="BA859" s="138"/>
      <c r="BB859" s="138"/>
      <c r="BC859" s="138"/>
      <c r="BD859" s="138"/>
      <c r="BE859" s="138"/>
      <c r="BF859" s="138"/>
      <c r="BG859" s="138"/>
      <c r="BH859" s="138"/>
      <c r="BI859" s="138"/>
      <c r="BJ859" s="138"/>
      <c r="BK859" s="138"/>
      <c r="BL859" s="138"/>
      <c r="BM859" s="138"/>
      <c r="BN859" s="138"/>
      <c r="BO859" s="138"/>
      <c r="BP859" s="138"/>
      <c r="BQ859" s="138"/>
      <c r="BR859" s="138"/>
      <c r="BS859" s="138"/>
      <c r="BT859" s="138"/>
      <c r="BU859" s="138"/>
      <c r="BV859" s="138"/>
      <c r="BW859" s="138"/>
      <c r="BX859" s="138"/>
      <c r="BY859" s="138"/>
      <c r="BZ859" s="138"/>
    </row>
    <row r="860" spans="1:78" ht="15.75" customHeight="1">
      <c r="A860" s="138"/>
      <c r="B860" s="138"/>
      <c r="C860" s="138"/>
      <c r="D860" s="138"/>
      <c r="E860" s="138"/>
      <c r="F860" s="138"/>
      <c r="G860" s="138"/>
      <c r="H860" s="138"/>
      <c r="I860" s="138"/>
      <c r="J860" s="138"/>
      <c r="K860" s="138"/>
      <c r="L860" s="138"/>
      <c r="M860" s="138"/>
      <c r="N860" s="138"/>
      <c r="O860" s="138"/>
      <c r="P860" s="138"/>
      <c r="Q860" s="138"/>
      <c r="R860" s="138"/>
      <c r="S860" s="138"/>
      <c r="T860" s="138"/>
      <c r="U860" s="138"/>
      <c r="V860" s="138"/>
      <c r="W860" s="138"/>
      <c r="X860" s="138"/>
      <c r="Y860" s="138"/>
      <c r="Z860" s="138"/>
      <c r="AA860" s="138"/>
      <c r="AB860" s="138"/>
      <c r="AC860" s="138"/>
      <c r="AD860" s="138"/>
      <c r="AE860" s="138"/>
      <c r="AF860" s="138"/>
      <c r="AG860" s="138"/>
      <c r="AH860" s="138"/>
      <c r="AI860" s="138"/>
      <c r="AJ860" s="138"/>
      <c r="AK860" s="138"/>
      <c r="AL860" s="138"/>
      <c r="AM860" s="138"/>
      <c r="AN860" s="138"/>
      <c r="AO860" s="138"/>
      <c r="AP860" s="138"/>
      <c r="AQ860" s="138"/>
      <c r="AR860" s="138"/>
      <c r="AS860" s="138"/>
      <c r="AT860" s="138"/>
      <c r="AU860" s="138"/>
      <c r="AV860" s="138"/>
      <c r="AW860" s="138"/>
      <c r="AX860" s="138"/>
      <c r="AY860" s="138"/>
      <c r="AZ860" s="138"/>
      <c r="BA860" s="138"/>
      <c r="BB860" s="138"/>
      <c r="BC860" s="138"/>
      <c r="BD860" s="138"/>
      <c r="BE860" s="138"/>
      <c r="BF860" s="138"/>
      <c r="BG860" s="138"/>
      <c r="BH860" s="138"/>
      <c r="BI860" s="138"/>
      <c r="BJ860" s="138"/>
      <c r="BK860" s="138"/>
      <c r="BL860" s="138"/>
      <c r="BM860" s="138"/>
      <c r="BN860" s="138"/>
      <c r="BO860" s="138"/>
      <c r="BP860" s="138"/>
      <c r="BQ860" s="138"/>
      <c r="BR860" s="138"/>
      <c r="BS860" s="138"/>
      <c r="BT860" s="138"/>
      <c r="BU860" s="138"/>
      <c r="BV860" s="138"/>
      <c r="BW860" s="138"/>
      <c r="BX860" s="138"/>
      <c r="BY860" s="138"/>
      <c r="BZ860" s="138"/>
    </row>
    <row r="861" spans="1:78" ht="15.75" customHeight="1">
      <c r="A861" s="138"/>
      <c r="B861" s="138"/>
      <c r="C861" s="138"/>
      <c r="D861" s="138"/>
      <c r="E861" s="138"/>
      <c r="F861" s="138"/>
      <c r="G861" s="138"/>
      <c r="H861" s="138"/>
      <c r="I861" s="138"/>
      <c r="J861" s="138"/>
      <c r="K861" s="138"/>
      <c r="L861" s="138"/>
      <c r="M861" s="138"/>
      <c r="N861" s="138"/>
      <c r="O861" s="138"/>
      <c r="P861" s="138"/>
      <c r="Q861" s="138"/>
      <c r="R861" s="138"/>
      <c r="S861" s="138"/>
      <c r="T861" s="138"/>
      <c r="U861" s="138"/>
      <c r="V861" s="138"/>
      <c r="W861" s="138"/>
      <c r="X861" s="138"/>
      <c r="Y861" s="138"/>
      <c r="Z861" s="138"/>
      <c r="AA861" s="138"/>
      <c r="AB861" s="138"/>
      <c r="AC861" s="138"/>
      <c r="AD861" s="138"/>
      <c r="AE861" s="138"/>
      <c r="AF861" s="138"/>
      <c r="AG861" s="138"/>
      <c r="AH861" s="138"/>
      <c r="AI861" s="138"/>
      <c r="AJ861" s="138"/>
      <c r="AK861" s="138"/>
      <c r="AL861" s="138"/>
      <c r="AM861" s="138"/>
      <c r="AN861" s="138"/>
      <c r="AO861" s="138"/>
      <c r="AP861" s="138"/>
      <c r="AQ861" s="138"/>
      <c r="AR861" s="138"/>
      <c r="AS861" s="138"/>
      <c r="AT861" s="138"/>
      <c r="AU861" s="138"/>
      <c r="AV861" s="138"/>
      <c r="AW861" s="138"/>
      <c r="AX861" s="138"/>
      <c r="AY861" s="138"/>
      <c r="AZ861" s="138"/>
      <c r="BA861" s="138"/>
      <c r="BB861" s="138"/>
      <c r="BC861" s="138"/>
      <c r="BD861" s="138"/>
      <c r="BE861" s="138"/>
      <c r="BF861" s="138"/>
      <c r="BG861" s="138"/>
      <c r="BH861" s="138"/>
      <c r="BI861" s="138"/>
      <c r="BJ861" s="138"/>
      <c r="BK861" s="138"/>
      <c r="BL861" s="138"/>
      <c r="BM861" s="138"/>
      <c r="BN861" s="138"/>
      <c r="BO861" s="138"/>
      <c r="BP861" s="138"/>
      <c r="BQ861" s="138"/>
      <c r="BR861" s="138"/>
      <c r="BS861" s="138"/>
      <c r="BT861" s="138"/>
      <c r="BU861" s="138"/>
      <c r="BV861" s="138"/>
      <c r="BW861" s="138"/>
      <c r="BX861" s="138"/>
      <c r="BY861" s="138"/>
      <c r="BZ861" s="138"/>
    </row>
    <row r="862" spans="1:78" ht="15.75" customHeight="1">
      <c r="A862" s="138"/>
      <c r="B862" s="138"/>
      <c r="C862" s="138"/>
      <c r="D862" s="138"/>
      <c r="E862" s="138"/>
      <c r="F862" s="138"/>
      <c r="G862" s="138"/>
      <c r="H862" s="138"/>
      <c r="I862" s="138"/>
      <c r="J862" s="138"/>
      <c r="K862" s="138"/>
      <c r="L862" s="138"/>
      <c r="M862" s="138"/>
      <c r="N862" s="138"/>
      <c r="O862" s="138"/>
      <c r="P862" s="138"/>
      <c r="Q862" s="138"/>
      <c r="R862" s="138"/>
      <c r="S862" s="138"/>
      <c r="T862" s="138"/>
      <c r="U862" s="138"/>
      <c r="V862" s="138"/>
      <c r="W862" s="138"/>
      <c r="X862" s="138"/>
      <c r="Y862" s="138"/>
      <c r="Z862" s="138"/>
      <c r="AA862" s="138"/>
      <c r="AB862" s="138"/>
      <c r="AC862" s="138"/>
      <c r="AD862" s="138"/>
      <c r="AE862" s="138"/>
      <c r="AF862" s="138"/>
      <c r="AG862" s="138"/>
      <c r="AH862" s="138"/>
      <c r="AI862" s="138"/>
      <c r="AJ862" s="138"/>
      <c r="AK862" s="138"/>
      <c r="AL862" s="138"/>
      <c r="AM862" s="138"/>
      <c r="AN862" s="138"/>
      <c r="AO862" s="138"/>
      <c r="AP862" s="138"/>
      <c r="AQ862" s="138"/>
      <c r="AR862" s="138"/>
      <c r="AS862" s="138"/>
      <c r="AT862" s="138"/>
      <c r="AU862" s="138"/>
      <c r="AV862" s="138"/>
      <c r="AW862" s="138"/>
      <c r="AX862" s="138"/>
      <c r="AY862" s="138"/>
      <c r="AZ862" s="138"/>
      <c r="BA862" s="138"/>
      <c r="BB862" s="138"/>
      <c r="BC862" s="138"/>
      <c r="BD862" s="138"/>
      <c r="BE862" s="138"/>
      <c r="BF862" s="138"/>
      <c r="BG862" s="138"/>
      <c r="BH862" s="138"/>
      <c r="BI862" s="138"/>
      <c r="BJ862" s="138"/>
      <c r="BK862" s="138"/>
      <c r="BL862" s="138"/>
      <c r="BM862" s="138"/>
      <c r="BN862" s="138"/>
      <c r="BO862" s="138"/>
      <c r="BP862" s="138"/>
      <c r="BQ862" s="138"/>
      <c r="BR862" s="138"/>
      <c r="BS862" s="138"/>
      <c r="BT862" s="138"/>
      <c r="BU862" s="138"/>
      <c r="BV862" s="138"/>
      <c r="BW862" s="138"/>
      <c r="BX862" s="138"/>
      <c r="BY862" s="138"/>
      <c r="BZ862" s="138"/>
    </row>
    <row r="863" spans="1:78" ht="15.75" customHeight="1">
      <c r="A863" s="138"/>
      <c r="B863" s="138"/>
      <c r="C863" s="138"/>
      <c r="D863" s="138"/>
      <c r="E863" s="138"/>
      <c r="F863" s="138"/>
      <c r="G863" s="138"/>
      <c r="H863" s="138"/>
      <c r="I863" s="138"/>
      <c r="J863" s="138"/>
      <c r="K863" s="138"/>
      <c r="L863" s="138"/>
      <c r="M863" s="138"/>
      <c r="N863" s="138"/>
      <c r="O863" s="138"/>
      <c r="P863" s="138"/>
      <c r="Q863" s="138"/>
      <c r="R863" s="138"/>
      <c r="S863" s="138"/>
      <c r="T863" s="138"/>
      <c r="U863" s="138"/>
      <c r="V863" s="138"/>
      <c r="W863" s="138"/>
      <c r="X863" s="138"/>
      <c r="Y863" s="138"/>
      <c r="Z863" s="138"/>
      <c r="AA863" s="138"/>
      <c r="AB863" s="138"/>
      <c r="AC863" s="138"/>
      <c r="AD863" s="138"/>
      <c r="AE863" s="138"/>
      <c r="AF863" s="138"/>
      <c r="AG863" s="138"/>
      <c r="AH863" s="138"/>
      <c r="AI863" s="138"/>
      <c r="AJ863" s="138"/>
      <c r="AK863" s="138"/>
      <c r="AL863" s="138"/>
      <c r="AM863" s="138"/>
      <c r="AN863" s="138"/>
      <c r="AO863" s="138"/>
      <c r="AP863" s="138"/>
      <c r="AQ863" s="138"/>
      <c r="AR863" s="138"/>
      <c r="AS863" s="138"/>
      <c r="AT863" s="138"/>
      <c r="AU863" s="138"/>
      <c r="AV863" s="138"/>
      <c r="AW863" s="138"/>
      <c r="AX863" s="138"/>
      <c r="AY863" s="138"/>
      <c r="AZ863" s="138"/>
      <c r="BA863" s="138"/>
      <c r="BB863" s="138"/>
      <c r="BC863" s="138"/>
      <c r="BD863" s="138"/>
      <c r="BE863" s="138"/>
      <c r="BF863" s="138"/>
      <c r="BG863" s="138"/>
      <c r="BH863" s="138"/>
      <c r="BI863" s="138"/>
      <c r="BJ863" s="138"/>
      <c r="BK863" s="138"/>
      <c r="BL863" s="138"/>
      <c r="BM863" s="138"/>
      <c r="BN863" s="138"/>
      <c r="BO863" s="138"/>
      <c r="BP863" s="138"/>
      <c r="BQ863" s="138"/>
      <c r="BR863" s="138"/>
      <c r="BS863" s="138"/>
      <c r="BT863" s="138"/>
      <c r="BU863" s="138"/>
      <c r="BV863" s="138"/>
      <c r="BW863" s="138"/>
      <c r="BX863" s="138"/>
      <c r="BY863" s="138"/>
      <c r="BZ863" s="138"/>
    </row>
    <row r="864" spans="1:78" ht="15.75" customHeight="1">
      <c r="A864" s="138"/>
      <c r="B864" s="138"/>
      <c r="C864" s="138"/>
      <c r="D864" s="138"/>
      <c r="E864" s="138"/>
      <c r="F864" s="138"/>
      <c r="G864" s="138"/>
      <c r="H864" s="138"/>
      <c r="I864" s="138"/>
      <c r="J864" s="138"/>
      <c r="K864" s="138"/>
      <c r="L864" s="138"/>
      <c r="M864" s="138"/>
      <c r="N864" s="138"/>
      <c r="O864" s="138"/>
      <c r="P864" s="138"/>
      <c r="Q864" s="138"/>
      <c r="R864" s="138"/>
      <c r="S864" s="138"/>
      <c r="T864" s="138"/>
      <c r="U864" s="138"/>
      <c r="V864" s="138"/>
      <c r="W864" s="138"/>
      <c r="X864" s="138"/>
      <c r="Y864" s="138"/>
      <c r="Z864" s="138"/>
      <c r="AA864" s="138"/>
      <c r="AB864" s="138"/>
      <c r="AC864" s="138"/>
      <c r="AD864" s="138"/>
      <c r="AE864" s="138"/>
      <c r="AF864" s="138"/>
      <c r="AG864" s="138"/>
      <c r="AH864" s="138"/>
      <c r="AI864" s="138"/>
      <c r="AJ864" s="138"/>
      <c r="AK864" s="138"/>
      <c r="AL864" s="138"/>
      <c r="AM864" s="138"/>
      <c r="AN864" s="138"/>
      <c r="AO864" s="138"/>
      <c r="AP864" s="138"/>
      <c r="AQ864" s="138"/>
      <c r="AR864" s="138"/>
      <c r="AS864" s="138"/>
      <c r="AT864" s="138"/>
      <c r="AU864" s="138"/>
      <c r="AV864" s="138"/>
      <c r="AW864" s="138"/>
      <c r="AX864" s="138"/>
      <c r="AY864" s="138"/>
      <c r="AZ864" s="138"/>
      <c r="BA864" s="138"/>
      <c r="BB864" s="138"/>
      <c r="BC864" s="138"/>
      <c r="BD864" s="138"/>
      <c r="BE864" s="138"/>
      <c r="BF864" s="138"/>
      <c r="BG864" s="138"/>
      <c r="BH864" s="138"/>
      <c r="BI864" s="138"/>
      <c r="BJ864" s="138"/>
      <c r="BK864" s="138"/>
      <c r="BL864" s="138"/>
      <c r="BM864" s="138"/>
      <c r="BN864" s="138"/>
      <c r="BO864" s="138"/>
      <c r="BP864" s="138"/>
      <c r="BQ864" s="138"/>
      <c r="BR864" s="138"/>
      <c r="BS864" s="138"/>
      <c r="BT864" s="138"/>
      <c r="BU864" s="138"/>
      <c r="BV864" s="138"/>
      <c r="BW864" s="138"/>
      <c r="BX864" s="138"/>
      <c r="BY864" s="138"/>
      <c r="BZ864" s="138"/>
    </row>
    <row r="865" spans="1:78" ht="15.75" customHeight="1">
      <c r="A865" s="138"/>
      <c r="B865" s="138"/>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8"/>
      <c r="Z865" s="138"/>
      <c r="AA865" s="138"/>
      <c r="AB865" s="138"/>
      <c r="AC865" s="138"/>
      <c r="AD865" s="138"/>
      <c r="AE865" s="138"/>
      <c r="AF865" s="138"/>
      <c r="AG865" s="138"/>
      <c r="AH865" s="138"/>
      <c r="AI865" s="138"/>
      <c r="AJ865" s="138"/>
      <c r="AK865" s="138"/>
      <c r="AL865" s="138"/>
      <c r="AM865" s="138"/>
      <c r="AN865" s="138"/>
      <c r="AO865" s="138"/>
      <c r="AP865" s="138"/>
      <c r="AQ865" s="138"/>
      <c r="AR865" s="138"/>
      <c r="AS865" s="138"/>
      <c r="AT865" s="138"/>
      <c r="AU865" s="138"/>
      <c r="AV865" s="138"/>
      <c r="AW865" s="138"/>
      <c r="AX865" s="138"/>
      <c r="AY865" s="138"/>
      <c r="AZ865" s="138"/>
      <c r="BA865" s="138"/>
      <c r="BB865" s="138"/>
      <c r="BC865" s="138"/>
      <c r="BD865" s="138"/>
      <c r="BE865" s="138"/>
      <c r="BF865" s="138"/>
      <c r="BG865" s="138"/>
      <c r="BH865" s="138"/>
      <c r="BI865" s="138"/>
      <c r="BJ865" s="138"/>
      <c r="BK865" s="138"/>
      <c r="BL865" s="138"/>
      <c r="BM865" s="138"/>
      <c r="BN865" s="138"/>
      <c r="BO865" s="138"/>
      <c r="BP865" s="138"/>
      <c r="BQ865" s="138"/>
      <c r="BR865" s="138"/>
      <c r="BS865" s="138"/>
      <c r="BT865" s="138"/>
      <c r="BU865" s="138"/>
      <c r="BV865" s="138"/>
      <c r="BW865" s="138"/>
      <c r="BX865" s="138"/>
      <c r="BY865" s="138"/>
      <c r="BZ865" s="138"/>
    </row>
    <row r="866" spans="1:78" ht="15.75" customHeight="1">
      <c r="A866" s="138"/>
      <c r="B866" s="138"/>
      <c r="C866" s="138"/>
      <c r="D866" s="138"/>
      <c r="E866" s="138"/>
      <c r="F866" s="138"/>
      <c r="G866" s="138"/>
      <c r="H866" s="138"/>
      <c r="I866" s="138"/>
      <c r="J866" s="138"/>
      <c r="K866" s="138"/>
      <c r="L866" s="138"/>
      <c r="M866" s="138"/>
      <c r="N866" s="138"/>
      <c r="O866" s="138"/>
      <c r="P866" s="138"/>
      <c r="Q866" s="138"/>
      <c r="R866" s="138"/>
      <c r="S866" s="138"/>
      <c r="T866" s="138"/>
      <c r="U866" s="138"/>
      <c r="V866" s="138"/>
      <c r="W866" s="138"/>
      <c r="X866" s="138"/>
      <c r="Y866" s="138"/>
      <c r="Z866" s="138"/>
      <c r="AA866" s="138"/>
      <c r="AB866" s="138"/>
      <c r="AC866" s="138"/>
      <c r="AD866" s="138"/>
      <c r="AE866" s="138"/>
      <c r="AF866" s="138"/>
      <c r="AG866" s="138"/>
      <c r="AH866" s="138"/>
      <c r="AI866" s="138"/>
      <c r="AJ866" s="138"/>
      <c r="AK866" s="138"/>
      <c r="AL866" s="138"/>
      <c r="AM866" s="138"/>
      <c r="AN866" s="138"/>
      <c r="AO866" s="138"/>
      <c r="AP866" s="138"/>
      <c r="AQ866" s="138"/>
      <c r="AR866" s="138"/>
      <c r="AS866" s="138"/>
      <c r="AT866" s="138"/>
      <c r="AU866" s="138"/>
      <c r="AV866" s="138"/>
      <c r="AW866" s="138"/>
      <c r="AX866" s="138"/>
      <c r="AY866" s="138"/>
      <c r="AZ866" s="138"/>
      <c r="BA866" s="138"/>
      <c r="BB866" s="138"/>
      <c r="BC866" s="138"/>
      <c r="BD866" s="138"/>
      <c r="BE866" s="138"/>
      <c r="BF866" s="138"/>
      <c r="BG866" s="138"/>
      <c r="BH866" s="138"/>
      <c r="BI866" s="138"/>
      <c r="BJ866" s="138"/>
      <c r="BK866" s="138"/>
      <c r="BL866" s="138"/>
      <c r="BM866" s="138"/>
      <c r="BN866" s="138"/>
      <c r="BO866" s="138"/>
      <c r="BP866" s="138"/>
      <c r="BQ866" s="138"/>
      <c r="BR866" s="138"/>
      <c r="BS866" s="138"/>
      <c r="BT866" s="138"/>
      <c r="BU866" s="138"/>
      <c r="BV866" s="138"/>
      <c r="BW866" s="138"/>
      <c r="BX866" s="138"/>
      <c r="BY866" s="138"/>
      <c r="BZ866" s="138"/>
    </row>
    <row r="867" spans="1:78" ht="15.75" customHeight="1">
      <c r="A867" s="138"/>
      <c r="B867" s="138"/>
      <c r="C867" s="138"/>
      <c r="D867" s="138"/>
      <c r="E867" s="138"/>
      <c r="F867" s="138"/>
      <c r="G867" s="138"/>
      <c r="H867" s="138"/>
      <c r="I867" s="138"/>
      <c r="J867" s="138"/>
      <c r="K867" s="138"/>
      <c r="L867" s="138"/>
      <c r="M867" s="138"/>
      <c r="N867" s="138"/>
      <c r="O867" s="138"/>
      <c r="P867" s="138"/>
      <c r="Q867" s="138"/>
      <c r="R867" s="138"/>
      <c r="S867" s="138"/>
      <c r="T867" s="138"/>
      <c r="U867" s="138"/>
      <c r="V867" s="138"/>
      <c r="W867" s="138"/>
      <c r="X867" s="138"/>
      <c r="Y867" s="138"/>
      <c r="Z867" s="138"/>
      <c r="AA867" s="138"/>
      <c r="AB867" s="138"/>
      <c r="AC867" s="138"/>
      <c r="AD867" s="138"/>
      <c r="AE867" s="138"/>
      <c r="AF867" s="138"/>
      <c r="AG867" s="138"/>
      <c r="AH867" s="138"/>
      <c r="AI867" s="138"/>
      <c r="AJ867" s="138"/>
      <c r="AK867" s="138"/>
      <c r="AL867" s="138"/>
      <c r="AM867" s="138"/>
      <c r="AN867" s="138"/>
      <c r="AO867" s="138"/>
      <c r="AP867" s="138"/>
      <c r="AQ867" s="138"/>
      <c r="AR867" s="138"/>
      <c r="AS867" s="138"/>
      <c r="AT867" s="138"/>
      <c r="AU867" s="138"/>
      <c r="AV867" s="138"/>
      <c r="AW867" s="138"/>
      <c r="AX867" s="138"/>
      <c r="AY867" s="138"/>
      <c r="AZ867" s="138"/>
      <c r="BA867" s="138"/>
      <c r="BB867" s="138"/>
      <c r="BC867" s="138"/>
      <c r="BD867" s="138"/>
      <c r="BE867" s="138"/>
      <c r="BF867" s="138"/>
      <c r="BG867" s="138"/>
      <c r="BH867" s="138"/>
      <c r="BI867" s="138"/>
      <c r="BJ867" s="138"/>
      <c r="BK867" s="138"/>
      <c r="BL867" s="138"/>
      <c r="BM867" s="138"/>
      <c r="BN867" s="138"/>
      <c r="BO867" s="138"/>
      <c r="BP867" s="138"/>
      <c r="BQ867" s="138"/>
      <c r="BR867" s="138"/>
      <c r="BS867" s="138"/>
      <c r="BT867" s="138"/>
      <c r="BU867" s="138"/>
      <c r="BV867" s="138"/>
      <c r="BW867" s="138"/>
      <c r="BX867" s="138"/>
      <c r="BY867" s="138"/>
      <c r="BZ867" s="138"/>
    </row>
    <row r="868" spans="1:78" ht="15.75" customHeight="1">
      <c r="A868" s="138"/>
      <c r="B868" s="138"/>
      <c r="C868" s="138"/>
      <c r="D868" s="138"/>
      <c r="E868" s="138"/>
      <c r="F868" s="138"/>
      <c r="G868" s="138"/>
      <c r="H868" s="138"/>
      <c r="I868" s="138"/>
      <c r="J868" s="138"/>
      <c r="K868" s="138"/>
      <c r="L868" s="138"/>
      <c r="M868" s="138"/>
      <c r="N868" s="138"/>
      <c r="O868" s="138"/>
      <c r="P868" s="138"/>
      <c r="Q868" s="138"/>
      <c r="R868" s="138"/>
      <c r="S868" s="138"/>
      <c r="T868" s="138"/>
      <c r="U868" s="138"/>
      <c r="V868" s="138"/>
      <c r="W868" s="138"/>
      <c r="X868" s="138"/>
      <c r="Y868" s="138"/>
      <c r="Z868" s="138"/>
      <c r="AA868" s="138"/>
      <c r="AB868" s="138"/>
      <c r="AC868" s="138"/>
      <c r="AD868" s="138"/>
      <c r="AE868" s="138"/>
      <c r="AF868" s="138"/>
      <c r="AG868" s="138"/>
      <c r="AH868" s="138"/>
      <c r="AI868" s="138"/>
      <c r="AJ868" s="138"/>
      <c r="AK868" s="138"/>
      <c r="AL868" s="138"/>
      <c r="AM868" s="138"/>
      <c r="AN868" s="138"/>
      <c r="AO868" s="138"/>
      <c r="AP868" s="138"/>
      <c r="AQ868" s="138"/>
      <c r="AR868" s="138"/>
      <c r="AS868" s="138"/>
      <c r="AT868" s="138"/>
      <c r="AU868" s="138"/>
      <c r="AV868" s="138"/>
      <c r="AW868" s="138"/>
      <c r="AX868" s="138"/>
      <c r="AY868" s="138"/>
      <c r="AZ868" s="138"/>
      <c r="BA868" s="138"/>
      <c r="BB868" s="138"/>
      <c r="BC868" s="138"/>
      <c r="BD868" s="138"/>
      <c r="BE868" s="138"/>
      <c r="BF868" s="138"/>
      <c r="BG868" s="138"/>
      <c r="BH868" s="138"/>
      <c r="BI868" s="138"/>
      <c r="BJ868" s="138"/>
      <c r="BK868" s="138"/>
      <c r="BL868" s="138"/>
      <c r="BM868" s="138"/>
      <c r="BN868" s="138"/>
      <c r="BO868" s="138"/>
      <c r="BP868" s="138"/>
      <c r="BQ868" s="138"/>
      <c r="BR868" s="138"/>
      <c r="BS868" s="138"/>
      <c r="BT868" s="138"/>
      <c r="BU868" s="138"/>
      <c r="BV868" s="138"/>
      <c r="BW868" s="138"/>
      <c r="BX868" s="138"/>
      <c r="BY868" s="138"/>
      <c r="BZ868" s="138"/>
    </row>
    <row r="869" spans="1:78" ht="15.75" customHeight="1">
      <c r="A869" s="138"/>
      <c r="B869" s="138"/>
      <c r="C869" s="138"/>
      <c r="D869" s="138"/>
      <c r="E869" s="138"/>
      <c r="F869" s="138"/>
      <c r="G869" s="138"/>
      <c r="H869" s="138"/>
      <c r="I869" s="138"/>
      <c r="J869" s="138"/>
      <c r="K869" s="138"/>
      <c r="L869" s="138"/>
      <c r="M869" s="138"/>
      <c r="N869" s="138"/>
      <c r="O869" s="138"/>
      <c r="P869" s="138"/>
      <c r="Q869" s="138"/>
      <c r="R869" s="138"/>
      <c r="S869" s="138"/>
      <c r="T869" s="138"/>
      <c r="U869" s="138"/>
      <c r="V869" s="138"/>
      <c r="W869" s="138"/>
      <c r="X869" s="138"/>
      <c r="Y869" s="138"/>
      <c r="Z869" s="138"/>
      <c r="AA869" s="138"/>
      <c r="AB869" s="138"/>
      <c r="AC869" s="138"/>
      <c r="AD869" s="138"/>
      <c r="AE869" s="138"/>
      <c r="AF869" s="138"/>
      <c r="AG869" s="138"/>
      <c r="AH869" s="138"/>
      <c r="AI869" s="138"/>
      <c r="AJ869" s="138"/>
      <c r="AK869" s="138"/>
      <c r="AL869" s="138"/>
      <c r="AM869" s="138"/>
      <c r="AN869" s="138"/>
      <c r="AO869" s="138"/>
      <c r="AP869" s="138"/>
      <c r="AQ869" s="138"/>
      <c r="AR869" s="138"/>
      <c r="AS869" s="138"/>
      <c r="AT869" s="138"/>
      <c r="AU869" s="138"/>
      <c r="AV869" s="138"/>
      <c r="AW869" s="138"/>
      <c r="AX869" s="138"/>
      <c r="AY869" s="138"/>
      <c r="AZ869" s="138"/>
      <c r="BA869" s="138"/>
      <c r="BB869" s="138"/>
      <c r="BC869" s="138"/>
      <c r="BD869" s="138"/>
      <c r="BE869" s="138"/>
      <c r="BF869" s="138"/>
      <c r="BG869" s="138"/>
      <c r="BH869" s="138"/>
      <c r="BI869" s="138"/>
      <c r="BJ869" s="138"/>
      <c r="BK869" s="138"/>
      <c r="BL869" s="138"/>
      <c r="BM869" s="138"/>
      <c r="BN869" s="138"/>
      <c r="BO869" s="138"/>
      <c r="BP869" s="138"/>
      <c r="BQ869" s="138"/>
      <c r="BR869" s="138"/>
      <c r="BS869" s="138"/>
      <c r="BT869" s="138"/>
      <c r="BU869" s="138"/>
      <c r="BV869" s="138"/>
      <c r="BW869" s="138"/>
      <c r="BX869" s="138"/>
      <c r="BY869" s="138"/>
      <c r="BZ869" s="138"/>
    </row>
    <row r="870" spans="1:78" ht="15.75" customHeight="1">
      <c r="A870" s="138"/>
      <c r="B870" s="138"/>
      <c r="C870" s="138"/>
      <c r="D870" s="138"/>
      <c r="E870" s="138"/>
      <c r="F870" s="138"/>
      <c r="G870" s="138"/>
      <c r="H870" s="138"/>
      <c r="I870" s="138"/>
      <c r="J870" s="138"/>
      <c r="K870" s="138"/>
      <c r="L870" s="138"/>
      <c r="M870" s="138"/>
      <c r="N870" s="138"/>
      <c r="O870" s="138"/>
      <c r="P870" s="138"/>
      <c r="Q870" s="138"/>
      <c r="R870" s="138"/>
      <c r="S870" s="138"/>
      <c r="T870" s="138"/>
      <c r="U870" s="138"/>
      <c r="V870" s="138"/>
      <c r="W870" s="138"/>
      <c r="X870" s="138"/>
      <c r="Y870" s="138"/>
      <c r="Z870" s="138"/>
      <c r="AA870" s="138"/>
      <c r="AB870" s="138"/>
      <c r="AC870" s="138"/>
      <c r="AD870" s="138"/>
      <c r="AE870" s="138"/>
      <c r="AF870" s="138"/>
      <c r="AG870" s="138"/>
      <c r="AH870" s="138"/>
      <c r="AI870" s="138"/>
      <c r="AJ870" s="138"/>
      <c r="AK870" s="138"/>
      <c r="AL870" s="138"/>
      <c r="AM870" s="138"/>
      <c r="AN870" s="138"/>
      <c r="AO870" s="138"/>
      <c r="AP870" s="138"/>
      <c r="AQ870" s="138"/>
      <c r="AR870" s="138"/>
      <c r="AS870" s="138"/>
      <c r="AT870" s="138"/>
      <c r="AU870" s="138"/>
      <c r="AV870" s="138"/>
      <c r="AW870" s="138"/>
      <c r="AX870" s="138"/>
      <c r="AY870" s="138"/>
      <c r="AZ870" s="138"/>
      <c r="BA870" s="138"/>
      <c r="BB870" s="138"/>
      <c r="BC870" s="138"/>
      <c r="BD870" s="138"/>
      <c r="BE870" s="138"/>
      <c r="BF870" s="138"/>
      <c r="BG870" s="138"/>
      <c r="BH870" s="138"/>
      <c r="BI870" s="138"/>
      <c r="BJ870" s="138"/>
      <c r="BK870" s="138"/>
      <c r="BL870" s="138"/>
      <c r="BM870" s="138"/>
      <c r="BN870" s="138"/>
      <c r="BO870" s="138"/>
      <c r="BP870" s="138"/>
      <c r="BQ870" s="138"/>
      <c r="BR870" s="138"/>
      <c r="BS870" s="138"/>
      <c r="BT870" s="138"/>
      <c r="BU870" s="138"/>
      <c r="BV870" s="138"/>
      <c r="BW870" s="138"/>
      <c r="BX870" s="138"/>
      <c r="BY870" s="138"/>
      <c r="BZ870" s="138"/>
    </row>
    <row r="871" spans="1:78" ht="15.75" customHeight="1">
      <c r="A871" s="138"/>
      <c r="B871" s="138"/>
      <c r="C871" s="138"/>
      <c r="D871" s="138"/>
      <c r="E871" s="138"/>
      <c r="F871" s="138"/>
      <c r="G871" s="138"/>
      <c r="H871" s="138"/>
      <c r="I871" s="138"/>
      <c r="J871" s="138"/>
      <c r="K871" s="138"/>
      <c r="L871" s="138"/>
      <c r="M871" s="138"/>
      <c r="N871" s="138"/>
      <c r="O871" s="138"/>
      <c r="P871" s="138"/>
      <c r="Q871" s="138"/>
      <c r="R871" s="138"/>
      <c r="S871" s="138"/>
      <c r="T871" s="138"/>
      <c r="U871" s="138"/>
      <c r="V871" s="138"/>
      <c r="W871" s="138"/>
      <c r="X871" s="138"/>
      <c r="Y871" s="138"/>
      <c r="Z871" s="138"/>
      <c r="AA871" s="138"/>
      <c r="AB871" s="138"/>
      <c r="AC871" s="138"/>
      <c r="AD871" s="138"/>
      <c r="AE871" s="138"/>
      <c r="AF871" s="138"/>
      <c r="AG871" s="138"/>
      <c r="AH871" s="138"/>
      <c r="AI871" s="138"/>
      <c r="AJ871" s="138"/>
      <c r="AK871" s="138"/>
      <c r="AL871" s="138"/>
      <c r="AM871" s="138"/>
      <c r="AN871" s="138"/>
      <c r="AO871" s="138"/>
      <c r="AP871" s="138"/>
      <c r="AQ871" s="138"/>
      <c r="AR871" s="138"/>
      <c r="AS871" s="138"/>
      <c r="AT871" s="138"/>
      <c r="AU871" s="138"/>
      <c r="AV871" s="138"/>
      <c r="AW871" s="138"/>
      <c r="AX871" s="138"/>
      <c r="AY871" s="138"/>
      <c r="AZ871" s="138"/>
      <c r="BA871" s="138"/>
      <c r="BB871" s="138"/>
      <c r="BC871" s="138"/>
      <c r="BD871" s="138"/>
      <c r="BE871" s="138"/>
      <c r="BF871" s="138"/>
      <c r="BG871" s="138"/>
      <c r="BH871" s="138"/>
      <c r="BI871" s="138"/>
      <c r="BJ871" s="138"/>
      <c r="BK871" s="138"/>
      <c r="BL871" s="138"/>
      <c r="BM871" s="138"/>
      <c r="BN871" s="138"/>
      <c r="BO871" s="138"/>
      <c r="BP871" s="138"/>
      <c r="BQ871" s="138"/>
      <c r="BR871" s="138"/>
      <c r="BS871" s="138"/>
      <c r="BT871" s="138"/>
      <c r="BU871" s="138"/>
      <c r="BV871" s="138"/>
      <c r="BW871" s="138"/>
      <c r="BX871" s="138"/>
      <c r="BY871" s="138"/>
      <c r="BZ871" s="138"/>
    </row>
    <row r="872" spans="1:78" ht="15.75" customHeight="1">
      <c r="A872" s="138"/>
      <c r="B872" s="138"/>
      <c r="C872" s="138"/>
      <c r="D872" s="138"/>
      <c r="E872" s="138"/>
      <c r="F872" s="138"/>
      <c r="G872" s="138"/>
      <c r="H872" s="138"/>
      <c r="I872" s="138"/>
      <c r="J872" s="138"/>
      <c r="K872" s="138"/>
      <c r="L872" s="138"/>
      <c r="M872" s="138"/>
      <c r="N872" s="138"/>
      <c r="O872" s="138"/>
      <c r="P872" s="138"/>
      <c r="Q872" s="138"/>
      <c r="R872" s="138"/>
      <c r="S872" s="138"/>
      <c r="T872" s="138"/>
      <c r="U872" s="138"/>
      <c r="V872" s="138"/>
      <c r="W872" s="138"/>
      <c r="X872" s="138"/>
      <c r="Y872" s="138"/>
      <c r="Z872" s="138"/>
      <c r="AA872" s="138"/>
      <c r="AB872" s="138"/>
      <c r="AC872" s="138"/>
      <c r="AD872" s="138"/>
      <c r="AE872" s="138"/>
      <c r="AF872" s="138"/>
      <c r="AG872" s="138"/>
      <c r="AH872" s="138"/>
      <c r="AI872" s="138"/>
      <c r="AJ872" s="138"/>
      <c r="AK872" s="138"/>
      <c r="AL872" s="138"/>
      <c r="AM872" s="138"/>
      <c r="AN872" s="138"/>
      <c r="AO872" s="138"/>
      <c r="AP872" s="138"/>
      <c r="AQ872" s="138"/>
      <c r="AR872" s="138"/>
      <c r="AS872" s="138"/>
      <c r="AT872" s="138"/>
      <c r="AU872" s="138"/>
      <c r="AV872" s="138"/>
      <c r="AW872" s="138"/>
      <c r="AX872" s="138"/>
      <c r="AY872" s="138"/>
      <c r="AZ872" s="138"/>
      <c r="BA872" s="138"/>
      <c r="BB872" s="138"/>
      <c r="BC872" s="138"/>
      <c r="BD872" s="138"/>
      <c r="BE872" s="138"/>
      <c r="BF872" s="138"/>
      <c r="BG872" s="138"/>
      <c r="BH872" s="138"/>
      <c r="BI872" s="138"/>
      <c r="BJ872" s="138"/>
      <c r="BK872" s="138"/>
      <c r="BL872" s="138"/>
      <c r="BM872" s="138"/>
      <c r="BN872" s="138"/>
      <c r="BO872" s="138"/>
      <c r="BP872" s="138"/>
      <c r="BQ872" s="138"/>
      <c r="BR872" s="138"/>
      <c r="BS872" s="138"/>
      <c r="BT872" s="138"/>
      <c r="BU872" s="138"/>
      <c r="BV872" s="138"/>
      <c r="BW872" s="138"/>
      <c r="BX872" s="138"/>
      <c r="BY872" s="138"/>
      <c r="BZ872" s="138"/>
    </row>
    <row r="873" spans="1:78" ht="15.75" customHeight="1">
      <c r="A873" s="138"/>
      <c r="B873" s="138"/>
      <c r="C873" s="138"/>
      <c r="D873" s="138"/>
      <c r="E873" s="138"/>
      <c r="F873" s="138"/>
      <c r="G873" s="138"/>
      <c r="H873" s="138"/>
      <c r="I873" s="138"/>
      <c r="J873" s="138"/>
      <c r="K873" s="138"/>
      <c r="L873" s="138"/>
      <c r="M873" s="138"/>
      <c r="N873" s="138"/>
      <c r="O873" s="138"/>
      <c r="P873" s="138"/>
      <c r="Q873" s="138"/>
      <c r="R873" s="138"/>
      <c r="S873" s="138"/>
      <c r="T873" s="138"/>
      <c r="U873" s="138"/>
      <c r="V873" s="138"/>
      <c r="W873" s="138"/>
      <c r="X873" s="138"/>
      <c r="Y873" s="138"/>
      <c r="Z873" s="138"/>
      <c r="AA873" s="138"/>
      <c r="AB873" s="138"/>
      <c r="AC873" s="138"/>
      <c r="AD873" s="138"/>
      <c r="AE873" s="138"/>
      <c r="AF873" s="138"/>
      <c r="AG873" s="138"/>
      <c r="AH873" s="138"/>
      <c r="AI873" s="138"/>
      <c r="AJ873" s="138"/>
      <c r="AK873" s="138"/>
      <c r="AL873" s="138"/>
      <c r="AM873" s="138"/>
      <c r="AN873" s="138"/>
      <c r="AO873" s="138"/>
      <c r="AP873" s="138"/>
      <c r="AQ873" s="138"/>
      <c r="AR873" s="138"/>
      <c r="AS873" s="138"/>
      <c r="AT873" s="138"/>
      <c r="AU873" s="138"/>
      <c r="AV873" s="138"/>
      <c r="AW873" s="138"/>
      <c r="AX873" s="138"/>
      <c r="AY873" s="138"/>
      <c r="AZ873" s="138"/>
      <c r="BA873" s="138"/>
      <c r="BB873" s="138"/>
      <c r="BC873" s="138"/>
      <c r="BD873" s="138"/>
      <c r="BE873" s="138"/>
      <c r="BF873" s="138"/>
      <c r="BG873" s="138"/>
      <c r="BH873" s="138"/>
      <c r="BI873" s="138"/>
      <c r="BJ873" s="138"/>
      <c r="BK873" s="138"/>
      <c r="BL873" s="138"/>
      <c r="BM873" s="138"/>
      <c r="BN873" s="138"/>
      <c r="BO873" s="138"/>
      <c r="BP873" s="138"/>
      <c r="BQ873" s="138"/>
      <c r="BR873" s="138"/>
      <c r="BS873" s="138"/>
      <c r="BT873" s="138"/>
      <c r="BU873" s="138"/>
      <c r="BV873" s="138"/>
      <c r="BW873" s="138"/>
      <c r="BX873" s="138"/>
      <c r="BY873" s="138"/>
      <c r="BZ873" s="138"/>
    </row>
    <row r="874" spans="1:78" ht="15.75" customHeight="1">
      <c r="A874" s="138"/>
      <c r="B874" s="138"/>
      <c r="C874" s="138"/>
      <c r="D874" s="138"/>
      <c r="E874" s="138"/>
      <c r="F874" s="138"/>
      <c r="G874" s="138"/>
      <c r="H874" s="138"/>
      <c r="I874" s="138"/>
      <c r="J874" s="138"/>
      <c r="K874" s="138"/>
      <c r="L874" s="138"/>
      <c r="M874" s="138"/>
      <c r="N874" s="138"/>
      <c r="O874" s="138"/>
      <c r="P874" s="138"/>
      <c r="Q874" s="138"/>
      <c r="R874" s="138"/>
      <c r="S874" s="138"/>
      <c r="T874" s="138"/>
      <c r="U874" s="138"/>
      <c r="V874" s="138"/>
      <c r="W874" s="138"/>
      <c r="X874" s="138"/>
      <c r="Y874" s="138"/>
      <c r="Z874" s="138"/>
      <c r="AA874" s="138"/>
      <c r="AB874" s="138"/>
      <c r="AC874" s="138"/>
      <c r="AD874" s="138"/>
      <c r="AE874" s="138"/>
      <c r="AF874" s="138"/>
      <c r="AG874" s="138"/>
      <c r="AH874" s="138"/>
      <c r="AI874" s="138"/>
      <c r="AJ874" s="138"/>
      <c r="AK874" s="138"/>
      <c r="AL874" s="138"/>
      <c r="AM874" s="138"/>
      <c r="AN874" s="138"/>
      <c r="AO874" s="138"/>
      <c r="AP874" s="138"/>
      <c r="AQ874" s="138"/>
      <c r="AR874" s="138"/>
      <c r="AS874" s="138"/>
      <c r="AT874" s="138"/>
      <c r="AU874" s="138"/>
      <c r="AV874" s="138"/>
      <c r="AW874" s="138"/>
      <c r="AX874" s="138"/>
      <c r="AY874" s="138"/>
      <c r="AZ874" s="138"/>
      <c r="BA874" s="138"/>
      <c r="BB874" s="138"/>
      <c r="BC874" s="138"/>
      <c r="BD874" s="138"/>
      <c r="BE874" s="138"/>
      <c r="BF874" s="138"/>
      <c r="BG874" s="138"/>
      <c r="BH874" s="138"/>
      <c r="BI874" s="138"/>
      <c r="BJ874" s="138"/>
      <c r="BK874" s="138"/>
      <c r="BL874" s="138"/>
      <c r="BM874" s="138"/>
      <c r="BN874" s="138"/>
      <c r="BO874" s="138"/>
      <c r="BP874" s="138"/>
      <c r="BQ874" s="138"/>
      <c r="BR874" s="138"/>
      <c r="BS874" s="138"/>
      <c r="BT874" s="138"/>
      <c r="BU874" s="138"/>
      <c r="BV874" s="138"/>
      <c r="BW874" s="138"/>
      <c r="BX874" s="138"/>
      <c r="BY874" s="138"/>
      <c r="BZ874" s="138"/>
    </row>
    <row r="875" spans="1:78" ht="15.75" customHeight="1">
      <c r="A875" s="138"/>
      <c r="B875" s="138"/>
      <c r="C875" s="138"/>
      <c r="D875" s="138"/>
      <c r="E875" s="138"/>
      <c r="F875" s="138"/>
      <c r="G875" s="138"/>
      <c r="H875" s="138"/>
      <c r="I875" s="138"/>
      <c r="J875" s="138"/>
      <c r="K875" s="138"/>
      <c r="L875" s="138"/>
      <c r="M875" s="138"/>
      <c r="N875" s="138"/>
      <c r="O875" s="138"/>
      <c r="P875" s="138"/>
      <c r="Q875" s="138"/>
      <c r="R875" s="138"/>
      <c r="S875" s="138"/>
      <c r="T875" s="138"/>
      <c r="U875" s="138"/>
      <c r="V875" s="138"/>
      <c r="W875" s="138"/>
      <c r="X875" s="138"/>
      <c r="Y875" s="138"/>
      <c r="Z875" s="138"/>
      <c r="AA875" s="138"/>
      <c r="AB875" s="138"/>
      <c r="AC875" s="138"/>
      <c r="AD875" s="138"/>
      <c r="AE875" s="138"/>
      <c r="AF875" s="138"/>
      <c r="AG875" s="138"/>
      <c r="AH875" s="138"/>
      <c r="AI875" s="138"/>
      <c r="AJ875" s="138"/>
      <c r="AK875" s="138"/>
      <c r="AL875" s="138"/>
      <c r="AM875" s="138"/>
      <c r="AN875" s="138"/>
      <c r="AO875" s="138"/>
      <c r="AP875" s="138"/>
      <c r="AQ875" s="138"/>
      <c r="AR875" s="138"/>
      <c r="AS875" s="138"/>
      <c r="AT875" s="138"/>
      <c r="AU875" s="138"/>
      <c r="AV875" s="138"/>
      <c r="AW875" s="138"/>
      <c r="AX875" s="138"/>
      <c r="AY875" s="138"/>
      <c r="AZ875" s="138"/>
      <c r="BA875" s="138"/>
      <c r="BB875" s="138"/>
      <c r="BC875" s="138"/>
      <c r="BD875" s="138"/>
      <c r="BE875" s="138"/>
      <c r="BF875" s="138"/>
      <c r="BG875" s="138"/>
      <c r="BH875" s="138"/>
      <c r="BI875" s="138"/>
      <c r="BJ875" s="138"/>
      <c r="BK875" s="138"/>
      <c r="BL875" s="138"/>
      <c r="BM875" s="138"/>
      <c r="BN875" s="138"/>
      <c r="BO875" s="138"/>
      <c r="BP875" s="138"/>
      <c r="BQ875" s="138"/>
      <c r="BR875" s="138"/>
      <c r="BS875" s="138"/>
      <c r="BT875" s="138"/>
      <c r="BU875" s="138"/>
      <c r="BV875" s="138"/>
      <c r="BW875" s="138"/>
      <c r="BX875" s="138"/>
      <c r="BY875" s="138"/>
      <c r="BZ875" s="138"/>
    </row>
    <row r="876" spans="1:78" ht="15.75" customHeight="1">
      <c r="A876" s="138"/>
      <c r="B876" s="138"/>
      <c r="C876" s="138"/>
      <c r="D876" s="138"/>
      <c r="E876" s="138"/>
      <c r="F876" s="138"/>
      <c r="G876" s="138"/>
      <c r="H876" s="138"/>
      <c r="I876" s="138"/>
      <c r="J876" s="138"/>
      <c r="K876" s="138"/>
      <c r="L876" s="138"/>
      <c r="M876" s="138"/>
      <c r="N876" s="138"/>
      <c r="O876" s="138"/>
      <c r="P876" s="138"/>
      <c r="Q876" s="138"/>
      <c r="R876" s="138"/>
      <c r="S876" s="138"/>
      <c r="T876" s="138"/>
      <c r="U876" s="138"/>
      <c r="V876" s="138"/>
      <c r="W876" s="138"/>
      <c r="X876" s="138"/>
      <c r="Y876" s="138"/>
      <c r="Z876" s="138"/>
      <c r="AA876" s="138"/>
      <c r="AB876" s="138"/>
      <c r="AC876" s="138"/>
      <c r="AD876" s="138"/>
      <c r="AE876" s="138"/>
      <c r="AF876" s="138"/>
      <c r="AG876" s="138"/>
      <c r="AH876" s="138"/>
      <c r="AI876" s="138"/>
      <c r="AJ876" s="138"/>
      <c r="AK876" s="138"/>
      <c r="AL876" s="138"/>
      <c r="AM876" s="138"/>
      <c r="AN876" s="138"/>
      <c r="AO876" s="138"/>
      <c r="AP876" s="138"/>
      <c r="AQ876" s="138"/>
      <c r="AR876" s="138"/>
      <c r="AS876" s="138"/>
      <c r="AT876" s="138"/>
      <c r="AU876" s="138"/>
      <c r="AV876" s="138"/>
      <c r="AW876" s="138"/>
      <c r="AX876" s="138"/>
      <c r="AY876" s="138"/>
      <c r="AZ876" s="138"/>
      <c r="BA876" s="138"/>
      <c r="BB876" s="138"/>
      <c r="BC876" s="138"/>
      <c r="BD876" s="138"/>
      <c r="BE876" s="138"/>
      <c r="BF876" s="138"/>
      <c r="BG876" s="138"/>
      <c r="BH876" s="138"/>
      <c r="BI876" s="138"/>
      <c r="BJ876" s="138"/>
      <c r="BK876" s="138"/>
      <c r="BL876" s="138"/>
      <c r="BM876" s="138"/>
      <c r="BN876" s="138"/>
      <c r="BO876" s="138"/>
      <c r="BP876" s="138"/>
      <c r="BQ876" s="138"/>
      <c r="BR876" s="138"/>
      <c r="BS876" s="138"/>
      <c r="BT876" s="138"/>
      <c r="BU876" s="138"/>
      <c r="BV876" s="138"/>
      <c r="BW876" s="138"/>
      <c r="BX876" s="138"/>
      <c r="BY876" s="138"/>
      <c r="BZ876" s="138"/>
    </row>
    <row r="877" spans="1:78" ht="15.75" customHeight="1">
      <c r="A877" s="138"/>
      <c r="B877" s="138"/>
      <c r="C877" s="138"/>
      <c r="D877" s="138"/>
      <c r="E877" s="138"/>
      <c r="F877" s="138"/>
      <c r="G877" s="138"/>
      <c r="H877" s="138"/>
      <c r="I877" s="138"/>
      <c r="J877" s="138"/>
      <c r="K877" s="138"/>
      <c r="L877" s="138"/>
      <c r="M877" s="138"/>
      <c r="N877" s="138"/>
      <c r="O877" s="138"/>
      <c r="P877" s="138"/>
      <c r="Q877" s="138"/>
      <c r="R877" s="138"/>
      <c r="S877" s="138"/>
      <c r="T877" s="138"/>
      <c r="U877" s="138"/>
      <c r="V877" s="138"/>
      <c r="W877" s="138"/>
      <c r="X877" s="138"/>
      <c r="Y877" s="138"/>
      <c r="Z877" s="138"/>
      <c r="AA877" s="138"/>
      <c r="AB877" s="138"/>
      <c r="AC877" s="138"/>
      <c r="AD877" s="138"/>
      <c r="AE877" s="138"/>
      <c r="AF877" s="138"/>
      <c r="AG877" s="138"/>
      <c r="AH877" s="138"/>
      <c r="AI877" s="138"/>
      <c r="AJ877" s="138"/>
      <c r="AK877" s="138"/>
      <c r="AL877" s="138"/>
      <c r="AM877" s="138"/>
      <c r="AN877" s="138"/>
      <c r="AO877" s="138"/>
      <c r="AP877" s="138"/>
      <c r="AQ877" s="138"/>
      <c r="AR877" s="138"/>
      <c r="AS877" s="138"/>
      <c r="AT877" s="138"/>
      <c r="AU877" s="138"/>
      <c r="AV877" s="138"/>
      <c r="AW877" s="138"/>
      <c r="AX877" s="138"/>
      <c r="AY877" s="138"/>
      <c r="AZ877" s="138"/>
      <c r="BA877" s="138"/>
      <c r="BB877" s="138"/>
      <c r="BC877" s="138"/>
      <c r="BD877" s="138"/>
      <c r="BE877" s="138"/>
      <c r="BF877" s="138"/>
      <c r="BG877" s="138"/>
      <c r="BH877" s="138"/>
      <c r="BI877" s="138"/>
      <c r="BJ877" s="138"/>
      <c r="BK877" s="138"/>
      <c r="BL877" s="138"/>
      <c r="BM877" s="138"/>
      <c r="BN877" s="138"/>
      <c r="BO877" s="138"/>
      <c r="BP877" s="138"/>
      <c r="BQ877" s="138"/>
      <c r="BR877" s="138"/>
      <c r="BS877" s="138"/>
      <c r="BT877" s="138"/>
      <c r="BU877" s="138"/>
      <c r="BV877" s="138"/>
      <c r="BW877" s="138"/>
      <c r="BX877" s="138"/>
      <c r="BY877" s="138"/>
      <c r="BZ877" s="138"/>
    </row>
    <row r="878" spans="1:78" ht="15.75" customHeight="1">
      <c r="A878" s="138"/>
      <c r="B878" s="138"/>
      <c r="C878" s="138"/>
      <c r="D878" s="138"/>
      <c r="E878" s="138"/>
      <c r="F878" s="138"/>
      <c r="G878" s="138"/>
      <c r="H878" s="138"/>
      <c r="I878" s="138"/>
      <c r="J878" s="138"/>
      <c r="K878" s="138"/>
      <c r="L878" s="138"/>
      <c r="M878" s="138"/>
      <c r="N878" s="138"/>
      <c r="O878" s="138"/>
      <c r="P878" s="138"/>
      <c r="Q878" s="138"/>
      <c r="R878" s="138"/>
      <c r="S878" s="138"/>
      <c r="T878" s="138"/>
      <c r="U878" s="138"/>
      <c r="V878" s="138"/>
      <c r="W878" s="138"/>
      <c r="X878" s="138"/>
      <c r="Y878" s="138"/>
      <c r="Z878" s="138"/>
      <c r="AA878" s="138"/>
      <c r="AB878" s="138"/>
      <c r="AC878" s="138"/>
      <c r="AD878" s="138"/>
      <c r="AE878" s="138"/>
      <c r="AF878" s="138"/>
      <c r="AG878" s="138"/>
      <c r="AH878" s="138"/>
      <c r="AI878" s="138"/>
      <c r="AJ878" s="138"/>
      <c r="AK878" s="138"/>
      <c r="AL878" s="138"/>
      <c r="AM878" s="138"/>
      <c r="AN878" s="138"/>
      <c r="AO878" s="138"/>
      <c r="AP878" s="138"/>
      <c r="AQ878" s="138"/>
      <c r="AR878" s="138"/>
      <c r="AS878" s="138"/>
      <c r="AT878" s="138"/>
      <c r="AU878" s="138"/>
      <c r="AV878" s="138"/>
      <c r="AW878" s="138"/>
      <c r="AX878" s="138"/>
      <c r="AY878" s="138"/>
      <c r="AZ878" s="138"/>
      <c r="BA878" s="138"/>
      <c r="BB878" s="138"/>
      <c r="BC878" s="138"/>
      <c r="BD878" s="138"/>
      <c r="BE878" s="138"/>
      <c r="BF878" s="138"/>
      <c r="BG878" s="138"/>
      <c r="BH878" s="138"/>
      <c r="BI878" s="138"/>
      <c r="BJ878" s="138"/>
      <c r="BK878" s="138"/>
      <c r="BL878" s="138"/>
      <c r="BM878" s="138"/>
      <c r="BN878" s="138"/>
      <c r="BO878" s="138"/>
      <c r="BP878" s="138"/>
      <c r="BQ878" s="138"/>
      <c r="BR878" s="138"/>
      <c r="BS878" s="138"/>
      <c r="BT878" s="138"/>
      <c r="BU878" s="138"/>
      <c r="BV878" s="138"/>
      <c r="BW878" s="138"/>
      <c r="BX878" s="138"/>
      <c r="BY878" s="138"/>
      <c r="BZ878" s="138"/>
    </row>
    <row r="879" spans="1:78" ht="15.75" customHeight="1">
      <c r="A879" s="138"/>
      <c r="B879" s="138"/>
      <c r="C879" s="138"/>
      <c r="D879" s="138"/>
      <c r="E879" s="138"/>
      <c r="F879" s="138"/>
      <c r="G879" s="138"/>
      <c r="H879" s="138"/>
      <c r="I879" s="138"/>
      <c r="J879" s="138"/>
      <c r="K879" s="138"/>
      <c r="L879" s="138"/>
      <c r="M879" s="138"/>
      <c r="N879" s="138"/>
      <c r="O879" s="138"/>
      <c r="P879" s="138"/>
      <c r="Q879" s="138"/>
      <c r="R879" s="138"/>
      <c r="S879" s="138"/>
      <c r="T879" s="138"/>
      <c r="U879" s="138"/>
      <c r="V879" s="138"/>
      <c r="W879" s="138"/>
      <c r="X879" s="138"/>
      <c r="Y879" s="138"/>
      <c r="Z879" s="138"/>
      <c r="AA879" s="138"/>
      <c r="AB879" s="138"/>
      <c r="AC879" s="138"/>
      <c r="AD879" s="138"/>
      <c r="AE879" s="138"/>
      <c r="AF879" s="138"/>
      <c r="AG879" s="138"/>
      <c r="AH879" s="138"/>
      <c r="AI879" s="138"/>
      <c r="AJ879" s="138"/>
      <c r="AK879" s="138"/>
      <c r="AL879" s="138"/>
      <c r="AM879" s="138"/>
      <c r="AN879" s="138"/>
      <c r="AO879" s="138"/>
      <c r="AP879" s="138"/>
      <c r="AQ879" s="138"/>
      <c r="AR879" s="138"/>
      <c r="AS879" s="138"/>
      <c r="AT879" s="138"/>
      <c r="AU879" s="138"/>
      <c r="AV879" s="138"/>
      <c r="AW879" s="138"/>
      <c r="AX879" s="138"/>
      <c r="AY879" s="138"/>
      <c r="AZ879" s="138"/>
      <c r="BA879" s="138"/>
      <c r="BB879" s="138"/>
      <c r="BC879" s="138"/>
      <c r="BD879" s="138"/>
      <c r="BE879" s="138"/>
      <c r="BF879" s="138"/>
      <c r="BG879" s="138"/>
      <c r="BH879" s="138"/>
      <c r="BI879" s="138"/>
      <c r="BJ879" s="138"/>
      <c r="BK879" s="138"/>
      <c r="BL879" s="138"/>
      <c r="BM879" s="138"/>
      <c r="BN879" s="138"/>
      <c r="BO879" s="138"/>
      <c r="BP879" s="138"/>
      <c r="BQ879" s="138"/>
      <c r="BR879" s="138"/>
      <c r="BS879" s="138"/>
      <c r="BT879" s="138"/>
      <c r="BU879" s="138"/>
      <c r="BV879" s="138"/>
      <c r="BW879" s="138"/>
      <c r="BX879" s="138"/>
      <c r="BY879" s="138"/>
      <c r="BZ879" s="138"/>
    </row>
    <row r="880" spans="1:78" ht="15.75" customHeight="1">
      <c r="A880" s="138"/>
      <c r="B880" s="138"/>
      <c r="C880" s="138"/>
      <c r="D880" s="138"/>
      <c r="E880" s="138"/>
      <c r="F880" s="138"/>
      <c r="G880" s="138"/>
      <c r="H880" s="138"/>
      <c r="I880" s="138"/>
      <c r="J880" s="138"/>
      <c r="K880" s="138"/>
      <c r="L880" s="138"/>
      <c r="M880" s="138"/>
      <c r="N880" s="138"/>
      <c r="O880" s="138"/>
      <c r="P880" s="138"/>
      <c r="Q880" s="138"/>
      <c r="R880" s="138"/>
      <c r="S880" s="138"/>
      <c r="T880" s="138"/>
      <c r="U880" s="138"/>
      <c r="V880" s="138"/>
      <c r="W880" s="138"/>
      <c r="X880" s="138"/>
      <c r="Y880" s="138"/>
      <c r="Z880" s="138"/>
      <c r="AA880" s="138"/>
      <c r="AB880" s="138"/>
      <c r="AC880" s="138"/>
      <c r="AD880" s="138"/>
      <c r="AE880" s="138"/>
      <c r="AF880" s="138"/>
      <c r="AG880" s="138"/>
      <c r="AH880" s="138"/>
      <c r="AI880" s="138"/>
      <c r="AJ880" s="138"/>
      <c r="AK880" s="138"/>
      <c r="AL880" s="138"/>
      <c r="AM880" s="138"/>
      <c r="AN880" s="138"/>
      <c r="AO880" s="138"/>
      <c r="AP880" s="138"/>
      <c r="AQ880" s="138"/>
      <c r="AR880" s="138"/>
      <c r="AS880" s="138"/>
      <c r="AT880" s="138"/>
      <c r="AU880" s="138"/>
      <c r="AV880" s="138"/>
      <c r="AW880" s="138"/>
      <c r="AX880" s="138"/>
      <c r="AY880" s="138"/>
      <c r="AZ880" s="138"/>
      <c r="BA880" s="138"/>
      <c r="BB880" s="138"/>
      <c r="BC880" s="138"/>
      <c r="BD880" s="138"/>
      <c r="BE880" s="138"/>
      <c r="BF880" s="138"/>
      <c r="BG880" s="138"/>
      <c r="BH880" s="138"/>
      <c r="BI880" s="138"/>
      <c r="BJ880" s="138"/>
      <c r="BK880" s="138"/>
      <c r="BL880" s="138"/>
      <c r="BM880" s="138"/>
      <c r="BN880" s="138"/>
      <c r="BO880" s="138"/>
      <c r="BP880" s="138"/>
      <c r="BQ880" s="138"/>
      <c r="BR880" s="138"/>
      <c r="BS880" s="138"/>
      <c r="BT880" s="138"/>
      <c r="BU880" s="138"/>
      <c r="BV880" s="138"/>
      <c r="BW880" s="138"/>
      <c r="BX880" s="138"/>
      <c r="BY880" s="138"/>
      <c r="BZ880" s="138"/>
    </row>
    <row r="881" spans="1:78" ht="15.75" customHeight="1">
      <c r="A881" s="138"/>
      <c r="B881" s="138"/>
      <c r="C881" s="138"/>
      <c r="D881" s="138"/>
      <c r="E881" s="138"/>
      <c r="F881" s="138"/>
      <c r="G881" s="138"/>
      <c r="H881" s="138"/>
      <c r="I881" s="138"/>
      <c r="J881" s="138"/>
      <c r="K881" s="138"/>
      <c r="L881" s="138"/>
      <c r="M881" s="138"/>
      <c r="N881" s="138"/>
      <c r="O881" s="138"/>
      <c r="P881" s="138"/>
      <c r="Q881" s="138"/>
      <c r="R881" s="138"/>
      <c r="S881" s="138"/>
      <c r="T881" s="138"/>
      <c r="U881" s="138"/>
      <c r="V881" s="138"/>
      <c r="W881" s="138"/>
      <c r="X881" s="138"/>
      <c r="Y881" s="138"/>
      <c r="Z881" s="138"/>
      <c r="AA881" s="138"/>
      <c r="AB881" s="138"/>
      <c r="AC881" s="138"/>
      <c r="AD881" s="138"/>
      <c r="AE881" s="138"/>
      <c r="AF881" s="138"/>
      <c r="AG881" s="138"/>
      <c r="AH881" s="138"/>
      <c r="AI881" s="138"/>
      <c r="AJ881" s="138"/>
      <c r="AK881" s="138"/>
      <c r="AL881" s="138"/>
      <c r="AM881" s="138"/>
      <c r="AN881" s="138"/>
      <c r="AO881" s="138"/>
      <c r="AP881" s="138"/>
      <c r="AQ881" s="138"/>
      <c r="AR881" s="138"/>
      <c r="AS881" s="138"/>
      <c r="AT881" s="138"/>
      <c r="AU881" s="138"/>
      <c r="AV881" s="138"/>
      <c r="AW881" s="138"/>
      <c r="AX881" s="138"/>
      <c r="AY881" s="138"/>
      <c r="AZ881" s="138"/>
      <c r="BA881" s="138"/>
      <c r="BB881" s="138"/>
      <c r="BC881" s="138"/>
      <c r="BD881" s="138"/>
      <c r="BE881" s="138"/>
      <c r="BF881" s="138"/>
      <c r="BG881" s="138"/>
      <c r="BH881" s="138"/>
      <c r="BI881" s="138"/>
      <c r="BJ881" s="138"/>
      <c r="BK881" s="138"/>
      <c r="BL881" s="138"/>
      <c r="BM881" s="138"/>
      <c r="BN881" s="138"/>
      <c r="BO881" s="138"/>
      <c r="BP881" s="138"/>
      <c r="BQ881" s="138"/>
      <c r="BR881" s="138"/>
      <c r="BS881" s="138"/>
      <c r="BT881" s="138"/>
      <c r="BU881" s="138"/>
      <c r="BV881" s="138"/>
      <c r="BW881" s="138"/>
      <c r="BX881" s="138"/>
      <c r="BY881" s="138"/>
      <c r="BZ881" s="138"/>
    </row>
    <row r="882" spans="1:78" ht="15.75" customHeight="1">
      <c r="A882" s="138"/>
      <c r="B882" s="138"/>
      <c r="C882" s="138"/>
      <c r="D882" s="138"/>
      <c r="E882" s="138"/>
      <c r="F882" s="138"/>
      <c r="G882" s="138"/>
      <c r="H882" s="138"/>
      <c r="I882" s="138"/>
      <c r="J882" s="138"/>
      <c r="K882" s="138"/>
      <c r="L882" s="138"/>
      <c r="M882" s="138"/>
      <c r="N882" s="138"/>
      <c r="O882" s="138"/>
      <c r="P882" s="138"/>
      <c r="Q882" s="138"/>
      <c r="R882" s="138"/>
      <c r="S882" s="138"/>
      <c r="T882" s="138"/>
      <c r="U882" s="138"/>
      <c r="V882" s="138"/>
      <c r="W882" s="138"/>
      <c r="X882" s="138"/>
      <c r="Y882" s="138"/>
      <c r="Z882" s="138"/>
      <c r="AA882" s="138"/>
      <c r="AB882" s="138"/>
      <c r="AC882" s="138"/>
      <c r="AD882" s="138"/>
      <c r="AE882" s="138"/>
      <c r="AF882" s="138"/>
      <c r="AG882" s="138"/>
      <c r="AH882" s="138"/>
      <c r="AI882" s="138"/>
      <c r="AJ882" s="138"/>
      <c r="AK882" s="138"/>
      <c r="AL882" s="138"/>
      <c r="AM882" s="138"/>
      <c r="AN882" s="138"/>
      <c r="AO882" s="138"/>
      <c r="AP882" s="138"/>
      <c r="AQ882" s="138"/>
      <c r="AR882" s="138"/>
      <c r="AS882" s="138"/>
      <c r="AT882" s="138"/>
      <c r="AU882" s="138"/>
      <c r="AV882" s="138"/>
      <c r="AW882" s="138"/>
      <c r="AX882" s="138"/>
      <c r="AY882" s="138"/>
      <c r="AZ882" s="138"/>
      <c r="BA882" s="138"/>
      <c r="BB882" s="138"/>
      <c r="BC882" s="138"/>
      <c r="BD882" s="138"/>
      <c r="BE882" s="138"/>
      <c r="BF882" s="138"/>
      <c r="BG882" s="138"/>
      <c r="BH882" s="138"/>
      <c r="BI882" s="138"/>
      <c r="BJ882" s="138"/>
      <c r="BK882" s="138"/>
      <c r="BL882" s="138"/>
      <c r="BM882" s="138"/>
      <c r="BN882" s="138"/>
      <c r="BO882" s="138"/>
      <c r="BP882" s="138"/>
      <c r="BQ882" s="138"/>
      <c r="BR882" s="138"/>
      <c r="BS882" s="138"/>
      <c r="BT882" s="138"/>
      <c r="BU882" s="138"/>
      <c r="BV882" s="138"/>
      <c r="BW882" s="138"/>
      <c r="BX882" s="138"/>
      <c r="BY882" s="138"/>
      <c r="BZ882" s="138"/>
    </row>
    <row r="883" spans="1:78" ht="15.75" customHeight="1">
      <c r="A883" s="138"/>
      <c r="B883" s="138"/>
      <c r="C883" s="138"/>
      <c r="D883" s="138"/>
      <c r="E883" s="138"/>
      <c r="F883" s="138"/>
      <c r="G883" s="138"/>
      <c r="H883" s="138"/>
      <c r="I883" s="138"/>
      <c r="J883" s="138"/>
      <c r="K883" s="138"/>
      <c r="L883" s="138"/>
      <c r="M883" s="138"/>
      <c r="N883" s="138"/>
      <c r="O883" s="138"/>
      <c r="P883" s="138"/>
      <c r="Q883" s="138"/>
      <c r="R883" s="138"/>
      <c r="S883" s="138"/>
      <c r="T883" s="138"/>
      <c r="U883" s="138"/>
      <c r="V883" s="138"/>
      <c r="W883" s="138"/>
      <c r="X883" s="138"/>
      <c r="Y883" s="138"/>
      <c r="Z883" s="138"/>
      <c r="AA883" s="138"/>
      <c r="AB883" s="138"/>
      <c r="AC883" s="138"/>
      <c r="AD883" s="138"/>
      <c r="AE883" s="138"/>
      <c r="AF883" s="138"/>
      <c r="AG883" s="138"/>
      <c r="AH883" s="138"/>
      <c r="AI883" s="138"/>
      <c r="AJ883" s="138"/>
      <c r="AK883" s="138"/>
      <c r="AL883" s="138"/>
      <c r="AM883" s="138"/>
      <c r="AN883" s="138"/>
      <c r="AO883" s="138"/>
      <c r="AP883" s="138"/>
      <c r="AQ883" s="138"/>
      <c r="AR883" s="138"/>
      <c r="AS883" s="138"/>
      <c r="AT883" s="138"/>
      <c r="AU883" s="138"/>
      <c r="AV883" s="138"/>
      <c r="AW883" s="138"/>
      <c r="AX883" s="138"/>
      <c r="AY883" s="138"/>
      <c r="AZ883" s="138"/>
      <c r="BA883" s="138"/>
      <c r="BB883" s="138"/>
      <c r="BC883" s="138"/>
      <c r="BD883" s="138"/>
      <c r="BE883" s="138"/>
      <c r="BF883" s="138"/>
      <c r="BG883" s="138"/>
      <c r="BH883" s="138"/>
      <c r="BI883" s="138"/>
      <c r="BJ883" s="138"/>
      <c r="BK883" s="138"/>
      <c r="BL883" s="138"/>
      <c r="BM883" s="138"/>
      <c r="BN883" s="138"/>
      <c r="BO883" s="138"/>
      <c r="BP883" s="138"/>
      <c r="BQ883" s="138"/>
      <c r="BR883" s="138"/>
      <c r="BS883" s="138"/>
      <c r="BT883" s="138"/>
      <c r="BU883" s="138"/>
      <c r="BV883" s="138"/>
      <c r="BW883" s="138"/>
      <c r="BX883" s="138"/>
      <c r="BY883" s="138"/>
      <c r="BZ883" s="138"/>
    </row>
    <row r="884" spans="1:78" ht="15.75" customHeight="1">
      <c r="A884" s="138"/>
      <c r="B884" s="138"/>
      <c r="C884" s="138"/>
      <c r="D884" s="138"/>
      <c r="E884" s="138"/>
      <c r="F884" s="138"/>
      <c r="G884" s="138"/>
      <c r="H884" s="138"/>
      <c r="I884" s="138"/>
      <c r="J884" s="138"/>
      <c r="K884" s="138"/>
      <c r="L884" s="138"/>
      <c r="M884" s="138"/>
      <c r="N884" s="138"/>
      <c r="O884" s="138"/>
      <c r="P884" s="138"/>
      <c r="Q884" s="138"/>
      <c r="R884" s="138"/>
      <c r="S884" s="138"/>
      <c r="T884" s="138"/>
      <c r="U884" s="138"/>
      <c r="V884" s="138"/>
      <c r="W884" s="138"/>
      <c r="X884" s="138"/>
      <c r="Y884" s="138"/>
      <c r="Z884" s="138"/>
      <c r="AA884" s="138"/>
      <c r="AB884" s="138"/>
      <c r="AC884" s="138"/>
      <c r="AD884" s="138"/>
      <c r="AE884" s="138"/>
      <c r="AF884" s="138"/>
      <c r="AG884" s="138"/>
      <c r="AH884" s="138"/>
      <c r="AI884" s="138"/>
      <c r="AJ884" s="138"/>
      <c r="AK884" s="138"/>
      <c r="AL884" s="138"/>
      <c r="AM884" s="138"/>
      <c r="AN884" s="138"/>
      <c r="AO884" s="138"/>
      <c r="AP884" s="138"/>
      <c r="AQ884" s="138"/>
      <c r="AR884" s="138"/>
      <c r="AS884" s="138"/>
      <c r="AT884" s="138"/>
      <c r="AU884" s="138"/>
      <c r="AV884" s="138"/>
      <c r="AW884" s="138"/>
      <c r="AX884" s="138"/>
      <c r="AY884" s="138"/>
      <c r="AZ884" s="138"/>
      <c r="BA884" s="138"/>
      <c r="BB884" s="138"/>
      <c r="BC884" s="138"/>
      <c r="BD884" s="138"/>
      <c r="BE884" s="138"/>
      <c r="BF884" s="138"/>
      <c r="BG884" s="138"/>
      <c r="BH884" s="138"/>
      <c r="BI884" s="138"/>
      <c r="BJ884" s="138"/>
      <c r="BK884" s="138"/>
      <c r="BL884" s="138"/>
      <c r="BM884" s="138"/>
      <c r="BN884" s="138"/>
      <c r="BO884" s="138"/>
      <c r="BP884" s="138"/>
      <c r="BQ884" s="138"/>
      <c r="BR884" s="138"/>
      <c r="BS884" s="138"/>
      <c r="BT884" s="138"/>
      <c r="BU884" s="138"/>
      <c r="BV884" s="138"/>
      <c r="BW884" s="138"/>
      <c r="BX884" s="138"/>
      <c r="BY884" s="138"/>
      <c r="BZ884" s="138"/>
    </row>
    <row r="885" spans="1:78" ht="15.75" customHeight="1">
      <c r="A885" s="138"/>
      <c r="B885" s="138"/>
      <c r="C885" s="138"/>
      <c r="D885" s="138"/>
      <c r="E885" s="138"/>
      <c r="F885" s="138"/>
      <c r="G885" s="138"/>
      <c r="H885" s="138"/>
      <c r="I885" s="138"/>
      <c r="J885" s="138"/>
      <c r="K885" s="138"/>
      <c r="L885" s="138"/>
      <c r="M885" s="138"/>
      <c r="N885" s="138"/>
      <c r="O885" s="138"/>
      <c r="P885" s="138"/>
      <c r="Q885" s="138"/>
      <c r="R885" s="138"/>
      <c r="S885" s="138"/>
      <c r="T885" s="138"/>
      <c r="U885" s="138"/>
      <c r="V885" s="138"/>
      <c r="W885" s="138"/>
      <c r="X885" s="138"/>
      <c r="Y885" s="138"/>
      <c r="Z885" s="138"/>
      <c r="AA885" s="138"/>
      <c r="AB885" s="138"/>
      <c r="AC885" s="138"/>
      <c r="AD885" s="138"/>
      <c r="AE885" s="138"/>
      <c r="AF885" s="138"/>
      <c r="AG885" s="138"/>
      <c r="AH885" s="138"/>
      <c r="AI885" s="138"/>
      <c r="AJ885" s="138"/>
      <c r="AK885" s="138"/>
      <c r="AL885" s="138"/>
      <c r="AM885" s="138"/>
      <c r="AN885" s="138"/>
      <c r="AO885" s="138"/>
      <c r="AP885" s="138"/>
      <c r="AQ885" s="138"/>
      <c r="AR885" s="138"/>
      <c r="AS885" s="138"/>
      <c r="AT885" s="138"/>
      <c r="AU885" s="138"/>
      <c r="AV885" s="138"/>
      <c r="AW885" s="138"/>
      <c r="AX885" s="138"/>
      <c r="AY885" s="138"/>
      <c r="AZ885" s="138"/>
      <c r="BA885" s="138"/>
      <c r="BB885" s="138"/>
      <c r="BC885" s="138"/>
      <c r="BD885" s="138"/>
      <c r="BE885" s="138"/>
      <c r="BF885" s="138"/>
      <c r="BG885" s="138"/>
      <c r="BH885" s="138"/>
      <c r="BI885" s="138"/>
      <c r="BJ885" s="138"/>
      <c r="BK885" s="138"/>
      <c r="BL885" s="138"/>
      <c r="BM885" s="138"/>
      <c r="BN885" s="138"/>
      <c r="BO885" s="138"/>
      <c r="BP885" s="138"/>
      <c r="BQ885" s="138"/>
      <c r="BR885" s="138"/>
      <c r="BS885" s="138"/>
      <c r="BT885" s="138"/>
      <c r="BU885" s="138"/>
      <c r="BV885" s="138"/>
      <c r="BW885" s="138"/>
      <c r="BX885" s="138"/>
      <c r="BY885" s="138"/>
      <c r="BZ885" s="138"/>
    </row>
    <row r="886" spans="1:78" ht="15.75" customHeight="1">
      <c r="A886" s="138"/>
      <c r="B886" s="138"/>
      <c r="C886" s="138"/>
      <c r="D886" s="138"/>
      <c r="E886" s="138"/>
      <c r="F886" s="138"/>
      <c r="G886" s="138"/>
      <c r="H886" s="138"/>
      <c r="I886" s="138"/>
      <c r="J886" s="138"/>
      <c r="K886" s="138"/>
      <c r="L886" s="138"/>
      <c r="M886" s="138"/>
      <c r="N886" s="138"/>
      <c r="O886" s="138"/>
      <c r="P886" s="138"/>
      <c r="Q886" s="138"/>
      <c r="R886" s="138"/>
      <c r="S886" s="138"/>
      <c r="T886" s="138"/>
      <c r="U886" s="138"/>
      <c r="V886" s="138"/>
      <c r="W886" s="138"/>
      <c r="X886" s="138"/>
      <c r="Y886" s="138"/>
      <c r="Z886" s="138"/>
      <c r="AA886" s="138"/>
      <c r="AB886" s="138"/>
      <c r="AC886" s="138"/>
      <c r="AD886" s="138"/>
      <c r="AE886" s="138"/>
      <c r="AF886" s="138"/>
      <c r="AG886" s="138"/>
      <c r="AH886" s="138"/>
      <c r="AI886" s="138"/>
      <c r="AJ886" s="138"/>
      <c r="AK886" s="138"/>
      <c r="AL886" s="138"/>
      <c r="AM886" s="138"/>
      <c r="AN886" s="138"/>
      <c r="AO886" s="138"/>
      <c r="AP886" s="138"/>
      <c r="AQ886" s="138"/>
      <c r="AR886" s="138"/>
      <c r="AS886" s="138"/>
      <c r="AT886" s="138"/>
      <c r="AU886" s="138"/>
      <c r="AV886" s="138"/>
      <c r="AW886" s="138"/>
      <c r="AX886" s="138"/>
      <c r="AY886" s="138"/>
      <c r="AZ886" s="138"/>
      <c r="BA886" s="138"/>
      <c r="BB886" s="138"/>
      <c r="BC886" s="138"/>
      <c r="BD886" s="138"/>
      <c r="BE886" s="138"/>
      <c r="BF886" s="138"/>
      <c r="BG886" s="138"/>
      <c r="BH886" s="138"/>
      <c r="BI886" s="138"/>
      <c r="BJ886" s="138"/>
      <c r="BK886" s="138"/>
      <c r="BL886" s="138"/>
      <c r="BM886" s="138"/>
      <c r="BN886" s="138"/>
      <c r="BO886" s="138"/>
      <c r="BP886" s="138"/>
      <c r="BQ886" s="138"/>
      <c r="BR886" s="138"/>
      <c r="BS886" s="138"/>
      <c r="BT886" s="138"/>
      <c r="BU886" s="138"/>
      <c r="BV886" s="138"/>
      <c r="BW886" s="138"/>
      <c r="BX886" s="138"/>
      <c r="BY886" s="138"/>
      <c r="BZ886" s="138"/>
    </row>
    <row r="887" spans="1:78" ht="15.75" customHeight="1">
      <c r="A887" s="138"/>
      <c r="B887" s="138"/>
      <c r="C887" s="138"/>
      <c r="D887" s="138"/>
      <c r="E887" s="138"/>
      <c r="F887" s="138"/>
      <c r="G887" s="138"/>
      <c r="H887" s="138"/>
      <c r="I887" s="138"/>
      <c r="J887" s="138"/>
      <c r="K887" s="138"/>
      <c r="L887" s="138"/>
      <c r="M887" s="138"/>
      <c r="N887" s="138"/>
      <c r="O887" s="138"/>
      <c r="P887" s="138"/>
      <c r="Q887" s="138"/>
      <c r="R887" s="138"/>
      <c r="S887" s="138"/>
      <c r="T887" s="138"/>
      <c r="U887" s="138"/>
      <c r="V887" s="138"/>
      <c r="W887" s="138"/>
      <c r="X887" s="138"/>
      <c r="Y887" s="138"/>
      <c r="Z887" s="138"/>
      <c r="AA887" s="138"/>
      <c r="AB887" s="138"/>
      <c r="AC887" s="138"/>
      <c r="AD887" s="138"/>
      <c r="AE887" s="138"/>
      <c r="AF887" s="138"/>
      <c r="AG887" s="138"/>
      <c r="AH887" s="138"/>
      <c r="AI887" s="138"/>
      <c r="AJ887" s="138"/>
      <c r="AK887" s="138"/>
      <c r="AL887" s="138"/>
      <c r="AM887" s="138"/>
      <c r="AN887" s="138"/>
      <c r="AO887" s="138"/>
      <c r="AP887" s="138"/>
      <c r="AQ887" s="138"/>
      <c r="AR887" s="138"/>
      <c r="AS887" s="138"/>
      <c r="AT887" s="138"/>
      <c r="AU887" s="138"/>
      <c r="AV887" s="138"/>
      <c r="AW887" s="138"/>
      <c r="AX887" s="138"/>
      <c r="AY887" s="138"/>
      <c r="AZ887" s="138"/>
      <c r="BA887" s="138"/>
      <c r="BB887" s="138"/>
      <c r="BC887" s="138"/>
      <c r="BD887" s="138"/>
      <c r="BE887" s="138"/>
      <c r="BF887" s="138"/>
      <c r="BG887" s="138"/>
      <c r="BH887" s="138"/>
      <c r="BI887" s="138"/>
      <c r="BJ887" s="138"/>
      <c r="BK887" s="138"/>
      <c r="BL887" s="138"/>
      <c r="BM887" s="138"/>
      <c r="BN887" s="138"/>
      <c r="BO887" s="138"/>
      <c r="BP887" s="138"/>
      <c r="BQ887" s="138"/>
      <c r="BR887" s="138"/>
      <c r="BS887" s="138"/>
      <c r="BT887" s="138"/>
      <c r="BU887" s="138"/>
      <c r="BV887" s="138"/>
      <c r="BW887" s="138"/>
      <c r="BX887" s="138"/>
      <c r="BY887" s="138"/>
      <c r="BZ887" s="138"/>
    </row>
    <row r="888" spans="1:78" ht="15.75" customHeight="1">
      <c r="A888" s="138"/>
      <c r="B888" s="138"/>
      <c r="C888" s="138"/>
      <c r="D888" s="138"/>
      <c r="E888" s="138"/>
      <c r="F888" s="138"/>
      <c r="G888" s="138"/>
      <c r="H888" s="138"/>
      <c r="I888" s="138"/>
      <c r="J888" s="138"/>
      <c r="K888" s="138"/>
      <c r="L888" s="138"/>
      <c r="M888" s="138"/>
      <c r="N888" s="138"/>
      <c r="O888" s="138"/>
      <c r="P888" s="138"/>
      <c r="Q888" s="138"/>
      <c r="R888" s="138"/>
      <c r="S888" s="138"/>
      <c r="T888" s="138"/>
      <c r="U888" s="138"/>
      <c r="V888" s="138"/>
      <c r="W888" s="138"/>
      <c r="X888" s="138"/>
      <c r="Y888" s="138"/>
      <c r="Z888" s="138"/>
      <c r="AA888" s="138"/>
      <c r="AB888" s="138"/>
      <c r="AC888" s="138"/>
      <c r="AD888" s="138"/>
      <c r="AE888" s="138"/>
      <c r="AF888" s="138"/>
      <c r="AG888" s="138"/>
      <c r="AH888" s="138"/>
      <c r="AI888" s="138"/>
      <c r="AJ888" s="138"/>
      <c r="AK888" s="138"/>
      <c r="AL888" s="138"/>
      <c r="AM888" s="138"/>
      <c r="AN888" s="138"/>
      <c r="AO888" s="138"/>
      <c r="AP888" s="138"/>
      <c r="AQ888" s="138"/>
      <c r="AR888" s="138"/>
      <c r="AS888" s="138"/>
      <c r="AT888" s="138"/>
      <c r="AU888" s="138"/>
      <c r="AV888" s="138"/>
      <c r="AW888" s="138"/>
      <c r="AX888" s="138"/>
      <c r="AY888" s="138"/>
      <c r="AZ888" s="138"/>
      <c r="BA888" s="138"/>
      <c r="BB888" s="138"/>
      <c r="BC888" s="138"/>
      <c r="BD888" s="138"/>
      <c r="BE888" s="138"/>
      <c r="BF888" s="138"/>
      <c r="BG888" s="138"/>
      <c r="BH888" s="138"/>
      <c r="BI888" s="138"/>
      <c r="BJ888" s="138"/>
      <c r="BK888" s="138"/>
      <c r="BL888" s="138"/>
      <c r="BM888" s="138"/>
      <c r="BN888" s="138"/>
      <c r="BO888" s="138"/>
      <c r="BP888" s="138"/>
      <c r="BQ888" s="138"/>
      <c r="BR888" s="138"/>
      <c r="BS888" s="138"/>
      <c r="BT888" s="138"/>
      <c r="BU888" s="138"/>
      <c r="BV888" s="138"/>
      <c r="BW888" s="138"/>
      <c r="BX888" s="138"/>
      <c r="BY888" s="138"/>
      <c r="BZ888" s="138"/>
    </row>
    <row r="889" spans="1:78" ht="15.75" customHeight="1">
      <c r="A889" s="138"/>
      <c r="B889" s="138"/>
      <c r="C889" s="138"/>
      <c r="D889" s="138"/>
      <c r="E889" s="138"/>
      <c r="F889" s="138"/>
      <c r="G889" s="138"/>
      <c r="H889" s="138"/>
      <c r="I889" s="138"/>
      <c r="J889" s="138"/>
      <c r="K889" s="138"/>
      <c r="L889" s="138"/>
      <c r="M889" s="138"/>
      <c r="N889" s="138"/>
      <c r="O889" s="138"/>
      <c r="P889" s="138"/>
      <c r="Q889" s="138"/>
      <c r="R889" s="138"/>
      <c r="S889" s="138"/>
      <c r="T889" s="138"/>
      <c r="U889" s="138"/>
      <c r="V889" s="138"/>
      <c r="W889" s="138"/>
      <c r="X889" s="138"/>
      <c r="Y889" s="138"/>
      <c r="Z889" s="138"/>
      <c r="AA889" s="138"/>
      <c r="AB889" s="138"/>
      <c r="AC889" s="138"/>
      <c r="AD889" s="138"/>
      <c r="AE889" s="138"/>
      <c r="AF889" s="138"/>
      <c r="AG889" s="138"/>
      <c r="AH889" s="138"/>
      <c r="AI889" s="138"/>
      <c r="AJ889" s="138"/>
      <c r="AK889" s="138"/>
      <c r="AL889" s="138"/>
      <c r="AM889" s="138"/>
      <c r="AN889" s="138"/>
      <c r="AO889" s="138"/>
      <c r="AP889" s="138"/>
      <c r="AQ889" s="138"/>
      <c r="AR889" s="138"/>
      <c r="AS889" s="138"/>
      <c r="AT889" s="138"/>
      <c r="AU889" s="138"/>
      <c r="AV889" s="138"/>
      <c r="AW889" s="138"/>
      <c r="AX889" s="138"/>
      <c r="AY889" s="138"/>
      <c r="AZ889" s="138"/>
      <c r="BA889" s="138"/>
      <c r="BB889" s="138"/>
      <c r="BC889" s="138"/>
      <c r="BD889" s="138"/>
      <c r="BE889" s="138"/>
      <c r="BF889" s="138"/>
      <c r="BG889" s="138"/>
      <c r="BH889" s="138"/>
      <c r="BI889" s="138"/>
      <c r="BJ889" s="138"/>
      <c r="BK889" s="138"/>
      <c r="BL889" s="138"/>
      <c r="BM889" s="138"/>
      <c r="BN889" s="138"/>
      <c r="BO889" s="138"/>
      <c r="BP889" s="138"/>
      <c r="BQ889" s="138"/>
      <c r="BR889" s="138"/>
      <c r="BS889" s="138"/>
      <c r="BT889" s="138"/>
      <c r="BU889" s="138"/>
      <c r="BV889" s="138"/>
      <c r="BW889" s="138"/>
      <c r="BX889" s="138"/>
      <c r="BY889" s="138"/>
      <c r="BZ889" s="138"/>
    </row>
    <row r="890" spans="1:78" ht="15.75" customHeight="1">
      <c r="A890" s="138"/>
      <c r="B890" s="138"/>
      <c r="C890" s="138"/>
      <c r="D890" s="138"/>
      <c r="E890" s="138"/>
      <c r="F890" s="138"/>
      <c r="G890" s="138"/>
      <c r="H890" s="138"/>
      <c r="I890" s="138"/>
      <c r="J890" s="138"/>
      <c r="K890" s="138"/>
      <c r="L890" s="138"/>
      <c r="M890" s="138"/>
      <c r="N890" s="138"/>
      <c r="O890" s="138"/>
      <c r="P890" s="138"/>
      <c r="Q890" s="138"/>
      <c r="R890" s="138"/>
      <c r="S890" s="138"/>
      <c r="T890" s="138"/>
      <c r="U890" s="138"/>
      <c r="V890" s="138"/>
      <c r="W890" s="138"/>
      <c r="X890" s="138"/>
      <c r="Y890" s="138"/>
      <c r="Z890" s="138"/>
      <c r="AA890" s="138"/>
      <c r="AB890" s="138"/>
      <c r="AC890" s="138"/>
      <c r="AD890" s="138"/>
      <c r="AE890" s="138"/>
      <c r="AF890" s="138"/>
      <c r="AG890" s="138"/>
      <c r="AH890" s="138"/>
      <c r="AI890" s="138"/>
      <c r="AJ890" s="138"/>
      <c r="AK890" s="138"/>
      <c r="AL890" s="138"/>
      <c r="AM890" s="138"/>
      <c r="AN890" s="138"/>
      <c r="AO890" s="138"/>
      <c r="AP890" s="138"/>
      <c r="AQ890" s="138"/>
      <c r="AR890" s="138"/>
      <c r="AS890" s="138"/>
      <c r="AT890" s="138"/>
      <c r="AU890" s="138"/>
      <c r="AV890" s="138"/>
      <c r="AW890" s="138"/>
      <c r="AX890" s="138"/>
      <c r="AY890" s="138"/>
      <c r="AZ890" s="138"/>
      <c r="BA890" s="138"/>
      <c r="BB890" s="138"/>
      <c r="BC890" s="138"/>
      <c r="BD890" s="138"/>
      <c r="BE890" s="138"/>
      <c r="BF890" s="138"/>
      <c r="BG890" s="138"/>
      <c r="BH890" s="138"/>
      <c r="BI890" s="138"/>
      <c r="BJ890" s="138"/>
      <c r="BK890" s="138"/>
      <c r="BL890" s="138"/>
      <c r="BM890" s="138"/>
      <c r="BN890" s="138"/>
      <c r="BO890" s="138"/>
      <c r="BP890" s="138"/>
      <c r="BQ890" s="138"/>
      <c r="BR890" s="138"/>
      <c r="BS890" s="138"/>
      <c r="BT890" s="138"/>
      <c r="BU890" s="138"/>
      <c r="BV890" s="138"/>
      <c r="BW890" s="138"/>
      <c r="BX890" s="138"/>
      <c r="BY890" s="138"/>
      <c r="BZ890" s="138"/>
    </row>
    <row r="891" spans="1:78" ht="15.75" customHeight="1">
      <c r="A891" s="138"/>
      <c r="B891" s="138"/>
      <c r="C891" s="138"/>
      <c r="D891" s="138"/>
      <c r="E891" s="138"/>
      <c r="F891" s="138"/>
      <c r="G891" s="138"/>
      <c r="H891" s="138"/>
      <c r="I891" s="138"/>
      <c r="J891" s="138"/>
      <c r="K891" s="138"/>
      <c r="L891" s="138"/>
      <c r="M891" s="138"/>
      <c r="N891" s="138"/>
      <c r="O891" s="138"/>
      <c r="P891" s="138"/>
      <c r="Q891" s="138"/>
      <c r="R891" s="138"/>
      <c r="S891" s="138"/>
      <c r="T891" s="138"/>
      <c r="U891" s="138"/>
      <c r="V891" s="138"/>
      <c r="W891" s="138"/>
      <c r="X891" s="138"/>
      <c r="Y891" s="138"/>
      <c r="Z891" s="138"/>
      <c r="AA891" s="138"/>
      <c r="AB891" s="138"/>
      <c r="AC891" s="138"/>
      <c r="AD891" s="138"/>
      <c r="AE891" s="138"/>
      <c r="AF891" s="138"/>
      <c r="AG891" s="138"/>
      <c r="AH891" s="138"/>
      <c r="AI891" s="138"/>
      <c r="AJ891" s="138"/>
      <c r="AK891" s="138"/>
      <c r="AL891" s="138"/>
      <c r="AM891" s="138"/>
      <c r="AN891" s="138"/>
      <c r="AO891" s="138"/>
      <c r="AP891" s="138"/>
      <c r="AQ891" s="138"/>
      <c r="AR891" s="138"/>
      <c r="AS891" s="138"/>
      <c r="AT891" s="138"/>
      <c r="AU891" s="138"/>
      <c r="AV891" s="138"/>
      <c r="AW891" s="138"/>
      <c r="AX891" s="138"/>
      <c r="AY891" s="138"/>
      <c r="AZ891" s="138"/>
      <c r="BA891" s="138"/>
      <c r="BB891" s="138"/>
      <c r="BC891" s="138"/>
      <c r="BD891" s="138"/>
      <c r="BE891" s="138"/>
      <c r="BF891" s="138"/>
      <c r="BG891" s="138"/>
      <c r="BH891" s="138"/>
      <c r="BI891" s="138"/>
      <c r="BJ891" s="138"/>
      <c r="BK891" s="138"/>
      <c r="BL891" s="138"/>
      <c r="BM891" s="138"/>
      <c r="BN891" s="138"/>
      <c r="BO891" s="138"/>
      <c r="BP891" s="138"/>
      <c r="BQ891" s="138"/>
      <c r="BR891" s="138"/>
      <c r="BS891" s="138"/>
      <c r="BT891" s="138"/>
      <c r="BU891" s="138"/>
      <c r="BV891" s="138"/>
      <c r="BW891" s="138"/>
      <c r="BX891" s="138"/>
      <c r="BY891" s="138"/>
      <c r="BZ891" s="138"/>
    </row>
    <row r="892" spans="1:78" ht="15.75" customHeight="1">
      <c r="A892" s="138"/>
      <c r="B892" s="138"/>
      <c r="C892" s="138"/>
      <c r="D892" s="138"/>
      <c r="E892" s="138"/>
      <c r="F892" s="138"/>
      <c r="G892" s="138"/>
      <c r="H892" s="138"/>
      <c r="I892" s="138"/>
      <c r="J892" s="138"/>
      <c r="K892" s="138"/>
      <c r="L892" s="138"/>
      <c r="M892" s="138"/>
      <c r="N892" s="138"/>
      <c r="O892" s="138"/>
      <c r="P892" s="138"/>
      <c r="Q892" s="138"/>
      <c r="R892" s="138"/>
      <c r="S892" s="138"/>
      <c r="T892" s="138"/>
      <c r="U892" s="138"/>
      <c r="V892" s="138"/>
      <c r="W892" s="138"/>
      <c r="X892" s="138"/>
      <c r="Y892" s="138"/>
      <c r="Z892" s="138"/>
      <c r="AA892" s="138"/>
      <c r="AB892" s="138"/>
      <c r="AC892" s="138"/>
      <c r="AD892" s="138"/>
      <c r="AE892" s="138"/>
      <c r="AF892" s="138"/>
      <c r="AG892" s="138"/>
      <c r="AH892" s="138"/>
      <c r="AI892" s="138"/>
      <c r="AJ892" s="138"/>
      <c r="AK892" s="138"/>
      <c r="AL892" s="138"/>
      <c r="AM892" s="138"/>
      <c r="AN892" s="138"/>
      <c r="AO892" s="138"/>
      <c r="AP892" s="138"/>
      <c r="AQ892" s="138"/>
      <c r="AR892" s="138"/>
      <c r="AS892" s="138"/>
      <c r="AT892" s="138"/>
      <c r="AU892" s="138"/>
      <c r="AV892" s="138"/>
      <c r="AW892" s="138"/>
      <c r="AX892" s="138"/>
      <c r="AY892" s="138"/>
      <c r="AZ892" s="138"/>
      <c r="BA892" s="138"/>
      <c r="BB892" s="138"/>
      <c r="BC892" s="138"/>
      <c r="BD892" s="138"/>
      <c r="BE892" s="138"/>
      <c r="BF892" s="138"/>
      <c r="BG892" s="138"/>
      <c r="BH892" s="138"/>
      <c r="BI892" s="138"/>
      <c r="BJ892" s="138"/>
      <c r="BK892" s="138"/>
      <c r="BL892" s="138"/>
      <c r="BM892" s="138"/>
      <c r="BN892" s="138"/>
      <c r="BO892" s="138"/>
      <c r="BP892" s="138"/>
      <c r="BQ892" s="138"/>
      <c r="BR892" s="138"/>
      <c r="BS892" s="138"/>
      <c r="BT892" s="138"/>
      <c r="BU892" s="138"/>
      <c r="BV892" s="138"/>
      <c r="BW892" s="138"/>
      <c r="BX892" s="138"/>
      <c r="BY892" s="138"/>
      <c r="BZ892" s="138"/>
    </row>
    <row r="893" spans="1:78" ht="15.75" customHeight="1">
      <c r="A893" s="138"/>
      <c r="B893" s="138"/>
      <c r="C893" s="138"/>
      <c r="D893" s="138"/>
      <c r="E893" s="138"/>
      <c r="F893" s="138"/>
      <c r="G893" s="138"/>
      <c r="H893" s="138"/>
      <c r="I893" s="138"/>
      <c r="J893" s="138"/>
      <c r="K893" s="138"/>
      <c r="L893" s="138"/>
      <c r="M893" s="138"/>
      <c r="N893" s="138"/>
      <c r="O893" s="138"/>
      <c r="P893" s="138"/>
      <c r="Q893" s="138"/>
      <c r="R893" s="138"/>
      <c r="S893" s="138"/>
      <c r="T893" s="138"/>
      <c r="U893" s="138"/>
      <c r="V893" s="138"/>
      <c r="W893" s="138"/>
      <c r="X893" s="138"/>
      <c r="Y893" s="138"/>
      <c r="Z893" s="138"/>
      <c r="AA893" s="138"/>
      <c r="AB893" s="138"/>
      <c r="AC893" s="138"/>
      <c r="AD893" s="138"/>
      <c r="AE893" s="138"/>
      <c r="AF893" s="138"/>
      <c r="AG893" s="138"/>
      <c r="AH893" s="138"/>
      <c r="AI893" s="138"/>
      <c r="AJ893" s="138"/>
      <c r="AK893" s="138"/>
      <c r="AL893" s="138"/>
      <c r="AM893" s="138"/>
      <c r="AN893" s="138"/>
      <c r="AO893" s="138"/>
      <c r="AP893" s="138"/>
      <c r="AQ893" s="138"/>
      <c r="AR893" s="138"/>
      <c r="AS893" s="138"/>
      <c r="AT893" s="138"/>
      <c r="AU893" s="138"/>
      <c r="AV893" s="138"/>
      <c r="AW893" s="138"/>
      <c r="AX893" s="138"/>
      <c r="AY893" s="138"/>
      <c r="AZ893" s="138"/>
      <c r="BA893" s="138"/>
      <c r="BB893" s="138"/>
      <c r="BC893" s="138"/>
      <c r="BD893" s="138"/>
      <c r="BE893" s="138"/>
      <c r="BF893" s="138"/>
      <c r="BG893" s="138"/>
      <c r="BH893" s="138"/>
      <c r="BI893" s="138"/>
      <c r="BJ893" s="138"/>
      <c r="BK893" s="138"/>
      <c r="BL893" s="138"/>
      <c r="BM893" s="138"/>
      <c r="BN893" s="138"/>
      <c r="BO893" s="138"/>
      <c r="BP893" s="138"/>
      <c r="BQ893" s="138"/>
      <c r="BR893" s="138"/>
      <c r="BS893" s="138"/>
      <c r="BT893" s="138"/>
      <c r="BU893" s="138"/>
      <c r="BV893" s="138"/>
      <c r="BW893" s="138"/>
      <c r="BX893" s="138"/>
      <c r="BY893" s="138"/>
      <c r="BZ893" s="138"/>
    </row>
    <row r="894" spans="1:78" ht="15.75" customHeight="1">
      <c r="A894" s="138"/>
      <c r="B894" s="138"/>
      <c r="C894" s="138"/>
      <c r="D894" s="138"/>
      <c r="E894" s="138"/>
      <c r="F894" s="138"/>
      <c r="G894" s="138"/>
      <c r="H894" s="138"/>
      <c r="I894" s="138"/>
      <c r="J894" s="138"/>
      <c r="K894" s="138"/>
      <c r="L894" s="138"/>
      <c r="M894" s="138"/>
      <c r="N894" s="138"/>
      <c r="O894" s="138"/>
      <c r="P894" s="138"/>
      <c r="Q894" s="138"/>
      <c r="R894" s="138"/>
      <c r="S894" s="138"/>
      <c r="T894" s="138"/>
      <c r="U894" s="138"/>
      <c r="V894" s="138"/>
      <c r="W894" s="138"/>
      <c r="X894" s="138"/>
      <c r="Y894" s="138"/>
      <c r="Z894" s="138"/>
      <c r="AA894" s="138"/>
      <c r="AB894" s="138"/>
      <c r="AC894" s="138"/>
      <c r="AD894" s="138"/>
      <c r="AE894" s="138"/>
      <c r="AF894" s="138"/>
      <c r="AG894" s="138"/>
      <c r="AH894" s="138"/>
      <c r="AI894" s="138"/>
      <c r="AJ894" s="138"/>
      <c r="AK894" s="138"/>
      <c r="AL894" s="138"/>
      <c r="AM894" s="138"/>
      <c r="AN894" s="138"/>
      <c r="AO894" s="138"/>
      <c r="AP894" s="138"/>
      <c r="AQ894" s="138"/>
      <c r="AR894" s="138"/>
      <c r="AS894" s="138"/>
      <c r="AT894" s="138"/>
      <c r="AU894" s="138"/>
      <c r="AV894" s="138"/>
      <c r="AW894" s="138"/>
      <c r="AX894" s="138"/>
      <c r="AY894" s="138"/>
      <c r="AZ894" s="138"/>
      <c r="BA894" s="138"/>
      <c r="BB894" s="138"/>
      <c r="BC894" s="138"/>
      <c r="BD894" s="138"/>
      <c r="BE894" s="138"/>
      <c r="BF894" s="138"/>
      <c r="BG894" s="138"/>
      <c r="BH894" s="138"/>
      <c r="BI894" s="138"/>
      <c r="BJ894" s="138"/>
      <c r="BK894" s="138"/>
      <c r="BL894" s="138"/>
      <c r="BM894" s="138"/>
      <c r="BN894" s="138"/>
      <c r="BO894" s="138"/>
      <c r="BP894" s="138"/>
      <c r="BQ894" s="138"/>
      <c r="BR894" s="138"/>
      <c r="BS894" s="138"/>
      <c r="BT894" s="138"/>
      <c r="BU894" s="138"/>
      <c r="BV894" s="138"/>
      <c r="BW894" s="138"/>
      <c r="BX894" s="138"/>
      <c r="BY894" s="138"/>
      <c r="BZ894" s="138"/>
    </row>
    <row r="895" spans="1:78" ht="15.75" customHeight="1">
      <c r="A895" s="138"/>
      <c r="B895" s="138"/>
      <c r="C895" s="138"/>
      <c r="D895" s="138"/>
      <c r="E895" s="138"/>
      <c r="F895" s="138"/>
      <c r="G895" s="138"/>
      <c r="H895" s="138"/>
      <c r="I895" s="138"/>
      <c r="J895" s="138"/>
      <c r="K895" s="138"/>
      <c r="L895" s="138"/>
      <c r="M895" s="138"/>
      <c r="N895" s="138"/>
      <c r="O895" s="138"/>
      <c r="P895" s="138"/>
      <c r="Q895" s="138"/>
      <c r="R895" s="138"/>
      <c r="S895" s="138"/>
      <c r="T895" s="138"/>
      <c r="U895" s="138"/>
      <c r="V895" s="138"/>
      <c r="W895" s="138"/>
      <c r="X895" s="138"/>
      <c r="Y895" s="138"/>
      <c r="Z895" s="138"/>
      <c r="AA895" s="138"/>
      <c r="AB895" s="138"/>
      <c r="AC895" s="138"/>
      <c r="AD895" s="138"/>
      <c r="AE895" s="138"/>
      <c r="AF895" s="138"/>
      <c r="AG895" s="138"/>
      <c r="AH895" s="138"/>
      <c r="AI895" s="138"/>
      <c r="AJ895" s="138"/>
      <c r="AK895" s="138"/>
      <c r="AL895" s="138"/>
      <c r="AM895" s="138"/>
      <c r="AN895" s="138"/>
      <c r="AO895" s="138"/>
      <c r="AP895" s="138"/>
      <c r="AQ895" s="138"/>
      <c r="AR895" s="138"/>
      <c r="AS895" s="138"/>
      <c r="AT895" s="138"/>
      <c r="AU895" s="138"/>
      <c r="AV895" s="138"/>
      <c r="AW895" s="138"/>
      <c r="AX895" s="138"/>
      <c r="AY895" s="138"/>
      <c r="AZ895" s="138"/>
      <c r="BA895" s="138"/>
      <c r="BB895" s="138"/>
      <c r="BC895" s="138"/>
      <c r="BD895" s="138"/>
      <c r="BE895" s="138"/>
      <c r="BF895" s="138"/>
      <c r="BG895" s="138"/>
      <c r="BH895" s="138"/>
      <c r="BI895" s="138"/>
      <c r="BJ895" s="138"/>
      <c r="BK895" s="138"/>
      <c r="BL895" s="138"/>
      <c r="BM895" s="138"/>
      <c r="BN895" s="138"/>
      <c r="BO895" s="138"/>
      <c r="BP895" s="138"/>
      <c r="BQ895" s="138"/>
      <c r="BR895" s="138"/>
      <c r="BS895" s="138"/>
      <c r="BT895" s="138"/>
      <c r="BU895" s="138"/>
      <c r="BV895" s="138"/>
      <c r="BW895" s="138"/>
      <c r="BX895" s="138"/>
      <c r="BY895" s="138"/>
      <c r="BZ895" s="138"/>
    </row>
    <row r="896" spans="1:78" ht="15.75" customHeight="1">
      <c r="A896" s="138"/>
      <c r="B896" s="138"/>
      <c r="C896" s="138"/>
      <c r="D896" s="138"/>
      <c r="E896" s="138"/>
      <c r="F896" s="138"/>
      <c r="G896" s="138"/>
      <c r="H896" s="138"/>
      <c r="I896" s="138"/>
      <c r="J896" s="138"/>
      <c r="K896" s="138"/>
      <c r="L896" s="138"/>
      <c r="M896" s="138"/>
      <c r="N896" s="138"/>
      <c r="O896" s="138"/>
      <c r="P896" s="138"/>
      <c r="Q896" s="138"/>
      <c r="R896" s="138"/>
      <c r="S896" s="138"/>
      <c r="T896" s="138"/>
      <c r="U896" s="138"/>
      <c r="V896" s="138"/>
      <c r="W896" s="138"/>
      <c r="X896" s="138"/>
      <c r="Y896" s="138"/>
      <c r="Z896" s="138"/>
      <c r="AA896" s="138"/>
      <c r="AB896" s="138"/>
      <c r="AC896" s="138"/>
      <c r="AD896" s="138"/>
      <c r="AE896" s="138"/>
      <c r="AF896" s="138"/>
      <c r="AG896" s="138"/>
      <c r="AH896" s="138"/>
      <c r="AI896" s="138"/>
      <c r="AJ896" s="138"/>
      <c r="AK896" s="138"/>
      <c r="AL896" s="138"/>
      <c r="AM896" s="138"/>
      <c r="AN896" s="138"/>
      <c r="AO896" s="138"/>
      <c r="AP896" s="138"/>
      <c r="AQ896" s="138"/>
      <c r="AR896" s="138"/>
      <c r="AS896" s="138"/>
      <c r="AT896" s="138"/>
      <c r="AU896" s="138"/>
      <c r="AV896" s="138"/>
      <c r="AW896" s="138"/>
      <c r="AX896" s="138"/>
      <c r="AY896" s="138"/>
      <c r="AZ896" s="138"/>
      <c r="BA896" s="138"/>
      <c r="BB896" s="138"/>
      <c r="BC896" s="138"/>
      <c r="BD896" s="138"/>
      <c r="BE896" s="138"/>
      <c r="BF896" s="138"/>
      <c r="BG896" s="138"/>
      <c r="BH896" s="138"/>
      <c r="BI896" s="138"/>
      <c r="BJ896" s="138"/>
      <c r="BK896" s="138"/>
      <c r="BL896" s="138"/>
      <c r="BM896" s="138"/>
      <c r="BN896" s="138"/>
      <c r="BO896" s="138"/>
      <c r="BP896" s="138"/>
      <c r="BQ896" s="138"/>
      <c r="BR896" s="138"/>
      <c r="BS896" s="138"/>
      <c r="BT896" s="138"/>
      <c r="BU896" s="138"/>
      <c r="BV896" s="138"/>
      <c r="BW896" s="138"/>
      <c r="BX896" s="138"/>
      <c r="BY896" s="138"/>
      <c r="BZ896" s="138"/>
    </row>
    <row r="897" spans="1:78" ht="15.75" customHeight="1">
      <c r="A897" s="138"/>
      <c r="B897" s="138"/>
      <c r="C897" s="138"/>
      <c r="D897" s="138"/>
      <c r="E897" s="138"/>
      <c r="F897" s="138"/>
      <c r="G897" s="138"/>
      <c r="H897" s="138"/>
      <c r="I897" s="138"/>
      <c r="J897" s="138"/>
      <c r="K897" s="138"/>
      <c r="L897" s="138"/>
      <c r="M897" s="138"/>
      <c r="N897" s="138"/>
      <c r="O897" s="138"/>
      <c r="P897" s="138"/>
      <c r="Q897" s="138"/>
      <c r="R897" s="138"/>
      <c r="S897" s="138"/>
      <c r="T897" s="138"/>
      <c r="U897" s="138"/>
      <c r="V897" s="138"/>
      <c r="W897" s="138"/>
      <c r="X897" s="138"/>
      <c r="Y897" s="138"/>
      <c r="Z897" s="138"/>
      <c r="AA897" s="138"/>
      <c r="AB897" s="138"/>
      <c r="AC897" s="138"/>
      <c r="AD897" s="138"/>
      <c r="AE897" s="138"/>
      <c r="AF897" s="138"/>
      <c r="AG897" s="138"/>
      <c r="AH897" s="138"/>
      <c r="AI897" s="138"/>
      <c r="AJ897" s="138"/>
      <c r="AK897" s="138"/>
      <c r="AL897" s="138"/>
      <c r="AM897" s="138"/>
      <c r="AN897" s="138"/>
      <c r="AO897" s="138"/>
      <c r="AP897" s="138"/>
      <c r="AQ897" s="138"/>
      <c r="AR897" s="138"/>
      <c r="AS897" s="138"/>
      <c r="AT897" s="138"/>
      <c r="AU897" s="138"/>
      <c r="AV897" s="138"/>
      <c r="AW897" s="138"/>
      <c r="AX897" s="138"/>
      <c r="AY897" s="138"/>
      <c r="AZ897" s="138"/>
      <c r="BA897" s="138"/>
      <c r="BB897" s="138"/>
      <c r="BC897" s="138"/>
      <c r="BD897" s="138"/>
      <c r="BE897" s="138"/>
      <c r="BF897" s="138"/>
      <c r="BG897" s="138"/>
      <c r="BH897" s="138"/>
      <c r="BI897" s="138"/>
      <c r="BJ897" s="138"/>
      <c r="BK897" s="138"/>
      <c r="BL897" s="138"/>
      <c r="BM897" s="138"/>
      <c r="BN897" s="138"/>
      <c r="BO897" s="138"/>
      <c r="BP897" s="138"/>
      <c r="BQ897" s="138"/>
      <c r="BR897" s="138"/>
      <c r="BS897" s="138"/>
      <c r="BT897" s="138"/>
      <c r="BU897" s="138"/>
      <c r="BV897" s="138"/>
      <c r="BW897" s="138"/>
      <c r="BX897" s="138"/>
      <c r="BY897" s="138"/>
      <c r="BZ897" s="138"/>
    </row>
    <row r="898" spans="1:78" ht="15.75" customHeight="1">
      <c r="A898" s="138"/>
      <c r="B898" s="138"/>
      <c r="C898" s="138"/>
      <c r="D898" s="138"/>
      <c r="E898" s="138"/>
      <c r="F898" s="138"/>
      <c r="G898" s="138"/>
      <c r="H898" s="138"/>
      <c r="I898" s="138"/>
      <c r="J898" s="138"/>
      <c r="K898" s="138"/>
      <c r="L898" s="138"/>
      <c r="M898" s="138"/>
      <c r="N898" s="138"/>
      <c r="O898" s="138"/>
      <c r="P898" s="138"/>
      <c r="Q898" s="138"/>
      <c r="R898" s="138"/>
      <c r="S898" s="138"/>
      <c r="T898" s="138"/>
      <c r="U898" s="138"/>
      <c r="V898" s="138"/>
      <c r="W898" s="138"/>
      <c r="X898" s="138"/>
      <c r="Y898" s="138"/>
      <c r="Z898" s="138"/>
      <c r="AA898" s="138"/>
      <c r="AB898" s="138"/>
      <c r="AC898" s="138"/>
      <c r="AD898" s="138"/>
      <c r="AE898" s="138"/>
      <c r="AF898" s="138"/>
      <c r="AG898" s="138"/>
      <c r="AH898" s="138"/>
      <c r="AI898" s="138"/>
      <c r="AJ898" s="138"/>
      <c r="AK898" s="138"/>
      <c r="AL898" s="138"/>
      <c r="AM898" s="138"/>
      <c r="AN898" s="138"/>
      <c r="AO898" s="138"/>
      <c r="AP898" s="138"/>
      <c r="AQ898" s="138"/>
      <c r="AR898" s="138"/>
      <c r="AS898" s="138"/>
      <c r="AT898" s="138"/>
      <c r="AU898" s="138"/>
      <c r="AV898" s="138"/>
      <c r="AW898" s="138"/>
      <c r="AX898" s="138"/>
      <c r="AY898" s="138"/>
      <c r="AZ898" s="138"/>
      <c r="BA898" s="138"/>
      <c r="BB898" s="138"/>
      <c r="BC898" s="138"/>
      <c r="BD898" s="138"/>
      <c r="BE898" s="138"/>
      <c r="BF898" s="138"/>
      <c r="BG898" s="138"/>
      <c r="BH898" s="138"/>
      <c r="BI898" s="138"/>
      <c r="BJ898" s="138"/>
      <c r="BK898" s="138"/>
      <c r="BL898" s="138"/>
      <c r="BM898" s="138"/>
      <c r="BN898" s="138"/>
      <c r="BO898" s="138"/>
      <c r="BP898" s="138"/>
      <c r="BQ898" s="138"/>
      <c r="BR898" s="138"/>
      <c r="BS898" s="138"/>
      <c r="BT898" s="138"/>
      <c r="BU898" s="138"/>
      <c r="BV898" s="138"/>
      <c r="BW898" s="138"/>
      <c r="BX898" s="138"/>
      <c r="BY898" s="138"/>
      <c r="BZ898" s="138"/>
    </row>
    <row r="899" spans="1:78" ht="15.75" customHeight="1">
      <c r="A899" s="138"/>
      <c r="B899" s="138"/>
      <c r="C899" s="138"/>
      <c r="D899" s="138"/>
      <c r="E899" s="138"/>
      <c r="F899" s="138"/>
      <c r="G899" s="138"/>
      <c r="H899" s="138"/>
      <c r="I899" s="138"/>
      <c r="J899" s="138"/>
      <c r="K899" s="138"/>
      <c r="L899" s="138"/>
      <c r="M899" s="138"/>
      <c r="N899" s="138"/>
      <c r="O899" s="138"/>
      <c r="P899" s="138"/>
      <c r="Q899" s="138"/>
      <c r="R899" s="138"/>
      <c r="S899" s="138"/>
      <c r="T899" s="138"/>
      <c r="U899" s="138"/>
      <c r="V899" s="138"/>
      <c r="W899" s="138"/>
      <c r="X899" s="138"/>
      <c r="Y899" s="138"/>
      <c r="Z899" s="138"/>
      <c r="AA899" s="138"/>
      <c r="AB899" s="138"/>
      <c r="AC899" s="138"/>
      <c r="AD899" s="138"/>
      <c r="AE899" s="138"/>
      <c r="AF899" s="138"/>
      <c r="AG899" s="138"/>
      <c r="AH899" s="138"/>
      <c r="AI899" s="138"/>
      <c r="AJ899" s="138"/>
      <c r="AK899" s="138"/>
      <c r="AL899" s="138"/>
      <c r="AM899" s="138"/>
      <c r="AN899" s="138"/>
      <c r="AO899" s="138"/>
      <c r="AP899" s="138"/>
      <c r="AQ899" s="138"/>
      <c r="AR899" s="138"/>
      <c r="AS899" s="138"/>
      <c r="AT899" s="138"/>
      <c r="AU899" s="138"/>
      <c r="AV899" s="138"/>
      <c r="AW899" s="138"/>
      <c r="AX899" s="138"/>
      <c r="AY899" s="138"/>
      <c r="AZ899" s="138"/>
      <c r="BA899" s="138"/>
      <c r="BB899" s="138"/>
      <c r="BC899" s="138"/>
      <c r="BD899" s="138"/>
      <c r="BE899" s="138"/>
      <c r="BF899" s="138"/>
      <c r="BG899" s="138"/>
      <c r="BH899" s="138"/>
      <c r="BI899" s="138"/>
      <c r="BJ899" s="138"/>
      <c r="BK899" s="138"/>
      <c r="BL899" s="138"/>
      <c r="BM899" s="138"/>
      <c r="BN899" s="138"/>
      <c r="BO899" s="138"/>
      <c r="BP899" s="138"/>
      <c r="BQ899" s="138"/>
      <c r="BR899" s="138"/>
      <c r="BS899" s="138"/>
      <c r="BT899" s="138"/>
      <c r="BU899" s="138"/>
      <c r="BV899" s="138"/>
      <c r="BW899" s="138"/>
      <c r="BX899" s="138"/>
      <c r="BY899" s="138"/>
      <c r="BZ899" s="138"/>
    </row>
    <row r="900" spans="1:78" ht="15.75" customHeight="1">
      <c r="A900" s="138"/>
      <c r="B900" s="138"/>
      <c r="C900" s="138"/>
      <c r="D900" s="138"/>
      <c r="E900" s="138"/>
      <c r="F900" s="138"/>
      <c r="G900" s="138"/>
      <c r="H900" s="138"/>
      <c r="I900" s="138"/>
      <c r="J900" s="138"/>
      <c r="K900" s="138"/>
      <c r="L900" s="138"/>
      <c r="M900" s="138"/>
      <c r="N900" s="138"/>
      <c r="O900" s="138"/>
      <c r="P900" s="138"/>
      <c r="Q900" s="138"/>
      <c r="R900" s="138"/>
      <c r="S900" s="138"/>
      <c r="T900" s="138"/>
      <c r="U900" s="138"/>
      <c r="V900" s="138"/>
      <c r="W900" s="138"/>
      <c r="X900" s="138"/>
      <c r="Y900" s="138"/>
      <c r="Z900" s="138"/>
      <c r="AA900" s="138"/>
      <c r="AB900" s="138"/>
      <c r="AC900" s="138"/>
      <c r="AD900" s="138"/>
      <c r="AE900" s="138"/>
      <c r="AF900" s="138"/>
      <c r="AG900" s="138"/>
      <c r="AH900" s="138"/>
      <c r="AI900" s="138"/>
      <c r="AJ900" s="138"/>
      <c r="AK900" s="138"/>
      <c r="AL900" s="138"/>
      <c r="AM900" s="138"/>
      <c r="AN900" s="138"/>
      <c r="AO900" s="138"/>
      <c r="AP900" s="138"/>
      <c r="AQ900" s="138"/>
      <c r="AR900" s="138"/>
      <c r="AS900" s="138"/>
      <c r="AT900" s="138"/>
      <c r="AU900" s="138"/>
      <c r="AV900" s="138"/>
      <c r="AW900" s="138"/>
      <c r="AX900" s="138"/>
      <c r="AY900" s="138"/>
      <c r="AZ900" s="138"/>
      <c r="BA900" s="138"/>
      <c r="BB900" s="138"/>
      <c r="BC900" s="138"/>
      <c r="BD900" s="138"/>
      <c r="BE900" s="138"/>
      <c r="BF900" s="138"/>
      <c r="BG900" s="138"/>
      <c r="BH900" s="138"/>
      <c r="BI900" s="138"/>
      <c r="BJ900" s="138"/>
      <c r="BK900" s="138"/>
      <c r="BL900" s="138"/>
      <c r="BM900" s="138"/>
      <c r="BN900" s="138"/>
      <c r="BO900" s="138"/>
      <c r="BP900" s="138"/>
      <c r="BQ900" s="138"/>
      <c r="BR900" s="138"/>
      <c r="BS900" s="138"/>
      <c r="BT900" s="138"/>
      <c r="BU900" s="138"/>
      <c r="BV900" s="138"/>
      <c r="BW900" s="138"/>
      <c r="BX900" s="138"/>
      <c r="BY900" s="138"/>
      <c r="BZ900" s="138"/>
    </row>
    <row r="901" spans="1:78" ht="15.75" customHeight="1">
      <c r="A901" s="138"/>
      <c r="B901" s="138"/>
      <c r="C901" s="138"/>
      <c r="D901" s="138"/>
      <c r="E901" s="138"/>
      <c r="F901" s="138"/>
      <c r="G901" s="138"/>
      <c r="H901" s="138"/>
      <c r="I901" s="138"/>
      <c r="J901" s="138"/>
      <c r="K901" s="138"/>
      <c r="L901" s="138"/>
      <c r="M901" s="138"/>
      <c r="N901" s="138"/>
      <c r="O901" s="138"/>
      <c r="P901" s="138"/>
      <c r="Q901" s="138"/>
      <c r="R901" s="138"/>
      <c r="S901" s="138"/>
      <c r="T901" s="138"/>
      <c r="U901" s="138"/>
      <c r="V901" s="138"/>
      <c r="W901" s="138"/>
      <c r="X901" s="138"/>
      <c r="Y901" s="138"/>
      <c r="Z901" s="138"/>
      <c r="AA901" s="138"/>
      <c r="AB901" s="138"/>
      <c r="AC901" s="138"/>
      <c r="AD901" s="138"/>
      <c r="AE901" s="138"/>
      <c r="AF901" s="138"/>
      <c r="AG901" s="138"/>
      <c r="AH901" s="138"/>
      <c r="AI901" s="138"/>
      <c r="AJ901" s="138"/>
      <c r="AK901" s="138"/>
      <c r="AL901" s="138"/>
      <c r="AM901" s="138"/>
      <c r="AN901" s="138"/>
      <c r="AO901" s="138"/>
      <c r="AP901" s="138"/>
      <c r="AQ901" s="138"/>
      <c r="AR901" s="138"/>
      <c r="AS901" s="138"/>
      <c r="AT901" s="138"/>
      <c r="AU901" s="138"/>
      <c r="AV901" s="138"/>
      <c r="AW901" s="138"/>
      <c r="AX901" s="138"/>
      <c r="AY901" s="138"/>
      <c r="AZ901" s="138"/>
      <c r="BA901" s="138"/>
      <c r="BB901" s="138"/>
      <c r="BC901" s="138"/>
      <c r="BD901" s="138"/>
      <c r="BE901" s="138"/>
      <c r="BF901" s="138"/>
      <c r="BG901" s="138"/>
      <c r="BH901" s="138"/>
      <c r="BI901" s="138"/>
      <c r="BJ901" s="138"/>
      <c r="BK901" s="138"/>
      <c r="BL901" s="138"/>
      <c r="BM901" s="138"/>
      <c r="BN901" s="138"/>
      <c r="BO901" s="138"/>
      <c r="BP901" s="138"/>
      <c r="BQ901" s="138"/>
      <c r="BR901" s="138"/>
      <c r="BS901" s="138"/>
      <c r="BT901" s="138"/>
      <c r="BU901" s="138"/>
      <c r="BV901" s="138"/>
      <c r="BW901" s="138"/>
      <c r="BX901" s="138"/>
      <c r="BY901" s="138"/>
      <c r="BZ901" s="138"/>
    </row>
    <row r="902" spans="1:78" ht="15.75" customHeight="1">
      <c r="A902" s="138"/>
      <c r="B902" s="138"/>
      <c r="C902" s="138"/>
      <c r="D902" s="138"/>
      <c r="E902" s="138"/>
      <c r="F902" s="138"/>
      <c r="G902" s="138"/>
      <c r="H902" s="138"/>
      <c r="I902" s="138"/>
      <c r="J902" s="138"/>
      <c r="K902" s="138"/>
      <c r="L902" s="138"/>
      <c r="M902" s="138"/>
      <c r="N902" s="138"/>
      <c r="O902" s="138"/>
      <c r="P902" s="138"/>
      <c r="Q902" s="138"/>
      <c r="R902" s="138"/>
      <c r="S902" s="138"/>
      <c r="T902" s="138"/>
      <c r="U902" s="138"/>
      <c r="V902" s="138"/>
      <c r="W902" s="138"/>
      <c r="X902" s="138"/>
      <c r="Y902" s="138"/>
      <c r="Z902" s="138"/>
      <c r="AA902" s="138"/>
      <c r="AB902" s="138"/>
      <c r="AC902" s="138"/>
      <c r="AD902" s="138"/>
      <c r="AE902" s="138"/>
      <c r="AF902" s="138"/>
      <c r="AG902" s="138"/>
      <c r="AH902" s="138"/>
      <c r="AI902" s="138"/>
      <c r="AJ902" s="138"/>
      <c r="AK902" s="138"/>
      <c r="AL902" s="138"/>
      <c r="AM902" s="138"/>
      <c r="AN902" s="138"/>
      <c r="AO902" s="138"/>
      <c r="AP902" s="138"/>
      <c r="AQ902" s="138"/>
      <c r="AR902" s="138"/>
      <c r="AS902" s="138"/>
      <c r="AT902" s="138"/>
      <c r="AU902" s="138"/>
      <c r="AV902" s="138"/>
      <c r="AW902" s="138"/>
      <c r="AX902" s="138"/>
      <c r="AY902" s="138"/>
      <c r="AZ902" s="138"/>
      <c r="BA902" s="138"/>
      <c r="BB902" s="138"/>
      <c r="BC902" s="138"/>
      <c r="BD902" s="138"/>
      <c r="BE902" s="138"/>
      <c r="BF902" s="138"/>
      <c r="BG902" s="138"/>
      <c r="BH902" s="138"/>
      <c r="BI902" s="138"/>
      <c r="BJ902" s="138"/>
      <c r="BK902" s="138"/>
      <c r="BL902" s="138"/>
      <c r="BM902" s="138"/>
      <c r="BN902" s="138"/>
      <c r="BO902" s="138"/>
      <c r="BP902" s="138"/>
      <c r="BQ902" s="138"/>
      <c r="BR902" s="138"/>
      <c r="BS902" s="138"/>
      <c r="BT902" s="138"/>
      <c r="BU902" s="138"/>
      <c r="BV902" s="138"/>
      <c r="BW902" s="138"/>
      <c r="BX902" s="138"/>
      <c r="BY902" s="138"/>
      <c r="BZ902" s="138"/>
    </row>
    <row r="903" spans="1:78" ht="15.75" customHeight="1">
      <c r="A903" s="138"/>
      <c r="B903" s="138"/>
      <c r="C903" s="138"/>
      <c r="D903" s="138"/>
      <c r="E903" s="138"/>
      <c r="F903" s="138"/>
      <c r="G903" s="138"/>
      <c r="H903" s="138"/>
      <c r="I903" s="138"/>
      <c r="J903" s="138"/>
      <c r="K903" s="138"/>
      <c r="L903" s="138"/>
      <c r="M903" s="138"/>
      <c r="N903" s="138"/>
      <c r="O903" s="138"/>
      <c r="P903" s="138"/>
      <c r="Q903" s="138"/>
      <c r="R903" s="138"/>
      <c r="S903" s="138"/>
      <c r="T903" s="138"/>
      <c r="U903" s="138"/>
      <c r="V903" s="138"/>
      <c r="W903" s="138"/>
      <c r="X903" s="138"/>
      <c r="Y903" s="138"/>
      <c r="Z903" s="138"/>
      <c r="AA903" s="138"/>
      <c r="AB903" s="138"/>
      <c r="AC903" s="138"/>
      <c r="AD903" s="138"/>
      <c r="AE903" s="138"/>
      <c r="AF903" s="138"/>
      <c r="AG903" s="138"/>
      <c r="AH903" s="138"/>
      <c r="AI903" s="138"/>
      <c r="AJ903" s="138"/>
      <c r="AK903" s="138"/>
      <c r="AL903" s="138"/>
      <c r="AM903" s="138"/>
      <c r="AN903" s="138"/>
      <c r="AO903" s="138"/>
      <c r="AP903" s="138"/>
      <c r="AQ903" s="138"/>
      <c r="AR903" s="138"/>
      <c r="AS903" s="138"/>
      <c r="AT903" s="138"/>
      <c r="AU903" s="138"/>
      <c r="AV903" s="138"/>
      <c r="AW903" s="138"/>
      <c r="AX903" s="138"/>
      <c r="AY903" s="138"/>
      <c r="AZ903" s="138"/>
      <c r="BA903" s="138"/>
      <c r="BB903" s="138"/>
      <c r="BC903" s="138"/>
      <c r="BD903" s="138"/>
      <c r="BE903" s="138"/>
      <c r="BF903" s="138"/>
      <c r="BG903" s="138"/>
      <c r="BH903" s="138"/>
      <c r="BI903" s="138"/>
      <c r="BJ903" s="138"/>
      <c r="BK903" s="138"/>
      <c r="BL903" s="138"/>
      <c r="BM903" s="138"/>
      <c r="BN903" s="138"/>
      <c r="BO903" s="138"/>
      <c r="BP903" s="138"/>
      <c r="BQ903" s="138"/>
      <c r="BR903" s="138"/>
      <c r="BS903" s="138"/>
      <c r="BT903" s="138"/>
      <c r="BU903" s="138"/>
      <c r="BV903" s="138"/>
      <c r="BW903" s="138"/>
      <c r="BX903" s="138"/>
      <c r="BY903" s="138"/>
      <c r="BZ903" s="138"/>
    </row>
    <row r="904" spans="1:78" ht="15.75" customHeight="1">
      <c r="A904" s="138"/>
      <c r="B904" s="138"/>
      <c r="C904" s="138"/>
      <c r="D904" s="138"/>
      <c r="E904" s="138"/>
      <c r="F904" s="138"/>
      <c r="G904" s="138"/>
      <c r="H904" s="138"/>
      <c r="I904" s="138"/>
      <c r="J904" s="138"/>
      <c r="K904" s="138"/>
      <c r="L904" s="138"/>
      <c r="M904" s="138"/>
      <c r="N904" s="138"/>
      <c r="O904" s="138"/>
      <c r="P904" s="138"/>
      <c r="Q904" s="138"/>
      <c r="R904" s="138"/>
      <c r="S904" s="138"/>
      <c r="T904" s="138"/>
      <c r="U904" s="138"/>
      <c r="V904" s="138"/>
      <c r="W904" s="138"/>
      <c r="X904" s="138"/>
      <c r="Y904" s="138"/>
      <c r="Z904" s="138"/>
      <c r="AA904" s="138"/>
      <c r="AB904" s="138"/>
      <c r="AC904" s="138"/>
      <c r="AD904" s="138"/>
      <c r="AE904" s="138"/>
      <c r="AF904" s="138"/>
      <c r="AG904" s="138"/>
      <c r="AH904" s="138"/>
      <c r="AI904" s="138"/>
      <c r="AJ904" s="138"/>
      <c r="AK904" s="138"/>
      <c r="AL904" s="138"/>
      <c r="AM904" s="138"/>
      <c r="AN904" s="138"/>
      <c r="AO904" s="138"/>
      <c r="AP904" s="138"/>
      <c r="AQ904" s="138"/>
      <c r="AR904" s="138"/>
      <c r="AS904" s="138"/>
      <c r="AT904" s="138"/>
      <c r="AU904" s="138"/>
      <c r="AV904" s="138"/>
      <c r="AW904" s="138"/>
      <c r="AX904" s="138"/>
      <c r="AY904" s="138"/>
      <c r="AZ904" s="138"/>
      <c r="BA904" s="138"/>
      <c r="BB904" s="138"/>
      <c r="BC904" s="138"/>
      <c r="BD904" s="138"/>
      <c r="BE904" s="138"/>
      <c r="BF904" s="138"/>
      <c r="BG904" s="138"/>
      <c r="BH904" s="138"/>
      <c r="BI904" s="138"/>
      <c r="BJ904" s="138"/>
      <c r="BK904" s="138"/>
      <c r="BL904" s="138"/>
      <c r="BM904" s="138"/>
      <c r="BN904" s="138"/>
      <c r="BO904" s="138"/>
      <c r="BP904" s="138"/>
      <c r="BQ904" s="138"/>
      <c r="BR904" s="138"/>
      <c r="BS904" s="138"/>
      <c r="BT904" s="138"/>
      <c r="BU904" s="138"/>
      <c r="BV904" s="138"/>
      <c r="BW904" s="138"/>
      <c r="BX904" s="138"/>
      <c r="BY904" s="138"/>
      <c r="BZ904" s="138"/>
    </row>
    <row r="905" spans="1:78" ht="15.75" customHeight="1">
      <c r="A905" s="138"/>
      <c r="B905" s="138"/>
      <c r="C905" s="138"/>
      <c r="D905" s="138"/>
      <c r="E905" s="138"/>
      <c r="F905" s="138"/>
      <c r="G905" s="138"/>
      <c r="H905" s="138"/>
      <c r="I905" s="138"/>
      <c r="J905" s="138"/>
      <c r="K905" s="138"/>
      <c r="L905" s="138"/>
      <c r="M905" s="138"/>
      <c r="N905" s="138"/>
      <c r="O905" s="138"/>
      <c r="P905" s="138"/>
      <c r="Q905" s="138"/>
      <c r="R905" s="138"/>
      <c r="S905" s="138"/>
      <c r="T905" s="138"/>
      <c r="U905" s="138"/>
      <c r="V905" s="138"/>
      <c r="W905" s="138"/>
      <c r="X905" s="138"/>
      <c r="Y905" s="138"/>
      <c r="Z905" s="138"/>
      <c r="AA905" s="138"/>
      <c r="AB905" s="138"/>
      <c r="AC905" s="138"/>
      <c r="AD905" s="138"/>
      <c r="AE905" s="138"/>
      <c r="AF905" s="138"/>
      <c r="AG905" s="138"/>
      <c r="AH905" s="138"/>
      <c r="AI905" s="138"/>
      <c r="AJ905" s="138"/>
      <c r="AK905" s="138"/>
      <c r="AL905" s="138"/>
      <c r="AM905" s="138"/>
      <c r="AN905" s="138"/>
      <c r="AO905" s="138"/>
      <c r="AP905" s="138"/>
      <c r="AQ905" s="138"/>
      <c r="AR905" s="138"/>
      <c r="AS905" s="138"/>
      <c r="AT905" s="138"/>
      <c r="AU905" s="138"/>
      <c r="AV905" s="138"/>
      <c r="AW905" s="138"/>
      <c r="AX905" s="138"/>
      <c r="AY905" s="138"/>
      <c r="AZ905" s="138"/>
      <c r="BA905" s="138"/>
      <c r="BB905" s="138"/>
      <c r="BC905" s="138"/>
      <c r="BD905" s="138"/>
      <c r="BE905" s="138"/>
      <c r="BF905" s="138"/>
      <c r="BG905" s="138"/>
      <c r="BH905" s="138"/>
      <c r="BI905" s="138"/>
      <c r="BJ905" s="138"/>
      <c r="BK905" s="138"/>
      <c r="BL905" s="138"/>
      <c r="BM905" s="138"/>
      <c r="BN905" s="138"/>
      <c r="BO905" s="138"/>
      <c r="BP905" s="138"/>
      <c r="BQ905" s="138"/>
      <c r="BR905" s="138"/>
      <c r="BS905" s="138"/>
      <c r="BT905" s="138"/>
      <c r="BU905" s="138"/>
      <c r="BV905" s="138"/>
      <c r="BW905" s="138"/>
      <c r="BX905" s="138"/>
      <c r="BY905" s="138"/>
      <c r="BZ905" s="138"/>
    </row>
    <row r="906" spans="1:78" ht="15.75" customHeight="1">
      <c r="A906" s="138"/>
      <c r="B906" s="138"/>
      <c r="C906" s="138"/>
      <c r="D906" s="138"/>
      <c r="E906" s="138"/>
      <c r="F906" s="138"/>
      <c r="G906" s="138"/>
      <c r="H906" s="138"/>
      <c r="I906" s="138"/>
      <c r="J906" s="138"/>
      <c r="K906" s="138"/>
      <c r="L906" s="138"/>
      <c r="M906" s="138"/>
      <c r="N906" s="138"/>
      <c r="O906" s="138"/>
      <c r="P906" s="138"/>
      <c r="Q906" s="138"/>
      <c r="R906" s="138"/>
      <c r="S906" s="138"/>
      <c r="T906" s="138"/>
      <c r="U906" s="138"/>
      <c r="V906" s="138"/>
      <c r="W906" s="138"/>
      <c r="X906" s="138"/>
      <c r="Y906" s="138"/>
      <c r="Z906" s="138"/>
      <c r="AA906" s="138"/>
      <c r="AB906" s="138"/>
      <c r="AC906" s="138"/>
      <c r="AD906" s="138"/>
      <c r="AE906" s="138"/>
      <c r="AF906" s="138"/>
      <c r="AG906" s="138"/>
      <c r="AH906" s="138"/>
      <c r="AI906" s="138"/>
      <c r="AJ906" s="138"/>
      <c r="AK906" s="138"/>
      <c r="AL906" s="138"/>
      <c r="AM906" s="138"/>
      <c r="AN906" s="138"/>
      <c r="AO906" s="138"/>
      <c r="AP906" s="138"/>
      <c r="AQ906" s="138"/>
      <c r="AR906" s="138"/>
      <c r="AS906" s="138"/>
      <c r="AT906" s="138"/>
      <c r="AU906" s="138"/>
      <c r="AV906" s="138"/>
      <c r="AW906" s="138"/>
      <c r="AX906" s="138"/>
      <c r="AY906" s="138"/>
      <c r="AZ906" s="138"/>
      <c r="BA906" s="138"/>
      <c r="BB906" s="138"/>
      <c r="BC906" s="138"/>
      <c r="BD906" s="138"/>
      <c r="BE906" s="138"/>
      <c r="BF906" s="138"/>
      <c r="BG906" s="138"/>
      <c r="BH906" s="138"/>
      <c r="BI906" s="138"/>
      <c r="BJ906" s="138"/>
      <c r="BK906" s="138"/>
      <c r="BL906" s="138"/>
      <c r="BM906" s="138"/>
      <c r="BN906" s="138"/>
      <c r="BO906" s="138"/>
      <c r="BP906" s="138"/>
      <c r="BQ906" s="138"/>
      <c r="BR906" s="138"/>
      <c r="BS906" s="138"/>
      <c r="BT906" s="138"/>
      <c r="BU906" s="138"/>
      <c r="BV906" s="138"/>
      <c r="BW906" s="138"/>
      <c r="BX906" s="138"/>
      <c r="BY906" s="138"/>
      <c r="BZ906" s="138"/>
    </row>
    <row r="907" spans="1:78" ht="15.75" customHeight="1">
      <c r="A907" s="138"/>
      <c r="B907" s="138"/>
      <c r="C907" s="138"/>
      <c r="D907" s="138"/>
      <c r="E907" s="138"/>
      <c r="F907" s="138"/>
      <c r="G907" s="138"/>
      <c r="H907" s="138"/>
      <c r="I907" s="138"/>
      <c r="J907" s="138"/>
      <c r="K907" s="138"/>
      <c r="L907" s="138"/>
      <c r="M907" s="138"/>
      <c r="N907" s="138"/>
      <c r="O907" s="138"/>
      <c r="P907" s="138"/>
      <c r="Q907" s="138"/>
      <c r="R907" s="138"/>
      <c r="S907" s="138"/>
      <c r="T907" s="138"/>
      <c r="U907" s="138"/>
      <c r="V907" s="138"/>
      <c r="W907" s="138"/>
      <c r="X907" s="138"/>
      <c r="Y907" s="138"/>
      <c r="Z907" s="138"/>
      <c r="AA907" s="138"/>
      <c r="AB907" s="138"/>
      <c r="AC907" s="138"/>
      <c r="AD907" s="138"/>
      <c r="AE907" s="138"/>
      <c r="AF907" s="138"/>
      <c r="AG907" s="138"/>
      <c r="AH907" s="138"/>
      <c r="AI907" s="138"/>
      <c r="AJ907" s="138"/>
      <c r="AK907" s="138"/>
      <c r="AL907" s="138"/>
      <c r="AM907" s="138"/>
      <c r="AN907" s="138"/>
      <c r="AO907" s="138"/>
      <c r="AP907" s="138"/>
      <c r="AQ907" s="138"/>
      <c r="AR907" s="138"/>
      <c r="AS907" s="138"/>
      <c r="AT907" s="138"/>
      <c r="AU907" s="138"/>
      <c r="AV907" s="138"/>
      <c r="AW907" s="138"/>
      <c r="AX907" s="138"/>
      <c r="AY907" s="138"/>
      <c r="AZ907" s="138"/>
      <c r="BA907" s="138"/>
      <c r="BB907" s="138"/>
      <c r="BC907" s="138"/>
      <c r="BD907" s="138"/>
      <c r="BE907" s="138"/>
      <c r="BF907" s="138"/>
      <c r="BG907" s="138"/>
      <c r="BH907" s="138"/>
      <c r="BI907" s="138"/>
      <c r="BJ907" s="138"/>
      <c r="BK907" s="138"/>
      <c r="BL907" s="138"/>
      <c r="BM907" s="138"/>
      <c r="BN907" s="138"/>
      <c r="BO907" s="138"/>
      <c r="BP907" s="138"/>
      <c r="BQ907" s="138"/>
      <c r="BR907" s="138"/>
      <c r="BS907" s="138"/>
      <c r="BT907" s="138"/>
      <c r="BU907" s="138"/>
      <c r="BV907" s="138"/>
      <c r="BW907" s="138"/>
      <c r="BX907" s="138"/>
      <c r="BY907" s="138"/>
      <c r="BZ907" s="138"/>
    </row>
    <row r="908" spans="1:78" ht="15.75" customHeight="1">
      <c r="A908" s="138"/>
      <c r="B908" s="138"/>
      <c r="C908" s="138"/>
      <c r="D908" s="138"/>
      <c r="E908" s="138"/>
      <c r="F908" s="138"/>
      <c r="G908" s="138"/>
      <c r="H908" s="138"/>
      <c r="I908" s="138"/>
      <c r="J908" s="138"/>
      <c r="K908" s="138"/>
      <c r="L908" s="138"/>
      <c r="M908" s="138"/>
      <c r="N908" s="138"/>
      <c r="O908" s="138"/>
      <c r="P908" s="138"/>
      <c r="Q908" s="138"/>
      <c r="R908" s="138"/>
      <c r="S908" s="138"/>
      <c r="T908" s="138"/>
      <c r="U908" s="138"/>
      <c r="V908" s="138"/>
      <c r="W908" s="138"/>
      <c r="X908" s="138"/>
      <c r="Y908" s="138"/>
      <c r="Z908" s="138"/>
      <c r="AA908" s="138"/>
      <c r="AB908" s="138"/>
      <c r="AC908" s="138"/>
      <c r="AD908" s="138"/>
      <c r="AE908" s="138"/>
      <c r="AF908" s="138"/>
      <c r="AG908" s="138"/>
      <c r="AH908" s="138"/>
      <c r="AI908" s="138"/>
      <c r="AJ908" s="138"/>
      <c r="AK908" s="138"/>
      <c r="AL908" s="138"/>
      <c r="AM908" s="138"/>
      <c r="AN908" s="138"/>
      <c r="AO908" s="138"/>
      <c r="AP908" s="138"/>
      <c r="AQ908" s="138"/>
      <c r="AR908" s="138"/>
      <c r="AS908" s="138"/>
      <c r="AT908" s="138"/>
      <c r="AU908" s="138"/>
      <c r="AV908" s="138"/>
      <c r="AW908" s="138"/>
      <c r="AX908" s="138"/>
      <c r="AY908" s="138"/>
      <c r="AZ908" s="138"/>
      <c r="BA908" s="138"/>
      <c r="BB908" s="138"/>
      <c r="BC908" s="138"/>
      <c r="BD908" s="138"/>
      <c r="BE908" s="138"/>
      <c r="BF908" s="138"/>
      <c r="BG908" s="138"/>
      <c r="BH908" s="138"/>
      <c r="BI908" s="138"/>
      <c r="BJ908" s="138"/>
      <c r="BK908" s="138"/>
      <c r="BL908" s="138"/>
      <c r="BM908" s="138"/>
      <c r="BN908" s="138"/>
      <c r="BO908" s="138"/>
      <c r="BP908" s="138"/>
      <c r="BQ908" s="138"/>
      <c r="BR908" s="138"/>
      <c r="BS908" s="138"/>
      <c r="BT908" s="138"/>
      <c r="BU908" s="138"/>
      <c r="BV908" s="138"/>
      <c r="BW908" s="138"/>
      <c r="BX908" s="138"/>
      <c r="BY908" s="138"/>
      <c r="BZ908" s="138"/>
    </row>
    <row r="909" spans="1:78" ht="15.75" customHeight="1">
      <c r="A909" s="138"/>
      <c r="B909" s="138"/>
      <c r="C909" s="138"/>
      <c r="D909" s="138"/>
      <c r="E909" s="138"/>
      <c r="F909" s="138"/>
      <c r="G909" s="138"/>
      <c r="H909" s="138"/>
      <c r="I909" s="138"/>
      <c r="J909" s="138"/>
      <c r="K909" s="138"/>
      <c r="L909" s="138"/>
      <c r="M909" s="138"/>
      <c r="N909" s="138"/>
      <c r="O909" s="138"/>
      <c r="P909" s="138"/>
      <c r="Q909" s="138"/>
      <c r="R909" s="138"/>
      <c r="S909" s="138"/>
      <c r="T909" s="138"/>
      <c r="U909" s="138"/>
      <c r="V909" s="138"/>
      <c r="W909" s="138"/>
      <c r="X909" s="138"/>
      <c r="Y909" s="138"/>
      <c r="Z909" s="138"/>
      <c r="AA909" s="138"/>
      <c r="AB909" s="138"/>
      <c r="AC909" s="138"/>
      <c r="AD909" s="138"/>
      <c r="AE909" s="138"/>
      <c r="AF909" s="138"/>
      <c r="AG909" s="138"/>
      <c r="AH909" s="138"/>
      <c r="AI909" s="138"/>
      <c r="AJ909" s="138"/>
      <c r="AK909" s="138"/>
      <c r="AL909" s="138"/>
      <c r="AM909" s="138"/>
      <c r="AN909" s="138"/>
      <c r="AO909" s="138"/>
      <c r="AP909" s="138"/>
      <c r="AQ909" s="138"/>
      <c r="AR909" s="138"/>
      <c r="AS909" s="138"/>
      <c r="AT909" s="138"/>
      <c r="AU909" s="138"/>
      <c r="AV909" s="138"/>
      <c r="AW909" s="138"/>
      <c r="AX909" s="138"/>
      <c r="AY909" s="138"/>
      <c r="AZ909" s="138"/>
      <c r="BA909" s="138"/>
      <c r="BB909" s="138"/>
      <c r="BC909" s="138"/>
      <c r="BD909" s="138"/>
      <c r="BE909" s="138"/>
      <c r="BF909" s="138"/>
      <c r="BG909" s="138"/>
      <c r="BH909" s="138"/>
      <c r="BI909" s="138"/>
      <c r="BJ909" s="138"/>
      <c r="BK909" s="138"/>
      <c r="BL909" s="138"/>
      <c r="BM909" s="138"/>
      <c r="BN909" s="138"/>
      <c r="BO909" s="138"/>
      <c r="BP909" s="138"/>
      <c r="BQ909" s="138"/>
      <c r="BR909" s="138"/>
      <c r="BS909" s="138"/>
      <c r="BT909" s="138"/>
      <c r="BU909" s="138"/>
      <c r="BV909" s="138"/>
      <c r="BW909" s="138"/>
      <c r="BX909" s="138"/>
      <c r="BY909" s="138"/>
      <c r="BZ909" s="138"/>
    </row>
    <row r="910" spans="1:78" ht="15.75" customHeight="1">
      <c r="A910" s="138"/>
      <c r="B910" s="138"/>
      <c r="C910" s="138"/>
      <c r="D910" s="138"/>
      <c r="E910" s="138"/>
      <c r="F910" s="138"/>
      <c r="G910" s="138"/>
      <c r="H910" s="138"/>
      <c r="I910" s="138"/>
      <c r="J910" s="138"/>
      <c r="K910" s="138"/>
      <c r="L910" s="138"/>
      <c r="M910" s="138"/>
      <c r="N910" s="138"/>
      <c r="O910" s="138"/>
      <c r="P910" s="138"/>
      <c r="Q910" s="138"/>
      <c r="R910" s="138"/>
      <c r="S910" s="138"/>
      <c r="T910" s="138"/>
      <c r="U910" s="138"/>
      <c r="V910" s="138"/>
      <c r="W910" s="138"/>
      <c r="X910" s="138"/>
      <c r="Y910" s="138"/>
      <c r="Z910" s="138"/>
      <c r="AA910" s="138"/>
      <c r="AB910" s="138"/>
      <c r="AC910" s="138"/>
      <c r="AD910" s="138"/>
      <c r="AE910" s="138"/>
      <c r="AF910" s="138"/>
      <c r="AG910" s="138"/>
      <c r="AH910" s="138"/>
      <c r="AI910" s="138"/>
      <c r="AJ910" s="138"/>
      <c r="AK910" s="138"/>
      <c r="AL910" s="138"/>
      <c r="AM910" s="138"/>
      <c r="AN910" s="138"/>
      <c r="AO910" s="138"/>
      <c r="AP910" s="138"/>
      <c r="AQ910" s="138"/>
      <c r="AR910" s="138"/>
      <c r="AS910" s="138"/>
      <c r="AT910" s="138"/>
      <c r="AU910" s="138"/>
      <c r="AV910" s="138"/>
      <c r="AW910" s="138"/>
      <c r="AX910" s="138"/>
      <c r="AY910" s="138"/>
      <c r="AZ910" s="138"/>
      <c r="BA910" s="138"/>
      <c r="BB910" s="138"/>
      <c r="BC910" s="138"/>
      <c r="BD910" s="138"/>
      <c r="BE910" s="138"/>
      <c r="BF910" s="138"/>
      <c r="BG910" s="138"/>
      <c r="BH910" s="138"/>
      <c r="BI910" s="138"/>
      <c r="BJ910" s="138"/>
      <c r="BK910" s="138"/>
      <c r="BL910" s="138"/>
      <c r="BM910" s="138"/>
      <c r="BN910" s="138"/>
      <c r="BO910" s="138"/>
      <c r="BP910" s="138"/>
      <c r="BQ910" s="138"/>
      <c r="BR910" s="138"/>
      <c r="BS910" s="138"/>
      <c r="BT910" s="138"/>
      <c r="BU910" s="138"/>
      <c r="BV910" s="138"/>
      <c r="BW910" s="138"/>
      <c r="BX910" s="138"/>
      <c r="BY910" s="138"/>
      <c r="BZ910" s="138"/>
    </row>
    <row r="911" spans="1:78" ht="15.75" customHeight="1">
      <c r="A911" s="138"/>
      <c r="B911" s="138"/>
      <c r="C911" s="138"/>
      <c r="D911" s="138"/>
      <c r="E911" s="138"/>
      <c r="F911" s="138"/>
      <c r="G911" s="138"/>
      <c r="H911" s="138"/>
      <c r="I911" s="138"/>
      <c r="J911" s="138"/>
      <c r="K911" s="138"/>
      <c r="L911" s="138"/>
      <c r="M911" s="138"/>
      <c r="N911" s="138"/>
      <c r="O911" s="138"/>
      <c r="P911" s="138"/>
      <c r="Q911" s="138"/>
      <c r="R911" s="138"/>
      <c r="S911" s="138"/>
      <c r="T911" s="138"/>
      <c r="U911" s="138"/>
      <c r="V911" s="138"/>
      <c r="W911" s="138"/>
      <c r="X911" s="138"/>
      <c r="Y911" s="138"/>
      <c r="Z911" s="138"/>
      <c r="AA911" s="138"/>
      <c r="AB911" s="138"/>
      <c r="AC911" s="138"/>
      <c r="AD911" s="138"/>
      <c r="AE911" s="138"/>
      <c r="AF911" s="138"/>
      <c r="AG911" s="138"/>
      <c r="AH911" s="138"/>
      <c r="AI911" s="138"/>
      <c r="AJ911" s="138"/>
      <c r="AK911" s="138"/>
      <c r="AL911" s="138"/>
      <c r="AM911" s="138"/>
      <c r="AN911" s="138"/>
      <c r="AO911" s="138"/>
      <c r="AP911" s="138"/>
      <c r="AQ911" s="138"/>
      <c r="AR911" s="138"/>
      <c r="AS911" s="138"/>
      <c r="AT911" s="138"/>
      <c r="AU911" s="138"/>
      <c r="AV911" s="138"/>
      <c r="AW911" s="138"/>
      <c r="AX911" s="138"/>
      <c r="AY911" s="138"/>
      <c r="AZ911" s="138"/>
      <c r="BA911" s="138"/>
      <c r="BB911" s="138"/>
      <c r="BC911" s="138"/>
      <c r="BD911" s="138"/>
      <c r="BE911" s="138"/>
      <c r="BF911" s="138"/>
      <c r="BG911" s="138"/>
      <c r="BH911" s="138"/>
      <c r="BI911" s="138"/>
      <c r="BJ911" s="138"/>
      <c r="BK911" s="138"/>
      <c r="BL911" s="138"/>
      <c r="BM911" s="138"/>
      <c r="BN911" s="138"/>
      <c r="BO911" s="138"/>
      <c r="BP911" s="138"/>
      <c r="BQ911" s="138"/>
      <c r="BR911" s="138"/>
      <c r="BS911" s="138"/>
      <c r="BT911" s="138"/>
      <c r="BU911" s="138"/>
      <c r="BV911" s="138"/>
      <c r="BW911" s="138"/>
      <c r="BX911" s="138"/>
      <c r="BY911" s="138"/>
      <c r="BZ911" s="138"/>
    </row>
    <row r="912" spans="1:78" ht="15.75" customHeight="1">
      <c r="A912" s="138"/>
      <c r="B912" s="138"/>
      <c r="C912" s="138"/>
      <c r="D912" s="138"/>
      <c r="E912" s="138"/>
      <c r="F912" s="138"/>
      <c r="G912" s="138"/>
      <c r="H912" s="138"/>
      <c r="I912" s="138"/>
      <c r="J912" s="138"/>
      <c r="K912" s="138"/>
      <c r="L912" s="138"/>
      <c r="M912" s="138"/>
      <c r="N912" s="138"/>
      <c r="O912" s="138"/>
      <c r="P912" s="138"/>
      <c r="Q912" s="138"/>
      <c r="R912" s="138"/>
      <c r="S912" s="138"/>
      <c r="T912" s="138"/>
      <c r="U912" s="138"/>
      <c r="V912" s="138"/>
      <c r="W912" s="138"/>
      <c r="X912" s="138"/>
      <c r="Y912" s="138"/>
      <c r="Z912" s="138"/>
      <c r="AA912" s="138"/>
      <c r="AB912" s="138"/>
      <c r="AC912" s="138"/>
      <c r="AD912" s="138"/>
      <c r="AE912" s="138"/>
      <c r="AF912" s="138"/>
      <c r="AG912" s="138"/>
      <c r="AH912" s="138"/>
      <c r="AI912" s="138"/>
      <c r="AJ912" s="138"/>
      <c r="AK912" s="138"/>
      <c r="AL912" s="138"/>
      <c r="AM912" s="138"/>
      <c r="AN912" s="138"/>
      <c r="AO912" s="138"/>
      <c r="AP912" s="138"/>
      <c r="AQ912" s="138"/>
      <c r="AR912" s="138"/>
      <c r="AS912" s="138"/>
      <c r="AT912" s="138"/>
      <c r="AU912" s="138"/>
      <c r="AV912" s="138"/>
      <c r="AW912" s="138"/>
      <c r="AX912" s="138"/>
      <c r="AY912" s="138"/>
      <c r="AZ912" s="138"/>
      <c r="BA912" s="138"/>
      <c r="BB912" s="138"/>
      <c r="BC912" s="138"/>
      <c r="BD912" s="138"/>
      <c r="BE912" s="138"/>
      <c r="BF912" s="138"/>
      <c r="BG912" s="138"/>
      <c r="BH912" s="138"/>
      <c r="BI912" s="138"/>
      <c r="BJ912" s="138"/>
      <c r="BK912" s="138"/>
      <c r="BL912" s="138"/>
      <c r="BM912" s="138"/>
      <c r="BN912" s="138"/>
      <c r="BO912" s="138"/>
      <c r="BP912" s="138"/>
      <c r="BQ912" s="138"/>
      <c r="BR912" s="138"/>
      <c r="BS912" s="138"/>
      <c r="BT912" s="138"/>
      <c r="BU912" s="138"/>
      <c r="BV912" s="138"/>
      <c r="BW912" s="138"/>
      <c r="BX912" s="138"/>
      <c r="BY912" s="138"/>
      <c r="BZ912" s="138"/>
    </row>
    <row r="913" spans="1:78" ht="15.75" customHeight="1">
      <c r="A913" s="138"/>
      <c r="B913" s="138"/>
      <c r="C913" s="138"/>
      <c r="D913" s="138"/>
      <c r="E913" s="138"/>
      <c r="F913" s="138"/>
      <c r="G913" s="138"/>
      <c r="H913" s="138"/>
      <c r="I913" s="138"/>
      <c r="J913" s="138"/>
      <c r="K913" s="138"/>
      <c r="L913" s="138"/>
      <c r="M913" s="138"/>
      <c r="N913" s="138"/>
      <c r="O913" s="138"/>
      <c r="P913" s="138"/>
      <c r="Q913" s="138"/>
      <c r="R913" s="138"/>
      <c r="S913" s="138"/>
      <c r="T913" s="138"/>
      <c r="U913" s="138"/>
      <c r="V913" s="138"/>
      <c r="W913" s="138"/>
      <c r="X913" s="138"/>
      <c r="Y913" s="138"/>
      <c r="Z913" s="138"/>
      <c r="AA913" s="138"/>
      <c r="AB913" s="138"/>
      <c r="AC913" s="138"/>
      <c r="AD913" s="138"/>
      <c r="AE913" s="138"/>
      <c r="AF913" s="138"/>
      <c r="AG913" s="138"/>
      <c r="AH913" s="138"/>
      <c r="AI913" s="138"/>
      <c r="AJ913" s="138"/>
      <c r="AK913" s="138"/>
      <c r="AL913" s="138"/>
      <c r="AM913" s="138"/>
      <c r="AN913" s="138"/>
      <c r="AO913" s="138"/>
      <c r="AP913" s="138"/>
      <c r="AQ913" s="138"/>
      <c r="AR913" s="138"/>
      <c r="AS913" s="138"/>
      <c r="AT913" s="138"/>
      <c r="AU913" s="138"/>
      <c r="AV913" s="138"/>
      <c r="AW913" s="138"/>
      <c r="AX913" s="138"/>
      <c r="AY913" s="138"/>
      <c r="AZ913" s="138"/>
      <c r="BA913" s="138"/>
      <c r="BB913" s="138"/>
      <c r="BC913" s="138"/>
      <c r="BD913" s="138"/>
      <c r="BE913" s="138"/>
      <c r="BF913" s="138"/>
      <c r="BG913" s="138"/>
      <c r="BH913" s="138"/>
      <c r="BI913" s="138"/>
      <c r="BJ913" s="138"/>
      <c r="BK913" s="138"/>
      <c r="BL913" s="138"/>
      <c r="BM913" s="138"/>
      <c r="BN913" s="138"/>
      <c r="BO913" s="138"/>
      <c r="BP913" s="138"/>
      <c r="BQ913" s="138"/>
      <c r="BR913" s="138"/>
      <c r="BS913" s="138"/>
      <c r="BT913" s="138"/>
      <c r="BU913" s="138"/>
      <c r="BV913" s="138"/>
      <c r="BW913" s="138"/>
      <c r="BX913" s="138"/>
      <c r="BY913" s="138"/>
      <c r="BZ913" s="138"/>
    </row>
    <row r="914" spans="1:78" ht="15.75" customHeight="1">
      <c r="A914" s="138"/>
      <c r="B914" s="138"/>
      <c r="C914" s="138"/>
      <c r="D914" s="138"/>
      <c r="E914" s="138"/>
      <c r="F914" s="138"/>
      <c r="G914" s="138"/>
      <c r="H914" s="138"/>
      <c r="I914" s="138"/>
      <c r="J914" s="138"/>
      <c r="K914" s="138"/>
      <c r="L914" s="138"/>
      <c r="M914" s="138"/>
      <c r="N914" s="138"/>
      <c r="O914" s="138"/>
      <c r="P914" s="138"/>
      <c r="Q914" s="138"/>
      <c r="R914" s="138"/>
      <c r="S914" s="138"/>
      <c r="T914" s="138"/>
      <c r="U914" s="138"/>
      <c r="V914" s="138"/>
      <c r="W914" s="138"/>
      <c r="X914" s="138"/>
      <c r="Y914" s="138"/>
      <c r="Z914" s="138"/>
      <c r="AA914" s="138"/>
      <c r="AB914" s="138"/>
      <c r="AC914" s="138"/>
      <c r="AD914" s="138"/>
      <c r="AE914" s="138"/>
      <c r="AF914" s="138"/>
      <c r="AG914" s="138"/>
      <c r="AH914" s="138"/>
      <c r="AI914" s="138"/>
      <c r="AJ914" s="138"/>
      <c r="AK914" s="138"/>
      <c r="AL914" s="138"/>
      <c r="AM914" s="138"/>
      <c r="AN914" s="138"/>
      <c r="AO914" s="138"/>
      <c r="AP914" s="138"/>
      <c r="AQ914" s="138"/>
      <c r="AR914" s="138"/>
      <c r="AS914" s="138"/>
      <c r="AT914" s="138"/>
      <c r="AU914" s="138"/>
      <c r="AV914" s="138"/>
      <c r="AW914" s="138"/>
      <c r="AX914" s="138"/>
      <c r="AY914" s="138"/>
      <c r="AZ914" s="138"/>
      <c r="BA914" s="138"/>
      <c r="BB914" s="138"/>
      <c r="BC914" s="138"/>
      <c r="BD914" s="138"/>
      <c r="BE914" s="138"/>
      <c r="BF914" s="138"/>
      <c r="BG914" s="138"/>
      <c r="BH914" s="138"/>
      <c r="BI914" s="138"/>
      <c r="BJ914" s="138"/>
      <c r="BK914" s="138"/>
      <c r="BL914" s="138"/>
      <c r="BM914" s="138"/>
      <c r="BN914" s="138"/>
      <c r="BO914" s="138"/>
      <c r="BP914" s="138"/>
      <c r="BQ914" s="138"/>
      <c r="BR914" s="138"/>
      <c r="BS914" s="138"/>
      <c r="BT914" s="138"/>
      <c r="BU914" s="138"/>
      <c r="BV914" s="138"/>
      <c r="BW914" s="138"/>
      <c r="BX914" s="138"/>
      <c r="BY914" s="138"/>
      <c r="BZ914" s="138"/>
    </row>
    <row r="915" spans="1:78" ht="15.75" customHeight="1">
      <c r="A915" s="138"/>
      <c r="B915" s="138"/>
      <c r="C915" s="138"/>
      <c r="D915" s="138"/>
      <c r="E915" s="138"/>
      <c r="F915" s="138"/>
      <c r="G915" s="138"/>
      <c r="H915" s="138"/>
      <c r="I915" s="138"/>
      <c r="J915" s="138"/>
      <c r="K915" s="138"/>
      <c r="L915" s="138"/>
      <c r="M915" s="138"/>
      <c r="N915" s="138"/>
      <c r="O915" s="138"/>
      <c r="P915" s="138"/>
      <c r="Q915" s="138"/>
      <c r="R915" s="138"/>
      <c r="S915" s="138"/>
      <c r="T915" s="138"/>
      <c r="U915" s="138"/>
      <c r="V915" s="138"/>
      <c r="W915" s="138"/>
      <c r="X915" s="138"/>
      <c r="Y915" s="138"/>
      <c r="Z915" s="138"/>
      <c r="AA915" s="138"/>
      <c r="AB915" s="138"/>
      <c r="AC915" s="138"/>
      <c r="AD915" s="138"/>
      <c r="AE915" s="138"/>
      <c r="AF915" s="138"/>
      <c r="AG915" s="138"/>
      <c r="AH915" s="138"/>
      <c r="AI915" s="138"/>
      <c r="AJ915" s="138"/>
      <c r="AK915" s="138"/>
      <c r="AL915" s="138"/>
      <c r="AM915" s="138"/>
      <c r="AN915" s="138"/>
      <c r="AO915" s="138"/>
      <c r="AP915" s="138"/>
      <c r="AQ915" s="138"/>
      <c r="AR915" s="138"/>
      <c r="AS915" s="138"/>
      <c r="AT915" s="138"/>
      <c r="AU915" s="138"/>
      <c r="AV915" s="138"/>
      <c r="AW915" s="138"/>
      <c r="AX915" s="138"/>
      <c r="AY915" s="138"/>
      <c r="AZ915" s="138"/>
      <c r="BA915" s="138"/>
      <c r="BB915" s="138"/>
      <c r="BC915" s="138"/>
      <c r="BD915" s="138"/>
      <c r="BE915" s="138"/>
      <c r="BF915" s="138"/>
      <c r="BG915" s="138"/>
      <c r="BH915" s="138"/>
      <c r="BI915" s="138"/>
      <c r="BJ915" s="138"/>
      <c r="BK915" s="138"/>
      <c r="BL915" s="138"/>
      <c r="BM915" s="138"/>
      <c r="BN915" s="138"/>
      <c r="BO915" s="138"/>
      <c r="BP915" s="138"/>
      <c r="BQ915" s="138"/>
      <c r="BR915" s="138"/>
      <c r="BS915" s="138"/>
      <c r="BT915" s="138"/>
      <c r="BU915" s="138"/>
      <c r="BV915" s="138"/>
      <c r="BW915" s="138"/>
      <c r="BX915" s="138"/>
      <c r="BY915" s="138"/>
      <c r="BZ915" s="138"/>
    </row>
    <row r="916" spans="1:78" ht="15.75" customHeight="1">
      <c r="A916" s="138"/>
      <c r="B916" s="138"/>
      <c r="C916" s="138"/>
      <c r="D916" s="138"/>
      <c r="E916" s="138"/>
      <c r="F916" s="138"/>
      <c r="G916" s="138"/>
      <c r="H916" s="138"/>
      <c r="I916" s="138"/>
      <c r="J916" s="138"/>
      <c r="K916" s="138"/>
      <c r="L916" s="138"/>
      <c r="M916" s="138"/>
      <c r="N916" s="138"/>
      <c r="O916" s="138"/>
      <c r="P916" s="138"/>
      <c r="Q916" s="138"/>
      <c r="R916" s="138"/>
      <c r="S916" s="138"/>
      <c r="T916" s="138"/>
      <c r="U916" s="138"/>
      <c r="V916" s="138"/>
      <c r="W916" s="138"/>
      <c r="X916" s="138"/>
      <c r="Y916" s="138"/>
      <c r="Z916" s="138"/>
      <c r="AA916" s="138"/>
      <c r="AB916" s="138"/>
      <c r="AC916" s="138"/>
      <c r="AD916" s="138"/>
      <c r="AE916" s="138"/>
      <c r="AF916" s="138"/>
      <c r="AG916" s="138"/>
      <c r="AH916" s="138"/>
      <c r="AI916" s="138"/>
      <c r="AJ916" s="138"/>
      <c r="AK916" s="138"/>
      <c r="AL916" s="138"/>
      <c r="AM916" s="138"/>
      <c r="AN916" s="138"/>
      <c r="AO916" s="138"/>
      <c r="AP916" s="138"/>
      <c r="AQ916" s="138"/>
      <c r="AR916" s="138"/>
      <c r="AS916" s="138"/>
      <c r="AT916" s="138"/>
      <c r="AU916" s="138"/>
      <c r="AV916" s="138"/>
      <c r="AW916" s="138"/>
      <c r="AX916" s="138"/>
      <c r="AY916" s="138"/>
      <c r="AZ916" s="138"/>
      <c r="BA916" s="138"/>
      <c r="BB916" s="138"/>
      <c r="BC916" s="138"/>
      <c r="BD916" s="138"/>
      <c r="BE916" s="138"/>
      <c r="BF916" s="138"/>
      <c r="BG916" s="138"/>
      <c r="BH916" s="138"/>
      <c r="BI916" s="138"/>
      <c r="BJ916" s="138"/>
      <c r="BK916" s="138"/>
      <c r="BL916" s="138"/>
      <c r="BM916" s="138"/>
      <c r="BN916" s="138"/>
      <c r="BO916" s="138"/>
      <c r="BP916" s="138"/>
      <c r="BQ916" s="138"/>
      <c r="BR916" s="138"/>
      <c r="BS916" s="138"/>
      <c r="BT916" s="138"/>
      <c r="BU916" s="138"/>
      <c r="BV916" s="138"/>
      <c r="BW916" s="138"/>
      <c r="BX916" s="138"/>
      <c r="BY916" s="138"/>
      <c r="BZ916" s="138"/>
    </row>
    <row r="917" spans="1:78" ht="15.75" customHeight="1">
      <c r="A917" s="138"/>
      <c r="B917" s="138"/>
      <c r="C917" s="138"/>
      <c r="D917" s="138"/>
      <c r="E917" s="138"/>
      <c r="F917" s="138"/>
      <c r="G917" s="138"/>
      <c r="H917" s="138"/>
      <c r="I917" s="138"/>
      <c r="J917" s="138"/>
      <c r="K917" s="138"/>
      <c r="L917" s="138"/>
      <c r="M917" s="138"/>
      <c r="N917" s="138"/>
      <c r="O917" s="138"/>
      <c r="P917" s="138"/>
      <c r="Q917" s="138"/>
      <c r="R917" s="138"/>
      <c r="S917" s="138"/>
      <c r="T917" s="138"/>
      <c r="U917" s="138"/>
      <c r="V917" s="138"/>
      <c r="W917" s="138"/>
      <c r="X917" s="138"/>
      <c r="Y917" s="138"/>
      <c r="Z917" s="138"/>
      <c r="AA917" s="138"/>
      <c r="AB917" s="138"/>
      <c r="AC917" s="138"/>
      <c r="AD917" s="138"/>
      <c r="AE917" s="138"/>
      <c r="AF917" s="138"/>
      <c r="AG917" s="138"/>
      <c r="AH917" s="138"/>
      <c r="AI917" s="138"/>
      <c r="AJ917" s="138"/>
      <c r="AK917" s="138"/>
      <c r="AL917" s="138"/>
      <c r="AM917" s="138"/>
      <c r="AN917" s="138"/>
      <c r="AO917" s="138"/>
      <c r="AP917" s="138"/>
      <c r="AQ917" s="138"/>
      <c r="AR917" s="138"/>
      <c r="AS917" s="138"/>
      <c r="AT917" s="138"/>
      <c r="AU917" s="138"/>
      <c r="AV917" s="138"/>
      <c r="AW917" s="138"/>
      <c r="AX917" s="138"/>
      <c r="AY917" s="138"/>
      <c r="AZ917" s="138"/>
      <c r="BA917" s="138"/>
      <c r="BB917" s="138"/>
      <c r="BC917" s="138"/>
      <c r="BD917" s="138"/>
      <c r="BE917" s="138"/>
      <c r="BF917" s="138"/>
      <c r="BG917" s="138"/>
      <c r="BH917" s="138"/>
      <c r="BI917" s="138"/>
      <c r="BJ917" s="138"/>
      <c r="BK917" s="138"/>
      <c r="BL917" s="138"/>
      <c r="BM917" s="138"/>
      <c r="BN917" s="138"/>
      <c r="BO917" s="138"/>
      <c r="BP917" s="138"/>
      <c r="BQ917" s="138"/>
      <c r="BR917" s="138"/>
      <c r="BS917" s="138"/>
      <c r="BT917" s="138"/>
      <c r="BU917" s="138"/>
      <c r="BV917" s="138"/>
      <c r="BW917" s="138"/>
      <c r="BX917" s="138"/>
      <c r="BY917" s="138"/>
      <c r="BZ917" s="138"/>
    </row>
    <row r="918" spans="1:78" ht="15.75" customHeight="1">
      <c r="A918" s="138"/>
      <c r="B918" s="138"/>
      <c r="C918" s="138"/>
      <c r="D918" s="138"/>
      <c r="E918" s="138"/>
      <c r="F918" s="138"/>
      <c r="G918" s="138"/>
      <c r="H918" s="138"/>
      <c r="I918" s="138"/>
      <c r="J918" s="138"/>
      <c r="K918" s="138"/>
      <c r="L918" s="138"/>
      <c r="M918" s="138"/>
      <c r="N918" s="138"/>
      <c r="O918" s="138"/>
      <c r="P918" s="138"/>
      <c r="Q918" s="138"/>
      <c r="R918" s="138"/>
      <c r="S918" s="138"/>
      <c r="T918" s="138"/>
      <c r="U918" s="138"/>
      <c r="V918" s="138"/>
      <c r="W918" s="138"/>
      <c r="X918" s="138"/>
      <c r="Y918" s="138"/>
      <c r="Z918" s="138"/>
      <c r="AA918" s="138"/>
      <c r="AB918" s="138"/>
      <c r="AC918" s="138"/>
      <c r="AD918" s="138"/>
      <c r="AE918" s="138"/>
      <c r="AF918" s="138"/>
      <c r="AG918" s="138"/>
      <c r="AH918" s="138"/>
      <c r="AI918" s="138"/>
      <c r="AJ918" s="138"/>
      <c r="AK918" s="138"/>
      <c r="AL918" s="138"/>
      <c r="AM918" s="138"/>
      <c r="AN918" s="138"/>
      <c r="AO918" s="138"/>
      <c r="AP918" s="138"/>
      <c r="AQ918" s="138"/>
      <c r="AR918" s="138"/>
      <c r="AS918" s="138"/>
      <c r="AT918" s="138"/>
      <c r="AU918" s="138"/>
      <c r="AV918" s="138"/>
      <c r="AW918" s="138"/>
      <c r="AX918" s="138"/>
      <c r="AY918" s="138"/>
      <c r="AZ918" s="138"/>
      <c r="BA918" s="138"/>
      <c r="BB918" s="138"/>
      <c r="BC918" s="138"/>
      <c r="BD918" s="138"/>
      <c r="BE918" s="138"/>
      <c r="BF918" s="138"/>
      <c r="BG918" s="138"/>
      <c r="BH918" s="138"/>
      <c r="BI918" s="138"/>
      <c r="BJ918" s="138"/>
      <c r="BK918" s="138"/>
      <c r="BL918" s="138"/>
      <c r="BM918" s="138"/>
      <c r="BN918" s="138"/>
      <c r="BO918" s="138"/>
      <c r="BP918" s="138"/>
      <c r="BQ918" s="138"/>
      <c r="BR918" s="138"/>
      <c r="BS918" s="138"/>
      <c r="BT918" s="138"/>
      <c r="BU918" s="138"/>
      <c r="BV918" s="138"/>
      <c r="BW918" s="138"/>
      <c r="BX918" s="138"/>
      <c r="BY918" s="138"/>
      <c r="BZ918" s="138"/>
    </row>
    <row r="919" spans="1:78" ht="15.75" customHeight="1">
      <c r="A919" s="138"/>
      <c r="B919" s="138"/>
      <c r="C919" s="138"/>
      <c r="D919" s="138"/>
      <c r="E919" s="138"/>
      <c r="F919" s="138"/>
      <c r="G919" s="138"/>
      <c r="H919" s="138"/>
      <c r="I919" s="138"/>
      <c r="J919" s="138"/>
      <c r="K919" s="138"/>
      <c r="L919" s="138"/>
      <c r="M919" s="138"/>
      <c r="N919" s="138"/>
      <c r="O919" s="138"/>
      <c r="P919" s="138"/>
      <c r="Q919" s="138"/>
      <c r="R919" s="138"/>
      <c r="S919" s="138"/>
      <c r="T919" s="138"/>
      <c r="U919" s="138"/>
      <c r="V919" s="138"/>
      <c r="W919" s="138"/>
      <c r="X919" s="138"/>
      <c r="Y919" s="138"/>
      <c r="Z919" s="138"/>
      <c r="AA919" s="138"/>
      <c r="AB919" s="138"/>
      <c r="AC919" s="138"/>
      <c r="AD919" s="138"/>
      <c r="AE919" s="138"/>
      <c r="AF919" s="138"/>
      <c r="AG919" s="138"/>
      <c r="AH919" s="138"/>
      <c r="AI919" s="138"/>
      <c r="AJ919" s="138"/>
      <c r="AK919" s="138"/>
      <c r="AL919" s="138"/>
      <c r="AM919" s="138"/>
      <c r="AN919" s="138"/>
      <c r="AO919" s="138"/>
      <c r="AP919" s="138"/>
      <c r="AQ919" s="138"/>
      <c r="AR919" s="138"/>
      <c r="AS919" s="138"/>
      <c r="AT919" s="138"/>
      <c r="AU919" s="138"/>
      <c r="AV919" s="138"/>
      <c r="AW919" s="138"/>
      <c r="AX919" s="138"/>
      <c r="AY919" s="138"/>
      <c r="AZ919" s="138"/>
      <c r="BA919" s="138"/>
      <c r="BB919" s="138"/>
      <c r="BC919" s="138"/>
      <c r="BD919" s="138"/>
      <c r="BE919" s="138"/>
      <c r="BF919" s="138"/>
      <c r="BG919" s="138"/>
      <c r="BH919" s="138"/>
      <c r="BI919" s="138"/>
      <c r="BJ919" s="138"/>
      <c r="BK919" s="138"/>
      <c r="BL919" s="138"/>
      <c r="BM919" s="138"/>
      <c r="BN919" s="138"/>
      <c r="BO919" s="138"/>
      <c r="BP919" s="138"/>
      <c r="BQ919" s="138"/>
      <c r="BR919" s="138"/>
      <c r="BS919" s="138"/>
      <c r="BT919" s="138"/>
      <c r="BU919" s="138"/>
      <c r="BV919" s="138"/>
      <c r="BW919" s="138"/>
      <c r="BX919" s="138"/>
      <c r="BY919" s="138"/>
      <c r="BZ919" s="138"/>
    </row>
    <row r="920" spans="1:78" ht="15.75" customHeight="1">
      <c r="A920" s="138"/>
      <c r="B920" s="138"/>
      <c r="C920" s="138"/>
      <c r="D920" s="138"/>
      <c r="E920" s="138"/>
      <c r="F920" s="138"/>
      <c r="G920" s="138"/>
      <c r="H920" s="138"/>
      <c r="I920" s="138"/>
      <c r="J920" s="138"/>
      <c r="K920" s="138"/>
      <c r="L920" s="138"/>
      <c r="M920" s="138"/>
      <c r="N920" s="138"/>
      <c r="O920" s="138"/>
      <c r="P920" s="138"/>
      <c r="Q920" s="138"/>
      <c r="R920" s="138"/>
      <c r="S920" s="138"/>
      <c r="T920" s="138"/>
      <c r="U920" s="138"/>
      <c r="V920" s="138"/>
      <c r="W920" s="138"/>
      <c r="X920" s="138"/>
      <c r="Y920" s="138"/>
      <c r="Z920" s="138"/>
      <c r="AA920" s="138"/>
      <c r="AB920" s="138"/>
      <c r="AC920" s="138"/>
      <c r="AD920" s="138"/>
      <c r="AE920" s="138"/>
      <c r="AF920" s="138"/>
      <c r="AG920" s="138"/>
      <c r="AH920" s="138"/>
      <c r="AI920" s="138"/>
      <c r="AJ920" s="138"/>
      <c r="AK920" s="138"/>
      <c r="AL920" s="138"/>
      <c r="AM920" s="138"/>
      <c r="AN920" s="138"/>
      <c r="AO920" s="138"/>
      <c r="AP920" s="138"/>
      <c r="AQ920" s="138"/>
      <c r="AR920" s="138"/>
      <c r="AS920" s="138"/>
      <c r="AT920" s="138"/>
      <c r="AU920" s="138"/>
      <c r="AV920" s="138"/>
      <c r="AW920" s="138"/>
      <c r="AX920" s="138"/>
      <c r="AY920" s="138"/>
      <c r="AZ920" s="138"/>
      <c r="BA920" s="138"/>
      <c r="BB920" s="138"/>
      <c r="BC920" s="138"/>
      <c r="BD920" s="138"/>
      <c r="BE920" s="138"/>
      <c r="BF920" s="138"/>
      <c r="BG920" s="138"/>
      <c r="BH920" s="138"/>
      <c r="BI920" s="138"/>
      <c r="BJ920" s="138"/>
      <c r="BK920" s="138"/>
      <c r="BL920" s="138"/>
      <c r="BM920" s="138"/>
      <c r="BN920" s="138"/>
      <c r="BO920" s="138"/>
      <c r="BP920" s="138"/>
      <c r="BQ920" s="138"/>
      <c r="BR920" s="138"/>
      <c r="BS920" s="138"/>
      <c r="BT920" s="138"/>
      <c r="BU920" s="138"/>
      <c r="BV920" s="138"/>
      <c r="BW920" s="138"/>
      <c r="BX920" s="138"/>
      <c r="BY920" s="138"/>
      <c r="BZ920" s="138"/>
    </row>
    <row r="921" spans="1:78" ht="15.75" customHeight="1">
      <c r="A921" s="138"/>
      <c r="B921" s="138"/>
      <c r="C921" s="138"/>
      <c r="D921" s="138"/>
      <c r="E921" s="138"/>
      <c r="F921" s="138"/>
      <c r="G921" s="138"/>
      <c r="H921" s="138"/>
      <c r="I921" s="138"/>
      <c r="J921" s="138"/>
      <c r="K921" s="138"/>
      <c r="L921" s="138"/>
      <c r="M921" s="138"/>
      <c r="N921" s="138"/>
      <c r="O921" s="138"/>
      <c r="P921" s="138"/>
      <c r="Q921" s="138"/>
      <c r="R921" s="138"/>
      <c r="S921" s="138"/>
      <c r="T921" s="138"/>
      <c r="U921" s="138"/>
      <c r="V921" s="138"/>
      <c r="W921" s="138"/>
      <c r="X921" s="138"/>
      <c r="Y921" s="138"/>
      <c r="Z921" s="138"/>
      <c r="AA921" s="138"/>
      <c r="AB921" s="138"/>
      <c r="AC921" s="138"/>
      <c r="AD921" s="138"/>
      <c r="AE921" s="138"/>
      <c r="AF921" s="138"/>
      <c r="AG921" s="138"/>
      <c r="AH921" s="138"/>
      <c r="AI921" s="138"/>
      <c r="AJ921" s="138"/>
      <c r="AK921" s="138"/>
      <c r="AL921" s="138"/>
      <c r="AM921" s="138"/>
      <c r="AN921" s="138"/>
      <c r="AO921" s="138"/>
      <c r="AP921" s="138"/>
      <c r="AQ921" s="138"/>
      <c r="AR921" s="138"/>
      <c r="AS921" s="138"/>
      <c r="AT921" s="138"/>
      <c r="AU921" s="138"/>
      <c r="AV921" s="138"/>
      <c r="AW921" s="138"/>
      <c r="AX921" s="138"/>
      <c r="AY921" s="138"/>
      <c r="AZ921" s="138"/>
      <c r="BA921" s="138"/>
      <c r="BB921" s="138"/>
      <c r="BC921" s="138"/>
      <c r="BD921" s="138"/>
      <c r="BE921" s="138"/>
      <c r="BF921" s="138"/>
      <c r="BG921" s="138"/>
      <c r="BH921" s="138"/>
      <c r="BI921" s="138"/>
      <c r="BJ921" s="138"/>
      <c r="BK921" s="138"/>
      <c r="BL921" s="138"/>
      <c r="BM921" s="138"/>
      <c r="BN921" s="138"/>
      <c r="BO921" s="138"/>
      <c r="BP921" s="138"/>
      <c r="BQ921" s="138"/>
      <c r="BR921" s="138"/>
      <c r="BS921" s="138"/>
      <c r="BT921" s="138"/>
      <c r="BU921" s="138"/>
      <c r="BV921" s="138"/>
      <c r="BW921" s="138"/>
      <c r="BX921" s="138"/>
      <c r="BY921" s="138"/>
      <c r="BZ921" s="138"/>
    </row>
    <row r="922" spans="1:78" ht="15.75" customHeight="1">
      <c r="A922" s="138"/>
      <c r="B922" s="138"/>
      <c r="C922" s="138"/>
      <c r="D922" s="138"/>
      <c r="E922" s="138"/>
      <c r="F922" s="138"/>
      <c r="G922" s="138"/>
      <c r="H922" s="138"/>
      <c r="I922" s="138"/>
      <c r="J922" s="138"/>
      <c r="K922" s="138"/>
      <c r="L922" s="138"/>
      <c r="M922" s="138"/>
      <c r="N922" s="138"/>
      <c r="O922" s="138"/>
      <c r="P922" s="138"/>
      <c r="Q922" s="138"/>
      <c r="R922" s="138"/>
      <c r="S922" s="138"/>
      <c r="T922" s="138"/>
      <c r="U922" s="138"/>
      <c r="V922" s="138"/>
      <c r="W922" s="138"/>
      <c r="X922" s="138"/>
      <c r="Y922" s="138"/>
      <c r="Z922" s="138"/>
      <c r="AA922" s="138"/>
      <c r="AB922" s="138"/>
      <c r="AC922" s="138"/>
      <c r="AD922" s="138"/>
      <c r="AE922" s="138"/>
      <c r="AF922" s="138"/>
      <c r="AG922" s="138"/>
      <c r="AH922" s="138"/>
      <c r="AI922" s="138"/>
      <c r="AJ922" s="138"/>
      <c r="AK922" s="138"/>
      <c r="AL922" s="138"/>
      <c r="AM922" s="138"/>
      <c r="AN922" s="138"/>
      <c r="AO922" s="138"/>
      <c r="AP922" s="138"/>
      <c r="AQ922" s="138"/>
      <c r="AR922" s="138"/>
      <c r="AS922" s="138"/>
      <c r="AT922" s="138"/>
      <c r="AU922" s="138"/>
      <c r="AV922" s="138"/>
      <c r="AW922" s="138"/>
      <c r="AX922" s="138"/>
      <c r="AY922" s="138"/>
      <c r="AZ922" s="138"/>
      <c r="BA922" s="138"/>
      <c r="BB922" s="138"/>
      <c r="BC922" s="138"/>
      <c r="BD922" s="138"/>
      <c r="BE922" s="138"/>
      <c r="BF922" s="138"/>
      <c r="BG922" s="138"/>
      <c r="BH922" s="138"/>
      <c r="BI922" s="138"/>
      <c r="BJ922" s="138"/>
      <c r="BK922" s="138"/>
      <c r="BL922" s="138"/>
      <c r="BM922" s="138"/>
      <c r="BN922" s="138"/>
      <c r="BO922" s="138"/>
      <c r="BP922" s="138"/>
      <c r="BQ922" s="138"/>
      <c r="BR922" s="138"/>
      <c r="BS922" s="138"/>
      <c r="BT922" s="138"/>
      <c r="BU922" s="138"/>
      <c r="BV922" s="138"/>
      <c r="BW922" s="138"/>
      <c r="BX922" s="138"/>
      <c r="BY922" s="138"/>
      <c r="BZ922" s="138"/>
    </row>
    <row r="923" spans="1:78" ht="15.75" customHeight="1">
      <c r="A923" s="138"/>
      <c r="B923" s="138"/>
      <c r="C923" s="138"/>
      <c r="D923" s="138"/>
      <c r="E923" s="138"/>
      <c r="F923" s="138"/>
      <c r="G923" s="138"/>
      <c r="H923" s="138"/>
      <c r="I923" s="138"/>
      <c r="J923" s="138"/>
      <c r="K923" s="138"/>
      <c r="L923" s="138"/>
      <c r="M923" s="138"/>
      <c r="N923" s="138"/>
      <c r="O923" s="138"/>
      <c r="P923" s="138"/>
      <c r="Q923" s="138"/>
      <c r="R923" s="138"/>
      <c r="S923" s="138"/>
      <c r="T923" s="138"/>
      <c r="U923" s="138"/>
      <c r="V923" s="138"/>
      <c r="W923" s="138"/>
      <c r="X923" s="138"/>
      <c r="Y923" s="138"/>
      <c r="Z923" s="138"/>
      <c r="AA923" s="138"/>
      <c r="AB923" s="138"/>
      <c r="AC923" s="138"/>
      <c r="AD923" s="138"/>
      <c r="AE923" s="138"/>
      <c r="AF923" s="138"/>
      <c r="AG923" s="138"/>
      <c r="AH923" s="138"/>
      <c r="AI923" s="138"/>
      <c r="AJ923" s="138"/>
      <c r="AK923" s="138"/>
      <c r="AL923" s="138"/>
      <c r="AM923" s="138"/>
      <c r="AN923" s="138"/>
      <c r="AO923" s="138"/>
      <c r="AP923" s="138"/>
      <c r="AQ923" s="138"/>
      <c r="AR923" s="138"/>
      <c r="AS923" s="138"/>
      <c r="AT923" s="138"/>
      <c r="AU923" s="138"/>
      <c r="AV923" s="138"/>
      <c r="AW923" s="138"/>
      <c r="AX923" s="138"/>
      <c r="AY923" s="138"/>
      <c r="AZ923" s="138"/>
      <c r="BA923" s="138"/>
      <c r="BB923" s="138"/>
      <c r="BC923" s="138"/>
      <c r="BD923" s="138"/>
      <c r="BE923" s="138"/>
      <c r="BF923" s="138"/>
      <c r="BG923" s="138"/>
      <c r="BH923" s="138"/>
      <c r="BI923" s="138"/>
      <c r="BJ923" s="138"/>
      <c r="BK923" s="138"/>
      <c r="BL923" s="138"/>
      <c r="BM923" s="138"/>
      <c r="BN923" s="138"/>
      <c r="BO923" s="138"/>
      <c r="BP923" s="138"/>
      <c r="BQ923" s="138"/>
      <c r="BR923" s="138"/>
      <c r="BS923" s="138"/>
      <c r="BT923" s="138"/>
      <c r="BU923" s="138"/>
      <c r="BV923" s="138"/>
      <c r="BW923" s="138"/>
      <c r="BX923" s="138"/>
      <c r="BY923" s="138"/>
      <c r="BZ923" s="138"/>
    </row>
    <row r="924" spans="1:78" ht="15.75" customHeight="1">
      <c r="A924" s="138"/>
      <c r="B924" s="138"/>
      <c r="C924" s="138"/>
      <c r="D924" s="138"/>
      <c r="E924" s="138"/>
      <c r="F924" s="138"/>
      <c r="G924" s="138"/>
      <c r="H924" s="138"/>
      <c r="I924" s="138"/>
      <c r="J924" s="138"/>
      <c r="K924" s="138"/>
      <c r="L924" s="138"/>
      <c r="M924" s="138"/>
      <c r="N924" s="138"/>
      <c r="O924" s="138"/>
      <c r="P924" s="138"/>
      <c r="Q924" s="138"/>
      <c r="R924" s="138"/>
      <c r="S924" s="138"/>
      <c r="T924" s="138"/>
      <c r="U924" s="138"/>
      <c r="V924" s="138"/>
      <c r="W924" s="138"/>
      <c r="X924" s="138"/>
      <c r="Y924" s="138"/>
      <c r="Z924" s="138"/>
      <c r="AA924" s="138"/>
      <c r="AB924" s="138"/>
      <c r="AC924" s="138"/>
      <c r="AD924" s="138"/>
      <c r="AE924" s="138"/>
      <c r="AF924" s="138"/>
      <c r="AG924" s="138"/>
      <c r="AH924" s="138"/>
      <c r="AI924" s="138"/>
      <c r="AJ924" s="138"/>
      <c r="AK924" s="138"/>
      <c r="AL924" s="138"/>
      <c r="AM924" s="138"/>
      <c r="AN924" s="138"/>
      <c r="AO924" s="138"/>
      <c r="AP924" s="138"/>
      <c r="AQ924" s="138"/>
      <c r="AR924" s="138"/>
      <c r="AS924" s="138"/>
      <c r="AT924" s="138"/>
      <c r="AU924" s="138"/>
      <c r="AV924" s="138"/>
      <c r="AW924" s="138"/>
      <c r="AX924" s="138"/>
      <c r="AY924" s="138"/>
      <c r="AZ924" s="138"/>
      <c r="BA924" s="138"/>
      <c r="BB924" s="138"/>
      <c r="BC924" s="138"/>
      <c r="BD924" s="138"/>
      <c r="BE924" s="138"/>
      <c r="BF924" s="138"/>
      <c r="BG924" s="138"/>
      <c r="BH924" s="138"/>
      <c r="BI924" s="138"/>
      <c r="BJ924" s="138"/>
      <c r="BK924" s="138"/>
      <c r="BL924" s="138"/>
      <c r="BM924" s="138"/>
      <c r="BN924" s="138"/>
      <c r="BO924" s="138"/>
      <c r="BP924" s="138"/>
      <c r="BQ924" s="138"/>
      <c r="BR924" s="138"/>
      <c r="BS924" s="138"/>
      <c r="BT924" s="138"/>
      <c r="BU924" s="138"/>
      <c r="BV924" s="138"/>
      <c r="BW924" s="138"/>
      <c r="BX924" s="138"/>
      <c r="BY924" s="138"/>
      <c r="BZ924" s="138"/>
    </row>
    <row r="925" spans="1:78" ht="15.75" customHeight="1">
      <c r="A925" s="138"/>
      <c r="B925" s="138"/>
      <c r="C925" s="138"/>
      <c r="D925" s="138"/>
      <c r="E925" s="138"/>
      <c r="F925" s="138"/>
      <c r="G925" s="138"/>
      <c r="H925" s="138"/>
      <c r="I925" s="138"/>
      <c r="J925" s="138"/>
      <c r="K925" s="138"/>
      <c r="L925" s="138"/>
      <c r="M925" s="138"/>
      <c r="N925" s="138"/>
      <c r="O925" s="138"/>
      <c r="P925" s="138"/>
      <c r="Q925" s="138"/>
      <c r="R925" s="138"/>
      <c r="S925" s="138"/>
      <c r="T925" s="138"/>
      <c r="U925" s="138"/>
      <c r="V925" s="138"/>
      <c r="W925" s="138"/>
      <c r="X925" s="138"/>
      <c r="Y925" s="138"/>
      <c r="Z925" s="138"/>
      <c r="AA925" s="138"/>
      <c r="AB925" s="138"/>
      <c r="AC925" s="138"/>
      <c r="AD925" s="138"/>
      <c r="AE925" s="138"/>
      <c r="AF925" s="138"/>
      <c r="AG925" s="138"/>
      <c r="AH925" s="138"/>
      <c r="AI925" s="138"/>
      <c r="AJ925" s="138"/>
      <c r="AK925" s="138"/>
      <c r="AL925" s="138"/>
      <c r="AM925" s="138"/>
      <c r="AN925" s="138"/>
      <c r="AO925" s="138"/>
      <c r="AP925" s="138"/>
      <c r="AQ925" s="138"/>
      <c r="AR925" s="138"/>
      <c r="AS925" s="138"/>
      <c r="AT925" s="138"/>
      <c r="AU925" s="138"/>
      <c r="AV925" s="138"/>
      <c r="AW925" s="138"/>
      <c r="AX925" s="138"/>
      <c r="AY925" s="138"/>
      <c r="AZ925" s="138"/>
      <c r="BA925" s="138"/>
      <c r="BB925" s="138"/>
      <c r="BC925" s="138"/>
      <c r="BD925" s="138"/>
      <c r="BE925" s="138"/>
      <c r="BF925" s="138"/>
      <c r="BG925" s="138"/>
      <c r="BH925" s="138"/>
      <c r="BI925" s="138"/>
      <c r="BJ925" s="138"/>
      <c r="BK925" s="138"/>
      <c r="BL925" s="138"/>
      <c r="BM925" s="138"/>
      <c r="BN925" s="138"/>
      <c r="BO925" s="138"/>
      <c r="BP925" s="138"/>
      <c r="BQ925" s="138"/>
      <c r="BR925" s="138"/>
      <c r="BS925" s="138"/>
      <c r="BT925" s="138"/>
      <c r="BU925" s="138"/>
      <c r="BV925" s="138"/>
      <c r="BW925" s="138"/>
      <c r="BX925" s="138"/>
      <c r="BY925" s="138"/>
      <c r="BZ925" s="138"/>
    </row>
    <row r="926" spans="1:78" ht="15.75" customHeight="1">
      <c r="A926" s="138"/>
      <c r="B926" s="138"/>
      <c r="C926" s="138"/>
      <c r="D926" s="138"/>
      <c r="E926" s="138"/>
      <c r="F926" s="138"/>
      <c r="G926" s="138"/>
      <c r="H926" s="138"/>
      <c r="I926" s="138"/>
      <c r="J926" s="138"/>
      <c r="K926" s="138"/>
      <c r="L926" s="138"/>
      <c r="M926" s="138"/>
      <c r="N926" s="138"/>
      <c r="O926" s="138"/>
      <c r="P926" s="138"/>
      <c r="Q926" s="138"/>
      <c r="R926" s="138"/>
      <c r="S926" s="138"/>
      <c r="T926" s="138"/>
      <c r="U926" s="138"/>
      <c r="V926" s="138"/>
      <c r="W926" s="138"/>
      <c r="X926" s="138"/>
      <c r="Y926" s="138"/>
      <c r="Z926" s="138"/>
      <c r="AA926" s="138"/>
      <c r="AB926" s="138"/>
      <c r="AC926" s="138"/>
      <c r="AD926" s="138"/>
      <c r="AE926" s="138"/>
      <c r="AF926" s="138"/>
      <c r="AG926" s="138"/>
      <c r="AH926" s="138"/>
      <c r="AI926" s="138"/>
      <c r="AJ926" s="138"/>
      <c r="AK926" s="138"/>
      <c r="AL926" s="138"/>
      <c r="AM926" s="138"/>
      <c r="AN926" s="138"/>
      <c r="AO926" s="138"/>
      <c r="AP926" s="138"/>
      <c r="AQ926" s="138"/>
      <c r="AR926" s="138"/>
      <c r="AS926" s="138"/>
      <c r="AT926" s="138"/>
      <c r="AU926" s="138"/>
      <c r="AV926" s="138"/>
      <c r="AW926" s="138"/>
      <c r="AX926" s="138"/>
      <c r="AY926" s="138"/>
      <c r="AZ926" s="138"/>
      <c r="BA926" s="138"/>
      <c r="BB926" s="138"/>
      <c r="BC926" s="138"/>
      <c r="BD926" s="138"/>
      <c r="BE926" s="138"/>
      <c r="BF926" s="138"/>
      <c r="BG926" s="138"/>
      <c r="BH926" s="138"/>
      <c r="BI926" s="138"/>
      <c r="BJ926" s="138"/>
      <c r="BK926" s="138"/>
      <c r="BL926" s="138"/>
      <c r="BM926" s="138"/>
      <c r="BN926" s="138"/>
      <c r="BO926" s="138"/>
      <c r="BP926" s="138"/>
      <c r="BQ926" s="138"/>
      <c r="BR926" s="138"/>
      <c r="BS926" s="138"/>
      <c r="BT926" s="138"/>
      <c r="BU926" s="138"/>
      <c r="BV926" s="138"/>
      <c r="BW926" s="138"/>
      <c r="BX926" s="138"/>
      <c r="BY926" s="138"/>
      <c r="BZ926" s="138"/>
    </row>
    <row r="927" spans="1:78" ht="15.75" customHeight="1">
      <c r="A927" s="138"/>
      <c r="B927" s="138"/>
      <c r="C927" s="138"/>
      <c r="D927" s="138"/>
      <c r="E927" s="138"/>
      <c r="F927" s="138"/>
      <c r="G927" s="138"/>
      <c r="H927" s="138"/>
      <c r="I927" s="138"/>
      <c r="J927" s="138"/>
      <c r="K927" s="138"/>
      <c r="L927" s="138"/>
      <c r="M927" s="138"/>
      <c r="N927" s="138"/>
      <c r="O927" s="138"/>
      <c r="P927" s="138"/>
      <c r="Q927" s="138"/>
      <c r="R927" s="138"/>
      <c r="S927" s="138"/>
      <c r="T927" s="138"/>
      <c r="U927" s="138"/>
      <c r="V927" s="138"/>
      <c r="W927" s="138"/>
      <c r="X927" s="138"/>
      <c r="Y927" s="138"/>
      <c r="Z927" s="138"/>
      <c r="AA927" s="138"/>
      <c r="AB927" s="138"/>
      <c r="AC927" s="138"/>
      <c r="AD927" s="138"/>
      <c r="AE927" s="138"/>
      <c r="AF927" s="138"/>
      <c r="AG927" s="138"/>
      <c r="AH927" s="138"/>
      <c r="AI927" s="138"/>
      <c r="AJ927" s="138"/>
      <c r="AK927" s="138"/>
      <c r="AL927" s="138"/>
      <c r="AM927" s="138"/>
      <c r="AN927" s="138"/>
      <c r="AO927" s="138"/>
      <c r="AP927" s="138"/>
      <c r="AQ927" s="138"/>
      <c r="AR927" s="138"/>
      <c r="AS927" s="138"/>
      <c r="AT927" s="138"/>
      <c r="AU927" s="138"/>
      <c r="AV927" s="138"/>
      <c r="AW927" s="138"/>
      <c r="AX927" s="138"/>
      <c r="AY927" s="138"/>
      <c r="AZ927" s="138"/>
      <c r="BA927" s="138"/>
      <c r="BB927" s="138"/>
      <c r="BC927" s="138"/>
      <c r="BD927" s="138"/>
      <c r="BE927" s="138"/>
      <c r="BF927" s="138"/>
      <c r="BG927" s="138"/>
      <c r="BH927" s="138"/>
      <c r="BI927" s="138"/>
      <c r="BJ927" s="138"/>
      <c r="BK927" s="138"/>
      <c r="BL927" s="138"/>
      <c r="BM927" s="138"/>
      <c r="BN927" s="138"/>
      <c r="BO927" s="138"/>
      <c r="BP927" s="138"/>
      <c r="BQ927" s="138"/>
      <c r="BR927" s="138"/>
      <c r="BS927" s="138"/>
      <c r="BT927" s="138"/>
      <c r="BU927" s="138"/>
      <c r="BV927" s="138"/>
      <c r="BW927" s="138"/>
      <c r="BX927" s="138"/>
      <c r="BY927" s="138"/>
      <c r="BZ927" s="138"/>
    </row>
    <row r="928" spans="1:78" ht="15.75" customHeight="1">
      <c r="A928" s="138"/>
      <c r="B928" s="138"/>
      <c r="C928" s="138"/>
      <c r="D928" s="138"/>
      <c r="E928" s="138"/>
      <c r="F928" s="138"/>
      <c r="G928" s="138"/>
      <c r="H928" s="138"/>
      <c r="I928" s="138"/>
      <c r="J928" s="138"/>
      <c r="K928" s="138"/>
      <c r="L928" s="138"/>
      <c r="M928" s="138"/>
      <c r="N928" s="138"/>
      <c r="O928" s="138"/>
      <c r="P928" s="138"/>
      <c r="Q928" s="138"/>
      <c r="R928" s="138"/>
      <c r="S928" s="138"/>
      <c r="T928" s="138"/>
      <c r="U928" s="138"/>
      <c r="V928" s="138"/>
      <c r="W928" s="138"/>
      <c r="X928" s="138"/>
      <c r="Y928" s="138"/>
      <c r="Z928" s="138"/>
      <c r="AA928" s="138"/>
      <c r="AB928" s="138"/>
      <c r="AC928" s="138"/>
      <c r="AD928" s="138"/>
      <c r="AE928" s="138"/>
      <c r="AF928" s="138"/>
      <c r="AG928" s="138"/>
      <c r="AH928" s="138"/>
      <c r="AI928" s="138"/>
      <c r="AJ928" s="138"/>
      <c r="AK928" s="138"/>
      <c r="AL928" s="138"/>
      <c r="AM928" s="138"/>
      <c r="AN928" s="138"/>
      <c r="AO928" s="138"/>
      <c r="AP928" s="138"/>
      <c r="AQ928" s="138"/>
      <c r="AR928" s="138"/>
      <c r="AS928" s="138"/>
      <c r="AT928" s="138"/>
      <c r="AU928" s="138"/>
      <c r="AV928" s="138"/>
      <c r="AW928" s="138"/>
      <c r="AX928" s="138"/>
      <c r="AY928" s="138"/>
      <c r="AZ928" s="138"/>
      <c r="BA928" s="138"/>
      <c r="BB928" s="138"/>
      <c r="BC928" s="138"/>
      <c r="BD928" s="138"/>
      <c r="BE928" s="138"/>
      <c r="BF928" s="138"/>
      <c r="BG928" s="138"/>
      <c r="BH928" s="138"/>
      <c r="BI928" s="138"/>
      <c r="BJ928" s="138"/>
      <c r="BK928" s="138"/>
      <c r="BL928" s="138"/>
      <c r="BM928" s="138"/>
      <c r="BN928" s="138"/>
      <c r="BO928" s="138"/>
      <c r="BP928" s="138"/>
      <c r="BQ928" s="138"/>
      <c r="BR928" s="138"/>
      <c r="BS928" s="138"/>
      <c r="BT928" s="138"/>
      <c r="BU928" s="138"/>
      <c r="BV928" s="138"/>
      <c r="BW928" s="138"/>
      <c r="BX928" s="138"/>
      <c r="BY928" s="138"/>
      <c r="BZ928" s="138"/>
    </row>
    <row r="929" spans="1:78" ht="15.75" customHeight="1">
      <c r="A929" s="138"/>
      <c r="B929" s="138"/>
      <c r="C929" s="138"/>
      <c r="D929" s="138"/>
      <c r="E929" s="138"/>
      <c r="F929" s="138"/>
      <c r="G929" s="138"/>
      <c r="H929" s="138"/>
      <c r="I929" s="138"/>
      <c r="J929" s="138"/>
      <c r="K929" s="138"/>
      <c r="L929" s="138"/>
      <c r="M929" s="138"/>
      <c r="N929" s="138"/>
      <c r="O929" s="138"/>
      <c r="P929" s="138"/>
      <c r="Q929" s="138"/>
      <c r="R929" s="138"/>
      <c r="S929" s="138"/>
      <c r="T929" s="138"/>
      <c r="U929" s="138"/>
      <c r="V929" s="138"/>
      <c r="W929" s="138"/>
      <c r="X929" s="138"/>
      <c r="Y929" s="138"/>
      <c r="Z929" s="138"/>
      <c r="AA929" s="138"/>
      <c r="AB929" s="138"/>
      <c r="AC929" s="138"/>
      <c r="AD929" s="138"/>
      <c r="AE929" s="138"/>
      <c r="AF929" s="138"/>
      <c r="AG929" s="138"/>
      <c r="AH929" s="138"/>
      <c r="AI929" s="138"/>
      <c r="AJ929" s="138"/>
      <c r="AK929" s="138"/>
      <c r="AL929" s="138"/>
      <c r="AM929" s="138"/>
      <c r="AN929" s="138"/>
      <c r="AO929" s="138"/>
      <c r="AP929" s="138"/>
      <c r="AQ929" s="138"/>
      <c r="AR929" s="138"/>
      <c r="AS929" s="138"/>
      <c r="AT929" s="138"/>
      <c r="AU929" s="138"/>
      <c r="AV929" s="138"/>
      <c r="AW929" s="138"/>
      <c r="AX929" s="138"/>
      <c r="AY929" s="138"/>
      <c r="AZ929" s="138"/>
      <c r="BA929" s="138"/>
      <c r="BB929" s="138"/>
      <c r="BC929" s="138"/>
      <c r="BD929" s="138"/>
      <c r="BE929" s="138"/>
      <c r="BF929" s="138"/>
      <c r="BG929" s="138"/>
      <c r="BH929" s="138"/>
      <c r="BI929" s="138"/>
      <c r="BJ929" s="138"/>
      <c r="BK929" s="138"/>
      <c r="BL929" s="138"/>
      <c r="BM929" s="138"/>
      <c r="BN929" s="138"/>
      <c r="BO929" s="138"/>
      <c r="BP929" s="138"/>
      <c r="BQ929" s="138"/>
      <c r="BR929" s="138"/>
      <c r="BS929" s="138"/>
      <c r="BT929" s="138"/>
      <c r="BU929" s="138"/>
      <c r="BV929" s="138"/>
      <c r="BW929" s="138"/>
      <c r="BX929" s="138"/>
      <c r="BY929" s="138"/>
      <c r="BZ929" s="138"/>
    </row>
    <row r="930" spans="1:78" ht="15.75" customHeight="1">
      <c r="A930" s="138"/>
      <c r="B930" s="138"/>
      <c r="C930" s="138"/>
      <c r="D930" s="138"/>
      <c r="E930" s="138"/>
      <c r="F930" s="138"/>
      <c r="G930" s="138"/>
      <c r="H930" s="138"/>
      <c r="I930" s="138"/>
      <c r="J930" s="138"/>
      <c r="K930" s="138"/>
      <c r="L930" s="138"/>
      <c r="M930" s="138"/>
      <c r="N930" s="138"/>
      <c r="O930" s="138"/>
      <c r="P930" s="138"/>
      <c r="Q930" s="138"/>
      <c r="R930" s="138"/>
      <c r="S930" s="138"/>
      <c r="T930" s="138"/>
      <c r="U930" s="138"/>
      <c r="V930" s="138"/>
      <c r="W930" s="138"/>
      <c r="X930" s="138"/>
      <c r="Y930" s="138"/>
      <c r="Z930" s="138"/>
      <c r="AA930" s="138"/>
      <c r="AB930" s="138"/>
      <c r="AC930" s="138"/>
      <c r="AD930" s="138"/>
      <c r="AE930" s="138"/>
      <c r="AF930" s="138"/>
      <c r="AG930" s="138"/>
      <c r="AH930" s="138"/>
      <c r="AI930" s="138"/>
      <c r="AJ930" s="138"/>
      <c r="AK930" s="138"/>
      <c r="AL930" s="138"/>
      <c r="AM930" s="138"/>
      <c r="AN930" s="138"/>
      <c r="AO930" s="138"/>
      <c r="AP930" s="138"/>
      <c r="AQ930" s="138"/>
      <c r="AR930" s="138"/>
      <c r="AS930" s="138"/>
      <c r="AT930" s="138"/>
      <c r="AU930" s="138"/>
      <c r="AV930" s="138"/>
      <c r="AW930" s="138"/>
      <c r="AX930" s="138"/>
      <c r="AY930" s="138"/>
      <c r="AZ930" s="138"/>
      <c r="BA930" s="138"/>
      <c r="BB930" s="138"/>
      <c r="BC930" s="138"/>
      <c r="BD930" s="138"/>
      <c r="BE930" s="138"/>
      <c r="BF930" s="138"/>
      <c r="BG930" s="138"/>
      <c r="BH930" s="138"/>
      <c r="BI930" s="138"/>
      <c r="BJ930" s="138"/>
      <c r="BK930" s="138"/>
      <c r="BL930" s="138"/>
      <c r="BM930" s="138"/>
      <c r="BN930" s="138"/>
      <c r="BO930" s="138"/>
      <c r="BP930" s="138"/>
      <c r="BQ930" s="138"/>
      <c r="BR930" s="138"/>
      <c r="BS930" s="138"/>
      <c r="BT930" s="138"/>
      <c r="BU930" s="138"/>
      <c r="BV930" s="138"/>
      <c r="BW930" s="138"/>
      <c r="BX930" s="138"/>
      <c r="BY930" s="138"/>
      <c r="BZ930" s="138"/>
    </row>
    <row r="931" spans="1:78" ht="15.75" customHeight="1">
      <c r="A931" s="138"/>
      <c r="B931" s="138"/>
      <c r="C931" s="138"/>
      <c r="D931" s="138"/>
      <c r="E931" s="138"/>
      <c r="F931" s="138"/>
      <c r="G931" s="138"/>
      <c r="H931" s="138"/>
      <c r="I931" s="138"/>
      <c r="J931" s="138"/>
      <c r="K931" s="138"/>
      <c r="L931" s="138"/>
      <c r="M931" s="138"/>
      <c r="N931" s="138"/>
      <c r="O931" s="138"/>
      <c r="P931" s="138"/>
      <c r="Q931" s="138"/>
      <c r="R931" s="138"/>
      <c r="S931" s="138"/>
      <c r="T931" s="138"/>
      <c r="U931" s="138"/>
      <c r="V931" s="138"/>
      <c r="W931" s="138"/>
      <c r="X931" s="138"/>
      <c r="Y931" s="138"/>
      <c r="Z931" s="138"/>
      <c r="AA931" s="138"/>
      <c r="AB931" s="138"/>
      <c r="AC931" s="138"/>
      <c r="AD931" s="138"/>
      <c r="AE931" s="138"/>
      <c r="AF931" s="138"/>
      <c r="AG931" s="138"/>
      <c r="AH931" s="138"/>
      <c r="AI931" s="138"/>
      <c r="AJ931" s="138"/>
      <c r="AK931" s="138"/>
      <c r="AL931" s="138"/>
      <c r="AM931" s="138"/>
      <c r="AN931" s="138"/>
      <c r="AO931" s="138"/>
      <c r="AP931" s="138"/>
      <c r="AQ931" s="138"/>
      <c r="AR931" s="138"/>
      <c r="AS931" s="138"/>
      <c r="AT931" s="138"/>
      <c r="AU931" s="138"/>
      <c r="AV931" s="138"/>
      <c r="AW931" s="138"/>
      <c r="AX931" s="138"/>
      <c r="AY931" s="138"/>
      <c r="AZ931" s="138"/>
      <c r="BA931" s="138"/>
      <c r="BB931" s="138"/>
      <c r="BC931" s="138"/>
      <c r="BD931" s="138"/>
      <c r="BE931" s="138"/>
      <c r="BF931" s="138"/>
      <c r="BG931" s="138"/>
      <c r="BH931" s="138"/>
      <c r="BI931" s="138"/>
      <c r="BJ931" s="138"/>
      <c r="BK931" s="138"/>
      <c r="BL931" s="138"/>
      <c r="BM931" s="138"/>
      <c r="BN931" s="138"/>
      <c r="BO931" s="138"/>
      <c r="BP931" s="138"/>
      <c r="BQ931" s="138"/>
      <c r="BR931" s="138"/>
      <c r="BS931" s="138"/>
      <c r="BT931" s="138"/>
      <c r="BU931" s="138"/>
      <c r="BV931" s="138"/>
      <c r="BW931" s="138"/>
      <c r="BX931" s="138"/>
      <c r="BY931" s="138"/>
      <c r="BZ931" s="138"/>
    </row>
    <row r="932" spans="1:78" ht="15.75" customHeight="1">
      <c r="A932" s="138"/>
      <c r="B932" s="138"/>
      <c r="C932" s="138"/>
      <c r="D932" s="138"/>
      <c r="E932" s="138"/>
      <c r="F932" s="138"/>
      <c r="G932" s="138"/>
      <c r="H932" s="138"/>
      <c r="I932" s="138"/>
      <c r="J932" s="138"/>
      <c r="K932" s="138"/>
      <c r="L932" s="138"/>
      <c r="M932" s="138"/>
      <c r="N932" s="138"/>
      <c r="O932" s="138"/>
      <c r="P932" s="138"/>
      <c r="Q932" s="138"/>
      <c r="R932" s="138"/>
      <c r="S932" s="138"/>
      <c r="T932" s="138"/>
      <c r="U932" s="138"/>
      <c r="V932" s="138"/>
      <c r="W932" s="138"/>
      <c r="X932" s="138"/>
      <c r="Y932" s="138"/>
      <c r="Z932" s="138"/>
      <c r="AA932" s="138"/>
      <c r="AB932" s="138"/>
      <c r="AC932" s="138"/>
      <c r="AD932" s="138"/>
      <c r="AE932" s="138"/>
      <c r="AF932" s="138"/>
      <c r="AG932" s="138"/>
      <c r="AH932" s="138"/>
      <c r="AI932" s="138"/>
      <c r="AJ932" s="138"/>
      <c r="AK932" s="138"/>
      <c r="AL932" s="138"/>
      <c r="AM932" s="138"/>
      <c r="AN932" s="138"/>
      <c r="AO932" s="138"/>
      <c r="AP932" s="138"/>
      <c r="AQ932" s="138"/>
      <c r="AR932" s="138"/>
      <c r="AS932" s="138"/>
      <c r="AT932" s="138"/>
      <c r="AU932" s="138"/>
      <c r="AV932" s="138"/>
      <c r="AW932" s="138"/>
      <c r="AX932" s="138"/>
      <c r="AY932" s="138"/>
      <c r="AZ932" s="138"/>
      <c r="BA932" s="138"/>
      <c r="BB932" s="138"/>
      <c r="BC932" s="138"/>
      <c r="BD932" s="138"/>
      <c r="BE932" s="138"/>
      <c r="BF932" s="138"/>
      <c r="BG932" s="138"/>
      <c r="BH932" s="138"/>
      <c r="BI932" s="138"/>
      <c r="BJ932" s="138"/>
      <c r="BK932" s="138"/>
      <c r="BL932" s="138"/>
      <c r="BM932" s="138"/>
      <c r="BN932" s="138"/>
      <c r="BO932" s="138"/>
      <c r="BP932" s="138"/>
      <c r="BQ932" s="138"/>
      <c r="BR932" s="138"/>
      <c r="BS932" s="138"/>
      <c r="BT932" s="138"/>
      <c r="BU932" s="138"/>
      <c r="BV932" s="138"/>
      <c r="BW932" s="138"/>
      <c r="BX932" s="138"/>
      <c r="BY932" s="138"/>
      <c r="BZ932" s="138"/>
    </row>
    <row r="933" spans="1:78" ht="15.75" customHeight="1">
      <c r="A933" s="138"/>
      <c r="B933" s="138"/>
      <c r="C933" s="138"/>
      <c r="D933" s="138"/>
      <c r="E933" s="138"/>
      <c r="F933" s="138"/>
      <c r="G933" s="138"/>
      <c r="H933" s="138"/>
      <c r="I933" s="138"/>
      <c r="J933" s="138"/>
      <c r="K933" s="138"/>
      <c r="L933" s="138"/>
      <c r="M933" s="138"/>
      <c r="N933" s="138"/>
      <c r="O933" s="138"/>
      <c r="P933" s="138"/>
      <c r="Q933" s="138"/>
      <c r="R933" s="138"/>
      <c r="S933" s="138"/>
      <c r="T933" s="138"/>
      <c r="U933" s="138"/>
      <c r="V933" s="138"/>
      <c r="W933" s="138"/>
      <c r="X933" s="138"/>
      <c r="Y933" s="138"/>
      <c r="Z933" s="138"/>
      <c r="AA933" s="138"/>
      <c r="AB933" s="138"/>
      <c r="AC933" s="138"/>
      <c r="AD933" s="138"/>
      <c r="AE933" s="138"/>
      <c r="AF933" s="138"/>
      <c r="AG933" s="138"/>
      <c r="AH933" s="138"/>
      <c r="AI933" s="138"/>
      <c r="AJ933" s="138"/>
      <c r="AK933" s="138"/>
      <c r="AL933" s="138"/>
      <c r="AM933" s="138"/>
      <c r="AN933" s="138"/>
      <c r="AO933" s="138"/>
      <c r="AP933" s="138"/>
      <c r="AQ933" s="138"/>
      <c r="AR933" s="138"/>
      <c r="AS933" s="138"/>
      <c r="AT933" s="138"/>
      <c r="AU933" s="138"/>
      <c r="AV933" s="138"/>
      <c r="AW933" s="138"/>
      <c r="AX933" s="138"/>
      <c r="AY933" s="138"/>
      <c r="AZ933" s="138"/>
      <c r="BA933" s="138"/>
      <c r="BB933" s="138"/>
      <c r="BC933" s="138"/>
      <c r="BD933" s="138"/>
      <c r="BE933" s="138"/>
      <c r="BF933" s="138"/>
      <c r="BG933" s="138"/>
      <c r="BH933" s="138"/>
      <c r="BI933" s="138"/>
      <c r="BJ933" s="138"/>
      <c r="BK933" s="138"/>
      <c r="BL933" s="138"/>
      <c r="BM933" s="138"/>
      <c r="BN933" s="138"/>
      <c r="BO933" s="138"/>
      <c r="BP933" s="138"/>
      <c r="BQ933" s="138"/>
      <c r="BR933" s="138"/>
      <c r="BS933" s="138"/>
      <c r="BT933" s="138"/>
      <c r="BU933" s="138"/>
      <c r="BV933" s="138"/>
      <c r="BW933" s="138"/>
      <c r="BX933" s="138"/>
      <c r="BY933" s="138"/>
      <c r="BZ933" s="138"/>
    </row>
    <row r="934" spans="1:78" ht="15.75" customHeight="1">
      <c r="A934" s="138"/>
      <c r="B934" s="138"/>
      <c r="C934" s="138"/>
      <c r="D934" s="138"/>
      <c r="E934" s="138"/>
      <c r="F934" s="138"/>
      <c r="G934" s="138"/>
      <c r="H934" s="138"/>
      <c r="I934" s="138"/>
      <c r="J934" s="138"/>
      <c r="K934" s="138"/>
      <c r="L934" s="138"/>
      <c r="M934" s="138"/>
      <c r="N934" s="138"/>
      <c r="O934" s="138"/>
      <c r="P934" s="138"/>
      <c r="Q934" s="138"/>
      <c r="R934" s="138"/>
      <c r="S934" s="138"/>
      <c r="T934" s="138"/>
      <c r="U934" s="138"/>
      <c r="V934" s="138"/>
      <c r="W934" s="138"/>
      <c r="X934" s="138"/>
      <c r="Y934" s="138"/>
      <c r="Z934" s="138"/>
      <c r="AA934" s="138"/>
      <c r="AB934" s="138"/>
      <c r="AC934" s="138"/>
      <c r="AD934" s="138"/>
      <c r="AE934" s="138"/>
      <c r="AF934" s="138"/>
      <c r="AG934" s="138"/>
      <c r="AH934" s="138"/>
      <c r="AI934" s="138"/>
      <c r="AJ934" s="138"/>
      <c r="AK934" s="138"/>
      <c r="AL934" s="138"/>
      <c r="AM934" s="138"/>
      <c r="AN934" s="138"/>
      <c r="AO934" s="138"/>
      <c r="AP934" s="138"/>
      <c r="AQ934" s="138"/>
      <c r="AR934" s="138"/>
      <c r="AS934" s="138"/>
      <c r="AT934" s="138"/>
      <c r="AU934" s="138"/>
      <c r="AV934" s="138"/>
      <c r="AW934" s="138"/>
      <c r="AX934" s="138"/>
      <c r="AY934" s="138"/>
      <c r="AZ934" s="138"/>
      <c r="BA934" s="138"/>
      <c r="BB934" s="138"/>
      <c r="BC934" s="138"/>
      <c r="BD934" s="138"/>
      <c r="BE934" s="138"/>
      <c r="BF934" s="138"/>
      <c r="BG934" s="138"/>
      <c r="BH934" s="138"/>
      <c r="BI934" s="138"/>
      <c r="BJ934" s="138"/>
      <c r="BK934" s="138"/>
      <c r="BL934" s="138"/>
      <c r="BM934" s="138"/>
      <c r="BN934" s="138"/>
      <c r="BO934" s="138"/>
      <c r="BP934" s="138"/>
      <c r="BQ934" s="138"/>
      <c r="BR934" s="138"/>
      <c r="BS934" s="138"/>
      <c r="BT934" s="138"/>
      <c r="BU934" s="138"/>
      <c r="BV934" s="138"/>
      <c r="BW934" s="138"/>
      <c r="BX934" s="138"/>
      <c r="BY934" s="138"/>
      <c r="BZ934" s="138"/>
    </row>
    <row r="935" spans="1:78" ht="15.75" customHeight="1">
      <c r="A935" s="138"/>
      <c r="B935" s="138"/>
      <c r="C935" s="138"/>
      <c r="D935" s="138"/>
      <c r="E935" s="138"/>
      <c r="F935" s="138"/>
      <c r="G935" s="138"/>
      <c r="H935" s="138"/>
      <c r="I935" s="138"/>
      <c r="J935" s="138"/>
      <c r="K935" s="138"/>
      <c r="L935" s="138"/>
      <c r="M935" s="138"/>
      <c r="N935" s="138"/>
      <c r="O935" s="138"/>
      <c r="P935" s="138"/>
      <c r="Q935" s="138"/>
      <c r="R935" s="138"/>
      <c r="S935" s="138"/>
      <c r="T935" s="138"/>
      <c r="U935" s="138"/>
      <c r="V935" s="138"/>
      <c r="W935" s="138"/>
      <c r="X935" s="138"/>
      <c r="Y935" s="138"/>
      <c r="Z935" s="138"/>
      <c r="AA935" s="138"/>
      <c r="AB935" s="138"/>
      <c r="AC935" s="138"/>
      <c r="AD935" s="138"/>
      <c r="AE935" s="138"/>
      <c r="AF935" s="138"/>
      <c r="AG935" s="138"/>
      <c r="AH935" s="138"/>
      <c r="AI935" s="138"/>
      <c r="AJ935" s="138"/>
      <c r="AK935" s="138"/>
      <c r="AL935" s="138"/>
      <c r="AM935" s="138"/>
      <c r="AN935" s="138"/>
      <c r="AO935" s="138"/>
      <c r="AP935" s="138"/>
      <c r="AQ935" s="138"/>
      <c r="AR935" s="138"/>
      <c r="AS935" s="138"/>
      <c r="AT935" s="138"/>
      <c r="AU935" s="138"/>
      <c r="AV935" s="138"/>
      <c r="AW935" s="138"/>
      <c r="AX935" s="138"/>
      <c r="AY935" s="138"/>
      <c r="AZ935" s="138"/>
      <c r="BA935" s="138"/>
      <c r="BB935" s="138"/>
      <c r="BC935" s="138"/>
      <c r="BD935" s="138"/>
      <c r="BE935" s="138"/>
      <c r="BF935" s="138"/>
      <c r="BG935" s="138"/>
      <c r="BH935" s="138"/>
      <c r="BI935" s="138"/>
      <c r="BJ935" s="138"/>
      <c r="BK935" s="138"/>
      <c r="BL935" s="138"/>
      <c r="BM935" s="138"/>
      <c r="BN935" s="138"/>
      <c r="BO935" s="138"/>
      <c r="BP935" s="138"/>
      <c r="BQ935" s="138"/>
      <c r="BR935" s="138"/>
      <c r="BS935" s="138"/>
      <c r="BT935" s="138"/>
      <c r="BU935" s="138"/>
      <c r="BV935" s="138"/>
      <c r="BW935" s="138"/>
      <c r="BX935" s="138"/>
      <c r="BY935" s="138"/>
      <c r="BZ935" s="138"/>
    </row>
    <row r="936" spans="1:78" ht="15.75" customHeight="1">
      <c r="A936" s="138"/>
      <c r="B936" s="138"/>
      <c r="C936" s="138"/>
      <c r="D936" s="138"/>
      <c r="E936" s="138"/>
      <c r="F936" s="138"/>
      <c r="G936" s="138"/>
      <c r="H936" s="138"/>
      <c r="I936" s="138"/>
      <c r="J936" s="138"/>
      <c r="K936" s="138"/>
      <c r="L936" s="138"/>
      <c r="M936" s="138"/>
      <c r="N936" s="138"/>
      <c r="O936" s="138"/>
      <c r="P936" s="138"/>
      <c r="Q936" s="138"/>
      <c r="R936" s="138"/>
      <c r="S936" s="138"/>
      <c r="T936" s="138"/>
      <c r="U936" s="138"/>
      <c r="V936" s="138"/>
      <c r="W936" s="138"/>
      <c r="X936" s="138"/>
      <c r="Y936" s="138"/>
      <c r="Z936" s="138"/>
      <c r="AA936" s="138"/>
      <c r="AB936" s="138"/>
      <c r="AC936" s="138"/>
      <c r="AD936" s="138"/>
      <c r="AE936" s="138"/>
      <c r="AF936" s="138"/>
      <c r="AG936" s="138"/>
      <c r="AH936" s="138"/>
      <c r="AI936" s="138"/>
      <c r="AJ936" s="138"/>
      <c r="AK936" s="138"/>
      <c r="AL936" s="138"/>
      <c r="AM936" s="138"/>
      <c r="AN936" s="138"/>
      <c r="AO936" s="138"/>
      <c r="AP936" s="138"/>
      <c r="AQ936" s="138"/>
      <c r="AR936" s="138"/>
      <c r="AS936" s="138"/>
      <c r="AT936" s="138"/>
      <c r="AU936" s="138"/>
      <c r="AV936" s="138"/>
      <c r="AW936" s="138"/>
      <c r="AX936" s="138"/>
      <c r="AY936" s="138"/>
      <c r="AZ936" s="138"/>
      <c r="BA936" s="138"/>
      <c r="BB936" s="138"/>
      <c r="BC936" s="138"/>
      <c r="BD936" s="138"/>
      <c r="BE936" s="138"/>
      <c r="BF936" s="138"/>
      <c r="BG936" s="138"/>
      <c r="BH936" s="138"/>
      <c r="BI936" s="138"/>
      <c r="BJ936" s="138"/>
      <c r="BK936" s="138"/>
      <c r="BL936" s="138"/>
      <c r="BM936" s="138"/>
      <c r="BN936" s="138"/>
      <c r="BO936" s="138"/>
      <c r="BP936" s="138"/>
      <c r="BQ936" s="138"/>
      <c r="BR936" s="138"/>
      <c r="BS936" s="138"/>
      <c r="BT936" s="138"/>
      <c r="BU936" s="138"/>
      <c r="BV936" s="138"/>
      <c r="BW936" s="138"/>
      <c r="BX936" s="138"/>
      <c r="BY936" s="138"/>
      <c r="BZ936" s="138"/>
    </row>
    <row r="937" spans="1:78" ht="15.75" customHeight="1">
      <c r="A937" s="138"/>
      <c r="B937" s="138"/>
      <c r="C937" s="138"/>
      <c r="D937" s="138"/>
      <c r="E937" s="138"/>
      <c r="F937" s="138"/>
      <c r="G937" s="138"/>
      <c r="H937" s="138"/>
      <c r="I937" s="138"/>
      <c r="J937" s="138"/>
      <c r="K937" s="138"/>
      <c r="L937" s="138"/>
      <c r="M937" s="138"/>
      <c r="N937" s="138"/>
      <c r="O937" s="138"/>
      <c r="P937" s="138"/>
      <c r="Q937" s="138"/>
      <c r="R937" s="138"/>
      <c r="S937" s="138"/>
      <c r="T937" s="138"/>
      <c r="U937" s="138"/>
      <c r="V937" s="138"/>
      <c r="W937" s="138"/>
      <c r="X937" s="138"/>
      <c r="Y937" s="138"/>
      <c r="Z937" s="138"/>
      <c r="AA937" s="138"/>
      <c r="AB937" s="138"/>
      <c r="AC937" s="138"/>
      <c r="AD937" s="138"/>
      <c r="AE937" s="138"/>
      <c r="AF937" s="138"/>
      <c r="AG937" s="138"/>
      <c r="AH937" s="138"/>
      <c r="AI937" s="138"/>
      <c r="AJ937" s="138"/>
      <c r="AK937" s="138"/>
      <c r="AL937" s="138"/>
      <c r="AM937" s="138"/>
      <c r="AN937" s="138"/>
      <c r="AO937" s="138"/>
      <c r="AP937" s="138"/>
      <c r="AQ937" s="138"/>
      <c r="AR937" s="138"/>
      <c r="AS937" s="138"/>
      <c r="AT937" s="138"/>
      <c r="AU937" s="138"/>
      <c r="AV937" s="138"/>
      <c r="AW937" s="138"/>
      <c r="AX937" s="138"/>
      <c r="AY937" s="138"/>
      <c r="AZ937" s="138"/>
      <c r="BA937" s="138"/>
      <c r="BB937" s="138"/>
      <c r="BC937" s="138"/>
      <c r="BD937" s="138"/>
      <c r="BE937" s="138"/>
      <c r="BF937" s="138"/>
      <c r="BG937" s="138"/>
      <c r="BH937" s="138"/>
      <c r="BI937" s="138"/>
      <c r="BJ937" s="138"/>
      <c r="BK937" s="138"/>
      <c r="BL937" s="138"/>
      <c r="BM937" s="138"/>
      <c r="BN937" s="138"/>
      <c r="BO937" s="138"/>
      <c r="BP937" s="138"/>
      <c r="BQ937" s="138"/>
      <c r="BR937" s="138"/>
      <c r="BS937" s="138"/>
      <c r="BT937" s="138"/>
      <c r="BU937" s="138"/>
      <c r="BV937" s="138"/>
      <c r="BW937" s="138"/>
      <c r="BX937" s="138"/>
      <c r="BY937" s="138"/>
      <c r="BZ937" s="138"/>
    </row>
    <row r="938" spans="1:78" ht="15.75" customHeight="1">
      <c r="A938" s="138"/>
      <c r="B938" s="138"/>
      <c r="C938" s="138"/>
      <c r="D938" s="138"/>
      <c r="E938" s="138"/>
      <c r="F938" s="138"/>
      <c r="G938" s="138"/>
      <c r="H938" s="138"/>
      <c r="I938" s="138"/>
      <c r="J938" s="138"/>
      <c r="K938" s="138"/>
      <c r="L938" s="138"/>
      <c r="M938" s="138"/>
      <c r="N938" s="138"/>
      <c r="O938" s="138"/>
      <c r="P938" s="138"/>
      <c r="Q938" s="138"/>
      <c r="R938" s="138"/>
      <c r="S938" s="138"/>
      <c r="T938" s="138"/>
      <c r="U938" s="138"/>
      <c r="V938" s="138"/>
      <c r="W938" s="138"/>
      <c r="X938" s="138"/>
      <c r="Y938" s="138"/>
      <c r="Z938" s="138"/>
      <c r="AA938" s="138"/>
      <c r="AB938" s="138"/>
      <c r="AC938" s="138"/>
      <c r="AD938" s="138"/>
      <c r="AE938" s="138"/>
      <c r="AF938" s="138"/>
      <c r="AG938" s="138"/>
      <c r="AH938" s="138"/>
      <c r="AI938" s="138"/>
      <c r="AJ938" s="138"/>
      <c r="AK938" s="138"/>
      <c r="AL938" s="138"/>
      <c r="AM938" s="138"/>
      <c r="AN938" s="138"/>
      <c r="AO938" s="138"/>
      <c r="AP938" s="138"/>
      <c r="AQ938" s="138"/>
      <c r="AR938" s="138"/>
      <c r="AS938" s="138"/>
      <c r="AT938" s="138"/>
      <c r="AU938" s="138"/>
      <c r="AV938" s="138"/>
      <c r="AW938" s="138"/>
      <c r="AX938" s="138"/>
      <c r="AY938" s="138"/>
      <c r="AZ938" s="138"/>
      <c r="BA938" s="138"/>
      <c r="BB938" s="138"/>
      <c r="BC938" s="138"/>
      <c r="BD938" s="138"/>
      <c r="BE938" s="138"/>
      <c r="BF938" s="138"/>
      <c r="BG938" s="138"/>
      <c r="BH938" s="138"/>
      <c r="BI938" s="138"/>
      <c r="BJ938" s="138"/>
      <c r="BK938" s="138"/>
      <c r="BL938" s="138"/>
      <c r="BM938" s="138"/>
      <c r="BN938" s="138"/>
      <c r="BO938" s="138"/>
      <c r="BP938" s="138"/>
      <c r="BQ938" s="138"/>
      <c r="BR938" s="138"/>
      <c r="BS938" s="138"/>
      <c r="BT938" s="138"/>
      <c r="BU938" s="138"/>
      <c r="BV938" s="138"/>
      <c r="BW938" s="138"/>
      <c r="BX938" s="138"/>
      <c r="BY938" s="138"/>
      <c r="BZ938" s="138"/>
    </row>
    <row r="939" spans="1:78" ht="15.75" customHeight="1">
      <c r="A939" s="138"/>
      <c r="B939" s="138"/>
      <c r="C939" s="138"/>
      <c r="D939" s="138"/>
      <c r="E939" s="138"/>
      <c r="F939" s="138"/>
      <c r="G939" s="138"/>
      <c r="H939" s="138"/>
      <c r="I939" s="138"/>
      <c r="J939" s="138"/>
      <c r="K939" s="138"/>
      <c r="L939" s="138"/>
      <c r="M939" s="138"/>
      <c r="N939" s="138"/>
      <c r="O939" s="138"/>
      <c r="P939" s="138"/>
      <c r="Q939" s="138"/>
      <c r="R939" s="138"/>
      <c r="S939" s="138"/>
      <c r="T939" s="138"/>
      <c r="U939" s="138"/>
      <c r="V939" s="138"/>
      <c r="W939" s="138"/>
      <c r="X939" s="138"/>
      <c r="Y939" s="138"/>
      <c r="Z939" s="138"/>
      <c r="AA939" s="138"/>
      <c r="AB939" s="138"/>
      <c r="AC939" s="138"/>
      <c r="AD939" s="138"/>
      <c r="AE939" s="138"/>
      <c r="AF939" s="138"/>
      <c r="AG939" s="138"/>
      <c r="AH939" s="138"/>
      <c r="AI939" s="138"/>
      <c r="AJ939" s="138"/>
      <c r="AK939" s="138"/>
      <c r="AL939" s="138"/>
      <c r="AM939" s="138"/>
      <c r="AN939" s="138"/>
      <c r="AO939" s="138"/>
      <c r="AP939" s="138"/>
      <c r="AQ939" s="138"/>
      <c r="AR939" s="138"/>
      <c r="AS939" s="138"/>
      <c r="AT939" s="138"/>
      <c r="AU939" s="138"/>
      <c r="AV939" s="138"/>
      <c r="AW939" s="138"/>
      <c r="AX939" s="138"/>
      <c r="AY939" s="138"/>
      <c r="AZ939" s="138"/>
      <c r="BA939" s="138"/>
      <c r="BB939" s="138"/>
      <c r="BC939" s="138"/>
      <c r="BD939" s="138"/>
      <c r="BE939" s="138"/>
      <c r="BF939" s="138"/>
      <c r="BG939" s="138"/>
      <c r="BH939" s="138"/>
      <c r="BI939" s="138"/>
      <c r="BJ939" s="138"/>
      <c r="BK939" s="138"/>
      <c r="BL939" s="138"/>
      <c r="BM939" s="138"/>
      <c r="BN939" s="138"/>
      <c r="BO939" s="138"/>
      <c r="BP939" s="138"/>
      <c r="BQ939" s="138"/>
      <c r="BR939" s="138"/>
      <c r="BS939" s="138"/>
      <c r="BT939" s="138"/>
      <c r="BU939" s="138"/>
      <c r="BV939" s="138"/>
      <c r="BW939" s="138"/>
      <c r="BX939" s="138"/>
      <c r="BY939" s="138"/>
      <c r="BZ939" s="138"/>
    </row>
    <row r="940" spans="1:78" ht="15.75" customHeight="1">
      <c r="A940" s="138"/>
      <c r="B940" s="138"/>
      <c r="C940" s="138"/>
      <c r="D940" s="138"/>
      <c r="E940" s="138"/>
      <c r="F940" s="138"/>
      <c r="G940" s="138"/>
      <c r="H940" s="138"/>
      <c r="I940" s="138"/>
      <c r="J940" s="138"/>
      <c r="K940" s="138"/>
      <c r="L940" s="138"/>
      <c r="M940" s="138"/>
      <c r="N940" s="138"/>
      <c r="O940" s="138"/>
      <c r="P940" s="138"/>
      <c r="Q940" s="138"/>
      <c r="R940" s="138"/>
      <c r="S940" s="138"/>
      <c r="T940" s="138"/>
      <c r="U940" s="138"/>
      <c r="V940" s="138"/>
      <c r="W940" s="138"/>
      <c r="X940" s="138"/>
      <c r="Y940" s="138"/>
      <c r="Z940" s="138"/>
      <c r="AA940" s="138"/>
      <c r="AB940" s="138"/>
      <c r="AC940" s="138"/>
      <c r="AD940" s="138"/>
      <c r="AE940" s="138"/>
      <c r="AF940" s="138"/>
      <c r="AG940" s="138"/>
      <c r="AH940" s="138"/>
      <c r="AI940" s="138"/>
      <c r="AJ940" s="138"/>
      <c r="AK940" s="138"/>
      <c r="AL940" s="138"/>
      <c r="AM940" s="138"/>
      <c r="AN940" s="138"/>
      <c r="AO940" s="138"/>
      <c r="AP940" s="138"/>
      <c r="AQ940" s="138"/>
      <c r="AR940" s="138"/>
      <c r="AS940" s="138"/>
      <c r="AT940" s="138"/>
      <c r="AU940" s="138"/>
      <c r="AV940" s="138"/>
      <c r="AW940" s="138"/>
      <c r="AX940" s="138"/>
      <c r="AY940" s="138"/>
      <c r="AZ940" s="138"/>
      <c r="BA940" s="138"/>
      <c r="BB940" s="138"/>
      <c r="BC940" s="138"/>
      <c r="BD940" s="138"/>
      <c r="BE940" s="138"/>
      <c r="BF940" s="138"/>
      <c r="BG940" s="138"/>
      <c r="BH940" s="138"/>
      <c r="BI940" s="138"/>
      <c r="BJ940" s="138"/>
      <c r="BK940" s="138"/>
      <c r="BL940" s="138"/>
      <c r="BM940" s="138"/>
      <c r="BN940" s="138"/>
      <c r="BO940" s="138"/>
      <c r="BP940" s="138"/>
      <c r="BQ940" s="138"/>
      <c r="BR940" s="138"/>
      <c r="BS940" s="138"/>
      <c r="BT940" s="138"/>
      <c r="BU940" s="138"/>
      <c r="BV940" s="138"/>
      <c r="BW940" s="138"/>
      <c r="BX940" s="138"/>
      <c r="BY940" s="138"/>
      <c r="BZ940" s="138"/>
    </row>
    <row r="941" spans="1:78" ht="15.75" customHeight="1">
      <c r="A941" s="138"/>
      <c r="B941" s="138"/>
      <c r="C941" s="138"/>
      <c r="D941" s="138"/>
      <c r="E941" s="138"/>
      <c r="F941" s="138"/>
      <c r="G941" s="138"/>
      <c r="H941" s="138"/>
      <c r="I941" s="138"/>
      <c r="J941" s="138"/>
      <c r="K941" s="138"/>
      <c r="L941" s="138"/>
      <c r="M941" s="138"/>
      <c r="N941" s="138"/>
      <c r="O941" s="138"/>
      <c r="P941" s="138"/>
      <c r="Q941" s="138"/>
      <c r="R941" s="138"/>
      <c r="S941" s="138"/>
      <c r="T941" s="138"/>
      <c r="U941" s="138"/>
      <c r="V941" s="138"/>
      <c r="W941" s="138"/>
      <c r="X941" s="138"/>
      <c r="Y941" s="138"/>
      <c r="Z941" s="138"/>
      <c r="AA941" s="138"/>
      <c r="AB941" s="138"/>
      <c r="AC941" s="138"/>
      <c r="AD941" s="138"/>
      <c r="AE941" s="138"/>
      <c r="AF941" s="138"/>
      <c r="AG941" s="138"/>
      <c r="AH941" s="138"/>
      <c r="AI941" s="138"/>
      <c r="AJ941" s="138"/>
      <c r="AK941" s="138"/>
      <c r="AL941" s="138"/>
      <c r="AM941" s="138"/>
      <c r="AN941" s="138"/>
      <c r="AO941" s="138"/>
      <c r="AP941" s="138"/>
      <c r="AQ941" s="138"/>
      <c r="AR941" s="138"/>
      <c r="AS941" s="138"/>
      <c r="AT941" s="138"/>
      <c r="AU941" s="138"/>
      <c r="AV941" s="138"/>
      <c r="AW941" s="138"/>
      <c r="AX941" s="138"/>
      <c r="AY941" s="138"/>
      <c r="AZ941" s="138"/>
      <c r="BA941" s="138"/>
      <c r="BB941" s="138"/>
      <c r="BC941" s="138"/>
      <c r="BD941" s="138"/>
      <c r="BE941" s="138"/>
      <c r="BF941" s="138"/>
      <c r="BG941" s="138"/>
      <c r="BH941" s="138"/>
      <c r="BI941" s="138"/>
      <c r="BJ941" s="138"/>
      <c r="BK941" s="138"/>
      <c r="BL941" s="138"/>
      <c r="BM941" s="138"/>
      <c r="BN941" s="138"/>
      <c r="BO941" s="138"/>
      <c r="BP941" s="138"/>
      <c r="BQ941" s="138"/>
      <c r="BR941" s="138"/>
      <c r="BS941" s="138"/>
      <c r="BT941" s="138"/>
      <c r="BU941" s="138"/>
      <c r="BV941" s="138"/>
      <c r="BW941" s="138"/>
      <c r="BX941" s="138"/>
      <c r="BY941" s="138"/>
      <c r="BZ941" s="138"/>
    </row>
    <row r="942" spans="1:78" ht="15.75" customHeight="1">
      <c r="A942" s="138"/>
      <c r="B942" s="138"/>
      <c r="C942" s="138"/>
      <c r="D942" s="138"/>
      <c r="E942" s="138"/>
      <c r="F942" s="138"/>
      <c r="G942" s="138"/>
      <c r="H942" s="138"/>
      <c r="I942" s="138"/>
      <c r="J942" s="138"/>
      <c r="K942" s="138"/>
      <c r="L942" s="138"/>
      <c r="M942" s="138"/>
      <c r="N942" s="138"/>
      <c r="O942" s="138"/>
      <c r="P942" s="138"/>
      <c r="Q942" s="138"/>
      <c r="R942" s="138"/>
      <c r="S942" s="138"/>
      <c r="T942" s="138"/>
      <c r="U942" s="138"/>
      <c r="V942" s="138"/>
      <c r="W942" s="138"/>
      <c r="X942" s="138"/>
      <c r="Y942" s="138"/>
      <c r="Z942" s="138"/>
      <c r="AA942" s="138"/>
      <c r="AB942" s="138"/>
      <c r="AC942" s="138"/>
      <c r="AD942" s="138"/>
      <c r="AE942" s="138"/>
      <c r="AF942" s="138"/>
      <c r="AG942" s="138"/>
      <c r="AH942" s="138"/>
      <c r="AI942" s="138"/>
      <c r="AJ942" s="138"/>
      <c r="AK942" s="138"/>
      <c r="AL942" s="138"/>
      <c r="AM942" s="138"/>
      <c r="AN942" s="138"/>
      <c r="AO942" s="138"/>
      <c r="AP942" s="138"/>
      <c r="AQ942" s="138"/>
      <c r="AR942" s="138"/>
      <c r="AS942" s="138"/>
      <c r="AT942" s="138"/>
      <c r="AU942" s="138"/>
      <c r="AV942" s="138"/>
      <c r="AW942" s="138"/>
      <c r="AX942" s="138"/>
      <c r="AY942" s="138"/>
      <c r="AZ942" s="138"/>
      <c r="BA942" s="138"/>
      <c r="BB942" s="138"/>
      <c r="BC942" s="138"/>
      <c r="BD942" s="138"/>
      <c r="BE942" s="138"/>
      <c r="BF942" s="138"/>
      <c r="BG942" s="138"/>
      <c r="BH942" s="138"/>
      <c r="BI942" s="138"/>
      <c r="BJ942" s="138"/>
      <c r="BK942" s="138"/>
      <c r="BL942" s="138"/>
      <c r="BM942" s="138"/>
      <c r="BN942" s="138"/>
      <c r="BO942" s="138"/>
      <c r="BP942" s="138"/>
      <c r="BQ942" s="138"/>
      <c r="BR942" s="138"/>
      <c r="BS942" s="138"/>
      <c r="BT942" s="138"/>
      <c r="BU942" s="138"/>
      <c r="BV942" s="138"/>
      <c r="BW942" s="138"/>
      <c r="BX942" s="138"/>
      <c r="BY942" s="138"/>
      <c r="BZ942" s="138"/>
    </row>
    <row r="943" spans="1:78" ht="15.75" customHeight="1">
      <c r="A943" s="138"/>
      <c r="B943" s="138"/>
      <c r="C943" s="138"/>
      <c r="D943" s="138"/>
      <c r="E943" s="138"/>
      <c r="F943" s="138"/>
      <c r="G943" s="138"/>
      <c r="H943" s="138"/>
      <c r="I943" s="138"/>
      <c r="J943" s="138"/>
      <c r="K943" s="138"/>
      <c r="L943" s="138"/>
      <c r="M943" s="138"/>
      <c r="N943" s="138"/>
      <c r="O943" s="138"/>
      <c r="P943" s="138"/>
      <c r="Q943" s="138"/>
      <c r="R943" s="138"/>
      <c r="S943" s="138"/>
      <c r="T943" s="138"/>
      <c r="U943" s="138"/>
      <c r="V943" s="138"/>
      <c r="W943" s="138"/>
      <c r="X943" s="138"/>
      <c r="Y943" s="138"/>
      <c r="Z943" s="138"/>
      <c r="AA943" s="138"/>
      <c r="AB943" s="138"/>
      <c r="AC943" s="138"/>
      <c r="AD943" s="138"/>
      <c r="AE943" s="138"/>
      <c r="AF943" s="138"/>
      <c r="AG943" s="138"/>
      <c r="AH943" s="138"/>
      <c r="AI943" s="138"/>
      <c r="AJ943" s="138"/>
      <c r="AK943" s="138"/>
      <c r="AL943" s="138"/>
      <c r="AM943" s="138"/>
      <c r="AN943" s="138"/>
      <c r="AO943" s="138"/>
      <c r="AP943" s="138"/>
      <c r="AQ943" s="138"/>
      <c r="AR943" s="138"/>
      <c r="AS943" s="138"/>
      <c r="AT943" s="138"/>
      <c r="AU943" s="138"/>
      <c r="AV943" s="138"/>
      <c r="AW943" s="138"/>
      <c r="AX943" s="138"/>
      <c r="AY943" s="138"/>
      <c r="AZ943" s="138"/>
      <c r="BA943" s="138"/>
      <c r="BB943" s="138"/>
      <c r="BC943" s="138"/>
      <c r="BD943" s="138"/>
      <c r="BE943" s="138"/>
      <c r="BF943" s="138"/>
      <c r="BG943" s="138"/>
      <c r="BH943" s="138"/>
      <c r="BI943" s="138"/>
      <c r="BJ943" s="138"/>
      <c r="BK943" s="138"/>
      <c r="BL943" s="138"/>
      <c r="BM943" s="138"/>
      <c r="BN943" s="138"/>
      <c r="BO943" s="138"/>
      <c r="BP943" s="138"/>
      <c r="BQ943" s="138"/>
      <c r="BR943" s="138"/>
      <c r="BS943" s="138"/>
      <c r="BT943" s="138"/>
      <c r="BU943" s="138"/>
      <c r="BV943" s="138"/>
      <c r="BW943" s="138"/>
      <c r="BX943" s="138"/>
      <c r="BY943" s="138"/>
      <c r="BZ943" s="138"/>
    </row>
    <row r="944" spans="1:78" ht="15.75" customHeight="1">
      <c r="A944" s="138"/>
      <c r="B944" s="138"/>
      <c r="C944" s="138"/>
      <c r="D944" s="138"/>
      <c r="E944" s="138"/>
      <c r="F944" s="138"/>
      <c r="G944" s="138"/>
      <c r="H944" s="138"/>
      <c r="I944" s="138"/>
      <c r="J944" s="138"/>
      <c r="K944" s="138"/>
      <c r="L944" s="138"/>
      <c r="M944" s="138"/>
      <c r="N944" s="138"/>
      <c r="O944" s="138"/>
      <c r="P944" s="138"/>
      <c r="Q944" s="138"/>
      <c r="R944" s="138"/>
      <c r="S944" s="138"/>
      <c r="T944" s="138"/>
      <c r="U944" s="138"/>
      <c r="V944" s="138"/>
      <c r="W944" s="138"/>
      <c r="X944" s="138"/>
      <c r="Y944" s="138"/>
      <c r="Z944" s="138"/>
      <c r="AA944" s="138"/>
      <c r="AB944" s="138"/>
      <c r="AC944" s="138"/>
      <c r="AD944" s="138"/>
      <c r="AE944" s="138"/>
      <c r="AF944" s="138"/>
      <c r="AG944" s="138"/>
      <c r="AH944" s="138"/>
      <c r="AI944" s="138"/>
      <c r="AJ944" s="138"/>
      <c r="AK944" s="138"/>
      <c r="AL944" s="138"/>
      <c r="AM944" s="138"/>
      <c r="AN944" s="138"/>
      <c r="AO944" s="138"/>
      <c r="AP944" s="138"/>
      <c r="AQ944" s="138"/>
      <c r="AR944" s="138"/>
      <c r="AS944" s="138"/>
      <c r="AT944" s="138"/>
      <c r="AU944" s="138"/>
      <c r="AV944" s="138"/>
      <c r="AW944" s="138"/>
      <c r="AX944" s="138"/>
      <c r="AY944" s="138"/>
      <c r="AZ944" s="138"/>
      <c r="BA944" s="138"/>
      <c r="BB944" s="138"/>
      <c r="BC944" s="138"/>
      <c r="BD944" s="138"/>
      <c r="BE944" s="138"/>
      <c r="BF944" s="138"/>
      <c r="BG944" s="138"/>
      <c r="BH944" s="138"/>
      <c r="BI944" s="138"/>
      <c r="BJ944" s="138"/>
      <c r="BK944" s="138"/>
      <c r="BL944" s="138"/>
      <c r="BM944" s="138"/>
      <c r="BN944" s="138"/>
      <c r="BO944" s="138"/>
      <c r="BP944" s="138"/>
      <c r="BQ944" s="138"/>
      <c r="BR944" s="138"/>
      <c r="BS944" s="138"/>
      <c r="BT944" s="138"/>
      <c r="BU944" s="138"/>
      <c r="BV944" s="138"/>
      <c r="BW944" s="138"/>
      <c r="BX944" s="138"/>
      <c r="BY944" s="138"/>
      <c r="BZ944" s="138"/>
    </row>
    <row r="945" spans="1:78" ht="15.75" customHeight="1">
      <c r="A945" s="138"/>
      <c r="B945" s="138"/>
      <c r="C945" s="138"/>
      <c r="D945" s="138"/>
      <c r="E945" s="138"/>
      <c r="F945" s="138"/>
      <c r="G945" s="138"/>
      <c r="H945" s="138"/>
      <c r="I945" s="138"/>
      <c r="J945" s="138"/>
      <c r="K945" s="138"/>
      <c r="L945" s="138"/>
      <c r="M945" s="138"/>
      <c r="N945" s="138"/>
      <c r="O945" s="138"/>
      <c r="P945" s="138"/>
      <c r="Q945" s="138"/>
      <c r="R945" s="138"/>
      <c r="S945" s="138"/>
      <c r="T945" s="138"/>
      <c r="U945" s="138"/>
      <c r="V945" s="138"/>
      <c r="W945" s="138"/>
      <c r="X945" s="138"/>
      <c r="Y945" s="138"/>
      <c r="Z945" s="138"/>
      <c r="AA945" s="138"/>
      <c r="AB945" s="138"/>
      <c r="AC945" s="138"/>
      <c r="AD945" s="138"/>
      <c r="AE945" s="138"/>
      <c r="AF945" s="138"/>
      <c r="AG945" s="138"/>
      <c r="AH945" s="138"/>
      <c r="AI945" s="138"/>
      <c r="AJ945" s="138"/>
      <c r="AK945" s="138"/>
      <c r="AL945" s="138"/>
      <c r="AM945" s="138"/>
      <c r="AN945" s="138"/>
      <c r="AO945" s="138"/>
      <c r="AP945" s="138"/>
      <c r="AQ945" s="138"/>
      <c r="AR945" s="138"/>
      <c r="AS945" s="138"/>
      <c r="AT945" s="138"/>
      <c r="AU945" s="138"/>
      <c r="AV945" s="138"/>
      <c r="AW945" s="138"/>
      <c r="AX945" s="138"/>
      <c r="AY945" s="138"/>
      <c r="AZ945" s="138"/>
      <c r="BA945" s="138"/>
      <c r="BB945" s="138"/>
      <c r="BC945" s="138"/>
      <c r="BD945" s="138"/>
      <c r="BE945" s="138"/>
      <c r="BF945" s="138"/>
      <c r="BG945" s="138"/>
      <c r="BH945" s="138"/>
      <c r="BI945" s="138"/>
      <c r="BJ945" s="138"/>
      <c r="BK945" s="138"/>
      <c r="BL945" s="138"/>
      <c r="BM945" s="138"/>
      <c r="BN945" s="138"/>
      <c r="BO945" s="138"/>
      <c r="BP945" s="138"/>
      <c r="BQ945" s="138"/>
      <c r="BR945" s="138"/>
      <c r="BS945" s="138"/>
      <c r="BT945" s="138"/>
      <c r="BU945" s="138"/>
      <c r="BV945" s="138"/>
      <c r="BW945" s="138"/>
      <c r="BX945" s="138"/>
      <c r="BY945" s="138"/>
      <c r="BZ945" s="138"/>
    </row>
    <row r="946" spans="1:78" ht="15.75" customHeight="1">
      <c r="A946" s="138"/>
      <c r="B946" s="138"/>
      <c r="C946" s="138"/>
      <c r="D946" s="138"/>
      <c r="E946" s="138"/>
      <c r="F946" s="138"/>
      <c r="G946" s="138"/>
      <c r="H946" s="138"/>
      <c r="I946" s="138"/>
      <c r="J946" s="138"/>
      <c r="K946" s="138"/>
      <c r="L946" s="138"/>
      <c r="M946" s="138"/>
      <c r="N946" s="138"/>
      <c r="O946" s="138"/>
      <c r="P946" s="138"/>
      <c r="Q946" s="138"/>
      <c r="R946" s="138"/>
      <c r="S946" s="138"/>
      <c r="T946" s="138"/>
      <c r="U946" s="138"/>
      <c r="V946" s="138"/>
      <c r="W946" s="138"/>
      <c r="X946" s="138"/>
      <c r="Y946" s="138"/>
      <c r="Z946" s="138"/>
      <c r="AA946" s="138"/>
      <c r="AB946" s="138"/>
      <c r="AC946" s="138"/>
      <c r="AD946" s="138"/>
      <c r="AE946" s="138"/>
      <c r="AF946" s="138"/>
      <c r="AG946" s="138"/>
      <c r="AH946" s="138"/>
      <c r="AI946" s="138"/>
      <c r="AJ946" s="138"/>
      <c r="AK946" s="138"/>
      <c r="AL946" s="138"/>
      <c r="AM946" s="138"/>
      <c r="AN946" s="138"/>
      <c r="AO946" s="138"/>
      <c r="AP946" s="138"/>
      <c r="AQ946" s="138"/>
      <c r="AR946" s="138"/>
      <c r="AS946" s="138"/>
      <c r="AT946" s="138"/>
      <c r="AU946" s="138"/>
      <c r="AV946" s="138"/>
      <c r="AW946" s="138"/>
      <c r="AX946" s="138"/>
      <c r="AY946" s="138"/>
      <c r="AZ946" s="138"/>
      <c r="BA946" s="138"/>
      <c r="BB946" s="138"/>
      <c r="BC946" s="138"/>
      <c r="BD946" s="138"/>
      <c r="BE946" s="138"/>
      <c r="BF946" s="138"/>
      <c r="BG946" s="138"/>
      <c r="BH946" s="138"/>
      <c r="BI946" s="138"/>
      <c r="BJ946" s="138"/>
      <c r="BK946" s="138"/>
      <c r="BL946" s="138"/>
      <c r="BM946" s="138"/>
      <c r="BN946" s="138"/>
      <c r="BO946" s="138"/>
      <c r="BP946" s="138"/>
      <c r="BQ946" s="138"/>
      <c r="BR946" s="138"/>
      <c r="BS946" s="138"/>
      <c r="BT946" s="138"/>
      <c r="BU946" s="138"/>
      <c r="BV946" s="138"/>
      <c r="BW946" s="138"/>
      <c r="BX946" s="138"/>
      <c r="BY946" s="138"/>
      <c r="BZ946" s="138"/>
    </row>
    <row r="947" spans="1:78" ht="15.75" customHeight="1">
      <c r="A947" s="138"/>
      <c r="B947" s="138"/>
      <c r="C947" s="138"/>
      <c r="D947" s="138"/>
      <c r="E947" s="138"/>
      <c r="F947" s="138"/>
      <c r="G947" s="138"/>
      <c r="H947" s="138"/>
      <c r="I947" s="138"/>
      <c r="J947" s="138"/>
      <c r="K947" s="138"/>
      <c r="L947" s="138"/>
      <c r="M947" s="138"/>
      <c r="N947" s="138"/>
      <c r="O947" s="138"/>
      <c r="P947" s="138"/>
      <c r="Q947" s="138"/>
      <c r="R947" s="138"/>
      <c r="S947" s="138"/>
      <c r="T947" s="138"/>
      <c r="U947" s="138"/>
      <c r="V947" s="138"/>
      <c r="W947" s="138"/>
      <c r="X947" s="138"/>
      <c r="Y947" s="138"/>
      <c r="Z947" s="138"/>
      <c r="AA947" s="138"/>
      <c r="AB947" s="138"/>
      <c r="AC947" s="138"/>
      <c r="AD947" s="138"/>
      <c r="AE947" s="138"/>
      <c r="AF947" s="138"/>
      <c r="AG947" s="138"/>
      <c r="AH947" s="138"/>
      <c r="AI947" s="138"/>
      <c r="AJ947" s="138"/>
      <c r="AK947" s="138"/>
      <c r="AL947" s="138"/>
      <c r="AM947" s="138"/>
      <c r="AN947" s="138"/>
      <c r="AO947" s="138"/>
      <c r="AP947" s="138"/>
      <c r="AQ947" s="138"/>
      <c r="AR947" s="138"/>
      <c r="AS947" s="138"/>
      <c r="AT947" s="138"/>
      <c r="AU947" s="138"/>
      <c r="AV947" s="138"/>
      <c r="AW947" s="138"/>
      <c r="AX947" s="138"/>
      <c r="AY947" s="138"/>
      <c r="AZ947" s="138"/>
      <c r="BA947" s="138"/>
      <c r="BB947" s="138"/>
      <c r="BC947" s="138"/>
      <c r="BD947" s="138"/>
      <c r="BE947" s="138"/>
      <c r="BF947" s="138"/>
      <c r="BG947" s="138"/>
      <c r="BH947" s="138"/>
      <c r="BI947" s="138"/>
      <c r="BJ947" s="138"/>
      <c r="BK947" s="138"/>
      <c r="BL947" s="138"/>
      <c r="BM947" s="138"/>
      <c r="BN947" s="138"/>
      <c r="BO947" s="138"/>
      <c r="BP947" s="138"/>
      <c r="BQ947" s="138"/>
      <c r="BR947" s="138"/>
      <c r="BS947" s="138"/>
      <c r="BT947" s="138"/>
      <c r="BU947" s="138"/>
      <c r="BV947" s="138"/>
      <c r="BW947" s="138"/>
      <c r="BX947" s="138"/>
      <c r="BY947" s="138"/>
      <c r="BZ947" s="138"/>
    </row>
    <row r="948" spans="1:78" ht="15.75" customHeight="1">
      <c r="A948" s="138"/>
      <c r="B948" s="138"/>
      <c r="C948" s="138"/>
      <c r="D948" s="138"/>
      <c r="E948" s="138"/>
      <c r="F948" s="138"/>
      <c r="G948" s="138"/>
      <c r="H948" s="138"/>
      <c r="I948" s="138"/>
      <c r="J948" s="138"/>
      <c r="K948" s="138"/>
      <c r="L948" s="138"/>
      <c r="M948" s="138"/>
      <c r="N948" s="138"/>
      <c r="O948" s="138"/>
      <c r="P948" s="138"/>
      <c r="Q948" s="138"/>
      <c r="R948" s="138"/>
      <c r="S948" s="138"/>
      <c r="T948" s="138"/>
      <c r="U948" s="138"/>
      <c r="V948" s="138"/>
      <c r="W948" s="138"/>
      <c r="X948" s="138"/>
      <c r="Y948" s="138"/>
      <c r="Z948" s="138"/>
      <c r="AA948" s="138"/>
      <c r="AB948" s="138"/>
      <c r="AC948" s="138"/>
      <c r="AD948" s="138"/>
      <c r="AE948" s="138"/>
      <c r="AF948" s="138"/>
      <c r="AG948" s="138"/>
      <c r="AH948" s="138"/>
      <c r="AI948" s="138"/>
      <c r="AJ948" s="138"/>
      <c r="AK948" s="138"/>
      <c r="AL948" s="138"/>
      <c r="AM948" s="138"/>
      <c r="AN948" s="138"/>
      <c r="AO948" s="138"/>
      <c r="AP948" s="138"/>
      <c r="AQ948" s="138"/>
      <c r="AR948" s="138"/>
      <c r="AS948" s="138"/>
      <c r="AT948" s="138"/>
      <c r="AU948" s="138"/>
      <c r="AV948" s="138"/>
      <c r="AW948" s="138"/>
      <c r="AX948" s="138"/>
      <c r="AY948" s="138"/>
      <c r="AZ948" s="138"/>
      <c r="BA948" s="138"/>
      <c r="BB948" s="138"/>
      <c r="BC948" s="138"/>
      <c r="BD948" s="138"/>
      <c r="BE948" s="138"/>
      <c r="BF948" s="138"/>
      <c r="BG948" s="138"/>
      <c r="BH948" s="138"/>
      <c r="BI948" s="138"/>
      <c r="BJ948" s="138"/>
      <c r="BK948" s="138"/>
      <c r="BL948" s="138"/>
      <c r="BM948" s="138"/>
      <c r="BN948" s="138"/>
      <c r="BO948" s="138"/>
      <c r="BP948" s="138"/>
      <c r="BQ948" s="138"/>
      <c r="BR948" s="138"/>
      <c r="BS948" s="138"/>
      <c r="BT948" s="138"/>
      <c r="BU948" s="138"/>
      <c r="BV948" s="138"/>
      <c r="BW948" s="138"/>
      <c r="BX948" s="138"/>
      <c r="BY948" s="138"/>
      <c r="BZ948" s="138"/>
    </row>
    <row r="949" spans="1:78" ht="15.75" customHeight="1">
      <c r="A949" s="138"/>
      <c r="B949" s="138"/>
      <c r="C949" s="138"/>
      <c r="D949" s="138"/>
      <c r="E949" s="138"/>
      <c r="F949" s="138"/>
      <c r="G949" s="138"/>
      <c r="H949" s="138"/>
      <c r="I949" s="138"/>
      <c r="J949" s="138"/>
      <c r="K949" s="138"/>
      <c r="L949" s="138"/>
      <c r="M949" s="138"/>
      <c r="N949" s="138"/>
      <c r="O949" s="138"/>
      <c r="P949" s="138"/>
      <c r="Q949" s="138"/>
      <c r="R949" s="138"/>
      <c r="S949" s="138"/>
      <c r="T949" s="138"/>
      <c r="U949" s="138"/>
      <c r="V949" s="138"/>
      <c r="W949" s="138"/>
      <c r="X949" s="138"/>
      <c r="Y949" s="138"/>
      <c r="Z949" s="138"/>
      <c r="AA949" s="138"/>
      <c r="AB949" s="138"/>
      <c r="AC949" s="138"/>
      <c r="AD949" s="138"/>
      <c r="AE949" s="138"/>
      <c r="AF949" s="138"/>
      <c r="AG949" s="138"/>
      <c r="AH949" s="138"/>
      <c r="AI949" s="138"/>
      <c r="AJ949" s="138"/>
      <c r="AK949" s="138"/>
      <c r="AL949" s="138"/>
      <c r="AM949" s="138"/>
      <c r="AN949" s="138"/>
      <c r="AO949" s="138"/>
      <c r="AP949" s="138"/>
      <c r="AQ949" s="138"/>
      <c r="AR949" s="138"/>
      <c r="AS949" s="138"/>
      <c r="AT949" s="138"/>
      <c r="AU949" s="138"/>
      <c r="AV949" s="138"/>
      <c r="AW949" s="138"/>
      <c r="AX949" s="138"/>
      <c r="AY949" s="138"/>
      <c r="AZ949" s="138"/>
      <c r="BA949" s="138"/>
      <c r="BB949" s="138"/>
      <c r="BC949" s="138"/>
      <c r="BD949" s="138"/>
      <c r="BE949" s="138"/>
      <c r="BF949" s="138"/>
      <c r="BG949" s="138"/>
      <c r="BH949" s="138"/>
      <c r="BI949" s="138"/>
      <c r="BJ949" s="138"/>
      <c r="BK949" s="138"/>
      <c r="BL949" s="138"/>
      <c r="BM949" s="138"/>
      <c r="BN949" s="138"/>
      <c r="BO949" s="138"/>
      <c r="BP949" s="138"/>
      <c r="BQ949" s="138"/>
      <c r="BR949" s="138"/>
      <c r="BS949" s="138"/>
      <c r="BT949" s="138"/>
      <c r="BU949" s="138"/>
      <c r="BV949" s="138"/>
      <c r="BW949" s="138"/>
      <c r="BX949" s="138"/>
      <c r="BY949" s="138"/>
      <c r="BZ949" s="138"/>
    </row>
    <row r="950" spans="1:78" ht="15.75" customHeight="1">
      <c r="A950" s="138"/>
      <c r="B950" s="138"/>
      <c r="C950" s="138"/>
      <c r="D950" s="138"/>
      <c r="E950" s="138"/>
      <c r="F950" s="138"/>
      <c r="G950" s="138"/>
      <c r="H950" s="138"/>
      <c r="I950" s="138"/>
      <c r="J950" s="138"/>
      <c r="K950" s="138"/>
      <c r="L950" s="138"/>
      <c r="M950" s="138"/>
      <c r="N950" s="138"/>
      <c r="O950" s="138"/>
      <c r="P950" s="138"/>
      <c r="Q950" s="138"/>
      <c r="R950" s="138"/>
      <c r="S950" s="138"/>
      <c r="T950" s="138"/>
      <c r="U950" s="138"/>
      <c r="V950" s="138"/>
      <c r="W950" s="138"/>
      <c r="X950" s="138"/>
      <c r="Y950" s="138"/>
      <c r="Z950" s="138"/>
      <c r="AA950" s="138"/>
      <c r="AB950" s="138"/>
      <c r="AC950" s="138"/>
      <c r="AD950" s="138"/>
      <c r="AE950" s="138"/>
      <c r="AF950" s="138"/>
      <c r="AG950" s="138"/>
      <c r="AH950" s="138"/>
      <c r="AI950" s="138"/>
      <c r="AJ950" s="138"/>
      <c r="AK950" s="138"/>
      <c r="AL950" s="138"/>
      <c r="AM950" s="138"/>
      <c r="AN950" s="138"/>
      <c r="AO950" s="138"/>
      <c r="AP950" s="138"/>
      <c r="AQ950" s="138"/>
      <c r="AR950" s="138"/>
      <c r="AS950" s="138"/>
      <c r="AT950" s="138"/>
      <c r="AU950" s="138"/>
      <c r="AV950" s="138"/>
      <c r="AW950" s="138"/>
      <c r="AX950" s="138"/>
      <c r="AY950" s="138"/>
      <c r="AZ950" s="138"/>
      <c r="BA950" s="138"/>
      <c r="BB950" s="138"/>
      <c r="BC950" s="138"/>
      <c r="BD950" s="138"/>
      <c r="BE950" s="138"/>
      <c r="BF950" s="138"/>
      <c r="BG950" s="138"/>
      <c r="BH950" s="138"/>
      <c r="BI950" s="138"/>
      <c r="BJ950" s="138"/>
      <c r="BK950" s="138"/>
      <c r="BL950" s="138"/>
      <c r="BM950" s="138"/>
      <c r="BN950" s="138"/>
      <c r="BO950" s="138"/>
      <c r="BP950" s="138"/>
      <c r="BQ950" s="138"/>
      <c r="BR950" s="138"/>
      <c r="BS950" s="138"/>
      <c r="BT950" s="138"/>
      <c r="BU950" s="138"/>
      <c r="BV950" s="138"/>
      <c r="BW950" s="138"/>
      <c r="BX950" s="138"/>
      <c r="BY950" s="138"/>
      <c r="BZ950" s="138"/>
    </row>
    <row r="951" spans="1:78" ht="15.75" customHeight="1">
      <c r="A951" s="138"/>
      <c r="B951" s="138"/>
      <c r="C951" s="138"/>
      <c r="D951" s="138"/>
      <c r="E951" s="138"/>
      <c r="F951" s="138"/>
      <c r="G951" s="138"/>
      <c r="H951" s="138"/>
      <c r="I951" s="138"/>
      <c r="J951" s="138"/>
      <c r="K951" s="138"/>
      <c r="L951" s="138"/>
      <c r="M951" s="138"/>
      <c r="N951" s="138"/>
      <c r="O951" s="138"/>
      <c r="P951" s="138"/>
      <c r="Q951" s="138"/>
      <c r="R951" s="138"/>
      <c r="S951" s="138"/>
      <c r="T951" s="138"/>
      <c r="U951" s="138"/>
      <c r="V951" s="138"/>
      <c r="W951" s="138"/>
      <c r="X951" s="138"/>
      <c r="Y951" s="138"/>
      <c r="Z951" s="138"/>
      <c r="AA951" s="138"/>
      <c r="AB951" s="138"/>
      <c r="AC951" s="138"/>
      <c r="AD951" s="138"/>
      <c r="AE951" s="138"/>
      <c r="AF951" s="138"/>
      <c r="AG951" s="138"/>
      <c r="AH951" s="138"/>
      <c r="AI951" s="138"/>
      <c r="AJ951" s="138"/>
      <c r="AK951" s="138"/>
      <c r="AL951" s="138"/>
      <c r="AM951" s="138"/>
      <c r="AN951" s="138"/>
      <c r="AO951" s="138"/>
      <c r="AP951" s="138"/>
      <c r="AQ951" s="138"/>
      <c r="AR951" s="138"/>
      <c r="AS951" s="138"/>
      <c r="AT951" s="138"/>
      <c r="AU951" s="138"/>
      <c r="AV951" s="138"/>
      <c r="AW951" s="138"/>
      <c r="AX951" s="138"/>
      <c r="AY951" s="138"/>
      <c r="AZ951" s="138"/>
      <c r="BA951" s="138"/>
      <c r="BB951" s="138"/>
      <c r="BC951" s="138"/>
      <c r="BD951" s="138"/>
      <c r="BE951" s="138"/>
      <c r="BF951" s="138"/>
      <c r="BG951" s="138"/>
      <c r="BH951" s="138"/>
      <c r="BI951" s="138"/>
      <c r="BJ951" s="138"/>
      <c r="BK951" s="138"/>
      <c r="BL951" s="138"/>
      <c r="BM951" s="138"/>
      <c r="BN951" s="138"/>
      <c r="BO951" s="138"/>
      <c r="BP951" s="138"/>
      <c r="BQ951" s="138"/>
      <c r="BR951" s="138"/>
      <c r="BS951" s="138"/>
      <c r="BT951" s="138"/>
      <c r="BU951" s="138"/>
      <c r="BV951" s="138"/>
      <c r="BW951" s="138"/>
      <c r="BX951" s="138"/>
      <c r="BY951" s="138"/>
      <c r="BZ951" s="138"/>
    </row>
    <row r="952" spans="1:78" ht="15.75" customHeight="1">
      <c r="A952" s="138"/>
      <c r="B952" s="138"/>
      <c r="C952" s="138"/>
      <c r="D952" s="138"/>
      <c r="E952" s="138"/>
      <c r="F952" s="138"/>
      <c r="G952" s="138"/>
      <c r="H952" s="138"/>
      <c r="I952" s="138"/>
      <c r="J952" s="138"/>
      <c r="K952" s="138"/>
      <c r="L952" s="138"/>
      <c r="M952" s="138"/>
      <c r="N952" s="138"/>
      <c r="O952" s="138"/>
      <c r="P952" s="138"/>
      <c r="Q952" s="138"/>
      <c r="R952" s="138"/>
      <c r="S952" s="138"/>
      <c r="T952" s="138"/>
      <c r="U952" s="138"/>
      <c r="V952" s="138"/>
      <c r="W952" s="138"/>
      <c r="X952" s="138"/>
      <c r="Y952" s="138"/>
      <c r="Z952" s="138"/>
      <c r="AA952" s="138"/>
      <c r="AB952" s="138"/>
      <c r="AC952" s="138"/>
      <c r="AD952" s="138"/>
      <c r="AE952" s="138"/>
      <c r="AF952" s="138"/>
      <c r="AG952" s="138"/>
      <c r="AH952" s="138"/>
      <c r="AI952" s="138"/>
      <c r="AJ952" s="138"/>
      <c r="AK952" s="138"/>
      <c r="AL952" s="138"/>
      <c r="AM952" s="138"/>
      <c r="AN952" s="138"/>
      <c r="AO952" s="138"/>
      <c r="AP952" s="138"/>
      <c r="AQ952" s="138"/>
      <c r="AR952" s="138"/>
      <c r="AS952" s="138"/>
      <c r="AT952" s="138"/>
      <c r="AU952" s="138"/>
      <c r="AV952" s="138"/>
      <c r="AW952" s="138"/>
      <c r="AX952" s="138"/>
      <c r="AY952" s="138"/>
      <c r="AZ952" s="138"/>
      <c r="BA952" s="138"/>
      <c r="BB952" s="138"/>
      <c r="BC952" s="138"/>
      <c r="BD952" s="138"/>
      <c r="BE952" s="138"/>
      <c r="BF952" s="138"/>
      <c r="BG952" s="138"/>
      <c r="BH952" s="138"/>
      <c r="BI952" s="138"/>
      <c r="BJ952" s="138"/>
      <c r="BK952" s="138"/>
      <c r="BL952" s="138"/>
      <c r="BM952" s="138"/>
      <c r="BN952" s="138"/>
      <c r="BO952" s="138"/>
      <c r="BP952" s="138"/>
      <c r="BQ952" s="138"/>
      <c r="BR952" s="138"/>
      <c r="BS952" s="138"/>
      <c r="BT952" s="138"/>
      <c r="BU952" s="138"/>
      <c r="BV952" s="138"/>
      <c r="BW952" s="138"/>
      <c r="BX952" s="138"/>
      <c r="BY952" s="138"/>
      <c r="BZ952" s="138"/>
    </row>
    <row r="953" spans="1:78" ht="15.75" customHeight="1">
      <c r="A953" s="138"/>
      <c r="B953" s="138"/>
      <c r="C953" s="138"/>
      <c r="D953" s="138"/>
      <c r="E953" s="138"/>
      <c r="F953" s="138"/>
      <c r="G953" s="138"/>
      <c r="H953" s="138"/>
      <c r="I953" s="138"/>
      <c r="J953" s="138"/>
      <c r="K953" s="138"/>
      <c r="L953" s="138"/>
      <c r="M953" s="138"/>
      <c r="N953" s="138"/>
      <c r="O953" s="138"/>
      <c r="P953" s="138"/>
      <c r="Q953" s="138"/>
      <c r="R953" s="138"/>
      <c r="S953" s="138"/>
      <c r="T953" s="138"/>
      <c r="U953" s="138"/>
      <c r="V953" s="138"/>
      <c r="W953" s="138"/>
      <c r="X953" s="138"/>
      <c r="Y953" s="138"/>
      <c r="Z953" s="138"/>
      <c r="AA953" s="138"/>
      <c r="AB953" s="138"/>
      <c r="AC953" s="138"/>
      <c r="AD953" s="138"/>
      <c r="AE953" s="138"/>
      <c r="AF953" s="138"/>
      <c r="AG953" s="138"/>
      <c r="AH953" s="138"/>
      <c r="AI953" s="138"/>
      <c r="AJ953" s="138"/>
      <c r="AK953" s="138"/>
      <c r="AL953" s="138"/>
      <c r="AM953" s="138"/>
      <c r="AN953" s="138"/>
      <c r="AO953" s="138"/>
      <c r="AP953" s="138"/>
      <c r="AQ953" s="138"/>
      <c r="AR953" s="138"/>
      <c r="AS953" s="138"/>
      <c r="AT953" s="138"/>
      <c r="AU953" s="138"/>
      <c r="AV953" s="138"/>
      <c r="AW953" s="138"/>
      <c r="AX953" s="138"/>
      <c r="AY953" s="138"/>
      <c r="AZ953" s="138"/>
      <c r="BA953" s="138"/>
      <c r="BB953" s="138"/>
      <c r="BC953" s="138"/>
      <c r="BD953" s="138"/>
      <c r="BE953" s="138"/>
      <c r="BF953" s="138"/>
      <c r="BG953" s="138"/>
      <c r="BH953" s="138"/>
      <c r="BI953" s="138"/>
      <c r="BJ953" s="138"/>
      <c r="BK953" s="138"/>
      <c r="BL953" s="138"/>
      <c r="BM953" s="138"/>
      <c r="BN953" s="138"/>
      <c r="BO953" s="138"/>
      <c r="BP953" s="138"/>
      <c r="BQ953" s="138"/>
      <c r="BR953" s="138"/>
      <c r="BS953" s="138"/>
      <c r="BT953" s="138"/>
      <c r="BU953" s="138"/>
      <c r="BV953" s="138"/>
      <c r="BW953" s="138"/>
      <c r="BX953" s="138"/>
      <c r="BY953" s="138"/>
      <c r="BZ953" s="138"/>
    </row>
    <row r="954" spans="1:78" ht="15.75" customHeight="1">
      <c r="A954" s="138"/>
      <c r="B954" s="138"/>
      <c r="C954" s="138"/>
      <c r="D954" s="138"/>
      <c r="E954" s="138"/>
      <c r="F954" s="138"/>
      <c r="G954" s="138"/>
      <c r="H954" s="138"/>
      <c r="I954" s="138"/>
      <c r="J954" s="138"/>
      <c r="K954" s="138"/>
      <c r="L954" s="138"/>
      <c r="M954" s="138"/>
      <c r="N954" s="138"/>
      <c r="O954" s="138"/>
      <c r="P954" s="138"/>
      <c r="Q954" s="138"/>
      <c r="R954" s="138"/>
      <c r="S954" s="138"/>
      <c r="T954" s="138"/>
      <c r="U954" s="138"/>
      <c r="V954" s="138"/>
      <c r="W954" s="138"/>
      <c r="X954" s="138"/>
      <c r="Y954" s="138"/>
      <c r="Z954" s="138"/>
      <c r="AA954" s="138"/>
      <c r="AB954" s="138"/>
      <c r="AC954" s="138"/>
      <c r="AD954" s="138"/>
      <c r="AE954" s="138"/>
      <c r="AF954" s="138"/>
      <c r="AG954" s="138"/>
      <c r="AH954" s="138"/>
      <c r="AI954" s="138"/>
      <c r="AJ954" s="138"/>
      <c r="AK954" s="138"/>
      <c r="AL954" s="138"/>
      <c r="AM954" s="138"/>
      <c r="AN954" s="138"/>
      <c r="AO954" s="138"/>
      <c r="AP954" s="138"/>
      <c r="AQ954" s="138"/>
      <c r="AR954" s="138"/>
      <c r="AS954" s="138"/>
      <c r="AT954" s="138"/>
      <c r="AU954" s="138"/>
      <c r="AV954" s="138"/>
      <c r="AW954" s="138"/>
      <c r="AX954" s="138"/>
      <c r="AY954" s="138"/>
      <c r="AZ954" s="138"/>
      <c r="BA954" s="138"/>
      <c r="BB954" s="138"/>
      <c r="BC954" s="138"/>
      <c r="BD954" s="138"/>
      <c r="BE954" s="138"/>
      <c r="BF954" s="138"/>
      <c r="BG954" s="138"/>
      <c r="BH954" s="138"/>
      <c r="BI954" s="138"/>
      <c r="BJ954" s="138"/>
      <c r="BK954" s="138"/>
      <c r="BL954" s="138"/>
      <c r="BM954" s="138"/>
      <c r="BN954" s="138"/>
      <c r="BO954" s="138"/>
      <c r="BP954" s="138"/>
      <c r="BQ954" s="138"/>
      <c r="BR954" s="138"/>
      <c r="BS954" s="138"/>
      <c r="BT954" s="138"/>
      <c r="BU954" s="138"/>
      <c r="BV954" s="138"/>
      <c r="BW954" s="138"/>
      <c r="BX954" s="138"/>
      <c r="BY954" s="138"/>
      <c r="BZ954" s="138"/>
    </row>
    <row r="955" spans="1:78" ht="15.75" customHeight="1">
      <c r="A955" s="138"/>
      <c r="B955" s="138"/>
      <c r="C955" s="138"/>
      <c r="D955" s="138"/>
      <c r="E955" s="138"/>
      <c r="F955" s="138"/>
      <c r="G955" s="138"/>
      <c r="H955" s="138"/>
      <c r="I955" s="138"/>
      <c r="J955" s="138"/>
      <c r="K955" s="138"/>
      <c r="L955" s="138"/>
      <c r="M955" s="138"/>
      <c r="N955" s="138"/>
      <c r="O955" s="138"/>
      <c r="P955" s="138"/>
      <c r="Q955" s="138"/>
      <c r="R955" s="138"/>
      <c r="S955" s="138"/>
      <c r="T955" s="138"/>
      <c r="U955" s="138"/>
      <c r="V955" s="138"/>
      <c r="W955" s="138"/>
      <c r="X955" s="138"/>
      <c r="Y955" s="138"/>
      <c r="Z955" s="138"/>
      <c r="AA955" s="138"/>
      <c r="AB955" s="138"/>
      <c r="AC955" s="138"/>
      <c r="AD955" s="138"/>
      <c r="AE955" s="138"/>
      <c r="AF955" s="138"/>
      <c r="AG955" s="138"/>
      <c r="AH955" s="138"/>
      <c r="AI955" s="138"/>
      <c r="AJ955" s="138"/>
      <c r="AK955" s="138"/>
      <c r="AL955" s="138"/>
      <c r="AM955" s="138"/>
      <c r="AN955" s="138"/>
      <c r="AO955" s="138"/>
      <c r="AP955" s="138"/>
      <c r="AQ955" s="138"/>
      <c r="AR955" s="138"/>
      <c r="AS955" s="138"/>
      <c r="AT955" s="138"/>
      <c r="AU955" s="138"/>
      <c r="AV955" s="138"/>
      <c r="AW955" s="138"/>
      <c r="AX955" s="138"/>
      <c r="AY955" s="138"/>
      <c r="AZ955" s="138"/>
      <c r="BA955" s="138"/>
      <c r="BB955" s="138"/>
      <c r="BC955" s="138"/>
      <c r="BD955" s="138"/>
      <c r="BE955" s="138"/>
      <c r="BF955" s="138"/>
      <c r="BG955" s="138"/>
      <c r="BH955" s="138"/>
      <c r="BI955" s="138"/>
      <c r="BJ955" s="138"/>
      <c r="BK955" s="138"/>
      <c r="BL955" s="138"/>
      <c r="BM955" s="138"/>
      <c r="BN955" s="138"/>
      <c r="BO955" s="138"/>
      <c r="BP955" s="138"/>
      <c r="BQ955" s="138"/>
      <c r="BR955" s="138"/>
      <c r="BS955" s="138"/>
      <c r="BT955" s="138"/>
      <c r="BU955" s="138"/>
      <c r="BV955" s="138"/>
      <c r="BW955" s="138"/>
      <c r="BX955" s="138"/>
      <c r="BY955" s="138"/>
      <c r="BZ955" s="138"/>
    </row>
    <row r="956" spans="1:78" ht="15.75" customHeight="1">
      <c r="A956" s="138"/>
      <c r="B956" s="138"/>
      <c r="C956" s="138"/>
      <c r="D956" s="138"/>
      <c r="E956" s="138"/>
      <c r="F956" s="138"/>
      <c r="G956" s="138"/>
      <c r="H956" s="138"/>
      <c r="I956" s="138"/>
      <c r="J956" s="138"/>
      <c r="K956" s="138"/>
      <c r="L956" s="138"/>
      <c r="M956" s="138"/>
      <c r="N956" s="138"/>
      <c r="O956" s="138"/>
      <c r="P956" s="138"/>
      <c r="Q956" s="138"/>
      <c r="R956" s="138"/>
      <c r="S956" s="138"/>
      <c r="T956" s="138"/>
      <c r="U956" s="138"/>
      <c r="V956" s="138"/>
      <c r="W956" s="138"/>
      <c r="X956" s="138"/>
      <c r="Y956" s="138"/>
      <c r="Z956" s="138"/>
      <c r="AA956" s="138"/>
      <c r="AB956" s="138"/>
      <c r="AC956" s="138"/>
      <c r="AD956" s="138"/>
      <c r="AE956" s="138"/>
      <c r="AF956" s="138"/>
      <c r="AG956" s="138"/>
      <c r="AH956" s="138"/>
      <c r="AI956" s="138"/>
      <c r="AJ956" s="138"/>
      <c r="AK956" s="138"/>
      <c r="AL956" s="138"/>
      <c r="AM956" s="138"/>
      <c r="AN956" s="138"/>
      <c r="AO956" s="138"/>
      <c r="AP956" s="138"/>
      <c r="AQ956" s="138"/>
      <c r="AR956" s="138"/>
      <c r="AS956" s="138"/>
      <c r="AT956" s="138"/>
      <c r="AU956" s="138"/>
      <c r="AV956" s="138"/>
      <c r="AW956" s="138"/>
      <c r="AX956" s="138"/>
      <c r="AY956" s="138"/>
      <c r="AZ956" s="138"/>
      <c r="BA956" s="138"/>
      <c r="BB956" s="138"/>
      <c r="BC956" s="138"/>
      <c r="BD956" s="138"/>
      <c r="BE956" s="138"/>
      <c r="BF956" s="138"/>
      <c r="BG956" s="138"/>
      <c r="BH956" s="138"/>
      <c r="BI956" s="138"/>
      <c r="BJ956" s="138"/>
      <c r="BK956" s="138"/>
      <c r="BL956" s="138"/>
      <c r="BM956" s="138"/>
      <c r="BN956" s="138"/>
      <c r="BO956" s="138"/>
      <c r="BP956" s="138"/>
      <c r="BQ956" s="138"/>
      <c r="BR956" s="138"/>
      <c r="BS956" s="138"/>
      <c r="BT956" s="138"/>
      <c r="BU956" s="138"/>
      <c r="BV956" s="138"/>
      <c r="BW956" s="138"/>
      <c r="BX956" s="138"/>
      <c r="BY956" s="138"/>
      <c r="BZ956" s="138"/>
    </row>
    <row r="957" spans="1:78" ht="15.75" customHeight="1">
      <c r="A957" s="138"/>
      <c r="B957" s="138"/>
      <c r="C957" s="138"/>
      <c r="D957" s="138"/>
      <c r="E957" s="138"/>
      <c r="F957" s="138"/>
      <c r="G957" s="138"/>
      <c r="H957" s="138"/>
      <c r="I957" s="138"/>
      <c r="J957" s="138"/>
      <c r="K957" s="138"/>
      <c r="L957" s="138"/>
      <c r="M957" s="138"/>
      <c r="N957" s="138"/>
      <c r="O957" s="138"/>
      <c r="P957" s="138"/>
      <c r="Q957" s="138"/>
      <c r="R957" s="138"/>
      <c r="S957" s="138"/>
      <c r="T957" s="138"/>
      <c r="U957" s="138"/>
      <c r="V957" s="138"/>
      <c r="W957" s="138"/>
      <c r="X957" s="138"/>
      <c r="Y957" s="138"/>
      <c r="Z957" s="138"/>
      <c r="AA957" s="138"/>
      <c r="AB957" s="138"/>
      <c r="AC957" s="138"/>
      <c r="AD957" s="138"/>
      <c r="AE957" s="138"/>
      <c r="AF957" s="138"/>
      <c r="AG957" s="138"/>
      <c r="AH957" s="138"/>
      <c r="AI957" s="138"/>
      <c r="AJ957" s="138"/>
      <c r="AK957" s="138"/>
      <c r="AL957" s="138"/>
      <c r="AM957" s="138"/>
      <c r="AN957" s="138"/>
      <c r="AO957" s="138"/>
      <c r="AP957" s="138"/>
      <c r="AQ957" s="138"/>
      <c r="AR957" s="138"/>
      <c r="AS957" s="138"/>
      <c r="AT957" s="138"/>
      <c r="AU957" s="138"/>
      <c r="AV957" s="138"/>
      <c r="AW957" s="138"/>
      <c r="AX957" s="138"/>
      <c r="AY957" s="138"/>
      <c r="AZ957" s="138"/>
      <c r="BA957" s="138"/>
      <c r="BB957" s="138"/>
      <c r="BC957" s="138"/>
      <c r="BD957" s="138"/>
      <c r="BE957" s="138"/>
      <c r="BF957" s="138"/>
      <c r="BG957" s="138"/>
      <c r="BH957" s="138"/>
      <c r="BI957" s="138"/>
      <c r="BJ957" s="138"/>
      <c r="BK957" s="138"/>
      <c r="BL957" s="138"/>
      <c r="BM957" s="138"/>
      <c r="BN957" s="138"/>
      <c r="BO957" s="138"/>
      <c r="BP957" s="138"/>
      <c r="BQ957" s="138"/>
      <c r="BR957" s="138"/>
      <c r="BS957" s="138"/>
      <c r="BT957" s="138"/>
      <c r="BU957" s="138"/>
      <c r="BV957" s="138"/>
      <c r="BW957" s="138"/>
      <c r="BX957" s="138"/>
      <c r="BY957" s="138"/>
      <c r="BZ957" s="138"/>
    </row>
    <row r="958" spans="1:78" ht="15.75" customHeight="1">
      <c r="A958" s="138"/>
      <c r="B958" s="138"/>
      <c r="C958" s="138"/>
      <c r="D958" s="138"/>
      <c r="E958" s="138"/>
      <c r="F958" s="138"/>
      <c r="G958" s="138"/>
      <c r="H958" s="138"/>
      <c r="I958" s="138"/>
      <c r="J958" s="138"/>
      <c r="K958" s="138"/>
      <c r="L958" s="138"/>
      <c r="M958" s="138"/>
      <c r="N958" s="138"/>
      <c r="O958" s="138"/>
      <c r="P958" s="138"/>
      <c r="Q958" s="138"/>
      <c r="R958" s="138"/>
      <c r="S958" s="138"/>
      <c r="T958" s="138"/>
      <c r="U958" s="138"/>
      <c r="V958" s="138"/>
      <c r="W958" s="138"/>
      <c r="X958" s="138"/>
      <c r="Y958" s="138"/>
      <c r="Z958" s="138"/>
      <c r="AA958" s="138"/>
      <c r="AB958" s="138"/>
      <c r="AC958" s="138"/>
      <c r="AD958" s="138"/>
      <c r="AE958" s="138"/>
      <c r="AF958" s="138"/>
      <c r="AG958" s="138"/>
      <c r="AH958" s="138"/>
      <c r="AI958" s="138"/>
      <c r="AJ958" s="138"/>
      <c r="AK958" s="138"/>
      <c r="AL958" s="138"/>
      <c r="AM958" s="138"/>
      <c r="AN958" s="138"/>
      <c r="AO958" s="138"/>
      <c r="AP958" s="138"/>
      <c r="AQ958" s="138"/>
      <c r="AR958" s="138"/>
      <c r="AS958" s="138"/>
      <c r="AT958" s="138"/>
      <c r="AU958" s="138"/>
      <c r="AV958" s="138"/>
      <c r="AW958" s="138"/>
      <c r="AX958" s="138"/>
      <c r="AY958" s="138"/>
      <c r="AZ958" s="138"/>
      <c r="BA958" s="138"/>
      <c r="BB958" s="138"/>
      <c r="BC958" s="138"/>
      <c r="BD958" s="138"/>
      <c r="BE958" s="138"/>
      <c r="BF958" s="138"/>
      <c r="BG958" s="138"/>
      <c r="BH958" s="138"/>
      <c r="BI958" s="138"/>
      <c r="BJ958" s="138"/>
      <c r="BK958" s="138"/>
      <c r="BL958" s="138"/>
      <c r="BM958" s="138"/>
      <c r="BN958" s="138"/>
      <c r="BO958" s="138"/>
      <c r="BP958" s="138"/>
      <c r="BQ958" s="138"/>
      <c r="BR958" s="138"/>
      <c r="BS958" s="138"/>
      <c r="BT958" s="138"/>
      <c r="BU958" s="138"/>
      <c r="BV958" s="138"/>
      <c r="BW958" s="138"/>
      <c r="BX958" s="138"/>
      <c r="BY958" s="138"/>
      <c r="BZ958" s="138"/>
    </row>
    <row r="959" spans="1:78" ht="15.75" customHeight="1">
      <c r="A959" s="138"/>
      <c r="B959" s="138"/>
      <c r="C959" s="138"/>
      <c r="D959" s="138"/>
      <c r="E959" s="138"/>
      <c r="F959" s="138"/>
      <c r="G959" s="138"/>
      <c r="H959" s="138"/>
      <c r="I959" s="138"/>
      <c r="J959" s="138"/>
      <c r="K959" s="138"/>
      <c r="L959" s="138"/>
      <c r="M959" s="138"/>
      <c r="N959" s="138"/>
      <c r="O959" s="138"/>
      <c r="P959" s="138"/>
      <c r="Q959" s="138"/>
      <c r="R959" s="138"/>
      <c r="S959" s="138"/>
      <c r="T959" s="138"/>
      <c r="U959" s="138"/>
      <c r="V959" s="138"/>
      <c r="W959" s="138"/>
      <c r="X959" s="138"/>
      <c r="Y959" s="138"/>
      <c r="Z959" s="138"/>
      <c r="AA959" s="138"/>
      <c r="AB959" s="138"/>
      <c r="AC959" s="138"/>
      <c r="AD959" s="138"/>
      <c r="AE959" s="138"/>
      <c r="AF959" s="138"/>
      <c r="AG959" s="138"/>
      <c r="AH959" s="138"/>
      <c r="AI959" s="138"/>
      <c r="AJ959" s="138"/>
      <c r="AK959" s="138"/>
      <c r="AL959" s="138"/>
      <c r="AM959" s="138"/>
      <c r="AN959" s="138"/>
      <c r="AO959" s="138"/>
      <c r="AP959" s="138"/>
      <c r="AQ959" s="138"/>
      <c r="AR959" s="138"/>
      <c r="AS959" s="138"/>
      <c r="AT959" s="138"/>
      <c r="AU959" s="138"/>
      <c r="AV959" s="138"/>
      <c r="AW959" s="138"/>
      <c r="AX959" s="138"/>
      <c r="AY959" s="138"/>
      <c r="AZ959" s="138"/>
      <c r="BA959" s="138"/>
      <c r="BB959" s="138"/>
      <c r="BC959" s="138"/>
      <c r="BD959" s="138"/>
      <c r="BE959" s="138"/>
      <c r="BF959" s="138"/>
      <c r="BG959" s="138"/>
      <c r="BH959" s="138"/>
      <c r="BI959" s="138"/>
      <c r="BJ959" s="138"/>
      <c r="BK959" s="138"/>
      <c r="BL959" s="138"/>
      <c r="BM959" s="138"/>
      <c r="BN959" s="138"/>
      <c r="BO959" s="138"/>
      <c r="BP959" s="138"/>
      <c r="BQ959" s="138"/>
      <c r="BR959" s="138"/>
      <c r="BS959" s="138"/>
      <c r="BT959" s="138"/>
      <c r="BU959" s="138"/>
      <c r="BV959" s="138"/>
      <c r="BW959" s="138"/>
      <c r="BX959" s="138"/>
      <c r="BY959" s="138"/>
      <c r="BZ959" s="138"/>
    </row>
    <row r="960" spans="1:78" ht="15.75" customHeight="1">
      <c r="A960" s="138"/>
      <c r="B960" s="138"/>
      <c r="C960" s="138"/>
      <c r="D960" s="138"/>
      <c r="E960" s="138"/>
      <c r="F960" s="138"/>
      <c r="G960" s="138"/>
      <c r="H960" s="138"/>
      <c r="I960" s="138"/>
      <c r="J960" s="138"/>
      <c r="K960" s="138"/>
      <c r="L960" s="138"/>
      <c r="M960" s="138"/>
      <c r="N960" s="138"/>
      <c r="O960" s="138"/>
      <c r="P960" s="138"/>
      <c r="Q960" s="138"/>
      <c r="R960" s="138"/>
      <c r="S960" s="138"/>
      <c r="T960" s="138"/>
      <c r="U960" s="138"/>
      <c r="V960" s="138"/>
      <c r="W960" s="138"/>
      <c r="X960" s="138"/>
      <c r="Y960" s="138"/>
      <c r="Z960" s="138"/>
      <c r="AA960" s="138"/>
      <c r="AB960" s="138"/>
      <c r="AC960" s="138"/>
      <c r="AD960" s="138"/>
      <c r="AE960" s="138"/>
      <c r="AF960" s="138"/>
      <c r="AG960" s="138"/>
      <c r="AH960" s="138"/>
      <c r="AI960" s="138"/>
      <c r="AJ960" s="138"/>
      <c r="AK960" s="138"/>
      <c r="AL960" s="138"/>
      <c r="AM960" s="138"/>
      <c r="AN960" s="138"/>
      <c r="AO960" s="138"/>
      <c r="AP960" s="138"/>
      <c r="AQ960" s="138"/>
      <c r="AR960" s="138"/>
      <c r="AS960" s="138"/>
      <c r="AT960" s="138"/>
      <c r="AU960" s="138"/>
      <c r="AV960" s="138"/>
      <c r="AW960" s="138"/>
      <c r="AX960" s="138"/>
      <c r="AY960" s="138"/>
      <c r="AZ960" s="138"/>
      <c r="BA960" s="138"/>
      <c r="BB960" s="138"/>
      <c r="BC960" s="138"/>
      <c r="BD960" s="138"/>
      <c r="BE960" s="138"/>
      <c r="BF960" s="138"/>
      <c r="BG960" s="138"/>
      <c r="BH960" s="138"/>
      <c r="BI960" s="138"/>
      <c r="BJ960" s="138"/>
      <c r="BK960" s="138"/>
      <c r="BL960" s="138"/>
      <c r="BM960" s="138"/>
      <c r="BN960" s="138"/>
      <c r="BO960" s="138"/>
      <c r="BP960" s="138"/>
      <c r="BQ960" s="138"/>
      <c r="BR960" s="138"/>
      <c r="BS960" s="138"/>
      <c r="BT960" s="138"/>
      <c r="BU960" s="138"/>
      <c r="BV960" s="138"/>
      <c r="BW960" s="138"/>
      <c r="BX960" s="138"/>
      <c r="BY960" s="138"/>
      <c r="BZ960" s="138"/>
    </row>
    <row r="961" spans="1:78" ht="15.75" customHeight="1">
      <c r="A961" s="138"/>
      <c r="B961" s="138"/>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8"/>
      <c r="Z961" s="138"/>
      <c r="AA961" s="138"/>
      <c r="AB961" s="138"/>
      <c r="AC961" s="138"/>
      <c r="AD961" s="138"/>
      <c r="AE961" s="138"/>
      <c r="AF961" s="138"/>
      <c r="AG961" s="138"/>
      <c r="AH961" s="138"/>
      <c r="AI961" s="138"/>
      <c r="AJ961" s="138"/>
      <c r="AK961" s="138"/>
      <c r="AL961" s="138"/>
      <c r="AM961" s="138"/>
      <c r="AN961" s="138"/>
      <c r="AO961" s="138"/>
      <c r="AP961" s="138"/>
      <c r="AQ961" s="138"/>
      <c r="AR961" s="138"/>
      <c r="AS961" s="138"/>
      <c r="AT961" s="138"/>
      <c r="AU961" s="138"/>
      <c r="AV961" s="138"/>
      <c r="AW961" s="138"/>
      <c r="AX961" s="138"/>
      <c r="AY961" s="138"/>
      <c r="AZ961" s="138"/>
      <c r="BA961" s="138"/>
      <c r="BB961" s="138"/>
      <c r="BC961" s="138"/>
      <c r="BD961" s="138"/>
      <c r="BE961" s="138"/>
      <c r="BF961" s="138"/>
      <c r="BG961" s="138"/>
      <c r="BH961" s="138"/>
      <c r="BI961" s="138"/>
      <c r="BJ961" s="138"/>
      <c r="BK961" s="138"/>
      <c r="BL961" s="138"/>
      <c r="BM961" s="138"/>
      <c r="BN961" s="138"/>
      <c r="BO961" s="138"/>
      <c r="BP961" s="138"/>
      <c r="BQ961" s="138"/>
      <c r="BR961" s="138"/>
      <c r="BS961" s="138"/>
      <c r="BT961" s="138"/>
      <c r="BU961" s="138"/>
      <c r="BV961" s="138"/>
      <c r="BW961" s="138"/>
      <c r="BX961" s="138"/>
      <c r="BY961" s="138"/>
      <c r="BZ961" s="138"/>
    </row>
    <row r="962" spans="1:78" ht="15.75" customHeight="1">
      <c r="A962" s="138"/>
      <c r="B962" s="138"/>
      <c r="C962" s="138"/>
      <c r="D962" s="138"/>
      <c r="E962" s="138"/>
      <c r="F962" s="138"/>
      <c r="G962" s="138"/>
      <c r="H962" s="138"/>
      <c r="I962" s="138"/>
      <c r="J962" s="138"/>
      <c r="K962" s="138"/>
      <c r="L962" s="138"/>
      <c r="M962" s="138"/>
      <c r="N962" s="138"/>
      <c r="O962" s="138"/>
      <c r="P962" s="138"/>
      <c r="Q962" s="138"/>
      <c r="R962" s="138"/>
      <c r="S962" s="138"/>
      <c r="T962" s="138"/>
      <c r="U962" s="138"/>
      <c r="V962" s="138"/>
      <c r="W962" s="138"/>
      <c r="X962" s="138"/>
      <c r="Y962" s="138"/>
      <c r="Z962" s="138"/>
      <c r="AA962" s="138"/>
      <c r="AB962" s="138"/>
      <c r="AC962" s="138"/>
      <c r="AD962" s="138"/>
      <c r="AE962" s="138"/>
      <c r="AF962" s="138"/>
      <c r="AG962" s="138"/>
      <c r="AH962" s="138"/>
      <c r="AI962" s="138"/>
      <c r="AJ962" s="138"/>
      <c r="AK962" s="138"/>
      <c r="AL962" s="138"/>
      <c r="AM962" s="138"/>
      <c r="AN962" s="138"/>
      <c r="AO962" s="138"/>
      <c r="AP962" s="138"/>
      <c r="AQ962" s="138"/>
      <c r="AR962" s="138"/>
      <c r="AS962" s="138"/>
      <c r="AT962" s="138"/>
      <c r="AU962" s="138"/>
      <c r="AV962" s="138"/>
      <c r="AW962" s="138"/>
      <c r="AX962" s="138"/>
      <c r="AY962" s="138"/>
      <c r="AZ962" s="138"/>
      <c r="BA962" s="138"/>
      <c r="BB962" s="138"/>
      <c r="BC962" s="138"/>
      <c r="BD962" s="138"/>
      <c r="BE962" s="138"/>
      <c r="BF962" s="138"/>
      <c r="BG962" s="138"/>
      <c r="BH962" s="138"/>
      <c r="BI962" s="138"/>
      <c r="BJ962" s="138"/>
      <c r="BK962" s="138"/>
      <c r="BL962" s="138"/>
      <c r="BM962" s="138"/>
      <c r="BN962" s="138"/>
      <c r="BO962" s="138"/>
      <c r="BP962" s="138"/>
      <c r="BQ962" s="138"/>
      <c r="BR962" s="138"/>
      <c r="BS962" s="138"/>
      <c r="BT962" s="138"/>
      <c r="BU962" s="138"/>
      <c r="BV962" s="138"/>
      <c r="BW962" s="138"/>
      <c r="BX962" s="138"/>
      <c r="BY962" s="138"/>
      <c r="BZ962" s="138"/>
    </row>
    <row r="963" spans="1:78" ht="15.75" customHeight="1">
      <c r="A963" s="138"/>
      <c r="B963" s="138"/>
      <c r="C963" s="138"/>
      <c r="D963" s="138"/>
      <c r="E963" s="138"/>
      <c r="F963" s="138"/>
      <c r="G963" s="138"/>
      <c r="H963" s="138"/>
      <c r="I963" s="138"/>
      <c r="J963" s="138"/>
      <c r="K963" s="138"/>
      <c r="L963" s="138"/>
      <c r="M963" s="138"/>
      <c r="N963" s="138"/>
      <c r="O963" s="138"/>
      <c r="P963" s="138"/>
      <c r="Q963" s="138"/>
      <c r="R963" s="138"/>
      <c r="S963" s="138"/>
      <c r="T963" s="138"/>
      <c r="U963" s="138"/>
      <c r="V963" s="138"/>
      <c r="W963" s="138"/>
      <c r="X963" s="138"/>
      <c r="Y963" s="138"/>
      <c r="Z963" s="138"/>
      <c r="AA963" s="138"/>
      <c r="AB963" s="138"/>
      <c r="AC963" s="138"/>
      <c r="AD963" s="138"/>
      <c r="AE963" s="138"/>
      <c r="AF963" s="138"/>
      <c r="AG963" s="138"/>
      <c r="AH963" s="138"/>
      <c r="AI963" s="138"/>
      <c r="AJ963" s="138"/>
      <c r="AK963" s="138"/>
      <c r="AL963" s="138"/>
      <c r="AM963" s="138"/>
      <c r="AN963" s="138"/>
      <c r="AO963" s="138"/>
      <c r="AP963" s="138"/>
      <c r="AQ963" s="138"/>
      <c r="AR963" s="138"/>
      <c r="AS963" s="138"/>
      <c r="AT963" s="138"/>
      <c r="AU963" s="138"/>
      <c r="AV963" s="138"/>
      <c r="AW963" s="138"/>
      <c r="AX963" s="138"/>
      <c r="AY963" s="138"/>
      <c r="AZ963" s="138"/>
      <c r="BA963" s="138"/>
      <c r="BB963" s="138"/>
      <c r="BC963" s="138"/>
      <c r="BD963" s="138"/>
      <c r="BE963" s="138"/>
      <c r="BF963" s="138"/>
      <c r="BG963" s="138"/>
      <c r="BH963" s="138"/>
      <c r="BI963" s="138"/>
      <c r="BJ963" s="138"/>
      <c r="BK963" s="138"/>
      <c r="BL963" s="138"/>
      <c r="BM963" s="138"/>
      <c r="BN963" s="138"/>
      <c r="BO963" s="138"/>
      <c r="BP963" s="138"/>
      <c r="BQ963" s="138"/>
      <c r="BR963" s="138"/>
      <c r="BS963" s="138"/>
      <c r="BT963" s="138"/>
      <c r="BU963" s="138"/>
      <c r="BV963" s="138"/>
      <c r="BW963" s="138"/>
      <c r="BX963" s="138"/>
      <c r="BY963" s="138"/>
      <c r="BZ963" s="138"/>
    </row>
    <row r="964" spans="1:78" ht="15.75" customHeight="1">
      <c r="A964" s="138"/>
      <c r="B964" s="138"/>
      <c r="C964" s="138"/>
      <c r="D964" s="138"/>
      <c r="E964" s="138"/>
      <c r="F964" s="138"/>
      <c r="G964" s="138"/>
      <c r="H964" s="138"/>
      <c r="I964" s="138"/>
      <c r="J964" s="138"/>
      <c r="K964" s="138"/>
      <c r="L964" s="138"/>
      <c r="M964" s="138"/>
      <c r="N964" s="138"/>
      <c r="O964" s="138"/>
      <c r="P964" s="138"/>
      <c r="Q964" s="138"/>
      <c r="R964" s="138"/>
      <c r="S964" s="138"/>
      <c r="T964" s="138"/>
      <c r="U964" s="138"/>
      <c r="V964" s="138"/>
      <c r="W964" s="138"/>
      <c r="X964" s="138"/>
      <c r="Y964" s="138"/>
      <c r="Z964" s="138"/>
      <c r="AA964" s="138"/>
      <c r="AB964" s="138"/>
      <c r="AC964" s="138"/>
      <c r="AD964" s="138"/>
      <c r="AE964" s="138"/>
      <c r="AF964" s="138"/>
      <c r="AG964" s="138"/>
      <c r="AH964" s="138"/>
      <c r="AI964" s="138"/>
      <c r="AJ964" s="138"/>
      <c r="AK964" s="138"/>
      <c r="AL964" s="138"/>
      <c r="AM964" s="138"/>
      <c r="AN964" s="138"/>
      <c r="AO964" s="138"/>
      <c r="AP964" s="138"/>
      <c r="AQ964" s="138"/>
      <c r="AR964" s="138"/>
      <c r="AS964" s="138"/>
      <c r="AT964" s="138"/>
      <c r="AU964" s="138"/>
      <c r="AV964" s="138"/>
      <c r="AW964" s="138"/>
      <c r="AX964" s="138"/>
      <c r="AY964" s="138"/>
      <c r="AZ964" s="138"/>
      <c r="BA964" s="138"/>
      <c r="BB964" s="138"/>
      <c r="BC964" s="138"/>
      <c r="BD964" s="138"/>
      <c r="BE964" s="138"/>
      <c r="BF964" s="138"/>
      <c r="BG964" s="138"/>
      <c r="BH964" s="138"/>
      <c r="BI964" s="138"/>
      <c r="BJ964" s="138"/>
      <c r="BK964" s="138"/>
      <c r="BL964" s="138"/>
      <c r="BM964" s="138"/>
      <c r="BN964" s="138"/>
      <c r="BO964" s="138"/>
      <c r="BP964" s="138"/>
      <c r="BQ964" s="138"/>
      <c r="BR964" s="138"/>
      <c r="BS964" s="138"/>
      <c r="BT964" s="138"/>
      <c r="BU964" s="138"/>
      <c r="BV964" s="138"/>
      <c r="BW964" s="138"/>
      <c r="BX964" s="138"/>
      <c r="BY964" s="138"/>
      <c r="BZ964" s="138"/>
    </row>
    <row r="965" spans="1:78" ht="15.75" customHeight="1">
      <c r="A965" s="138"/>
      <c r="B965" s="138"/>
      <c r="C965" s="138"/>
      <c r="D965" s="138"/>
      <c r="E965" s="138"/>
      <c r="F965" s="138"/>
      <c r="G965" s="138"/>
      <c r="H965" s="138"/>
      <c r="I965" s="138"/>
      <c r="J965" s="138"/>
      <c r="K965" s="138"/>
      <c r="L965" s="138"/>
      <c r="M965" s="138"/>
      <c r="N965" s="138"/>
      <c r="O965" s="138"/>
      <c r="P965" s="138"/>
      <c r="Q965" s="138"/>
      <c r="R965" s="138"/>
      <c r="S965" s="138"/>
      <c r="T965" s="138"/>
      <c r="U965" s="138"/>
      <c r="V965" s="138"/>
      <c r="W965" s="138"/>
      <c r="X965" s="138"/>
      <c r="Y965" s="138"/>
      <c r="Z965" s="138"/>
      <c r="AA965" s="138"/>
      <c r="AB965" s="138"/>
      <c r="AC965" s="138"/>
      <c r="AD965" s="138"/>
      <c r="AE965" s="138"/>
      <c r="AF965" s="138"/>
      <c r="AG965" s="138"/>
      <c r="AH965" s="138"/>
      <c r="AI965" s="138"/>
      <c r="AJ965" s="138"/>
      <c r="AK965" s="138"/>
      <c r="AL965" s="138"/>
      <c r="AM965" s="138"/>
      <c r="AN965" s="138"/>
      <c r="AO965" s="138"/>
      <c r="AP965" s="138"/>
      <c r="AQ965" s="138"/>
      <c r="AR965" s="138"/>
      <c r="AS965" s="138"/>
      <c r="AT965" s="138"/>
      <c r="AU965" s="138"/>
      <c r="AV965" s="138"/>
      <c r="AW965" s="138"/>
      <c r="AX965" s="138"/>
      <c r="AY965" s="138"/>
      <c r="AZ965" s="138"/>
      <c r="BA965" s="138"/>
      <c r="BB965" s="138"/>
      <c r="BC965" s="138"/>
      <c r="BD965" s="138"/>
      <c r="BE965" s="138"/>
      <c r="BF965" s="138"/>
      <c r="BG965" s="138"/>
      <c r="BH965" s="138"/>
      <c r="BI965" s="138"/>
      <c r="BJ965" s="138"/>
      <c r="BK965" s="138"/>
      <c r="BL965" s="138"/>
      <c r="BM965" s="138"/>
      <c r="BN965" s="138"/>
      <c r="BO965" s="138"/>
      <c r="BP965" s="138"/>
      <c r="BQ965" s="138"/>
      <c r="BR965" s="138"/>
      <c r="BS965" s="138"/>
      <c r="BT965" s="138"/>
      <c r="BU965" s="138"/>
      <c r="BV965" s="138"/>
      <c r="BW965" s="138"/>
      <c r="BX965" s="138"/>
      <c r="BY965" s="138"/>
      <c r="BZ965" s="138"/>
    </row>
    <row r="966" spans="1:78" ht="15.75" customHeight="1">
      <c r="A966" s="138"/>
      <c r="B966" s="138"/>
      <c r="C966" s="138"/>
      <c r="D966" s="138"/>
      <c r="E966" s="138"/>
      <c r="F966" s="138"/>
      <c r="G966" s="138"/>
      <c r="H966" s="138"/>
      <c r="I966" s="138"/>
      <c r="J966" s="138"/>
      <c r="K966" s="138"/>
      <c r="L966" s="138"/>
      <c r="M966" s="138"/>
      <c r="N966" s="138"/>
      <c r="O966" s="138"/>
      <c r="P966" s="138"/>
      <c r="Q966" s="138"/>
      <c r="R966" s="138"/>
      <c r="S966" s="138"/>
      <c r="T966" s="138"/>
      <c r="U966" s="138"/>
      <c r="V966" s="138"/>
      <c r="W966" s="138"/>
      <c r="X966" s="138"/>
      <c r="Y966" s="138"/>
      <c r="Z966" s="138"/>
      <c r="AA966" s="138"/>
      <c r="AB966" s="138"/>
      <c r="AC966" s="138"/>
      <c r="AD966" s="138"/>
      <c r="AE966" s="138"/>
      <c r="AF966" s="138"/>
      <c r="AG966" s="138"/>
      <c r="AH966" s="138"/>
      <c r="AI966" s="138"/>
      <c r="AJ966" s="138"/>
      <c r="AK966" s="138"/>
      <c r="AL966" s="138"/>
      <c r="AM966" s="138"/>
      <c r="AN966" s="138"/>
      <c r="AO966" s="138"/>
      <c r="AP966" s="138"/>
      <c r="AQ966" s="138"/>
      <c r="AR966" s="138"/>
      <c r="AS966" s="138"/>
      <c r="AT966" s="138"/>
      <c r="AU966" s="138"/>
      <c r="AV966" s="138"/>
      <c r="AW966" s="138"/>
      <c r="AX966" s="138"/>
      <c r="AY966" s="138"/>
      <c r="AZ966" s="138"/>
      <c r="BA966" s="138"/>
      <c r="BB966" s="138"/>
      <c r="BC966" s="138"/>
      <c r="BD966" s="138"/>
      <c r="BE966" s="138"/>
      <c r="BF966" s="138"/>
      <c r="BG966" s="138"/>
      <c r="BH966" s="138"/>
      <c r="BI966" s="138"/>
      <c r="BJ966" s="138"/>
      <c r="BK966" s="138"/>
      <c r="BL966" s="138"/>
      <c r="BM966" s="138"/>
      <c r="BN966" s="138"/>
      <c r="BO966" s="138"/>
      <c r="BP966" s="138"/>
      <c r="BQ966" s="138"/>
      <c r="BR966" s="138"/>
      <c r="BS966" s="138"/>
      <c r="BT966" s="138"/>
      <c r="BU966" s="138"/>
      <c r="BV966" s="138"/>
      <c r="BW966" s="138"/>
      <c r="BX966" s="138"/>
      <c r="BY966" s="138"/>
      <c r="BZ966" s="138"/>
    </row>
    <row r="967" spans="1:78" ht="15.75" customHeight="1">
      <c r="A967" s="138"/>
      <c r="B967" s="138"/>
      <c r="C967" s="138"/>
      <c r="D967" s="138"/>
      <c r="E967" s="138"/>
      <c r="F967" s="138"/>
      <c r="G967" s="138"/>
      <c r="H967" s="138"/>
      <c r="I967" s="138"/>
      <c r="J967" s="138"/>
      <c r="K967" s="138"/>
      <c r="L967" s="138"/>
      <c r="M967" s="138"/>
      <c r="N967" s="138"/>
      <c r="O967" s="138"/>
      <c r="P967" s="138"/>
      <c r="Q967" s="138"/>
      <c r="R967" s="138"/>
      <c r="S967" s="138"/>
      <c r="T967" s="138"/>
      <c r="U967" s="138"/>
      <c r="V967" s="138"/>
      <c r="W967" s="138"/>
      <c r="X967" s="138"/>
      <c r="Y967" s="138"/>
      <c r="Z967" s="138"/>
      <c r="AA967" s="138"/>
      <c r="AB967" s="138"/>
      <c r="AC967" s="138"/>
      <c r="AD967" s="138"/>
      <c r="AE967" s="138"/>
      <c r="AF967" s="138"/>
      <c r="AG967" s="138"/>
      <c r="AH967" s="138"/>
      <c r="AI967" s="138"/>
      <c r="AJ967" s="138"/>
      <c r="AK967" s="138"/>
      <c r="AL967" s="138"/>
      <c r="AM967" s="138"/>
      <c r="AN967" s="138"/>
      <c r="AO967" s="138"/>
      <c r="AP967" s="138"/>
      <c r="AQ967" s="138"/>
      <c r="AR967" s="138"/>
      <c r="AS967" s="138"/>
      <c r="AT967" s="138"/>
      <c r="AU967" s="138"/>
      <c r="AV967" s="138"/>
      <c r="AW967" s="138"/>
      <c r="AX967" s="138"/>
      <c r="AY967" s="138"/>
      <c r="AZ967" s="138"/>
      <c r="BA967" s="138"/>
      <c r="BB967" s="138"/>
      <c r="BC967" s="138"/>
      <c r="BD967" s="138"/>
      <c r="BE967" s="138"/>
      <c r="BF967" s="138"/>
      <c r="BG967" s="138"/>
      <c r="BH967" s="138"/>
      <c r="BI967" s="138"/>
      <c r="BJ967" s="138"/>
      <c r="BK967" s="138"/>
      <c r="BL967" s="138"/>
      <c r="BM967" s="138"/>
      <c r="BN967" s="138"/>
      <c r="BO967" s="138"/>
      <c r="BP967" s="138"/>
      <c r="BQ967" s="138"/>
      <c r="BR967" s="138"/>
      <c r="BS967" s="138"/>
      <c r="BT967" s="138"/>
      <c r="BU967" s="138"/>
      <c r="BV967" s="138"/>
      <c r="BW967" s="138"/>
      <c r="BX967" s="138"/>
      <c r="BY967" s="138"/>
      <c r="BZ967" s="138"/>
    </row>
    <row r="968" spans="1:78" ht="15.75" customHeight="1">
      <c r="A968" s="138"/>
      <c r="B968" s="138"/>
      <c r="C968" s="138"/>
      <c r="D968" s="138"/>
      <c r="E968" s="138"/>
      <c r="F968" s="138"/>
      <c r="G968" s="138"/>
      <c r="H968" s="138"/>
      <c r="I968" s="138"/>
      <c r="J968" s="138"/>
      <c r="K968" s="138"/>
      <c r="L968" s="138"/>
      <c r="M968" s="138"/>
      <c r="N968" s="138"/>
      <c r="O968" s="138"/>
      <c r="P968" s="138"/>
      <c r="Q968" s="138"/>
      <c r="R968" s="138"/>
      <c r="S968" s="138"/>
      <c r="T968" s="138"/>
      <c r="U968" s="138"/>
      <c r="V968" s="138"/>
      <c r="W968" s="138"/>
      <c r="X968" s="138"/>
      <c r="Y968" s="138"/>
      <c r="Z968" s="138"/>
      <c r="AA968" s="138"/>
      <c r="AB968" s="138"/>
      <c r="AC968" s="138"/>
      <c r="AD968" s="138"/>
      <c r="AE968" s="138"/>
      <c r="AF968" s="138"/>
      <c r="AG968" s="138"/>
      <c r="AH968" s="138"/>
      <c r="AI968" s="138"/>
      <c r="AJ968" s="138"/>
      <c r="AK968" s="138"/>
      <c r="AL968" s="138"/>
      <c r="AM968" s="138"/>
      <c r="AN968" s="138"/>
      <c r="AO968" s="138"/>
      <c r="AP968" s="138"/>
      <c r="AQ968" s="138"/>
      <c r="AR968" s="138"/>
      <c r="AS968" s="138"/>
      <c r="AT968" s="138"/>
      <c r="AU968" s="138"/>
      <c r="AV968" s="138"/>
      <c r="AW968" s="138"/>
      <c r="AX968" s="138"/>
      <c r="AY968" s="138"/>
      <c r="AZ968" s="138"/>
      <c r="BA968" s="138"/>
      <c r="BB968" s="138"/>
      <c r="BC968" s="138"/>
      <c r="BD968" s="138"/>
      <c r="BE968" s="138"/>
      <c r="BF968" s="138"/>
      <c r="BG968" s="138"/>
      <c r="BH968" s="138"/>
      <c r="BI968" s="138"/>
      <c r="BJ968" s="138"/>
      <c r="BK968" s="138"/>
      <c r="BL968" s="138"/>
      <c r="BM968" s="138"/>
      <c r="BN968" s="138"/>
      <c r="BO968" s="138"/>
      <c r="BP968" s="138"/>
      <c r="BQ968" s="138"/>
      <c r="BR968" s="138"/>
      <c r="BS968" s="138"/>
      <c r="BT968" s="138"/>
      <c r="BU968" s="138"/>
      <c r="BV968" s="138"/>
      <c r="BW968" s="138"/>
      <c r="BX968" s="138"/>
      <c r="BY968" s="138"/>
      <c r="BZ968" s="138"/>
    </row>
    <row r="969" spans="1:78" ht="15.75" customHeight="1">
      <c r="A969" s="138"/>
      <c r="B969" s="138"/>
      <c r="C969" s="138"/>
      <c r="D969" s="138"/>
      <c r="E969" s="138"/>
      <c r="F969" s="138"/>
      <c r="G969" s="138"/>
      <c r="H969" s="138"/>
      <c r="I969" s="138"/>
      <c r="J969" s="138"/>
      <c r="K969" s="138"/>
      <c r="L969" s="138"/>
      <c r="M969" s="138"/>
      <c r="N969" s="138"/>
      <c r="O969" s="138"/>
      <c r="P969" s="138"/>
      <c r="Q969" s="138"/>
      <c r="R969" s="138"/>
      <c r="S969" s="138"/>
      <c r="T969" s="138"/>
      <c r="U969" s="138"/>
      <c r="V969" s="138"/>
      <c r="W969" s="138"/>
      <c r="X969" s="138"/>
      <c r="Y969" s="138"/>
      <c r="Z969" s="138"/>
      <c r="AA969" s="138"/>
      <c r="AB969" s="138"/>
      <c r="AC969" s="138"/>
      <c r="AD969" s="138"/>
      <c r="AE969" s="138"/>
      <c r="AF969" s="138"/>
      <c r="AG969" s="138"/>
      <c r="AH969" s="138"/>
      <c r="AI969" s="138"/>
      <c r="AJ969" s="138"/>
      <c r="AK969" s="138"/>
      <c r="AL969" s="138"/>
      <c r="AM969" s="138"/>
      <c r="AN969" s="138"/>
      <c r="AO969" s="138"/>
      <c r="AP969" s="138"/>
      <c r="AQ969" s="138"/>
      <c r="AR969" s="138"/>
      <c r="AS969" s="138"/>
      <c r="AT969" s="138"/>
      <c r="AU969" s="138"/>
      <c r="AV969" s="138"/>
      <c r="AW969" s="138"/>
      <c r="AX969" s="138"/>
      <c r="AY969" s="138"/>
      <c r="AZ969" s="138"/>
      <c r="BA969" s="138"/>
      <c r="BB969" s="138"/>
      <c r="BC969" s="138"/>
      <c r="BD969" s="138"/>
      <c r="BE969" s="138"/>
      <c r="BF969" s="138"/>
      <c r="BG969" s="138"/>
      <c r="BH969" s="138"/>
      <c r="BI969" s="138"/>
      <c r="BJ969" s="138"/>
      <c r="BK969" s="138"/>
      <c r="BL969" s="138"/>
      <c r="BM969" s="138"/>
      <c r="BN969" s="138"/>
      <c r="BO969" s="138"/>
      <c r="BP969" s="138"/>
      <c r="BQ969" s="138"/>
      <c r="BR969" s="138"/>
      <c r="BS969" s="138"/>
      <c r="BT969" s="138"/>
      <c r="BU969" s="138"/>
      <c r="BV969" s="138"/>
      <c r="BW969" s="138"/>
      <c r="BX969" s="138"/>
      <c r="BY969" s="138"/>
      <c r="BZ969" s="138"/>
    </row>
    <row r="970" spans="1:78" ht="15.75" customHeight="1">
      <c r="A970" s="138"/>
      <c r="B970" s="138"/>
      <c r="C970" s="138"/>
      <c r="D970" s="138"/>
      <c r="E970" s="138"/>
      <c r="F970" s="138"/>
      <c r="G970" s="138"/>
      <c r="H970" s="138"/>
      <c r="I970" s="138"/>
      <c r="J970" s="138"/>
      <c r="K970" s="138"/>
      <c r="L970" s="138"/>
      <c r="M970" s="138"/>
      <c r="N970" s="138"/>
      <c r="O970" s="138"/>
      <c r="P970" s="138"/>
      <c r="Q970" s="138"/>
      <c r="R970" s="138"/>
      <c r="S970" s="138"/>
      <c r="T970" s="138"/>
      <c r="U970" s="138"/>
      <c r="V970" s="138"/>
      <c r="W970" s="138"/>
      <c r="X970" s="138"/>
      <c r="Y970" s="138"/>
      <c r="Z970" s="138"/>
      <c r="AA970" s="138"/>
      <c r="AB970" s="138"/>
      <c r="AC970" s="138"/>
      <c r="AD970" s="138"/>
      <c r="AE970" s="138"/>
      <c r="AF970" s="138"/>
      <c r="AG970" s="138"/>
      <c r="AH970" s="138"/>
      <c r="AI970" s="138"/>
      <c r="AJ970" s="138"/>
      <c r="AK970" s="138"/>
      <c r="AL970" s="138"/>
      <c r="AM970" s="138"/>
      <c r="AN970" s="138"/>
      <c r="AO970" s="138"/>
      <c r="AP970" s="138"/>
      <c r="AQ970" s="138"/>
      <c r="AR970" s="138"/>
      <c r="AS970" s="138"/>
      <c r="AT970" s="138"/>
      <c r="AU970" s="138"/>
      <c r="AV970" s="138"/>
      <c r="AW970" s="138"/>
      <c r="AX970" s="138"/>
      <c r="AY970" s="138"/>
      <c r="AZ970" s="138"/>
      <c r="BA970" s="138"/>
      <c r="BB970" s="138"/>
      <c r="BC970" s="138"/>
      <c r="BD970" s="138"/>
      <c r="BE970" s="138"/>
      <c r="BF970" s="138"/>
      <c r="BG970" s="138"/>
      <c r="BH970" s="138"/>
      <c r="BI970" s="138"/>
      <c r="BJ970" s="138"/>
      <c r="BK970" s="138"/>
      <c r="BL970" s="138"/>
      <c r="BM970" s="138"/>
      <c r="BN970" s="138"/>
      <c r="BO970" s="138"/>
      <c r="BP970" s="138"/>
      <c r="BQ970" s="138"/>
      <c r="BR970" s="138"/>
      <c r="BS970" s="138"/>
      <c r="BT970" s="138"/>
      <c r="BU970" s="138"/>
      <c r="BV970" s="138"/>
      <c r="BW970" s="138"/>
      <c r="BX970" s="138"/>
      <c r="BY970" s="138"/>
      <c r="BZ970" s="138"/>
    </row>
    <row r="971" spans="1:78" ht="15.75" customHeight="1">
      <c r="A971" s="138"/>
      <c r="B971" s="138"/>
      <c r="C971" s="138"/>
      <c r="D971" s="138"/>
      <c r="E971" s="138"/>
      <c r="F971" s="138"/>
      <c r="G971" s="138"/>
      <c r="H971" s="138"/>
      <c r="I971" s="138"/>
      <c r="J971" s="138"/>
      <c r="K971" s="138"/>
      <c r="L971" s="138"/>
      <c r="M971" s="138"/>
      <c r="N971" s="138"/>
      <c r="O971" s="138"/>
      <c r="P971" s="138"/>
      <c r="Q971" s="138"/>
      <c r="R971" s="138"/>
      <c r="S971" s="138"/>
      <c r="T971" s="138"/>
      <c r="U971" s="138"/>
      <c r="V971" s="138"/>
      <c r="W971" s="138"/>
      <c r="X971" s="138"/>
      <c r="Y971" s="138"/>
      <c r="Z971" s="138"/>
      <c r="AA971" s="138"/>
      <c r="AB971" s="138"/>
      <c r="AC971" s="138"/>
      <c r="AD971" s="138"/>
      <c r="AE971" s="138"/>
      <c r="AF971" s="138"/>
      <c r="AG971" s="138"/>
      <c r="AH971" s="138"/>
      <c r="AI971" s="138"/>
      <c r="AJ971" s="138"/>
      <c r="AK971" s="138"/>
      <c r="AL971" s="138"/>
      <c r="AM971" s="138"/>
      <c r="AN971" s="138"/>
      <c r="AO971" s="138"/>
      <c r="AP971" s="138"/>
      <c r="AQ971" s="138"/>
      <c r="AR971" s="138"/>
      <c r="AS971" s="138"/>
      <c r="AT971" s="138"/>
      <c r="AU971" s="138"/>
      <c r="AV971" s="138"/>
      <c r="AW971" s="138"/>
      <c r="AX971" s="138"/>
      <c r="AY971" s="138"/>
      <c r="AZ971" s="138"/>
      <c r="BA971" s="138"/>
      <c r="BB971" s="138"/>
      <c r="BC971" s="138"/>
      <c r="BD971" s="138"/>
      <c r="BE971" s="138"/>
      <c r="BF971" s="138"/>
      <c r="BG971" s="138"/>
      <c r="BH971" s="138"/>
      <c r="BI971" s="138"/>
      <c r="BJ971" s="138"/>
      <c r="BK971" s="138"/>
      <c r="BL971" s="138"/>
      <c r="BM971" s="138"/>
      <c r="BN971" s="138"/>
      <c r="BO971" s="138"/>
      <c r="BP971" s="138"/>
      <c r="BQ971" s="138"/>
      <c r="BR971" s="138"/>
      <c r="BS971" s="138"/>
      <c r="BT971" s="138"/>
      <c r="BU971" s="138"/>
      <c r="BV971" s="138"/>
      <c r="BW971" s="138"/>
      <c r="BX971" s="138"/>
      <c r="BY971" s="138"/>
      <c r="BZ971" s="138"/>
    </row>
    <row r="972" spans="1:78" ht="15.75" customHeight="1">
      <c r="A972" s="138"/>
      <c r="B972" s="138"/>
      <c r="C972" s="138"/>
      <c r="D972" s="138"/>
      <c r="E972" s="138"/>
      <c r="F972" s="138"/>
      <c r="G972" s="138"/>
      <c r="H972" s="138"/>
      <c r="I972" s="138"/>
      <c r="J972" s="138"/>
      <c r="K972" s="138"/>
      <c r="L972" s="138"/>
      <c r="M972" s="138"/>
      <c r="N972" s="138"/>
      <c r="O972" s="138"/>
      <c r="P972" s="138"/>
      <c r="Q972" s="138"/>
      <c r="R972" s="138"/>
      <c r="S972" s="138"/>
      <c r="T972" s="138"/>
      <c r="U972" s="138"/>
      <c r="V972" s="138"/>
      <c r="W972" s="138"/>
      <c r="X972" s="138"/>
      <c r="Y972" s="138"/>
      <c r="Z972" s="138"/>
      <c r="AA972" s="138"/>
      <c r="AB972" s="138"/>
      <c r="AC972" s="138"/>
      <c r="AD972" s="138"/>
      <c r="AE972" s="138"/>
      <c r="AF972" s="138"/>
      <c r="AG972" s="138"/>
      <c r="AH972" s="138"/>
      <c r="AI972" s="138"/>
      <c r="AJ972" s="138"/>
      <c r="AK972" s="138"/>
      <c r="AL972" s="138"/>
      <c r="AM972" s="138"/>
      <c r="AN972" s="138"/>
      <c r="AO972" s="138"/>
      <c r="AP972" s="138"/>
      <c r="AQ972" s="138"/>
      <c r="AR972" s="138"/>
      <c r="AS972" s="138"/>
      <c r="AT972" s="138"/>
      <c r="AU972" s="138"/>
      <c r="AV972" s="138"/>
      <c r="AW972" s="138"/>
      <c r="AX972" s="138"/>
      <c r="AY972" s="138"/>
      <c r="AZ972" s="138"/>
      <c r="BA972" s="138"/>
      <c r="BB972" s="138"/>
      <c r="BC972" s="138"/>
      <c r="BD972" s="138"/>
      <c r="BE972" s="138"/>
      <c r="BF972" s="138"/>
      <c r="BG972" s="138"/>
      <c r="BH972" s="138"/>
      <c r="BI972" s="138"/>
      <c r="BJ972" s="138"/>
      <c r="BK972" s="138"/>
      <c r="BL972" s="138"/>
      <c r="BM972" s="138"/>
      <c r="BN972" s="138"/>
      <c r="BO972" s="138"/>
      <c r="BP972" s="138"/>
      <c r="BQ972" s="138"/>
      <c r="BR972" s="138"/>
      <c r="BS972" s="138"/>
      <c r="BT972" s="138"/>
      <c r="BU972" s="138"/>
      <c r="BV972" s="138"/>
      <c r="BW972" s="138"/>
      <c r="BX972" s="138"/>
      <c r="BY972" s="138"/>
      <c r="BZ972" s="138"/>
    </row>
    <row r="973" spans="1:78" ht="15.75" customHeight="1">
      <c r="A973" s="138"/>
      <c r="B973" s="138"/>
      <c r="C973" s="138"/>
      <c r="D973" s="138"/>
      <c r="E973" s="138"/>
      <c r="F973" s="138"/>
      <c r="G973" s="138"/>
      <c r="H973" s="138"/>
      <c r="I973" s="138"/>
      <c r="J973" s="138"/>
      <c r="K973" s="138"/>
      <c r="L973" s="138"/>
      <c r="M973" s="138"/>
      <c r="N973" s="138"/>
      <c r="O973" s="138"/>
      <c r="P973" s="138"/>
      <c r="Q973" s="138"/>
      <c r="R973" s="138"/>
      <c r="S973" s="138"/>
      <c r="T973" s="138"/>
      <c r="U973" s="138"/>
      <c r="V973" s="138"/>
      <c r="W973" s="138"/>
      <c r="X973" s="138"/>
      <c r="Y973" s="138"/>
      <c r="Z973" s="138"/>
      <c r="AA973" s="138"/>
      <c r="AB973" s="138"/>
      <c r="AC973" s="138"/>
      <c r="AD973" s="138"/>
      <c r="AE973" s="138"/>
      <c r="AF973" s="138"/>
      <c r="AG973" s="138"/>
      <c r="AH973" s="138"/>
      <c r="AI973" s="138"/>
      <c r="AJ973" s="138"/>
      <c r="AK973" s="138"/>
      <c r="AL973" s="138"/>
      <c r="AM973" s="138"/>
      <c r="AN973" s="138"/>
      <c r="AO973" s="138"/>
      <c r="AP973" s="138"/>
      <c r="AQ973" s="138"/>
      <c r="AR973" s="138"/>
      <c r="AS973" s="138"/>
      <c r="AT973" s="138"/>
      <c r="AU973" s="138"/>
      <c r="AV973" s="138"/>
      <c r="AW973" s="138"/>
      <c r="AX973" s="138"/>
      <c r="AY973" s="138"/>
      <c r="AZ973" s="138"/>
      <c r="BA973" s="138"/>
      <c r="BB973" s="138"/>
      <c r="BC973" s="138"/>
      <c r="BD973" s="138"/>
      <c r="BE973" s="138"/>
      <c r="BF973" s="138"/>
      <c r="BG973" s="138"/>
      <c r="BH973" s="138"/>
      <c r="BI973" s="138"/>
      <c r="BJ973" s="138"/>
      <c r="BK973" s="138"/>
      <c r="BL973" s="138"/>
      <c r="BM973" s="138"/>
      <c r="BN973" s="138"/>
      <c r="BO973" s="138"/>
      <c r="BP973" s="138"/>
      <c r="BQ973" s="138"/>
      <c r="BR973" s="138"/>
      <c r="BS973" s="138"/>
      <c r="BT973" s="138"/>
      <c r="BU973" s="138"/>
      <c r="BV973" s="138"/>
      <c r="BW973" s="138"/>
      <c r="BX973" s="138"/>
      <c r="BY973" s="138"/>
      <c r="BZ973" s="138"/>
    </row>
    <row r="974" spans="1:78" ht="15.75" customHeight="1">
      <c r="A974" s="138"/>
      <c r="B974" s="138"/>
      <c r="C974" s="138"/>
      <c r="D974" s="138"/>
      <c r="E974" s="138"/>
      <c r="F974" s="138"/>
      <c r="G974" s="138"/>
      <c r="H974" s="138"/>
      <c r="I974" s="138"/>
      <c r="J974" s="138"/>
      <c r="K974" s="138"/>
      <c r="L974" s="138"/>
      <c r="M974" s="138"/>
      <c r="N974" s="138"/>
      <c r="O974" s="138"/>
      <c r="P974" s="138"/>
      <c r="Q974" s="138"/>
      <c r="R974" s="138"/>
      <c r="S974" s="138"/>
      <c r="T974" s="138"/>
      <c r="U974" s="138"/>
      <c r="V974" s="138"/>
      <c r="W974" s="138"/>
      <c r="X974" s="138"/>
      <c r="Y974" s="138"/>
      <c r="Z974" s="138"/>
      <c r="AA974" s="138"/>
      <c r="AB974" s="138"/>
      <c r="AC974" s="138"/>
      <c r="AD974" s="138"/>
      <c r="AE974" s="138"/>
      <c r="AF974" s="138"/>
      <c r="AG974" s="138"/>
      <c r="AH974" s="138"/>
      <c r="AI974" s="138"/>
      <c r="AJ974" s="138"/>
      <c r="AK974" s="138"/>
      <c r="AL974" s="138"/>
      <c r="AM974" s="138"/>
      <c r="AN974" s="138"/>
      <c r="AO974" s="138"/>
      <c r="AP974" s="138"/>
      <c r="AQ974" s="138"/>
      <c r="AR974" s="138"/>
      <c r="AS974" s="138"/>
      <c r="AT974" s="138"/>
      <c r="AU974" s="138"/>
      <c r="AV974" s="138"/>
      <c r="AW974" s="138"/>
      <c r="AX974" s="138"/>
      <c r="AY974" s="138"/>
      <c r="AZ974" s="138"/>
      <c r="BA974" s="138"/>
      <c r="BB974" s="138"/>
      <c r="BC974" s="138"/>
      <c r="BD974" s="138"/>
      <c r="BE974" s="138"/>
      <c r="BF974" s="138"/>
      <c r="BG974" s="138"/>
      <c r="BH974" s="138"/>
      <c r="BI974" s="138"/>
      <c r="BJ974" s="138"/>
      <c r="BK974" s="138"/>
      <c r="BL974" s="138"/>
      <c r="BM974" s="138"/>
      <c r="BN974" s="138"/>
      <c r="BO974" s="138"/>
      <c r="BP974" s="138"/>
      <c r="BQ974" s="138"/>
      <c r="BR974" s="138"/>
      <c r="BS974" s="138"/>
      <c r="BT974" s="138"/>
      <c r="BU974" s="138"/>
      <c r="BV974" s="138"/>
      <c r="BW974" s="138"/>
      <c r="BX974" s="138"/>
      <c r="BY974" s="138"/>
      <c r="BZ974" s="138"/>
    </row>
    <row r="975" spans="1:78" ht="15.75" customHeight="1">
      <c r="A975" s="138"/>
      <c r="B975" s="138"/>
      <c r="C975" s="138"/>
      <c r="D975" s="138"/>
      <c r="E975" s="138"/>
      <c r="F975" s="138"/>
      <c r="G975" s="138"/>
      <c r="H975" s="138"/>
      <c r="I975" s="138"/>
      <c r="J975" s="138"/>
      <c r="K975" s="138"/>
      <c r="L975" s="138"/>
      <c r="M975" s="138"/>
      <c r="N975" s="138"/>
      <c r="O975" s="138"/>
      <c r="P975" s="138"/>
      <c r="Q975" s="138"/>
      <c r="R975" s="138"/>
      <c r="S975" s="138"/>
      <c r="T975" s="138"/>
      <c r="U975" s="138"/>
      <c r="V975" s="138"/>
      <c r="W975" s="138"/>
      <c r="X975" s="138"/>
      <c r="Y975" s="138"/>
      <c r="Z975" s="138"/>
      <c r="AA975" s="138"/>
      <c r="AB975" s="138"/>
      <c r="AC975" s="138"/>
      <c r="AD975" s="138"/>
      <c r="AE975" s="138"/>
      <c r="AF975" s="138"/>
      <c r="AG975" s="138"/>
      <c r="AH975" s="138"/>
      <c r="AI975" s="138"/>
      <c r="AJ975" s="138"/>
      <c r="AK975" s="138"/>
      <c r="AL975" s="138"/>
      <c r="AM975" s="138"/>
      <c r="AN975" s="138"/>
      <c r="AO975" s="138"/>
      <c r="AP975" s="138"/>
      <c r="AQ975" s="138"/>
      <c r="AR975" s="138"/>
      <c r="AS975" s="138"/>
      <c r="AT975" s="138"/>
      <c r="AU975" s="138"/>
      <c r="AV975" s="138"/>
      <c r="AW975" s="138"/>
      <c r="AX975" s="138"/>
      <c r="AY975" s="138"/>
      <c r="AZ975" s="138"/>
      <c r="BA975" s="138"/>
      <c r="BB975" s="138"/>
      <c r="BC975" s="138"/>
      <c r="BD975" s="138"/>
      <c r="BE975" s="138"/>
      <c r="BF975" s="138"/>
      <c r="BG975" s="138"/>
      <c r="BH975" s="138"/>
      <c r="BI975" s="138"/>
      <c r="BJ975" s="138"/>
      <c r="BK975" s="138"/>
      <c r="BL975" s="138"/>
      <c r="BM975" s="138"/>
      <c r="BN975" s="138"/>
      <c r="BO975" s="138"/>
      <c r="BP975" s="138"/>
      <c r="BQ975" s="138"/>
      <c r="BR975" s="138"/>
      <c r="BS975" s="138"/>
      <c r="BT975" s="138"/>
      <c r="BU975" s="138"/>
      <c r="BV975" s="138"/>
      <c r="BW975" s="138"/>
      <c r="BX975" s="138"/>
      <c r="BY975" s="138"/>
      <c r="BZ975" s="138"/>
    </row>
    <row r="976" spans="1:78" ht="15.75" customHeight="1">
      <c r="A976" s="138"/>
      <c r="B976" s="138"/>
      <c r="C976" s="138"/>
      <c r="D976" s="138"/>
      <c r="E976" s="138"/>
      <c r="F976" s="138"/>
      <c r="G976" s="138"/>
      <c r="H976" s="138"/>
      <c r="I976" s="138"/>
      <c r="J976" s="138"/>
      <c r="K976" s="138"/>
      <c r="L976" s="138"/>
      <c r="M976" s="138"/>
      <c r="N976" s="138"/>
      <c r="O976" s="138"/>
      <c r="P976" s="138"/>
      <c r="Q976" s="138"/>
      <c r="R976" s="138"/>
      <c r="S976" s="138"/>
      <c r="T976" s="138"/>
      <c r="U976" s="138"/>
      <c r="V976" s="138"/>
      <c r="W976" s="138"/>
      <c r="X976" s="138"/>
      <c r="Y976" s="138"/>
      <c r="Z976" s="138"/>
      <c r="AA976" s="138"/>
      <c r="AB976" s="138"/>
      <c r="AC976" s="138"/>
      <c r="AD976" s="138"/>
      <c r="AE976" s="138"/>
      <c r="AF976" s="138"/>
      <c r="AG976" s="138"/>
      <c r="AH976" s="138"/>
      <c r="AI976" s="138"/>
      <c r="AJ976" s="138"/>
      <c r="AK976" s="138"/>
      <c r="AL976" s="138"/>
      <c r="AM976" s="138"/>
      <c r="AN976" s="138"/>
      <c r="AO976" s="138"/>
      <c r="AP976" s="138"/>
      <c r="AQ976" s="138"/>
      <c r="AR976" s="138"/>
      <c r="AS976" s="138"/>
      <c r="AT976" s="138"/>
      <c r="AU976" s="138"/>
      <c r="AV976" s="138"/>
      <c r="AW976" s="138"/>
      <c r="AX976" s="138"/>
      <c r="AY976" s="138"/>
      <c r="AZ976" s="138"/>
      <c r="BA976" s="138"/>
      <c r="BB976" s="138"/>
      <c r="BC976" s="138"/>
      <c r="BD976" s="138"/>
      <c r="BE976" s="138"/>
      <c r="BF976" s="138"/>
      <c r="BG976" s="138"/>
      <c r="BH976" s="138"/>
      <c r="BI976" s="138"/>
      <c r="BJ976" s="138"/>
      <c r="BK976" s="138"/>
      <c r="BL976" s="138"/>
      <c r="BM976" s="138"/>
      <c r="BN976" s="138"/>
      <c r="BO976" s="138"/>
      <c r="BP976" s="138"/>
      <c r="BQ976" s="138"/>
      <c r="BR976" s="138"/>
      <c r="BS976" s="138"/>
      <c r="BT976" s="138"/>
      <c r="BU976" s="138"/>
      <c r="BV976" s="138"/>
      <c r="BW976" s="138"/>
      <c r="BX976" s="138"/>
      <c r="BY976" s="138"/>
      <c r="BZ976" s="138"/>
    </row>
    <row r="977" spans="1:78" ht="15.75" customHeight="1">
      <c r="A977" s="138"/>
      <c r="B977" s="138"/>
      <c r="C977" s="138"/>
      <c r="D977" s="138"/>
      <c r="E977" s="138"/>
      <c r="F977" s="138"/>
      <c r="G977" s="138"/>
      <c r="H977" s="138"/>
      <c r="I977" s="138"/>
      <c r="J977" s="138"/>
      <c r="K977" s="138"/>
      <c r="L977" s="138"/>
      <c r="M977" s="138"/>
      <c r="N977" s="138"/>
      <c r="O977" s="138"/>
      <c r="P977" s="138"/>
      <c r="Q977" s="138"/>
      <c r="R977" s="138"/>
      <c r="S977" s="138"/>
      <c r="T977" s="138"/>
      <c r="U977" s="138"/>
      <c r="V977" s="138"/>
      <c r="W977" s="138"/>
      <c r="X977" s="138"/>
      <c r="Y977" s="138"/>
      <c r="Z977" s="138"/>
      <c r="AA977" s="138"/>
      <c r="AB977" s="138"/>
      <c r="AC977" s="138"/>
      <c r="AD977" s="138"/>
      <c r="AE977" s="138"/>
      <c r="AF977" s="138"/>
      <c r="AG977" s="138"/>
      <c r="AH977" s="138"/>
      <c r="AI977" s="138"/>
      <c r="AJ977" s="138"/>
      <c r="AK977" s="138"/>
      <c r="AL977" s="138"/>
      <c r="AM977" s="138"/>
      <c r="AN977" s="138"/>
      <c r="AO977" s="138"/>
      <c r="AP977" s="138"/>
      <c r="AQ977" s="138"/>
      <c r="AR977" s="138"/>
      <c r="AS977" s="138"/>
      <c r="AT977" s="138"/>
      <c r="AU977" s="138"/>
      <c r="AV977" s="138"/>
      <c r="AW977" s="138"/>
      <c r="AX977" s="138"/>
      <c r="AY977" s="138"/>
      <c r="AZ977" s="138"/>
      <c r="BA977" s="138"/>
      <c r="BB977" s="138"/>
      <c r="BC977" s="138"/>
      <c r="BD977" s="138"/>
      <c r="BE977" s="138"/>
      <c r="BF977" s="138"/>
      <c r="BG977" s="138"/>
      <c r="BH977" s="138"/>
      <c r="BI977" s="138"/>
      <c r="BJ977" s="138"/>
      <c r="BK977" s="138"/>
      <c r="BL977" s="138"/>
      <c r="BM977" s="138"/>
      <c r="BN977" s="138"/>
      <c r="BO977" s="138"/>
      <c r="BP977" s="138"/>
      <c r="BQ977" s="138"/>
      <c r="BR977" s="138"/>
      <c r="BS977" s="138"/>
      <c r="BT977" s="138"/>
      <c r="BU977" s="138"/>
      <c r="BV977" s="138"/>
      <c r="BW977" s="138"/>
      <c r="BX977" s="138"/>
      <c r="BY977" s="138"/>
      <c r="BZ977" s="138"/>
    </row>
    <row r="978" spans="1:78" ht="15.75" customHeight="1">
      <c r="A978" s="138"/>
      <c r="B978" s="138"/>
      <c r="C978" s="138"/>
      <c r="D978" s="138"/>
      <c r="E978" s="138"/>
      <c r="F978" s="138"/>
      <c r="G978" s="138"/>
      <c r="H978" s="138"/>
      <c r="I978" s="138"/>
      <c r="J978" s="138"/>
      <c r="K978" s="138"/>
      <c r="L978" s="138"/>
      <c r="M978" s="138"/>
      <c r="N978" s="138"/>
      <c r="O978" s="138"/>
      <c r="P978" s="138"/>
      <c r="Q978" s="138"/>
      <c r="R978" s="138"/>
      <c r="S978" s="138"/>
      <c r="T978" s="138"/>
      <c r="U978" s="138"/>
      <c r="V978" s="138"/>
      <c r="W978" s="138"/>
      <c r="X978" s="138"/>
      <c r="Y978" s="138"/>
      <c r="Z978" s="138"/>
      <c r="AA978" s="138"/>
      <c r="AB978" s="138"/>
      <c r="AC978" s="138"/>
      <c r="AD978" s="138"/>
      <c r="AE978" s="138"/>
      <c r="AF978" s="138"/>
      <c r="AG978" s="138"/>
      <c r="AH978" s="138"/>
      <c r="AI978" s="138"/>
      <c r="AJ978" s="138"/>
      <c r="AK978" s="138"/>
      <c r="AL978" s="138"/>
      <c r="AM978" s="138"/>
      <c r="AN978" s="138"/>
      <c r="AO978" s="138"/>
      <c r="AP978" s="138"/>
      <c r="AQ978" s="138"/>
      <c r="AR978" s="138"/>
      <c r="AS978" s="138"/>
      <c r="AT978" s="138"/>
      <c r="AU978" s="138"/>
      <c r="AV978" s="138"/>
      <c r="AW978" s="138"/>
      <c r="AX978" s="138"/>
      <c r="AY978" s="138"/>
      <c r="AZ978" s="138"/>
      <c r="BA978" s="138"/>
      <c r="BB978" s="138"/>
      <c r="BC978" s="138"/>
      <c r="BD978" s="138"/>
      <c r="BE978" s="138"/>
      <c r="BF978" s="138"/>
      <c r="BG978" s="138"/>
      <c r="BH978" s="138"/>
      <c r="BI978" s="138"/>
      <c r="BJ978" s="138"/>
      <c r="BK978" s="138"/>
      <c r="BL978" s="138"/>
      <c r="BM978" s="138"/>
      <c r="BN978" s="138"/>
      <c r="BO978" s="138"/>
      <c r="BP978" s="138"/>
      <c r="BQ978" s="138"/>
      <c r="BR978" s="138"/>
      <c r="BS978" s="138"/>
      <c r="BT978" s="138"/>
      <c r="BU978" s="138"/>
      <c r="BV978" s="138"/>
      <c r="BW978" s="138"/>
      <c r="BX978" s="138"/>
      <c r="BY978" s="138"/>
      <c r="BZ978" s="138"/>
    </row>
    <row r="979" spans="1:78" ht="15.75" customHeight="1">
      <c r="A979" s="138"/>
      <c r="B979" s="138"/>
      <c r="C979" s="138"/>
      <c r="D979" s="138"/>
      <c r="E979" s="138"/>
      <c r="F979" s="138"/>
      <c r="G979" s="138"/>
      <c r="H979" s="138"/>
      <c r="I979" s="138"/>
      <c r="J979" s="138"/>
      <c r="K979" s="138"/>
      <c r="L979" s="138"/>
      <c r="M979" s="138"/>
      <c r="N979" s="138"/>
      <c r="O979" s="138"/>
      <c r="P979" s="138"/>
      <c r="Q979" s="138"/>
      <c r="R979" s="138"/>
      <c r="S979" s="138"/>
      <c r="T979" s="138"/>
      <c r="U979" s="138"/>
      <c r="V979" s="138"/>
      <c r="W979" s="138"/>
      <c r="X979" s="138"/>
      <c r="Y979" s="138"/>
      <c r="Z979" s="138"/>
      <c r="AA979" s="138"/>
      <c r="AB979" s="138"/>
      <c r="AC979" s="138"/>
      <c r="AD979" s="138"/>
      <c r="AE979" s="138"/>
      <c r="AF979" s="138"/>
      <c r="AG979" s="138"/>
      <c r="AH979" s="138"/>
      <c r="AI979" s="138"/>
      <c r="AJ979" s="138"/>
      <c r="AK979" s="138"/>
      <c r="AL979" s="138"/>
      <c r="AM979" s="138"/>
      <c r="AN979" s="138"/>
      <c r="AO979" s="138"/>
      <c r="AP979" s="138"/>
      <c r="AQ979" s="138"/>
      <c r="AR979" s="138"/>
      <c r="AS979" s="138"/>
      <c r="AT979" s="138"/>
      <c r="AU979" s="138"/>
      <c r="AV979" s="138"/>
      <c r="AW979" s="138"/>
      <c r="AX979" s="138"/>
      <c r="AY979" s="138"/>
      <c r="AZ979" s="138"/>
      <c r="BA979" s="138"/>
      <c r="BB979" s="138"/>
      <c r="BC979" s="138"/>
      <c r="BD979" s="138"/>
      <c r="BE979" s="138"/>
      <c r="BF979" s="138"/>
      <c r="BG979" s="138"/>
      <c r="BH979" s="138"/>
      <c r="BI979" s="138"/>
      <c r="BJ979" s="138"/>
      <c r="BK979" s="138"/>
      <c r="BL979" s="138"/>
      <c r="BM979" s="138"/>
      <c r="BN979" s="138"/>
      <c r="BO979" s="138"/>
      <c r="BP979" s="138"/>
      <c r="BQ979" s="138"/>
      <c r="BR979" s="138"/>
      <c r="BS979" s="138"/>
      <c r="BT979" s="138"/>
      <c r="BU979" s="138"/>
      <c r="BV979" s="138"/>
      <c r="BW979" s="138"/>
      <c r="BX979" s="138"/>
      <c r="BY979" s="138"/>
      <c r="BZ979" s="138"/>
    </row>
    <row r="980" spans="1:78" ht="15.75" customHeight="1">
      <c r="A980" s="138"/>
      <c r="B980" s="138"/>
      <c r="C980" s="138"/>
      <c r="D980" s="138"/>
      <c r="E980" s="138"/>
      <c r="F980" s="138"/>
      <c r="G980" s="138"/>
      <c r="H980" s="138"/>
      <c r="I980" s="138"/>
      <c r="J980" s="138"/>
      <c r="K980" s="138"/>
      <c r="L980" s="138"/>
      <c r="M980" s="138"/>
      <c r="N980" s="138"/>
      <c r="O980" s="138"/>
      <c r="P980" s="138"/>
      <c r="Q980" s="138"/>
      <c r="R980" s="138"/>
      <c r="S980" s="138"/>
      <c r="T980" s="138"/>
      <c r="U980" s="138"/>
      <c r="V980" s="138"/>
      <c r="W980" s="138"/>
      <c r="X980" s="138"/>
      <c r="Y980" s="138"/>
      <c r="Z980" s="138"/>
      <c r="AA980" s="138"/>
      <c r="AB980" s="138"/>
      <c r="AC980" s="138"/>
      <c r="AD980" s="138"/>
      <c r="AE980" s="138"/>
      <c r="AF980" s="138"/>
      <c r="AG980" s="138"/>
      <c r="AH980" s="138"/>
      <c r="AI980" s="138"/>
      <c r="AJ980" s="138"/>
      <c r="AK980" s="138"/>
      <c r="AL980" s="138"/>
      <c r="AM980" s="138"/>
      <c r="AN980" s="138"/>
      <c r="AO980" s="138"/>
      <c r="AP980" s="138"/>
      <c r="AQ980" s="138"/>
      <c r="AR980" s="138"/>
      <c r="AS980" s="138"/>
      <c r="AT980" s="138"/>
      <c r="AU980" s="138"/>
      <c r="AV980" s="138"/>
      <c r="AW980" s="138"/>
      <c r="AX980" s="138"/>
      <c r="AY980" s="138"/>
      <c r="AZ980" s="138"/>
      <c r="BA980" s="138"/>
      <c r="BB980" s="138"/>
      <c r="BC980" s="138"/>
      <c r="BD980" s="138"/>
      <c r="BE980" s="138"/>
      <c r="BF980" s="138"/>
      <c r="BG980" s="138"/>
      <c r="BH980" s="138"/>
      <c r="BI980" s="138"/>
      <c r="BJ980" s="138"/>
      <c r="BK980" s="138"/>
      <c r="BL980" s="138"/>
      <c r="BM980" s="138"/>
      <c r="BN980" s="138"/>
      <c r="BO980" s="138"/>
      <c r="BP980" s="138"/>
      <c r="BQ980" s="138"/>
      <c r="BR980" s="138"/>
      <c r="BS980" s="138"/>
      <c r="BT980" s="138"/>
      <c r="BU980" s="138"/>
      <c r="BV980" s="138"/>
      <c r="BW980" s="138"/>
      <c r="BX980" s="138"/>
      <c r="BY980" s="138"/>
      <c r="BZ980" s="138"/>
    </row>
    <row r="981" spans="1:78" ht="15.75" customHeight="1">
      <c r="A981" s="138"/>
      <c r="B981" s="138"/>
      <c r="C981" s="138"/>
      <c r="D981" s="138"/>
      <c r="E981" s="138"/>
      <c r="F981" s="138"/>
      <c r="G981" s="138"/>
      <c r="H981" s="138"/>
      <c r="I981" s="138"/>
      <c r="J981" s="138"/>
      <c r="K981" s="138"/>
      <c r="L981" s="138"/>
      <c r="M981" s="138"/>
      <c r="N981" s="138"/>
      <c r="O981" s="138"/>
      <c r="P981" s="138"/>
      <c r="Q981" s="138"/>
      <c r="R981" s="138"/>
      <c r="S981" s="138"/>
      <c r="T981" s="138"/>
      <c r="U981" s="138"/>
      <c r="V981" s="138"/>
      <c r="W981" s="138"/>
      <c r="X981" s="138"/>
      <c r="Y981" s="138"/>
      <c r="Z981" s="138"/>
      <c r="AA981" s="138"/>
      <c r="AB981" s="138"/>
      <c r="AC981" s="138"/>
      <c r="AD981" s="138"/>
      <c r="AE981" s="138"/>
      <c r="AF981" s="138"/>
      <c r="AG981" s="138"/>
      <c r="AH981" s="138"/>
      <c r="AI981" s="138"/>
      <c r="AJ981" s="138"/>
      <c r="AK981" s="138"/>
      <c r="AL981" s="138"/>
      <c r="AM981" s="138"/>
      <c r="AN981" s="138"/>
      <c r="AO981" s="138"/>
      <c r="AP981" s="138"/>
      <c r="AQ981" s="138"/>
      <c r="AR981" s="138"/>
      <c r="AS981" s="138"/>
      <c r="AT981" s="138"/>
      <c r="AU981" s="138"/>
      <c r="AV981" s="138"/>
      <c r="AW981" s="138"/>
      <c r="AX981" s="138"/>
      <c r="AY981" s="138"/>
      <c r="AZ981" s="138"/>
      <c r="BA981" s="138"/>
      <c r="BB981" s="138"/>
      <c r="BC981" s="138"/>
      <c r="BD981" s="138"/>
      <c r="BE981" s="138"/>
      <c r="BF981" s="138"/>
      <c r="BG981" s="138"/>
      <c r="BH981" s="138"/>
      <c r="BI981" s="138"/>
      <c r="BJ981" s="138"/>
      <c r="BK981" s="138"/>
      <c r="BL981" s="138"/>
      <c r="BM981" s="138"/>
      <c r="BN981" s="138"/>
      <c r="BO981" s="138"/>
      <c r="BP981" s="138"/>
      <c r="BQ981" s="138"/>
      <c r="BR981" s="138"/>
      <c r="BS981" s="138"/>
      <c r="BT981" s="138"/>
      <c r="BU981" s="138"/>
      <c r="BV981" s="138"/>
      <c r="BW981" s="138"/>
      <c r="BX981" s="138"/>
      <c r="BY981" s="138"/>
      <c r="BZ981" s="138"/>
    </row>
    <row r="982" spans="1:78" ht="15.75" customHeight="1">
      <c r="A982" s="138"/>
      <c r="B982" s="138"/>
      <c r="C982" s="138"/>
      <c r="D982" s="138"/>
      <c r="E982" s="138"/>
      <c r="F982" s="138"/>
      <c r="G982" s="138"/>
      <c r="H982" s="138"/>
      <c r="I982" s="138"/>
      <c r="J982" s="138"/>
      <c r="K982" s="138"/>
      <c r="L982" s="138"/>
      <c r="M982" s="138"/>
      <c r="N982" s="138"/>
      <c r="O982" s="138"/>
      <c r="P982" s="138"/>
      <c r="Q982" s="138"/>
      <c r="R982" s="138"/>
      <c r="S982" s="138"/>
      <c r="T982" s="138"/>
      <c r="U982" s="138"/>
      <c r="V982" s="138"/>
      <c r="W982" s="138"/>
      <c r="X982" s="138"/>
      <c r="Y982" s="138"/>
      <c r="Z982" s="138"/>
      <c r="AA982" s="138"/>
      <c r="AB982" s="138"/>
      <c r="AC982" s="138"/>
      <c r="AD982" s="138"/>
      <c r="AE982" s="138"/>
      <c r="AF982" s="138"/>
      <c r="AG982" s="138"/>
      <c r="AH982" s="138"/>
      <c r="AI982" s="138"/>
      <c r="AJ982" s="138"/>
      <c r="AK982" s="138"/>
      <c r="AL982" s="138"/>
      <c r="AM982" s="138"/>
      <c r="AN982" s="138"/>
      <c r="AO982" s="138"/>
      <c r="AP982" s="138"/>
      <c r="AQ982" s="138"/>
      <c r="AR982" s="138"/>
      <c r="AS982" s="138"/>
      <c r="AT982" s="138"/>
      <c r="AU982" s="138"/>
      <c r="AV982" s="138"/>
      <c r="AW982" s="138"/>
      <c r="AX982" s="138"/>
      <c r="AY982" s="138"/>
      <c r="AZ982" s="138"/>
      <c r="BA982" s="138"/>
      <c r="BB982" s="138"/>
      <c r="BC982" s="138"/>
      <c r="BD982" s="138"/>
      <c r="BE982" s="138"/>
      <c r="BF982" s="138"/>
      <c r="BG982" s="138"/>
      <c r="BH982" s="138"/>
      <c r="BI982" s="138"/>
      <c r="BJ982" s="138"/>
      <c r="BK982" s="138"/>
      <c r="BL982" s="138"/>
      <c r="BM982" s="138"/>
      <c r="BN982" s="138"/>
      <c r="BO982" s="138"/>
      <c r="BP982" s="138"/>
      <c r="BQ982" s="138"/>
      <c r="BR982" s="138"/>
      <c r="BS982" s="138"/>
      <c r="BT982" s="138"/>
      <c r="BU982" s="138"/>
      <c r="BV982" s="138"/>
      <c r="BW982" s="138"/>
      <c r="BX982" s="138"/>
      <c r="BY982" s="138"/>
      <c r="BZ982" s="138"/>
    </row>
    <row r="983" spans="1:78" ht="15.75" customHeight="1">
      <c r="A983" s="138"/>
      <c r="B983" s="138"/>
      <c r="C983" s="138"/>
      <c r="D983" s="138"/>
      <c r="E983" s="138"/>
      <c r="F983" s="138"/>
      <c r="G983" s="138"/>
      <c r="H983" s="138"/>
      <c r="I983" s="138"/>
      <c r="J983" s="138"/>
      <c r="K983" s="138"/>
      <c r="L983" s="138"/>
      <c r="M983" s="138"/>
      <c r="N983" s="138"/>
      <c r="O983" s="138"/>
      <c r="P983" s="138"/>
      <c r="Q983" s="138"/>
      <c r="R983" s="138"/>
      <c r="S983" s="138"/>
      <c r="T983" s="138"/>
      <c r="U983" s="138"/>
      <c r="V983" s="138"/>
      <c r="W983" s="138"/>
      <c r="X983" s="138"/>
      <c r="Y983" s="138"/>
      <c r="Z983" s="138"/>
      <c r="AA983" s="138"/>
      <c r="AB983" s="138"/>
      <c r="AC983" s="138"/>
      <c r="AD983" s="138"/>
      <c r="AE983" s="138"/>
      <c r="AF983" s="138"/>
      <c r="AG983" s="138"/>
      <c r="AH983" s="138"/>
      <c r="AI983" s="138"/>
      <c r="AJ983" s="138"/>
      <c r="AK983" s="138"/>
      <c r="AL983" s="138"/>
      <c r="AM983" s="138"/>
      <c r="AN983" s="138"/>
      <c r="AO983" s="138"/>
      <c r="AP983" s="138"/>
      <c r="AQ983" s="138"/>
      <c r="AR983" s="138"/>
      <c r="AS983" s="138"/>
      <c r="AT983" s="138"/>
      <c r="AU983" s="138"/>
      <c r="AV983" s="138"/>
      <c r="AW983" s="138"/>
      <c r="AX983" s="138"/>
      <c r="AY983" s="138"/>
      <c r="AZ983" s="138"/>
      <c r="BA983" s="138"/>
      <c r="BB983" s="138"/>
      <c r="BC983" s="138"/>
      <c r="BD983" s="138"/>
      <c r="BE983" s="138"/>
      <c r="BF983" s="138"/>
      <c r="BG983" s="138"/>
      <c r="BH983" s="138"/>
      <c r="BI983" s="138"/>
      <c r="BJ983" s="138"/>
      <c r="BK983" s="138"/>
      <c r="BL983" s="138"/>
      <c r="BM983" s="138"/>
      <c r="BN983" s="138"/>
      <c r="BO983" s="138"/>
      <c r="BP983" s="138"/>
      <c r="BQ983" s="138"/>
      <c r="BR983" s="138"/>
      <c r="BS983" s="138"/>
      <c r="BT983" s="138"/>
      <c r="BU983" s="138"/>
      <c r="BV983" s="138"/>
      <c r="BW983" s="138"/>
      <c r="BX983" s="138"/>
      <c r="BY983" s="138"/>
      <c r="BZ983" s="138"/>
    </row>
    <row r="984" spans="1:78" ht="15.75" customHeight="1">
      <c r="A984" s="138"/>
      <c r="B984" s="138"/>
      <c r="C984" s="138"/>
      <c r="D984" s="138"/>
      <c r="E984" s="138"/>
      <c r="F984" s="138"/>
      <c r="G984" s="138"/>
      <c r="H984" s="138"/>
      <c r="I984" s="138"/>
      <c r="J984" s="138"/>
      <c r="K984" s="138"/>
      <c r="L984" s="138"/>
      <c r="M984" s="138"/>
      <c r="N984" s="138"/>
      <c r="O984" s="138"/>
      <c r="P984" s="138"/>
      <c r="Q984" s="138"/>
      <c r="R984" s="138"/>
      <c r="S984" s="138"/>
      <c r="T984" s="138"/>
      <c r="U984" s="138"/>
      <c r="V984" s="138"/>
      <c r="W984" s="138"/>
      <c r="X984" s="138"/>
      <c r="Y984" s="138"/>
      <c r="Z984" s="138"/>
      <c r="AA984" s="138"/>
      <c r="AB984" s="138"/>
      <c r="AC984" s="138"/>
      <c r="AD984" s="138"/>
      <c r="AE984" s="138"/>
      <c r="AF984" s="138"/>
      <c r="AG984" s="138"/>
      <c r="AH984" s="138"/>
      <c r="AI984" s="138"/>
      <c r="AJ984" s="138"/>
      <c r="AK984" s="138"/>
      <c r="AL984" s="138"/>
      <c r="AM984" s="138"/>
      <c r="AN984" s="138"/>
      <c r="AO984" s="138"/>
      <c r="AP984" s="138"/>
      <c r="AQ984" s="138"/>
      <c r="AR984" s="138"/>
      <c r="AS984" s="138"/>
      <c r="AT984" s="138"/>
      <c r="AU984" s="138"/>
      <c r="AV984" s="138"/>
      <c r="AW984" s="138"/>
      <c r="AX984" s="138"/>
      <c r="AY984" s="138"/>
      <c r="AZ984" s="138"/>
      <c r="BA984" s="138"/>
      <c r="BB984" s="138"/>
      <c r="BC984" s="138"/>
      <c r="BD984" s="138"/>
      <c r="BE984" s="138"/>
      <c r="BF984" s="138"/>
      <c r="BG984" s="138"/>
      <c r="BH984" s="138"/>
      <c r="BI984" s="138"/>
      <c r="BJ984" s="138"/>
      <c r="BK984" s="138"/>
      <c r="BL984" s="138"/>
      <c r="BM984" s="138"/>
      <c r="BN984" s="138"/>
      <c r="BO984" s="138"/>
      <c r="BP984" s="138"/>
      <c r="BQ984" s="138"/>
      <c r="BR984" s="138"/>
      <c r="BS984" s="138"/>
      <c r="BT984" s="138"/>
      <c r="BU984" s="138"/>
      <c r="BV984" s="138"/>
      <c r="BW984" s="138"/>
      <c r="BX984" s="138"/>
      <c r="BY984" s="138"/>
      <c r="BZ984" s="138"/>
    </row>
    <row r="985" spans="1:78" ht="15.75" customHeight="1">
      <c r="A985" s="138"/>
      <c r="B985" s="138"/>
      <c r="C985" s="138"/>
      <c r="D985" s="138"/>
      <c r="E985" s="138"/>
      <c r="F985" s="138"/>
      <c r="G985" s="138"/>
      <c r="H985" s="138"/>
      <c r="I985" s="138"/>
      <c r="J985" s="138"/>
      <c r="K985" s="138"/>
      <c r="L985" s="138"/>
      <c r="M985" s="138"/>
      <c r="N985" s="138"/>
      <c r="O985" s="138"/>
      <c r="P985" s="138"/>
      <c r="Q985" s="138"/>
      <c r="R985" s="138"/>
      <c r="S985" s="138"/>
      <c r="T985" s="138"/>
      <c r="U985" s="138"/>
      <c r="V985" s="138"/>
      <c r="W985" s="138"/>
      <c r="X985" s="138"/>
      <c r="Y985" s="138"/>
      <c r="Z985" s="138"/>
      <c r="AA985" s="138"/>
      <c r="AB985" s="138"/>
      <c r="AC985" s="138"/>
      <c r="AD985" s="138"/>
      <c r="AE985" s="138"/>
      <c r="AF985" s="138"/>
      <c r="AG985" s="138"/>
      <c r="AH985" s="138"/>
      <c r="AI985" s="138"/>
      <c r="AJ985" s="138"/>
      <c r="AK985" s="138"/>
      <c r="AL985" s="138"/>
      <c r="AM985" s="138"/>
      <c r="AN985" s="138"/>
      <c r="AO985" s="138"/>
      <c r="AP985" s="138"/>
      <c r="AQ985" s="138"/>
      <c r="AR985" s="138"/>
      <c r="AS985" s="138"/>
      <c r="AT985" s="138"/>
      <c r="AU985" s="138"/>
      <c r="AV985" s="138"/>
      <c r="AW985" s="138"/>
      <c r="AX985" s="138"/>
      <c r="AY985" s="138"/>
      <c r="AZ985" s="138"/>
      <c r="BA985" s="138"/>
      <c r="BB985" s="138"/>
      <c r="BC985" s="138"/>
      <c r="BD985" s="138"/>
      <c r="BE985" s="138"/>
      <c r="BF985" s="138"/>
      <c r="BG985" s="138"/>
      <c r="BH985" s="138"/>
      <c r="BI985" s="138"/>
      <c r="BJ985" s="138"/>
      <c r="BK985" s="138"/>
      <c r="BL985" s="138"/>
      <c r="BM985" s="138"/>
      <c r="BN985" s="138"/>
      <c r="BO985" s="138"/>
      <c r="BP985" s="138"/>
      <c r="BQ985" s="138"/>
      <c r="BR985" s="138"/>
      <c r="BS985" s="138"/>
      <c r="BT985" s="138"/>
      <c r="BU985" s="138"/>
      <c r="BV985" s="138"/>
      <c r="BW985" s="138"/>
      <c r="BX985" s="138"/>
      <c r="BY985" s="138"/>
      <c r="BZ985" s="138"/>
    </row>
    <row r="986" spans="1:78" ht="15.75" customHeight="1">
      <c r="A986" s="138"/>
      <c r="B986" s="138"/>
      <c r="C986" s="138"/>
      <c r="D986" s="138"/>
      <c r="E986" s="138"/>
      <c r="F986" s="138"/>
      <c r="G986" s="138"/>
      <c r="H986" s="138"/>
      <c r="I986" s="138"/>
      <c r="J986" s="138"/>
      <c r="K986" s="138"/>
      <c r="L986" s="138"/>
      <c r="M986" s="138"/>
      <c r="N986" s="138"/>
      <c r="O986" s="138"/>
      <c r="P986" s="138"/>
      <c r="Q986" s="138"/>
      <c r="R986" s="138"/>
      <c r="S986" s="138"/>
      <c r="T986" s="138"/>
      <c r="U986" s="138"/>
      <c r="V986" s="138"/>
      <c r="W986" s="138"/>
      <c r="X986" s="138"/>
      <c r="Y986" s="138"/>
      <c r="Z986" s="138"/>
      <c r="AA986" s="138"/>
      <c r="AB986" s="138"/>
      <c r="AC986" s="138"/>
      <c r="AD986" s="138"/>
      <c r="AE986" s="138"/>
      <c r="AF986" s="138"/>
      <c r="AG986" s="138"/>
      <c r="AH986" s="138"/>
      <c r="AI986" s="138"/>
      <c r="AJ986" s="138"/>
      <c r="AK986" s="138"/>
      <c r="AL986" s="138"/>
      <c r="AM986" s="138"/>
      <c r="AN986" s="138"/>
      <c r="AO986" s="138"/>
      <c r="AP986" s="138"/>
      <c r="AQ986" s="138"/>
      <c r="AR986" s="138"/>
      <c r="AS986" s="138"/>
      <c r="AT986" s="138"/>
      <c r="AU986" s="138"/>
      <c r="AV986" s="138"/>
      <c r="AW986" s="138"/>
      <c r="AX986" s="138"/>
      <c r="AY986" s="138"/>
      <c r="AZ986" s="138"/>
      <c r="BA986" s="138"/>
      <c r="BB986" s="138"/>
      <c r="BC986" s="138"/>
      <c r="BD986" s="138"/>
      <c r="BE986" s="138"/>
      <c r="BF986" s="138"/>
      <c r="BG986" s="138"/>
      <c r="BH986" s="138"/>
      <c r="BI986" s="138"/>
      <c r="BJ986" s="138"/>
      <c r="BK986" s="138"/>
      <c r="BL986" s="138"/>
      <c r="BM986" s="138"/>
      <c r="BN986" s="138"/>
      <c r="BO986" s="138"/>
      <c r="BP986" s="138"/>
      <c r="BQ986" s="138"/>
      <c r="BR986" s="138"/>
      <c r="BS986" s="138"/>
      <c r="BT986" s="138"/>
      <c r="BU986" s="138"/>
      <c r="BV986" s="138"/>
      <c r="BW986" s="138"/>
      <c r="BX986" s="138"/>
      <c r="BY986" s="138"/>
      <c r="BZ986" s="138"/>
    </row>
    <row r="987" spans="1:78" ht="15.75" customHeight="1">
      <c r="A987" s="138"/>
      <c r="B987" s="138"/>
      <c r="C987" s="138"/>
      <c r="D987" s="138"/>
      <c r="E987" s="138"/>
      <c r="F987" s="138"/>
      <c r="G987" s="138"/>
      <c r="H987" s="138"/>
      <c r="I987" s="138"/>
      <c r="J987" s="138"/>
      <c r="K987" s="138"/>
      <c r="L987" s="138"/>
      <c r="M987" s="138"/>
      <c r="N987" s="138"/>
      <c r="O987" s="138"/>
      <c r="P987" s="138"/>
      <c r="Q987" s="138"/>
      <c r="R987" s="138"/>
      <c r="S987" s="138"/>
      <c r="T987" s="138"/>
      <c r="U987" s="138"/>
      <c r="V987" s="138"/>
      <c r="W987" s="138"/>
      <c r="X987" s="138"/>
      <c r="Y987" s="138"/>
      <c r="Z987" s="138"/>
      <c r="AA987" s="138"/>
      <c r="AB987" s="138"/>
      <c r="AC987" s="138"/>
      <c r="AD987" s="138"/>
      <c r="AE987" s="138"/>
      <c r="AF987" s="138"/>
      <c r="AG987" s="138"/>
      <c r="AH987" s="138"/>
      <c r="AI987" s="138"/>
      <c r="AJ987" s="138"/>
      <c r="AK987" s="138"/>
      <c r="AL987" s="138"/>
      <c r="AM987" s="138"/>
      <c r="AN987" s="138"/>
      <c r="AO987" s="138"/>
      <c r="AP987" s="138"/>
      <c r="AQ987" s="138"/>
      <c r="AR987" s="138"/>
      <c r="AS987" s="138"/>
      <c r="AT987" s="138"/>
      <c r="AU987" s="138"/>
      <c r="AV987" s="138"/>
      <c r="AW987" s="138"/>
      <c r="AX987" s="138"/>
      <c r="AY987" s="138"/>
      <c r="AZ987" s="138"/>
      <c r="BA987" s="138"/>
      <c r="BB987" s="138"/>
      <c r="BC987" s="138"/>
      <c r="BD987" s="138"/>
      <c r="BE987" s="138"/>
      <c r="BF987" s="138"/>
      <c r="BG987" s="138"/>
      <c r="BH987" s="138"/>
      <c r="BI987" s="138"/>
      <c r="BJ987" s="138"/>
      <c r="BK987" s="138"/>
      <c r="BL987" s="138"/>
      <c r="BM987" s="138"/>
      <c r="BN987" s="138"/>
      <c r="BO987" s="138"/>
      <c r="BP987" s="138"/>
      <c r="BQ987" s="138"/>
      <c r="BR987" s="138"/>
      <c r="BS987" s="138"/>
      <c r="BT987" s="138"/>
      <c r="BU987" s="138"/>
      <c r="BV987" s="138"/>
      <c r="BW987" s="138"/>
      <c r="BX987" s="138"/>
      <c r="BY987" s="138"/>
      <c r="BZ987" s="138"/>
    </row>
    <row r="988" spans="1:78" ht="15.75" customHeight="1">
      <c r="A988" s="138"/>
      <c r="B988" s="138"/>
      <c r="C988" s="138"/>
      <c r="D988" s="138"/>
      <c r="E988" s="138"/>
      <c r="F988" s="138"/>
      <c r="G988" s="138"/>
      <c r="H988" s="138"/>
      <c r="I988" s="138"/>
      <c r="J988" s="138"/>
      <c r="K988" s="138"/>
      <c r="L988" s="138"/>
      <c r="M988" s="138"/>
      <c r="N988" s="138"/>
      <c r="O988" s="138"/>
      <c r="P988" s="138"/>
      <c r="Q988" s="138"/>
      <c r="R988" s="138"/>
      <c r="S988" s="138"/>
      <c r="T988" s="138"/>
      <c r="U988" s="138"/>
      <c r="V988" s="138"/>
      <c r="W988" s="138"/>
      <c r="X988" s="138"/>
      <c r="Y988" s="138"/>
      <c r="Z988" s="138"/>
      <c r="AA988" s="138"/>
      <c r="AB988" s="138"/>
      <c r="AC988" s="138"/>
      <c r="AD988" s="138"/>
      <c r="AE988" s="138"/>
      <c r="AF988" s="138"/>
      <c r="AG988" s="138"/>
      <c r="AH988" s="138"/>
      <c r="AI988" s="138"/>
      <c r="AJ988" s="138"/>
      <c r="AK988" s="138"/>
      <c r="AL988" s="138"/>
      <c r="AM988" s="138"/>
      <c r="AN988" s="138"/>
      <c r="AO988" s="138"/>
      <c r="AP988" s="138"/>
      <c r="AQ988" s="138"/>
      <c r="AR988" s="138"/>
      <c r="AS988" s="138"/>
      <c r="AT988" s="138"/>
      <c r="AU988" s="138"/>
      <c r="AV988" s="138"/>
      <c r="AW988" s="138"/>
      <c r="AX988" s="138"/>
      <c r="AY988" s="138"/>
      <c r="AZ988" s="138"/>
      <c r="BA988" s="138"/>
      <c r="BB988" s="138"/>
      <c r="BC988" s="138"/>
      <c r="BD988" s="138"/>
      <c r="BE988" s="138"/>
      <c r="BF988" s="138"/>
      <c r="BG988" s="138"/>
      <c r="BH988" s="138"/>
      <c r="BI988" s="138"/>
      <c r="BJ988" s="138"/>
      <c r="BK988" s="138"/>
      <c r="BL988" s="138"/>
      <c r="BM988" s="138"/>
      <c r="BN988" s="138"/>
      <c r="BO988" s="138"/>
      <c r="BP988" s="138"/>
      <c r="BQ988" s="138"/>
      <c r="BR988" s="138"/>
      <c r="BS988" s="138"/>
      <c r="BT988" s="138"/>
      <c r="BU988" s="138"/>
      <c r="BV988" s="138"/>
      <c r="BW988" s="138"/>
      <c r="BX988" s="138"/>
      <c r="BY988" s="138"/>
      <c r="BZ988" s="138"/>
    </row>
    <row r="989" spans="1:78" ht="15.75" customHeight="1">
      <c r="A989" s="138"/>
      <c r="B989" s="138"/>
      <c r="C989" s="138"/>
      <c r="D989" s="138"/>
      <c r="E989" s="138"/>
      <c r="F989" s="138"/>
      <c r="G989" s="138"/>
      <c r="H989" s="138"/>
      <c r="I989" s="138"/>
      <c r="J989" s="138"/>
      <c r="K989" s="138"/>
      <c r="L989" s="138"/>
      <c r="M989" s="138"/>
      <c r="N989" s="138"/>
      <c r="O989" s="138"/>
      <c r="P989" s="138"/>
      <c r="Q989" s="138"/>
      <c r="R989" s="138"/>
      <c r="S989" s="138"/>
      <c r="T989" s="138"/>
      <c r="U989" s="138"/>
      <c r="V989" s="138"/>
      <c r="W989" s="138"/>
      <c r="X989" s="138"/>
      <c r="Y989" s="138"/>
      <c r="Z989" s="138"/>
      <c r="AA989" s="138"/>
      <c r="AB989" s="138"/>
      <c r="AC989" s="138"/>
      <c r="AD989" s="138"/>
      <c r="AE989" s="138"/>
      <c r="AF989" s="138"/>
      <c r="AG989" s="138"/>
      <c r="AH989" s="138"/>
      <c r="AI989" s="138"/>
      <c r="AJ989" s="138"/>
      <c r="AK989" s="138"/>
      <c r="AL989" s="138"/>
      <c r="AM989" s="138"/>
      <c r="AN989" s="138"/>
      <c r="AO989" s="138"/>
      <c r="AP989" s="138"/>
      <c r="AQ989" s="138"/>
      <c r="AR989" s="138"/>
      <c r="AS989" s="138"/>
      <c r="AT989" s="138"/>
      <c r="AU989" s="138"/>
      <c r="AV989" s="138"/>
      <c r="AW989" s="138"/>
      <c r="AX989" s="138"/>
      <c r="AY989" s="138"/>
      <c r="AZ989" s="138"/>
      <c r="BA989" s="138"/>
      <c r="BB989" s="138"/>
      <c r="BC989" s="138"/>
      <c r="BD989" s="138"/>
      <c r="BE989" s="138"/>
      <c r="BF989" s="138"/>
      <c r="BG989" s="138"/>
      <c r="BH989" s="138"/>
      <c r="BI989" s="138"/>
      <c r="BJ989" s="138"/>
      <c r="BK989" s="138"/>
      <c r="BL989" s="138"/>
      <c r="BM989" s="138"/>
      <c r="BN989" s="138"/>
      <c r="BO989" s="138"/>
      <c r="BP989" s="138"/>
      <c r="BQ989" s="138"/>
      <c r="BR989" s="138"/>
      <c r="BS989" s="138"/>
      <c r="BT989" s="138"/>
      <c r="BU989" s="138"/>
      <c r="BV989" s="138"/>
      <c r="BW989" s="138"/>
      <c r="BX989" s="138"/>
      <c r="BY989" s="138"/>
      <c r="BZ989" s="138"/>
    </row>
    <row r="990" spans="1:78" ht="15.75" customHeight="1">
      <c r="A990" s="138"/>
      <c r="B990" s="138"/>
      <c r="C990" s="138"/>
      <c r="D990" s="138"/>
      <c r="E990" s="138"/>
      <c r="F990" s="138"/>
      <c r="G990" s="138"/>
      <c r="H990" s="138"/>
      <c r="I990" s="138"/>
      <c r="J990" s="138"/>
      <c r="K990" s="138"/>
      <c r="L990" s="138"/>
      <c r="M990" s="138"/>
      <c r="N990" s="138"/>
      <c r="O990" s="138"/>
      <c r="P990" s="138"/>
      <c r="Q990" s="138"/>
      <c r="R990" s="138"/>
      <c r="S990" s="138"/>
      <c r="T990" s="138"/>
      <c r="U990" s="138"/>
      <c r="V990" s="138"/>
      <c r="W990" s="138"/>
      <c r="X990" s="138"/>
      <c r="Y990" s="138"/>
      <c r="Z990" s="138"/>
      <c r="AA990" s="138"/>
      <c r="AB990" s="138"/>
      <c r="AC990" s="138"/>
      <c r="AD990" s="138"/>
      <c r="AE990" s="138"/>
      <c r="AF990" s="138"/>
      <c r="AG990" s="138"/>
      <c r="AH990" s="138"/>
      <c r="AI990" s="138"/>
      <c r="AJ990" s="138"/>
      <c r="AK990" s="138"/>
      <c r="AL990" s="138"/>
      <c r="AM990" s="138"/>
      <c r="AN990" s="138"/>
      <c r="AO990" s="138"/>
      <c r="AP990" s="138"/>
      <c r="AQ990" s="138"/>
      <c r="AR990" s="138"/>
      <c r="AS990" s="138"/>
      <c r="AT990" s="138"/>
      <c r="AU990" s="138"/>
      <c r="AV990" s="138"/>
      <c r="AW990" s="138"/>
      <c r="AX990" s="138"/>
      <c r="AY990" s="138"/>
      <c r="AZ990" s="138"/>
      <c r="BA990" s="138"/>
      <c r="BB990" s="138"/>
      <c r="BC990" s="138"/>
      <c r="BD990" s="138"/>
      <c r="BE990" s="138"/>
      <c r="BF990" s="138"/>
      <c r="BG990" s="138"/>
      <c r="BH990" s="138"/>
      <c r="BI990" s="138"/>
      <c r="BJ990" s="138"/>
      <c r="BK990" s="138"/>
      <c r="BL990" s="138"/>
      <c r="BM990" s="138"/>
      <c r="BN990" s="138"/>
      <c r="BO990" s="138"/>
      <c r="BP990" s="138"/>
      <c r="BQ990" s="138"/>
      <c r="BR990" s="138"/>
      <c r="BS990" s="138"/>
      <c r="BT990" s="138"/>
      <c r="BU990" s="138"/>
      <c r="BV990" s="138"/>
      <c r="BW990" s="138"/>
      <c r="BX990" s="138"/>
      <c r="BY990" s="138"/>
      <c r="BZ990" s="138"/>
    </row>
    <row r="991" spans="1:78" ht="15.75" customHeight="1">
      <c r="A991" s="138"/>
      <c r="B991" s="138"/>
      <c r="C991" s="138"/>
      <c r="D991" s="138"/>
      <c r="E991" s="138"/>
      <c r="F991" s="138"/>
      <c r="G991" s="138"/>
      <c r="H991" s="138"/>
      <c r="I991" s="138"/>
      <c r="J991" s="138"/>
      <c r="K991" s="138"/>
      <c r="L991" s="138"/>
      <c r="M991" s="138"/>
      <c r="N991" s="138"/>
      <c r="O991" s="138"/>
      <c r="P991" s="138"/>
      <c r="Q991" s="138"/>
      <c r="R991" s="138"/>
      <c r="S991" s="138"/>
      <c r="T991" s="138"/>
      <c r="U991" s="138"/>
      <c r="V991" s="138"/>
      <c r="W991" s="138"/>
      <c r="X991" s="138"/>
      <c r="Y991" s="138"/>
      <c r="Z991" s="138"/>
      <c r="AA991" s="138"/>
      <c r="AB991" s="138"/>
      <c r="AC991" s="138"/>
      <c r="AD991" s="138"/>
      <c r="AE991" s="138"/>
      <c r="AF991" s="138"/>
      <c r="AG991" s="138"/>
      <c r="AH991" s="138"/>
      <c r="AI991" s="138"/>
      <c r="AJ991" s="138"/>
      <c r="AK991" s="138"/>
      <c r="AL991" s="138"/>
      <c r="AM991" s="138"/>
      <c r="AN991" s="138"/>
      <c r="AO991" s="138"/>
      <c r="AP991" s="138"/>
      <c r="AQ991" s="138"/>
      <c r="AR991" s="138"/>
      <c r="AS991" s="138"/>
      <c r="AT991" s="138"/>
      <c r="AU991" s="138"/>
      <c r="AV991" s="138"/>
      <c r="AW991" s="138"/>
      <c r="AX991" s="138"/>
      <c r="AY991" s="138"/>
      <c r="AZ991" s="138"/>
      <c r="BA991" s="138"/>
      <c r="BB991" s="138"/>
      <c r="BC991" s="138"/>
      <c r="BD991" s="138"/>
      <c r="BE991" s="138"/>
      <c r="BF991" s="138"/>
      <c r="BG991" s="138"/>
      <c r="BH991" s="138"/>
      <c r="BI991" s="138"/>
      <c r="BJ991" s="138"/>
      <c r="BK991" s="138"/>
      <c r="BL991" s="138"/>
      <c r="BM991" s="138"/>
      <c r="BN991" s="138"/>
      <c r="BO991" s="138"/>
      <c r="BP991" s="138"/>
      <c r="BQ991" s="138"/>
      <c r="BR991" s="138"/>
      <c r="BS991" s="138"/>
      <c r="BT991" s="138"/>
      <c r="BU991" s="138"/>
      <c r="BV991" s="138"/>
      <c r="BW991" s="138"/>
      <c r="BX991" s="138"/>
      <c r="BY991" s="138"/>
      <c r="BZ991" s="138"/>
    </row>
    <row r="992" spans="1:78" ht="15.75" customHeight="1">
      <c r="A992" s="138"/>
      <c r="B992" s="138"/>
      <c r="C992" s="138"/>
      <c r="D992" s="138"/>
      <c r="E992" s="138"/>
      <c r="F992" s="138"/>
      <c r="G992" s="138"/>
      <c r="H992" s="138"/>
      <c r="I992" s="138"/>
      <c r="J992" s="138"/>
      <c r="K992" s="138"/>
      <c r="L992" s="138"/>
      <c r="M992" s="138"/>
      <c r="N992" s="138"/>
      <c r="O992" s="138"/>
      <c r="P992" s="138"/>
      <c r="Q992" s="138"/>
      <c r="R992" s="138"/>
      <c r="S992" s="138"/>
      <c r="T992" s="138"/>
      <c r="U992" s="138"/>
      <c r="V992" s="138"/>
      <c r="W992" s="138"/>
      <c r="X992" s="138"/>
      <c r="Y992" s="138"/>
      <c r="Z992" s="138"/>
      <c r="AA992" s="138"/>
      <c r="AB992" s="138"/>
      <c r="AC992" s="138"/>
      <c r="AD992" s="138"/>
      <c r="AE992" s="138"/>
      <c r="AF992" s="138"/>
      <c r="AG992" s="138"/>
      <c r="AH992" s="138"/>
      <c r="AI992" s="138"/>
      <c r="AJ992" s="138"/>
      <c r="AK992" s="138"/>
      <c r="AL992" s="138"/>
      <c r="AM992" s="138"/>
      <c r="AN992" s="138"/>
      <c r="AO992" s="138"/>
      <c r="AP992" s="138"/>
      <c r="AQ992" s="138"/>
      <c r="AR992" s="138"/>
      <c r="AS992" s="138"/>
      <c r="AT992" s="138"/>
      <c r="AU992" s="138"/>
      <c r="AV992" s="138"/>
      <c r="AW992" s="138"/>
      <c r="AX992" s="138"/>
      <c r="AY992" s="138"/>
      <c r="AZ992" s="138"/>
      <c r="BA992" s="138"/>
      <c r="BB992" s="138"/>
      <c r="BC992" s="138"/>
      <c r="BD992" s="138"/>
      <c r="BE992" s="138"/>
      <c r="BF992" s="138"/>
      <c r="BG992" s="138"/>
      <c r="BH992" s="138"/>
      <c r="BI992" s="138"/>
      <c r="BJ992" s="138"/>
      <c r="BK992" s="138"/>
      <c r="BL992" s="138"/>
      <c r="BM992" s="138"/>
      <c r="BN992" s="138"/>
      <c r="BO992" s="138"/>
      <c r="BP992" s="138"/>
      <c r="BQ992" s="138"/>
      <c r="BR992" s="138"/>
      <c r="BS992" s="138"/>
      <c r="BT992" s="138"/>
      <c r="BU992" s="138"/>
      <c r="BV992" s="138"/>
      <c r="BW992" s="138"/>
      <c r="BX992" s="138"/>
      <c r="BY992" s="138"/>
      <c r="BZ992" s="138"/>
    </row>
    <row r="993" spans="1:78" ht="15.75" customHeight="1">
      <c r="A993" s="138"/>
      <c r="B993" s="138"/>
      <c r="C993" s="138"/>
      <c r="D993" s="138"/>
      <c r="E993" s="138"/>
      <c r="F993" s="138"/>
      <c r="G993" s="138"/>
      <c r="H993" s="138"/>
      <c r="I993" s="138"/>
      <c r="J993" s="138"/>
      <c r="K993" s="138"/>
      <c r="L993" s="138"/>
      <c r="M993" s="138"/>
      <c r="N993" s="138"/>
      <c r="O993" s="138"/>
      <c r="P993" s="138"/>
      <c r="Q993" s="138"/>
      <c r="R993" s="138"/>
      <c r="S993" s="138"/>
      <c r="T993" s="138"/>
      <c r="U993" s="138"/>
      <c r="V993" s="138"/>
      <c r="W993" s="138"/>
      <c r="X993" s="138"/>
      <c r="Y993" s="138"/>
      <c r="Z993" s="138"/>
      <c r="AA993" s="138"/>
      <c r="AB993" s="138"/>
      <c r="AC993" s="138"/>
      <c r="AD993" s="138"/>
      <c r="AE993" s="138"/>
      <c r="AF993" s="138"/>
      <c r="AG993" s="138"/>
      <c r="AH993" s="138"/>
      <c r="AI993" s="138"/>
      <c r="AJ993" s="138"/>
      <c r="AK993" s="138"/>
      <c r="AL993" s="138"/>
      <c r="AM993" s="138"/>
      <c r="AN993" s="138"/>
      <c r="AO993" s="138"/>
      <c r="AP993" s="138"/>
      <c r="AQ993" s="138"/>
      <c r="AR993" s="138"/>
      <c r="AS993" s="138"/>
      <c r="AT993" s="138"/>
      <c r="AU993" s="138"/>
      <c r="AV993" s="138"/>
      <c r="AW993" s="138"/>
      <c r="AX993" s="138"/>
      <c r="AY993" s="138"/>
      <c r="AZ993" s="138"/>
      <c r="BA993" s="138"/>
      <c r="BB993" s="138"/>
      <c r="BC993" s="138"/>
      <c r="BD993" s="138"/>
      <c r="BE993" s="138"/>
      <c r="BF993" s="138"/>
      <c r="BG993" s="138"/>
      <c r="BH993" s="138"/>
      <c r="BI993" s="138"/>
      <c r="BJ993" s="138"/>
      <c r="BK993" s="138"/>
      <c r="BL993" s="138"/>
      <c r="BM993" s="138"/>
      <c r="BN993" s="138"/>
      <c r="BO993" s="138"/>
      <c r="BP993" s="138"/>
      <c r="BQ993" s="138"/>
      <c r="BR993" s="138"/>
      <c r="BS993" s="138"/>
      <c r="BT993" s="138"/>
      <c r="BU993" s="138"/>
      <c r="BV993" s="138"/>
      <c r="BW993" s="138"/>
      <c r="BX993" s="138"/>
      <c r="BY993" s="138"/>
      <c r="BZ993" s="138"/>
    </row>
    <row r="994" spans="1:78" ht="15.75" customHeight="1">
      <c r="A994" s="138"/>
      <c r="B994" s="138"/>
      <c r="C994" s="138"/>
      <c r="D994" s="138"/>
      <c r="E994" s="138"/>
      <c r="F994" s="138"/>
      <c r="G994" s="138"/>
      <c r="H994" s="138"/>
      <c r="I994" s="138"/>
      <c r="J994" s="138"/>
      <c r="K994" s="138"/>
      <c r="L994" s="138"/>
      <c r="M994" s="138"/>
      <c r="N994" s="138"/>
      <c r="O994" s="138"/>
      <c r="P994" s="138"/>
      <c r="Q994" s="138"/>
      <c r="R994" s="138"/>
      <c r="S994" s="138"/>
      <c r="T994" s="138"/>
      <c r="U994" s="138"/>
      <c r="V994" s="138"/>
      <c r="W994" s="138"/>
      <c r="X994" s="138"/>
      <c r="Y994" s="138"/>
      <c r="Z994" s="138"/>
      <c r="AA994" s="138"/>
      <c r="AB994" s="138"/>
      <c r="AC994" s="138"/>
      <c r="AD994" s="138"/>
      <c r="AE994" s="138"/>
      <c r="AF994" s="138"/>
      <c r="AG994" s="138"/>
      <c r="AH994" s="138"/>
      <c r="AI994" s="138"/>
      <c r="AJ994" s="138"/>
      <c r="AK994" s="138"/>
      <c r="AL994" s="138"/>
      <c r="AM994" s="138"/>
      <c r="AN994" s="138"/>
      <c r="AO994" s="138"/>
      <c r="AP994" s="138"/>
      <c r="AQ994" s="138"/>
      <c r="AR994" s="138"/>
      <c r="AS994" s="138"/>
      <c r="AT994" s="138"/>
      <c r="AU994" s="138"/>
      <c r="AV994" s="138"/>
      <c r="AW994" s="138"/>
      <c r="AX994" s="138"/>
      <c r="AY994" s="138"/>
      <c r="AZ994" s="138"/>
      <c r="BA994" s="138"/>
      <c r="BB994" s="138"/>
      <c r="BC994" s="138"/>
      <c r="BD994" s="138"/>
      <c r="BE994" s="138"/>
      <c r="BF994" s="138"/>
      <c r="BG994" s="138"/>
      <c r="BH994" s="138"/>
      <c r="BI994" s="138"/>
      <c r="BJ994" s="138"/>
      <c r="BK994" s="138"/>
      <c r="BL994" s="138"/>
      <c r="BM994" s="138"/>
      <c r="BN994" s="138"/>
      <c r="BO994" s="138"/>
      <c r="BP994" s="138"/>
      <c r="BQ994" s="138"/>
      <c r="BR994" s="138"/>
      <c r="BS994" s="138"/>
      <c r="BT994" s="138"/>
      <c r="BU994" s="138"/>
      <c r="BV994" s="138"/>
      <c r="BW994" s="138"/>
      <c r="BX994" s="138"/>
      <c r="BY994" s="138"/>
      <c r="BZ994" s="138"/>
    </row>
    <row r="995" spans="1:78" ht="15.75" customHeight="1">
      <c r="A995" s="138"/>
      <c r="B995" s="138"/>
      <c r="C995" s="138"/>
      <c r="D995" s="138"/>
      <c r="E995" s="138"/>
      <c r="F995" s="138"/>
      <c r="G995" s="138"/>
      <c r="H995" s="138"/>
      <c r="I995" s="138"/>
      <c r="J995" s="138"/>
      <c r="K995" s="138"/>
      <c r="L995" s="138"/>
      <c r="M995" s="138"/>
      <c r="N995" s="138"/>
      <c r="O995" s="138"/>
      <c r="P995" s="138"/>
      <c r="Q995" s="138"/>
      <c r="R995" s="138"/>
      <c r="S995" s="138"/>
      <c r="T995" s="138"/>
      <c r="U995" s="138"/>
      <c r="V995" s="138"/>
      <c r="W995" s="138"/>
      <c r="X995" s="138"/>
      <c r="Y995" s="138"/>
      <c r="Z995" s="138"/>
      <c r="AA995" s="138"/>
      <c r="AB995" s="138"/>
      <c r="AC995" s="138"/>
      <c r="AD995" s="138"/>
      <c r="AE995" s="138"/>
      <c r="AF995" s="138"/>
      <c r="AG995" s="138"/>
      <c r="AH995" s="138"/>
      <c r="AI995" s="138"/>
      <c r="AJ995" s="138"/>
      <c r="AK995" s="138"/>
      <c r="AL995" s="138"/>
      <c r="AM995" s="138"/>
      <c r="AN995" s="138"/>
      <c r="AO995" s="138"/>
      <c r="AP995" s="138"/>
      <c r="AQ995" s="138"/>
      <c r="AR995" s="138"/>
      <c r="AS995" s="138"/>
      <c r="AT995" s="138"/>
      <c r="AU995" s="138"/>
      <c r="AV995" s="138"/>
      <c r="AW995" s="138"/>
      <c r="AX995" s="138"/>
      <c r="AY995" s="138"/>
      <c r="AZ995" s="138"/>
      <c r="BA995" s="138"/>
      <c r="BB995" s="138"/>
      <c r="BC995" s="138"/>
      <c r="BD995" s="138"/>
      <c r="BE995" s="138"/>
      <c r="BF995" s="138"/>
      <c r="BG995" s="138"/>
      <c r="BH995" s="138"/>
      <c r="BI995" s="138"/>
      <c r="BJ995" s="138"/>
      <c r="BK995" s="138"/>
      <c r="BL995" s="138"/>
      <c r="BM995" s="138"/>
      <c r="BN995" s="138"/>
      <c r="BO995" s="138"/>
      <c r="BP995" s="138"/>
      <c r="BQ995" s="138"/>
      <c r="BR995" s="138"/>
      <c r="BS995" s="138"/>
      <c r="BT995" s="138"/>
      <c r="BU995" s="138"/>
      <c r="BV995" s="138"/>
      <c r="BW995" s="138"/>
      <c r="BX995" s="138"/>
      <c r="BY995" s="138"/>
      <c r="BZ995" s="138"/>
    </row>
    <row r="996" spans="1:78" ht="15.75" customHeight="1">
      <c r="A996" s="138"/>
      <c r="B996" s="138"/>
      <c r="C996" s="138"/>
      <c r="D996" s="138"/>
      <c r="E996" s="138"/>
      <c r="F996" s="138"/>
      <c r="G996" s="138"/>
      <c r="H996" s="138"/>
      <c r="I996" s="138"/>
      <c r="J996" s="138"/>
      <c r="K996" s="138"/>
      <c r="L996" s="138"/>
      <c r="M996" s="138"/>
      <c r="N996" s="138"/>
      <c r="O996" s="138"/>
      <c r="P996" s="138"/>
      <c r="Q996" s="138"/>
      <c r="R996" s="138"/>
      <c r="S996" s="138"/>
      <c r="T996" s="138"/>
      <c r="U996" s="138"/>
      <c r="V996" s="138"/>
      <c r="W996" s="138"/>
      <c r="X996" s="138"/>
      <c r="Y996" s="138"/>
      <c r="Z996" s="138"/>
      <c r="AA996" s="138"/>
      <c r="AB996" s="138"/>
      <c r="AC996" s="138"/>
      <c r="AD996" s="138"/>
      <c r="AE996" s="138"/>
      <c r="AF996" s="138"/>
      <c r="AG996" s="138"/>
      <c r="AH996" s="138"/>
      <c r="AI996" s="138"/>
      <c r="AJ996" s="138"/>
      <c r="AK996" s="138"/>
      <c r="AL996" s="138"/>
      <c r="AM996" s="138"/>
      <c r="AN996" s="138"/>
      <c r="AO996" s="138"/>
      <c r="AP996" s="138"/>
      <c r="AQ996" s="138"/>
      <c r="AR996" s="138"/>
      <c r="AS996" s="138"/>
      <c r="AT996" s="138"/>
      <c r="AU996" s="138"/>
      <c r="AV996" s="138"/>
      <c r="AW996" s="138"/>
      <c r="AX996" s="138"/>
      <c r="AY996" s="138"/>
      <c r="AZ996" s="138"/>
      <c r="BA996" s="138"/>
      <c r="BB996" s="138"/>
      <c r="BC996" s="138"/>
      <c r="BD996" s="138"/>
      <c r="BE996" s="138"/>
      <c r="BF996" s="138"/>
      <c r="BG996" s="138"/>
      <c r="BH996" s="138"/>
      <c r="BI996" s="138"/>
      <c r="BJ996" s="138"/>
      <c r="BK996" s="138"/>
      <c r="BL996" s="138"/>
      <c r="BM996" s="138"/>
      <c r="BN996" s="138"/>
      <c r="BO996" s="138"/>
      <c r="BP996" s="138"/>
      <c r="BQ996" s="138"/>
      <c r="BR996" s="138"/>
      <c r="BS996" s="138"/>
      <c r="BT996" s="138"/>
      <c r="BU996" s="138"/>
      <c r="BV996" s="138"/>
      <c r="BW996" s="138"/>
      <c r="BX996" s="138"/>
      <c r="BY996" s="138"/>
      <c r="BZ996" s="138"/>
    </row>
    <row r="997" spans="1:78" ht="15.75" customHeight="1">
      <c r="A997" s="138"/>
      <c r="B997" s="138"/>
      <c r="C997" s="138"/>
      <c r="D997" s="138"/>
      <c r="E997" s="138"/>
      <c r="F997" s="138"/>
      <c r="G997" s="138"/>
      <c r="H997" s="138"/>
      <c r="I997" s="138"/>
      <c r="J997" s="138"/>
      <c r="K997" s="138"/>
      <c r="L997" s="138"/>
      <c r="M997" s="138"/>
      <c r="N997" s="138"/>
      <c r="O997" s="138"/>
      <c r="P997" s="138"/>
      <c r="Q997" s="138"/>
      <c r="R997" s="138"/>
      <c r="S997" s="138"/>
      <c r="T997" s="138"/>
      <c r="U997" s="138"/>
      <c r="V997" s="138"/>
      <c r="W997" s="138"/>
      <c r="X997" s="138"/>
      <c r="Y997" s="138"/>
      <c r="Z997" s="138"/>
      <c r="AA997" s="138"/>
      <c r="AB997" s="138"/>
      <c r="AC997" s="138"/>
      <c r="AD997" s="138"/>
      <c r="AE997" s="138"/>
      <c r="AF997" s="138"/>
      <c r="AG997" s="138"/>
      <c r="AH997" s="138"/>
      <c r="AI997" s="138"/>
      <c r="AJ997" s="138"/>
      <c r="AK997" s="138"/>
      <c r="AL997" s="138"/>
      <c r="AM997" s="138"/>
      <c r="AN997" s="138"/>
      <c r="AO997" s="138"/>
      <c r="AP997" s="138"/>
      <c r="AQ997" s="138"/>
      <c r="AR997" s="138"/>
      <c r="AS997" s="138"/>
      <c r="AT997" s="138"/>
      <c r="AU997" s="138"/>
      <c r="AV997" s="138"/>
      <c r="AW997" s="138"/>
      <c r="AX997" s="138"/>
      <c r="AY997" s="138"/>
      <c r="AZ997" s="138"/>
      <c r="BA997" s="138"/>
      <c r="BB997" s="138"/>
      <c r="BC997" s="138"/>
      <c r="BD997" s="138"/>
      <c r="BE997" s="138"/>
      <c r="BF997" s="138"/>
      <c r="BG997" s="138"/>
      <c r="BH997" s="138"/>
      <c r="BI997" s="138"/>
      <c r="BJ997" s="138"/>
      <c r="BK997" s="138"/>
      <c r="BL997" s="138"/>
      <c r="BM997" s="138"/>
      <c r="BN997" s="138"/>
      <c r="BO997" s="138"/>
      <c r="BP997" s="138"/>
      <c r="BQ997" s="138"/>
      <c r="BR997" s="138"/>
      <c r="BS997" s="138"/>
      <c r="BT997" s="138"/>
      <c r="BU997" s="138"/>
      <c r="BV997" s="138"/>
      <c r="BW997" s="138"/>
      <c r="BX997" s="138"/>
      <c r="BY997" s="138"/>
      <c r="BZ997" s="138"/>
    </row>
    <row r="998" spans="1:78" ht="15.75" customHeight="1">
      <c r="A998" s="138"/>
      <c r="B998" s="138"/>
      <c r="C998" s="138"/>
      <c r="D998" s="138"/>
      <c r="E998" s="138"/>
      <c r="F998" s="138"/>
      <c r="G998" s="138"/>
      <c r="H998" s="138"/>
      <c r="I998" s="138"/>
      <c r="J998" s="138"/>
      <c r="K998" s="138"/>
      <c r="L998" s="138"/>
      <c r="M998" s="138"/>
      <c r="N998" s="138"/>
      <c r="O998" s="138"/>
      <c r="P998" s="138"/>
      <c r="Q998" s="138"/>
      <c r="R998" s="138"/>
      <c r="S998" s="138"/>
      <c r="T998" s="138"/>
      <c r="U998" s="138"/>
      <c r="V998" s="138"/>
      <c r="W998" s="138"/>
      <c r="X998" s="138"/>
      <c r="Y998" s="138"/>
      <c r="Z998" s="138"/>
      <c r="AA998" s="138"/>
      <c r="AB998" s="138"/>
      <c r="AC998" s="138"/>
      <c r="AD998" s="138"/>
      <c r="AE998" s="138"/>
      <c r="AF998" s="138"/>
      <c r="AG998" s="138"/>
      <c r="AH998" s="138"/>
      <c r="AI998" s="138"/>
      <c r="AJ998" s="138"/>
      <c r="AK998" s="138"/>
      <c r="AL998" s="138"/>
      <c r="AM998" s="138"/>
      <c r="AN998" s="138"/>
      <c r="AO998" s="138"/>
      <c r="AP998" s="138"/>
      <c r="AQ998" s="138"/>
      <c r="AR998" s="138"/>
      <c r="AS998" s="138"/>
      <c r="AT998" s="138"/>
      <c r="AU998" s="138"/>
      <c r="AV998" s="138"/>
      <c r="AW998" s="138"/>
      <c r="AX998" s="138"/>
      <c r="AY998" s="138"/>
      <c r="AZ998" s="138"/>
      <c r="BA998" s="138"/>
      <c r="BB998" s="138"/>
      <c r="BC998" s="138"/>
      <c r="BD998" s="138"/>
      <c r="BE998" s="138"/>
      <c r="BF998" s="138"/>
      <c r="BG998" s="138"/>
      <c r="BH998" s="138"/>
      <c r="BI998" s="138"/>
      <c r="BJ998" s="138"/>
      <c r="BK998" s="138"/>
      <c r="BL998" s="138"/>
      <c r="BM998" s="138"/>
      <c r="BN998" s="138"/>
      <c r="BO998" s="138"/>
      <c r="BP998" s="138"/>
      <c r="BQ998" s="138"/>
      <c r="BR998" s="138"/>
      <c r="BS998" s="138"/>
      <c r="BT998" s="138"/>
      <c r="BU998" s="138"/>
      <c r="BV998" s="138"/>
      <c r="BW998" s="138"/>
      <c r="BX998" s="138"/>
      <c r="BY998" s="138"/>
      <c r="BZ998" s="138"/>
    </row>
    <row r="999" spans="1:78" ht="15.75" customHeight="1">
      <c r="A999" s="138"/>
      <c r="B999" s="138"/>
      <c r="C999" s="138"/>
      <c r="D999" s="138"/>
      <c r="E999" s="138"/>
      <c r="F999" s="138"/>
      <c r="G999" s="138"/>
      <c r="H999" s="138"/>
      <c r="I999" s="138"/>
      <c r="J999" s="138"/>
      <c r="K999" s="138"/>
      <c r="L999" s="138"/>
      <c r="M999" s="138"/>
      <c r="N999" s="138"/>
      <c r="O999" s="138"/>
      <c r="P999" s="138"/>
      <c r="Q999" s="138"/>
      <c r="R999" s="138"/>
      <c r="S999" s="138"/>
      <c r="T999" s="138"/>
      <c r="U999" s="138"/>
      <c r="V999" s="138"/>
      <c r="W999" s="138"/>
      <c r="X999" s="138"/>
      <c r="Y999" s="138"/>
      <c r="Z999" s="138"/>
      <c r="AA999" s="138"/>
      <c r="AB999" s="138"/>
      <c r="AC999" s="138"/>
      <c r="AD999" s="138"/>
      <c r="AE999" s="138"/>
      <c r="AF999" s="138"/>
      <c r="AG999" s="138"/>
      <c r="AH999" s="138"/>
      <c r="AI999" s="138"/>
      <c r="AJ999" s="138"/>
      <c r="AK999" s="138"/>
      <c r="AL999" s="138"/>
      <c r="AM999" s="138"/>
      <c r="AN999" s="138"/>
      <c r="AO999" s="138"/>
      <c r="AP999" s="138"/>
      <c r="AQ999" s="138"/>
      <c r="AR999" s="138"/>
      <c r="AS999" s="138"/>
      <c r="AT999" s="138"/>
      <c r="AU999" s="138"/>
      <c r="AV999" s="138"/>
      <c r="AW999" s="138"/>
      <c r="AX999" s="138"/>
      <c r="AY999" s="138"/>
      <c r="AZ999" s="138"/>
      <c r="BA999" s="138"/>
      <c r="BB999" s="138"/>
      <c r="BC999" s="138"/>
      <c r="BD999" s="138"/>
      <c r="BE999" s="138"/>
      <c r="BF999" s="138"/>
      <c r="BG999" s="138"/>
      <c r="BH999" s="138"/>
      <c r="BI999" s="138"/>
      <c r="BJ999" s="138"/>
      <c r="BK999" s="138"/>
      <c r="BL999" s="138"/>
      <c r="BM999" s="138"/>
      <c r="BN999" s="138"/>
      <c r="BO999" s="138"/>
      <c r="BP999" s="138"/>
      <c r="BQ999" s="138"/>
      <c r="BR999" s="138"/>
      <c r="BS999" s="138"/>
      <c r="BT999" s="138"/>
      <c r="BU999" s="138"/>
      <c r="BV999" s="138"/>
      <c r="BW999" s="138"/>
      <c r="BX999" s="138"/>
      <c r="BY999" s="138"/>
      <c r="BZ999" s="138"/>
    </row>
    <row r="1000" spans="1:78" ht="15.75" customHeight="1">
      <c r="A1000" s="138"/>
      <c r="B1000" s="138"/>
      <c r="C1000" s="138"/>
      <c r="D1000" s="138"/>
      <c r="E1000" s="138"/>
      <c r="F1000" s="138"/>
      <c r="G1000" s="138"/>
      <c r="H1000" s="138"/>
      <c r="I1000" s="138"/>
      <c r="J1000" s="138"/>
      <c r="K1000" s="138"/>
      <c r="L1000" s="138"/>
      <c r="M1000" s="138"/>
      <c r="N1000" s="138"/>
      <c r="O1000" s="138"/>
      <c r="P1000" s="138"/>
      <c r="Q1000" s="138"/>
      <c r="V1000" s="138"/>
      <c r="AD1000" s="138"/>
      <c r="AE1000" s="138"/>
      <c r="AF1000" s="138"/>
      <c r="AG1000" s="138"/>
      <c r="AH1000" s="138"/>
      <c r="AI1000" s="138"/>
      <c r="AJ1000" s="138"/>
      <c r="AK1000" s="138"/>
      <c r="AL1000" s="138"/>
      <c r="AM1000" s="138"/>
      <c r="AN1000" s="138"/>
      <c r="AO1000" s="138"/>
      <c r="AP1000" s="138"/>
      <c r="AQ1000" s="138"/>
      <c r="AR1000" s="138"/>
      <c r="AS1000" s="138"/>
      <c r="AT1000" s="138"/>
      <c r="AU1000" s="138"/>
      <c r="AV1000" s="138"/>
      <c r="AW1000" s="138"/>
      <c r="AX1000" s="138"/>
      <c r="AY1000" s="138"/>
      <c r="AZ1000" s="138"/>
      <c r="BA1000" s="138"/>
      <c r="BB1000" s="138"/>
      <c r="BC1000" s="138"/>
      <c r="BD1000" s="138"/>
      <c r="BE1000" s="138"/>
      <c r="BF1000" s="138"/>
      <c r="BG1000" s="138"/>
      <c r="BH1000" s="138"/>
      <c r="BI1000" s="138"/>
      <c r="BJ1000" s="138"/>
      <c r="BK1000" s="138"/>
      <c r="BL1000" s="138"/>
      <c r="BM1000" s="138"/>
      <c r="BN1000" s="138"/>
      <c r="BO1000" s="138"/>
      <c r="BP1000" s="138"/>
      <c r="BQ1000" s="138"/>
      <c r="BR1000" s="138"/>
      <c r="BS1000" s="138"/>
      <c r="BT1000" s="138"/>
      <c r="BU1000" s="138"/>
      <c r="BV1000" s="138"/>
      <c r="BW1000" s="138"/>
      <c r="BX1000" s="138"/>
      <c r="BY1000" s="138"/>
      <c r="BZ1000" s="138"/>
    </row>
    <row r="1001" spans="1:78" ht="15" customHeight="1">
      <c r="A1001" s="138"/>
      <c r="B1001" s="138"/>
      <c r="C1001" s="138"/>
      <c r="D1001" s="138"/>
      <c r="E1001" s="138"/>
      <c r="F1001" s="138"/>
      <c r="G1001" s="138"/>
      <c r="H1001" s="138"/>
    </row>
  </sheetData>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1"/>
  </sheetPr>
  <dimension ref="A1:Z994"/>
  <sheetViews>
    <sheetView zoomScale="130" zoomScaleNormal="130" workbookViewId="0">
      <selection activeCell="M18" sqref="K18:M20"/>
    </sheetView>
  </sheetViews>
  <sheetFormatPr baseColWidth="10" defaultColWidth="14.42578125" defaultRowHeight="15" customHeight="1"/>
  <cols>
    <col min="1" max="1" width="4.140625" customWidth="1"/>
    <col min="2" max="2" width="4.7109375" customWidth="1"/>
    <col min="3" max="3" width="15.28515625" customWidth="1"/>
    <col min="4" max="4" width="13.28515625" customWidth="1"/>
    <col min="5" max="5" width="13.7109375" customWidth="1"/>
    <col min="6" max="6" width="11.7109375" customWidth="1"/>
    <col min="7" max="7" width="12.28515625" customWidth="1"/>
    <col min="8" max="8" width="14.28515625" customWidth="1"/>
    <col min="9" max="9" width="13.85546875" customWidth="1"/>
    <col min="10" max="10" width="14.140625" customWidth="1"/>
    <col min="11" max="11" width="13.42578125" customWidth="1"/>
    <col min="12" max="12" width="6.85546875" customWidth="1"/>
    <col min="13" max="13" width="10.7109375" customWidth="1"/>
    <col min="14" max="14" width="12.28515625" customWidth="1"/>
    <col min="15" max="15" width="11.85546875" customWidth="1"/>
    <col min="16" max="26" width="10.7109375" customWidth="1"/>
  </cols>
  <sheetData>
    <row r="1" spans="1:21">
      <c r="A1" s="6"/>
      <c r="B1" s="247"/>
      <c r="C1" s="247"/>
      <c r="D1" s="247"/>
      <c r="E1" s="247"/>
      <c r="F1" s="247"/>
      <c r="G1" s="247"/>
      <c r="H1" s="247"/>
      <c r="I1" s="247"/>
      <c r="J1" s="247"/>
      <c r="K1" s="247"/>
      <c r="L1" s="247"/>
      <c r="M1" s="6"/>
      <c r="N1" s="6"/>
      <c r="O1" s="6"/>
      <c r="P1" s="6"/>
      <c r="Q1" s="6"/>
      <c r="R1" s="6"/>
      <c r="S1" s="6"/>
      <c r="T1" s="6"/>
      <c r="U1" s="6"/>
    </row>
    <row r="2" spans="1:21">
      <c r="A2" s="6"/>
      <c r="B2" s="248" t="s">
        <v>1703</v>
      </c>
      <c r="C2" s="249"/>
      <c r="D2" s="249"/>
      <c r="E2" s="249"/>
      <c r="F2" s="249"/>
      <c r="G2" s="249"/>
      <c r="H2" s="249"/>
      <c r="I2" s="249"/>
      <c r="J2" s="249"/>
      <c r="K2" s="249"/>
      <c r="L2" s="250">
        <v>10</v>
      </c>
      <c r="M2" s="6"/>
      <c r="N2" s="6"/>
      <c r="O2" s="6"/>
      <c r="P2" s="6"/>
      <c r="Q2" s="6"/>
      <c r="R2" s="6"/>
      <c r="S2" s="6"/>
      <c r="T2" s="6"/>
      <c r="U2" s="6"/>
    </row>
    <row r="3" spans="1:21">
      <c r="A3" s="6"/>
      <c r="B3" s="251"/>
      <c r="C3" s="1039" t="s">
        <v>1594</v>
      </c>
      <c r="D3" s="1040"/>
      <c r="E3" s="1040"/>
      <c r="F3" s="1040"/>
      <c r="G3" s="1040"/>
      <c r="H3" s="1040"/>
      <c r="I3" s="1040"/>
      <c r="J3" s="1040"/>
      <c r="K3" s="1041"/>
      <c r="L3" s="252"/>
      <c r="M3" s="6"/>
      <c r="N3" s="6"/>
      <c r="O3" s="6"/>
      <c r="P3" s="6"/>
      <c r="Q3" s="6"/>
      <c r="R3" s="6"/>
      <c r="S3" s="6"/>
      <c r="T3" s="6"/>
      <c r="U3" s="6"/>
    </row>
    <row r="4" spans="1:21">
      <c r="A4" s="6"/>
      <c r="B4" s="253" t="s">
        <v>318</v>
      </c>
      <c r="C4" s="254"/>
      <c r="D4" s="254"/>
      <c r="E4" s="254"/>
      <c r="F4" s="254"/>
      <c r="G4" s="254"/>
      <c r="H4" s="254"/>
      <c r="I4" s="254"/>
      <c r="J4" s="254"/>
      <c r="K4" s="254"/>
      <c r="L4" s="255"/>
      <c r="M4" s="6"/>
      <c r="N4" s="6"/>
      <c r="O4" s="6"/>
      <c r="P4" s="6"/>
      <c r="Q4" s="6"/>
      <c r="R4" s="6"/>
      <c r="S4" s="6"/>
      <c r="T4" s="6"/>
      <c r="U4" s="6"/>
    </row>
    <row r="5" spans="1:21">
      <c r="A5" s="6"/>
      <c r="B5" s="256"/>
      <c r="C5" s="257" t="s">
        <v>319</v>
      </c>
      <c r="D5" s="258"/>
      <c r="E5" s="258"/>
      <c r="F5" s="258"/>
      <c r="G5" s="258"/>
      <c r="H5" s="258"/>
      <c r="I5" s="258"/>
      <c r="J5" s="258"/>
      <c r="K5" s="259">
        <v>14</v>
      </c>
      <c r="L5" s="260"/>
      <c r="M5" s="6"/>
      <c r="N5" s="6"/>
      <c r="O5" s="6"/>
      <c r="P5" s="6"/>
      <c r="Q5" s="6"/>
      <c r="R5" s="6"/>
      <c r="S5" s="6"/>
      <c r="T5" s="6"/>
      <c r="U5" s="6"/>
    </row>
    <row r="6" spans="1:21">
      <c r="A6" s="6"/>
      <c r="B6" s="256" t="s">
        <v>320</v>
      </c>
      <c r="C6" s="261" t="s">
        <v>321</v>
      </c>
      <c r="D6" s="262"/>
      <c r="E6" s="262"/>
      <c r="F6" s="262"/>
      <c r="G6" s="262"/>
      <c r="H6" s="262"/>
      <c r="I6" s="262"/>
      <c r="J6" s="262"/>
      <c r="K6" s="263"/>
      <c r="L6" s="260"/>
      <c r="M6" s="6"/>
      <c r="N6" s="6"/>
      <c r="O6" s="6"/>
      <c r="P6" s="6"/>
      <c r="Q6" s="6"/>
      <c r="R6" s="6"/>
      <c r="S6" s="6"/>
      <c r="T6" s="6"/>
      <c r="U6" s="6"/>
    </row>
    <row r="7" spans="1:21">
      <c r="A7" s="6"/>
      <c r="B7" s="264" t="s">
        <v>322</v>
      </c>
      <c r="C7" s="1751" t="s">
        <v>1831</v>
      </c>
      <c r="D7" s="1752"/>
      <c r="E7" s="1752"/>
      <c r="F7" s="1752"/>
      <c r="G7" s="1752"/>
      <c r="H7" s="1752"/>
      <c r="I7" s="1752"/>
      <c r="J7" s="1752"/>
      <c r="K7" s="1753"/>
      <c r="L7" s="260"/>
      <c r="M7" s="6"/>
      <c r="N7" s="6"/>
      <c r="O7" s="6"/>
      <c r="P7" s="6"/>
      <c r="Q7" s="6"/>
      <c r="R7" s="6"/>
      <c r="S7" s="6"/>
      <c r="T7" s="6"/>
      <c r="U7" s="6"/>
    </row>
    <row r="8" spans="1:21">
      <c r="A8" s="6"/>
      <c r="B8" s="256" t="s">
        <v>323</v>
      </c>
      <c r="C8" s="1751" t="s">
        <v>1832</v>
      </c>
      <c r="D8" s="1752"/>
      <c r="E8" s="1752"/>
      <c r="F8" s="1752"/>
      <c r="G8" s="1752"/>
      <c r="H8" s="1752"/>
      <c r="I8" s="1752"/>
      <c r="J8" s="1752"/>
      <c r="K8" s="1753"/>
      <c r="L8" s="260"/>
      <c r="M8" s="6"/>
      <c r="N8" s="6"/>
      <c r="O8" s="6"/>
      <c r="P8" s="6"/>
      <c r="Q8" s="6"/>
      <c r="R8" s="6"/>
      <c r="S8" s="6"/>
      <c r="T8" s="6"/>
      <c r="U8" s="6"/>
    </row>
    <row r="9" spans="1:21">
      <c r="A9" s="6"/>
      <c r="B9" s="256"/>
      <c r="C9" s="1751" t="s">
        <v>324</v>
      </c>
      <c r="D9" s="1752"/>
      <c r="E9" s="1752"/>
      <c r="F9" s="1752"/>
      <c r="G9" s="1752"/>
      <c r="H9" s="1752"/>
      <c r="I9" s="1752"/>
      <c r="J9" s="1752"/>
      <c r="K9" s="1753"/>
      <c r="L9" s="260"/>
      <c r="M9" s="6"/>
      <c r="N9" s="6"/>
      <c r="O9" s="6"/>
      <c r="P9" s="6"/>
      <c r="Q9" s="6"/>
      <c r="R9" s="6"/>
      <c r="S9" s="6"/>
      <c r="T9" s="6"/>
      <c r="U9" s="6"/>
    </row>
    <row r="10" spans="1:21">
      <c r="A10" s="6"/>
      <c r="B10" s="256"/>
      <c r="C10" s="266" t="s">
        <v>325</v>
      </c>
      <c r="D10" s="267"/>
      <c r="E10" s="267"/>
      <c r="F10" s="267"/>
      <c r="G10" s="267"/>
      <c r="H10" s="267"/>
      <c r="I10" s="267"/>
      <c r="J10" s="267"/>
      <c r="K10" s="268">
        <v>19</v>
      </c>
      <c r="L10" s="260"/>
      <c r="M10" s="6"/>
      <c r="N10" s="6"/>
      <c r="O10" s="6"/>
      <c r="P10" s="6"/>
      <c r="Q10" s="6"/>
      <c r="R10" s="6"/>
      <c r="S10" s="6"/>
      <c r="T10" s="6"/>
      <c r="U10" s="6"/>
    </row>
    <row r="11" spans="1:21">
      <c r="A11" s="6"/>
      <c r="B11" s="269"/>
      <c r="C11" s="270"/>
      <c r="D11" s="270"/>
      <c r="E11" s="270"/>
      <c r="F11" s="270"/>
      <c r="G11" s="270"/>
      <c r="H11" s="270"/>
      <c r="I11" s="270"/>
      <c r="J11" s="270"/>
      <c r="K11" s="270"/>
      <c r="L11" s="271"/>
      <c r="M11" s="6"/>
      <c r="N11" s="6"/>
      <c r="O11" s="6"/>
      <c r="P11" s="6"/>
      <c r="Q11" s="6"/>
      <c r="R11" s="6"/>
      <c r="S11" s="6"/>
      <c r="T11" s="6"/>
      <c r="U11" s="6"/>
    </row>
    <row r="12" spans="1:21">
      <c r="A12" s="6"/>
      <c r="B12" s="253" t="s">
        <v>326</v>
      </c>
      <c r="C12" s="272"/>
      <c r="D12" s="272"/>
      <c r="E12" s="272"/>
      <c r="F12" s="272"/>
      <c r="G12" s="272"/>
      <c r="H12" s="272"/>
      <c r="I12" s="272"/>
      <c r="J12" s="272"/>
      <c r="K12" s="272"/>
      <c r="L12" s="273" t="s">
        <v>327</v>
      </c>
      <c r="M12" s="6"/>
      <c r="N12" s="6"/>
      <c r="O12" s="6"/>
      <c r="P12" s="6"/>
      <c r="Q12" s="6"/>
      <c r="R12" s="6"/>
      <c r="S12" s="6"/>
      <c r="T12" s="6"/>
      <c r="U12" s="6"/>
    </row>
    <row r="13" spans="1:21">
      <c r="A13" s="6"/>
      <c r="B13" s="274"/>
      <c r="C13" s="275" t="s">
        <v>328</v>
      </c>
      <c r="D13" s="276"/>
      <c r="E13" s="276"/>
      <c r="F13" s="276"/>
      <c r="G13" s="276"/>
      <c r="H13" s="276"/>
      <c r="I13" s="276"/>
      <c r="J13" s="276"/>
      <c r="K13" s="276"/>
      <c r="L13" s="277"/>
      <c r="M13" s="6"/>
      <c r="N13" s="6"/>
      <c r="O13" s="6"/>
      <c r="P13" s="6"/>
      <c r="Q13" s="6"/>
      <c r="R13" s="6"/>
      <c r="S13" s="6"/>
      <c r="T13" s="6"/>
      <c r="U13" s="6"/>
    </row>
    <row r="14" spans="1:21">
      <c r="A14" s="6"/>
      <c r="B14" s="278"/>
      <c r="C14" s="1042" t="s">
        <v>1595</v>
      </c>
      <c r="D14" s="1042"/>
      <c r="E14" s="1042"/>
      <c r="F14" s="1042"/>
      <c r="G14" s="1042"/>
      <c r="H14" s="1042"/>
      <c r="I14" s="1042"/>
      <c r="J14" s="1042"/>
      <c r="K14" s="1043"/>
      <c r="L14" s="277"/>
      <c r="M14" s="6"/>
      <c r="N14" s="6"/>
      <c r="O14" s="6"/>
      <c r="P14" s="6"/>
      <c r="Q14" s="6"/>
      <c r="R14" s="6"/>
      <c r="S14" s="6"/>
      <c r="T14" s="6"/>
      <c r="U14" s="6"/>
    </row>
    <row r="15" spans="1:21">
      <c r="A15" s="6"/>
      <c r="B15" s="277"/>
      <c r="C15" s="1044" t="s">
        <v>329</v>
      </c>
      <c r="D15" s="1042"/>
      <c r="E15" s="1042"/>
      <c r="F15" s="1042"/>
      <c r="G15" s="1042"/>
      <c r="H15" s="1042"/>
      <c r="I15" s="1042"/>
      <c r="J15" s="1042"/>
      <c r="K15" s="1043"/>
      <c r="L15" s="277"/>
      <c r="M15" s="6"/>
      <c r="N15" s="6"/>
      <c r="O15" s="6"/>
      <c r="P15" s="6"/>
      <c r="Q15" s="6"/>
      <c r="R15" s="6"/>
      <c r="S15" s="6"/>
      <c r="T15" s="6"/>
      <c r="U15" s="6"/>
    </row>
    <row r="16" spans="1:21">
      <c r="A16" s="6"/>
      <c r="B16" s="277"/>
      <c r="C16" s="1044" t="s">
        <v>330</v>
      </c>
      <c r="D16" s="1042"/>
      <c r="E16" s="1042"/>
      <c r="F16" s="1042"/>
      <c r="G16" s="1042"/>
      <c r="H16" s="1042"/>
      <c r="I16" s="1042"/>
      <c r="J16" s="1042"/>
      <c r="K16" s="1043"/>
      <c r="L16" s="277"/>
      <c r="M16" s="6"/>
      <c r="N16" s="6"/>
      <c r="O16" s="6"/>
      <c r="P16" s="6"/>
      <c r="Q16" s="6"/>
      <c r="R16" s="6"/>
      <c r="S16" s="6"/>
      <c r="T16" s="6"/>
      <c r="U16" s="6"/>
    </row>
    <row r="17" spans="1:21">
      <c r="A17" s="6"/>
      <c r="B17" s="277"/>
      <c r="C17" s="1044" t="s">
        <v>331</v>
      </c>
      <c r="D17" s="1042"/>
      <c r="E17" s="1042"/>
      <c r="F17" s="1042"/>
      <c r="G17" s="1042"/>
      <c r="H17" s="1042"/>
      <c r="I17" s="1042"/>
      <c r="J17" s="1042"/>
      <c r="K17" s="1043"/>
      <c r="L17" s="277"/>
      <c r="M17" s="6"/>
      <c r="N17" s="6"/>
      <c r="O17" s="6"/>
      <c r="P17" s="6"/>
      <c r="Q17" s="6"/>
      <c r="R17" s="6"/>
      <c r="S17" s="6"/>
      <c r="T17" s="6"/>
      <c r="U17" s="6"/>
    </row>
    <row r="18" spans="1:21">
      <c r="A18" s="6"/>
      <c r="B18" s="277"/>
      <c r="C18" s="279"/>
      <c r="D18" s="265"/>
      <c r="E18" s="265"/>
      <c r="F18" s="265"/>
      <c r="G18" s="265"/>
      <c r="H18" s="265"/>
      <c r="I18" s="265"/>
      <c r="J18" s="265"/>
      <c r="K18" s="280"/>
      <c r="L18" s="277"/>
      <c r="M18" s="2085" t="s">
        <v>1929</v>
      </c>
      <c r="N18" s="6"/>
      <c r="O18" s="6"/>
      <c r="P18" s="6"/>
      <c r="Q18" s="6"/>
      <c r="R18" s="6"/>
      <c r="S18" s="6"/>
      <c r="T18" s="6"/>
      <c r="U18" s="6"/>
    </row>
    <row r="19" spans="1:21">
      <c r="A19" s="6"/>
      <c r="B19" s="277"/>
      <c r="C19" s="279"/>
      <c r="D19" s="265"/>
      <c r="E19" s="265"/>
      <c r="F19" s="265"/>
      <c r="G19" s="265"/>
      <c r="H19" s="265"/>
      <c r="I19" s="265"/>
      <c r="J19" s="265"/>
      <c r="K19" s="280"/>
      <c r="L19" s="277"/>
      <c r="M19" s="6"/>
      <c r="N19" s="6"/>
      <c r="O19" s="6"/>
      <c r="P19" s="6"/>
      <c r="Q19" s="6"/>
      <c r="R19" s="6"/>
      <c r="S19" s="6"/>
      <c r="T19" s="6"/>
      <c r="U19" s="6"/>
    </row>
    <row r="20" spans="1:21">
      <c r="A20" s="6"/>
      <c r="B20" s="277"/>
      <c r="C20" s="279"/>
      <c r="D20" s="265"/>
      <c r="E20" s="265"/>
      <c r="F20" s="265"/>
      <c r="G20" s="265"/>
      <c r="H20" s="265"/>
      <c r="I20" s="265"/>
      <c r="J20" s="265"/>
      <c r="K20" s="280"/>
      <c r="L20" s="277"/>
      <c r="M20" s="6"/>
      <c r="N20" s="6"/>
      <c r="O20" s="6"/>
      <c r="P20" s="6"/>
      <c r="Q20" s="6"/>
      <c r="R20" s="6"/>
      <c r="S20" s="6"/>
      <c r="T20" s="6"/>
      <c r="U20" s="6"/>
    </row>
    <row r="21" spans="1:21" ht="15.75" customHeight="1">
      <c r="A21" s="6"/>
      <c r="B21" s="277"/>
      <c r="C21" s="279"/>
      <c r="D21" s="265"/>
      <c r="E21" s="265"/>
      <c r="F21" s="265"/>
      <c r="G21" s="265"/>
      <c r="H21" s="265"/>
      <c r="I21" s="265"/>
      <c r="J21" s="265"/>
      <c r="K21" s="280"/>
      <c r="L21" s="277"/>
      <c r="M21" s="6"/>
      <c r="N21" s="6"/>
      <c r="O21" s="6"/>
      <c r="P21" s="6"/>
      <c r="Q21" s="6"/>
      <c r="R21" s="6"/>
      <c r="S21" s="6"/>
      <c r="T21" s="6"/>
      <c r="U21" s="6"/>
    </row>
    <row r="22" spans="1:21" ht="15.75" customHeight="1">
      <c r="A22" s="6"/>
      <c r="B22" s="277"/>
      <c r="C22" s="279"/>
      <c r="D22" s="265"/>
      <c r="E22" s="265"/>
      <c r="F22" s="265"/>
      <c r="G22" s="265"/>
      <c r="H22" s="265"/>
      <c r="I22" s="265"/>
      <c r="J22" s="265"/>
      <c r="K22" s="280"/>
      <c r="L22" s="277"/>
      <c r="M22" s="6"/>
      <c r="N22" s="6"/>
      <c r="O22" s="6"/>
      <c r="P22" s="6"/>
      <c r="Q22" s="6"/>
      <c r="R22" s="6"/>
      <c r="S22" s="6"/>
      <c r="T22" s="6"/>
      <c r="U22" s="6"/>
    </row>
    <row r="23" spans="1:21" ht="15.75" customHeight="1">
      <c r="A23" s="6"/>
      <c r="B23" s="277"/>
      <c r="C23" s="1818" t="s">
        <v>1770</v>
      </c>
      <c r="D23" s="265"/>
      <c r="E23" s="265"/>
      <c r="F23" s="265"/>
      <c r="G23" s="265"/>
      <c r="H23" s="265"/>
      <c r="I23" s="265"/>
      <c r="J23" s="265"/>
      <c r="K23" s="280"/>
      <c r="L23" s="277"/>
      <c r="M23" s="6"/>
      <c r="N23" s="6"/>
      <c r="O23" s="6"/>
      <c r="P23" s="6"/>
      <c r="Q23" s="6"/>
      <c r="R23" s="6"/>
      <c r="S23" s="6"/>
      <c r="T23" s="6"/>
      <c r="U23" s="6"/>
    </row>
    <row r="24" spans="1:21" ht="15.75" customHeight="1">
      <c r="A24" s="6"/>
      <c r="B24" s="277"/>
      <c r="C24" s="279" t="s">
        <v>1771</v>
      </c>
      <c r="D24" s="265"/>
      <c r="E24" s="265"/>
      <c r="F24" s="265"/>
      <c r="G24" s="265"/>
      <c r="H24" s="265"/>
      <c r="I24" s="265"/>
      <c r="J24" s="265"/>
      <c r="K24" s="280"/>
      <c r="L24" s="277"/>
      <c r="M24" s="6"/>
      <c r="N24" s="6"/>
      <c r="O24" s="6"/>
      <c r="P24" s="6"/>
      <c r="Q24" s="6"/>
      <c r="R24" s="6"/>
      <c r="S24" s="6"/>
      <c r="T24" s="6"/>
      <c r="U24" s="6"/>
    </row>
    <row r="25" spans="1:21" ht="15.75" customHeight="1">
      <c r="A25" s="6"/>
      <c r="B25" s="277"/>
      <c r="C25" s="279" t="s">
        <v>1772</v>
      </c>
      <c r="D25" s="265"/>
      <c r="E25" s="265"/>
      <c r="F25" s="265"/>
      <c r="G25" s="265"/>
      <c r="H25" s="265"/>
      <c r="I25" s="265"/>
      <c r="J25" s="265"/>
      <c r="K25" s="280"/>
      <c r="L25" s="277"/>
      <c r="M25" s="6"/>
      <c r="N25" s="6"/>
      <c r="O25" s="6"/>
      <c r="P25" s="6"/>
      <c r="Q25" s="6"/>
      <c r="R25" s="6"/>
      <c r="S25" s="6"/>
      <c r="T25" s="6"/>
      <c r="U25" s="6"/>
    </row>
    <row r="26" spans="1:21" ht="15.75" customHeight="1">
      <c r="A26" s="6"/>
      <c r="B26" s="277"/>
      <c r="C26" s="279" t="s">
        <v>1773</v>
      </c>
      <c r="D26" s="265"/>
      <c r="E26" s="265"/>
      <c r="F26" s="265"/>
      <c r="G26" s="281" t="s">
        <v>332</v>
      </c>
      <c r="H26" s="282"/>
      <c r="I26" s="283"/>
      <c r="J26" s="284"/>
      <c r="K26" s="280"/>
      <c r="L26" s="277"/>
      <c r="M26" s="6"/>
      <c r="N26" s="6"/>
      <c r="O26" s="6"/>
      <c r="P26" s="6"/>
      <c r="Q26" s="6"/>
      <c r="R26" s="6"/>
      <c r="S26" s="6"/>
      <c r="T26" s="6"/>
      <c r="U26" s="6"/>
    </row>
    <row r="27" spans="1:21" ht="15.75" customHeight="1">
      <c r="A27" s="6"/>
      <c r="B27" s="277"/>
      <c r="C27" s="279"/>
      <c r="D27" s="265"/>
      <c r="E27" s="265"/>
      <c r="F27" s="265"/>
      <c r="G27" s="285" t="s">
        <v>333</v>
      </c>
      <c r="H27" s="286"/>
      <c r="I27" s="287" t="s">
        <v>167</v>
      </c>
      <c r="J27" s="288"/>
      <c r="K27" s="280"/>
      <c r="L27" s="277"/>
      <c r="M27" s="6"/>
      <c r="N27" s="6"/>
      <c r="O27" s="6"/>
      <c r="P27" s="6"/>
      <c r="Q27" s="6"/>
      <c r="R27" s="6"/>
      <c r="S27" s="6"/>
      <c r="T27" s="6"/>
      <c r="U27" s="6"/>
    </row>
    <row r="28" spans="1:21" ht="15.75" customHeight="1">
      <c r="A28" s="6"/>
      <c r="B28" s="277"/>
      <c r="C28" s="279"/>
      <c r="D28" s="265"/>
      <c r="E28" s="265"/>
      <c r="F28" s="265"/>
      <c r="G28" s="289" t="s">
        <v>334</v>
      </c>
      <c r="H28" s="290"/>
      <c r="I28" s="291"/>
      <c r="J28" s="292" t="s">
        <v>167</v>
      </c>
      <c r="K28" s="280"/>
      <c r="L28" s="277"/>
      <c r="M28" s="6"/>
      <c r="N28" s="6"/>
      <c r="O28" s="6"/>
      <c r="P28" s="6"/>
      <c r="Q28" s="6"/>
      <c r="R28" s="6"/>
      <c r="S28" s="6"/>
      <c r="T28" s="6"/>
      <c r="U28" s="6"/>
    </row>
    <row r="29" spans="1:21" ht="15.75" customHeight="1">
      <c r="A29" s="6"/>
      <c r="B29" s="277"/>
      <c r="C29" s="279"/>
      <c r="D29" s="265"/>
      <c r="E29" s="265"/>
      <c r="F29" s="265"/>
      <c r="G29" s="265"/>
      <c r="H29" s="265"/>
      <c r="I29" s="265"/>
      <c r="J29" s="265"/>
      <c r="K29" s="280"/>
      <c r="L29" s="277"/>
      <c r="M29" s="6"/>
      <c r="N29" s="6"/>
      <c r="O29" s="6"/>
      <c r="P29" s="6"/>
      <c r="Q29" s="6"/>
      <c r="R29" s="6"/>
      <c r="S29" s="6"/>
      <c r="T29" s="6"/>
      <c r="U29" s="6"/>
    </row>
    <row r="30" spans="1:21" ht="15.75" customHeight="1">
      <c r="A30" s="6"/>
      <c r="B30" s="277"/>
      <c r="C30" s="279"/>
      <c r="D30" s="265"/>
      <c r="E30" s="265"/>
      <c r="F30" s="265"/>
      <c r="G30" s="265"/>
      <c r="H30" s="265"/>
      <c r="I30" s="265"/>
      <c r="K30" s="280"/>
      <c r="L30" s="277"/>
      <c r="M30" s="6"/>
      <c r="N30" s="6"/>
      <c r="O30" s="6"/>
      <c r="P30" s="6"/>
      <c r="Q30" s="6"/>
      <c r="R30" s="6"/>
      <c r="S30" s="6"/>
      <c r="T30" s="6"/>
      <c r="U30" s="6"/>
    </row>
    <row r="31" spans="1:21" ht="15.75" customHeight="1">
      <c r="A31" s="6"/>
      <c r="B31" s="277"/>
      <c r="C31" s="279"/>
      <c r="D31" s="265"/>
      <c r="E31" s="265"/>
      <c r="F31" s="265"/>
      <c r="G31" s="265"/>
      <c r="H31" s="265"/>
      <c r="I31" s="265"/>
      <c r="J31" s="265"/>
      <c r="K31" s="280"/>
      <c r="L31" s="277"/>
      <c r="M31" s="6"/>
      <c r="N31" s="6"/>
      <c r="O31" s="6"/>
      <c r="P31" s="6"/>
      <c r="Q31" s="6"/>
      <c r="R31" s="6"/>
      <c r="S31" s="6"/>
      <c r="T31" s="6"/>
      <c r="U31" s="6"/>
    </row>
    <row r="32" spans="1:21" ht="15.75" customHeight="1">
      <c r="A32" s="6"/>
      <c r="B32" s="277"/>
      <c r="C32" s="279"/>
      <c r="D32" s="265"/>
      <c r="E32" s="265"/>
      <c r="F32" s="265"/>
      <c r="G32" s="265"/>
      <c r="H32" s="265"/>
      <c r="I32" s="265"/>
      <c r="J32" s="265"/>
      <c r="K32" s="280"/>
      <c r="L32" s="277"/>
      <c r="M32" s="6"/>
      <c r="N32" s="6"/>
      <c r="O32" s="6"/>
      <c r="P32" s="6"/>
      <c r="Q32" s="6"/>
      <c r="R32" s="6"/>
      <c r="S32" s="6"/>
      <c r="T32" s="6"/>
      <c r="U32" s="6"/>
    </row>
    <row r="33" spans="1:26" ht="15.75" customHeight="1">
      <c r="A33" s="6"/>
      <c r="B33" s="277"/>
      <c r="C33" s="279"/>
      <c r="D33" s="265"/>
      <c r="E33" s="265"/>
      <c r="F33" s="265"/>
      <c r="G33" s="265"/>
      <c r="H33" s="265"/>
      <c r="I33" s="265"/>
      <c r="J33" s="265"/>
      <c r="K33" s="280"/>
      <c r="L33" s="277"/>
      <c r="M33" s="6"/>
      <c r="N33" s="6"/>
      <c r="O33" s="6"/>
      <c r="P33" s="6"/>
      <c r="Q33" s="6"/>
      <c r="R33" s="6"/>
      <c r="S33" s="6"/>
      <c r="T33" s="6"/>
      <c r="U33" s="6"/>
    </row>
    <row r="34" spans="1:26" ht="15.75" customHeight="1">
      <c r="A34" s="6"/>
      <c r="B34" s="277"/>
      <c r="C34" s="279"/>
      <c r="D34" s="265"/>
      <c r="E34" s="265"/>
      <c r="F34" s="265"/>
      <c r="G34" s="265"/>
      <c r="H34" s="265"/>
      <c r="I34" s="265"/>
      <c r="J34" s="265"/>
      <c r="K34" s="280"/>
      <c r="L34" s="277"/>
      <c r="M34" s="6"/>
      <c r="N34" s="6"/>
      <c r="O34" s="6"/>
      <c r="P34" s="6"/>
      <c r="Q34" s="6"/>
      <c r="R34" s="6"/>
      <c r="S34" s="6"/>
      <c r="T34" s="6"/>
      <c r="U34" s="6"/>
    </row>
    <row r="35" spans="1:26" ht="15.75" customHeight="1">
      <c r="A35" s="6"/>
      <c r="B35" s="277"/>
      <c r="C35" s="279"/>
      <c r="D35" s="265"/>
      <c r="E35" s="265"/>
      <c r="F35" s="265"/>
      <c r="G35" s="265"/>
      <c r="H35" s="265"/>
      <c r="I35" s="265"/>
      <c r="J35" s="265"/>
      <c r="K35" s="280"/>
      <c r="L35" s="277"/>
      <c r="M35" s="6"/>
      <c r="N35" s="6"/>
      <c r="O35" s="6"/>
      <c r="P35" s="6"/>
      <c r="Q35" s="6"/>
      <c r="R35" s="6"/>
      <c r="S35" s="6"/>
      <c r="T35" s="6"/>
      <c r="U35" s="6"/>
    </row>
    <row r="36" spans="1:26" ht="15.75" customHeight="1">
      <c r="A36" s="6"/>
      <c r="B36" s="277"/>
      <c r="C36" s="279"/>
      <c r="D36" s="265"/>
      <c r="E36" s="265"/>
      <c r="F36" s="265"/>
      <c r="G36" s="265"/>
      <c r="H36" s="265"/>
      <c r="I36" s="265"/>
      <c r="J36" s="265"/>
      <c r="K36" s="280"/>
      <c r="L36" s="277"/>
      <c r="M36" s="6"/>
      <c r="N36" s="6"/>
      <c r="O36" s="6"/>
      <c r="P36" s="6"/>
      <c r="Q36" s="6"/>
      <c r="R36" s="6"/>
      <c r="S36" s="6"/>
      <c r="T36" s="6"/>
      <c r="U36" s="6"/>
    </row>
    <row r="37" spans="1:26" ht="9" customHeight="1">
      <c r="A37" s="6"/>
      <c r="B37" s="277"/>
      <c r="C37" s="293"/>
      <c r="D37" s="265"/>
      <c r="E37" s="265"/>
      <c r="F37" s="265"/>
      <c r="G37" s="265"/>
      <c r="H37" s="265"/>
      <c r="I37" s="265"/>
      <c r="J37" s="265"/>
      <c r="K37" s="280"/>
      <c r="L37" s="277"/>
      <c r="M37" s="6"/>
      <c r="N37" s="6"/>
      <c r="O37" s="6"/>
      <c r="P37" s="6"/>
      <c r="Q37" s="6"/>
      <c r="R37" s="6"/>
      <c r="S37" s="6"/>
      <c r="T37" s="6"/>
      <c r="U37" s="6"/>
    </row>
    <row r="38" spans="1:26" ht="15.75" customHeight="1">
      <c r="A38" s="294"/>
      <c r="B38" s="274"/>
      <c r="C38" s="279" t="s">
        <v>335</v>
      </c>
      <c r="D38" s="295"/>
      <c r="E38" s="295"/>
      <c r="F38" s="1"/>
      <c r="G38" s="279" t="s">
        <v>336</v>
      </c>
      <c r="H38" s="295"/>
      <c r="I38" s="295"/>
      <c r="J38" s="295"/>
      <c r="K38" s="296"/>
      <c r="L38" s="274"/>
      <c r="M38" s="6"/>
      <c r="N38" s="294"/>
      <c r="O38" s="294"/>
      <c r="P38" s="294"/>
      <c r="Q38" s="294"/>
      <c r="R38" s="294"/>
      <c r="S38" s="294"/>
      <c r="T38" s="294"/>
      <c r="U38" s="294"/>
      <c r="V38" s="1"/>
      <c r="W38" s="1"/>
      <c r="X38" s="1"/>
      <c r="Y38" s="1"/>
      <c r="Z38" s="1"/>
    </row>
    <row r="39" spans="1:26" ht="15.75" customHeight="1">
      <c r="A39" s="6"/>
      <c r="B39" s="277"/>
      <c r="C39" s="297" t="s">
        <v>337</v>
      </c>
      <c r="D39" s="298"/>
      <c r="E39" s="299" t="s">
        <v>167</v>
      </c>
      <c r="F39" s="300"/>
      <c r="G39" s="297" t="s">
        <v>338</v>
      </c>
      <c r="H39" s="298"/>
      <c r="I39" s="299" t="s">
        <v>167</v>
      </c>
      <c r="J39" s="300"/>
      <c r="K39" s="280"/>
      <c r="L39" s="277"/>
      <c r="M39" s="6"/>
      <c r="N39" s="6"/>
      <c r="O39" s="6"/>
      <c r="P39" s="6"/>
      <c r="Q39" s="6"/>
      <c r="R39" s="6"/>
      <c r="S39" s="6"/>
      <c r="T39" s="6"/>
      <c r="U39" s="6"/>
    </row>
    <row r="40" spans="1:26" ht="15.75" customHeight="1">
      <c r="A40" s="6"/>
      <c r="B40" s="277"/>
      <c r="C40" s="289" t="s">
        <v>339</v>
      </c>
      <c r="D40" s="290"/>
      <c r="E40" s="291"/>
      <c r="F40" s="292" t="s">
        <v>167</v>
      </c>
      <c r="G40" s="289" t="s">
        <v>339</v>
      </c>
      <c r="H40" s="290"/>
      <c r="I40" s="291"/>
      <c r="J40" s="292" t="s">
        <v>167</v>
      </c>
      <c r="K40" s="280"/>
      <c r="L40" s="277"/>
      <c r="M40" s="6"/>
      <c r="N40" s="6"/>
      <c r="O40" s="6"/>
      <c r="P40" s="6"/>
      <c r="Q40" s="6"/>
      <c r="R40" s="6"/>
      <c r="S40" s="6"/>
      <c r="T40" s="6"/>
      <c r="U40" s="6"/>
    </row>
    <row r="41" spans="1:26" ht="15.75" customHeight="1">
      <c r="A41" s="6"/>
      <c r="B41" s="277"/>
      <c r="C41" s="301"/>
      <c r="D41" s="265"/>
      <c r="E41" s="265"/>
      <c r="F41" s="302"/>
      <c r="G41" s="303"/>
      <c r="H41" s="265"/>
      <c r="I41" s="265"/>
      <c r="J41" s="265"/>
      <c r="K41" s="280"/>
      <c r="L41" s="277"/>
      <c r="M41" s="6"/>
      <c r="N41" s="6"/>
      <c r="O41" s="6"/>
      <c r="P41" s="6"/>
      <c r="Q41" s="6"/>
      <c r="R41" s="6"/>
      <c r="S41" s="6"/>
      <c r="T41" s="6"/>
      <c r="U41" s="6"/>
    </row>
    <row r="42" spans="1:26" ht="15.75" customHeight="1">
      <c r="A42" s="6"/>
      <c r="B42" s="278"/>
      <c r="C42" s="304" t="s">
        <v>340</v>
      </c>
      <c r="D42" s="276"/>
      <c r="E42" s="305"/>
      <c r="F42" s="305"/>
      <c r="G42" s="305"/>
      <c r="H42" s="305"/>
      <c r="I42" s="305"/>
      <c r="J42" s="305"/>
      <c r="K42" s="306"/>
      <c r="L42" s="277"/>
      <c r="M42" s="6"/>
      <c r="N42" s="6"/>
      <c r="O42" s="6"/>
      <c r="P42" s="6"/>
      <c r="Q42" s="6"/>
      <c r="R42" s="6"/>
      <c r="S42" s="6"/>
      <c r="T42" s="6"/>
      <c r="U42" s="6"/>
    </row>
    <row r="43" spans="1:26" ht="15.75" customHeight="1">
      <c r="A43" s="6"/>
      <c r="B43" s="277"/>
      <c r="C43" s="1047" t="s">
        <v>341</v>
      </c>
      <c r="D43" s="1045"/>
      <c r="E43" s="1045"/>
      <c r="F43" s="1045"/>
      <c r="G43" s="1045"/>
      <c r="H43" s="1045"/>
      <c r="I43" s="1045"/>
      <c r="J43" s="1045"/>
      <c r="K43" s="1048"/>
      <c r="L43" s="277"/>
      <c r="M43" s="6"/>
      <c r="N43" s="6"/>
      <c r="O43" s="6"/>
      <c r="P43" s="6"/>
      <c r="Q43" s="6"/>
      <c r="R43" s="6"/>
      <c r="S43" s="6"/>
      <c r="T43" s="6"/>
      <c r="U43" s="6"/>
    </row>
    <row r="44" spans="1:26" ht="15.75" customHeight="1">
      <c r="A44" s="6"/>
      <c r="B44" s="277"/>
      <c r="C44" s="1049" t="s">
        <v>342</v>
      </c>
      <c r="D44" s="1050"/>
      <c r="E44" s="1050"/>
      <c r="F44" s="1050"/>
      <c r="G44" s="1050"/>
      <c r="H44" s="1050"/>
      <c r="I44" s="1050"/>
      <c r="J44" s="1050"/>
      <c r="K44" s="1051"/>
      <c r="L44" s="277"/>
      <c r="M44" s="6"/>
      <c r="N44" s="6"/>
      <c r="O44" s="6"/>
      <c r="P44" s="6"/>
      <c r="Q44" s="6"/>
      <c r="R44" s="6"/>
      <c r="S44" s="6"/>
      <c r="T44" s="6"/>
      <c r="U44" s="6"/>
    </row>
    <row r="45" spans="1:26" ht="15.75" customHeight="1">
      <c r="B45" s="277"/>
      <c r="C45" s="307" t="s">
        <v>343</v>
      </c>
      <c r="D45" s="308"/>
      <c r="E45" s="308"/>
      <c r="F45" s="308"/>
      <c r="G45" s="308"/>
      <c r="H45" s="308"/>
      <c r="I45" s="308"/>
      <c r="J45" s="308"/>
      <c r="K45" s="309" t="s">
        <v>344</v>
      </c>
      <c r="L45" s="277"/>
    </row>
    <row r="46" spans="1:26" ht="15.75" customHeight="1">
      <c r="B46" s="277"/>
      <c r="C46" s="1045" t="s">
        <v>345</v>
      </c>
      <c r="D46" s="1045"/>
      <c r="E46" s="1045"/>
      <c r="F46" s="1045"/>
      <c r="G46" s="1045"/>
      <c r="H46" s="1045"/>
      <c r="I46" s="1045"/>
      <c r="J46" s="1045"/>
      <c r="K46" s="1045"/>
      <c r="L46" s="277"/>
    </row>
    <row r="47" spans="1:26" ht="15.75" customHeight="1">
      <c r="B47" s="277"/>
      <c r="C47" s="1045" t="s">
        <v>346</v>
      </c>
      <c r="D47" s="1045"/>
      <c r="E47" s="1045"/>
      <c r="F47" s="1045"/>
      <c r="G47" s="1045"/>
      <c r="H47" s="1045"/>
      <c r="I47" s="1045"/>
      <c r="J47" s="1045"/>
      <c r="K47" s="1045"/>
      <c r="L47" s="277"/>
    </row>
    <row r="48" spans="1:26" ht="15.75" customHeight="1">
      <c r="A48" s="1"/>
      <c r="B48" s="274"/>
      <c r="C48" s="1046" t="s">
        <v>347</v>
      </c>
      <c r="D48" s="1046"/>
      <c r="E48" s="1046"/>
      <c r="F48" s="1046"/>
      <c r="G48" s="1046"/>
      <c r="H48" s="1046"/>
      <c r="I48" s="1046"/>
      <c r="J48" s="1046"/>
      <c r="K48" s="1046"/>
      <c r="L48" s="274"/>
      <c r="O48" s="1"/>
      <c r="P48" s="1"/>
      <c r="Q48" s="1"/>
      <c r="R48" s="1"/>
      <c r="S48" s="1"/>
      <c r="T48" s="1"/>
      <c r="U48" s="1"/>
      <c r="V48" s="1"/>
      <c r="W48" s="1"/>
      <c r="X48" s="1"/>
      <c r="Y48" s="1"/>
      <c r="Z48" s="1"/>
    </row>
    <row r="49" spans="1:26" ht="15.75" customHeight="1">
      <c r="A49" s="1"/>
      <c r="B49" s="274"/>
      <c r="C49" s="1046" t="s">
        <v>348</v>
      </c>
      <c r="D49" s="1046"/>
      <c r="E49" s="1046"/>
      <c r="F49" s="1046"/>
      <c r="G49" s="1046"/>
      <c r="H49" s="1046"/>
      <c r="I49" s="1046"/>
      <c r="J49" s="1046"/>
      <c r="K49" s="1046"/>
      <c r="L49" s="274"/>
      <c r="O49" s="1"/>
      <c r="P49" s="1"/>
      <c r="Q49" s="1"/>
      <c r="R49" s="1"/>
      <c r="S49" s="1"/>
      <c r="T49" s="1"/>
      <c r="U49" s="1"/>
      <c r="V49" s="1"/>
      <c r="W49" s="1"/>
      <c r="X49" s="1"/>
      <c r="Y49" s="1"/>
      <c r="Z49" s="1"/>
    </row>
    <row r="50" spans="1:26" ht="15.75" customHeight="1">
      <c r="B50" s="277"/>
      <c r="C50" s="1045" t="s">
        <v>349</v>
      </c>
      <c r="D50" s="1045"/>
      <c r="E50" s="1045"/>
      <c r="F50" s="1045"/>
      <c r="G50" s="1045"/>
      <c r="H50" s="1045"/>
      <c r="I50" s="1045"/>
      <c r="J50" s="1045"/>
      <c r="K50" s="1045"/>
      <c r="L50" s="277"/>
    </row>
    <row r="51" spans="1:26" ht="15.75" customHeight="1">
      <c r="B51" s="277"/>
      <c r="C51" s="1045" t="s">
        <v>350</v>
      </c>
      <c r="D51" s="1045"/>
      <c r="E51" s="1045"/>
      <c r="F51" s="1045"/>
      <c r="G51" s="1045"/>
      <c r="H51" s="1045"/>
      <c r="I51" s="1045"/>
      <c r="J51" s="1045"/>
      <c r="K51" s="1045"/>
      <c r="L51" s="277"/>
    </row>
    <row r="52" spans="1:26" ht="15.75" customHeight="1">
      <c r="B52" s="277"/>
      <c r="C52" s="1045" t="s">
        <v>351</v>
      </c>
      <c r="D52" s="1045"/>
      <c r="E52" s="1045"/>
      <c r="F52" s="1045"/>
      <c r="G52" s="1045"/>
      <c r="H52" s="1045"/>
      <c r="I52" s="1045"/>
      <c r="J52" s="1045"/>
      <c r="K52" s="1045"/>
      <c r="L52" s="277"/>
    </row>
    <row r="53" spans="1:26" ht="15.75" customHeight="1">
      <c r="B53" s="277"/>
      <c r="C53" s="265"/>
      <c r="D53" s="265"/>
      <c r="E53" s="265"/>
      <c r="F53" s="265"/>
      <c r="G53" s="265"/>
      <c r="H53" s="265"/>
      <c r="I53" s="265"/>
      <c r="J53" s="265"/>
      <c r="K53" s="265"/>
      <c r="L53" s="277"/>
    </row>
    <row r="54" spans="1:26" ht="15.75" customHeight="1">
      <c r="B54" s="277"/>
      <c r="C54" s="265"/>
      <c r="D54" s="265"/>
      <c r="E54" s="310" t="s">
        <v>352</v>
      </c>
      <c r="F54" s="99"/>
      <c r="G54" s="99"/>
      <c r="H54" s="99" t="s">
        <v>1953</v>
      </c>
      <c r="I54" s="72"/>
      <c r="J54" s="265"/>
      <c r="K54" s="265"/>
      <c r="L54" s="277"/>
    </row>
    <row r="55" spans="1:26" ht="15.75" customHeight="1">
      <c r="B55" s="277"/>
      <c r="C55" s="265"/>
      <c r="D55" s="265"/>
      <c r="E55" s="311" t="s">
        <v>353</v>
      </c>
      <c r="F55" s="312"/>
      <c r="G55" s="313" t="s">
        <v>354</v>
      </c>
      <c r="H55" s="313" t="s">
        <v>223</v>
      </c>
      <c r="I55" s="314" t="s">
        <v>223</v>
      </c>
      <c r="J55" s="265"/>
      <c r="K55" s="265"/>
      <c r="L55" s="277"/>
      <c r="Q55" s="1758" t="s">
        <v>1850</v>
      </c>
      <c r="R55">
        <v>20</v>
      </c>
      <c r="S55" s="1338">
        <v>0.5</v>
      </c>
      <c r="U55">
        <f>+R55*S55</f>
        <v>10</v>
      </c>
    </row>
    <row r="56" spans="1:26" ht="15.75" customHeight="1">
      <c r="B56" s="277"/>
      <c r="C56" s="265"/>
      <c r="D56" s="265"/>
      <c r="E56" s="2235" t="s">
        <v>355</v>
      </c>
      <c r="F56" s="2236"/>
      <c r="G56" s="2236">
        <v>0.2</v>
      </c>
      <c r="H56" s="2237">
        <v>3000000</v>
      </c>
      <c r="I56" s="2084">
        <f>+G56*H56</f>
        <v>600000</v>
      </c>
      <c r="J56" s="265"/>
      <c r="K56" s="265"/>
      <c r="L56" s="277"/>
      <c r="Q56" s="1758" t="s">
        <v>1851</v>
      </c>
      <c r="R56">
        <v>40</v>
      </c>
      <c r="S56" s="1338">
        <v>0.5</v>
      </c>
      <c r="U56">
        <f>+R56*S56</f>
        <v>20</v>
      </c>
    </row>
    <row r="57" spans="1:26" ht="15.75" customHeight="1">
      <c r="B57" s="277"/>
      <c r="C57" s="265"/>
      <c r="D57" s="265"/>
      <c r="E57" s="2235" t="s">
        <v>356</v>
      </c>
      <c r="F57" s="2236"/>
      <c r="G57" s="2236">
        <v>0.5</v>
      </c>
      <c r="H57" s="2237">
        <v>4000000</v>
      </c>
      <c r="I57" s="2084">
        <f>+G57*H57</f>
        <v>2000000</v>
      </c>
      <c r="J57" s="265"/>
      <c r="K57" s="265"/>
      <c r="L57" s="277"/>
    </row>
    <row r="58" spans="1:26" ht="15.75" customHeight="1" thickBot="1">
      <c r="B58" s="277"/>
      <c r="C58" s="265"/>
      <c r="D58" s="265"/>
      <c r="E58" s="2235" t="s">
        <v>357</v>
      </c>
      <c r="F58" s="2236"/>
      <c r="G58" s="2236">
        <v>0.3</v>
      </c>
      <c r="H58" s="2237">
        <v>5000000</v>
      </c>
      <c r="I58" s="2084">
        <f>+G58*H58</f>
        <v>1500000</v>
      </c>
      <c r="J58" s="265"/>
      <c r="K58" s="265"/>
      <c r="L58" s="277"/>
      <c r="T58" s="1758" t="s">
        <v>1852</v>
      </c>
      <c r="U58">
        <f>+U55+U56</f>
        <v>30</v>
      </c>
    </row>
    <row r="59" spans="1:26" ht="15.75" customHeight="1" thickBot="1">
      <c r="B59" s="277"/>
      <c r="C59" s="265"/>
      <c r="D59" s="265"/>
      <c r="E59" s="2238"/>
      <c r="F59" s="2239"/>
      <c r="G59" s="2239"/>
      <c r="H59" s="2240" t="s">
        <v>1849</v>
      </c>
      <c r="I59" s="2241">
        <f>SUM(I56:I58)</f>
        <v>4100000</v>
      </c>
      <c r="J59" s="265"/>
      <c r="L59" s="277"/>
    </row>
    <row r="60" spans="1:26" ht="15.75" customHeight="1" thickBot="1">
      <c r="B60" s="277"/>
      <c r="C60" s="265"/>
      <c r="D60" s="265"/>
      <c r="E60" s="265"/>
      <c r="F60" s="265"/>
      <c r="G60" s="265"/>
      <c r="H60" s="265"/>
      <c r="I60" s="265"/>
      <c r="J60" s="265"/>
      <c r="K60" s="265"/>
      <c r="L60" s="277"/>
    </row>
    <row r="61" spans="1:26" ht="15.75" customHeight="1" thickBot="1">
      <c r="B61" s="277"/>
      <c r="C61" s="265"/>
      <c r="D61" s="265"/>
      <c r="E61" s="875" t="s">
        <v>358</v>
      </c>
      <c r="F61" s="876" t="s">
        <v>359</v>
      </c>
      <c r="G61" s="1812">
        <f>+I59</f>
        <v>4100000</v>
      </c>
      <c r="H61" s="876" t="s">
        <v>360</v>
      </c>
      <c r="I61" s="877"/>
      <c r="J61" s="265"/>
      <c r="K61" s="1530">
        <v>4180000</v>
      </c>
      <c r="L61" s="277"/>
      <c r="M61" s="1057">
        <v>5000000</v>
      </c>
      <c r="N61" s="1063"/>
      <c r="O61" s="1063"/>
      <c r="P61" s="1063"/>
      <c r="Q61" s="1064"/>
    </row>
    <row r="62" spans="1:26" ht="15.75" customHeight="1">
      <c r="B62" s="277"/>
      <c r="C62" s="265"/>
      <c r="D62" s="265"/>
      <c r="E62" s="878" t="s">
        <v>361</v>
      </c>
      <c r="F62" s="879" t="s">
        <v>359</v>
      </c>
      <c r="G62" s="1813">
        <v>20</v>
      </c>
      <c r="H62" s="874"/>
      <c r="I62" s="880"/>
      <c r="J62" s="265"/>
      <c r="K62" s="1058">
        <v>49</v>
      </c>
      <c r="L62" s="277"/>
      <c r="M62" s="1058">
        <v>49</v>
      </c>
      <c r="N62" s="1065"/>
      <c r="O62" s="1065"/>
      <c r="P62" s="1065"/>
      <c r="Q62" s="1066"/>
    </row>
    <row r="63" spans="1:26" ht="15.75" customHeight="1">
      <c r="B63" s="277"/>
      <c r="C63" s="265"/>
      <c r="D63" s="265"/>
      <c r="E63" s="878" t="s">
        <v>362</v>
      </c>
      <c r="F63" s="879" t="s">
        <v>359</v>
      </c>
      <c r="G63" s="1814">
        <v>1.2E-2</v>
      </c>
      <c r="H63" s="874" t="s">
        <v>363</v>
      </c>
      <c r="I63" s="880"/>
      <c r="J63" s="265"/>
      <c r="K63" s="1059">
        <v>1.2200000000000001E-2</v>
      </c>
      <c r="L63" s="277"/>
      <c r="M63" s="1059">
        <v>1.4999999999999999E-2</v>
      </c>
      <c r="N63" s="1065"/>
      <c r="O63" s="1065"/>
      <c r="P63" s="1065"/>
      <c r="Q63" s="1066"/>
    </row>
    <row r="64" spans="1:26" ht="15.75" customHeight="1">
      <c r="B64" s="277"/>
      <c r="C64" s="265"/>
      <c r="D64" s="265"/>
      <c r="E64" s="878" t="s">
        <v>364</v>
      </c>
      <c r="F64" s="879" t="s">
        <v>359</v>
      </c>
      <c r="G64" s="1813">
        <f>G61*(1+G63)^G62</f>
        <v>5204680.8857612489</v>
      </c>
      <c r="H64" s="874"/>
      <c r="I64" s="880"/>
      <c r="J64" s="265"/>
      <c r="K64" s="1058">
        <f>K61*(1+K63)^K62</f>
        <v>7572278.831038462</v>
      </c>
      <c r="L64" s="277"/>
      <c r="M64" s="1058">
        <f>M61*(1+M63)^M62</f>
        <v>10370652.318263352</v>
      </c>
      <c r="N64" s="1065"/>
      <c r="O64" s="1065"/>
      <c r="P64" s="1065"/>
      <c r="Q64" s="1066"/>
    </row>
    <row r="65" spans="1:21" ht="15.75" customHeight="1">
      <c r="B65" s="277"/>
      <c r="C65" s="265"/>
      <c r="D65" s="265"/>
      <c r="E65" s="1815" t="s">
        <v>365</v>
      </c>
      <c r="F65" s="1814" t="s">
        <v>359</v>
      </c>
      <c r="G65" s="1814">
        <v>4.2500000000000003E-2</v>
      </c>
      <c r="H65" s="1814" t="s">
        <v>366</v>
      </c>
      <c r="I65" s="1816" t="s">
        <v>367</v>
      </c>
      <c r="J65" s="295"/>
      <c r="K65" s="1060">
        <v>4.2000000000000003E-2</v>
      </c>
      <c r="L65" s="277"/>
      <c r="M65" s="1060">
        <v>4.9500000000000002E-2</v>
      </c>
      <c r="N65" s="1065"/>
      <c r="O65" s="1065"/>
      <c r="P65" s="1065"/>
      <c r="Q65" s="1066"/>
    </row>
    <row r="66" spans="1:21" ht="15.75" customHeight="1" thickBot="1">
      <c r="B66" s="277"/>
      <c r="C66" s="265"/>
      <c r="D66" s="265"/>
      <c r="E66" s="881" t="s">
        <v>368</v>
      </c>
      <c r="F66" s="882" t="s">
        <v>359</v>
      </c>
      <c r="G66" s="883">
        <f>G64/(1+G65)^G62</f>
        <v>2263981.2923247386</v>
      </c>
      <c r="H66" s="882"/>
      <c r="I66" s="884"/>
      <c r="J66" s="265"/>
      <c r="K66" s="1061">
        <f>K64/(1+K65)^K62</f>
        <v>1008575.3932265359</v>
      </c>
      <c r="L66" s="277"/>
      <c r="M66" s="1061">
        <f>M64/(1+M65)^M62</f>
        <v>972000.23862659826</v>
      </c>
      <c r="N66" s="1065"/>
      <c r="O66" s="1065"/>
      <c r="P66" s="1065"/>
      <c r="Q66" s="1066"/>
    </row>
    <row r="67" spans="1:21" ht="15.75" customHeight="1" thickBot="1">
      <c r="B67" s="277"/>
      <c r="C67" s="265"/>
      <c r="D67" s="265"/>
      <c r="E67" s="265"/>
      <c r="F67" s="265"/>
      <c r="G67" s="265"/>
      <c r="J67" s="265"/>
      <c r="K67" s="1531">
        <f>+K66-G66</f>
        <v>-1255405.8990982026</v>
      </c>
      <c r="L67" s="277"/>
      <c r="M67" s="1067"/>
      <c r="N67" s="1065"/>
      <c r="O67" s="1065"/>
      <c r="P67" s="1062">
        <f>+M66-I77</f>
        <v>-1388200.2586219418</v>
      </c>
      <c r="Q67" s="1066"/>
    </row>
    <row r="68" spans="1:21" ht="15.75" customHeight="1" thickBot="1">
      <c r="A68" s="6"/>
      <c r="B68" s="277"/>
      <c r="C68" s="265"/>
      <c r="D68" s="315" t="s">
        <v>369</v>
      </c>
      <c r="E68" s="316"/>
      <c r="F68" s="316"/>
      <c r="G68" s="316"/>
      <c r="H68" s="317" t="s">
        <v>244</v>
      </c>
      <c r="I68" s="317" t="s">
        <v>245</v>
      </c>
      <c r="L68" s="277"/>
      <c r="M68" s="1068"/>
      <c r="N68" s="316"/>
      <c r="O68" s="316"/>
      <c r="P68" s="317" t="s">
        <v>244</v>
      </c>
      <c r="Q68" s="1069" t="s">
        <v>245</v>
      </c>
      <c r="R68" s="6"/>
      <c r="S68" s="6"/>
      <c r="T68" s="6"/>
      <c r="U68" s="6"/>
    </row>
    <row r="69" spans="1:21" ht="15.75" customHeight="1">
      <c r="A69" s="6"/>
      <c r="B69" s="277"/>
      <c r="C69" s="265"/>
      <c r="D69" s="315" t="s">
        <v>370</v>
      </c>
      <c r="E69" s="1817" t="s">
        <v>371</v>
      </c>
      <c r="F69" s="1817"/>
      <c r="G69" s="1817"/>
      <c r="H69" s="1817">
        <f>G66</f>
        <v>2263981.2923247386</v>
      </c>
      <c r="I69" s="1817"/>
      <c r="J69" s="1532" t="s">
        <v>1775</v>
      </c>
      <c r="K69" s="1533">
        <f>+K67-K70</f>
        <v>-1351625.1040220039</v>
      </c>
      <c r="L69" s="277"/>
      <c r="M69" s="1070" t="s">
        <v>371</v>
      </c>
      <c r="N69" s="1052"/>
      <c r="O69" s="1052"/>
      <c r="P69" s="1052">
        <f>+P67</f>
        <v>-1388200.2586219418</v>
      </c>
      <c r="Q69" s="1071"/>
      <c r="R69" s="6"/>
      <c r="S69" s="6"/>
      <c r="T69" s="6"/>
      <c r="U69" s="6"/>
    </row>
    <row r="70" spans="1:21" ht="15.75" customHeight="1" thickBot="1">
      <c r="A70" s="6"/>
      <c r="B70" s="277"/>
      <c r="C70" s="265"/>
      <c r="D70" s="265"/>
      <c r="E70" s="1817" t="s">
        <v>339</v>
      </c>
      <c r="F70" s="1817"/>
      <c r="G70" s="1817"/>
      <c r="H70" s="1817"/>
      <c r="I70" s="1817">
        <f>+H69</f>
        <v>2263981.2923247386</v>
      </c>
      <c r="J70" s="1534" t="s">
        <v>1774</v>
      </c>
      <c r="K70" s="1535">
        <f>+G66*G65</f>
        <v>96219.204923801401</v>
      </c>
      <c r="L70" s="277"/>
      <c r="M70" s="1070" t="s">
        <v>339</v>
      </c>
      <c r="N70" s="1052"/>
      <c r="O70" s="1052"/>
      <c r="P70" s="1052"/>
      <c r="Q70" s="1071">
        <f>+P69</f>
        <v>-1388200.2586219418</v>
      </c>
      <c r="R70" s="6"/>
      <c r="S70" s="6"/>
      <c r="T70" s="6"/>
      <c r="U70" s="6"/>
    </row>
    <row r="71" spans="1:21" ht="15.75" customHeight="1">
      <c r="B71" s="277"/>
      <c r="C71" s="265"/>
      <c r="D71" s="265"/>
      <c r="E71" s="265"/>
      <c r="F71" s="265"/>
      <c r="G71" s="265"/>
      <c r="H71" s="265"/>
      <c r="I71" s="265"/>
      <c r="J71" s="295" t="s">
        <v>1776</v>
      </c>
      <c r="K71" s="265"/>
      <c r="L71" s="277"/>
      <c r="M71" s="1072" t="s">
        <v>1596</v>
      </c>
      <c r="N71" s="1065"/>
      <c r="O71" s="1065"/>
      <c r="P71" s="1065"/>
      <c r="Q71" s="1066"/>
    </row>
    <row r="72" spans="1:21" ht="15.75" customHeight="1">
      <c r="B72" s="277"/>
      <c r="C72" s="265"/>
      <c r="D72" s="315" t="s">
        <v>372</v>
      </c>
      <c r="E72" s="316"/>
      <c r="F72" s="316"/>
      <c r="G72" s="316"/>
      <c r="H72" s="317" t="s">
        <v>244</v>
      </c>
      <c r="I72" s="317" t="s">
        <v>245</v>
      </c>
      <c r="J72" s="265"/>
      <c r="K72" s="265"/>
      <c r="L72" s="277"/>
      <c r="M72" s="1073" t="s">
        <v>1597</v>
      </c>
      <c r="N72" s="1065"/>
      <c r="O72" s="1065"/>
      <c r="P72" s="1065"/>
      <c r="Q72" s="1066"/>
    </row>
    <row r="73" spans="1:21" ht="15.75" customHeight="1">
      <c r="B73" s="277"/>
      <c r="C73" s="265"/>
      <c r="D73" s="265"/>
      <c r="E73" s="1052" t="s">
        <v>373</v>
      </c>
      <c r="F73" s="1052"/>
      <c r="G73" s="1052"/>
      <c r="H73" s="1052">
        <f>+H69/G62</f>
        <v>113199.06461623692</v>
      </c>
      <c r="I73" s="1052"/>
      <c r="J73" s="265"/>
      <c r="K73" s="265"/>
      <c r="L73" s="277"/>
      <c r="M73" s="1072" t="s">
        <v>1598</v>
      </c>
      <c r="N73" s="1065"/>
      <c r="O73" s="1065"/>
      <c r="P73" s="1065"/>
      <c r="Q73" s="1066"/>
    </row>
    <row r="74" spans="1:21" ht="15.75" customHeight="1" thickBot="1">
      <c r="B74" s="277"/>
      <c r="C74" s="265"/>
      <c r="D74" s="265"/>
      <c r="E74" s="1052" t="s">
        <v>374</v>
      </c>
      <c r="F74" s="1052"/>
      <c r="G74" s="1052"/>
      <c r="H74" s="1052"/>
      <c r="I74" s="1052">
        <f>+H73</f>
        <v>113199.06461623692</v>
      </c>
      <c r="J74" s="265"/>
      <c r="K74" s="265"/>
      <c r="L74" s="277"/>
      <c r="M74" s="1074" t="s">
        <v>1599</v>
      </c>
      <c r="N74" s="1075"/>
      <c r="O74" s="1075"/>
      <c r="P74" s="1075"/>
      <c r="Q74" s="1076"/>
    </row>
    <row r="75" spans="1:21" ht="15.75" customHeight="1">
      <c r="B75" s="277"/>
      <c r="C75" s="265"/>
      <c r="D75" s="265"/>
      <c r="E75" s="265"/>
      <c r="F75" s="265"/>
      <c r="G75" s="265"/>
      <c r="H75" s="265"/>
      <c r="I75" s="265"/>
      <c r="J75" s="265"/>
      <c r="K75" s="265"/>
      <c r="L75" s="277"/>
    </row>
    <row r="76" spans="1:21" ht="15.75" customHeight="1">
      <c r="B76" s="277"/>
      <c r="C76" s="265"/>
      <c r="D76" s="265"/>
      <c r="E76" s="265"/>
      <c r="F76" s="318" t="s">
        <v>375</v>
      </c>
      <c r="G76" s="318" t="s">
        <v>376</v>
      </c>
      <c r="H76" s="318" t="s">
        <v>377</v>
      </c>
      <c r="I76" s="318" t="s">
        <v>378</v>
      </c>
      <c r="J76" s="265"/>
      <c r="K76" s="265"/>
      <c r="L76" s="277"/>
    </row>
    <row r="77" spans="1:21" ht="15.75" customHeight="1">
      <c r="B77" s="277"/>
      <c r="C77" s="265"/>
      <c r="D77" s="265"/>
      <c r="E77" s="1055" t="s">
        <v>50</v>
      </c>
      <c r="F77" s="1056">
        <f>I70</f>
        <v>2263981.2923247386</v>
      </c>
      <c r="G77" s="1056">
        <f>+F77*$G$65</f>
        <v>96219.204923801401</v>
      </c>
      <c r="H77" s="1056"/>
      <c r="I77" s="1056">
        <f t="shared" ref="I77:I86" si="0">+F77+G77+H77</f>
        <v>2360200.4972485402</v>
      </c>
      <c r="J77" s="324">
        <f>+H73</f>
        <v>113199.06461623692</v>
      </c>
      <c r="K77" s="265"/>
      <c r="L77" s="277"/>
    </row>
    <row r="78" spans="1:21" ht="15.75" customHeight="1">
      <c r="B78" s="277"/>
      <c r="C78" s="265"/>
      <c r="D78" s="265"/>
      <c r="E78" s="319" t="s">
        <v>52</v>
      </c>
      <c r="F78" s="1053">
        <f t="shared" ref="F78:F96" si="1">+I77</f>
        <v>2360200.4972485402</v>
      </c>
      <c r="G78" s="1053">
        <f t="shared" ref="G78:G82" si="2">+F78*$G$65</f>
        <v>100308.52113306297</v>
      </c>
      <c r="H78" s="1053"/>
      <c r="I78" s="1053">
        <f t="shared" si="0"/>
        <v>2460509.0183816031</v>
      </c>
      <c r="J78" s="265"/>
      <c r="K78" s="265"/>
      <c r="L78" s="277"/>
    </row>
    <row r="79" spans="1:21" ht="15.75" customHeight="1">
      <c r="B79" s="277"/>
      <c r="C79" s="265"/>
      <c r="D79" s="265"/>
      <c r="E79" s="319" t="s">
        <v>53</v>
      </c>
      <c r="F79" s="1053">
        <f t="shared" si="1"/>
        <v>2460509.0183816031</v>
      </c>
      <c r="G79" s="1053">
        <f t="shared" si="2"/>
        <v>104571.63328121814</v>
      </c>
      <c r="H79" s="1053"/>
      <c r="I79" s="1053">
        <f t="shared" si="0"/>
        <v>2565080.6516628214</v>
      </c>
      <c r="J79" s="265"/>
      <c r="K79" s="265"/>
      <c r="L79" s="277"/>
    </row>
    <row r="80" spans="1:21" ht="15.75" customHeight="1">
      <c r="B80" s="277"/>
      <c r="C80" s="265"/>
      <c r="D80" s="265"/>
      <c r="E80" s="319" t="s">
        <v>54</v>
      </c>
      <c r="F80" s="1053">
        <f t="shared" si="1"/>
        <v>2565080.6516628214</v>
      </c>
      <c r="G80" s="1053">
        <f t="shared" si="2"/>
        <v>109015.92769566992</v>
      </c>
      <c r="H80" s="1053"/>
      <c r="I80" s="1053">
        <f t="shared" si="0"/>
        <v>2674096.5793584911</v>
      </c>
      <c r="J80" s="265"/>
      <c r="K80" s="265"/>
      <c r="L80" s="277"/>
    </row>
    <row r="81" spans="2:12" ht="15.75" customHeight="1">
      <c r="B81" s="277"/>
      <c r="C81" s="265"/>
      <c r="D81" s="265"/>
      <c r="E81" s="319" t="s">
        <v>379</v>
      </c>
      <c r="F81" s="1053">
        <f t="shared" si="1"/>
        <v>2674096.5793584911</v>
      </c>
      <c r="G81" s="1053">
        <f t="shared" si="2"/>
        <v>113649.10462273587</v>
      </c>
      <c r="H81" s="1053"/>
      <c r="I81" s="1053">
        <f t="shared" si="0"/>
        <v>2787745.6839812268</v>
      </c>
      <c r="J81" s="265"/>
      <c r="K81" s="265"/>
      <c r="L81" s="277"/>
    </row>
    <row r="82" spans="2:12" ht="15.75" customHeight="1">
      <c r="B82" s="277"/>
      <c r="C82" s="265"/>
      <c r="D82" s="265"/>
      <c r="E82" s="319" t="s">
        <v>380</v>
      </c>
      <c r="F82" s="1053">
        <f t="shared" si="1"/>
        <v>2787745.6839812268</v>
      </c>
      <c r="G82" s="1053">
        <f t="shared" si="2"/>
        <v>118479.19156920214</v>
      </c>
      <c r="H82" s="1053"/>
      <c r="I82" s="1053">
        <f t="shared" si="0"/>
        <v>2906224.8755504289</v>
      </c>
      <c r="J82" s="265"/>
      <c r="K82" s="265"/>
      <c r="L82" s="277"/>
    </row>
    <row r="83" spans="2:12" ht="15.75" customHeight="1">
      <c r="B83" s="277"/>
      <c r="C83" s="265"/>
      <c r="D83" s="265"/>
      <c r="E83" s="319" t="s">
        <v>381</v>
      </c>
      <c r="F83" s="1053">
        <f t="shared" si="1"/>
        <v>2906224.8755504289</v>
      </c>
      <c r="G83" s="1053">
        <f t="shared" ref="G83:G94" si="3">+F83*$G$65</f>
        <v>123514.55721089324</v>
      </c>
      <c r="H83" s="1053"/>
      <c r="I83" s="1053">
        <f t="shared" si="0"/>
        <v>3029739.4327613222</v>
      </c>
      <c r="J83" s="265"/>
      <c r="K83" s="265"/>
      <c r="L83" s="277"/>
    </row>
    <row r="84" spans="2:12" ht="15.75" customHeight="1">
      <c r="B84" s="277"/>
      <c r="C84" s="265"/>
      <c r="D84" s="265"/>
      <c r="E84" s="319" t="s">
        <v>382</v>
      </c>
      <c r="F84" s="1053">
        <f t="shared" si="1"/>
        <v>3029739.4327613222</v>
      </c>
      <c r="G84" s="1053">
        <f t="shared" si="3"/>
        <v>128763.9258923562</v>
      </c>
      <c r="H84" s="1053"/>
      <c r="I84" s="1053">
        <f t="shared" si="0"/>
        <v>3158503.3586536786</v>
      </c>
      <c r="J84" s="265"/>
      <c r="K84" s="265"/>
      <c r="L84" s="277"/>
    </row>
    <row r="85" spans="2:12" ht="15.75" customHeight="1">
      <c r="B85" s="277"/>
      <c r="C85" s="265"/>
      <c r="D85" s="265"/>
      <c r="E85" s="319" t="s">
        <v>383</v>
      </c>
      <c r="F85" s="1053">
        <f t="shared" si="1"/>
        <v>3158503.3586536786</v>
      </c>
      <c r="G85" s="1053">
        <f t="shared" si="3"/>
        <v>134236.39274278135</v>
      </c>
      <c r="H85" s="1053"/>
      <c r="I85" s="1053">
        <f t="shared" si="0"/>
        <v>3292739.75139646</v>
      </c>
      <c r="J85" s="265"/>
      <c r="K85" s="265"/>
      <c r="L85" s="277"/>
    </row>
    <row r="86" spans="2:12" ht="15.75" customHeight="1">
      <c r="B86" s="277"/>
      <c r="C86" s="265"/>
      <c r="D86" s="265"/>
      <c r="E86" s="319" t="s">
        <v>384</v>
      </c>
      <c r="F86" s="1053">
        <f t="shared" si="1"/>
        <v>3292739.75139646</v>
      </c>
      <c r="G86" s="1053">
        <f t="shared" si="3"/>
        <v>139941.43943434957</v>
      </c>
      <c r="H86" s="1054"/>
      <c r="I86" s="1053">
        <f t="shared" si="0"/>
        <v>3432681.1908308095</v>
      </c>
      <c r="J86" s="265"/>
      <c r="K86" s="265"/>
      <c r="L86" s="277"/>
    </row>
    <row r="87" spans="2:12" ht="15.75" customHeight="1">
      <c r="B87" s="277"/>
      <c r="C87" s="265"/>
      <c r="D87" s="265"/>
      <c r="E87" s="319" t="s">
        <v>1534</v>
      </c>
      <c r="F87" s="1053">
        <f t="shared" si="1"/>
        <v>3432681.1908308095</v>
      </c>
      <c r="G87" s="1053">
        <f t="shared" si="3"/>
        <v>145888.9506103094</v>
      </c>
      <c r="H87" s="1054"/>
      <c r="I87" s="1053">
        <f t="shared" ref="I87:I96" si="4">+F87+G87+H87</f>
        <v>3578570.1414411189</v>
      </c>
      <c r="J87" s="265"/>
      <c r="K87" s="265"/>
      <c r="L87" s="277"/>
    </row>
    <row r="88" spans="2:12" ht="15.75" customHeight="1">
      <c r="B88" s="277"/>
      <c r="C88" s="265"/>
      <c r="D88" s="265"/>
      <c r="E88" s="319" t="s">
        <v>1535</v>
      </c>
      <c r="F88" s="1053">
        <f t="shared" si="1"/>
        <v>3578570.1414411189</v>
      </c>
      <c r="G88" s="1053">
        <f t="shared" si="3"/>
        <v>152089.23101124755</v>
      </c>
      <c r="H88" s="1054"/>
      <c r="I88" s="1053">
        <f t="shared" si="4"/>
        <v>3730659.3724523666</v>
      </c>
      <c r="J88" s="265"/>
      <c r="K88" s="265"/>
      <c r="L88" s="277"/>
    </row>
    <row r="89" spans="2:12" ht="15.75" customHeight="1">
      <c r="B89" s="277"/>
      <c r="C89" s="265"/>
      <c r="D89" s="265"/>
      <c r="E89" s="319" t="s">
        <v>1536</v>
      </c>
      <c r="F89" s="1053">
        <f t="shared" si="1"/>
        <v>3730659.3724523666</v>
      </c>
      <c r="G89" s="1053">
        <f t="shared" si="3"/>
        <v>158553.0233292256</v>
      </c>
      <c r="H89" s="1054"/>
      <c r="I89" s="1053">
        <f t="shared" si="4"/>
        <v>3889212.3957815925</v>
      </c>
      <c r="J89" s="265"/>
      <c r="K89" s="265"/>
      <c r="L89" s="277"/>
    </row>
    <row r="90" spans="2:12" ht="15.75" customHeight="1">
      <c r="B90" s="277"/>
      <c r="C90" s="265"/>
      <c r="D90" s="265"/>
      <c r="E90" s="319" t="s">
        <v>1537</v>
      </c>
      <c r="F90" s="1053">
        <f t="shared" si="1"/>
        <v>3889212.3957815925</v>
      </c>
      <c r="G90" s="1053">
        <f t="shared" si="3"/>
        <v>165291.5268207177</v>
      </c>
      <c r="H90" s="1054"/>
      <c r="I90" s="1053">
        <f t="shared" si="4"/>
        <v>4054503.9226023103</v>
      </c>
      <c r="J90" s="265"/>
      <c r="K90" s="265"/>
      <c r="L90" s="277"/>
    </row>
    <row r="91" spans="2:12" ht="15.75" customHeight="1">
      <c r="B91" s="277"/>
      <c r="C91" s="265"/>
      <c r="D91" s="265"/>
      <c r="E91" s="319" t="s">
        <v>1538</v>
      </c>
      <c r="F91" s="1053">
        <f t="shared" si="1"/>
        <v>4054503.9226023103</v>
      </c>
      <c r="G91" s="1053">
        <f t="shared" si="3"/>
        <v>172316.41671059819</v>
      </c>
      <c r="H91" s="1054"/>
      <c r="I91" s="1053">
        <f t="shared" si="4"/>
        <v>4226820.3393129082</v>
      </c>
      <c r="J91" s="265"/>
      <c r="K91" s="265"/>
      <c r="L91" s="277"/>
    </row>
    <row r="92" spans="2:12" ht="15.75" customHeight="1">
      <c r="B92" s="277"/>
      <c r="C92" s="265"/>
      <c r="D92" s="265"/>
      <c r="E92" s="319" t="s">
        <v>1539</v>
      </c>
      <c r="F92" s="1053">
        <f t="shared" si="1"/>
        <v>4226820.3393129082</v>
      </c>
      <c r="G92" s="1053">
        <f t="shared" si="3"/>
        <v>179639.86442079861</v>
      </c>
      <c r="H92" s="1054"/>
      <c r="I92" s="1053">
        <f t="shared" si="4"/>
        <v>4406460.2037337068</v>
      </c>
      <c r="J92" s="265"/>
      <c r="K92" s="265"/>
      <c r="L92" s="277"/>
    </row>
    <row r="93" spans="2:12" ht="15.75" customHeight="1">
      <c r="B93" s="277"/>
      <c r="C93" s="265"/>
      <c r="D93" s="265"/>
      <c r="E93" s="319" t="s">
        <v>1540</v>
      </c>
      <c r="F93" s="1053">
        <f t="shared" si="1"/>
        <v>4406460.2037337068</v>
      </c>
      <c r="G93" s="1053">
        <f t="shared" si="3"/>
        <v>187274.55865868257</v>
      </c>
      <c r="H93" s="1054"/>
      <c r="I93" s="1053">
        <f t="shared" si="4"/>
        <v>4593734.7623923896</v>
      </c>
      <c r="J93" s="265"/>
      <c r="K93" s="265"/>
      <c r="L93" s="277"/>
    </row>
    <row r="94" spans="2:12" ht="15.75" customHeight="1">
      <c r="B94" s="277"/>
      <c r="C94" s="265"/>
      <c r="D94" s="265"/>
      <c r="E94" s="319" t="s">
        <v>1541</v>
      </c>
      <c r="F94" s="1053">
        <f t="shared" si="1"/>
        <v>4593734.7623923896</v>
      </c>
      <c r="G94" s="1053">
        <f t="shared" si="3"/>
        <v>195233.72740167656</v>
      </c>
      <c r="H94" s="1054"/>
      <c r="I94" s="1053">
        <f t="shared" si="4"/>
        <v>4788968.4897940662</v>
      </c>
      <c r="J94" s="265"/>
      <c r="K94" s="265"/>
      <c r="L94" s="277"/>
    </row>
    <row r="95" spans="2:12" ht="15.75" customHeight="1">
      <c r="B95" s="277"/>
      <c r="C95" s="265"/>
      <c r="D95" s="265"/>
      <c r="E95" s="319" t="s">
        <v>1542</v>
      </c>
      <c r="F95" s="1053">
        <f t="shared" si="1"/>
        <v>4788968.4897940662</v>
      </c>
      <c r="G95" s="1053">
        <f t="shared" ref="G95:G96" si="5">+F95*$G$65</f>
        <v>203531.16081624784</v>
      </c>
      <c r="H95" s="1054"/>
      <c r="I95" s="1053">
        <f t="shared" si="4"/>
        <v>4992499.6506103138</v>
      </c>
      <c r="J95" s="265"/>
      <c r="K95" s="265"/>
      <c r="L95" s="277"/>
    </row>
    <row r="96" spans="2:12" ht="15.75" customHeight="1">
      <c r="B96" s="277"/>
      <c r="C96" s="265"/>
      <c r="D96" s="265"/>
      <c r="E96" s="319" t="s">
        <v>1543</v>
      </c>
      <c r="F96" s="1053">
        <f t="shared" si="1"/>
        <v>4992499.6506103138</v>
      </c>
      <c r="G96" s="1053">
        <f t="shared" si="5"/>
        <v>212181.23515093836</v>
      </c>
      <c r="H96" s="1054">
        <f>-G64</f>
        <v>-5204680.8857612489</v>
      </c>
      <c r="I96" s="1053">
        <f t="shared" si="4"/>
        <v>0</v>
      </c>
      <c r="J96" s="265"/>
      <c r="K96" s="265"/>
      <c r="L96" s="277"/>
    </row>
    <row r="97" spans="1:21" ht="15.75" customHeight="1">
      <c r="B97" s="277"/>
      <c r="C97" s="265"/>
      <c r="D97" s="265"/>
      <c r="E97" s="265"/>
      <c r="F97" s="265"/>
      <c r="G97" s="1054">
        <f>SUM(G77:G96)</f>
        <v>2940699.5934365131</v>
      </c>
      <c r="H97" s="265"/>
      <c r="I97" s="265"/>
      <c r="J97" s="1054">
        <f>SUM(J77:J96)</f>
        <v>113199.06461623692</v>
      </c>
      <c r="K97" s="265"/>
      <c r="L97" s="277"/>
    </row>
    <row r="98" spans="1:21" ht="15.75" customHeight="1">
      <c r="B98" s="277"/>
      <c r="C98" s="265"/>
      <c r="D98" s="315" t="s">
        <v>385</v>
      </c>
      <c r="E98" s="316" t="s">
        <v>50</v>
      </c>
      <c r="F98" s="316"/>
      <c r="G98" s="316"/>
      <c r="H98" s="317" t="s">
        <v>244</v>
      </c>
      <c r="I98" s="317" t="s">
        <v>245</v>
      </c>
      <c r="J98" s="265"/>
      <c r="K98" s="265"/>
      <c r="L98" s="277"/>
    </row>
    <row r="99" spans="1:21" ht="15.75" customHeight="1">
      <c r="B99" s="277"/>
      <c r="C99" s="265"/>
      <c r="D99" s="315" t="s">
        <v>386</v>
      </c>
      <c r="E99" s="316" t="s">
        <v>294</v>
      </c>
      <c r="F99" s="316"/>
      <c r="G99" s="316"/>
      <c r="H99" s="316">
        <f>+G77</f>
        <v>96219.204923801401</v>
      </c>
      <c r="I99" s="316"/>
      <c r="J99" s="265"/>
      <c r="K99" s="265"/>
      <c r="L99" s="277"/>
    </row>
    <row r="100" spans="1:21" ht="15.75" customHeight="1">
      <c r="B100" s="277"/>
      <c r="C100" s="265"/>
      <c r="D100" s="315" t="s">
        <v>387</v>
      </c>
      <c r="E100" s="316" t="s">
        <v>339</v>
      </c>
      <c r="F100" s="316"/>
      <c r="G100" s="316"/>
      <c r="H100" s="316"/>
      <c r="I100" s="316">
        <f>+H99</f>
        <v>96219.204923801401</v>
      </c>
      <c r="J100" s="265"/>
      <c r="K100" s="265"/>
      <c r="L100" s="277"/>
    </row>
    <row r="101" spans="1:21" ht="15.75" customHeight="1">
      <c r="B101" s="277"/>
      <c r="C101" s="265"/>
      <c r="D101" s="265"/>
      <c r="E101" s="265"/>
      <c r="F101" s="265"/>
      <c r="G101" s="265"/>
      <c r="H101" s="265"/>
      <c r="I101" s="265"/>
      <c r="J101" s="265"/>
      <c r="K101" s="265"/>
      <c r="L101" s="277"/>
    </row>
    <row r="102" spans="1:21" ht="15.75" customHeight="1">
      <c r="B102" s="277"/>
      <c r="C102" s="265"/>
      <c r="D102" s="315" t="s">
        <v>385</v>
      </c>
      <c r="E102" s="316" t="s">
        <v>52</v>
      </c>
      <c r="F102" s="316"/>
      <c r="G102" s="316"/>
      <c r="H102" s="317" t="s">
        <v>244</v>
      </c>
      <c r="I102" s="317" t="s">
        <v>245</v>
      </c>
      <c r="J102" s="265"/>
      <c r="K102" s="265"/>
      <c r="L102" s="277"/>
    </row>
    <row r="103" spans="1:21" ht="15.75" customHeight="1">
      <c r="B103" s="277"/>
      <c r="C103" s="265"/>
      <c r="D103" s="315" t="s">
        <v>386</v>
      </c>
      <c r="E103" s="316" t="s">
        <v>294</v>
      </c>
      <c r="F103" s="316"/>
      <c r="G103" s="316"/>
      <c r="H103" s="316">
        <f>+G78</f>
        <v>100308.52113306297</v>
      </c>
      <c r="I103" s="316"/>
      <c r="J103" s="265"/>
      <c r="K103" s="265"/>
      <c r="L103" s="277"/>
    </row>
    <row r="104" spans="1:21" ht="15.75" customHeight="1">
      <c r="B104" s="277"/>
      <c r="C104" s="265"/>
      <c r="D104" s="315" t="s">
        <v>387</v>
      </c>
      <c r="E104" s="316" t="s">
        <v>339</v>
      </c>
      <c r="F104" s="316"/>
      <c r="G104" s="316"/>
      <c r="H104" s="316"/>
      <c r="I104" s="316">
        <f>+H103</f>
        <v>100308.52113306297</v>
      </c>
      <c r="J104" s="265"/>
      <c r="K104" s="265"/>
      <c r="L104" s="277"/>
    </row>
    <row r="105" spans="1:21" ht="15.75" customHeight="1">
      <c r="B105" s="277"/>
      <c r="C105" s="265"/>
      <c r="D105" s="265"/>
      <c r="E105" s="265"/>
      <c r="F105" s="265"/>
      <c r="G105" s="265"/>
      <c r="H105" s="265"/>
      <c r="I105" s="265"/>
      <c r="J105" s="265"/>
      <c r="K105" s="265"/>
      <c r="L105" s="277"/>
    </row>
    <row r="106" spans="1:21" ht="15.75" customHeight="1">
      <c r="B106" s="277"/>
      <c r="C106" s="265"/>
      <c r="D106" s="315" t="s">
        <v>385</v>
      </c>
      <c r="E106" s="316" t="s">
        <v>53</v>
      </c>
      <c r="F106" s="316"/>
      <c r="G106" s="316"/>
      <c r="H106" s="317" t="s">
        <v>244</v>
      </c>
      <c r="I106" s="317" t="s">
        <v>245</v>
      </c>
      <c r="J106" s="265"/>
      <c r="K106" s="265"/>
      <c r="L106" s="277"/>
    </row>
    <row r="107" spans="1:21" ht="15.75" customHeight="1">
      <c r="B107" s="277"/>
      <c r="C107" s="265"/>
      <c r="D107" s="315" t="s">
        <v>386</v>
      </c>
      <c r="E107" s="321" t="s">
        <v>294</v>
      </c>
      <c r="F107" s="321"/>
      <c r="G107" s="321"/>
      <c r="H107" s="321">
        <f>+G79</f>
        <v>104571.63328121814</v>
      </c>
      <c r="I107" s="321"/>
      <c r="J107" s="265"/>
      <c r="K107" s="265"/>
      <c r="L107" s="277"/>
    </row>
    <row r="108" spans="1:21" ht="15.75" customHeight="1">
      <c r="B108" s="277"/>
      <c r="C108" s="265"/>
      <c r="D108" s="315" t="s">
        <v>387</v>
      </c>
      <c r="E108" s="321" t="s">
        <v>339</v>
      </c>
      <c r="F108" s="321"/>
      <c r="G108" s="321"/>
      <c r="H108" s="321"/>
      <c r="I108" s="321">
        <f>+H107</f>
        <v>104571.63328121814</v>
      </c>
      <c r="J108" s="265"/>
      <c r="K108" s="265"/>
      <c r="L108" s="277"/>
    </row>
    <row r="109" spans="1:21" ht="15.75" customHeight="1">
      <c r="B109" s="277"/>
      <c r="C109" s="265"/>
      <c r="D109" s="265"/>
      <c r="E109" s="265" t="s">
        <v>359</v>
      </c>
      <c r="F109" s="265"/>
      <c r="G109" s="265"/>
      <c r="H109" s="265"/>
      <c r="I109" s="265"/>
      <c r="J109" s="265"/>
      <c r="K109" s="265"/>
      <c r="L109" s="277"/>
    </row>
    <row r="110" spans="1:21" ht="15.75" customHeight="1">
      <c r="B110" s="277"/>
      <c r="C110" s="277"/>
      <c r="D110" s="277"/>
      <c r="E110" s="277"/>
      <c r="F110" s="277"/>
      <c r="G110" s="277"/>
      <c r="H110" s="277"/>
      <c r="I110" s="277"/>
      <c r="J110" s="277"/>
      <c r="K110" s="277"/>
      <c r="L110" s="277"/>
    </row>
    <row r="111" spans="1:21" ht="15.75" customHeight="1">
      <c r="A111" s="6"/>
      <c r="B111" s="6"/>
      <c r="C111" s="6"/>
      <c r="D111" s="6"/>
      <c r="E111" s="6"/>
      <c r="F111" s="6"/>
      <c r="G111" s="6"/>
      <c r="H111" s="6"/>
      <c r="I111" s="6"/>
      <c r="J111" s="6"/>
      <c r="K111" s="6"/>
      <c r="L111" s="6"/>
      <c r="M111" s="6"/>
      <c r="N111" s="6"/>
      <c r="O111" s="6"/>
      <c r="P111" s="6"/>
      <c r="Q111" s="6"/>
      <c r="R111" s="6"/>
      <c r="S111" s="6"/>
      <c r="T111" s="6"/>
      <c r="U111" s="6"/>
    </row>
    <row r="112" spans="1:21" ht="15.75" customHeight="1">
      <c r="A112" s="6"/>
      <c r="M112" s="6"/>
      <c r="N112" s="6"/>
      <c r="O112" s="6"/>
      <c r="P112" s="6"/>
      <c r="Q112" s="6"/>
      <c r="R112" s="6"/>
      <c r="S112" s="6"/>
      <c r="T112" s="6"/>
      <c r="U112" s="6"/>
    </row>
    <row r="113" spans="1:21" ht="15.75" customHeight="1">
      <c r="A113" s="6"/>
      <c r="M113" s="6"/>
      <c r="N113" s="6"/>
      <c r="O113" s="6"/>
      <c r="P113" s="6"/>
      <c r="Q113" s="6"/>
      <c r="R113" s="6"/>
      <c r="S113" s="6"/>
      <c r="T113" s="6"/>
      <c r="U113" s="6"/>
    </row>
    <row r="114" spans="1:21" ht="15.75" customHeight="1">
      <c r="A114" s="6"/>
      <c r="M114" s="6"/>
      <c r="N114" s="6"/>
      <c r="O114" s="6"/>
      <c r="P114" s="6"/>
      <c r="Q114" s="6"/>
      <c r="R114" s="6"/>
      <c r="S114" s="6"/>
      <c r="T114" s="6"/>
      <c r="U114" s="6"/>
    </row>
    <row r="115" spans="1:21" ht="15.75" customHeight="1">
      <c r="A115" s="6"/>
      <c r="M115" s="6"/>
      <c r="N115" s="6"/>
      <c r="O115" s="6"/>
      <c r="P115" s="6"/>
      <c r="Q115" s="6"/>
      <c r="R115" s="6"/>
      <c r="S115" s="6"/>
      <c r="T115" s="6"/>
      <c r="U115" s="6"/>
    </row>
    <row r="116" spans="1:21" ht="15.75" customHeight="1">
      <c r="A116" s="6"/>
      <c r="M116" s="6"/>
      <c r="N116" s="6"/>
      <c r="O116" s="6"/>
      <c r="P116" s="6"/>
      <c r="Q116" s="6"/>
      <c r="R116" s="6"/>
      <c r="S116" s="6"/>
      <c r="T116" s="6"/>
      <c r="U116" s="6"/>
    </row>
    <row r="117" spans="1:21" ht="15.75" customHeight="1">
      <c r="A117" s="6"/>
      <c r="M117" s="6"/>
      <c r="N117" s="6"/>
      <c r="O117" s="6"/>
      <c r="P117" s="6"/>
      <c r="Q117" s="6"/>
      <c r="R117" s="6"/>
      <c r="S117" s="6"/>
      <c r="T117" s="6"/>
      <c r="U117" s="6"/>
    </row>
    <row r="118" spans="1:21" ht="15.75" customHeight="1">
      <c r="A118" s="6"/>
      <c r="M118" s="6"/>
      <c r="N118" s="6"/>
      <c r="O118" s="6"/>
      <c r="P118" s="6"/>
      <c r="Q118" s="6"/>
      <c r="R118" s="6"/>
      <c r="S118" s="6"/>
      <c r="T118" s="6"/>
      <c r="U118" s="6"/>
    </row>
    <row r="119" spans="1:21" ht="15.75" customHeight="1">
      <c r="A119" s="6"/>
      <c r="M119" s="6"/>
      <c r="N119" s="6"/>
      <c r="O119" s="6"/>
      <c r="P119" s="6"/>
      <c r="Q119" s="6"/>
      <c r="R119" s="6"/>
      <c r="S119" s="6"/>
      <c r="T119" s="6"/>
      <c r="U119" s="6"/>
    </row>
    <row r="120" spans="1:21" ht="15.75" customHeight="1"/>
    <row r="121" spans="1:21" ht="15.75" customHeight="1"/>
    <row r="122" spans="1:21" ht="15.75" customHeight="1"/>
    <row r="123" spans="1:21" ht="15.75" customHeight="1"/>
    <row r="124" spans="1:21" ht="15.75" customHeight="1"/>
    <row r="125" spans="1:21" ht="15.75" customHeight="1">
      <c r="A125" s="6"/>
      <c r="B125" s="6"/>
      <c r="C125" s="6"/>
      <c r="D125" s="6"/>
      <c r="E125" s="6"/>
      <c r="F125" s="6"/>
      <c r="G125" s="6"/>
      <c r="H125" s="6"/>
      <c r="I125" s="6"/>
      <c r="J125" s="6"/>
      <c r="K125" s="6"/>
      <c r="L125" s="6"/>
      <c r="M125" s="6"/>
      <c r="N125" s="6"/>
      <c r="O125" s="6"/>
      <c r="P125" s="6"/>
      <c r="Q125" s="6"/>
      <c r="R125" s="6"/>
      <c r="S125" s="6"/>
      <c r="T125" s="6"/>
      <c r="U125" s="6"/>
    </row>
    <row r="126" spans="1:21" ht="15.75" customHeight="1">
      <c r="A126" s="6"/>
      <c r="B126" s="6"/>
      <c r="C126" s="6"/>
      <c r="D126" s="6"/>
      <c r="E126" s="6"/>
      <c r="F126" s="6"/>
      <c r="G126" s="6"/>
      <c r="H126" s="6"/>
      <c r="I126" s="6"/>
      <c r="J126" s="6"/>
      <c r="K126" s="6"/>
      <c r="L126" s="6"/>
      <c r="M126" s="6"/>
      <c r="N126" s="6"/>
      <c r="O126" s="6"/>
      <c r="P126" s="6"/>
      <c r="Q126" s="6"/>
      <c r="R126" s="6"/>
      <c r="S126" s="6"/>
      <c r="T126" s="6"/>
      <c r="U126" s="6"/>
    </row>
    <row r="127" spans="1:21" ht="15.75" customHeight="1">
      <c r="A127" s="6"/>
      <c r="B127" s="6"/>
      <c r="C127" s="6"/>
      <c r="D127" s="6"/>
      <c r="E127" s="6"/>
      <c r="F127" s="6"/>
      <c r="G127" s="6"/>
      <c r="H127" s="6"/>
      <c r="I127" s="6"/>
      <c r="J127" s="6"/>
      <c r="K127" s="6"/>
      <c r="L127" s="6"/>
      <c r="M127" s="6"/>
      <c r="N127" s="6"/>
      <c r="O127" s="6"/>
      <c r="P127" s="6"/>
      <c r="Q127" s="6"/>
      <c r="R127" s="6"/>
      <c r="S127" s="6"/>
      <c r="T127" s="6"/>
      <c r="U127" s="6"/>
    </row>
    <row r="128" spans="1:21" ht="15.75" customHeight="1">
      <c r="A128" s="6"/>
      <c r="B128" s="6"/>
      <c r="C128" s="6"/>
      <c r="D128" s="6"/>
      <c r="E128" s="6"/>
      <c r="F128" s="6"/>
      <c r="G128" s="6"/>
      <c r="H128" s="6"/>
      <c r="I128" s="6"/>
      <c r="J128" s="6"/>
      <c r="K128" s="6"/>
      <c r="L128" s="6"/>
      <c r="M128" s="6"/>
      <c r="N128" s="6"/>
      <c r="O128" s="6"/>
      <c r="P128" s="6"/>
      <c r="Q128" s="6"/>
      <c r="R128" s="6"/>
      <c r="S128" s="6"/>
      <c r="T128" s="6"/>
      <c r="U128" s="6"/>
    </row>
    <row r="129" spans="1:21" ht="15.75" customHeight="1">
      <c r="A129" s="6"/>
      <c r="B129" s="6"/>
      <c r="C129" s="6"/>
      <c r="D129" s="6"/>
      <c r="E129" s="6"/>
      <c r="F129" s="6"/>
      <c r="G129" s="6"/>
      <c r="H129" s="6"/>
      <c r="I129" s="6"/>
      <c r="J129" s="6"/>
      <c r="K129" s="6"/>
      <c r="L129" s="6"/>
      <c r="M129" s="6"/>
      <c r="N129" s="6"/>
      <c r="O129" s="6"/>
      <c r="P129" s="6"/>
      <c r="Q129" s="6"/>
      <c r="R129" s="6"/>
      <c r="S129" s="6"/>
      <c r="T129" s="6"/>
      <c r="U129" s="6"/>
    </row>
    <row r="130" spans="1:21" ht="15.75" customHeight="1"/>
    <row r="131" spans="1:21" ht="15.75" customHeight="1"/>
    <row r="132" spans="1:21" ht="15.75" customHeight="1"/>
    <row r="133" spans="1:21" ht="15.75" customHeight="1"/>
    <row r="134" spans="1:21" ht="15.75" customHeight="1"/>
    <row r="135" spans="1:21" ht="15.75" customHeight="1"/>
    <row r="136" spans="1:21" ht="15.75" customHeight="1"/>
    <row r="137" spans="1:21" ht="15.75" customHeight="1"/>
    <row r="138" spans="1:21" ht="15.75" customHeight="1"/>
    <row r="139" spans="1:21" ht="15.75" customHeight="1"/>
    <row r="140" spans="1:21" ht="15.75" customHeight="1"/>
    <row r="141" spans="1:21" ht="15.75" customHeight="1"/>
    <row r="142" spans="1:21" ht="15.75" customHeight="1"/>
    <row r="143" spans="1:21" ht="15.75" customHeight="1"/>
    <row r="144" spans="1:21"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phoneticPr fontId="67" type="noConversion"/>
  <hyperlinks>
    <hyperlink ref="M18" r:id="rId1" xr:uid="{F4E5E62C-6572-46C7-BBBC-AD63F4CCFDFC}"/>
  </hyperlinks>
  <pageMargins left="0.7" right="0.7" top="0.75" bottom="0.75" header="0" footer="0"/>
  <pageSetup paperSize="9" orientation="portrait"/>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Z1000"/>
  <sheetViews>
    <sheetView zoomScale="130" zoomScaleNormal="130" workbookViewId="0">
      <selection activeCell="B1" sqref="B1"/>
    </sheetView>
  </sheetViews>
  <sheetFormatPr baseColWidth="10" defaultColWidth="14.42578125" defaultRowHeight="15" customHeight="1"/>
  <cols>
    <col min="1" max="1" width="6.5703125" customWidth="1"/>
    <col min="2" max="2" width="12.5703125" customWidth="1"/>
    <col min="3" max="3" width="13.85546875" customWidth="1"/>
    <col min="4" max="4" width="2.7109375" customWidth="1"/>
    <col min="5" max="5" width="12.5703125" customWidth="1"/>
    <col min="6" max="6" width="12.42578125" customWidth="1"/>
    <col min="7" max="7" width="1" customWidth="1"/>
    <col min="8" max="8" width="2.140625" customWidth="1"/>
    <col min="9" max="9" width="5" customWidth="1"/>
    <col min="10" max="10" width="11.42578125" customWidth="1"/>
    <col min="11" max="12" width="12.7109375" customWidth="1"/>
    <col min="13" max="13" width="12" customWidth="1"/>
    <col min="14" max="14" width="2.42578125" customWidth="1"/>
    <col min="15" max="15" width="15" customWidth="1"/>
    <col min="16" max="26" width="10.7109375" customWidth="1"/>
  </cols>
  <sheetData>
    <row r="1" spans="1:26" ht="15.75" thickBot="1">
      <c r="B1" s="2266" t="s">
        <v>394</v>
      </c>
      <c r="C1" s="2267"/>
      <c r="D1" s="2267"/>
      <c r="E1" s="2267"/>
      <c r="F1" s="2267"/>
      <c r="G1" s="135"/>
      <c r="H1" s="138"/>
      <c r="I1" s="341" t="s">
        <v>194</v>
      </c>
      <c r="J1" s="342"/>
      <c r="K1" s="342"/>
      <c r="L1" s="342"/>
      <c r="M1" s="343"/>
      <c r="N1" s="138"/>
      <c r="O1" s="138"/>
      <c r="P1" s="138"/>
      <c r="Q1" s="138"/>
      <c r="R1" s="138"/>
      <c r="S1" s="138"/>
      <c r="T1" s="138"/>
      <c r="U1" s="138"/>
      <c r="V1" s="138"/>
      <c r="W1" s="138"/>
      <c r="X1" s="138"/>
      <c r="Y1" s="138"/>
      <c r="Z1" s="138"/>
    </row>
    <row r="2" spans="1:26">
      <c r="B2" s="138" t="s">
        <v>395</v>
      </c>
      <c r="C2" s="138"/>
      <c r="D2" s="138"/>
      <c r="E2" s="138"/>
      <c r="F2" s="138"/>
      <c r="G2" s="138"/>
      <c r="H2" s="138"/>
      <c r="I2" s="143"/>
      <c r="J2" s="143"/>
      <c r="K2" s="143"/>
      <c r="L2" s="143"/>
      <c r="M2" s="143"/>
      <c r="N2" s="138"/>
      <c r="O2" s="138"/>
      <c r="P2" s="138"/>
      <c r="Q2" s="138"/>
      <c r="R2" s="138"/>
      <c r="S2" s="138"/>
      <c r="T2" s="138"/>
      <c r="U2" s="138"/>
      <c r="V2" s="138"/>
      <c r="W2" s="138"/>
      <c r="X2" s="138"/>
      <c r="Y2" s="138"/>
      <c r="Z2" s="138"/>
    </row>
    <row r="3" spans="1:26" ht="15.75" thickBot="1">
      <c r="B3" s="138" t="s">
        <v>396</v>
      </c>
      <c r="C3" s="138"/>
      <c r="D3" s="138"/>
      <c r="E3" s="138"/>
      <c r="F3" s="138"/>
      <c r="G3" s="138"/>
      <c r="H3" s="138"/>
      <c r="I3" s="143"/>
      <c r="J3" s="143"/>
      <c r="K3" s="143"/>
      <c r="L3" s="143"/>
      <c r="M3" s="143"/>
      <c r="N3" s="138"/>
      <c r="O3" s="138"/>
      <c r="P3" s="138"/>
      <c r="Q3" s="138"/>
      <c r="R3" s="138"/>
      <c r="S3" s="138"/>
      <c r="T3" s="138"/>
      <c r="U3" s="138"/>
      <c r="V3" s="138"/>
      <c r="W3" s="138"/>
      <c r="X3" s="138"/>
      <c r="Y3" s="138"/>
      <c r="Z3" s="138"/>
    </row>
    <row r="4" spans="1:26" ht="15.75" thickBot="1">
      <c r="A4" s="138"/>
      <c r="B4" s="138"/>
      <c r="C4" s="138"/>
      <c r="D4" s="138"/>
      <c r="E4" s="138"/>
      <c r="F4" s="138"/>
      <c r="G4" s="138"/>
      <c r="H4" s="138"/>
      <c r="I4" s="344"/>
      <c r="J4" s="345" t="s">
        <v>217</v>
      </c>
      <c r="K4" s="346" t="s">
        <v>218</v>
      </c>
      <c r="L4" s="346" t="s">
        <v>219</v>
      </c>
      <c r="M4" s="347" t="s">
        <v>220</v>
      </c>
      <c r="N4" s="138"/>
      <c r="O4" s="149" t="s">
        <v>181</v>
      </c>
      <c r="P4" s="138"/>
      <c r="Q4" s="138"/>
      <c r="R4" s="138"/>
      <c r="S4" s="138"/>
      <c r="T4" s="138"/>
      <c r="U4" s="138"/>
      <c r="V4" s="138"/>
      <c r="W4" s="138"/>
      <c r="X4" s="138"/>
      <c r="Y4" s="138"/>
      <c r="Z4" s="138"/>
    </row>
    <row r="5" spans="1:26">
      <c r="A5" s="138"/>
      <c r="B5" s="2183" t="s">
        <v>277</v>
      </c>
      <c r="C5" s="2184"/>
      <c r="D5" s="2184"/>
      <c r="E5" s="2184"/>
      <c r="F5" s="2185">
        <v>100000</v>
      </c>
      <c r="G5" s="138"/>
      <c r="H5" s="138"/>
      <c r="I5" s="203">
        <f t="shared" ref="I5:I28" si="0">+I4+1</f>
        <v>1</v>
      </c>
      <c r="J5" s="144">
        <f>+F12</f>
        <v>2124338.7257627877</v>
      </c>
      <c r="K5" s="144">
        <f t="shared" ref="K5:K28" si="1">+J5*$F$6</f>
        <v>21243.387257627877</v>
      </c>
      <c r="L5" s="144">
        <f>-F5</f>
        <v>-100000</v>
      </c>
      <c r="M5" s="348">
        <f t="shared" ref="M5:M28" si="2">+J5+K5+L5</f>
        <v>2045582.1130204154</v>
      </c>
      <c r="N5" s="138"/>
      <c r="O5" s="2077">
        <f>+F14</f>
        <v>88514.113573449489</v>
      </c>
      <c r="P5" s="138"/>
      <c r="Q5" s="138"/>
      <c r="R5" s="138"/>
      <c r="S5" s="138"/>
      <c r="T5" s="138"/>
      <c r="U5" s="138"/>
      <c r="V5" s="138"/>
      <c r="W5" s="138"/>
      <c r="X5" s="138"/>
      <c r="Y5" s="138"/>
      <c r="Z5" s="138"/>
    </row>
    <row r="6" spans="1:26">
      <c r="A6" s="138"/>
      <c r="B6" s="2186" t="s">
        <v>1938</v>
      </c>
      <c r="C6" s="2187"/>
      <c r="D6" s="2187"/>
      <c r="E6" s="2187"/>
      <c r="F6" s="2188">
        <v>0.01</v>
      </c>
      <c r="G6" s="138"/>
      <c r="H6" s="138"/>
      <c r="I6" s="203">
        <f t="shared" si="0"/>
        <v>2</v>
      </c>
      <c r="J6" s="144">
        <f t="shared" ref="J6:J28" si="3">+M5</f>
        <v>2045582.1130204154</v>
      </c>
      <c r="K6" s="144">
        <f t="shared" si="1"/>
        <v>20455.821130204156</v>
      </c>
      <c r="L6" s="144">
        <f t="shared" ref="L6:L28" si="4">+L5</f>
        <v>-100000</v>
      </c>
      <c r="M6" s="348">
        <f t="shared" si="2"/>
        <v>1966037.9341506197</v>
      </c>
      <c r="N6" s="138"/>
      <c r="O6" s="2077">
        <f t="shared" ref="O6:O11" si="5">+O5</f>
        <v>88514.113573449489</v>
      </c>
      <c r="P6" s="138"/>
      <c r="Q6" s="138"/>
      <c r="R6" s="138"/>
      <c r="S6" s="138"/>
      <c r="T6" s="138"/>
      <c r="U6" s="138"/>
      <c r="V6" s="138"/>
      <c r="W6" s="138"/>
      <c r="X6" s="138"/>
      <c r="Y6" s="138"/>
      <c r="Z6" s="138"/>
    </row>
    <row r="7" spans="1:26">
      <c r="A7" s="138"/>
      <c r="B7" s="2189" t="s">
        <v>251</v>
      </c>
      <c r="C7" s="2190"/>
      <c r="D7" s="2190"/>
      <c r="E7" s="2190"/>
      <c r="F7" s="2191">
        <v>24</v>
      </c>
      <c r="G7" s="138"/>
      <c r="H7" s="138"/>
      <c r="I7" s="203">
        <f t="shared" si="0"/>
        <v>3</v>
      </c>
      <c r="J7" s="144">
        <f t="shared" si="3"/>
        <v>1966037.9341506197</v>
      </c>
      <c r="K7" s="144">
        <f t="shared" si="1"/>
        <v>19660.379341506195</v>
      </c>
      <c r="L7" s="144">
        <f t="shared" si="4"/>
        <v>-100000</v>
      </c>
      <c r="M7" s="348">
        <f t="shared" si="2"/>
        <v>1885698.3134921258</v>
      </c>
      <c r="N7" s="138"/>
      <c r="O7" s="2174">
        <f t="shared" si="5"/>
        <v>88514.113573449489</v>
      </c>
      <c r="P7" s="138"/>
      <c r="Q7" s="138"/>
      <c r="R7" s="138"/>
      <c r="S7" s="138"/>
      <c r="T7" s="138"/>
      <c r="U7" s="138"/>
      <c r="V7" s="138"/>
      <c r="W7" s="138"/>
      <c r="X7" s="138"/>
      <c r="Y7" s="138"/>
      <c r="Z7" s="138"/>
    </row>
    <row r="8" spans="1:26" ht="15.75" thickBot="1">
      <c r="A8" s="138"/>
      <c r="B8" s="1834" t="s">
        <v>368</v>
      </c>
      <c r="C8" s="1835"/>
      <c r="D8" s="1835"/>
      <c r="E8" s="1835"/>
      <c r="F8" s="1836">
        <f>PV(F6,F7,-F5,0,0)</f>
        <v>2124338.7257627877</v>
      </c>
      <c r="G8" s="138"/>
      <c r="H8" s="138"/>
      <c r="I8" s="203">
        <f t="shared" si="0"/>
        <v>4</v>
      </c>
      <c r="J8" s="144">
        <f t="shared" si="3"/>
        <v>1885698.3134921258</v>
      </c>
      <c r="K8" s="144">
        <f t="shared" si="1"/>
        <v>18856.983134921258</v>
      </c>
      <c r="L8" s="144">
        <f t="shared" si="4"/>
        <v>-100000</v>
      </c>
      <c r="M8" s="348">
        <f t="shared" si="2"/>
        <v>1804555.296627047</v>
      </c>
      <c r="N8" s="138"/>
      <c r="O8" s="2174">
        <f t="shared" si="5"/>
        <v>88514.113573449489</v>
      </c>
      <c r="P8" s="138"/>
      <c r="Q8" s="138"/>
      <c r="R8" s="138"/>
      <c r="S8" s="138"/>
      <c r="T8" s="138"/>
      <c r="U8" s="138"/>
      <c r="V8" s="138"/>
      <c r="W8" s="138"/>
      <c r="X8" s="138"/>
      <c r="Y8" s="138"/>
      <c r="Z8" s="138"/>
    </row>
    <row r="9" spans="1:26">
      <c r="A9" s="138"/>
      <c r="B9" s="138"/>
      <c r="C9" s="138"/>
      <c r="D9" s="138"/>
      <c r="E9" s="138"/>
      <c r="F9" s="138"/>
      <c r="G9" s="138"/>
      <c r="H9" s="138"/>
      <c r="I9" s="203">
        <f t="shared" si="0"/>
        <v>5</v>
      </c>
      <c r="J9" s="144">
        <f t="shared" si="3"/>
        <v>1804555.296627047</v>
      </c>
      <c r="K9" s="144">
        <f t="shared" si="1"/>
        <v>18045.552966270472</v>
      </c>
      <c r="L9" s="144">
        <f t="shared" si="4"/>
        <v>-100000</v>
      </c>
      <c r="M9" s="348">
        <f t="shared" si="2"/>
        <v>1722600.8495933174</v>
      </c>
      <c r="N9" s="138"/>
      <c r="O9" s="2174">
        <f t="shared" si="5"/>
        <v>88514.113573449489</v>
      </c>
      <c r="P9" s="138"/>
      <c r="Q9" s="138"/>
      <c r="R9" s="138"/>
      <c r="S9" s="138"/>
      <c r="T9" s="138"/>
      <c r="U9" s="138"/>
      <c r="V9" s="138"/>
      <c r="W9" s="138"/>
      <c r="X9" s="138"/>
      <c r="Y9" s="138"/>
      <c r="Z9" s="138"/>
    </row>
    <row r="10" spans="1:26" ht="15.75" thickBot="1">
      <c r="A10" s="138"/>
      <c r="B10" s="138"/>
      <c r="C10" s="138"/>
      <c r="D10" s="138"/>
      <c r="E10" s="150" t="s">
        <v>244</v>
      </c>
      <c r="F10" s="150" t="s">
        <v>245</v>
      </c>
      <c r="G10" s="138"/>
      <c r="H10" s="138"/>
      <c r="I10" s="203">
        <f t="shared" si="0"/>
        <v>6</v>
      </c>
      <c r="J10" s="144">
        <f t="shared" si="3"/>
        <v>1722600.8495933174</v>
      </c>
      <c r="K10" s="144">
        <f t="shared" si="1"/>
        <v>17226.008495933173</v>
      </c>
      <c r="L10" s="144">
        <f t="shared" si="4"/>
        <v>-100000</v>
      </c>
      <c r="M10" s="348">
        <f t="shared" si="2"/>
        <v>1639826.8580892505</v>
      </c>
      <c r="N10" s="138"/>
      <c r="O10" s="2174">
        <f t="shared" si="5"/>
        <v>88514.113573449489</v>
      </c>
      <c r="P10" s="138"/>
      <c r="Q10" s="138"/>
      <c r="R10" s="138"/>
      <c r="S10" s="138"/>
      <c r="T10" s="138"/>
      <c r="U10" s="138"/>
      <c r="V10" s="138"/>
      <c r="W10" s="138"/>
      <c r="X10" s="138"/>
      <c r="Y10" s="138"/>
      <c r="Z10" s="138"/>
    </row>
    <row r="11" spans="1:26">
      <c r="A11" s="138"/>
      <c r="B11" s="2268" t="s">
        <v>1939</v>
      </c>
      <c r="C11" s="2269"/>
      <c r="D11" s="2269"/>
      <c r="E11" s="2269">
        <f>+F8</f>
        <v>2124338.7257627877</v>
      </c>
      <c r="F11" s="2270"/>
      <c r="G11" s="138"/>
      <c r="H11" s="138"/>
      <c r="I11" s="203">
        <f t="shared" si="0"/>
        <v>7</v>
      </c>
      <c r="J11" s="144">
        <f t="shared" si="3"/>
        <v>1639826.8580892505</v>
      </c>
      <c r="K11" s="144">
        <f t="shared" si="1"/>
        <v>16398.268580892505</v>
      </c>
      <c r="L11" s="144">
        <f t="shared" si="4"/>
        <v>-100000</v>
      </c>
      <c r="M11" s="348">
        <f t="shared" si="2"/>
        <v>1556225.1266701431</v>
      </c>
      <c r="N11" s="138"/>
      <c r="O11" s="2174">
        <f t="shared" si="5"/>
        <v>88514.113573449489</v>
      </c>
      <c r="P11" s="138"/>
      <c r="Q11" s="138"/>
      <c r="R11" s="138"/>
      <c r="S11" s="138"/>
      <c r="T11" s="138"/>
      <c r="U11" s="138"/>
      <c r="V11" s="138"/>
      <c r="W11" s="138"/>
      <c r="X11" s="138"/>
      <c r="Y11" s="138"/>
      <c r="Z11" s="138"/>
    </row>
    <row r="12" spans="1:26" ht="15.75" thickBot="1">
      <c r="A12" s="138"/>
      <c r="B12" s="2271" t="s">
        <v>397</v>
      </c>
      <c r="C12" s="2272"/>
      <c r="D12" s="2272"/>
      <c r="E12" s="2272"/>
      <c r="F12" s="2273">
        <f>+E11</f>
        <v>2124338.7257627877</v>
      </c>
      <c r="G12" s="138"/>
      <c r="H12" s="138"/>
      <c r="I12" s="203">
        <f t="shared" si="0"/>
        <v>8</v>
      </c>
      <c r="J12" s="144">
        <f t="shared" si="3"/>
        <v>1556225.1266701431</v>
      </c>
      <c r="K12" s="144">
        <f t="shared" si="1"/>
        <v>15562.251266701431</v>
      </c>
      <c r="L12" s="144">
        <f t="shared" si="4"/>
        <v>-100000</v>
      </c>
      <c r="M12" s="348">
        <f t="shared" si="2"/>
        <v>1471787.3779368445</v>
      </c>
      <c r="N12" s="138"/>
      <c r="O12" s="2174">
        <f>+O5</f>
        <v>88514.113573449489</v>
      </c>
      <c r="P12" s="138"/>
      <c r="Q12" s="138"/>
      <c r="R12" s="138"/>
      <c r="S12" s="138"/>
      <c r="T12" s="138"/>
      <c r="U12" s="138"/>
      <c r="V12" s="138"/>
      <c r="W12" s="138"/>
      <c r="X12" s="138"/>
      <c r="Y12" s="138"/>
      <c r="Z12" s="138"/>
    </row>
    <row r="13" spans="1:26" ht="15.75" thickBot="1">
      <c r="A13" s="138"/>
      <c r="B13" s="138"/>
      <c r="C13" s="138"/>
      <c r="D13" s="138"/>
      <c r="E13" s="138"/>
      <c r="F13" s="138"/>
      <c r="G13" s="138"/>
      <c r="H13" s="138"/>
      <c r="I13" s="203">
        <f t="shared" si="0"/>
        <v>9</v>
      </c>
      <c r="J13" s="144">
        <f t="shared" si="3"/>
        <v>1471787.3779368445</v>
      </c>
      <c r="K13" s="144">
        <f t="shared" si="1"/>
        <v>14717.873779368445</v>
      </c>
      <c r="L13" s="144">
        <f t="shared" si="4"/>
        <v>-100000</v>
      </c>
      <c r="M13" s="348">
        <f t="shared" si="2"/>
        <v>1386505.2517162128</v>
      </c>
      <c r="N13" s="138"/>
      <c r="O13" s="2077">
        <f t="shared" ref="O13:O20" si="6">+O12</f>
        <v>88514.113573449489</v>
      </c>
      <c r="P13" s="138"/>
      <c r="Q13" s="138"/>
      <c r="R13" s="138"/>
      <c r="S13" s="138"/>
      <c r="T13" s="138"/>
      <c r="U13" s="138"/>
      <c r="V13" s="138"/>
      <c r="W13" s="138"/>
      <c r="X13" s="138"/>
      <c r="Y13" s="138"/>
      <c r="Z13" s="138"/>
    </row>
    <row r="14" spans="1:26" ht="15.75" thickBot="1">
      <c r="A14" s="138"/>
      <c r="B14" s="350" t="s">
        <v>398</v>
      </c>
      <c r="C14" s="351"/>
      <c r="D14" s="351"/>
      <c r="E14" s="351"/>
      <c r="F14" s="352">
        <f>+E11/F7</f>
        <v>88514.113573449489</v>
      </c>
      <c r="G14" s="138"/>
      <c r="H14" s="138"/>
      <c r="I14" s="203">
        <f t="shared" si="0"/>
        <v>10</v>
      </c>
      <c r="J14" s="144">
        <f t="shared" si="3"/>
        <v>1386505.2517162128</v>
      </c>
      <c r="K14" s="144">
        <f t="shared" si="1"/>
        <v>13865.052517162128</v>
      </c>
      <c r="L14" s="144">
        <f t="shared" si="4"/>
        <v>-100000</v>
      </c>
      <c r="M14" s="348">
        <f t="shared" si="2"/>
        <v>1300370.304233375</v>
      </c>
      <c r="N14" s="138"/>
      <c r="O14" s="2077">
        <f t="shared" si="6"/>
        <v>88514.113573449489</v>
      </c>
      <c r="P14" s="138"/>
      <c r="Q14" s="138"/>
      <c r="R14" s="138"/>
      <c r="S14" s="138"/>
      <c r="T14" s="138"/>
      <c r="U14" s="138"/>
      <c r="V14" s="138"/>
      <c r="W14" s="138"/>
      <c r="X14" s="138"/>
      <c r="Y14" s="138"/>
      <c r="Z14" s="138"/>
    </row>
    <row r="15" spans="1:26" ht="15.75" thickBot="1">
      <c r="A15" s="138"/>
      <c r="B15" s="138"/>
      <c r="C15" s="138"/>
      <c r="D15" s="138"/>
      <c r="E15" s="138"/>
      <c r="F15" s="138"/>
      <c r="G15" s="138"/>
      <c r="H15" s="138"/>
      <c r="I15" s="203">
        <f t="shared" si="0"/>
        <v>11</v>
      </c>
      <c r="J15" s="144">
        <f t="shared" si="3"/>
        <v>1300370.304233375</v>
      </c>
      <c r="K15" s="144">
        <f t="shared" si="1"/>
        <v>13003.703042333751</v>
      </c>
      <c r="L15" s="144">
        <f t="shared" si="4"/>
        <v>-100000</v>
      </c>
      <c r="M15" s="348">
        <f t="shared" si="2"/>
        <v>1213374.0072757087</v>
      </c>
      <c r="N15" s="138"/>
      <c r="O15" s="2174">
        <f t="shared" si="6"/>
        <v>88514.113573449489</v>
      </c>
      <c r="P15" s="138"/>
      <c r="Q15" s="138"/>
      <c r="R15" s="138"/>
      <c r="S15" s="138"/>
      <c r="T15" s="138"/>
      <c r="U15" s="138"/>
      <c r="V15" s="138"/>
      <c r="W15" s="138"/>
      <c r="X15" s="138"/>
      <c r="Y15" s="138"/>
      <c r="Z15" s="138"/>
    </row>
    <row r="16" spans="1:26">
      <c r="A16" s="138"/>
      <c r="B16" s="2274" t="s">
        <v>399</v>
      </c>
      <c r="C16" s="2275"/>
      <c r="D16" s="2275"/>
      <c r="E16" s="2275">
        <f>SUM(O7:O12)+SUM(O15:O17)</f>
        <v>796627.02216104534</v>
      </c>
      <c r="F16" s="2270"/>
      <c r="G16" s="138"/>
      <c r="H16" s="138"/>
      <c r="I16" s="203">
        <f t="shared" si="0"/>
        <v>12</v>
      </c>
      <c r="J16" s="144">
        <f t="shared" si="3"/>
        <v>1213374.0072757087</v>
      </c>
      <c r="K16" s="144">
        <f t="shared" si="1"/>
        <v>12133.740072757088</v>
      </c>
      <c r="L16" s="144">
        <f t="shared" si="4"/>
        <v>-100000</v>
      </c>
      <c r="M16" s="348">
        <f t="shared" si="2"/>
        <v>1125507.7473484657</v>
      </c>
      <c r="N16" s="138"/>
      <c r="O16" s="2174">
        <f t="shared" si="6"/>
        <v>88514.113573449489</v>
      </c>
      <c r="P16" s="138"/>
      <c r="Q16" s="138"/>
      <c r="R16" s="138"/>
      <c r="S16" s="138"/>
      <c r="T16" s="138"/>
      <c r="U16" s="138"/>
      <c r="V16" s="138"/>
      <c r="W16" s="138"/>
      <c r="X16" s="138"/>
      <c r="Y16" s="138"/>
      <c r="Z16" s="138"/>
    </row>
    <row r="17" spans="1:26" ht="15.75" thickBot="1">
      <c r="A17" s="138"/>
      <c r="B17" s="2276" t="s">
        <v>400</v>
      </c>
      <c r="C17" s="2272"/>
      <c r="D17" s="2272"/>
      <c r="E17" s="2272"/>
      <c r="F17" s="2273">
        <f>+E16</f>
        <v>796627.02216104534</v>
      </c>
      <c r="G17" s="138"/>
      <c r="H17" s="138"/>
      <c r="I17" s="203">
        <f t="shared" si="0"/>
        <v>13</v>
      </c>
      <c r="J17" s="144">
        <f t="shared" si="3"/>
        <v>1125507.7473484657</v>
      </c>
      <c r="K17" s="144">
        <f t="shared" si="1"/>
        <v>11255.077473484658</v>
      </c>
      <c r="L17" s="144">
        <f t="shared" si="4"/>
        <v>-100000</v>
      </c>
      <c r="M17" s="348">
        <f t="shared" si="2"/>
        <v>1036762.8248219504</v>
      </c>
      <c r="N17" s="138"/>
      <c r="O17" s="2174">
        <f t="shared" si="6"/>
        <v>88514.113573449489</v>
      </c>
      <c r="P17" s="138"/>
      <c r="Q17" s="138"/>
      <c r="R17" s="138"/>
      <c r="S17" s="138"/>
      <c r="T17" s="138"/>
      <c r="U17" s="138"/>
      <c r="V17" s="138"/>
      <c r="W17" s="138"/>
      <c r="X17" s="138"/>
      <c r="Y17" s="138"/>
      <c r="Z17" s="138"/>
    </row>
    <row r="18" spans="1:26" ht="15.75" thickBot="1">
      <c r="A18" s="138"/>
      <c r="B18" s="138"/>
      <c r="C18" s="138"/>
      <c r="D18" s="138"/>
      <c r="E18" s="138"/>
      <c r="F18" s="138"/>
      <c r="G18" s="138"/>
      <c r="H18" s="138"/>
      <c r="I18" s="203">
        <f t="shared" si="0"/>
        <v>14</v>
      </c>
      <c r="J18" s="144">
        <f t="shared" si="3"/>
        <v>1036762.8248219504</v>
      </c>
      <c r="K18" s="144">
        <f t="shared" si="1"/>
        <v>10367.628248219504</v>
      </c>
      <c r="L18" s="144">
        <f t="shared" si="4"/>
        <v>-100000</v>
      </c>
      <c r="M18" s="348">
        <f t="shared" si="2"/>
        <v>947130.4530701699</v>
      </c>
      <c r="N18" s="138"/>
      <c r="O18" s="2077">
        <f t="shared" si="6"/>
        <v>88514.113573449489</v>
      </c>
      <c r="P18" s="138"/>
      <c r="Q18" s="138"/>
      <c r="R18" s="138"/>
      <c r="S18" s="138"/>
      <c r="T18" s="138"/>
      <c r="U18" s="138"/>
      <c r="V18" s="138"/>
      <c r="W18" s="138"/>
      <c r="X18" s="138"/>
      <c r="Y18" s="138"/>
      <c r="Z18" s="138"/>
    </row>
    <row r="19" spans="1:26">
      <c r="A19" s="138"/>
      <c r="B19" s="156" t="s">
        <v>373</v>
      </c>
      <c r="C19" s="157"/>
      <c r="D19" s="157"/>
      <c r="E19" s="157">
        <f>SUM(O5:O28)-E16</f>
        <v>1327711.7036017415</v>
      </c>
      <c r="F19" s="349"/>
      <c r="G19" s="138"/>
      <c r="H19" s="138"/>
      <c r="I19" s="203">
        <f t="shared" si="0"/>
        <v>15</v>
      </c>
      <c r="J19" s="144">
        <f t="shared" si="3"/>
        <v>947130.4530701699</v>
      </c>
      <c r="K19" s="144">
        <f t="shared" si="1"/>
        <v>9471.3045307017001</v>
      </c>
      <c r="L19" s="144">
        <f t="shared" si="4"/>
        <v>-100000</v>
      </c>
      <c r="M19" s="348">
        <f t="shared" si="2"/>
        <v>856601.75760087161</v>
      </c>
      <c r="N19" s="138"/>
      <c r="O19" s="2077">
        <f t="shared" si="6"/>
        <v>88514.113573449489</v>
      </c>
      <c r="P19" s="138"/>
      <c r="Q19" s="138"/>
      <c r="R19" s="138"/>
      <c r="S19" s="138"/>
      <c r="T19" s="138"/>
      <c r="U19" s="138"/>
      <c r="V19" s="138"/>
      <c r="W19" s="138"/>
      <c r="X19" s="138"/>
      <c r="Y19" s="138"/>
      <c r="Z19" s="138"/>
    </row>
    <row r="20" spans="1:26" ht="15.75" thickBot="1">
      <c r="A20" s="138"/>
      <c r="B20" s="176" t="s">
        <v>400</v>
      </c>
      <c r="C20" s="177"/>
      <c r="D20" s="177"/>
      <c r="E20" s="177"/>
      <c r="F20" s="180">
        <f>+E19</f>
        <v>1327711.7036017415</v>
      </c>
      <c r="G20" s="138"/>
      <c r="H20" s="138"/>
      <c r="I20" s="203">
        <f t="shared" si="0"/>
        <v>16</v>
      </c>
      <c r="J20" s="144">
        <f t="shared" si="3"/>
        <v>856601.75760087161</v>
      </c>
      <c r="K20" s="144">
        <f t="shared" si="1"/>
        <v>8566.0175760087168</v>
      </c>
      <c r="L20" s="144">
        <f t="shared" si="4"/>
        <v>-100000</v>
      </c>
      <c r="M20" s="348">
        <f t="shared" si="2"/>
        <v>765167.7751768803</v>
      </c>
      <c r="N20" s="138"/>
      <c r="O20" s="2077">
        <f t="shared" si="6"/>
        <v>88514.113573449489</v>
      </c>
      <c r="P20" s="138"/>
      <c r="Q20" s="138"/>
      <c r="R20" s="138"/>
      <c r="S20" s="138"/>
      <c r="T20" s="138"/>
      <c r="U20" s="138"/>
      <c r="V20" s="138"/>
      <c r="W20" s="138"/>
      <c r="X20" s="138"/>
      <c r="Y20" s="138"/>
      <c r="Z20" s="138"/>
    </row>
    <row r="21" spans="1:26" ht="15.75" customHeight="1">
      <c r="A21" s="138"/>
      <c r="B21" s="138"/>
      <c r="C21" s="138"/>
      <c r="D21" s="138"/>
      <c r="E21" s="138"/>
      <c r="F21" s="138"/>
      <c r="G21" s="138"/>
      <c r="H21" s="138"/>
      <c r="I21" s="203">
        <f t="shared" si="0"/>
        <v>17</v>
      </c>
      <c r="J21" s="144">
        <f t="shared" si="3"/>
        <v>765167.7751768803</v>
      </c>
      <c r="K21" s="144">
        <f t="shared" si="1"/>
        <v>7651.6777517688033</v>
      </c>
      <c r="L21" s="144">
        <f t="shared" si="4"/>
        <v>-100000</v>
      </c>
      <c r="M21" s="348">
        <f t="shared" si="2"/>
        <v>672819.45292864915</v>
      </c>
      <c r="N21" s="138"/>
      <c r="O21" s="2077">
        <f>+O5</f>
        <v>88514.113573449489</v>
      </c>
      <c r="P21" s="138"/>
      <c r="Q21" s="138"/>
      <c r="R21" s="138"/>
      <c r="S21" s="138"/>
      <c r="T21" s="138"/>
      <c r="U21" s="138"/>
      <c r="V21" s="138"/>
      <c r="W21" s="138"/>
      <c r="X21" s="138"/>
      <c r="Y21" s="138"/>
      <c r="Z21" s="138"/>
    </row>
    <row r="22" spans="1:26" ht="15.75" customHeight="1">
      <c r="A22" s="138"/>
      <c r="B22" s="138"/>
      <c r="C22" s="138"/>
      <c r="D22" s="138"/>
      <c r="E22" s="138"/>
      <c r="F22" s="138"/>
      <c r="G22" s="138"/>
      <c r="H22" s="138"/>
      <c r="I22" s="203">
        <f t="shared" si="0"/>
        <v>18</v>
      </c>
      <c r="J22" s="144">
        <f t="shared" si="3"/>
        <v>672819.45292864915</v>
      </c>
      <c r="K22" s="144">
        <f t="shared" si="1"/>
        <v>6728.1945292864912</v>
      </c>
      <c r="L22" s="144">
        <f t="shared" si="4"/>
        <v>-100000</v>
      </c>
      <c r="M22" s="348">
        <f t="shared" si="2"/>
        <v>579547.64745793561</v>
      </c>
      <c r="N22" s="138"/>
      <c r="O22" s="2077">
        <f t="shared" ref="O22:O28" si="7">+O21</f>
        <v>88514.113573449489</v>
      </c>
      <c r="P22" s="138"/>
      <c r="Q22" s="138"/>
      <c r="R22" s="138"/>
      <c r="S22" s="138"/>
      <c r="T22" s="138"/>
      <c r="U22" s="138"/>
      <c r="V22" s="138"/>
      <c r="W22" s="138"/>
      <c r="X22" s="138"/>
      <c r="Y22" s="138"/>
      <c r="Z22" s="138"/>
    </row>
    <row r="23" spans="1:26" ht="15.75" customHeight="1">
      <c r="A23" s="138"/>
      <c r="B23" s="138"/>
      <c r="C23" s="138"/>
      <c r="D23" s="138"/>
      <c r="E23" s="138"/>
      <c r="F23" s="138"/>
      <c r="G23" s="138"/>
      <c r="H23" s="138"/>
      <c r="I23" s="203">
        <f t="shared" si="0"/>
        <v>19</v>
      </c>
      <c r="J23" s="144">
        <f t="shared" si="3"/>
        <v>579547.64745793561</v>
      </c>
      <c r="K23" s="144">
        <f t="shared" si="1"/>
        <v>5795.4764745793564</v>
      </c>
      <c r="L23" s="144">
        <f t="shared" si="4"/>
        <v>-100000</v>
      </c>
      <c r="M23" s="348">
        <f t="shared" si="2"/>
        <v>485343.12393251492</v>
      </c>
      <c r="N23" s="138"/>
      <c r="O23" s="2077">
        <f t="shared" si="7"/>
        <v>88514.113573449489</v>
      </c>
      <c r="P23" s="138"/>
      <c r="Q23" s="138"/>
      <c r="R23" s="138"/>
      <c r="S23" s="138"/>
      <c r="T23" s="138"/>
      <c r="U23" s="138"/>
      <c r="V23" s="138"/>
      <c r="W23" s="138"/>
      <c r="X23" s="138"/>
      <c r="Y23" s="138"/>
      <c r="Z23" s="138"/>
    </row>
    <row r="24" spans="1:26" ht="15.75" customHeight="1">
      <c r="A24" s="138"/>
      <c r="B24" s="138"/>
      <c r="C24" s="138"/>
      <c r="D24" s="138"/>
      <c r="E24" s="138"/>
      <c r="F24" s="138"/>
      <c r="G24" s="138"/>
      <c r="H24" s="138"/>
      <c r="I24" s="203">
        <f t="shared" si="0"/>
        <v>20</v>
      </c>
      <c r="J24" s="144">
        <f t="shared" si="3"/>
        <v>485343.12393251492</v>
      </c>
      <c r="K24" s="144">
        <f t="shared" si="1"/>
        <v>4853.4312393251494</v>
      </c>
      <c r="L24" s="144">
        <f t="shared" si="4"/>
        <v>-100000</v>
      </c>
      <c r="M24" s="348">
        <f t="shared" si="2"/>
        <v>390196.55517184007</v>
      </c>
      <c r="N24" s="138"/>
      <c r="O24" s="2077">
        <f t="shared" si="7"/>
        <v>88514.113573449489</v>
      </c>
      <c r="P24" s="138"/>
      <c r="Q24" s="138"/>
      <c r="R24" s="138"/>
      <c r="S24" s="138"/>
      <c r="T24" s="138"/>
      <c r="U24" s="138"/>
      <c r="V24" s="138"/>
      <c r="W24" s="138"/>
      <c r="X24" s="138"/>
      <c r="Y24" s="138"/>
      <c r="Z24" s="138"/>
    </row>
    <row r="25" spans="1:26" ht="15.75" customHeight="1">
      <c r="A25" s="138"/>
      <c r="B25" s="138"/>
      <c r="C25" s="138"/>
      <c r="D25" s="138"/>
      <c r="E25" s="138"/>
      <c r="F25" s="138"/>
      <c r="G25" s="138"/>
      <c r="H25" s="138"/>
      <c r="I25" s="203">
        <f t="shared" si="0"/>
        <v>21</v>
      </c>
      <c r="J25" s="144">
        <f t="shared" si="3"/>
        <v>390196.55517184007</v>
      </c>
      <c r="K25" s="144">
        <f t="shared" si="1"/>
        <v>3901.9655517184005</v>
      </c>
      <c r="L25" s="144">
        <f t="shared" si="4"/>
        <v>-100000</v>
      </c>
      <c r="M25" s="348">
        <f t="shared" si="2"/>
        <v>294098.5207235585</v>
      </c>
      <c r="N25" s="138"/>
      <c r="O25" s="2077">
        <f t="shared" si="7"/>
        <v>88514.113573449489</v>
      </c>
      <c r="P25" s="138"/>
      <c r="Q25" s="138"/>
      <c r="R25" s="138"/>
      <c r="S25" s="138"/>
      <c r="T25" s="138"/>
      <c r="U25" s="138"/>
      <c r="V25" s="138"/>
      <c r="W25" s="138"/>
      <c r="X25" s="138"/>
      <c r="Y25" s="138"/>
      <c r="Z25" s="138"/>
    </row>
    <row r="26" spans="1:26" ht="15.75" customHeight="1">
      <c r="A26" s="138"/>
      <c r="B26" s="138"/>
      <c r="C26" s="138"/>
      <c r="D26" s="138"/>
      <c r="E26" s="138"/>
      <c r="F26" s="138"/>
      <c r="G26" s="138"/>
      <c r="H26" s="138"/>
      <c r="I26" s="203">
        <f t="shared" si="0"/>
        <v>22</v>
      </c>
      <c r="J26" s="144">
        <f t="shared" si="3"/>
        <v>294098.5207235585</v>
      </c>
      <c r="K26" s="144">
        <f t="shared" si="1"/>
        <v>2940.9852072355852</v>
      </c>
      <c r="L26" s="144">
        <f t="shared" si="4"/>
        <v>-100000</v>
      </c>
      <c r="M26" s="348">
        <f t="shared" si="2"/>
        <v>197039.50593079405</v>
      </c>
      <c r="N26" s="138"/>
      <c r="O26" s="2077">
        <f t="shared" si="7"/>
        <v>88514.113573449489</v>
      </c>
      <c r="P26" s="138"/>
      <c r="Q26" s="138"/>
      <c r="R26" s="138"/>
      <c r="S26" s="138"/>
      <c r="T26" s="138"/>
      <c r="U26" s="138"/>
      <c r="V26" s="138"/>
      <c r="W26" s="138"/>
      <c r="X26" s="138"/>
      <c r="Y26" s="138"/>
      <c r="Z26" s="138"/>
    </row>
    <row r="27" spans="1:26" ht="15.75" customHeight="1">
      <c r="A27" s="138"/>
      <c r="B27" s="138"/>
      <c r="C27" s="138"/>
      <c r="D27" s="138"/>
      <c r="E27" s="138"/>
      <c r="F27" s="138"/>
      <c r="G27" s="138"/>
      <c r="H27" s="138"/>
      <c r="I27" s="203">
        <f t="shared" si="0"/>
        <v>23</v>
      </c>
      <c r="J27" s="144">
        <f t="shared" si="3"/>
        <v>197039.50593079405</v>
      </c>
      <c r="K27" s="144">
        <f t="shared" si="1"/>
        <v>1970.3950593079405</v>
      </c>
      <c r="L27" s="144">
        <f t="shared" si="4"/>
        <v>-100000</v>
      </c>
      <c r="M27" s="348">
        <f t="shared" si="2"/>
        <v>99009.900990102004</v>
      </c>
      <c r="N27" s="138"/>
      <c r="O27" s="2077">
        <f t="shared" si="7"/>
        <v>88514.113573449489</v>
      </c>
      <c r="P27" s="138"/>
      <c r="Q27" s="138"/>
      <c r="R27" s="138"/>
      <c r="S27" s="138"/>
      <c r="T27" s="138"/>
      <c r="U27" s="138"/>
      <c r="V27" s="138"/>
      <c r="W27" s="138"/>
      <c r="X27" s="138"/>
      <c r="Y27" s="138"/>
      <c r="Z27" s="138"/>
    </row>
    <row r="28" spans="1:26" ht="15.75" customHeight="1" thickBot="1">
      <c r="A28" s="138"/>
      <c r="B28" s="138"/>
      <c r="C28" s="138"/>
      <c r="D28" s="138"/>
      <c r="E28" s="138"/>
      <c r="F28" s="138"/>
      <c r="G28" s="138"/>
      <c r="H28" s="138"/>
      <c r="I28" s="353">
        <f t="shared" si="0"/>
        <v>24</v>
      </c>
      <c r="J28" s="354">
        <f t="shared" si="3"/>
        <v>99009.900990102004</v>
      </c>
      <c r="K28" s="354">
        <f t="shared" si="1"/>
        <v>990.09900990102005</v>
      </c>
      <c r="L28" s="354">
        <f t="shared" si="4"/>
        <v>-100000</v>
      </c>
      <c r="M28" s="355">
        <f t="shared" si="2"/>
        <v>3.0267983675003052E-9</v>
      </c>
      <c r="N28" s="138"/>
      <c r="O28" s="2077">
        <f t="shared" si="7"/>
        <v>88514.113573449489</v>
      </c>
      <c r="P28" s="138"/>
      <c r="Q28" s="138"/>
      <c r="R28" s="138"/>
      <c r="S28" s="138"/>
      <c r="T28" s="138"/>
      <c r="U28" s="138"/>
      <c r="V28" s="138"/>
      <c r="W28" s="138"/>
      <c r="X28" s="138"/>
      <c r="Y28" s="138"/>
      <c r="Z28" s="138"/>
    </row>
    <row r="29" spans="1:26" ht="15.75" customHeight="1">
      <c r="A29" s="138"/>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row>
    <row r="30" spans="1:26" ht="15.75" customHeight="1">
      <c r="A30" s="138"/>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row>
    <row r="31" spans="1:26" ht="15.75" customHeight="1">
      <c r="A31" s="138"/>
      <c r="B31" s="138"/>
      <c r="C31" s="138"/>
      <c r="D31" s="138"/>
      <c r="E31" s="138"/>
      <c r="F31" s="138"/>
      <c r="G31" s="138"/>
      <c r="H31" s="138"/>
      <c r="I31" s="138"/>
      <c r="J31" s="138"/>
      <c r="K31" s="138"/>
      <c r="L31" s="138"/>
      <c r="M31" s="138"/>
      <c r="N31" s="138"/>
      <c r="O31" s="138"/>
      <c r="P31" s="138"/>
      <c r="Q31" s="138"/>
      <c r="R31" s="138"/>
      <c r="S31" s="138"/>
      <c r="T31" s="138"/>
      <c r="U31" s="138"/>
      <c r="V31" s="138"/>
      <c r="W31" s="138"/>
      <c r="X31" s="138"/>
      <c r="Y31" s="138"/>
      <c r="Z31" s="138"/>
    </row>
    <row r="32" spans="1:26" ht="15.75" customHeight="1">
      <c r="A32" s="138"/>
      <c r="B32" s="138"/>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row>
    <row r="33" spans="1:26" ht="15.75" customHeight="1">
      <c r="A33" s="138"/>
      <c r="B33" s="138"/>
      <c r="C33" s="138"/>
      <c r="D33" s="138"/>
      <c r="E33" s="138"/>
      <c r="F33" s="138"/>
      <c r="G33" s="138"/>
      <c r="H33" s="138"/>
      <c r="I33" s="138"/>
      <c r="J33" s="138"/>
      <c r="K33" s="138"/>
      <c r="L33" s="138"/>
      <c r="M33" s="138"/>
      <c r="N33" s="138"/>
      <c r="O33" s="138"/>
      <c r="P33" s="138"/>
      <c r="Q33" s="138"/>
      <c r="R33" s="138"/>
      <c r="S33" s="138"/>
      <c r="T33" s="138"/>
      <c r="U33" s="138"/>
      <c r="V33" s="138"/>
      <c r="W33" s="138"/>
      <c r="X33" s="138"/>
      <c r="Y33" s="138"/>
      <c r="Z33" s="138"/>
    </row>
    <row r="34" spans="1:26" ht="15.75" customHeight="1">
      <c r="A34" s="138"/>
      <c r="B34" s="138"/>
      <c r="C34" s="138"/>
      <c r="D34" s="138"/>
      <c r="E34" s="138"/>
      <c r="F34" s="138"/>
      <c r="G34" s="138"/>
      <c r="H34" s="138"/>
      <c r="I34" s="138"/>
      <c r="J34" s="138"/>
      <c r="K34" s="138"/>
      <c r="L34" s="138"/>
      <c r="M34" s="138"/>
      <c r="N34" s="138"/>
      <c r="O34" s="138"/>
      <c r="P34" s="138"/>
      <c r="Q34" s="138"/>
      <c r="R34" s="138"/>
      <c r="S34" s="138"/>
      <c r="T34" s="138"/>
      <c r="U34" s="138"/>
      <c r="V34" s="138"/>
      <c r="W34" s="138"/>
      <c r="X34" s="138"/>
      <c r="Y34" s="138"/>
      <c r="Z34" s="138"/>
    </row>
    <row r="35" spans="1:26" ht="15.75" customHeight="1">
      <c r="A35" s="138"/>
      <c r="B35" s="138"/>
      <c r="C35" s="138"/>
      <c r="D35" s="138"/>
      <c r="E35" s="138"/>
      <c r="F35" s="138"/>
      <c r="G35" s="138"/>
      <c r="H35" s="138"/>
      <c r="I35" s="138"/>
      <c r="J35" s="138"/>
      <c r="K35" s="138"/>
      <c r="L35" s="138"/>
      <c r="M35" s="138"/>
      <c r="N35" s="138"/>
      <c r="O35" s="138"/>
      <c r="P35" s="138"/>
      <c r="Q35" s="138"/>
      <c r="R35" s="138"/>
      <c r="S35" s="138"/>
      <c r="T35" s="138"/>
      <c r="U35" s="138"/>
      <c r="V35" s="138"/>
      <c r="W35" s="138"/>
      <c r="X35" s="138"/>
      <c r="Y35" s="138"/>
      <c r="Z35" s="138"/>
    </row>
    <row r="36" spans="1:26" ht="15.75" customHeight="1">
      <c r="A36" s="138"/>
      <c r="B36" s="138"/>
      <c r="C36" s="138"/>
      <c r="D36" s="138"/>
      <c r="E36" s="138"/>
      <c r="F36" s="138"/>
      <c r="G36" s="138"/>
      <c r="H36" s="138"/>
      <c r="I36" s="138"/>
      <c r="J36" s="138"/>
      <c r="K36" s="138"/>
      <c r="L36" s="138"/>
      <c r="M36" s="138"/>
      <c r="N36" s="138"/>
      <c r="O36" s="138"/>
      <c r="P36" s="138"/>
      <c r="Q36" s="138"/>
      <c r="R36" s="138"/>
      <c r="S36" s="138"/>
      <c r="T36" s="138"/>
      <c r="U36" s="138"/>
      <c r="V36" s="138"/>
      <c r="W36" s="138"/>
      <c r="X36" s="138"/>
      <c r="Y36" s="138"/>
      <c r="Z36" s="138"/>
    </row>
    <row r="37" spans="1:26" ht="15.75" customHeight="1">
      <c r="A37" s="138"/>
      <c r="B37" s="138"/>
      <c r="C37" s="138"/>
      <c r="D37" s="138"/>
      <c r="E37" s="138"/>
      <c r="F37" s="138"/>
      <c r="G37" s="138"/>
      <c r="H37" s="138"/>
      <c r="I37" s="138"/>
      <c r="J37" s="138"/>
      <c r="K37" s="138"/>
      <c r="L37" s="138"/>
      <c r="M37" s="138"/>
      <c r="N37" s="138"/>
      <c r="O37" s="138"/>
      <c r="P37" s="138"/>
      <c r="Q37" s="138"/>
      <c r="R37" s="138"/>
      <c r="S37" s="138"/>
      <c r="T37" s="138"/>
      <c r="U37" s="138"/>
      <c r="V37" s="138"/>
      <c r="W37" s="138"/>
      <c r="X37" s="138"/>
      <c r="Y37" s="138"/>
      <c r="Z37" s="138"/>
    </row>
    <row r="38" spans="1:26" ht="15.75" customHeight="1">
      <c r="A38" s="138"/>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row>
    <row r="39" spans="1:26" ht="15.75" customHeight="1">
      <c r="A39" s="138"/>
      <c r="B39" s="138"/>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row>
    <row r="40" spans="1:26" ht="15.75" customHeight="1">
      <c r="A40" s="138"/>
      <c r="B40" s="138"/>
      <c r="C40" s="138"/>
      <c r="D40" s="138"/>
      <c r="E40" s="138"/>
      <c r="F40" s="138"/>
      <c r="G40" s="138"/>
      <c r="H40" s="138"/>
      <c r="I40" s="138"/>
      <c r="J40" s="138"/>
      <c r="K40" s="138"/>
      <c r="L40" s="138"/>
      <c r="M40" s="138"/>
      <c r="N40" s="138"/>
      <c r="O40" s="138"/>
      <c r="P40" s="138"/>
      <c r="Q40" s="138"/>
      <c r="R40" s="138"/>
      <c r="S40" s="138"/>
      <c r="T40" s="138"/>
      <c r="U40" s="138"/>
      <c r="V40" s="138"/>
      <c r="W40" s="138"/>
      <c r="X40" s="138"/>
      <c r="Y40" s="138"/>
      <c r="Z40" s="138"/>
    </row>
    <row r="41" spans="1:26" ht="15.75" customHeight="1">
      <c r="A41" s="138"/>
      <c r="B41" s="138"/>
      <c r="C41" s="138"/>
      <c r="D41" s="138"/>
      <c r="E41" s="138"/>
      <c r="F41" s="138"/>
      <c r="G41" s="138"/>
      <c r="H41" s="138"/>
      <c r="I41" s="138"/>
      <c r="J41" s="138"/>
      <c r="K41" s="138"/>
      <c r="L41" s="138"/>
      <c r="M41" s="138"/>
      <c r="N41" s="138"/>
      <c r="O41" s="138"/>
      <c r="P41" s="138"/>
      <c r="Q41" s="138"/>
      <c r="R41" s="138"/>
      <c r="S41" s="138"/>
      <c r="T41" s="138"/>
      <c r="U41" s="138"/>
      <c r="V41" s="138"/>
      <c r="W41" s="138"/>
      <c r="X41" s="138"/>
      <c r="Y41" s="138"/>
      <c r="Z41" s="138"/>
    </row>
    <row r="42" spans="1:26" ht="15.75" customHeight="1">
      <c r="A42" s="138"/>
      <c r="B42" s="138"/>
      <c r="C42" s="138"/>
      <c r="D42" s="138"/>
      <c r="E42" s="138"/>
      <c r="F42" s="138"/>
      <c r="G42" s="138"/>
      <c r="H42" s="138"/>
      <c r="I42" s="138"/>
      <c r="J42" s="138"/>
      <c r="K42" s="138"/>
      <c r="L42" s="138"/>
      <c r="M42" s="138"/>
      <c r="N42" s="138"/>
      <c r="O42" s="138"/>
      <c r="P42" s="138"/>
      <c r="Q42" s="138"/>
      <c r="R42" s="138"/>
      <c r="S42" s="138"/>
      <c r="T42" s="138"/>
      <c r="U42" s="138"/>
      <c r="V42" s="138"/>
      <c r="W42" s="138"/>
      <c r="X42" s="138"/>
      <c r="Y42" s="138"/>
      <c r="Z42" s="138"/>
    </row>
    <row r="43" spans="1:26" ht="15.75" customHeight="1">
      <c r="A43" s="138"/>
      <c r="B43" s="138"/>
      <c r="C43" s="138"/>
      <c r="D43" s="138"/>
      <c r="E43" s="138"/>
      <c r="F43" s="138"/>
      <c r="G43" s="138"/>
      <c r="H43" s="138"/>
      <c r="I43" s="138"/>
      <c r="J43" s="138"/>
      <c r="K43" s="138"/>
      <c r="L43" s="138"/>
      <c r="M43" s="138"/>
      <c r="N43" s="138"/>
      <c r="O43" s="138"/>
      <c r="P43" s="138"/>
      <c r="Q43" s="138"/>
      <c r="R43" s="138"/>
      <c r="S43" s="138"/>
      <c r="T43" s="138"/>
      <c r="U43" s="138"/>
      <c r="V43" s="138"/>
      <c r="W43" s="138"/>
      <c r="X43" s="138"/>
      <c r="Y43" s="138"/>
      <c r="Z43" s="138"/>
    </row>
    <row r="44" spans="1:26" ht="15.75" customHeight="1">
      <c r="A44" s="138"/>
      <c r="B44" s="138"/>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row>
    <row r="45" spans="1:26" ht="15.75" customHeight="1">
      <c r="A45" s="138"/>
      <c r="B45" s="138"/>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row>
    <row r="46" spans="1:26" ht="15.75" customHeight="1">
      <c r="A46" s="138"/>
      <c r="B46" s="138"/>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row>
    <row r="47" spans="1:26" ht="15.75" customHeight="1">
      <c r="A47" s="138"/>
      <c r="B47" s="138"/>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row>
    <row r="48" spans="1:26" ht="15.75" customHeight="1">
      <c r="A48" s="138"/>
      <c r="B48" s="138"/>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row>
    <row r="49" spans="1:26" ht="15.75" customHeight="1">
      <c r="A49" s="138"/>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row>
    <row r="50" spans="1:26" ht="15.75" customHeight="1">
      <c r="A50" s="138"/>
      <c r="B50" s="138"/>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row>
    <row r="51" spans="1:26" ht="15.75" customHeight="1">
      <c r="A51" s="138"/>
      <c r="B51" s="138"/>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row>
    <row r="52" spans="1:26" ht="15.75" customHeight="1">
      <c r="A52" s="138"/>
      <c r="B52" s="138"/>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row>
    <row r="53" spans="1:26" ht="15.75" customHeight="1">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row>
    <row r="54" spans="1:26" ht="15.75" customHeight="1">
      <c r="A54" s="138"/>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row>
    <row r="55" spans="1:26" ht="15.75" customHeight="1">
      <c r="A55" s="138"/>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row>
    <row r="56" spans="1:26" ht="15.75" customHeight="1">
      <c r="A56" s="138"/>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row>
    <row r="57" spans="1:26" ht="15.75" customHeight="1">
      <c r="A57" s="138"/>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row>
    <row r="58" spans="1:26" ht="15.75" customHeight="1">
      <c r="A58" s="138"/>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row>
    <row r="59" spans="1:26" ht="15.75" customHeight="1">
      <c r="A59" s="138"/>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row>
    <row r="60" spans="1:26" ht="15.75" customHeight="1">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row>
    <row r="61" spans="1:26" ht="15.75" customHeight="1">
      <c r="A61" s="138"/>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row>
    <row r="62" spans="1:26" ht="15.75" customHeight="1">
      <c r="A62" s="138"/>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row>
    <row r="63" spans="1:26" ht="15.75" customHeight="1">
      <c r="A63" s="138"/>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row>
    <row r="64" spans="1:26" ht="15.75" customHeight="1">
      <c r="A64" s="138"/>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row>
    <row r="65" spans="1:26" ht="15.75" customHeight="1">
      <c r="A65" s="138"/>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row>
    <row r="66" spans="1:26" ht="15.75" customHeight="1">
      <c r="A66" s="138"/>
      <c r="B66" s="138"/>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row>
    <row r="67" spans="1:26" ht="15.75" customHeight="1">
      <c r="A67" s="138"/>
      <c r="B67" s="138"/>
      <c r="C67" s="138"/>
      <c r="D67" s="138"/>
      <c r="E67" s="138"/>
      <c r="F67" s="138"/>
      <c r="G67" s="138"/>
      <c r="H67" s="138"/>
      <c r="I67" s="138"/>
      <c r="J67" s="138"/>
      <c r="K67" s="138"/>
      <c r="L67" s="138"/>
      <c r="M67" s="138"/>
      <c r="N67" s="138"/>
      <c r="O67" s="138"/>
      <c r="P67" s="138"/>
      <c r="Q67" s="138"/>
      <c r="R67" s="138"/>
      <c r="S67" s="138"/>
      <c r="T67" s="138"/>
      <c r="U67" s="138"/>
      <c r="V67" s="138"/>
      <c r="W67" s="138"/>
      <c r="X67" s="138"/>
      <c r="Y67" s="138"/>
      <c r="Z67" s="138"/>
    </row>
    <row r="68" spans="1:26" ht="15.75" customHeight="1">
      <c r="A68" s="138"/>
      <c r="B68" s="138"/>
      <c r="C68" s="138"/>
      <c r="D68" s="138"/>
      <c r="E68" s="138"/>
      <c r="F68" s="138"/>
      <c r="G68" s="138"/>
      <c r="H68" s="138"/>
      <c r="I68" s="138"/>
      <c r="J68" s="138"/>
      <c r="K68" s="138"/>
      <c r="L68" s="138"/>
      <c r="M68" s="138"/>
      <c r="N68" s="138"/>
      <c r="O68" s="138"/>
      <c r="P68" s="138"/>
      <c r="Q68" s="138"/>
      <c r="R68" s="138"/>
      <c r="S68" s="138"/>
      <c r="T68" s="138"/>
      <c r="U68" s="138"/>
      <c r="V68" s="138"/>
      <c r="W68" s="138"/>
      <c r="X68" s="138"/>
      <c r="Y68" s="138"/>
      <c r="Z68" s="138"/>
    </row>
    <row r="69" spans="1:26" ht="15.75" customHeight="1">
      <c r="A69" s="138"/>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c r="Z69" s="138"/>
    </row>
    <row r="70" spans="1:26" ht="15.75" customHeight="1">
      <c r="A70" s="138"/>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row>
    <row r="71" spans="1:26" ht="15.75" customHeight="1">
      <c r="A71" s="138"/>
      <c r="B71" s="138"/>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row>
    <row r="72" spans="1:26" ht="15.75" customHeight="1">
      <c r="A72" s="138"/>
      <c r="B72" s="138"/>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row>
    <row r="73" spans="1:26" ht="15.75" customHeight="1">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row>
    <row r="74" spans="1:26" ht="15.75" customHeight="1">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row>
    <row r="75" spans="1:26" ht="15.75" customHeight="1">
      <c r="A75" s="138"/>
      <c r="B75" s="138"/>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row>
    <row r="76" spans="1:26" ht="15.75" customHeight="1">
      <c r="A76" s="138"/>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row>
    <row r="77" spans="1:26" ht="15.75" customHeight="1">
      <c r="A77" s="138"/>
      <c r="B77" s="138"/>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row>
    <row r="78" spans="1:26" ht="15.75" customHeight="1">
      <c r="A78" s="138"/>
      <c r="B78" s="138"/>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row>
    <row r="79" spans="1:26" ht="15.75" customHeight="1">
      <c r="A79" s="138"/>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row>
    <row r="80" spans="1:26" ht="15.75" customHeight="1">
      <c r="A80" s="138"/>
      <c r="B80" s="138"/>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row>
    <row r="81" spans="1:26" ht="15.75" customHeight="1">
      <c r="A81" s="138"/>
      <c r="B81" s="138"/>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row>
    <row r="82" spans="1:26" ht="15.75" customHeight="1">
      <c r="A82" s="138"/>
      <c r="B82" s="138"/>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row>
    <row r="83" spans="1:26" ht="15.75" customHeight="1">
      <c r="A83" s="138"/>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row>
    <row r="84" spans="1:26" ht="15.75" customHeight="1">
      <c r="A84" s="138"/>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row>
    <row r="85" spans="1:26" ht="15.75" customHeight="1">
      <c r="A85" s="138"/>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row>
    <row r="86" spans="1:26" ht="15.75" customHeight="1">
      <c r="A86" s="138"/>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row>
    <row r="87" spans="1:26" ht="15.75" customHeight="1">
      <c r="A87" s="138"/>
      <c r="B87" s="138"/>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row>
    <row r="88" spans="1:26" ht="15.75" customHeight="1">
      <c r="A88" s="138"/>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row>
    <row r="89" spans="1:26" ht="15.75" customHeight="1">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c r="Z89" s="138"/>
    </row>
    <row r="90" spans="1:26" ht="15.75" customHeight="1">
      <c r="A90" s="138"/>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c r="Z90" s="138"/>
    </row>
    <row r="91" spans="1:26" ht="15.75" customHeight="1">
      <c r="A91" s="138"/>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c r="Z91" s="138"/>
    </row>
    <row r="92" spans="1:26" ht="15.75" customHeight="1">
      <c r="A92" s="138"/>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row>
    <row r="93" spans="1:26" ht="15.75" customHeight="1">
      <c r="A93" s="138"/>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row>
    <row r="94" spans="1:26" ht="15.75" customHeight="1">
      <c r="A94" s="138"/>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row>
    <row r="95" spans="1:26" ht="15.75" customHeight="1">
      <c r="A95" s="138"/>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row>
    <row r="96" spans="1:26" ht="15.75" customHeight="1">
      <c r="A96" s="138"/>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row>
    <row r="97" spans="1:26" ht="15.75" customHeight="1">
      <c r="A97" s="138"/>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c r="Z97" s="138"/>
    </row>
    <row r="98" spans="1:26" ht="15.75" customHeight="1">
      <c r="A98" s="138"/>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c r="Z98" s="138"/>
    </row>
    <row r="99" spans="1:26" ht="15.75" customHeight="1">
      <c r="A99" s="138"/>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138"/>
      <c r="Z99" s="138"/>
    </row>
    <row r="100" spans="1:26" ht="15.75" customHeight="1">
      <c r="A100" s="138"/>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row>
    <row r="101" spans="1:26" ht="15.75" customHeight="1">
      <c r="A101" s="138"/>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row>
    <row r="102" spans="1:26" ht="15.75" customHeight="1">
      <c r="A102" s="138"/>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row>
    <row r="103" spans="1:26" ht="15.75" customHeight="1">
      <c r="A103" s="138"/>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row>
    <row r="104" spans="1:26" ht="15.75" customHeight="1">
      <c r="A104" s="138"/>
      <c r="B104" s="138"/>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row>
    <row r="105" spans="1:26" ht="15.75" customHeight="1">
      <c r="A105" s="138"/>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c r="Z105" s="138"/>
    </row>
    <row r="106" spans="1:26" ht="15.75" customHeight="1">
      <c r="A106" s="138"/>
      <c r="B106" s="138"/>
      <c r="C106" s="138"/>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c r="Z106" s="138"/>
    </row>
    <row r="107" spans="1:26" ht="15.75" customHeight="1">
      <c r="A107" s="138"/>
      <c r="B107" s="138"/>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c r="Z107" s="138"/>
    </row>
    <row r="108" spans="1:26" ht="15.75" customHeight="1">
      <c r="A108" s="138"/>
      <c r="B108" s="138"/>
      <c r="C108" s="138"/>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c r="Z108" s="138"/>
    </row>
    <row r="109" spans="1:26" ht="15.75" customHeight="1">
      <c r="A109" s="138"/>
      <c r="B109" s="138"/>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row>
    <row r="110" spans="1:26" ht="15.75" customHeight="1">
      <c r="A110" s="138"/>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row>
    <row r="111" spans="1:26" ht="15.75" customHeight="1">
      <c r="A111" s="138"/>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row>
    <row r="112" spans="1:26" ht="15.75" customHeight="1">
      <c r="A112" s="138"/>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row>
    <row r="113" spans="1:26" ht="15.75" customHeight="1">
      <c r="A113" s="138"/>
      <c r="B113" s="138"/>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row>
    <row r="114" spans="1:26" ht="15.75" customHeight="1">
      <c r="A114" s="138"/>
      <c r="B114" s="138"/>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row>
    <row r="115" spans="1:26" ht="15.75" customHeight="1">
      <c r="A115" s="138"/>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row>
    <row r="116" spans="1:26" ht="15.75" customHeight="1">
      <c r="A116" s="138"/>
      <c r="B116" s="138"/>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row>
    <row r="117" spans="1:26" ht="15.75" customHeight="1">
      <c r="A117" s="138"/>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row>
    <row r="118" spans="1:26" ht="15.75" customHeight="1">
      <c r="A118" s="138"/>
      <c r="B118" s="138"/>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row>
    <row r="119" spans="1:26" ht="15.75" customHeight="1">
      <c r="A119" s="138"/>
      <c r="B119" s="138"/>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row>
    <row r="120" spans="1:26" ht="15.75" customHeight="1">
      <c r="A120" s="138"/>
      <c r="B120" s="138"/>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row>
    <row r="121" spans="1:26" ht="15.75" customHeight="1">
      <c r="A121" s="138"/>
      <c r="B121" s="138"/>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row>
    <row r="122" spans="1:26" ht="15.75" customHeight="1">
      <c r="A122" s="138"/>
      <c r="B122" s="138"/>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c r="Z122" s="138"/>
    </row>
    <row r="123" spans="1:26" ht="15.75" customHeight="1">
      <c r="A123" s="138"/>
      <c r="B123" s="138"/>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row>
    <row r="124" spans="1:26" ht="15.75" customHeight="1">
      <c r="A124" s="138"/>
      <c r="B124" s="138"/>
      <c r="C124" s="138"/>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c r="Z124" s="138"/>
    </row>
    <row r="125" spans="1:26" ht="15.75" customHeight="1">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row>
    <row r="126" spans="1:26" ht="15.75" customHeight="1">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row>
    <row r="127" spans="1:26" ht="15.75" customHeight="1">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row>
    <row r="128" spans="1:26" ht="15.75" customHeight="1">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row>
    <row r="129" spans="1:26" ht="15.75" customHeight="1">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row>
    <row r="130" spans="1:26" ht="15.75" customHeight="1">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row>
    <row r="131" spans="1:26" ht="15.75" customHeight="1">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row>
    <row r="132" spans="1:26" ht="15.75" customHeight="1">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row>
    <row r="133" spans="1:26" ht="15.75" customHeight="1">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row>
    <row r="134" spans="1:26" ht="15.75" customHeight="1">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row>
    <row r="135" spans="1:26" ht="15.75" customHeight="1">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row>
    <row r="136" spans="1:26" ht="15.75" customHeight="1">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row>
    <row r="137" spans="1:26" ht="15.75" customHeight="1">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row>
    <row r="138" spans="1:26" ht="15.75" customHeight="1">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row>
    <row r="139" spans="1:26" ht="15.75" customHeight="1">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row>
    <row r="140" spans="1:26" ht="15.75" customHeight="1">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row>
    <row r="141" spans="1:26" ht="15.75" customHeight="1">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row>
    <row r="142" spans="1:26" ht="15.75" customHeight="1">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row>
    <row r="143" spans="1:26" ht="15.75" customHeight="1">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row>
    <row r="144" spans="1:26" ht="15.75" customHeight="1">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row>
    <row r="145" spans="1:26" ht="15.75" customHeight="1">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row>
    <row r="146" spans="1:26" ht="15.75" customHeight="1">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row>
    <row r="147" spans="1:26" ht="15.75" customHeight="1">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row>
    <row r="148" spans="1:26" ht="15.75" customHeight="1">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row>
    <row r="149" spans="1:26" ht="15.75" customHeight="1">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row>
    <row r="150" spans="1:26" ht="15.75" customHeight="1">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row>
    <row r="151" spans="1:26" ht="15.75" customHeight="1">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row>
    <row r="152" spans="1:26" ht="15.75" customHeight="1">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row>
    <row r="153" spans="1:26" ht="15.75" customHeight="1">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row>
    <row r="154" spans="1:26" ht="15.75" customHeight="1">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row>
    <row r="155" spans="1:26" ht="15.75" customHeight="1">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row>
    <row r="156" spans="1:26" ht="15.75" customHeight="1">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row>
    <row r="157" spans="1:26" ht="15.75" customHeight="1">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row>
    <row r="158" spans="1:26" ht="15.75" customHeight="1">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row>
    <row r="159" spans="1:26" ht="15.75" customHeight="1">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row>
    <row r="160" spans="1:26" ht="15.75" customHeight="1">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row>
    <row r="161" spans="1:26" ht="15.75" customHeight="1">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row>
    <row r="162" spans="1:26" ht="15.75" customHeight="1">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row>
    <row r="163" spans="1:26" ht="15.75" customHeight="1">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row>
    <row r="164" spans="1:26" ht="15.75" customHeight="1">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row>
    <row r="165" spans="1:26" ht="15.75" customHeight="1">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row>
    <row r="166" spans="1:26" ht="15.75" customHeight="1">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row>
    <row r="167" spans="1:26" ht="15.75" customHeight="1">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row>
    <row r="168" spans="1:26" ht="15.75" customHeight="1">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row>
    <row r="169" spans="1:26" ht="15.75" customHeight="1">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row>
    <row r="170" spans="1:26" ht="15.75" customHeight="1">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row>
    <row r="171" spans="1:26" ht="15.75" customHeight="1">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row>
    <row r="172" spans="1:26" ht="15.75" customHeight="1">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row>
    <row r="173" spans="1:26" ht="15.75" customHeight="1">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row>
    <row r="174" spans="1:26" ht="15.75" customHeight="1">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row>
    <row r="175" spans="1:26" ht="15.75" customHeight="1">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row>
    <row r="176" spans="1:26" ht="15.75" customHeight="1">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row>
    <row r="177" spans="1:26" ht="15.75" customHeight="1">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row>
    <row r="178" spans="1:26" ht="15.75" customHeight="1">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row>
    <row r="179" spans="1:26" ht="15.75" customHeight="1">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row>
    <row r="180" spans="1:26" ht="15.75" customHeight="1">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row>
    <row r="181" spans="1:26" ht="15.75" customHeight="1">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row>
    <row r="182" spans="1:26" ht="15.75" customHeight="1">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row>
    <row r="183" spans="1:26" ht="15.75" customHeight="1">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row>
    <row r="184" spans="1:26" ht="15.75" customHeight="1">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row>
    <row r="185" spans="1:26" ht="15.75" customHeight="1">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row>
    <row r="186" spans="1:26" ht="15.75" customHeight="1">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row>
    <row r="187" spans="1:26" ht="15.75" customHeight="1">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row>
    <row r="188" spans="1:26" ht="15.75" customHeight="1">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row>
    <row r="189" spans="1:26" ht="15.75" customHeight="1">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row>
    <row r="190" spans="1:26" ht="15.75" customHeight="1">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row>
    <row r="191" spans="1:26" ht="15.75" customHeight="1">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row>
    <row r="192" spans="1:26" ht="15.75" customHeight="1">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row>
    <row r="193" spans="1:26" ht="15.75" customHeight="1">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row>
    <row r="194" spans="1:26" ht="15.75" customHeight="1">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row>
    <row r="195" spans="1:26" ht="15.75" customHeight="1">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row>
    <row r="196" spans="1:26" ht="15.75" customHeight="1">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row>
    <row r="197" spans="1:26" ht="15.75" customHeight="1">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row>
    <row r="198" spans="1:26" ht="15.75" customHeight="1">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row>
    <row r="199" spans="1:26" ht="15.75" customHeight="1">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row>
    <row r="200" spans="1:26" ht="15.75" customHeight="1">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row>
    <row r="201" spans="1:26" ht="15.75" customHeight="1">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row>
    <row r="202" spans="1:26" ht="15.75" customHeight="1">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row>
    <row r="203" spans="1:26" ht="15.75" customHeight="1">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row>
    <row r="204" spans="1:26" ht="15.75" customHeight="1">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row>
    <row r="205" spans="1:26" ht="15.75" customHeight="1">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row>
    <row r="206" spans="1:26" ht="15.75" customHeight="1">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row>
    <row r="207" spans="1:26" ht="15.75" customHeight="1">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row>
    <row r="208" spans="1:26" ht="15.75" customHeight="1">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row>
    <row r="209" spans="1:26" ht="15.75" customHeight="1">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row>
    <row r="210" spans="1:26" ht="15.75" customHeight="1">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row>
    <row r="211" spans="1:26" ht="15.75" customHeight="1">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row>
    <row r="212" spans="1:26" ht="15.75" customHeight="1">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row>
    <row r="213" spans="1:26" ht="15.75" customHeight="1">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row>
    <row r="214" spans="1:26" ht="15.75" customHeight="1">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row>
    <row r="215" spans="1:26" ht="15.75" customHeight="1">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row>
    <row r="216" spans="1:26" ht="15.75" customHeight="1">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row>
    <row r="217" spans="1:26" ht="15.75" customHeight="1">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row>
    <row r="218" spans="1:26" ht="15.75" customHeight="1">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row>
    <row r="219" spans="1:26" ht="15.75" customHeight="1">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row>
    <row r="220" spans="1:26" ht="15.75" customHeight="1">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row>
    <row r="221" spans="1:26" ht="15.75" customHeight="1">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row>
    <row r="222" spans="1:26" ht="15.75" customHeight="1">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row>
    <row r="223" spans="1:26" ht="15.75" customHeight="1">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row>
    <row r="224" spans="1:26" ht="15.75" customHeight="1">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row>
    <row r="225" spans="1:26" ht="15.75" customHeight="1">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row>
    <row r="226" spans="1:26" ht="15.75" customHeight="1">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row>
    <row r="227" spans="1:26" ht="15.75" customHeight="1">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row>
    <row r="228" spans="1:26" ht="15.75" customHeight="1">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row>
    <row r="229" spans="1:26" ht="15.75" customHeight="1">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row>
    <row r="230" spans="1:26" ht="15.75" customHeight="1">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row>
    <row r="231" spans="1:26" ht="15.75" customHeight="1">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row>
    <row r="232" spans="1:26" ht="15.75" customHeight="1">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row>
    <row r="233" spans="1:26" ht="15.75" customHeight="1">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row>
    <row r="234" spans="1:26" ht="15.75" customHeight="1">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row>
    <row r="235" spans="1:26" ht="15.75" customHeight="1">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row>
    <row r="236" spans="1:26" ht="15.75" customHeight="1">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row>
    <row r="237" spans="1:26" ht="15.75" customHeight="1">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row>
    <row r="238" spans="1:26" ht="15.75" customHeight="1">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row>
    <row r="239" spans="1:26" ht="15.75" customHeight="1">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row>
    <row r="240" spans="1:26" ht="15.75" customHeight="1">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row>
    <row r="241" spans="1:26" ht="15.75" customHeight="1">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row>
    <row r="242" spans="1:26" ht="15.75" customHeight="1">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row>
    <row r="243" spans="1:26" ht="15.75" customHeight="1">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row>
    <row r="244" spans="1:26" ht="15.75" customHeight="1">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row>
    <row r="245" spans="1:26" ht="15.75" customHeight="1">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row>
    <row r="246" spans="1:26" ht="15.75" customHeight="1">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row>
    <row r="247" spans="1:26" ht="15.75" customHeight="1">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row>
    <row r="248" spans="1:26" ht="15.75" customHeight="1">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row>
    <row r="249" spans="1:26" ht="15.75" customHeight="1">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row>
    <row r="250" spans="1:26" ht="15.75" customHeight="1">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row>
    <row r="251" spans="1:26" ht="15.75" customHeight="1">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row>
    <row r="252" spans="1:26" ht="15.75" customHeight="1">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row>
    <row r="253" spans="1:26" ht="15.75" customHeight="1">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row>
    <row r="254" spans="1:26" ht="15.75" customHeight="1">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row>
    <row r="255" spans="1:26" ht="15.75" customHeight="1">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row>
    <row r="256" spans="1:26" ht="15.75" customHeight="1">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row>
    <row r="257" spans="1:26" ht="15.75" customHeight="1">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row>
    <row r="258" spans="1:26" ht="15.75" customHeight="1">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row>
    <row r="259" spans="1:26" ht="15.75" customHeight="1">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row>
    <row r="260" spans="1:26" ht="15.75" customHeight="1">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row>
    <row r="261" spans="1:26" ht="15.75" customHeight="1">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row>
    <row r="262" spans="1:26" ht="15.75" customHeight="1">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row>
    <row r="263" spans="1:26" ht="15.75" customHeight="1">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row>
    <row r="264" spans="1:26" ht="15.75" customHeight="1">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row>
    <row r="265" spans="1:26" ht="15.75" customHeight="1">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row>
    <row r="266" spans="1:26" ht="15.75" customHeight="1">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row>
    <row r="267" spans="1:26" ht="15.75" customHeight="1">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row>
    <row r="268" spans="1:26" ht="15.75" customHeight="1">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row>
    <row r="269" spans="1:26" ht="15.75" customHeight="1">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row>
    <row r="270" spans="1:26" ht="15.75" customHeight="1">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row>
    <row r="271" spans="1:26" ht="15.75" customHeight="1">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row>
    <row r="272" spans="1:26" ht="15.75" customHeight="1">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row>
    <row r="273" spans="1:26" ht="15.75" customHeight="1">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row>
    <row r="274" spans="1:26" ht="15.75" customHeight="1">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row>
    <row r="275" spans="1:26" ht="15.75" customHeight="1">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row>
    <row r="276" spans="1:26" ht="15.75" customHeight="1">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row>
    <row r="277" spans="1:26" ht="15.75" customHeight="1">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row>
    <row r="278" spans="1:26" ht="15.75" customHeight="1">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row>
    <row r="279" spans="1:26" ht="15.75" customHeight="1">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row>
    <row r="280" spans="1:26" ht="15.75" customHeight="1">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row>
    <row r="281" spans="1:26" ht="15.75" customHeight="1">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row>
    <row r="282" spans="1:26" ht="15.75" customHeight="1">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row>
    <row r="283" spans="1:26" ht="15.75" customHeight="1">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row>
    <row r="284" spans="1:26" ht="15.75" customHeight="1">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row>
    <row r="285" spans="1:26" ht="15.75" customHeight="1">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row>
    <row r="286" spans="1:26" ht="15.75" customHeight="1">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row>
    <row r="287" spans="1:26" ht="15.75" customHeight="1">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row>
    <row r="288" spans="1:26" ht="15.75" customHeight="1">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row>
    <row r="289" spans="1:26" ht="15.75" customHeight="1">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row>
    <row r="290" spans="1:26" ht="15.75" customHeight="1">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row>
    <row r="291" spans="1:26" ht="15.75" customHeight="1">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row>
    <row r="292" spans="1:26" ht="15.75" customHeight="1">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row>
    <row r="293" spans="1:26" ht="15.75" customHeight="1">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row>
    <row r="294" spans="1:26" ht="15.75" customHeight="1">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row>
    <row r="295" spans="1:26" ht="15.75" customHeight="1">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row>
    <row r="296" spans="1:26" ht="15.75" customHeight="1">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row>
    <row r="297" spans="1:26" ht="15.75" customHeight="1">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row>
    <row r="298" spans="1:26" ht="15.75" customHeight="1">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row>
    <row r="299" spans="1:26" ht="15.75" customHeight="1">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row>
    <row r="300" spans="1:26" ht="15.75" customHeight="1">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row>
    <row r="301" spans="1:26" ht="15.75" customHeight="1">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row>
    <row r="302" spans="1:26" ht="15.75" customHeight="1">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row>
    <row r="303" spans="1:26" ht="15.75" customHeight="1">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row>
    <row r="304" spans="1:26" ht="15.75" customHeight="1">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row>
    <row r="305" spans="1:26" ht="15.75" customHeight="1">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row>
    <row r="306" spans="1:26" ht="15.75" customHeight="1">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row>
    <row r="307" spans="1:26" ht="15.75" customHeight="1">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row>
    <row r="308" spans="1:26" ht="15.75" customHeight="1">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row>
    <row r="309" spans="1:26" ht="15.75" customHeight="1">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row>
    <row r="310" spans="1:26" ht="15.75" customHeight="1">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row>
    <row r="311" spans="1:26" ht="15.75" customHeight="1">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row>
    <row r="312" spans="1:26" ht="15.75" customHeight="1">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row>
    <row r="313" spans="1:26" ht="15.75" customHeight="1">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row>
    <row r="314" spans="1:26" ht="15.75" customHeight="1">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row>
    <row r="315" spans="1:26" ht="15.75" customHeight="1">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row>
    <row r="316" spans="1:26" ht="15.75" customHeight="1">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row>
    <row r="317" spans="1:26" ht="15.75" customHeight="1">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row>
    <row r="318" spans="1:26" ht="15.75" customHeight="1">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row>
    <row r="319" spans="1:26" ht="15.75" customHeight="1">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row>
    <row r="320" spans="1:26" ht="15.75" customHeight="1">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row>
    <row r="321" spans="1:26" ht="15.75" customHeight="1">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row>
    <row r="322" spans="1:26" ht="15.75" customHeight="1">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row>
    <row r="323" spans="1:26" ht="15.75" customHeight="1">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row>
    <row r="324" spans="1:26" ht="15.75" customHeight="1">
      <c r="A324" s="138"/>
      <c r="B324" s="138"/>
      <c r="C324" s="138"/>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8"/>
      <c r="Z324" s="138"/>
    </row>
    <row r="325" spans="1:26" ht="15.75" customHeight="1">
      <c r="A325" s="138"/>
      <c r="B325" s="138"/>
      <c r="C325" s="138"/>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c r="Z325" s="138"/>
    </row>
    <row r="326" spans="1:26" ht="15.75" customHeight="1">
      <c r="A326" s="138"/>
      <c r="B326" s="138"/>
      <c r="C326" s="138"/>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c r="Z326" s="138"/>
    </row>
    <row r="327" spans="1:26" ht="15.75" customHeight="1">
      <c r="A327" s="138"/>
      <c r="B327" s="138"/>
      <c r="C327" s="138"/>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c r="Z327" s="138"/>
    </row>
    <row r="328" spans="1:26" ht="15.75" customHeight="1">
      <c r="A328" s="138"/>
      <c r="B328" s="138"/>
      <c r="C328" s="138"/>
      <c r="D328" s="138"/>
      <c r="E328" s="138"/>
      <c r="F328" s="138"/>
      <c r="G328" s="138"/>
      <c r="H328" s="138"/>
      <c r="I328" s="138"/>
      <c r="J328" s="138"/>
      <c r="K328" s="138"/>
      <c r="L328" s="138"/>
      <c r="M328" s="138"/>
      <c r="N328" s="138"/>
      <c r="O328" s="138"/>
      <c r="P328" s="138"/>
      <c r="Q328" s="138"/>
      <c r="R328" s="138"/>
      <c r="S328" s="138"/>
      <c r="T328" s="138"/>
      <c r="U328" s="138"/>
      <c r="V328" s="138"/>
      <c r="W328" s="138"/>
      <c r="X328" s="138"/>
      <c r="Y328" s="138"/>
      <c r="Z328" s="138"/>
    </row>
    <row r="329" spans="1:26" ht="15.75" customHeight="1">
      <c r="A329" s="138"/>
      <c r="B329" s="138"/>
      <c r="C329" s="138"/>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38"/>
      <c r="Z329" s="138"/>
    </row>
    <row r="330" spans="1:26" ht="15.75" customHeight="1">
      <c r="A330" s="138"/>
      <c r="B330" s="138"/>
      <c r="C330" s="138"/>
      <c r="D330" s="138"/>
      <c r="E330" s="138"/>
      <c r="F330" s="138"/>
      <c r="G330" s="138"/>
      <c r="H330" s="138"/>
      <c r="I330" s="138"/>
      <c r="J330" s="138"/>
      <c r="K330" s="138"/>
      <c r="L330" s="138"/>
      <c r="M330" s="138"/>
      <c r="N330" s="138"/>
      <c r="O330" s="138"/>
      <c r="P330" s="138"/>
      <c r="Q330" s="138"/>
      <c r="R330" s="138"/>
      <c r="S330" s="138"/>
      <c r="T330" s="138"/>
      <c r="U330" s="138"/>
      <c r="V330" s="138"/>
      <c r="W330" s="138"/>
      <c r="X330" s="138"/>
      <c r="Y330" s="138"/>
      <c r="Z330" s="138"/>
    </row>
    <row r="331" spans="1:26" ht="15.75" customHeight="1">
      <c r="A331" s="138"/>
      <c r="B331" s="138"/>
      <c r="C331" s="138"/>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row>
    <row r="332" spans="1:26" ht="15.75" customHeight="1">
      <c r="A332" s="138"/>
      <c r="B332" s="138"/>
      <c r="C332" s="138"/>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c r="Z332" s="138"/>
    </row>
    <row r="333" spans="1:26" ht="15.75" customHeight="1">
      <c r="A333" s="138"/>
      <c r="B333" s="138"/>
      <c r="C333" s="138"/>
      <c r="D333" s="138"/>
      <c r="E333" s="138"/>
      <c r="F333" s="138"/>
      <c r="G333" s="138"/>
      <c r="H333" s="138"/>
      <c r="I333" s="138"/>
      <c r="J333" s="138"/>
      <c r="K333" s="138"/>
      <c r="L333" s="138"/>
      <c r="M333" s="138"/>
      <c r="N333" s="138"/>
      <c r="O333" s="138"/>
      <c r="P333" s="138"/>
      <c r="Q333" s="138"/>
      <c r="R333" s="138"/>
      <c r="S333" s="138"/>
      <c r="T333" s="138"/>
      <c r="U333" s="138"/>
      <c r="V333" s="138"/>
      <c r="W333" s="138"/>
      <c r="X333" s="138"/>
      <c r="Y333" s="138"/>
      <c r="Z333" s="138"/>
    </row>
    <row r="334" spans="1:26" ht="15.75" customHeight="1">
      <c r="A334" s="138"/>
      <c r="B334" s="138"/>
      <c r="C334" s="138"/>
      <c r="D334" s="138"/>
      <c r="E334" s="138"/>
      <c r="F334" s="138"/>
      <c r="G334" s="138"/>
      <c r="H334" s="138"/>
      <c r="I334" s="138"/>
      <c r="J334" s="138"/>
      <c r="K334" s="138"/>
      <c r="L334" s="138"/>
      <c r="M334" s="138"/>
      <c r="N334" s="138"/>
      <c r="O334" s="138"/>
      <c r="P334" s="138"/>
      <c r="Q334" s="138"/>
      <c r="R334" s="138"/>
      <c r="S334" s="138"/>
      <c r="T334" s="138"/>
      <c r="U334" s="138"/>
      <c r="V334" s="138"/>
      <c r="W334" s="138"/>
      <c r="X334" s="138"/>
      <c r="Y334" s="138"/>
      <c r="Z334" s="138"/>
    </row>
    <row r="335" spans="1:26" ht="15.75" customHeight="1">
      <c r="A335" s="138"/>
      <c r="B335" s="138"/>
      <c r="C335" s="138"/>
      <c r="D335" s="138"/>
      <c r="E335" s="138"/>
      <c r="F335" s="138"/>
      <c r="G335" s="138"/>
      <c r="H335" s="138"/>
      <c r="I335" s="138"/>
      <c r="J335" s="138"/>
      <c r="K335" s="138"/>
      <c r="L335" s="138"/>
      <c r="M335" s="138"/>
      <c r="N335" s="138"/>
      <c r="O335" s="138"/>
      <c r="P335" s="138"/>
      <c r="Q335" s="138"/>
      <c r="R335" s="138"/>
      <c r="S335" s="138"/>
      <c r="T335" s="138"/>
      <c r="U335" s="138"/>
      <c r="V335" s="138"/>
      <c r="W335" s="138"/>
      <c r="X335" s="138"/>
      <c r="Y335" s="138"/>
      <c r="Z335" s="138"/>
    </row>
    <row r="336" spans="1:26" ht="15.75" customHeight="1">
      <c r="A336" s="138"/>
      <c r="B336" s="138"/>
      <c r="C336" s="138"/>
      <c r="D336" s="138"/>
      <c r="E336" s="138"/>
      <c r="F336" s="138"/>
      <c r="G336" s="138"/>
      <c r="H336" s="138"/>
      <c r="I336" s="138"/>
      <c r="J336" s="138"/>
      <c r="K336" s="138"/>
      <c r="L336" s="138"/>
      <c r="M336" s="138"/>
      <c r="N336" s="138"/>
      <c r="O336" s="138"/>
      <c r="P336" s="138"/>
      <c r="Q336" s="138"/>
      <c r="R336" s="138"/>
      <c r="S336" s="138"/>
      <c r="T336" s="138"/>
      <c r="U336" s="138"/>
      <c r="V336" s="138"/>
      <c r="W336" s="138"/>
      <c r="X336" s="138"/>
      <c r="Y336" s="138"/>
      <c r="Z336" s="138"/>
    </row>
    <row r="337" spans="1:26" ht="15.75" customHeight="1">
      <c r="A337" s="138"/>
      <c r="B337" s="138"/>
      <c r="C337" s="138"/>
      <c r="D337" s="138"/>
      <c r="E337" s="138"/>
      <c r="F337" s="138"/>
      <c r="G337" s="138"/>
      <c r="H337" s="138"/>
      <c r="I337" s="138"/>
      <c r="J337" s="138"/>
      <c r="K337" s="138"/>
      <c r="L337" s="138"/>
      <c r="M337" s="138"/>
      <c r="N337" s="138"/>
      <c r="O337" s="138"/>
      <c r="P337" s="138"/>
      <c r="Q337" s="138"/>
      <c r="R337" s="138"/>
      <c r="S337" s="138"/>
      <c r="T337" s="138"/>
      <c r="U337" s="138"/>
      <c r="V337" s="138"/>
      <c r="W337" s="138"/>
      <c r="X337" s="138"/>
      <c r="Y337" s="138"/>
      <c r="Z337" s="138"/>
    </row>
    <row r="338" spans="1:26" ht="15.75" customHeight="1">
      <c r="A338" s="138"/>
      <c r="B338" s="138"/>
      <c r="C338" s="138"/>
      <c r="D338" s="138"/>
      <c r="E338" s="138"/>
      <c r="F338" s="138"/>
      <c r="G338" s="138"/>
      <c r="H338" s="138"/>
      <c r="I338" s="138"/>
      <c r="J338" s="138"/>
      <c r="K338" s="138"/>
      <c r="L338" s="138"/>
      <c r="M338" s="138"/>
      <c r="N338" s="138"/>
      <c r="O338" s="138"/>
      <c r="P338" s="138"/>
      <c r="Q338" s="138"/>
      <c r="R338" s="138"/>
      <c r="S338" s="138"/>
      <c r="T338" s="138"/>
      <c r="U338" s="138"/>
      <c r="V338" s="138"/>
      <c r="W338" s="138"/>
      <c r="X338" s="138"/>
      <c r="Y338" s="138"/>
      <c r="Z338" s="138"/>
    </row>
    <row r="339" spans="1:26" ht="15.75" customHeight="1">
      <c r="A339" s="138"/>
      <c r="B339" s="138"/>
      <c r="C339" s="138"/>
      <c r="D339" s="138"/>
      <c r="E339" s="138"/>
      <c r="F339" s="138"/>
      <c r="G339" s="138"/>
      <c r="H339" s="138"/>
      <c r="I339" s="138"/>
      <c r="J339" s="138"/>
      <c r="K339" s="138"/>
      <c r="L339" s="138"/>
      <c r="M339" s="138"/>
      <c r="N339" s="138"/>
      <c r="O339" s="138"/>
      <c r="P339" s="138"/>
      <c r="Q339" s="138"/>
      <c r="R339" s="138"/>
      <c r="S339" s="138"/>
      <c r="T339" s="138"/>
      <c r="U339" s="138"/>
      <c r="V339" s="138"/>
      <c r="W339" s="138"/>
      <c r="X339" s="138"/>
      <c r="Y339" s="138"/>
      <c r="Z339" s="138"/>
    </row>
    <row r="340" spans="1:26" ht="15.75" customHeight="1">
      <c r="A340" s="138"/>
      <c r="B340" s="138"/>
      <c r="C340" s="138"/>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c r="Z340" s="138"/>
    </row>
    <row r="341" spans="1:26" ht="15.75" customHeight="1">
      <c r="A341" s="138"/>
      <c r="B341" s="138"/>
      <c r="C341" s="138"/>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row>
    <row r="342" spans="1:26" ht="15.75" customHeight="1">
      <c r="A342" s="138"/>
      <c r="B342" s="138"/>
      <c r="C342" s="138"/>
      <c r="D342" s="138"/>
      <c r="E342" s="138"/>
      <c r="F342" s="138"/>
      <c r="G342" s="138"/>
      <c r="H342" s="138"/>
      <c r="I342" s="138"/>
      <c r="J342" s="138"/>
      <c r="K342" s="138"/>
      <c r="L342" s="138"/>
      <c r="M342" s="138"/>
      <c r="N342" s="138"/>
      <c r="O342" s="138"/>
      <c r="P342" s="138"/>
      <c r="Q342" s="138"/>
      <c r="R342" s="138"/>
      <c r="S342" s="138"/>
      <c r="T342" s="138"/>
      <c r="U342" s="138"/>
      <c r="V342" s="138"/>
      <c r="W342" s="138"/>
      <c r="X342" s="138"/>
      <c r="Y342" s="138"/>
      <c r="Z342" s="138"/>
    </row>
    <row r="343" spans="1:26" ht="15.75" customHeight="1">
      <c r="A343" s="138"/>
      <c r="B343" s="138"/>
      <c r="C343" s="138"/>
      <c r="D343" s="138"/>
      <c r="E343" s="138"/>
      <c r="F343" s="138"/>
      <c r="G343" s="138"/>
      <c r="H343" s="138"/>
      <c r="I343" s="138"/>
      <c r="J343" s="138"/>
      <c r="K343" s="138"/>
      <c r="L343" s="138"/>
      <c r="M343" s="138"/>
      <c r="N343" s="138"/>
      <c r="O343" s="138"/>
      <c r="P343" s="138"/>
      <c r="Q343" s="138"/>
      <c r="R343" s="138"/>
      <c r="S343" s="138"/>
      <c r="T343" s="138"/>
      <c r="U343" s="138"/>
      <c r="V343" s="138"/>
      <c r="W343" s="138"/>
      <c r="X343" s="138"/>
      <c r="Y343" s="138"/>
      <c r="Z343" s="138"/>
    </row>
    <row r="344" spans="1:26" ht="15.75" customHeight="1">
      <c r="A344" s="138"/>
      <c r="B344" s="138"/>
      <c r="C344" s="138"/>
      <c r="D344" s="138"/>
      <c r="E344" s="138"/>
      <c r="F344" s="138"/>
      <c r="G344" s="138"/>
      <c r="H344" s="138"/>
      <c r="I344" s="138"/>
      <c r="J344" s="138"/>
      <c r="K344" s="138"/>
      <c r="L344" s="138"/>
      <c r="M344" s="138"/>
      <c r="N344" s="138"/>
      <c r="O344" s="138"/>
      <c r="P344" s="138"/>
      <c r="Q344" s="138"/>
      <c r="R344" s="138"/>
      <c r="S344" s="138"/>
      <c r="T344" s="138"/>
      <c r="U344" s="138"/>
      <c r="V344" s="138"/>
      <c r="W344" s="138"/>
      <c r="X344" s="138"/>
      <c r="Y344" s="138"/>
      <c r="Z344" s="138"/>
    </row>
    <row r="345" spans="1:26" ht="15.75" customHeight="1">
      <c r="A345" s="138"/>
      <c r="B345" s="138"/>
      <c r="C345" s="138"/>
      <c r="D345" s="138"/>
      <c r="E345" s="138"/>
      <c r="F345" s="138"/>
      <c r="G345" s="138"/>
      <c r="H345" s="138"/>
      <c r="I345" s="138"/>
      <c r="J345" s="138"/>
      <c r="K345" s="138"/>
      <c r="L345" s="138"/>
      <c r="M345" s="138"/>
      <c r="N345" s="138"/>
      <c r="O345" s="138"/>
      <c r="P345" s="138"/>
      <c r="Q345" s="138"/>
      <c r="R345" s="138"/>
      <c r="S345" s="138"/>
      <c r="T345" s="138"/>
      <c r="U345" s="138"/>
      <c r="V345" s="138"/>
      <c r="W345" s="138"/>
      <c r="X345" s="138"/>
      <c r="Y345" s="138"/>
      <c r="Z345" s="138"/>
    </row>
    <row r="346" spans="1:26" ht="15.75" customHeight="1">
      <c r="A346" s="138"/>
      <c r="B346" s="138"/>
      <c r="C346" s="138"/>
      <c r="D346" s="138"/>
      <c r="E346" s="138"/>
      <c r="F346" s="138"/>
      <c r="G346" s="138"/>
      <c r="H346" s="138"/>
      <c r="I346" s="138"/>
      <c r="J346" s="138"/>
      <c r="K346" s="138"/>
      <c r="L346" s="138"/>
      <c r="M346" s="138"/>
      <c r="N346" s="138"/>
      <c r="O346" s="138"/>
      <c r="P346" s="138"/>
      <c r="Q346" s="138"/>
      <c r="R346" s="138"/>
      <c r="S346" s="138"/>
      <c r="T346" s="138"/>
      <c r="U346" s="138"/>
      <c r="V346" s="138"/>
      <c r="W346" s="138"/>
      <c r="X346" s="138"/>
      <c r="Y346" s="138"/>
      <c r="Z346" s="138"/>
    </row>
    <row r="347" spans="1:26" ht="15.75" customHeight="1">
      <c r="A347" s="138"/>
      <c r="B347" s="138"/>
      <c r="C347" s="138"/>
      <c r="D347" s="138"/>
      <c r="E347" s="138"/>
      <c r="F347" s="138"/>
      <c r="G347" s="138"/>
      <c r="H347" s="138"/>
      <c r="I347" s="138"/>
      <c r="J347" s="138"/>
      <c r="K347" s="138"/>
      <c r="L347" s="138"/>
      <c r="M347" s="138"/>
      <c r="N347" s="138"/>
      <c r="O347" s="138"/>
      <c r="P347" s="138"/>
      <c r="Q347" s="138"/>
      <c r="R347" s="138"/>
      <c r="S347" s="138"/>
      <c r="T347" s="138"/>
      <c r="U347" s="138"/>
      <c r="V347" s="138"/>
      <c r="W347" s="138"/>
      <c r="X347" s="138"/>
      <c r="Y347" s="138"/>
      <c r="Z347" s="138"/>
    </row>
    <row r="348" spans="1:26" ht="15.75" customHeight="1">
      <c r="A348" s="138"/>
      <c r="B348" s="138"/>
      <c r="C348" s="138"/>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c r="Z348" s="138"/>
    </row>
    <row r="349" spans="1:26" ht="15.75" customHeight="1">
      <c r="A349" s="138"/>
      <c r="B349" s="138"/>
      <c r="C349" s="138"/>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c r="Z349" s="138"/>
    </row>
    <row r="350" spans="1:26" ht="15.75" customHeight="1">
      <c r="A350" s="138"/>
      <c r="B350" s="138"/>
      <c r="C350" s="138"/>
      <c r="D350" s="138"/>
      <c r="E350" s="138"/>
      <c r="F350" s="138"/>
      <c r="G350" s="138"/>
      <c r="H350" s="138"/>
      <c r="I350" s="138"/>
      <c r="J350" s="138"/>
      <c r="K350" s="138"/>
      <c r="L350" s="138"/>
      <c r="M350" s="138"/>
      <c r="N350" s="138"/>
      <c r="O350" s="138"/>
      <c r="P350" s="138"/>
      <c r="Q350" s="138"/>
      <c r="R350" s="138"/>
      <c r="S350" s="138"/>
      <c r="T350" s="138"/>
      <c r="U350" s="138"/>
      <c r="V350" s="138"/>
      <c r="W350" s="138"/>
      <c r="X350" s="138"/>
      <c r="Y350" s="138"/>
      <c r="Z350" s="138"/>
    </row>
    <row r="351" spans="1:26" ht="15.75" customHeight="1">
      <c r="A351" s="138"/>
      <c r="B351" s="138"/>
      <c r="C351" s="138"/>
      <c r="D351" s="138"/>
      <c r="E351" s="138"/>
      <c r="F351" s="138"/>
      <c r="G351" s="138"/>
      <c r="H351" s="138"/>
      <c r="I351" s="138"/>
      <c r="J351" s="138"/>
      <c r="K351" s="138"/>
      <c r="L351" s="138"/>
      <c r="M351" s="138"/>
      <c r="N351" s="138"/>
      <c r="O351" s="138"/>
      <c r="P351" s="138"/>
      <c r="Q351" s="138"/>
      <c r="R351" s="138"/>
      <c r="S351" s="138"/>
      <c r="T351" s="138"/>
      <c r="U351" s="138"/>
      <c r="V351" s="138"/>
      <c r="W351" s="138"/>
      <c r="X351" s="138"/>
      <c r="Y351" s="138"/>
      <c r="Z351" s="138"/>
    </row>
    <row r="352" spans="1:26" ht="15.75" customHeight="1">
      <c r="A352" s="138"/>
      <c r="B352" s="138"/>
      <c r="C352" s="138"/>
      <c r="D352" s="138"/>
      <c r="E352" s="138"/>
      <c r="F352" s="138"/>
      <c r="G352" s="138"/>
      <c r="H352" s="138"/>
      <c r="I352" s="138"/>
      <c r="J352" s="138"/>
      <c r="K352" s="138"/>
      <c r="L352" s="138"/>
      <c r="M352" s="138"/>
      <c r="N352" s="138"/>
      <c r="O352" s="138"/>
      <c r="P352" s="138"/>
      <c r="Q352" s="138"/>
      <c r="R352" s="138"/>
      <c r="S352" s="138"/>
      <c r="T352" s="138"/>
      <c r="U352" s="138"/>
      <c r="V352" s="138"/>
      <c r="W352" s="138"/>
      <c r="X352" s="138"/>
      <c r="Y352" s="138"/>
      <c r="Z352" s="138"/>
    </row>
    <row r="353" spans="1:26" ht="15.75" customHeight="1">
      <c r="A353" s="138"/>
      <c r="B353" s="138"/>
      <c r="C353" s="138"/>
      <c r="D353" s="138"/>
      <c r="E353" s="138"/>
      <c r="F353" s="138"/>
      <c r="G353" s="138"/>
      <c r="H353" s="138"/>
      <c r="I353" s="138"/>
      <c r="J353" s="138"/>
      <c r="K353" s="138"/>
      <c r="L353" s="138"/>
      <c r="M353" s="138"/>
      <c r="N353" s="138"/>
      <c r="O353" s="138"/>
      <c r="P353" s="138"/>
      <c r="Q353" s="138"/>
      <c r="R353" s="138"/>
      <c r="S353" s="138"/>
      <c r="T353" s="138"/>
      <c r="U353" s="138"/>
      <c r="V353" s="138"/>
      <c r="W353" s="138"/>
      <c r="X353" s="138"/>
      <c r="Y353" s="138"/>
      <c r="Z353" s="138"/>
    </row>
    <row r="354" spans="1:26" ht="15.75" customHeight="1">
      <c r="A354" s="138"/>
      <c r="B354" s="138"/>
      <c r="C354" s="138"/>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c r="Z354" s="138"/>
    </row>
    <row r="355" spans="1:26" ht="15.75" customHeight="1">
      <c r="A355" s="138"/>
      <c r="B355" s="138"/>
      <c r="C355" s="138"/>
      <c r="D355" s="138"/>
      <c r="E355" s="138"/>
      <c r="F355" s="138"/>
      <c r="G355" s="138"/>
      <c r="H355" s="138"/>
      <c r="I355" s="138"/>
      <c r="J355" s="138"/>
      <c r="K355" s="138"/>
      <c r="L355" s="138"/>
      <c r="M355" s="138"/>
      <c r="N355" s="138"/>
      <c r="O355" s="138"/>
      <c r="P355" s="138"/>
      <c r="Q355" s="138"/>
      <c r="R355" s="138"/>
      <c r="S355" s="138"/>
      <c r="T355" s="138"/>
      <c r="U355" s="138"/>
      <c r="V355" s="138"/>
      <c r="W355" s="138"/>
      <c r="X355" s="138"/>
      <c r="Y355" s="138"/>
      <c r="Z355" s="138"/>
    </row>
    <row r="356" spans="1:26" ht="15.75" customHeight="1">
      <c r="A356" s="138"/>
      <c r="B356" s="138"/>
      <c r="C356" s="138"/>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c r="Z356" s="138"/>
    </row>
    <row r="357" spans="1:26" ht="15.75" customHeight="1">
      <c r="A357" s="138"/>
      <c r="B357" s="138"/>
      <c r="C357" s="138"/>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c r="Z357" s="138"/>
    </row>
    <row r="358" spans="1:26" ht="15.75" customHeight="1">
      <c r="A358" s="138"/>
      <c r="B358" s="138"/>
      <c r="C358" s="138"/>
      <c r="D358" s="138"/>
      <c r="E358" s="138"/>
      <c r="F358" s="138"/>
      <c r="G358" s="138"/>
      <c r="H358" s="138"/>
      <c r="I358" s="138"/>
      <c r="J358" s="138"/>
      <c r="K358" s="138"/>
      <c r="L358" s="138"/>
      <c r="M358" s="138"/>
      <c r="N358" s="138"/>
      <c r="O358" s="138"/>
      <c r="P358" s="138"/>
      <c r="Q358" s="138"/>
      <c r="R358" s="138"/>
      <c r="S358" s="138"/>
      <c r="T358" s="138"/>
      <c r="U358" s="138"/>
      <c r="V358" s="138"/>
      <c r="W358" s="138"/>
      <c r="X358" s="138"/>
      <c r="Y358" s="138"/>
      <c r="Z358" s="138"/>
    </row>
    <row r="359" spans="1:26" ht="15.75" customHeight="1">
      <c r="A359" s="138"/>
      <c r="B359" s="138"/>
      <c r="C359" s="138"/>
      <c r="D359" s="138"/>
      <c r="E359" s="138"/>
      <c r="F359" s="138"/>
      <c r="G359" s="138"/>
      <c r="H359" s="138"/>
      <c r="I359" s="138"/>
      <c r="J359" s="138"/>
      <c r="K359" s="138"/>
      <c r="L359" s="138"/>
      <c r="M359" s="138"/>
      <c r="N359" s="138"/>
      <c r="O359" s="138"/>
      <c r="P359" s="138"/>
      <c r="Q359" s="138"/>
      <c r="R359" s="138"/>
      <c r="S359" s="138"/>
      <c r="T359" s="138"/>
      <c r="U359" s="138"/>
      <c r="V359" s="138"/>
      <c r="W359" s="138"/>
      <c r="X359" s="138"/>
      <c r="Y359" s="138"/>
      <c r="Z359" s="138"/>
    </row>
    <row r="360" spans="1:26" ht="15.75" customHeight="1">
      <c r="A360" s="138"/>
      <c r="B360" s="138"/>
      <c r="C360" s="138"/>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c r="Z360" s="138"/>
    </row>
    <row r="361" spans="1:26" ht="15.75" customHeight="1">
      <c r="A361" s="138"/>
      <c r="B361" s="138"/>
      <c r="C361" s="138"/>
      <c r="D361" s="138"/>
      <c r="E361" s="138"/>
      <c r="F361" s="138"/>
      <c r="G361" s="138"/>
      <c r="H361" s="138"/>
      <c r="I361" s="138"/>
      <c r="J361" s="138"/>
      <c r="K361" s="138"/>
      <c r="L361" s="138"/>
      <c r="M361" s="138"/>
      <c r="N361" s="138"/>
      <c r="O361" s="138"/>
      <c r="P361" s="138"/>
      <c r="Q361" s="138"/>
      <c r="R361" s="138"/>
      <c r="S361" s="138"/>
      <c r="T361" s="138"/>
      <c r="U361" s="138"/>
      <c r="V361" s="138"/>
      <c r="W361" s="138"/>
      <c r="X361" s="138"/>
      <c r="Y361" s="138"/>
      <c r="Z361" s="138"/>
    </row>
    <row r="362" spans="1:26" ht="15.75" customHeight="1">
      <c r="A362" s="138"/>
      <c r="B362" s="138"/>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138"/>
    </row>
    <row r="363" spans="1:26" ht="15.75" customHeight="1">
      <c r="A363" s="138"/>
      <c r="B363" s="138"/>
      <c r="C363" s="138"/>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c r="Z363" s="138"/>
    </row>
    <row r="364" spans="1:26" ht="15.75" customHeight="1">
      <c r="A364" s="138"/>
      <c r="B364" s="138"/>
      <c r="C364" s="138"/>
      <c r="D364" s="138"/>
      <c r="E364" s="138"/>
      <c r="F364" s="138"/>
      <c r="G364" s="138"/>
      <c r="H364" s="138"/>
      <c r="I364" s="138"/>
      <c r="J364" s="138"/>
      <c r="K364" s="138"/>
      <c r="L364" s="138"/>
      <c r="M364" s="138"/>
      <c r="N364" s="138"/>
      <c r="O364" s="138"/>
      <c r="P364" s="138"/>
      <c r="Q364" s="138"/>
      <c r="R364" s="138"/>
      <c r="S364" s="138"/>
      <c r="T364" s="138"/>
      <c r="U364" s="138"/>
      <c r="V364" s="138"/>
      <c r="W364" s="138"/>
      <c r="X364" s="138"/>
      <c r="Y364" s="138"/>
      <c r="Z364" s="138"/>
    </row>
    <row r="365" spans="1:26" ht="15.75" customHeight="1">
      <c r="A365" s="138"/>
      <c r="B365" s="138"/>
      <c r="C365" s="138"/>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138"/>
      <c r="Z365" s="138"/>
    </row>
    <row r="366" spans="1:26" ht="15.75" customHeight="1">
      <c r="A366" s="138"/>
      <c r="B366" s="138"/>
      <c r="C366" s="138"/>
      <c r="D366" s="138"/>
      <c r="E366" s="138"/>
      <c r="F366" s="138"/>
      <c r="G366" s="138"/>
      <c r="H366" s="138"/>
      <c r="I366" s="138"/>
      <c r="J366" s="138"/>
      <c r="K366" s="138"/>
      <c r="L366" s="138"/>
      <c r="M366" s="138"/>
      <c r="N366" s="138"/>
      <c r="O366" s="138"/>
      <c r="P366" s="138"/>
      <c r="Q366" s="138"/>
      <c r="R366" s="138"/>
      <c r="S366" s="138"/>
      <c r="T366" s="138"/>
      <c r="U366" s="138"/>
      <c r="V366" s="138"/>
      <c r="W366" s="138"/>
      <c r="X366" s="138"/>
      <c r="Y366" s="138"/>
      <c r="Z366" s="138"/>
    </row>
    <row r="367" spans="1:26" ht="15.75" customHeight="1">
      <c r="A367" s="138"/>
      <c r="B367" s="138"/>
      <c r="C367" s="138"/>
      <c r="D367" s="138"/>
      <c r="E367" s="138"/>
      <c r="F367" s="138"/>
      <c r="G367" s="138"/>
      <c r="H367" s="138"/>
      <c r="I367" s="138"/>
      <c r="J367" s="138"/>
      <c r="K367" s="138"/>
      <c r="L367" s="138"/>
      <c r="M367" s="138"/>
      <c r="N367" s="138"/>
      <c r="O367" s="138"/>
      <c r="P367" s="138"/>
      <c r="Q367" s="138"/>
      <c r="R367" s="138"/>
      <c r="S367" s="138"/>
      <c r="T367" s="138"/>
      <c r="U367" s="138"/>
      <c r="V367" s="138"/>
      <c r="W367" s="138"/>
      <c r="X367" s="138"/>
      <c r="Y367" s="138"/>
      <c r="Z367" s="138"/>
    </row>
    <row r="368" spans="1:26" ht="15.75" customHeight="1">
      <c r="A368" s="138"/>
      <c r="B368" s="138"/>
      <c r="C368" s="138"/>
      <c r="D368" s="138"/>
      <c r="E368" s="138"/>
      <c r="F368" s="138"/>
      <c r="G368" s="138"/>
      <c r="H368" s="138"/>
      <c r="I368" s="138"/>
      <c r="J368" s="138"/>
      <c r="K368" s="138"/>
      <c r="L368" s="138"/>
      <c r="M368" s="138"/>
      <c r="N368" s="138"/>
      <c r="O368" s="138"/>
      <c r="P368" s="138"/>
      <c r="Q368" s="138"/>
      <c r="R368" s="138"/>
      <c r="S368" s="138"/>
      <c r="T368" s="138"/>
      <c r="U368" s="138"/>
      <c r="V368" s="138"/>
      <c r="W368" s="138"/>
      <c r="X368" s="138"/>
      <c r="Y368" s="138"/>
      <c r="Z368" s="138"/>
    </row>
    <row r="369" spans="1:26" ht="15.75" customHeight="1">
      <c r="A369" s="138"/>
      <c r="B369" s="138"/>
      <c r="C369" s="138"/>
      <c r="D369" s="138"/>
      <c r="E369" s="138"/>
      <c r="F369" s="138"/>
      <c r="G369" s="138"/>
      <c r="H369" s="138"/>
      <c r="I369" s="138"/>
      <c r="J369" s="138"/>
      <c r="K369" s="138"/>
      <c r="L369" s="138"/>
      <c r="M369" s="138"/>
      <c r="N369" s="138"/>
      <c r="O369" s="138"/>
      <c r="P369" s="138"/>
      <c r="Q369" s="138"/>
      <c r="R369" s="138"/>
      <c r="S369" s="138"/>
      <c r="T369" s="138"/>
      <c r="U369" s="138"/>
      <c r="V369" s="138"/>
      <c r="W369" s="138"/>
      <c r="X369" s="138"/>
      <c r="Y369" s="138"/>
      <c r="Z369" s="138"/>
    </row>
    <row r="370" spans="1:26" ht="15.75" customHeight="1">
      <c r="A370" s="138"/>
      <c r="B370" s="138"/>
      <c r="C370" s="138"/>
      <c r="D370" s="138"/>
      <c r="E370" s="138"/>
      <c r="F370" s="138"/>
      <c r="G370" s="138"/>
      <c r="H370" s="138"/>
      <c r="I370" s="138"/>
      <c r="J370" s="138"/>
      <c r="K370" s="138"/>
      <c r="L370" s="138"/>
      <c r="M370" s="138"/>
      <c r="N370" s="138"/>
      <c r="O370" s="138"/>
      <c r="P370" s="138"/>
      <c r="Q370" s="138"/>
      <c r="R370" s="138"/>
      <c r="S370" s="138"/>
      <c r="T370" s="138"/>
      <c r="U370" s="138"/>
      <c r="V370" s="138"/>
      <c r="W370" s="138"/>
      <c r="X370" s="138"/>
      <c r="Y370" s="138"/>
      <c r="Z370" s="138"/>
    </row>
    <row r="371" spans="1:26" ht="15.75" customHeight="1">
      <c r="A371" s="138"/>
      <c r="B371" s="138"/>
      <c r="C371" s="138"/>
      <c r="D371" s="138"/>
      <c r="E371" s="138"/>
      <c r="F371" s="138"/>
      <c r="G371" s="138"/>
      <c r="H371" s="138"/>
      <c r="I371" s="138"/>
      <c r="J371" s="138"/>
      <c r="K371" s="138"/>
      <c r="L371" s="138"/>
      <c r="M371" s="138"/>
      <c r="N371" s="138"/>
      <c r="O371" s="138"/>
      <c r="P371" s="138"/>
      <c r="Q371" s="138"/>
      <c r="R371" s="138"/>
      <c r="S371" s="138"/>
      <c r="T371" s="138"/>
      <c r="U371" s="138"/>
      <c r="V371" s="138"/>
      <c r="W371" s="138"/>
      <c r="X371" s="138"/>
      <c r="Y371" s="138"/>
      <c r="Z371" s="138"/>
    </row>
    <row r="372" spans="1:26" ht="15.75" customHeight="1">
      <c r="A372" s="138"/>
      <c r="B372" s="138"/>
      <c r="C372" s="138"/>
      <c r="D372" s="138"/>
      <c r="E372" s="138"/>
      <c r="F372" s="138"/>
      <c r="G372" s="138"/>
      <c r="H372" s="138"/>
      <c r="I372" s="138"/>
      <c r="J372" s="138"/>
      <c r="K372" s="138"/>
      <c r="L372" s="138"/>
      <c r="M372" s="138"/>
      <c r="N372" s="138"/>
      <c r="O372" s="138"/>
      <c r="P372" s="138"/>
      <c r="Q372" s="138"/>
      <c r="R372" s="138"/>
      <c r="S372" s="138"/>
      <c r="T372" s="138"/>
      <c r="U372" s="138"/>
      <c r="V372" s="138"/>
      <c r="W372" s="138"/>
      <c r="X372" s="138"/>
      <c r="Y372" s="138"/>
      <c r="Z372" s="138"/>
    </row>
    <row r="373" spans="1:26" ht="15.75" customHeight="1">
      <c r="A373" s="138"/>
      <c r="B373" s="138"/>
      <c r="C373" s="138"/>
      <c r="D373" s="138"/>
      <c r="E373" s="138"/>
      <c r="F373" s="138"/>
      <c r="G373" s="138"/>
      <c r="H373" s="138"/>
      <c r="I373" s="138"/>
      <c r="J373" s="138"/>
      <c r="K373" s="138"/>
      <c r="L373" s="138"/>
      <c r="M373" s="138"/>
      <c r="N373" s="138"/>
      <c r="O373" s="138"/>
      <c r="P373" s="138"/>
      <c r="Q373" s="138"/>
      <c r="R373" s="138"/>
      <c r="S373" s="138"/>
      <c r="T373" s="138"/>
      <c r="U373" s="138"/>
      <c r="V373" s="138"/>
      <c r="W373" s="138"/>
      <c r="X373" s="138"/>
      <c r="Y373" s="138"/>
      <c r="Z373" s="138"/>
    </row>
    <row r="374" spans="1:26" ht="15.75" customHeight="1">
      <c r="A374" s="138"/>
      <c r="B374" s="138"/>
      <c r="C374" s="138"/>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c r="Z374" s="138"/>
    </row>
    <row r="375" spans="1:26" ht="15.75" customHeight="1">
      <c r="A375" s="138"/>
      <c r="B375" s="138"/>
      <c r="C375" s="138"/>
      <c r="D375" s="138"/>
      <c r="E375" s="138"/>
      <c r="F375" s="138"/>
      <c r="G375" s="138"/>
      <c r="H375" s="138"/>
      <c r="I375" s="138"/>
      <c r="J375" s="138"/>
      <c r="K375" s="138"/>
      <c r="L375" s="138"/>
      <c r="M375" s="138"/>
      <c r="N375" s="138"/>
      <c r="O375" s="138"/>
      <c r="P375" s="138"/>
      <c r="Q375" s="138"/>
      <c r="R375" s="138"/>
      <c r="S375" s="138"/>
      <c r="T375" s="138"/>
      <c r="U375" s="138"/>
      <c r="V375" s="138"/>
      <c r="W375" s="138"/>
      <c r="X375" s="138"/>
      <c r="Y375" s="138"/>
      <c r="Z375" s="138"/>
    </row>
    <row r="376" spans="1:26" ht="15.75" customHeight="1">
      <c r="A376" s="138"/>
      <c r="B376" s="138"/>
      <c r="C376" s="138"/>
      <c r="D376" s="138"/>
      <c r="E376" s="138"/>
      <c r="F376" s="138"/>
      <c r="G376" s="138"/>
      <c r="H376" s="138"/>
      <c r="I376" s="138"/>
      <c r="J376" s="138"/>
      <c r="K376" s="138"/>
      <c r="L376" s="138"/>
      <c r="M376" s="138"/>
      <c r="N376" s="138"/>
      <c r="O376" s="138"/>
      <c r="P376" s="138"/>
      <c r="Q376" s="138"/>
      <c r="R376" s="138"/>
      <c r="S376" s="138"/>
      <c r="T376" s="138"/>
      <c r="U376" s="138"/>
      <c r="V376" s="138"/>
      <c r="W376" s="138"/>
      <c r="X376" s="138"/>
      <c r="Y376" s="138"/>
      <c r="Z376" s="138"/>
    </row>
    <row r="377" spans="1:26" ht="15.75" customHeight="1">
      <c r="A377" s="138"/>
      <c r="B377" s="138"/>
      <c r="C377" s="138"/>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c r="Z377" s="138"/>
    </row>
    <row r="378" spans="1:26" ht="15.75" customHeight="1">
      <c r="A378" s="138"/>
      <c r="B378" s="138"/>
      <c r="C378" s="138"/>
      <c r="D378" s="138"/>
      <c r="E378" s="138"/>
      <c r="F378" s="138"/>
      <c r="G378" s="138"/>
      <c r="H378" s="138"/>
      <c r="I378" s="138"/>
      <c r="J378" s="138"/>
      <c r="K378" s="138"/>
      <c r="L378" s="138"/>
      <c r="M378" s="138"/>
      <c r="N378" s="138"/>
      <c r="O378" s="138"/>
      <c r="P378" s="138"/>
      <c r="Q378" s="138"/>
      <c r="R378" s="138"/>
      <c r="S378" s="138"/>
      <c r="T378" s="138"/>
      <c r="U378" s="138"/>
      <c r="V378" s="138"/>
      <c r="W378" s="138"/>
      <c r="X378" s="138"/>
      <c r="Y378" s="138"/>
      <c r="Z378" s="138"/>
    </row>
    <row r="379" spans="1:26" ht="15.75" customHeight="1">
      <c r="A379" s="138"/>
      <c r="B379" s="138"/>
      <c r="C379" s="138"/>
      <c r="D379" s="138"/>
      <c r="E379" s="138"/>
      <c r="F379" s="138"/>
      <c r="G379" s="138"/>
      <c r="H379" s="138"/>
      <c r="I379" s="138"/>
      <c r="J379" s="138"/>
      <c r="K379" s="138"/>
      <c r="L379" s="138"/>
      <c r="M379" s="138"/>
      <c r="N379" s="138"/>
      <c r="O379" s="138"/>
      <c r="P379" s="138"/>
      <c r="Q379" s="138"/>
      <c r="R379" s="138"/>
      <c r="S379" s="138"/>
      <c r="T379" s="138"/>
      <c r="U379" s="138"/>
      <c r="V379" s="138"/>
      <c r="W379" s="138"/>
      <c r="X379" s="138"/>
      <c r="Y379" s="138"/>
      <c r="Z379" s="138"/>
    </row>
    <row r="380" spans="1:26" ht="15.75" customHeight="1">
      <c r="A380" s="138"/>
      <c r="B380" s="138"/>
      <c r="C380" s="138"/>
      <c r="D380" s="138"/>
      <c r="E380" s="138"/>
      <c r="F380" s="138"/>
      <c r="G380" s="138"/>
      <c r="H380" s="138"/>
      <c r="I380" s="138"/>
      <c r="J380" s="138"/>
      <c r="K380" s="138"/>
      <c r="L380" s="138"/>
      <c r="M380" s="138"/>
      <c r="N380" s="138"/>
      <c r="O380" s="138"/>
      <c r="P380" s="138"/>
      <c r="Q380" s="138"/>
      <c r="R380" s="138"/>
      <c r="S380" s="138"/>
      <c r="T380" s="138"/>
      <c r="U380" s="138"/>
      <c r="V380" s="138"/>
      <c r="W380" s="138"/>
      <c r="X380" s="138"/>
      <c r="Y380" s="138"/>
      <c r="Z380" s="138"/>
    </row>
    <row r="381" spans="1:26" ht="15.75" customHeight="1">
      <c r="A381" s="138"/>
      <c r="B381" s="138"/>
      <c r="C381" s="138"/>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38"/>
      <c r="Z381" s="138"/>
    </row>
    <row r="382" spans="1:26" ht="15.75" customHeight="1">
      <c r="A382" s="138"/>
      <c r="B382" s="138"/>
      <c r="C382" s="138"/>
      <c r="D382" s="138"/>
      <c r="E382" s="138"/>
      <c r="F382" s="138"/>
      <c r="G382" s="138"/>
      <c r="H382" s="138"/>
      <c r="I382" s="138"/>
      <c r="J382" s="138"/>
      <c r="K382" s="138"/>
      <c r="L382" s="138"/>
      <c r="M382" s="138"/>
      <c r="N382" s="138"/>
      <c r="O382" s="138"/>
      <c r="P382" s="138"/>
      <c r="Q382" s="138"/>
      <c r="R382" s="138"/>
      <c r="S382" s="138"/>
      <c r="T382" s="138"/>
      <c r="U382" s="138"/>
      <c r="V382" s="138"/>
      <c r="W382" s="138"/>
      <c r="X382" s="138"/>
      <c r="Y382" s="138"/>
      <c r="Z382" s="138"/>
    </row>
    <row r="383" spans="1:26" ht="15.75" customHeight="1">
      <c r="A383" s="138"/>
      <c r="B383" s="138"/>
      <c r="C383" s="138"/>
      <c r="D383" s="138"/>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row>
    <row r="384" spans="1:26" ht="15.75" customHeight="1">
      <c r="A384" s="138"/>
      <c r="B384" s="138"/>
      <c r="C384" s="138"/>
      <c r="D384" s="138"/>
      <c r="E384" s="138"/>
      <c r="F384" s="138"/>
      <c r="G384" s="138"/>
      <c r="H384" s="138"/>
      <c r="I384" s="138"/>
      <c r="J384" s="138"/>
      <c r="K384" s="138"/>
      <c r="L384" s="138"/>
      <c r="M384" s="138"/>
      <c r="N384" s="138"/>
      <c r="O384" s="138"/>
      <c r="P384" s="138"/>
      <c r="Q384" s="138"/>
      <c r="R384" s="138"/>
      <c r="S384" s="138"/>
      <c r="T384" s="138"/>
      <c r="U384" s="138"/>
      <c r="V384" s="138"/>
      <c r="W384" s="138"/>
      <c r="X384" s="138"/>
      <c r="Y384" s="138"/>
      <c r="Z384" s="138"/>
    </row>
    <row r="385" spans="1:26" ht="15.75" customHeight="1">
      <c r="A385" s="138"/>
      <c r="B385" s="138"/>
      <c r="C385" s="138"/>
      <c r="D385" s="138"/>
      <c r="E385" s="138"/>
      <c r="F385" s="138"/>
      <c r="G385" s="138"/>
      <c r="H385" s="138"/>
      <c r="I385" s="138"/>
      <c r="J385" s="138"/>
      <c r="K385" s="138"/>
      <c r="L385" s="138"/>
      <c r="M385" s="138"/>
      <c r="N385" s="138"/>
      <c r="O385" s="138"/>
      <c r="P385" s="138"/>
      <c r="Q385" s="138"/>
      <c r="R385" s="138"/>
      <c r="S385" s="138"/>
      <c r="T385" s="138"/>
      <c r="U385" s="138"/>
      <c r="V385" s="138"/>
      <c r="W385" s="138"/>
      <c r="X385" s="138"/>
      <c r="Y385" s="138"/>
      <c r="Z385" s="138"/>
    </row>
    <row r="386" spans="1:26" ht="15.75" customHeight="1">
      <c r="A386" s="138"/>
      <c r="B386" s="138"/>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c r="Z386" s="138"/>
    </row>
    <row r="387" spans="1:26" ht="15.75" customHeight="1">
      <c r="A387" s="138"/>
      <c r="B387" s="138"/>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8"/>
      <c r="Z387" s="138"/>
    </row>
    <row r="388" spans="1:26" ht="15.75" customHeight="1">
      <c r="A388" s="138"/>
      <c r="B388" s="138"/>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8"/>
      <c r="Z388" s="138"/>
    </row>
    <row r="389" spans="1:26" ht="15.75" customHeight="1">
      <c r="A389" s="138"/>
      <c r="B389" s="138"/>
      <c r="C389" s="138"/>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c r="Z389" s="138"/>
    </row>
    <row r="390" spans="1:26" ht="15.75" customHeight="1">
      <c r="A390" s="138"/>
      <c r="B390" s="138"/>
      <c r="C390" s="138"/>
      <c r="D390" s="138"/>
      <c r="E390" s="138"/>
      <c r="F390" s="138"/>
      <c r="G390" s="138"/>
      <c r="H390" s="138"/>
      <c r="I390" s="138"/>
      <c r="J390" s="138"/>
      <c r="K390" s="138"/>
      <c r="L390" s="138"/>
      <c r="M390" s="138"/>
      <c r="N390" s="138"/>
      <c r="O390" s="138"/>
      <c r="P390" s="138"/>
      <c r="Q390" s="138"/>
      <c r="R390" s="138"/>
      <c r="S390" s="138"/>
      <c r="T390" s="138"/>
      <c r="U390" s="138"/>
      <c r="V390" s="138"/>
      <c r="W390" s="138"/>
      <c r="X390" s="138"/>
      <c r="Y390" s="138"/>
      <c r="Z390" s="138"/>
    </row>
    <row r="391" spans="1:26" ht="15.75" customHeight="1">
      <c r="A391" s="138"/>
      <c r="B391" s="138"/>
      <c r="C391" s="138"/>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8"/>
      <c r="Z391" s="138"/>
    </row>
    <row r="392" spans="1:26" ht="15.75" customHeight="1">
      <c r="A392" s="138"/>
      <c r="B392" s="138"/>
      <c r="C392" s="138"/>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c r="Z392" s="138"/>
    </row>
    <row r="393" spans="1:26" ht="15.75" customHeight="1">
      <c r="A393" s="138"/>
      <c r="B393" s="138"/>
      <c r="C393" s="138"/>
      <c r="D393" s="138"/>
      <c r="E393" s="138"/>
      <c r="F393" s="138"/>
      <c r="G393" s="138"/>
      <c r="H393" s="138"/>
      <c r="I393" s="138"/>
      <c r="J393" s="138"/>
      <c r="K393" s="138"/>
      <c r="L393" s="138"/>
      <c r="M393" s="138"/>
      <c r="N393" s="138"/>
      <c r="O393" s="138"/>
      <c r="P393" s="138"/>
      <c r="Q393" s="138"/>
      <c r="R393" s="138"/>
      <c r="S393" s="138"/>
      <c r="T393" s="138"/>
      <c r="U393" s="138"/>
      <c r="V393" s="138"/>
      <c r="W393" s="138"/>
      <c r="X393" s="138"/>
      <c r="Y393" s="138"/>
      <c r="Z393" s="138"/>
    </row>
    <row r="394" spans="1:26" ht="15.75" customHeight="1">
      <c r="A394" s="138"/>
      <c r="B394" s="138"/>
      <c r="C394" s="138"/>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c r="Z394" s="138"/>
    </row>
    <row r="395" spans="1:26" ht="15.75" customHeight="1">
      <c r="A395" s="138"/>
      <c r="B395" s="138"/>
      <c r="C395" s="138"/>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8"/>
      <c r="Z395" s="138"/>
    </row>
    <row r="396" spans="1:26" ht="15.75" customHeight="1">
      <c r="A396" s="138"/>
      <c r="B396" s="138"/>
      <c r="C396" s="138"/>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8"/>
      <c r="Z396" s="138"/>
    </row>
    <row r="397" spans="1:26" ht="15.75" customHeight="1">
      <c r="A397" s="138"/>
      <c r="B397" s="138"/>
      <c r="C397" s="138"/>
      <c r="D397" s="138"/>
      <c r="E397" s="138"/>
      <c r="F397" s="138"/>
      <c r="G397" s="138"/>
      <c r="H397" s="138"/>
      <c r="I397" s="138"/>
      <c r="J397" s="138"/>
      <c r="K397" s="138"/>
      <c r="L397" s="138"/>
      <c r="M397" s="138"/>
      <c r="N397" s="138"/>
      <c r="O397" s="138"/>
      <c r="P397" s="138"/>
      <c r="Q397" s="138"/>
      <c r="R397" s="138"/>
      <c r="S397" s="138"/>
      <c r="T397" s="138"/>
      <c r="U397" s="138"/>
      <c r="V397" s="138"/>
      <c r="W397" s="138"/>
      <c r="X397" s="138"/>
      <c r="Y397" s="138"/>
      <c r="Z397" s="138"/>
    </row>
    <row r="398" spans="1:26" ht="15.75" customHeight="1">
      <c r="A398" s="138"/>
      <c r="B398" s="138"/>
      <c r="C398" s="138"/>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8"/>
      <c r="Z398" s="138"/>
    </row>
    <row r="399" spans="1:26" ht="15.75" customHeight="1">
      <c r="A399" s="138"/>
      <c r="B399" s="138"/>
      <c r="C399" s="138"/>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c r="Z399" s="138"/>
    </row>
    <row r="400" spans="1:26" ht="15.75" customHeight="1">
      <c r="A400" s="138"/>
      <c r="B400" s="138"/>
      <c r="C400" s="138"/>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38"/>
      <c r="Z400" s="138"/>
    </row>
    <row r="401" spans="1:26" ht="15.75" customHeight="1">
      <c r="A401" s="138"/>
      <c r="B401" s="138"/>
      <c r="C401" s="138"/>
      <c r="D401" s="138"/>
      <c r="E401" s="138"/>
      <c r="F401" s="138"/>
      <c r="G401" s="138"/>
      <c r="H401" s="138"/>
      <c r="I401" s="138"/>
      <c r="J401" s="138"/>
      <c r="K401" s="138"/>
      <c r="L401" s="138"/>
      <c r="M401" s="138"/>
      <c r="N401" s="138"/>
      <c r="O401" s="138"/>
      <c r="P401" s="138"/>
      <c r="Q401" s="138"/>
      <c r="R401" s="138"/>
      <c r="S401" s="138"/>
      <c r="T401" s="138"/>
      <c r="U401" s="138"/>
      <c r="V401" s="138"/>
      <c r="W401" s="138"/>
      <c r="X401" s="138"/>
      <c r="Y401" s="138"/>
      <c r="Z401" s="138"/>
    </row>
    <row r="402" spans="1:26" ht="15.75" customHeight="1">
      <c r="A402" s="138"/>
      <c r="B402" s="138"/>
      <c r="C402" s="138"/>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c r="Z402" s="138"/>
    </row>
    <row r="403" spans="1:26" ht="15.75" customHeight="1">
      <c r="A403" s="138"/>
      <c r="B403" s="138"/>
      <c r="C403" s="138"/>
      <c r="D403" s="138"/>
      <c r="E403" s="138"/>
      <c r="F403" s="138"/>
      <c r="G403" s="138"/>
      <c r="H403" s="138"/>
      <c r="I403" s="138"/>
      <c r="J403" s="138"/>
      <c r="K403" s="138"/>
      <c r="L403" s="138"/>
      <c r="M403" s="138"/>
      <c r="N403" s="138"/>
      <c r="O403" s="138"/>
      <c r="P403" s="138"/>
      <c r="Q403" s="138"/>
      <c r="R403" s="138"/>
      <c r="S403" s="138"/>
      <c r="T403" s="138"/>
      <c r="U403" s="138"/>
      <c r="V403" s="138"/>
      <c r="W403" s="138"/>
      <c r="X403" s="138"/>
      <c r="Y403" s="138"/>
      <c r="Z403" s="138"/>
    </row>
    <row r="404" spans="1:26" ht="15.75" customHeight="1">
      <c r="A404" s="138"/>
      <c r="B404" s="138"/>
      <c r="C404" s="138"/>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c r="Z404" s="138"/>
    </row>
    <row r="405" spans="1:26" ht="15.75" customHeight="1">
      <c r="A405" s="138"/>
      <c r="B405" s="138"/>
      <c r="C405" s="138"/>
      <c r="D405" s="138"/>
      <c r="E405" s="138"/>
      <c r="F405" s="138"/>
      <c r="G405" s="138"/>
      <c r="H405" s="138"/>
      <c r="I405" s="138"/>
      <c r="J405" s="138"/>
      <c r="K405" s="138"/>
      <c r="L405" s="138"/>
      <c r="M405" s="138"/>
      <c r="N405" s="138"/>
      <c r="O405" s="138"/>
      <c r="P405" s="138"/>
      <c r="Q405" s="138"/>
      <c r="R405" s="138"/>
      <c r="S405" s="138"/>
      <c r="T405" s="138"/>
      <c r="U405" s="138"/>
      <c r="V405" s="138"/>
      <c r="W405" s="138"/>
      <c r="X405" s="138"/>
      <c r="Y405" s="138"/>
      <c r="Z405" s="138"/>
    </row>
    <row r="406" spans="1:26" ht="15.75" customHeight="1">
      <c r="A406" s="138"/>
      <c r="B406" s="138"/>
      <c r="C406" s="138"/>
      <c r="D406" s="138"/>
      <c r="E406" s="138"/>
      <c r="F406" s="138"/>
      <c r="G406" s="138"/>
      <c r="H406" s="138"/>
      <c r="I406" s="138"/>
      <c r="J406" s="138"/>
      <c r="K406" s="138"/>
      <c r="L406" s="138"/>
      <c r="M406" s="138"/>
      <c r="N406" s="138"/>
      <c r="O406" s="138"/>
      <c r="P406" s="138"/>
      <c r="Q406" s="138"/>
      <c r="R406" s="138"/>
      <c r="S406" s="138"/>
      <c r="T406" s="138"/>
      <c r="U406" s="138"/>
      <c r="V406" s="138"/>
      <c r="W406" s="138"/>
      <c r="X406" s="138"/>
      <c r="Y406" s="138"/>
      <c r="Z406" s="138"/>
    </row>
    <row r="407" spans="1:26" ht="15.75" customHeight="1">
      <c r="A407" s="138"/>
      <c r="B407" s="138"/>
      <c r="C407" s="138"/>
      <c r="D407" s="138"/>
      <c r="E407" s="138"/>
      <c r="F407" s="138"/>
      <c r="G407" s="138"/>
      <c r="H407" s="138"/>
      <c r="I407" s="138"/>
      <c r="J407" s="138"/>
      <c r="K407" s="138"/>
      <c r="L407" s="138"/>
      <c r="M407" s="138"/>
      <c r="N407" s="138"/>
      <c r="O407" s="138"/>
      <c r="P407" s="138"/>
      <c r="Q407" s="138"/>
      <c r="R407" s="138"/>
      <c r="S407" s="138"/>
      <c r="T407" s="138"/>
      <c r="U407" s="138"/>
      <c r="V407" s="138"/>
      <c r="W407" s="138"/>
      <c r="X407" s="138"/>
      <c r="Y407" s="138"/>
      <c r="Z407" s="138"/>
    </row>
    <row r="408" spans="1:26" ht="15.75" customHeight="1">
      <c r="A408" s="138"/>
      <c r="B408" s="138"/>
      <c r="C408" s="138"/>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8"/>
      <c r="Z408" s="138"/>
    </row>
    <row r="409" spans="1:26" ht="15.75" customHeight="1">
      <c r="A409" s="138"/>
      <c r="B409" s="138"/>
      <c r="C409" s="138"/>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c r="Z409" s="138"/>
    </row>
    <row r="410" spans="1:26" ht="15.75" customHeight="1">
      <c r="A410" s="138"/>
      <c r="B410" s="138"/>
      <c r="C410" s="138"/>
      <c r="D410" s="138"/>
      <c r="E410" s="138"/>
      <c r="F410" s="138"/>
      <c r="G410" s="138"/>
      <c r="H410" s="138"/>
      <c r="I410" s="138"/>
      <c r="J410" s="138"/>
      <c r="K410" s="138"/>
      <c r="L410" s="138"/>
      <c r="M410" s="138"/>
      <c r="N410" s="138"/>
      <c r="O410" s="138"/>
      <c r="P410" s="138"/>
      <c r="Q410" s="138"/>
      <c r="R410" s="138"/>
      <c r="S410" s="138"/>
      <c r="T410" s="138"/>
      <c r="U410" s="138"/>
      <c r="V410" s="138"/>
      <c r="W410" s="138"/>
      <c r="X410" s="138"/>
      <c r="Y410" s="138"/>
      <c r="Z410" s="138"/>
    </row>
    <row r="411" spans="1:26" ht="15.75" customHeight="1">
      <c r="A411" s="138"/>
      <c r="B411" s="138"/>
      <c r="C411" s="138"/>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8"/>
      <c r="Z411" s="138"/>
    </row>
    <row r="412" spans="1:26" ht="15.75" customHeight="1">
      <c r="A412" s="138"/>
      <c r="B412" s="138"/>
      <c r="C412" s="138"/>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38"/>
      <c r="Z412" s="138"/>
    </row>
    <row r="413" spans="1:26" ht="15.75" customHeight="1">
      <c r="A413" s="138"/>
      <c r="B413" s="138"/>
      <c r="C413" s="138"/>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8"/>
      <c r="Z413" s="138"/>
    </row>
    <row r="414" spans="1:26" ht="15.75" customHeight="1">
      <c r="A414" s="138"/>
      <c r="B414" s="138"/>
      <c r="C414" s="138"/>
      <c r="D414" s="138"/>
      <c r="E414" s="138"/>
      <c r="F414" s="138"/>
      <c r="G414" s="138"/>
      <c r="H414" s="138"/>
      <c r="I414" s="138"/>
      <c r="J414" s="138"/>
      <c r="K414" s="138"/>
      <c r="L414" s="138"/>
      <c r="M414" s="138"/>
      <c r="N414" s="138"/>
      <c r="O414" s="138"/>
      <c r="P414" s="138"/>
      <c r="Q414" s="138"/>
      <c r="R414" s="138"/>
      <c r="S414" s="138"/>
      <c r="T414" s="138"/>
      <c r="U414" s="138"/>
      <c r="V414" s="138"/>
      <c r="W414" s="138"/>
      <c r="X414" s="138"/>
      <c r="Y414" s="138"/>
      <c r="Z414" s="138"/>
    </row>
    <row r="415" spans="1:26" ht="15.75" customHeight="1">
      <c r="A415" s="138"/>
      <c r="B415" s="138"/>
      <c r="C415" s="138"/>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38"/>
      <c r="Z415" s="138"/>
    </row>
    <row r="416" spans="1:26" ht="15.75" customHeight="1">
      <c r="A416" s="138"/>
      <c r="B416" s="138"/>
      <c r="C416" s="138"/>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c r="Z416" s="138"/>
    </row>
    <row r="417" spans="1:26" ht="15.75" customHeight="1">
      <c r="A417" s="138"/>
      <c r="B417" s="138"/>
      <c r="C417" s="138"/>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8"/>
      <c r="Z417" s="138"/>
    </row>
    <row r="418" spans="1:26" ht="15.75" customHeight="1">
      <c r="A418" s="138"/>
      <c r="B418" s="138"/>
      <c r="C418" s="138"/>
      <c r="D418" s="138"/>
      <c r="E418" s="138"/>
      <c r="F418" s="138"/>
      <c r="G418" s="138"/>
      <c r="H418" s="138"/>
      <c r="I418" s="138"/>
      <c r="J418" s="138"/>
      <c r="K418" s="138"/>
      <c r="L418" s="138"/>
      <c r="M418" s="138"/>
      <c r="N418" s="138"/>
      <c r="O418" s="138"/>
      <c r="P418" s="138"/>
      <c r="Q418" s="138"/>
      <c r="R418" s="138"/>
      <c r="S418" s="138"/>
      <c r="T418" s="138"/>
      <c r="U418" s="138"/>
      <c r="V418" s="138"/>
      <c r="W418" s="138"/>
      <c r="X418" s="138"/>
      <c r="Y418" s="138"/>
      <c r="Z418" s="138"/>
    </row>
    <row r="419" spans="1:26" ht="15.75" customHeight="1">
      <c r="A419" s="138"/>
      <c r="B419" s="138"/>
      <c r="C419" s="138"/>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8"/>
      <c r="Z419" s="138"/>
    </row>
    <row r="420" spans="1:26" ht="15.75" customHeight="1">
      <c r="A420" s="138"/>
      <c r="B420" s="138"/>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c r="Z420" s="138"/>
    </row>
    <row r="421" spans="1:26" ht="15.75" customHeight="1">
      <c r="A421" s="138"/>
      <c r="B421" s="138"/>
      <c r="C421" s="138"/>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8"/>
      <c r="Z421" s="138"/>
    </row>
    <row r="422" spans="1:26" ht="15.75" customHeight="1">
      <c r="A422" s="138"/>
      <c r="B422" s="138"/>
      <c r="C422" s="138"/>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8"/>
      <c r="Z422" s="138"/>
    </row>
    <row r="423" spans="1:26" ht="15.75" customHeight="1">
      <c r="A423" s="138"/>
      <c r="B423" s="138"/>
      <c r="C423" s="138"/>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8"/>
      <c r="Z423" s="138"/>
    </row>
    <row r="424" spans="1:26" ht="15.75" customHeight="1">
      <c r="A424" s="138"/>
      <c r="B424" s="138"/>
      <c r="C424" s="138"/>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8"/>
      <c r="Z424" s="138"/>
    </row>
    <row r="425" spans="1:26" ht="15.75" customHeight="1">
      <c r="A425" s="138"/>
      <c r="B425" s="138"/>
      <c r="C425" s="138"/>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8"/>
      <c r="Z425" s="138"/>
    </row>
    <row r="426" spans="1:26" ht="15.75" customHeight="1">
      <c r="A426" s="138"/>
      <c r="B426" s="138"/>
      <c r="C426" s="138"/>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c r="Z426" s="138"/>
    </row>
    <row r="427" spans="1:26" ht="15.75" customHeight="1">
      <c r="A427" s="138"/>
      <c r="B427" s="138"/>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c r="Z427" s="138"/>
    </row>
    <row r="428" spans="1:26" ht="15.75" customHeight="1">
      <c r="A428" s="138"/>
      <c r="B428" s="138"/>
      <c r="C428" s="138"/>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8"/>
      <c r="Z428" s="138"/>
    </row>
    <row r="429" spans="1:26" ht="15.75" customHeight="1">
      <c r="A429" s="138"/>
      <c r="B429" s="138"/>
      <c r="C429" s="138"/>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c r="Z429" s="138"/>
    </row>
    <row r="430" spans="1:26" ht="15.75" customHeight="1">
      <c r="A430" s="138"/>
      <c r="B430" s="138"/>
      <c r="C430" s="138"/>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8"/>
      <c r="Z430" s="138"/>
    </row>
    <row r="431" spans="1:26" ht="15.75" customHeight="1">
      <c r="A431" s="138"/>
      <c r="B431" s="138"/>
      <c r="C431" s="138"/>
      <c r="D431" s="138"/>
      <c r="E431" s="138"/>
      <c r="F431" s="138"/>
      <c r="G431" s="138"/>
      <c r="H431" s="138"/>
      <c r="I431" s="138"/>
      <c r="J431" s="138"/>
      <c r="K431" s="138"/>
      <c r="L431" s="138"/>
      <c r="M431" s="138"/>
      <c r="N431" s="138"/>
      <c r="O431" s="138"/>
      <c r="P431" s="138"/>
      <c r="Q431" s="138"/>
      <c r="R431" s="138"/>
      <c r="S431" s="138"/>
      <c r="T431" s="138"/>
      <c r="U431" s="138"/>
      <c r="V431" s="138"/>
      <c r="W431" s="138"/>
      <c r="X431" s="138"/>
      <c r="Y431" s="138"/>
      <c r="Z431" s="138"/>
    </row>
    <row r="432" spans="1:26" ht="15.75" customHeight="1">
      <c r="A432" s="138"/>
      <c r="B432" s="138"/>
      <c r="C432" s="138"/>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8"/>
      <c r="Z432" s="138"/>
    </row>
    <row r="433" spans="1:26" ht="15.75" customHeight="1">
      <c r="A433" s="138"/>
      <c r="B433" s="138"/>
      <c r="C433" s="138"/>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c r="Z433" s="138"/>
    </row>
    <row r="434" spans="1:26" ht="15.75" customHeight="1">
      <c r="A434" s="138"/>
      <c r="B434" s="138"/>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c r="Z434" s="138"/>
    </row>
    <row r="435" spans="1:26" ht="15.75" customHeight="1">
      <c r="A435" s="138"/>
      <c r="B435" s="138"/>
      <c r="C435" s="138"/>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8"/>
      <c r="Z435" s="138"/>
    </row>
    <row r="436" spans="1:26" ht="15.75" customHeight="1">
      <c r="A436" s="138"/>
      <c r="B436" s="138"/>
      <c r="C436" s="138"/>
      <c r="D436" s="138"/>
      <c r="E436" s="138"/>
      <c r="F436" s="138"/>
      <c r="G436" s="138"/>
      <c r="H436" s="138"/>
      <c r="I436" s="138"/>
      <c r="J436" s="138"/>
      <c r="K436" s="138"/>
      <c r="L436" s="138"/>
      <c r="M436" s="138"/>
      <c r="N436" s="138"/>
      <c r="O436" s="138"/>
      <c r="P436" s="138"/>
      <c r="Q436" s="138"/>
      <c r="R436" s="138"/>
      <c r="S436" s="138"/>
      <c r="T436" s="138"/>
      <c r="U436" s="138"/>
      <c r="V436" s="138"/>
      <c r="W436" s="138"/>
      <c r="X436" s="138"/>
      <c r="Y436" s="138"/>
      <c r="Z436" s="138"/>
    </row>
    <row r="437" spans="1:26" ht="15.75" customHeight="1">
      <c r="A437" s="138"/>
      <c r="B437" s="138"/>
      <c r="C437" s="138"/>
      <c r="D437" s="138"/>
      <c r="E437" s="138"/>
      <c r="F437" s="138"/>
      <c r="G437" s="138"/>
      <c r="H437" s="138"/>
      <c r="I437" s="138"/>
      <c r="J437" s="138"/>
      <c r="K437" s="138"/>
      <c r="L437" s="138"/>
      <c r="M437" s="138"/>
      <c r="N437" s="138"/>
      <c r="O437" s="138"/>
      <c r="P437" s="138"/>
      <c r="Q437" s="138"/>
      <c r="R437" s="138"/>
      <c r="S437" s="138"/>
      <c r="T437" s="138"/>
      <c r="U437" s="138"/>
      <c r="V437" s="138"/>
      <c r="W437" s="138"/>
      <c r="X437" s="138"/>
      <c r="Y437" s="138"/>
      <c r="Z437" s="138"/>
    </row>
    <row r="438" spans="1:26" ht="15.75" customHeight="1">
      <c r="A438" s="138"/>
      <c r="B438" s="138"/>
      <c r="C438" s="138"/>
      <c r="D438" s="138"/>
      <c r="E438" s="138"/>
      <c r="F438" s="138"/>
      <c r="G438" s="138"/>
      <c r="H438" s="138"/>
      <c r="I438" s="138"/>
      <c r="J438" s="138"/>
      <c r="K438" s="138"/>
      <c r="L438" s="138"/>
      <c r="M438" s="138"/>
      <c r="N438" s="138"/>
      <c r="O438" s="138"/>
      <c r="P438" s="138"/>
      <c r="Q438" s="138"/>
      <c r="R438" s="138"/>
      <c r="S438" s="138"/>
      <c r="T438" s="138"/>
      <c r="U438" s="138"/>
      <c r="V438" s="138"/>
      <c r="W438" s="138"/>
      <c r="X438" s="138"/>
      <c r="Y438" s="138"/>
      <c r="Z438" s="138"/>
    </row>
    <row r="439" spans="1:26" ht="15.75" customHeight="1">
      <c r="A439" s="138"/>
      <c r="B439" s="138"/>
      <c r="C439" s="138"/>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8"/>
      <c r="Z439" s="138"/>
    </row>
    <row r="440" spans="1:26" ht="15.75" customHeight="1">
      <c r="A440" s="138"/>
      <c r="B440" s="138"/>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c r="Z440" s="138"/>
    </row>
    <row r="441" spans="1:26" ht="15.75" customHeight="1">
      <c r="A441" s="138"/>
      <c r="B441" s="138"/>
      <c r="C441" s="138"/>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8"/>
      <c r="Z441" s="138"/>
    </row>
    <row r="442" spans="1:26" ht="15.75" customHeight="1">
      <c r="A442" s="138"/>
      <c r="B442" s="138"/>
      <c r="C442" s="138"/>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8"/>
      <c r="Z442" s="138"/>
    </row>
    <row r="443" spans="1:26" ht="15.75" customHeight="1">
      <c r="A443" s="138"/>
      <c r="B443" s="138"/>
      <c r="C443" s="138"/>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8"/>
      <c r="Z443" s="138"/>
    </row>
    <row r="444" spans="1:26" ht="15.75" customHeight="1">
      <c r="A444" s="138"/>
      <c r="B444" s="138"/>
      <c r="C444" s="138"/>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8"/>
      <c r="Z444" s="138"/>
    </row>
    <row r="445" spans="1:26" ht="15.75" customHeight="1">
      <c r="A445" s="138"/>
      <c r="B445" s="138"/>
      <c r="C445" s="138"/>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8"/>
      <c r="Z445" s="138"/>
    </row>
    <row r="446" spans="1:26" ht="15.75" customHeight="1">
      <c r="A446" s="138"/>
      <c r="B446" s="138"/>
      <c r="C446" s="138"/>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8"/>
      <c r="Z446" s="138"/>
    </row>
    <row r="447" spans="1:26" ht="15.75" customHeight="1">
      <c r="A447" s="138"/>
      <c r="B447" s="138"/>
      <c r="C447" s="138"/>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8"/>
      <c r="Z447" s="138"/>
    </row>
    <row r="448" spans="1:26" ht="15.75" customHeight="1">
      <c r="A448" s="138"/>
      <c r="B448" s="138"/>
      <c r="C448" s="138"/>
      <c r="D448" s="138"/>
      <c r="E448" s="138"/>
      <c r="F448" s="138"/>
      <c r="G448" s="138"/>
      <c r="H448" s="138"/>
      <c r="I448" s="138"/>
      <c r="J448" s="138"/>
      <c r="K448" s="138"/>
      <c r="L448" s="138"/>
      <c r="M448" s="138"/>
      <c r="N448" s="138"/>
      <c r="O448" s="138"/>
      <c r="P448" s="138"/>
      <c r="Q448" s="138"/>
      <c r="R448" s="138"/>
      <c r="S448" s="138"/>
      <c r="T448" s="138"/>
      <c r="U448" s="138"/>
      <c r="V448" s="138"/>
      <c r="W448" s="138"/>
      <c r="X448" s="138"/>
      <c r="Y448" s="138"/>
      <c r="Z448" s="138"/>
    </row>
    <row r="449" spans="1:26" ht="15.75" customHeight="1">
      <c r="A449" s="138"/>
      <c r="B449" s="138"/>
      <c r="C449" s="138"/>
      <c r="D449" s="138"/>
      <c r="E449" s="138"/>
      <c r="F449" s="138"/>
      <c r="G449" s="138"/>
      <c r="H449" s="138"/>
      <c r="I449" s="138"/>
      <c r="J449" s="138"/>
      <c r="K449" s="138"/>
      <c r="L449" s="138"/>
      <c r="M449" s="138"/>
      <c r="N449" s="138"/>
      <c r="O449" s="138"/>
      <c r="P449" s="138"/>
      <c r="Q449" s="138"/>
      <c r="R449" s="138"/>
      <c r="S449" s="138"/>
      <c r="T449" s="138"/>
      <c r="U449" s="138"/>
      <c r="V449" s="138"/>
      <c r="W449" s="138"/>
      <c r="X449" s="138"/>
      <c r="Y449" s="138"/>
      <c r="Z449" s="138"/>
    </row>
    <row r="450" spans="1:26" ht="15.75" customHeight="1">
      <c r="A450" s="138"/>
      <c r="B450" s="138"/>
      <c r="C450" s="138"/>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8"/>
      <c r="Z450" s="138"/>
    </row>
    <row r="451" spans="1:26" ht="15.75" customHeight="1">
      <c r="A451" s="138"/>
      <c r="B451" s="138"/>
      <c r="C451" s="138"/>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8"/>
      <c r="Z451" s="138"/>
    </row>
    <row r="452" spans="1:26" ht="15.75" customHeight="1">
      <c r="A452" s="138"/>
      <c r="B452" s="138"/>
      <c r="C452" s="138"/>
      <c r="D452" s="138"/>
      <c r="E452" s="138"/>
      <c r="F452" s="138"/>
      <c r="G452" s="138"/>
      <c r="H452" s="138"/>
      <c r="I452" s="138"/>
      <c r="J452" s="138"/>
      <c r="K452" s="138"/>
      <c r="L452" s="138"/>
      <c r="M452" s="138"/>
      <c r="N452" s="138"/>
      <c r="O452" s="138"/>
      <c r="P452" s="138"/>
      <c r="Q452" s="138"/>
      <c r="R452" s="138"/>
      <c r="S452" s="138"/>
      <c r="T452" s="138"/>
      <c r="U452" s="138"/>
      <c r="V452" s="138"/>
      <c r="W452" s="138"/>
      <c r="X452" s="138"/>
      <c r="Y452" s="138"/>
      <c r="Z452" s="138"/>
    </row>
    <row r="453" spans="1:26" ht="15.75" customHeight="1">
      <c r="A453" s="138"/>
      <c r="B453" s="138"/>
      <c r="C453" s="138"/>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8"/>
      <c r="Z453" s="138"/>
    </row>
    <row r="454" spans="1:26" ht="15.75" customHeight="1">
      <c r="A454" s="138"/>
      <c r="B454" s="138"/>
      <c r="C454" s="138"/>
      <c r="D454" s="138"/>
      <c r="E454" s="138"/>
      <c r="F454" s="138"/>
      <c r="G454" s="138"/>
      <c r="H454" s="138"/>
      <c r="I454" s="138"/>
      <c r="J454" s="138"/>
      <c r="K454" s="138"/>
      <c r="L454" s="138"/>
      <c r="M454" s="138"/>
      <c r="N454" s="138"/>
      <c r="O454" s="138"/>
      <c r="P454" s="138"/>
      <c r="Q454" s="138"/>
      <c r="R454" s="138"/>
      <c r="S454" s="138"/>
      <c r="T454" s="138"/>
      <c r="U454" s="138"/>
      <c r="V454" s="138"/>
      <c r="W454" s="138"/>
      <c r="X454" s="138"/>
      <c r="Y454" s="138"/>
      <c r="Z454" s="138"/>
    </row>
    <row r="455" spans="1:26" ht="15.75" customHeight="1">
      <c r="A455" s="138"/>
      <c r="B455" s="138"/>
      <c r="C455" s="138"/>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8"/>
      <c r="Z455" s="138"/>
    </row>
    <row r="456" spans="1:26" ht="15.75" customHeight="1">
      <c r="A456" s="138"/>
      <c r="B456" s="138"/>
      <c r="C456" s="138"/>
      <c r="D456" s="138"/>
      <c r="E456" s="138"/>
      <c r="F456" s="138"/>
      <c r="G456" s="138"/>
      <c r="H456" s="138"/>
      <c r="I456" s="138"/>
      <c r="J456" s="138"/>
      <c r="K456" s="138"/>
      <c r="L456" s="138"/>
      <c r="M456" s="138"/>
      <c r="N456" s="138"/>
      <c r="O456" s="138"/>
      <c r="P456" s="138"/>
      <c r="Q456" s="138"/>
      <c r="R456" s="138"/>
      <c r="S456" s="138"/>
      <c r="T456" s="138"/>
      <c r="U456" s="138"/>
      <c r="V456" s="138"/>
      <c r="W456" s="138"/>
      <c r="X456" s="138"/>
      <c r="Y456" s="138"/>
      <c r="Z456" s="138"/>
    </row>
    <row r="457" spans="1:26" ht="15.75" customHeight="1">
      <c r="A457" s="138"/>
      <c r="B457" s="138"/>
      <c r="C457" s="138"/>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8"/>
      <c r="Z457" s="138"/>
    </row>
    <row r="458" spans="1:26" ht="15.75" customHeight="1">
      <c r="A458" s="138"/>
      <c r="B458" s="138"/>
      <c r="C458" s="138"/>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8"/>
      <c r="Z458" s="138"/>
    </row>
    <row r="459" spans="1:26" ht="15.75" customHeight="1">
      <c r="A459" s="138"/>
      <c r="B459" s="138"/>
      <c r="C459" s="138"/>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8"/>
      <c r="Z459" s="138"/>
    </row>
    <row r="460" spans="1:26" ht="15.75" customHeight="1">
      <c r="A460" s="138"/>
      <c r="B460" s="138"/>
      <c r="C460" s="138"/>
      <c r="D460" s="138"/>
      <c r="E460" s="138"/>
      <c r="F460" s="138"/>
      <c r="G460" s="138"/>
      <c r="H460" s="138"/>
      <c r="I460" s="138"/>
      <c r="J460" s="138"/>
      <c r="K460" s="138"/>
      <c r="L460" s="138"/>
      <c r="M460" s="138"/>
      <c r="N460" s="138"/>
      <c r="O460" s="138"/>
      <c r="P460" s="138"/>
      <c r="Q460" s="138"/>
      <c r="R460" s="138"/>
      <c r="S460" s="138"/>
      <c r="T460" s="138"/>
      <c r="U460" s="138"/>
      <c r="V460" s="138"/>
      <c r="W460" s="138"/>
      <c r="X460" s="138"/>
      <c r="Y460" s="138"/>
      <c r="Z460" s="138"/>
    </row>
    <row r="461" spans="1:26" ht="15.75" customHeight="1">
      <c r="A461" s="138"/>
      <c r="B461" s="138"/>
      <c r="C461" s="138"/>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c r="Z461" s="138"/>
    </row>
    <row r="462" spans="1:26" ht="15.75" customHeight="1">
      <c r="A462" s="138"/>
      <c r="B462" s="138"/>
      <c r="C462" s="138"/>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c r="Z462" s="138"/>
    </row>
    <row r="463" spans="1:26" ht="15.75" customHeight="1">
      <c r="A463" s="138"/>
      <c r="B463" s="138"/>
      <c r="C463" s="138"/>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8"/>
      <c r="Z463" s="138"/>
    </row>
    <row r="464" spans="1:26" ht="15.75" customHeight="1">
      <c r="A464" s="138"/>
      <c r="B464" s="138"/>
      <c r="C464" s="138"/>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8"/>
      <c r="Z464" s="138"/>
    </row>
    <row r="465" spans="1:26" ht="15.75" customHeight="1">
      <c r="A465" s="138"/>
      <c r="B465" s="138"/>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c r="Z465" s="138"/>
    </row>
    <row r="466" spans="1:26" ht="15.75" customHeight="1">
      <c r="A466" s="138"/>
      <c r="B466" s="138"/>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c r="Z466" s="138"/>
    </row>
    <row r="467" spans="1:26" ht="15.75" customHeight="1">
      <c r="A467" s="138"/>
      <c r="B467" s="138"/>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c r="Z467" s="138"/>
    </row>
    <row r="468" spans="1:26" ht="15.75" customHeight="1">
      <c r="A468" s="138"/>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row>
    <row r="469" spans="1:26" ht="15.75" customHeight="1">
      <c r="A469" s="138"/>
      <c r="B469" s="138"/>
      <c r="C469" s="138"/>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8"/>
      <c r="Z469" s="138"/>
    </row>
    <row r="470" spans="1:26" ht="15.75" customHeight="1">
      <c r="A470" s="138"/>
      <c r="B470" s="138"/>
      <c r="C470" s="138"/>
      <c r="D470" s="138"/>
      <c r="E470" s="138"/>
      <c r="F470" s="138"/>
      <c r="G470" s="138"/>
      <c r="H470" s="138"/>
      <c r="I470" s="138"/>
      <c r="J470" s="138"/>
      <c r="K470" s="138"/>
      <c r="L470" s="138"/>
      <c r="M470" s="138"/>
      <c r="N470" s="138"/>
      <c r="O470" s="138"/>
      <c r="P470" s="138"/>
      <c r="Q470" s="138"/>
      <c r="R470" s="138"/>
      <c r="S470" s="138"/>
      <c r="T470" s="138"/>
      <c r="U470" s="138"/>
      <c r="V470" s="138"/>
      <c r="W470" s="138"/>
      <c r="X470" s="138"/>
      <c r="Y470" s="138"/>
      <c r="Z470" s="138"/>
    </row>
    <row r="471" spans="1:26" ht="15.75" customHeight="1">
      <c r="A471" s="138"/>
      <c r="B471" s="138"/>
      <c r="C471" s="138"/>
      <c r="D471" s="138"/>
      <c r="E471" s="138"/>
      <c r="F471" s="138"/>
      <c r="G471" s="138"/>
      <c r="H471" s="138"/>
      <c r="I471" s="138"/>
      <c r="J471" s="138"/>
      <c r="K471" s="138"/>
      <c r="L471" s="138"/>
      <c r="M471" s="138"/>
      <c r="N471" s="138"/>
      <c r="O471" s="138"/>
      <c r="P471" s="138"/>
      <c r="Q471" s="138"/>
      <c r="R471" s="138"/>
      <c r="S471" s="138"/>
      <c r="T471" s="138"/>
      <c r="U471" s="138"/>
      <c r="V471" s="138"/>
      <c r="W471" s="138"/>
      <c r="X471" s="138"/>
      <c r="Y471" s="138"/>
      <c r="Z471" s="138"/>
    </row>
    <row r="472" spans="1:26" ht="15.75" customHeight="1">
      <c r="A472" s="138"/>
      <c r="B472" s="138"/>
      <c r="C472" s="138"/>
      <c r="D472" s="138"/>
      <c r="E472" s="138"/>
      <c r="F472" s="138"/>
      <c r="G472" s="138"/>
      <c r="H472" s="138"/>
      <c r="I472" s="138"/>
      <c r="J472" s="138"/>
      <c r="K472" s="138"/>
      <c r="L472" s="138"/>
      <c r="M472" s="138"/>
      <c r="N472" s="138"/>
      <c r="O472" s="138"/>
      <c r="P472" s="138"/>
      <c r="Q472" s="138"/>
      <c r="R472" s="138"/>
      <c r="S472" s="138"/>
      <c r="T472" s="138"/>
      <c r="U472" s="138"/>
      <c r="V472" s="138"/>
      <c r="W472" s="138"/>
      <c r="X472" s="138"/>
      <c r="Y472" s="138"/>
      <c r="Z472" s="138"/>
    </row>
    <row r="473" spans="1:26" ht="15.75" customHeight="1">
      <c r="A473" s="138"/>
      <c r="B473" s="138"/>
      <c r="C473" s="138"/>
      <c r="D473" s="138"/>
      <c r="E473" s="138"/>
      <c r="F473" s="138"/>
      <c r="G473" s="138"/>
      <c r="H473" s="138"/>
      <c r="I473" s="138"/>
      <c r="J473" s="138"/>
      <c r="K473" s="138"/>
      <c r="L473" s="138"/>
      <c r="M473" s="138"/>
      <c r="N473" s="138"/>
      <c r="O473" s="138"/>
      <c r="P473" s="138"/>
      <c r="Q473" s="138"/>
      <c r="R473" s="138"/>
      <c r="S473" s="138"/>
      <c r="T473" s="138"/>
      <c r="U473" s="138"/>
      <c r="V473" s="138"/>
      <c r="W473" s="138"/>
      <c r="X473" s="138"/>
      <c r="Y473" s="138"/>
      <c r="Z473" s="138"/>
    </row>
    <row r="474" spans="1:26" ht="15.75" customHeight="1">
      <c r="A474" s="138"/>
      <c r="B474" s="138"/>
      <c r="C474" s="138"/>
      <c r="D474" s="138"/>
      <c r="E474" s="138"/>
      <c r="F474" s="138"/>
      <c r="G474" s="138"/>
      <c r="H474" s="138"/>
      <c r="I474" s="138"/>
      <c r="J474" s="138"/>
      <c r="K474" s="138"/>
      <c r="L474" s="138"/>
      <c r="M474" s="138"/>
      <c r="N474" s="138"/>
      <c r="O474" s="138"/>
      <c r="P474" s="138"/>
      <c r="Q474" s="138"/>
      <c r="R474" s="138"/>
      <c r="S474" s="138"/>
      <c r="T474" s="138"/>
      <c r="U474" s="138"/>
      <c r="V474" s="138"/>
      <c r="W474" s="138"/>
      <c r="X474" s="138"/>
      <c r="Y474" s="138"/>
      <c r="Z474" s="138"/>
    </row>
    <row r="475" spans="1:26" ht="15.75" customHeight="1">
      <c r="A475" s="138"/>
      <c r="B475" s="138"/>
      <c r="C475" s="138"/>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8"/>
      <c r="Z475" s="138"/>
    </row>
    <row r="476" spans="1:26" ht="15.75" customHeight="1">
      <c r="A476" s="138"/>
      <c r="B476" s="138"/>
      <c r="C476" s="138"/>
      <c r="D476" s="138"/>
      <c r="E476" s="138"/>
      <c r="F476" s="138"/>
      <c r="G476" s="138"/>
      <c r="H476" s="138"/>
      <c r="I476" s="138"/>
      <c r="J476" s="138"/>
      <c r="K476" s="138"/>
      <c r="L476" s="138"/>
      <c r="M476" s="138"/>
      <c r="N476" s="138"/>
      <c r="O476" s="138"/>
      <c r="P476" s="138"/>
      <c r="Q476" s="138"/>
      <c r="R476" s="138"/>
      <c r="S476" s="138"/>
      <c r="T476" s="138"/>
      <c r="U476" s="138"/>
      <c r="V476" s="138"/>
      <c r="W476" s="138"/>
      <c r="X476" s="138"/>
      <c r="Y476" s="138"/>
      <c r="Z476" s="138"/>
    </row>
    <row r="477" spans="1:26" ht="15.75" customHeight="1">
      <c r="A477" s="138"/>
      <c r="B477" s="138"/>
      <c r="C477" s="138"/>
      <c r="D477" s="138"/>
      <c r="E477" s="138"/>
      <c r="F477" s="138"/>
      <c r="G477" s="138"/>
      <c r="H477" s="138"/>
      <c r="I477" s="138"/>
      <c r="J477" s="138"/>
      <c r="K477" s="138"/>
      <c r="L477" s="138"/>
      <c r="M477" s="138"/>
      <c r="N477" s="138"/>
      <c r="O477" s="138"/>
      <c r="P477" s="138"/>
      <c r="Q477" s="138"/>
      <c r="R477" s="138"/>
      <c r="S477" s="138"/>
      <c r="T477" s="138"/>
      <c r="U477" s="138"/>
      <c r="V477" s="138"/>
      <c r="W477" s="138"/>
      <c r="X477" s="138"/>
      <c r="Y477" s="138"/>
      <c r="Z477" s="138"/>
    </row>
    <row r="478" spans="1:26" ht="15.75" customHeight="1">
      <c r="A478" s="138"/>
      <c r="B478" s="138"/>
      <c r="C478" s="138"/>
      <c r="D478" s="138"/>
      <c r="E478" s="138"/>
      <c r="F478" s="138"/>
      <c r="G478" s="138"/>
      <c r="H478" s="138"/>
      <c r="I478" s="138"/>
      <c r="J478" s="138"/>
      <c r="K478" s="138"/>
      <c r="L478" s="138"/>
      <c r="M478" s="138"/>
      <c r="N478" s="138"/>
      <c r="O478" s="138"/>
      <c r="P478" s="138"/>
      <c r="Q478" s="138"/>
      <c r="R478" s="138"/>
      <c r="S478" s="138"/>
      <c r="T478" s="138"/>
      <c r="U478" s="138"/>
      <c r="V478" s="138"/>
      <c r="W478" s="138"/>
      <c r="X478" s="138"/>
      <c r="Y478" s="138"/>
      <c r="Z478" s="138"/>
    </row>
    <row r="479" spans="1:26" ht="15.75" customHeight="1">
      <c r="A479" s="138"/>
      <c r="B479" s="138"/>
      <c r="C479" s="138"/>
      <c r="D479" s="138"/>
      <c r="E479" s="138"/>
      <c r="F479" s="138"/>
      <c r="G479" s="138"/>
      <c r="H479" s="138"/>
      <c r="I479" s="138"/>
      <c r="J479" s="138"/>
      <c r="K479" s="138"/>
      <c r="L479" s="138"/>
      <c r="M479" s="138"/>
      <c r="N479" s="138"/>
      <c r="O479" s="138"/>
      <c r="P479" s="138"/>
      <c r="Q479" s="138"/>
      <c r="R479" s="138"/>
      <c r="S479" s="138"/>
      <c r="T479" s="138"/>
      <c r="U479" s="138"/>
      <c r="V479" s="138"/>
      <c r="W479" s="138"/>
      <c r="X479" s="138"/>
      <c r="Y479" s="138"/>
      <c r="Z479" s="138"/>
    </row>
    <row r="480" spans="1:26" ht="15.75" customHeight="1">
      <c r="A480" s="138"/>
      <c r="B480" s="138"/>
      <c r="C480" s="138"/>
      <c r="D480" s="138"/>
      <c r="E480" s="138"/>
      <c r="F480" s="138"/>
      <c r="G480" s="138"/>
      <c r="H480" s="138"/>
      <c r="I480" s="138"/>
      <c r="J480" s="138"/>
      <c r="K480" s="138"/>
      <c r="L480" s="138"/>
      <c r="M480" s="138"/>
      <c r="N480" s="138"/>
      <c r="O480" s="138"/>
      <c r="P480" s="138"/>
      <c r="Q480" s="138"/>
      <c r="R480" s="138"/>
      <c r="S480" s="138"/>
      <c r="T480" s="138"/>
      <c r="U480" s="138"/>
      <c r="V480" s="138"/>
      <c r="W480" s="138"/>
      <c r="X480" s="138"/>
      <c r="Y480" s="138"/>
      <c r="Z480" s="138"/>
    </row>
    <row r="481" spans="1:26" ht="15.75" customHeight="1">
      <c r="A481" s="138"/>
      <c r="B481" s="138"/>
      <c r="C481" s="138"/>
      <c r="D481" s="138"/>
      <c r="E481" s="138"/>
      <c r="F481" s="138"/>
      <c r="G481" s="138"/>
      <c r="H481" s="138"/>
      <c r="I481" s="138"/>
      <c r="J481" s="138"/>
      <c r="K481" s="138"/>
      <c r="L481" s="138"/>
      <c r="M481" s="138"/>
      <c r="N481" s="138"/>
      <c r="O481" s="138"/>
      <c r="P481" s="138"/>
      <c r="Q481" s="138"/>
      <c r="R481" s="138"/>
      <c r="S481" s="138"/>
      <c r="T481" s="138"/>
      <c r="U481" s="138"/>
      <c r="V481" s="138"/>
      <c r="W481" s="138"/>
      <c r="X481" s="138"/>
      <c r="Y481" s="138"/>
      <c r="Z481" s="138"/>
    </row>
    <row r="482" spans="1:26" ht="15.75" customHeight="1">
      <c r="A482" s="138"/>
      <c r="B482" s="138"/>
      <c r="C482" s="138"/>
      <c r="D482" s="138"/>
      <c r="E482" s="138"/>
      <c r="F482" s="138"/>
      <c r="G482" s="138"/>
      <c r="H482" s="138"/>
      <c r="I482" s="138"/>
      <c r="J482" s="138"/>
      <c r="K482" s="138"/>
      <c r="L482" s="138"/>
      <c r="M482" s="138"/>
      <c r="N482" s="138"/>
      <c r="O482" s="138"/>
      <c r="P482" s="138"/>
      <c r="Q482" s="138"/>
      <c r="R482" s="138"/>
      <c r="S482" s="138"/>
      <c r="T482" s="138"/>
      <c r="U482" s="138"/>
      <c r="V482" s="138"/>
      <c r="W482" s="138"/>
      <c r="X482" s="138"/>
      <c r="Y482" s="138"/>
      <c r="Z482" s="138"/>
    </row>
    <row r="483" spans="1:26" ht="15.75" customHeight="1">
      <c r="A483" s="138"/>
      <c r="B483" s="138"/>
      <c r="C483" s="138"/>
      <c r="D483" s="138"/>
      <c r="E483" s="138"/>
      <c r="F483" s="138"/>
      <c r="G483" s="138"/>
      <c r="H483" s="138"/>
      <c r="I483" s="138"/>
      <c r="J483" s="138"/>
      <c r="K483" s="138"/>
      <c r="L483" s="138"/>
      <c r="M483" s="138"/>
      <c r="N483" s="138"/>
      <c r="O483" s="138"/>
      <c r="P483" s="138"/>
      <c r="Q483" s="138"/>
      <c r="R483" s="138"/>
      <c r="S483" s="138"/>
      <c r="T483" s="138"/>
      <c r="U483" s="138"/>
      <c r="V483" s="138"/>
      <c r="W483" s="138"/>
      <c r="X483" s="138"/>
      <c r="Y483" s="138"/>
      <c r="Z483" s="138"/>
    </row>
    <row r="484" spans="1:26" ht="15.75" customHeight="1">
      <c r="A484" s="138"/>
      <c r="B484" s="138"/>
      <c r="C484" s="138"/>
      <c r="D484" s="138"/>
      <c r="E484" s="138"/>
      <c r="F484" s="138"/>
      <c r="G484" s="138"/>
      <c r="H484" s="138"/>
      <c r="I484" s="138"/>
      <c r="J484" s="138"/>
      <c r="K484" s="138"/>
      <c r="L484" s="138"/>
      <c r="M484" s="138"/>
      <c r="N484" s="138"/>
      <c r="O484" s="138"/>
      <c r="P484" s="138"/>
      <c r="Q484" s="138"/>
      <c r="R484" s="138"/>
      <c r="S484" s="138"/>
      <c r="T484" s="138"/>
      <c r="U484" s="138"/>
      <c r="V484" s="138"/>
      <c r="W484" s="138"/>
      <c r="X484" s="138"/>
      <c r="Y484" s="138"/>
      <c r="Z484" s="138"/>
    </row>
    <row r="485" spans="1:26" ht="15.75" customHeight="1">
      <c r="A485" s="138"/>
      <c r="B485" s="138"/>
      <c r="C485" s="138"/>
      <c r="D485" s="138"/>
      <c r="E485" s="138"/>
      <c r="F485" s="138"/>
      <c r="G485" s="138"/>
      <c r="H485" s="138"/>
      <c r="I485" s="138"/>
      <c r="J485" s="138"/>
      <c r="K485" s="138"/>
      <c r="L485" s="138"/>
      <c r="M485" s="138"/>
      <c r="N485" s="138"/>
      <c r="O485" s="138"/>
      <c r="P485" s="138"/>
      <c r="Q485" s="138"/>
      <c r="R485" s="138"/>
      <c r="S485" s="138"/>
      <c r="T485" s="138"/>
      <c r="U485" s="138"/>
      <c r="V485" s="138"/>
      <c r="W485" s="138"/>
      <c r="X485" s="138"/>
      <c r="Y485" s="138"/>
      <c r="Z485" s="138"/>
    </row>
    <row r="486" spans="1:26" ht="15.75" customHeight="1">
      <c r="A486" s="138"/>
      <c r="B486" s="138"/>
      <c r="C486" s="138"/>
      <c r="D486" s="138"/>
      <c r="E486" s="138"/>
      <c r="F486" s="138"/>
      <c r="G486" s="138"/>
      <c r="H486" s="138"/>
      <c r="I486" s="138"/>
      <c r="J486" s="138"/>
      <c r="K486" s="138"/>
      <c r="L486" s="138"/>
      <c r="M486" s="138"/>
      <c r="N486" s="138"/>
      <c r="O486" s="138"/>
      <c r="P486" s="138"/>
      <c r="Q486" s="138"/>
      <c r="R486" s="138"/>
      <c r="S486" s="138"/>
      <c r="T486" s="138"/>
      <c r="U486" s="138"/>
      <c r="V486" s="138"/>
      <c r="W486" s="138"/>
      <c r="X486" s="138"/>
      <c r="Y486" s="138"/>
      <c r="Z486" s="138"/>
    </row>
    <row r="487" spans="1:26" ht="15.75" customHeight="1">
      <c r="A487" s="138"/>
      <c r="B487" s="138"/>
      <c r="C487" s="138"/>
      <c r="D487" s="138"/>
      <c r="E487" s="138"/>
      <c r="F487" s="138"/>
      <c r="G487" s="138"/>
      <c r="H487" s="138"/>
      <c r="I487" s="138"/>
      <c r="J487" s="138"/>
      <c r="K487" s="138"/>
      <c r="L487" s="138"/>
      <c r="M487" s="138"/>
      <c r="N487" s="138"/>
      <c r="O487" s="138"/>
      <c r="P487" s="138"/>
      <c r="Q487" s="138"/>
      <c r="R487" s="138"/>
      <c r="S487" s="138"/>
      <c r="T487" s="138"/>
      <c r="U487" s="138"/>
      <c r="V487" s="138"/>
      <c r="W487" s="138"/>
      <c r="X487" s="138"/>
      <c r="Y487" s="138"/>
      <c r="Z487" s="138"/>
    </row>
    <row r="488" spans="1:26" ht="15.75" customHeight="1">
      <c r="A488" s="138"/>
      <c r="B488" s="138"/>
      <c r="C488" s="138"/>
      <c r="D488" s="138"/>
      <c r="E488" s="138"/>
      <c r="F488" s="138"/>
      <c r="G488" s="138"/>
      <c r="H488" s="138"/>
      <c r="I488" s="138"/>
      <c r="J488" s="138"/>
      <c r="K488" s="138"/>
      <c r="L488" s="138"/>
      <c r="M488" s="138"/>
      <c r="N488" s="138"/>
      <c r="O488" s="138"/>
      <c r="P488" s="138"/>
      <c r="Q488" s="138"/>
      <c r="R488" s="138"/>
      <c r="S488" s="138"/>
      <c r="T488" s="138"/>
      <c r="U488" s="138"/>
      <c r="V488" s="138"/>
      <c r="W488" s="138"/>
      <c r="X488" s="138"/>
      <c r="Y488" s="138"/>
      <c r="Z488" s="138"/>
    </row>
    <row r="489" spans="1:26" ht="15.75" customHeight="1">
      <c r="A489" s="138"/>
      <c r="B489" s="138"/>
      <c r="C489" s="138"/>
      <c r="D489" s="138"/>
      <c r="E489" s="138"/>
      <c r="F489" s="138"/>
      <c r="G489" s="138"/>
      <c r="H489" s="138"/>
      <c r="I489" s="138"/>
      <c r="J489" s="138"/>
      <c r="K489" s="138"/>
      <c r="L489" s="138"/>
      <c r="M489" s="138"/>
      <c r="N489" s="138"/>
      <c r="O489" s="138"/>
      <c r="P489" s="138"/>
      <c r="Q489" s="138"/>
      <c r="R489" s="138"/>
      <c r="S489" s="138"/>
      <c r="T489" s="138"/>
      <c r="U489" s="138"/>
      <c r="V489" s="138"/>
      <c r="W489" s="138"/>
      <c r="X489" s="138"/>
      <c r="Y489" s="138"/>
      <c r="Z489" s="138"/>
    </row>
    <row r="490" spans="1:26" ht="15.75" customHeight="1">
      <c r="A490" s="138"/>
      <c r="B490" s="138"/>
      <c r="C490" s="138"/>
      <c r="D490" s="138"/>
      <c r="E490" s="138"/>
      <c r="F490" s="138"/>
      <c r="G490" s="138"/>
      <c r="H490" s="138"/>
      <c r="I490" s="138"/>
      <c r="J490" s="138"/>
      <c r="K490" s="138"/>
      <c r="L490" s="138"/>
      <c r="M490" s="138"/>
      <c r="N490" s="138"/>
      <c r="O490" s="138"/>
      <c r="P490" s="138"/>
      <c r="Q490" s="138"/>
      <c r="R490" s="138"/>
      <c r="S490" s="138"/>
      <c r="T490" s="138"/>
      <c r="U490" s="138"/>
      <c r="V490" s="138"/>
      <c r="W490" s="138"/>
      <c r="X490" s="138"/>
      <c r="Y490" s="138"/>
      <c r="Z490" s="138"/>
    </row>
    <row r="491" spans="1:26" ht="15.75" customHeight="1">
      <c r="A491" s="138"/>
      <c r="B491" s="138"/>
      <c r="C491" s="138"/>
      <c r="D491" s="138"/>
      <c r="E491" s="138"/>
      <c r="F491" s="138"/>
      <c r="G491" s="138"/>
      <c r="H491" s="138"/>
      <c r="I491" s="138"/>
      <c r="J491" s="138"/>
      <c r="K491" s="138"/>
      <c r="L491" s="138"/>
      <c r="M491" s="138"/>
      <c r="N491" s="138"/>
      <c r="O491" s="138"/>
      <c r="P491" s="138"/>
      <c r="Q491" s="138"/>
      <c r="R491" s="138"/>
      <c r="S491" s="138"/>
      <c r="T491" s="138"/>
      <c r="U491" s="138"/>
      <c r="V491" s="138"/>
      <c r="W491" s="138"/>
      <c r="X491" s="138"/>
      <c r="Y491" s="138"/>
      <c r="Z491" s="138"/>
    </row>
    <row r="492" spans="1:26" ht="15.75" customHeight="1">
      <c r="A492" s="138"/>
      <c r="B492" s="138"/>
      <c r="C492" s="138"/>
      <c r="D492" s="138"/>
      <c r="E492" s="138"/>
      <c r="F492" s="138"/>
      <c r="G492" s="138"/>
      <c r="H492" s="138"/>
      <c r="I492" s="138"/>
      <c r="J492" s="138"/>
      <c r="K492" s="138"/>
      <c r="L492" s="138"/>
      <c r="M492" s="138"/>
      <c r="N492" s="138"/>
      <c r="O492" s="138"/>
      <c r="P492" s="138"/>
      <c r="Q492" s="138"/>
      <c r="R492" s="138"/>
      <c r="S492" s="138"/>
      <c r="T492" s="138"/>
      <c r="U492" s="138"/>
      <c r="V492" s="138"/>
      <c r="W492" s="138"/>
      <c r="X492" s="138"/>
      <c r="Y492" s="138"/>
      <c r="Z492" s="138"/>
    </row>
    <row r="493" spans="1:26" ht="15.75" customHeight="1">
      <c r="A493" s="138"/>
      <c r="B493" s="138"/>
      <c r="C493" s="138"/>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8"/>
      <c r="Z493" s="138"/>
    </row>
    <row r="494" spans="1:26" ht="15.75" customHeight="1">
      <c r="A494" s="138"/>
      <c r="B494" s="138"/>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c r="Z494" s="138"/>
    </row>
    <row r="495" spans="1:26" ht="15.75" customHeight="1">
      <c r="A495" s="138"/>
      <c r="B495" s="138"/>
      <c r="C495" s="138"/>
      <c r="D495" s="138"/>
      <c r="E495" s="138"/>
      <c r="F495" s="138"/>
      <c r="G495" s="138"/>
      <c r="H495" s="138"/>
      <c r="I495" s="138"/>
      <c r="J495" s="138"/>
      <c r="K495" s="138"/>
      <c r="L495" s="138"/>
      <c r="M495" s="138"/>
      <c r="N495" s="138"/>
      <c r="O495" s="138"/>
      <c r="P495" s="138"/>
      <c r="Q495" s="138"/>
      <c r="R495" s="138"/>
      <c r="S495" s="138"/>
      <c r="T495" s="138"/>
      <c r="U495" s="138"/>
      <c r="V495" s="138"/>
      <c r="W495" s="138"/>
      <c r="X495" s="138"/>
      <c r="Y495" s="138"/>
      <c r="Z495" s="138"/>
    </row>
    <row r="496" spans="1:26" ht="15.75" customHeight="1">
      <c r="A496" s="138"/>
      <c r="B496" s="138"/>
      <c r="C496" s="138"/>
      <c r="D496" s="138"/>
      <c r="E496" s="138"/>
      <c r="F496" s="138"/>
      <c r="G496" s="138"/>
      <c r="H496" s="138"/>
      <c r="I496" s="138"/>
      <c r="J496" s="138"/>
      <c r="K496" s="138"/>
      <c r="L496" s="138"/>
      <c r="M496" s="138"/>
      <c r="N496" s="138"/>
      <c r="O496" s="138"/>
      <c r="P496" s="138"/>
      <c r="Q496" s="138"/>
      <c r="R496" s="138"/>
      <c r="S496" s="138"/>
      <c r="T496" s="138"/>
      <c r="U496" s="138"/>
      <c r="V496" s="138"/>
      <c r="W496" s="138"/>
      <c r="X496" s="138"/>
      <c r="Y496" s="138"/>
      <c r="Z496" s="138"/>
    </row>
    <row r="497" spans="1:26" ht="15.75" customHeight="1">
      <c r="A497" s="138"/>
      <c r="B497" s="138"/>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8"/>
      <c r="Z497" s="138"/>
    </row>
    <row r="498" spans="1:26" ht="15.75" customHeight="1">
      <c r="A498" s="138"/>
      <c r="B498" s="138"/>
      <c r="C498" s="138"/>
      <c r="D498" s="138"/>
      <c r="E498" s="138"/>
      <c r="F498" s="138"/>
      <c r="G498" s="138"/>
      <c r="H498" s="138"/>
      <c r="I498" s="138"/>
      <c r="J498" s="138"/>
      <c r="K498" s="138"/>
      <c r="L498" s="138"/>
      <c r="M498" s="138"/>
      <c r="N498" s="138"/>
      <c r="O498" s="138"/>
      <c r="P498" s="138"/>
      <c r="Q498" s="138"/>
      <c r="R498" s="138"/>
      <c r="S498" s="138"/>
      <c r="T498" s="138"/>
      <c r="U498" s="138"/>
      <c r="V498" s="138"/>
      <c r="W498" s="138"/>
      <c r="X498" s="138"/>
      <c r="Y498" s="138"/>
      <c r="Z498" s="138"/>
    </row>
    <row r="499" spans="1:26" ht="15.75" customHeight="1">
      <c r="A499" s="138"/>
      <c r="B499" s="138"/>
      <c r="C499" s="138"/>
      <c r="D499" s="138"/>
      <c r="E499" s="138"/>
      <c r="F499" s="138"/>
      <c r="G499" s="138"/>
      <c r="H499" s="138"/>
      <c r="I499" s="138"/>
      <c r="J499" s="138"/>
      <c r="K499" s="138"/>
      <c r="L499" s="138"/>
      <c r="M499" s="138"/>
      <c r="N499" s="138"/>
      <c r="O499" s="138"/>
      <c r="P499" s="138"/>
      <c r="Q499" s="138"/>
      <c r="R499" s="138"/>
      <c r="S499" s="138"/>
      <c r="T499" s="138"/>
      <c r="U499" s="138"/>
      <c r="V499" s="138"/>
      <c r="W499" s="138"/>
      <c r="X499" s="138"/>
      <c r="Y499" s="138"/>
      <c r="Z499" s="138"/>
    </row>
    <row r="500" spans="1:26" ht="15.75" customHeight="1">
      <c r="A500" s="138"/>
      <c r="B500" s="138"/>
      <c r="C500" s="138"/>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8"/>
      <c r="Z500" s="138"/>
    </row>
    <row r="501" spans="1:26" ht="15.75" customHeight="1">
      <c r="A501" s="138"/>
      <c r="B501" s="138"/>
      <c r="C501" s="138"/>
      <c r="D501" s="138"/>
      <c r="E501" s="138"/>
      <c r="F501" s="138"/>
      <c r="G501" s="138"/>
      <c r="H501" s="138"/>
      <c r="I501" s="138"/>
      <c r="J501" s="138"/>
      <c r="K501" s="138"/>
      <c r="L501" s="138"/>
      <c r="M501" s="138"/>
      <c r="N501" s="138"/>
      <c r="O501" s="138"/>
      <c r="P501" s="138"/>
      <c r="Q501" s="138"/>
      <c r="R501" s="138"/>
      <c r="S501" s="138"/>
      <c r="T501" s="138"/>
      <c r="U501" s="138"/>
      <c r="V501" s="138"/>
      <c r="W501" s="138"/>
      <c r="X501" s="138"/>
      <c r="Y501" s="138"/>
      <c r="Z501" s="138"/>
    </row>
    <row r="502" spans="1:26" ht="15.75" customHeight="1">
      <c r="A502" s="138"/>
      <c r="B502" s="138"/>
      <c r="C502" s="138"/>
      <c r="D502" s="138"/>
      <c r="E502" s="138"/>
      <c r="F502" s="138"/>
      <c r="G502" s="138"/>
      <c r="H502" s="138"/>
      <c r="I502" s="138"/>
      <c r="J502" s="138"/>
      <c r="K502" s="138"/>
      <c r="L502" s="138"/>
      <c r="M502" s="138"/>
      <c r="N502" s="138"/>
      <c r="O502" s="138"/>
      <c r="P502" s="138"/>
      <c r="Q502" s="138"/>
      <c r="R502" s="138"/>
      <c r="S502" s="138"/>
      <c r="T502" s="138"/>
      <c r="U502" s="138"/>
      <c r="V502" s="138"/>
      <c r="W502" s="138"/>
      <c r="X502" s="138"/>
      <c r="Y502" s="138"/>
      <c r="Z502" s="138"/>
    </row>
    <row r="503" spans="1:26" ht="15.75" customHeight="1">
      <c r="A503" s="138"/>
      <c r="B503" s="138"/>
      <c r="C503" s="138"/>
      <c r="D503" s="138"/>
      <c r="E503" s="138"/>
      <c r="F503" s="138"/>
      <c r="G503" s="138"/>
      <c r="H503" s="138"/>
      <c r="I503" s="138"/>
      <c r="J503" s="138"/>
      <c r="K503" s="138"/>
      <c r="L503" s="138"/>
      <c r="M503" s="138"/>
      <c r="N503" s="138"/>
      <c r="O503" s="138"/>
      <c r="P503" s="138"/>
      <c r="Q503" s="138"/>
      <c r="R503" s="138"/>
      <c r="S503" s="138"/>
      <c r="T503" s="138"/>
      <c r="U503" s="138"/>
      <c r="V503" s="138"/>
      <c r="W503" s="138"/>
      <c r="X503" s="138"/>
      <c r="Y503" s="138"/>
      <c r="Z503" s="138"/>
    </row>
    <row r="504" spans="1:26" ht="15.75" customHeight="1">
      <c r="A504" s="138"/>
      <c r="B504" s="138"/>
      <c r="C504" s="138"/>
      <c r="D504" s="138"/>
      <c r="E504" s="138"/>
      <c r="F504" s="138"/>
      <c r="G504" s="138"/>
      <c r="H504" s="138"/>
      <c r="I504" s="138"/>
      <c r="J504" s="138"/>
      <c r="K504" s="138"/>
      <c r="L504" s="138"/>
      <c r="M504" s="138"/>
      <c r="N504" s="138"/>
      <c r="O504" s="138"/>
      <c r="P504" s="138"/>
      <c r="Q504" s="138"/>
      <c r="R504" s="138"/>
      <c r="S504" s="138"/>
      <c r="T504" s="138"/>
      <c r="U504" s="138"/>
      <c r="V504" s="138"/>
      <c r="W504" s="138"/>
      <c r="X504" s="138"/>
      <c r="Y504" s="138"/>
      <c r="Z504" s="138"/>
    </row>
    <row r="505" spans="1:26" ht="15.75" customHeight="1">
      <c r="A505" s="138"/>
      <c r="B505" s="138"/>
      <c r="C505" s="138"/>
      <c r="D505" s="138"/>
      <c r="E505" s="138"/>
      <c r="F505" s="138"/>
      <c r="G505" s="138"/>
      <c r="H505" s="138"/>
      <c r="I505" s="138"/>
      <c r="J505" s="138"/>
      <c r="K505" s="138"/>
      <c r="L505" s="138"/>
      <c r="M505" s="138"/>
      <c r="N505" s="138"/>
      <c r="O505" s="138"/>
      <c r="P505" s="138"/>
      <c r="Q505" s="138"/>
      <c r="R505" s="138"/>
      <c r="S505" s="138"/>
      <c r="T505" s="138"/>
      <c r="U505" s="138"/>
      <c r="V505" s="138"/>
      <c r="W505" s="138"/>
      <c r="X505" s="138"/>
      <c r="Y505" s="138"/>
      <c r="Z505" s="138"/>
    </row>
    <row r="506" spans="1:26" ht="15.75" customHeight="1">
      <c r="A506" s="138"/>
      <c r="B506" s="138"/>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c r="Z506" s="138"/>
    </row>
    <row r="507" spans="1:26" ht="15.75" customHeight="1">
      <c r="A507" s="138"/>
      <c r="B507" s="138"/>
      <c r="C507" s="138"/>
      <c r="D507" s="138"/>
      <c r="E507" s="138"/>
      <c r="F507" s="138"/>
      <c r="G507" s="138"/>
      <c r="H507" s="138"/>
      <c r="I507" s="138"/>
      <c r="J507" s="138"/>
      <c r="K507" s="138"/>
      <c r="L507" s="138"/>
      <c r="M507" s="138"/>
      <c r="N507" s="138"/>
      <c r="O507" s="138"/>
      <c r="P507" s="138"/>
      <c r="Q507" s="138"/>
      <c r="R507" s="138"/>
      <c r="S507" s="138"/>
      <c r="T507" s="138"/>
      <c r="U507" s="138"/>
      <c r="V507" s="138"/>
      <c r="W507" s="138"/>
      <c r="X507" s="138"/>
      <c r="Y507" s="138"/>
      <c r="Z507" s="138"/>
    </row>
    <row r="508" spans="1:26" ht="15.75" customHeight="1">
      <c r="A508" s="138"/>
      <c r="B508" s="138"/>
      <c r="C508" s="138"/>
      <c r="D508" s="138"/>
      <c r="E508" s="138"/>
      <c r="F508" s="138"/>
      <c r="G508" s="138"/>
      <c r="H508" s="138"/>
      <c r="I508" s="138"/>
      <c r="J508" s="138"/>
      <c r="K508" s="138"/>
      <c r="L508" s="138"/>
      <c r="M508" s="138"/>
      <c r="N508" s="138"/>
      <c r="O508" s="138"/>
      <c r="P508" s="138"/>
      <c r="Q508" s="138"/>
      <c r="R508" s="138"/>
      <c r="S508" s="138"/>
      <c r="T508" s="138"/>
      <c r="U508" s="138"/>
      <c r="V508" s="138"/>
      <c r="W508" s="138"/>
      <c r="X508" s="138"/>
      <c r="Y508" s="138"/>
      <c r="Z508" s="138"/>
    </row>
    <row r="509" spans="1:26" ht="15.75" customHeight="1">
      <c r="A509" s="138"/>
      <c r="B509" s="138"/>
      <c r="C509" s="138"/>
      <c r="D509" s="138"/>
      <c r="E509" s="138"/>
      <c r="F509" s="138"/>
      <c r="G509" s="138"/>
      <c r="H509" s="138"/>
      <c r="I509" s="138"/>
      <c r="J509" s="138"/>
      <c r="K509" s="138"/>
      <c r="L509" s="138"/>
      <c r="M509" s="138"/>
      <c r="N509" s="138"/>
      <c r="O509" s="138"/>
      <c r="P509" s="138"/>
      <c r="Q509" s="138"/>
      <c r="R509" s="138"/>
      <c r="S509" s="138"/>
      <c r="T509" s="138"/>
      <c r="U509" s="138"/>
      <c r="V509" s="138"/>
      <c r="W509" s="138"/>
      <c r="X509" s="138"/>
      <c r="Y509" s="138"/>
      <c r="Z509" s="138"/>
    </row>
    <row r="510" spans="1:26" ht="15.75" customHeight="1">
      <c r="A510" s="138"/>
      <c r="B510" s="138"/>
      <c r="C510" s="138"/>
      <c r="D510" s="138"/>
      <c r="E510" s="138"/>
      <c r="F510" s="138"/>
      <c r="G510" s="138"/>
      <c r="H510" s="138"/>
      <c r="I510" s="138"/>
      <c r="J510" s="138"/>
      <c r="K510" s="138"/>
      <c r="L510" s="138"/>
      <c r="M510" s="138"/>
      <c r="N510" s="138"/>
      <c r="O510" s="138"/>
      <c r="P510" s="138"/>
      <c r="Q510" s="138"/>
      <c r="R510" s="138"/>
      <c r="S510" s="138"/>
      <c r="T510" s="138"/>
      <c r="U510" s="138"/>
      <c r="V510" s="138"/>
      <c r="W510" s="138"/>
      <c r="X510" s="138"/>
      <c r="Y510" s="138"/>
      <c r="Z510" s="138"/>
    </row>
    <row r="511" spans="1:26" ht="15.75" customHeight="1">
      <c r="A511" s="138"/>
      <c r="B511" s="138"/>
      <c r="C511" s="138"/>
      <c r="D511" s="138"/>
      <c r="E511" s="138"/>
      <c r="F511" s="138"/>
      <c r="G511" s="138"/>
      <c r="H511" s="138"/>
      <c r="I511" s="138"/>
      <c r="J511" s="138"/>
      <c r="K511" s="138"/>
      <c r="L511" s="138"/>
      <c r="M511" s="138"/>
      <c r="N511" s="138"/>
      <c r="O511" s="138"/>
      <c r="P511" s="138"/>
      <c r="Q511" s="138"/>
      <c r="R511" s="138"/>
      <c r="S511" s="138"/>
      <c r="T511" s="138"/>
      <c r="U511" s="138"/>
      <c r="V511" s="138"/>
      <c r="W511" s="138"/>
      <c r="X511" s="138"/>
      <c r="Y511" s="138"/>
      <c r="Z511" s="138"/>
    </row>
    <row r="512" spans="1:26" ht="15.75" customHeight="1">
      <c r="A512" s="138"/>
      <c r="B512" s="138"/>
      <c r="C512" s="138"/>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8"/>
      <c r="Z512" s="138"/>
    </row>
    <row r="513" spans="1:26" ht="15.75" customHeight="1">
      <c r="A513" s="138"/>
      <c r="B513" s="138"/>
      <c r="C513" s="138"/>
      <c r="D513" s="138"/>
      <c r="E513" s="138"/>
      <c r="F513" s="138"/>
      <c r="G513" s="138"/>
      <c r="H513" s="138"/>
      <c r="I513" s="138"/>
      <c r="J513" s="138"/>
      <c r="K513" s="138"/>
      <c r="L513" s="138"/>
      <c r="M513" s="138"/>
      <c r="N513" s="138"/>
      <c r="O513" s="138"/>
      <c r="P513" s="138"/>
      <c r="Q513" s="138"/>
      <c r="R513" s="138"/>
      <c r="S513" s="138"/>
      <c r="T513" s="138"/>
      <c r="U513" s="138"/>
      <c r="V513" s="138"/>
      <c r="W513" s="138"/>
      <c r="X513" s="138"/>
      <c r="Y513" s="138"/>
      <c r="Z513" s="138"/>
    </row>
    <row r="514" spans="1:26" ht="15.75" customHeight="1">
      <c r="A514" s="138"/>
      <c r="B514" s="138"/>
      <c r="C514" s="138"/>
      <c r="D514" s="138"/>
      <c r="E514" s="138"/>
      <c r="F514" s="138"/>
      <c r="G514" s="138"/>
      <c r="H514" s="138"/>
      <c r="I514" s="138"/>
      <c r="J514" s="138"/>
      <c r="K514" s="138"/>
      <c r="L514" s="138"/>
      <c r="M514" s="138"/>
      <c r="N514" s="138"/>
      <c r="O514" s="138"/>
      <c r="P514" s="138"/>
      <c r="Q514" s="138"/>
      <c r="R514" s="138"/>
      <c r="S514" s="138"/>
      <c r="T514" s="138"/>
      <c r="U514" s="138"/>
      <c r="V514" s="138"/>
      <c r="W514" s="138"/>
      <c r="X514" s="138"/>
      <c r="Y514" s="138"/>
      <c r="Z514" s="138"/>
    </row>
    <row r="515" spans="1:26" ht="15.75" customHeight="1">
      <c r="A515" s="138"/>
      <c r="B515" s="138"/>
      <c r="C515" s="138"/>
      <c r="D515" s="138"/>
      <c r="E515" s="138"/>
      <c r="F515" s="138"/>
      <c r="G515" s="138"/>
      <c r="H515" s="138"/>
      <c r="I515" s="138"/>
      <c r="J515" s="138"/>
      <c r="K515" s="138"/>
      <c r="L515" s="138"/>
      <c r="M515" s="138"/>
      <c r="N515" s="138"/>
      <c r="O515" s="138"/>
      <c r="P515" s="138"/>
      <c r="Q515" s="138"/>
      <c r="R515" s="138"/>
      <c r="S515" s="138"/>
      <c r="T515" s="138"/>
      <c r="U515" s="138"/>
      <c r="V515" s="138"/>
      <c r="W515" s="138"/>
      <c r="X515" s="138"/>
      <c r="Y515" s="138"/>
      <c r="Z515" s="138"/>
    </row>
    <row r="516" spans="1:26" ht="15.75" customHeight="1">
      <c r="A516" s="138"/>
      <c r="B516" s="138"/>
      <c r="C516" s="138"/>
      <c r="D516" s="138"/>
      <c r="E516" s="138"/>
      <c r="F516" s="138"/>
      <c r="G516" s="138"/>
      <c r="H516" s="138"/>
      <c r="I516" s="138"/>
      <c r="J516" s="138"/>
      <c r="K516" s="138"/>
      <c r="L516" s="138"/>
      <c r="M516" s="138"/>
      <c r="N516" s="138"/>
      <c r="O516" s="138"/>
      <c r="P516" s="138"/>
      <c r="Q516" s="138"/>
      <c r="R516" s="138"/>
      <c r="S516" s="138"/>
      <c r="T516" s="138"/>
      <c r="U516" s="138"/>
      <c r="V516" s="138"/>
      <c r="W516" s="138"/>
      <c r="X516" s="138"/>
      <c r="Y516" s="138"/>
      <c r="Z516" s="138"/>
    </row>
    <row r="517" spans="1:26" ht="15.75" customHeight="1">
      <c r="A517" s="138"/>
      <c r="B517" s="138"/>
      <c r="C517" s="138"/>
      <c r="D517" s="138"/>
      <c r="E517" s="138"/>
      <c r="F517" s="138"/>
      <c r="G517" s="138"/>
      <c r="H517" s="138"/>
      <c r="I517" s="138"/>
      <c r="J517" s="138"/>
      <c r="K517" s="138"/>
      <c r="L517" s="138"/>
      <c r="M517" s="138"/>
      <c r="N517" s="138"/>
      <c r="O517" s="138"/>
      <c r="P517" s="138"/>
      <c r="Q517" s="138"/>
      <c r="R517" s="138"/>
      <c r="S517" s="138"/>
      <c r="T517" s="138"/>
      <c r="U517" s="138"/>
      <c r="V517" s="138"/>
      <c r="W517" s="138"/>
      <c r="X517" s="138"/>
      <c r="Y517" s="138"/>
      <c r="Z517" s="138"/>
    </row>
    <row r="518" spans="1:26" ht="15.75" customHeight="1">
      <c r="A518" s="138"/>
      <c r="B518" s="138"/>
      <c r="C518" s="138"/>
      <c r="D518" s="138"/>
      <c r="E518" s="138"/>
      <c r="F518" s="138"/>
      <c r="G518" s="138"/>
      <c r="H518" s="138"/>
      <c r="I518" s="138"/>
      <c r="J518" s="138"/>
      <c r="K518" s="138"/>
      <c r="L518" s="138"/>
      <c r="M518" s="138"/>
      <c r="N518" s="138"/>
      <c r="O518" s="138"/>
      <c r="P518" s="138"/>
      <c r="Q518" s="138"/>
      <c r="R518" s="138"/>
      <c r="S518" s="138"/>
      <c r="T518" s="138"/>
      <c r="U518" s="138"/>
      <c r="V518" s="138"/>
      <c r="W518" s="138"/>
      <c r="X518" s="138"/>
      <c r="Y518" s="138"/>
      <c r="Z518" s="138"/>
    </row>
    <row r="519" spans="1:26" ht="15.75" customHeight="1">
      <c r="A519" s="138"/>
      <c r="B519" s="138"/>
      <c r="C519" s="138"/>
      <c r="D519" s="138"/>
      <c r="E519" s="138"/>
      <c r="F519" s="138"/>
      <c r="G519" s="138"/>
      <c r="H519" s="138"/>
      <c r="I519" s="138"/>
      <c r="J519" s="138"/>
      <c r="K519" s="138"/>
      <c r="L519" s="138"/>
      <c r="M519" s="138"/>
      <c r="N519" s="138"/>
      <c r="O519" s="138"/>
      <c r="P519" s="138"/>
      <c r="Q519" s="138"/>
      <c r="R519" s="138"/>
      <c r="S519" s="138"/>
      <c r="T519" s="138"/>
      <c r="U519" s="138"/>
      <c r="V519" s="138"/>
      <c r="W519" s="138"/>
      <c r="X519" s="138"/>
      <c r="Y519" s="138"/>
      <c r="Z519" s="138"/>
    </row>
    <row r="520" spans="1:26" ht="15.75" customHeight="1">
      <c r="A520" s="138"/>
      <c r="B520" s="138"/>
      <c r="C520" s="138"/>
      <c r="D520" s="138"/>
      <c r="E520" s="138"/>
      <c r="F520" s="138"/>
      <c r="G520" s="138"/>
      <c r="H520" s="138"/>
      <c r="I520" s="138"/>
      <c r="J520" s="138"/>
      <c r="K520" s="138"/>
      <c r="L520" s="138"/>
      <c r="M520" s="138"/>
      <c r="N520" s="138"/>
      <c r="O520" s="138"/>
      <c r="P520" s="138"/>
      <c r="Q520" s="138"/>
      <c r="R520" s="138"/>
      <c r="S520" s="138"/>
      <c r="T520" s="138"/>
      <c r="U520" s="138"/>
      <c r="V520" s="138"/>
      <c r="W520" s="138"/>
      <c r="X520" s="138"/>
      <c r="Y520" s="138"/>
      <c r="Z520" s="138"/>
    </row>
    <row r="521" spans="1:26" ht="15.75" customHeight="1">
      <c r="A521" s="138"/>
      <c r="B521" s="138"/>
      <c r="C521" s="138"/>
      <c r="D521" s="138"/>
      <c r="E521" s="138"/>
      <c r="F521" s="138"/>
      <c r="G521" s="138"/>
      <c r="H521" s="138"/>
      <c r="I521" s="138"/>
      <c r="J521" s="138"/>
      <c r="K521" s="138"/>
      <c r="L521" s="138"/>
      <c r="M521" s="138"/>
      <c r="N521" s="138"/>
      <c r="O521" s="138"/>
      <c r="P521" s="138"/>
      <c r="Q521" s="138"/>
      <c r="R521" s="138"/>
      <c r="S521" s="138"/>
      <c r="T521" s="138"/>
      <c r="U521" s="138"/>
      <c r="V521" s="138"/>
      <c r="W521" s="138"/>
      <c r="X521" s="138"/>
      <c r="Y521" s="138"/>
      <c r="Z521" s="138"/>
    </row>
    <row r="522" spans="1:26" ht="15.75" customHeight="1">
      <c r="A522" s="138"/>
      <c r="B522" s="138"/>
      <c r="C522" s="138"/>
      <c r="D522" s="138"/>
      <c r="E522" s="138"/>
      <c r="F522" s="138"/>
      <c r="G522" s="138"/>
      <c r="H522" s="138"/>
      <c r="I522" s="138"/>
      <c r="J522" s="138"/>
      <c r="K522" s="138"/>
      <c r="L522" s="138"/>
      <c r="M522" s="138"/>
      <c r="N522" s="138"/>
      <c r="O522" s="138"/>
      <c r="P522" s="138"/>
      <c r="Q522" s="138"/>
      <c r="R522" s="138"/>
      <c r="S522" s="138"/>
      <c r="T522" s="138"/>
      <c r="U522" s="138"/>
      <c r="V522" s="138"/>
      <c r="W522" s="138"/>
      <c r="X522" s="138"/>
      <c r="Y522" s="138"/>
      <c r="Z522" s="138"/>
    </row>
    <row r="523" spans="1:26" ht="15.75" customHeight="1">
      <c r="A523" s="138"/>
      <c r="B523" s="138"/>
      <c r="C523" s="138"/>
      <c r="D523" s="138"/>
      <c r="E523" s="138"/>
      <c r="F523" s="138"/>
      <c r="G523" s="138"/>
      <c r="H523" s="138"/>
      <c r="I523" s="138"/>
      <c r="J523" s="138"/>
      <c r="K523" s="138"/>
      <c r="L523" s="138"/>
      <c r="M523" s="138"/>
      <c r="N523" s="138"/>
      <c r="O523" s="138"/>
      <c r="P523" s="138"/>
      <c r="Q523" s="138"/>
      <c r="R523" s="138"/>
      <c r="S523" s="138"/>
      <c r="T523" s="138"/>
      <c r="U523" s="138"/>
      <c r="V523" s="138"/>
      <c r="W523" s="138"/>
      <c r="X523" s="138"/>
      <c r="Y523" s="138"/>
      <c r="Z523" s="138"/>
    </row>
    <row r="524" spans="1:26" ht="15.75" customHeight="1">
      <c r="A524" s="138"/>
      <c r="B524" s="138"/>
      <c r="C524" s="138"/>
      <c r="D524" s="138"/>
      <c r="E524" s="138"/>
      <c r="F524" s="138"/>
      <c r="G524" s="138"/>
      <c r="H524" s="138"/>
      <c r="I524" s="138"/>
      <c r="J524" s="138"/>
      <c r="K524" s="138"/>
      <c r="L524" s="138"/>
      <c r="M524" s="138"/>
      <c r="N524" s="138"/>
      <c r="O524" s="138"/>
      <c r="P524" s="138"/>
      <c r="Q524" s="138"/>
      <c r="R524" s="138"/>
      <c r="S524" s="138"/>
      <c r="T524" s="138"/>
      <c r="U524" s="138"/>
      <c r="V524" s="138"/>
      <c r="W524" s="138"/>
      <c r="X524" s="138"/>
      <c r="Y524" s="138"/>
      <c r="Z524" s="138"/>
    </row>
    <row r="525" spans="1:26" ht="15.75" customHeight="1">
      <c r="A525" s="138"/>
      <c r="B525" s="138"/>
      <c r="C525" s="138"/>
      <c r="D525" s="138"/>
      <c r="E525" s="138"/>
      <c r="F525" s="138"/>
      <c r="G525" s="138"/>
      <c r="H525" s="138"/>
      <c r="I525" s="138"/>
      <c r="J525" s="138"/>
      <c r="K525" s="138"/>
      <c r="L525" s="138"/>
      <c r="M525" s="138"/>
      <c r="N525" s="138"/>
      <c r="O525" s="138"/>
      <c r="P525" s="138"/>
      <c r="Q525" s="138"/>
      <c r="R525" s="138"/>
      <c r="S525" s="138"/>
      <c r="T525" s="138"/>
      <c r="U525" s="138"/>
      <c r="V525" s="138"/>
      <c r="W525" s="138"/>
      <c r="X525" s="138"/>
      <c r="Y525" s="138"/>
      <c r="Z525" s="138"/>
    </row>
    <row r="526" spans="1:26" ht="15.75" customHeight="1">
      <c r="A526" s="138"/>
      <c r="B526" s="138"/>
      <c r="C526" s="138"/>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8"/>
      <c r="Z526" s="138"/>
    </row>
    <row r="527" spans="1:26" ht="15.75" customHeight="1">
      <c r="A527" s="138"/>
      <c r="B527" s="138"/>
      <c r="C527" s="138"/>
      <c r="D527" s="138"/>
      <c r="E527" s="138"/>
      <c r="F527" s="138"/>
      <c r="G527" s="138"/>
      <c r="H527" s="138"/>
      <c r="I527" s="138"/>
      <c r="J527" s="138"/>
      <c r="K527" s="138"/>
      <c r="L527" s="138"/>
      <c r="M527" s="138"/>
      <c r="N527" s="138"/>
      <c r="O527" s="138"/>
      <c r="P527" s="138"/>
      <c r="Q527" s="138"/>
      <c r="R527" s="138"/>
      <c r="S527" s="138"/>
      <c r="T527" s="138"/>
      <c r="U527" s="138"/>
      <c r="V527" s="138"/>
      <c r="W527" s="138"/>
      <c r="X527" s="138"/>
      <c r="Y527" s="138"/>
      <c r="Z527" s="138"/>
    </row>
    <row r="528" spans="1:26" ht="15.75" customHeight="1">
      <c r="A528" s="138"/>
      <c r="B528" s="138"/>
      <c r="C528" s="138"/>
      <c r="D528" s="138"/>
      <c r="E528" s="138"/>
      <c r="F528" s="138"/>
      <c r="G528" s="138"/>
      <c r="H528" s="138"/>
      <c r="I528" s="138"/>
      <c r="J528" s="138"/>
      <c r="K528" s="138"/>
      <c r="L528" s="138"/>
      <c r="M528" s="138"/>
      <c r="N528" s="138"/>
      <c r="O528" s="138"/>
      <c r="P528" s="138"/>
      <c r="Q528" s="138"/>
      <c r="R528" s="138"/>
      <c r="S528" s="138"/>
      <c r="T528" s="138"/>
      <c r="U528" s="138"/>
      <c r="V528" s="138"/>
      <c r="W528" s="138"/>
      <c r="X528" s="138"/>
      <c r="Y528" s="138"/>
      <c r="Z528" s="138"/>
    </row>
    <row r="529" spans="1:26" ht="15.75" customHeight="1">
      <c r="A529" s="138"/>
      <c r="B529" s="138"/>
      <c r="C529" s="138"/>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38"/>
      <c r="Z529" s="138"/>
    </row>
    <row r="530" spans="1:26" ht="15.75" customHeight="1">
      <c r="A530" s="138"/>
      <c r="B530" s="138"/>
      <c r="C530" s="138"/>
      <c r="D530" s="138"/>
      <c r="E530" s="138"/>
      <c r="F530" s="138"/>
      <c r="G530" s="138"/>
      <c r="H530" s="138"/>
      <c r="I530" s="138"/>
      <c r="J530" s="138"/>
      <c r="K530" s="138"/>
      <c r="L530" s="138"/>
      <c r="M530" s="138"/>
      <c r="N530" s="138"/>
      <c r="O530" s="138"/>
      <c r="P530" s="138"/>
      <c r="Q530" s="138"/>
      <c r="R530" s="138"/>
      <c r="S530" s="138"/>
      <c r="T530" s="138"/>
      <c r="U530" s="138"/>
      <c r="V530" s="138"/>
      <c r="W530" s="138"/>
      <c r="X530" s="138"/>
      <c r="Y530" s="138"/>
      <c r="Z530" s="138"/>
    </row>
    <row r="531" spans="1:26" ht="15.75" customHeight="1">
      <c r="A531" s="138"/>
      <c r="B531" s="138"/>
      <c r="C531" s="138"/>
      <c r="D531" s="138"/>
      <c r="E531" s="138"/>
      <c r="F531" s="138"/>
      <c r="G531" s="138"/>
      <c r="H531" s="138"/>
      <c r="I531" s="138"/>
      <c r="J531" s="138"/>
      <c r="K531" s="138"/>
      <c r="L531" s="138"/>
      <c r="M531" s="138"/>
      <c r="N531" s="138"/>
      <c r="O531" s="138"/>
      <c r="P531" s="138"/>
      <c r="Q531" s="138"/>
      <c r="R531" s="138"/>
      <c r="S531" s="138"/>
      <c r="T531" s="138"/>
      <c r="U531" s="138"/>
      <c r="V531" s="138"/>
      <c r="W531" s="138"/>
      <c r="X531" s="138"/>
      <c r="Y531" s="138"/>
      <c r="Z531" s="138"/>
    </row>
    <row r="532" spans="1:26" ht="15.75" customHeight="1">
      <c r="A532" s="138"/>
      <c r="B532" s="138"/>
      <c r="C532" s="138"/>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8"/>
      <c r="Z532" s="138"/>
    </row>
    <row r="533" spans="1:26" ht="15.75" customHeight="1">
      <c r="A533" s="138"/>
      <c r="B533" s="138"/>
      <c r="C533" s="138"/>
      <c r="D533" s="138"/>
      <c r="E533" s="138"/>
      <c r="F533" s="138"/>
      <c r="G533" s="138"/>
      <c r="H533" s="138"/>
      <c r="I533" s="138"/>
      <c r="J533" s="138"/>
      <c r="K533" s="138"/>
      <c r="L533" s="138"/>
      <c r="M533" s="138"/>
      <c r="N533" s="138"/>
      <c r="O533" s="138"/>
      <c r="P533" s="138"/>
      <c r="Q533" s="138"/>
      <c r="R533" s="138"/>
      <c r="S533" s="138"/>
      <c r="T533" s="138"/>
      <c r="U533" s="138"/>
      <c r="V533" s="138"/>
      <c r="W533" s="138"/>
      <c r="X533" s="138"/>
      <c r="Y533" s="138"/>
      <c r="Z533" s="138"/>
    </row>
    <row r="534" spans="1:26" ht="15.75" customHeight="1">
      <c r="A534" s="138"/>
      <c r="B534" s="138"/>
      <c r="C534" s="138"/>
      <c r="D534" s="138"/>
      <c r="E534" s="138"/>
      <c r="F534" s="138"/>
      <c r="G534" s="138"/>
      <c r="H534" s="138"/>
      <c r="I534" s="138"/>
      <c r="J534" s="138"/>
      <c r="K534" s="138"/>
      <c r="L534" s="138"/>
      <c r="M534" s="138"/>
      <c r="N534" s="138"/>
      <c r="O534" s="138"/>
      <c r="P534" s="138"/>
      <c r="Q534" s="138"/>
      <c r="R534" s="138"/>
      <c r="S534" s="138"/>
      <c r="T534" s="138"/>
      <c r="U534" s="138"/>
      <c r="V534" s="138"/>
      <c r="W534" s="138"/>
      <c r="X534" s="138"/>
      <c r="Y534" s="138"/>
      <c r="Z534" s="138"/>
    </row>
    <row r="535" spans="1:26" ht="15.75" customHeight="1">
      <c r="A535" s="138"/>
      <c r="B535" s="138"/>
      <c r="C535" s="138"/>
      <c r="D535" s="138"/>
      <c r="E535" s="138"/>
      <c r="F535" s="138"/>
      <c r="G535" s="138"/>
      <c r="H535" s="138"/>
      <c r="I535" s="138"/>
      <c r="J535" s="138"/>
      <c r="K535" s="138"/>
      <c r="L535" s="138"/>
      <c r="M535" s="138"/>
      <c r="N535" s="138"/>
      <c r="O535" s="138"/>
      <c r="P535" s="138"/>
      <c r="Q535" s="138"/>
      <c r="R535" s="138"/>
      <c r="S535" s="138"/>
      <c r="T535" s="138"/>
      <c r="U535" s="138"/>
      <c r="V535" s="138"/>
      <c r="W535" s="138"/>
      <c r="X535" s="138"/>
      <c r="Y535" s="138"/>
      <c r="Z535" s="138"/>
    </row>
    <row r="536" spans="1:26" ht="15.75" customHeight="1">
      <c r="A536" s="138"/>
      <c r="B536" s="138"/>
      <c r="C536" s="138"/>
      <c r="D536" s="138"/>
      <c r="E536" s="138"/>
      <c r="F536" s="138"/>
      <c r="G536" s="138"/>
      <c r="H536" s="138"/>
      <c r="I536" s="138"/>
      <c r="J536" s="138"/>
      <c r="K536" s="138"/>
      <c r="L536" s="138"/>
      <c r="M536" s="138"/>
      <c r="N536" s="138"/>
      <c r="O536" s="138"/>
      <c r="P536" s="138"/>
      <c r="Q536" s="138"/>
      <c r="R536" s="138"/>
      <c r="S536" s="138"/>
      <c r="T536" s="138"/>
      <c r="U536" s="138"/>
      <c r="V536" s="138"/>
      <c r="W536" s="138"/>
      <c r="X536" s="138"/>
      <c r="Y536" s="138"/>
      <c r="Z536" s="138"/>
    </row>
    <row r="537" spans="1:26" ht="15.75" customHeight="1">
      <c r="A537" s="138"/>
      <c r="B537" s="138"/>
      <c r="C537" s="138"/>
      <c r="D537" s="138"/>
      <c r="E537" s="138"/>
      <c r="F537" s="138"/>
      <c r="G537" s="138"/>
      <c r="H537" s="138"/>
      <c r="I537" s="138"/>
      <c r="J537" s="138"/>
      <c r="K537" s="138"/>
      <c r="L537" s="138"/>
      <c r="M537" s="138"/>
      <c r="N537" s="138"/>
      <c r="O537" s="138"/>
      <c r="P537" s="138"/>
      <c r="Q537" s="138"/>
      <c r="R537" s="138"/>
      <c r="S537" s="138"/>
      <c r="T537" s="138"/>
      <c r="U537" s="138"/>
      <c r="V537" s="138"/>
      <c r="W537" s="138"/>
      <c r="X537" s="138"/>
      <c r="Y537" s="138"/>
      <c r="Z537" s="138"/>
    </row>
    <row r="538" spans="1:26" ht="15.75" customHeight="1">
      <c r="A538" s="138"/>
      <c r="B538" s="138"/>
      <c r="C538" s="138"/>
      <c r="D538" s="138"/>
      <c r="E538" s="138"/>
      <c r="F538" s="138"/>
      <c r="G538" s="138"/>
      <c r="H538" s="138"/>
      <c r="I538" s="138"/>
      <c r="J538" s="138"/>
      <c r="K538" s="138"/>
      <c r="L538" s="138"/>
      <c r="M538" s="138"/>
      <c r="N538" s="138"/>
      <c r="O538" s="138"/>
      <c r="P538" s="138"/>
      <c r="Q538" s="138"/>
      <c r="R538" s="138"/>
      <c r="S538" s="138"/>
      <c r="T538" s="138"/>
      <c r="U538" s="138"/>
      <c r="V538" s="138"/>
      <c r="W538" s="138"/>
      <c r="X538" s="138"/>
      <c r="Y538" s="138"/>
      <c r="Z538" s="138"/>
    </row>
    <row r="539" spans="1:26" ht="15.75" customHeight="1">
      <c r="A539" s="138"/>
      <c r="B539" s="138"/>
      <c r="C539" s="138"/>
      <c r="D539" s="138"/>
      <c r="E539" s="138"/>
      <c r="F539" s="138"/>
      <c r="G539" s="138"/>
      <c r="H539" s="138"/>
      <c r="I539" s="138"/>
      <c r="J539" s="138"/>
      <c r="K539" s="138"/>
      <c r="L539" s="138"/>
      <c r="M539" s="138"/>
      <c r="N539" s="138"/>
      <c r="O539" s="138"/>
      <c r="P539" s="138"/>
      <c r="Q539" s="138"/>
      <c r="R539" s="138"/>
      <c r="S539" s="138"/>
      <c r="T539" s="138"/>
      <c r="U539" s="138"/>
      <c r="V539" s="138"/>
      <c r="W539" s="138"/>
      <c r="X539" s="138"/>
      <c r="Y539" s="138"/>
      <c r="Z539" s="138"/>
    </row>
    <row r="540" spans="1:26" ht="15.75" customHeight="1">
      <c r="A540" s="138"/>
      <c r="B540" s="138"/>
      <c r="C540" s="138"/>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8"/>
      <c r="Z540" s="138"/>
    </row>
    <row r="541" spans="1:26" ht="15.75" customHeight="1">
      <c r="A541" s="138"/>
      <c r="B541" s="138"/>
      <c r="C541" s="138"/>
      <c r="D541" s="138"/>
      <c r="E541" s="138"/>
      <c r="F541" s="138"/>
      <c r="G541" s="138"/>
      <c r="H541" s="138"/>
      <c r="I541" s="138"/>
      <c r="J541" s="138"/>
      <c r="K541" s="138"/>
      <c r="L541" s="138"/>
      <c r="M541" s="138"/>
      <c r="N541" s="138"/>
      <c r="O541" s="138"/>
      <c r="P541" s="138"/>
      <c r="Q541" s="138"/>
      <c r="R541" s="138"/>
      <c r="S541" s="138"/>
      <c r="T541" s="138"/>
      <c r="U541" s="138"/>
      <c r="V541" s="138"/>
      <c r="W541" s="138"/>
      <c r="X541" s="138"/>
      <c r="Y541" s="138"/>
      <c r="Z541" s="138"/>
    </row>
    <row r="542" spans="1:26" ht="15.75" customHeight="1">
      <c r="A542" s="138"/>
      <c r="B542" s="138"/>
      <c r="C542" s="138"/>
      <c r="D542" s="138"/>
      <c r="E542" s="138"/>
      <c r="F542" s="138"/>
      <c r="G542" s="138"/>
      <c r="H542" s="138"/>
      <c r="I542" s="138"/>
      <c r="J542" s="138"/>
      <c r="K542" s="138"/>
      <c r="L542" s="138"/>
      <c r="M542" s="138"/>
      <c r="N542" s="138"/>
      <c r="O542" s="138"/>
      <c r="P542" s="138"/>
      <c r="Q542" s="138"/>
      <c r="R542" s="138"/>
      <c r="S542" s="138"/>
      <c r="T542" s="138"/>
      <c r="U542" s="138"/>
      <c r="V542" s="138"/>
      <c r="W542" s="138"/>
      <c r="X542" s="138"/>
      <c r="Y542" s="138"/>
      <c r="Z542" s="138"/>
    </row>
    <row r="543" spans="1:26" ht="15.75" customHeight="1">
      <c r="A543" s="138"/>
      <c r="B543" s="138"/>
      <c r="C543" s="138"/>
      <c r="D543" s="138"/>
      <c r="E543" s="138"/>
      <c r="F543" s="138"/>
      <c r="G543" s="138"/>
      <c r="H543" s="138"/>
      <c r="I543" s="138"/>
      <c r="J543" s="138"/>
      <c r="K543" s="138"/>
      <c r="L543" s="138"/>
      <c r="M543" s="138"/>
      <c r="N543" s="138"/>
      <c r="O543" s="138"/>
      <c r="P543" s="138"/>
      <c r="Q543" s="138"/>
      <c r="R543" s="138"/>
      <c r="S543" s="138"/>
      <c r="T543" s="138"/>
      <c r="U543" s="138"/>
      <c r="V543" s="138"/>
      <c r="W543" s="138"/>
      <c r="X543" s="138"/>
      <c r="Y543" s="138"/>
      <c r="Z543" s="138"/>
    </row>
    <row r="544" spans="1:26" ht="15.75" customHeight="1">
      <c r="A544" s="138"/>
      <c r="B544" s="138"/>
      <c r="C544" s="138"/>
      <c r="D544" s="138"/>
      <c r="E544" s="138"/>
      <c r="F544" s="138"/>
      <c r="G544" s="138"/>
      <c r="H544" s="138"/>
      <c r="I544" s="138"/>
      <c r="J544" s="138"/>
      <c r="K544" s="138"/>
      <c r="L544" s="138"/>
      <c r="M544" s="138"/>
      <c r="N544" s="138"/>
      <c r="O544" s="138"/>
      <c r="P544" s="138"/>
      <c r="Q544" s="138"/>
      <c r="R544" s="138"/>
      <c r="S544" s="138"/>
      <c r="T544" s="138"/>
      <c r="U544" s="138"/>
      <c r="V544" s="138"/>
      <c r="W544" s="138"/>
      <c r="X544" s="138"/>
      <c r="Y544" s="138"/>
      <c r="Z544" s="138"/>
    </row>
    <row r="545" spans="1:26" ht="15.75" customHeight="1">
      <c r="A545" s="138"/>
      <c r="B545" s="138"/>
      <c r="C545" s="138"/>
      <c r="D545" s="138"/>
      <c r="E545" s="138"/>
      <c r="F545" s="138"/>
      <c r="G545" s="138"/>
      <c r="H545" s="138"/>
      <c r="I545" s="138"/>
      <c r="J545" s="138"/>
      <c r="K545" s="138"/>
      <c r="L545" s="138"/>
      <c r="M545" s="138"/>
      <c r="N545" s="138"/>
      <c r="O545" s="138"/>
      <c r="P545" s="138"/>
      <c r="Q545" s="138"/>
      <c r="R545" s="138"/>
      <c r="S545" s="138"/>
      <c r="T545" s="138"/>
      <c r="U545" s="138"/>
      <c r="V545" s="138"/>
      <c r="W545" s="138"/>
      <c r="X545" s="138"/>
      <c r="Y545" s="138"/>
      <c r="Z545" s="138"/>
    </row>
    <row r="546" spans="1:26" ht="15.75" customHeight="1">
      <c r="A546" s="138"/>
      <c r="B546" s="138"/>
      <c r="C546" s="138"/>
      <c r="D546" s="138"/>
      <c r="E546" s="138"/>
      <c r="F546" s="138"/>
      <c r="G546" s="138"/>
      <c r="H546" s="138"/>
      <c r="I546" s="138"/>
      <c r="J546" s="138"/>
      <c r="K546" s="138"/>
      <c r="L546" s="138"/>
      <c r="M546" s="138"/>
      <c r="N546" s="138"/>
      <c r="O546" s="138"/>
      <c r="P546" s="138"/>
      <c r="Q546" s="138"/>
      <c r="R546" s="138"/>
      <c r="S546" s="138"/>
      <c r="T546" s="138"/>
      <c r="U546" s="138"/>
      <c r="V546" s="138"/>
      <c r="W546" s="138"/>
      <c r="X546" s="138"/>
      <c r="Y546" s="138"/>
      <c r="Z546" s="138"/>
    </row>
    <row r="547" spans="1:26" ht="15.75" customHeight="1">
      <c r="A547" s="138"/>
      <c r="B547" s="138"/>
      <c r="C547" s="138"/>
      <c r="D547" s="138"/>
      <c r="E547" s="138"/>
      <c r="F547" s="138"/>
      <c r="G547" s="138"/>
      <c r="H547" s="138"/>
      <c r="I547" s="138"/>
      <c r="J547" s="138"/>
      <c r="K547" s="138"/>
      <c r="L547" s="138"/>
      <c r="M547" s="138"/>
      <c r="N547" s="138"/>
      <c r="O547" s="138"/>
      <c r="P547" s="138"/>
      <c r="Q547" s="138"/>
      <c r="R547" s="138"/>
      <c r="S547" s="138"/>
      <c r="T547" s="138"/>
      <c r="U547" s="138"/>
      <c r="V547" s="138"/>
      <c r="W547" s="138"/>
      <c r="X547" s="138"/>
      <c r="Y547" s="138"/>
      <c r="Z547" s="138"/>
    </row>
    <row r="548" spans="1:26" ht="15.75" customHeight="1">
      <c r="A548" s="138"/>
      <c r="B548" s="138"/>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c r="Z548" s="138"/>
    </row>
    <row r="549" spans="1:26" ht="15.75" customHeight="1">
      <c r="A549" s="138"/>
      <c r="B549" s="138"/>
      <c r="C549" s="138"/>
      <c r="D549" s="138"/>
      <c r="E549" s="138"/>
      <c r="F549" s="138"/>
      <c r="G549" s="138"/>
      <c r="H549" s="138"/>
      <c r="I549" s="138"/>
      <c r="J549" s="138"/>
      <c r="K549" s="138"/>
      <c r="L549" s="138"/>
      <c r="M549" s="138"/>
      <c r="N549" s="138"/>
      <c r="O549" s="138"/>
      <c r="P549" s="138"/>
      <c r="Q549" s="138"/>
      <c r="R549" s="138"/>
      <c r="S549" s="138"/>
      <c r="T549" s="138"/>
      <c r="U549" s="138"/>
      <c r="V549" s="138"/>
      <c r="W549" s="138"/>
      <c r="X549" s="138"/>
      <c r="Y549" s="138"/>
      <c r="Z549" s="138"/>
    </row>
    <row r="550" spans="1:26" ht="15.75" customHeight="1">
      <c r="A550" s="138"/>
      <c r="B550" s="138"/>
      <c r="C550" s="138"/>
      <c r="D550" s="138"/>
      <c r="E550" s="138"/>
      <c r="F550" s="138"/>
      <c r="G550" s="138"/>
      <c r="H550" s="138"/>
      <c r="I550" s="138"/>
      <c r="J550" s="138"/>
      <c r="K550" s="138"/>
      <c r="L550" s="138"/>
      <c r="M550" s="138"/>
      <c r="N550" s="138"/>
      <c r="O550" s="138"/>
      <c r="P550" s="138"/>
      <c r="Q550" s="138"/>
      <c r="R550" s="138"/>
      <c r="S550" s="138"/>
      <c r="T550" s="138"/>
      <c r="U550" s="138"/>
      <c r="V550" s="138"/>
      <c r="W550" s="138"/>
      <c r="X550" s="138"/>
      <c r="Y550" s="138"/>
      <c r="Z550" s="138"/>
    </row>
    <row r="551" spans="1:26" ht="15.75" customHeight="1">
      <c r="A551" s="138"/>
      <c r="B551" s="138"/>
      <c r="C551" s="138"/>
      <c r="D551" s="138"/>
      <c r="E551" s="138"/>
      <c r="F551" s="138"/>
      <c r="G551" s="138"/>
      <c r="H551" s="138"/>
      <c r="I551" s="138"/>
      <c r="J551" s="138"/>
      <c r="K551" s="138"/>
      <c r="L551" s="138"/>
      <c r="M551" s="138"/>
      <c r="N551" s="138"/>
      <c r="O551" s="138"/>
      <c r="P551" s="138"/>
      <c r="Q551" s="138"/>
      <c r="R551" s="138"/>
      <c r="S551" s="138"/>
      <c r="T551" s="138"/>
      <c r="U551" s="138"/>
      <c r="V551" s="138"/>
      <c r="W551" s="138"/>
      <c r="X551" s="138"/>
      <c r="Y551" s="138"/>
      <c r="Z551" s="138"/>
    </row>
    <row r="552" spans="1:26" ht="15.75" customHeight="1">
      <c r="A552" s="138"/>
      <c r="B552" s="138"/>
      <c r="C552" s="138"/>
      <c r="D552" s="138"/>
      <c r="E552" s="138"/>
      <c r="F552" s="138"/>
      <c r="G552" s="138"/>
      <c r="H552" s="138"/>
      <c r="I552" s="138"/>
      <c r="J552" s="138"/>
      <c r="K552" s="138"/>
      <c r="L552" s="138"/>
      <c r="M552" s="138"/>
      <c r="N552" s="138"/>
      <c r="O552" s="138"/>
      <c r="P552" s="138"/>
      <c r="Q552" s="138"/>
      <c r="R552" s="138"/>
      <c r="S552" s="138"/>
      <c r="T552" s="138"/>
      <c r="U552" s="138"/>
      <c r="V552" s="138"/>
      <c r="W552" s="138"/>
      <c r="X552" s="138"/>
      <c r="Y552" s="138"/>
      <c r="Z552" s="138"/>
    </row>
    <row r="553" spans="1:26" ht="15.75" customHeight="1">
      <c r="A553" s="138"/>
      <c r="B553" s="138"/>
      <c r="C553" s="138"/>
      <c r="D553" s="138"/>
      <c r="E553" s="138"/>
      <c r="F553" s="138"/>
      <c r="G553" s="138"/>
      <c r="H553" s="138"/>
      <c r="I553" s="138"/>
      <c r="J553" s="138"/>
      <c r="K553" s="138"/>
      <c r="L553" s="138"/>
      <c r="M553" s="138"/>
      <c r="N553" s="138"/>
      <c r="O553" s="138"/>
      <c r="P553" s="138"/>
      <c r="Q553" s="138"/>
      <c r="R553" s="138"/>
      <c r="S553" s="138"/>
      <c r="T553" s="138"/>
      <c r="U553" s="138"/>
      <c r="V553" s="138"/>
      <c r="W553" s="138"/>
      <c r="X553" s="138"/>
      <c r="Y553" s="138"/>
      <c r="Z553" s="138"/>
    </row>
    <row r="554" spans="1:26" ht="15.75" customHeight="1">
      <c r="A554" s="138"/>
      <c r="B554" s="138"/>
      <c r="C554" s="138"/>
      <c r="D554" s="138"/>
      <c r="E554" s="138"/>
      <c r="F554" s="138"/>
      <c r="G554" s="138"/>
      <c r="H554" s="138"/>
      <c r="I554" s="138"/>
      <c r="J554" s="138"/>
      <c r="K554" s="138"/>
      <c r="L554" s="138"/>
      <c r="M554" s="138"/>
      <c r="N554" s="138"/>
      <c r="O554" s="138"/>
      <c r="P554" s="138"/>
      <c r="Q554" s="138"/>
      <c r="R554" s="138"/>
      <c r="S554" s="138"/>
      <c r="T554" s="138"/>
      <c r="U554" s="138"/>
      <c r="V554" s="138"/>
      <c r="W554" s="138"/>
      <c r="X554" s="138"/>
      <c r="Y554" s="138"/>
      <c r="Z554" s="138"/>
    </row>
    <row r="555" spans="1:26" ht="15.75" customHeight="1">
      <c r="A555" s="138"/>
      <c r="B555" s="138"/>
      <c r="C555" s="138"/>
      <c r="D555" s="138"/>
      <c r="E555" s="138"/>
      <c r="F555" s="138"/>
      <c r="G555" s="138"/>
      <c r="H555" s="138"/>
      <c r="I555" s="138"/>
      <c r="J555" s="138"/>
      <c r="K555" s="138"/>
      <c r="L555" s="138"/>
      <c r="M555" s="138"/>
      <c r="N555" s="138"/>
      <c r="O555" s="138"/>
      <c r="P555" s="138"/>
      <c r="Q555" s="138"/>
      <c r="R555" s="138"/>
      <c r="S555" s="138"/>
      <c r="T555" s="138"/>
      <c r="U555" s="138"/>
      <c r="V555" s="138"/>
      <c r="W555" s="138"/>
      <c r="X555" s="138"/>
      <c r="Y555" s="138"/>
      <c r="Z555" s="138"/>
    </row>
    <row r="556" spans="1:26" ht="15.75" customHeight="1">
      <c r="A556" s="138"/>
      <c r="B556" s="138"/>
      <c r="C556" s="138"/>
      <c r="D556" s="138"/>
      <c r="E556" s="138"/>
      <c r="F556" s="138"/>
      <c r="G556" s="138"/>
      <c r="H556" s="138"/>
      <c r="I556" s="138"/>
      <c r="J556" s="138"/>
      <c r="K556" s="138"/>
      <c r="L556" s="138"/>
      <c r="M556" s="138"/>
      <c r="N556" s="138"/>
      <c r="O556" s="138"/>
      <c r="P556" s="138"/>
      <c r="Q556" s="138"/>
      <c r="R556" s="138"/>
      <c r="S556" s="138"/>
      <c r="T556" s="138"/>
      <c r="U556" s="138"/>
      <c r="V556" s="138"/>
      <c r="W556" s="138"/>
      <c r="X556" s="138"/>
      <c r="Y556" s="138"/>
      <c r="Z556" s="138"/>
    </row>
    <row r="557" spans="1:26" ht="15.75" customHeight="1">
      <c r="A557" s="138"/>
      <c r="B557" s="138"/>
      <c r="C557" s="138"/>
      <c r="D557" s="138"/>
      <c r="E557" s="138"/>
      <c r="F557" s="138"/>
      <c r="G557" s="138"/>
      <c r="H557" s="138"/>
      <c r="I557" s="138"/>
      <c r="J557" s="138"/>
      <c r="K557" s="138"/>
      <c r="L557" s="138"/>
      <c r="M557" s="138"/>
      <c r="N557" s="138"/>
      <c r="O557" s="138"/>
      <c r="P557" s="138"/>
      <c r="Q557" s="138"/>
      <c r="R557" s="138"/>
      <c r="S557" s="138"/>
      <c r="T557" s="138"/>
      <c r="U557" s="138"/>
      <c r="V557" s="138"/>
      <c r="W557" s="138"/>
      <c r="X557" s="138"/>
      <c r="Y557" s="138"/>
      <c r="Z557" s="138"/>
    </row>
    <row r="558" spans="1:26" ht="15.75" customHeight="1">
      <c r="A558" s="138"/>
      <c r="B558" s="138"/>
      <c r="C558" s="138"/>
      <c r="D558" s="138"/>
      <c r="E558" s="138"/>
      <c r="F558" s="138"/>
      <c r="G558" s="138"/>
      <c r="H558" s="138"/>
      <c r="I558" s="138"/>
      <c r="J558" s="138"/>
      <c r="K558" s="138"/>
      <c r="L558" s="138"/>
      <c r="M558" s="138"/>
      <c r="N558" s="138"/>
      <c r="O558" s="138"/>
      <c r="P558" s="138"/>
      <c r="Q558" s="138"/>
      <c r="R558" s="138"/>
      <c r="S558" s="138"/>
      <c r="T558" s="138"/>
      <c r="U558" s="138"/>
      <c r="V558" s="138"/>
      <c r="W558" s="138"/>
      <c r="X558" s="138"/>
      <c r="Y558" s="138"/>
      <c r="Z558" s="138"/>
    </row>
    <row r="559" spans="1:26" ht="15.75" customHeight="1">
      <c r="A559" s="138"/>
      <c r="B559" s="138"/>
      <c r="C559" s="138"/>
      <c r="D559" s="138"/>
      <c r="E559" s="138"/>
      <c r="F559" s="138"/>
      <c r="G559" s="138"/>
      <c r="H559" s="138"/>
      <c r="I559" s="138"/>
      <c r="J559" s="138"/>
      <c r="K559" s="138"/>
      <c r="L559" s="138"/>
      <c r="M559" s="138"/>
      <c r="N559" s="138"/>
      <c r="O559" s="138"/>
      <c r="P559" s="138"/>
      <c r="Q559" s="138"/>
      <c r="R559" s="138"/>
      <c r="S559" s="138"/>
      <c r="T559" s="138"/>
      <c r="U559" s="138"/>
      <c r="V559" s="138"/>
      <c r="W559" s="138"/>
      <c r="X559" s="138"/>
      <c r="Y559" s="138"/>
      <c r="Z559" s="138"/>
    </row>
    <row r="560" spans="1:26" ht="15.75" customHeight="1">
      <c r="A560" s="138"/>
      <c r="B560" s="138"/>
      <c r="C560" s="138"/>
      <c r="D560" s="138"/>
      <c r="E560" s="138"/>
      <c r="F560" s="138"/>
      <c r="G560" s="138"/>
      <c r="H560" s="138"/>
      <c r="I560" s="138"/>
      <c r="J560" s="138"/>
      <c r="K560" s="138"/>
      <c r="L560" s="138"/>
      <c r="M560" s="138"/>
      <c r="N560" s="138"/>
      <c r="O560" s="138"/>
      <c r="P560" s="138"/>
      <c r="Q560" s="138"/>
      <c r="R560" s="138"/>
      <c r="S560" s="138"/>
      <c r="T560" s="138"/>
      <c r="U560" s="138"/>
      <c r="V560" s="138"/>
      <c r="W560" s="138"/>
      <c r="X560" s="138"/>
      <c r="Y560" s="138"/>
      <c r="Z560" s="138"/>
    </row>
    <row r="561" spans="1:26" ht="15.75" customHeight="1">
      <c r="A561" s="138"/>
      <c r="B561" s="138"/>
      <c r="C561" s="138"/>
      <c r="D561" s="138"/>
      <c r="E561" s="138"/>
      <c r="F561" s="138"/>
      <c r="G561" s="138"/>
      <c r="H561" s="138"/>
      <c r="I561" s="138"/>
      <c r="J561" s="138"/>
      <c r="K561" s="138"/>
      <c r="L561" s="138"/>
      <c r="M561" s="138"/>
      <c r="N561" s="138"/>
      <c r="O561" s="138"/>
      <c r="P561" s="138"/>
      <c r="Q561" s="138"/>
      <c r="R561" s="138"/>
      <c r="S561" s="138"/>
      <c r="T561" s="138"/>
      <c r="U561" s="138"/>
      <c r="V561" s="138"/>
      <c r="W561" s="138"/>
      <c r="X561" s="138"/>
      <c r="Y561" s="138"/>
      <c r="Z561" s="138"/>
    </row>
    <row r="562" spans="1:26" ht="15.75" customHeight="1">
      <c r="A562" s="138"/>
      <c r="B562" s="138"/>
      <c r="C562" s="138"/>
      <c r="D562" s="138"/>
      <c r="E562" s="138"/>
      <c r="F562" s="138"/>
      <c r="G562" s="138"/>
      <c r="H562" s="138"/>
      <c r="I562" s="138"/>
      <c r="J562" s="138"/>
      <c r="K562" s="138"/>
      <c r="L562" s="138"/>
      <c r="M562" s="138"/>
      <c r="N562" s="138"/>
      <c r="O562" s="138"/>
      <c r="P562" s="138"/>
      <c r="Q562" s="138"/>
      <c r="R562" s="138"/>
      <c r="S562" s="138"/>
      <c r="T562" s="138"/>
      <c r="U562" s="138"/>
      <c r="V562" s="138"/>
      <c r="W562" s="138"/>
      <c r="X562" s="138"/>
      <c r="Y562" s="138"/>
      <c r="Z562" s="138"/>
    </row>
    <row r="563" spans="1:26" ht="15.75" customHeight="1">
      <c r="A563" s="138"/>
      <c r="B563" s="138"/>
      <c r="C563" s="138"/>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8"/>
      <c r="Z563" s="138"/>
    </row>
    <row r="564" spans="1:26" ht="15.75" customHeight="1">
      <c r="A564" s="138"/>
      <c r="B564" s="138"/>
      <c r="C564" s="138"/>
      <c r="D564" s="138"/>
      <c r="E564" s="138"/>
      <c r="F564" s="138"/>
      <c r="G564" s="138"/>
      <c r="H564" s="138"/>
      <c r="I564" s="138"/>
      <c r="J564" s="138"/>
      <c r="K564" s="138"/>
      <c r="L564" s="138"/>
      <c r="M564" s="138"/>
      <c r="N564" s="138"/>
      <c r="O564" s="138"/>
      <c r="P564" s="138"/>
      <c r="Q564" s="138"/>
      <c r="R564" s="138"/>
      <c r="S564" s="138"/>
      <c r="T564" s="138"/>
      <c r="U564" s="138"/>
      <c r="V564" s="138"/>
      <c r="W564" s="138"/>
      <c r="X564" s="138"/>
      <c r="Y564" s="138"/>
      <c r="Z564" s="138"/>
    </row>
    <row r="565" spans="1:26" ht="15.75" customHeight="1">
      <c r="A565" s="138"/>
      <c r="B565" s="138"/>
      <c r="C565" s="138"/>
      <c r="D565" s="138"/>
      <c r="E565" s="138"/>
      <c r="F565" s="138"/>
      <c r="G565" s="138"/>
      <c r="H565" s="138"/>
      <c r="I565" s="138"/>
      <c r="J565" s="138"/>
      <c r="K565" s="138"/>
      <c r="L565" s="138"/>
      <c r="M565" s="138"/>
      <c r="N565" s="138"/>
      <c r="O565" s="138"/>
      <c r="P565" s="138"/>
      <c r="Q565" s="138"/>
      <c r="R565" s="138"/>
      <c r="S565" s="138"/>
      <c r="T565" s="138"/>
      <c r="U565" s="138"/>
      <c r="V565" s="138"/>
      <c r="W565" s="138"/>
      <c r="X565" s="138"/>
      <c r="Y565" s="138"/>
      <c r="Z565" s="138"/>
    </row>
    <row r="566" spans="1:26" ht="15.75" customHeight="1">
      <c r="A566" s="138"/>
      <c r="B566" s="138"/>
      <c r="C566" s="138"/>
      <c r="D566" s="138"/>
      <c r="E566" s="138"/>
      <c r="F566" s="138"/>
      <c r="G566" s="138"/>
      <c r="H566" s="138"/>
      <c r="I566" s="138"/>
      <c r="J566" s="138"/>
      <c r="K566" s="138"/>
      <c r="L566" s="138"/>
      <c r="M566" s="138"/>
      <c r="N566" s="138"/>
      <c r="O566" s="138"/>
      <c r="P566" s="138"/>
      <c r="Q566" s="138"/>
      <c r="R566" s="138"/>
      <c r="S566" s="138"/>
      <c r="T566" s="138"/>
      <c r="U566" s="138"/>
      <c r="V566" s="138"/>
      <c r="W566" s="138"/>
      <c r="X566" s="138"/>
      <c r="Y566" s="138"/>
      <c r="Z566" s="138"/>
    </row>
    <row r="567" spans="1:26" ht="15.75" customHeight="1">
      <c r="A567" s="138"/>
      <c r="B567" s="138"/>
      <c r="C567" s="138"/>
      <c r="D567" s="138"/>
      <c r="E567" s="138"/>
      <c r="F567" s="138"/>
      <c r="G567" s="138"/>
      <c r="H567" s="138"/>
      <c r="I567" s="138"/>
      <c r="J567" s="138"/>
      <c r="K567" s="138"/>
      <c r="L567" s="138"/>
      <c r="M567" s="138"/>
      <c r="N567" s="138"/>
      <c r="O567" s="138"/>
      <c r="P567" s="138"/>
      <c r="Q567" s="138"/>
      <c r="R567" s="138"/>
      <c r="S567" s="138"/>
      <c r="T567" s="138"/>
      <c r="U567" s="138"/>
      <c r="V567" s="138"/>
      <c r="W567" s="138"/>
      <c r="X567" s="138"/>
      <c r="Y567" s="138"/>
      <c r="Z567" s="138"/>
    </row>
    <row r="568" spans="1:26" ht="15.75" customHeight="1">
      <c r="A568" s="138"/>
      <c r="B568" s="138"/>
      <c r="C568" s="138"/>
      <c r="D568" s="138"/>
      <c r="E568" s="138"/>
      <c r="F568" s="138"/>
      <c r="G568" s="138"/>
      <c r="H568" s="138"/>
      <c r="I568" s="138"/>
      <c r="J568" s="138"/>
      <c r="K568" s="138"/>
      <c r="L568" s="138"/>
      <c r="M568" s="138"/>
      <c r="N568" s="138"/>
      <c r="O568" s="138"/>
      <c r="P568" s="138"/>
      <c r="Q568" s="138"/>
      <c r="R568" s="138"/>
      <c r="S568" s="138"/>
      <c r="T568" s="138"/>
      <c r="U568" s="138"/>
      <c r="V568" s="138"/>
      <c r="W568" s="138"/>
      <c r="X568" s="138"/>
      <c r="Y568" s="138"/>
      <c r="Z568" s="138"/>
    </row>
    <row r="569" spans="1:26" ht="15.75" customHeight="1">
      <c r="A569" s="138"/>
      <c r="B569" s="138"/>
      <c r="C569" s="138"/>
      <c r="D569" s="138"/>
      <c r="E569" s="138"/>
      <c r="F569" s="138"/>
      <c r="G569" s="138"/>
      <c r="H569" s="138"/>
      <c r="I569" s="138"/>
      <c r="J569" s="138"/>
      <c r="K569" s="138"/>
      <c r="L569" s="138"/>
      <c r="M569" s="138"/>
      <c r="N569" s="138"/>
      <c r="O569" s="138"/>
      <c r="P569" s="138"/>
      <c r="Q569" s="138"/>
      <c r="R569" s="138"/>
      <c r="S569" s="138"/>
      <c r="T569" s="138"/>
      <c r="U569" s="138"/>
      <c r="V569" s="138"/>
      <c r="W569" s="138"/>
      <c r="X569" s="138"/>
      <c r="Y569" s="138"/>
      <c r="Z569" s="138"/>
    </row>
    <row r="570" spans="1:26" ht="15.75" customHeight="1">
      <c r="A570" s="138"/>
      <c r="B570" s="138"/>
      <c r="C570" s="138"/>
      <c r="D570" s="138"/>
      <c r="E570" s="138"/>
      <c r="F570" s="138"/>
      <c r="G570" s="138"/>
      <c r="H570" s="138"/>
      <c r="I570" s="138"/>
      <c r="J570" s="138"/>
      <c r="K570" s="138"/>
      <c r="L570" s="138"/>
      <c r="M570" s="138"/>
      <c r="N570" s="138"/>
      <c r="O570" s="138"/>
      <c r="P570" s="138"/>
      <c r="Q570" s="138"/>
      <c r="R570" s="138"/>
      <c r="S570" s="138"/>
      <c r="T570" s="138"/>
      <c r="U570" s="138"/>
      <c r="V570" s="138"/>
      <c r="W570" s="138"/>
      <c r="X570" s="138"/>
      <c r="Y570" s="138"/>
      <c r="Z570" s="138"/>
    </row>
    <row r="571" spans="1:26" ht="15.75" customHeight="1">
      <c r="A571" s="138"/>
      <c r="B571" s="138"/>
      <c r="C571" s="138"/>
      <c r="D571" s="138"/>
      <c r="E571" s="138"/>
      <c r="F571" s="138"/>
      <c r="G571" s="138"/>
      <c r="H571" s="138"/>
      <c r="I571" s="138"/>
      <c r="J571" s="138"/>
      <c r="K571" s="138"/>
      <c r="L571" s="138"/>
      <c r="M571" s="138"/>
      <c r="N571" s="138"/>
      <c r="O571" s="138"/>
      <c r="P571" s="138"/>
      <c r="Q571" s="138"/>
      <c r="R571" s="138"/>
      <c r="S571" s="138"/>
      <c r="T571" s="138"/>
      <c r="U571" s="138"/>
      <c r="V571" s="138"/>
      <c r="W571" s="138"/>
      <c r="X571" s="138"/>
      <c r="Y571" s="138"/>
      <c r="Z571" s="138"/>
    </row>
    <row r="572" spans="1:26" ht="15.75" customHeight="1">
      <c r="A572" s="138"/>
      <c r="B572" s="138"/>
      <c r="C572" s="138"/>
      <c r="D572" s="138"/>
      <c r="E572" s="138"/>
      <c r="F572" s="138"/>
      <c r="G572" s="138"/>
      <c r="H572" s="138"/>
      <c r="I572" s="138"/>
      <c r="J572" s="138"/>
      <c r="K572" s="138"/>
      <c r="L572" s="138"/>
      <c r="M572" s="138"/>
      <c r="N572" s="138"/>
      <c r="O572" s="138"/>
      <c r="P572" s="138"/>
      <c r="Q572" s="138"/>
      <c r="R572" s="138"/>
      <c r="S572" s="138"/>
      <c r="T572" s="138"/>
      <c r="U572" s="138"/>
      <c r="V572" s="138"/>
      <c r="W572" s="138"/>
      <c r="X572" s="138"/>
      <c r="Y572" s="138"/>
      <c r="Z572" s="138"/>
    </row>
    <row r="573" spans="1:26" ht="15.75" customHeight="1">
      <c r="A573" s="138"/>
      <c r="B573" s="138"/>
      <c r="C573" s="138"/>
      <c r="D573" s="138"/>
      <c r="E573" s="138"/>
      <c r="F573" s="138"/>
      <c r="G573" s="138"/>
      <c r="H573" s="138"/>
      <c r="I573" s="138"/>
      <c r="J573" s="138"/>
      <c r="K573" s="138"/>
      <c r="L573" s="138"/>
      <c r="M573" s="138"/>
      <c r="N573" s="138"/>
      <c r="O573" s="138"/>
      <c r="P573" s="138"/>
      <c r="Q573" s="138"/>
      <c r="R573" s="138"/>
      <c r="S573" s="138"/>
      <c r="T573" s="138"/>
      <c r="U573" s="138"/>
      <c r="V573" s="138"/>
      <c r="W573" s="138"/>
      <c r="X573" s="138"/>
      <c r="Y573" s="138"/>
      <c r="Z573" s="138"/>
    </row>
    <row r="574" spans="1:26" ht="15.75" customHeight="1">
      <c r="A574" s="138"/>
      <c r="B574" s="138"/>
      <c r="C574" s="138"/>
      <c r="D574" s="138"/>
      <c r="E574" s="138"/>
      <c r="F574" s="138"/>
      <c r="G574" s="138"/>
      <c r="H574" s="138"/>
      <c r="I574" s="138"/>
      <c r="J574" s="138"/>
      <c r="K574" s="138"/>
      <c r="L574" s="138"/>
      <c r="M574" s="138"/>
      <c r="N574" s="138"/>
      <c r="O574" s="138"/>
      <c r="P574" s="138"/>
      <c r="Q574" s="138"/>
      <c r="R574" s="138"/>
      <c r="S574" s="138"/>
      <c r="T574" s="138"/>
      <c r="U574" s="138"/>
      <c r="V574" s="138"/>
      <c r="W574" s="138"/>
      <c r="X574" s="138"/>
      <c r="Y574" s="138"/>
      <c r="Z574" s="138"/>
    </row>
    <row r="575" spans="1:26" ht="15.75" customHeight="1">
      <c r="A575" s="138"/>
      <c r="B575" s="138"/>
      <c r="C575" s="138"/>
      <c r="D575" s="138"/>
      <c r="E575" s="138"/>
      <c r="F575" s="138"/>
      <c r="G575" s="138"/>
      <c r="H575" s="138"/>
      <c r="I575" s="138"/>
      <c r="J575" s="138"/>
      <c r="K575" s="138"/>
      <c r="L575" s="138"/>
      <c r="M575" s="138"/>
      <c r="N575" s="138"/>
      <c r="O575" s="138"/>
      <c r="P575" s="138"/>
      <c r="Q575" s="138"/>
      <c r="R575" s="138"/>
      <c r="S575" s="138"/>
      <c r="T575" s="138"/>
      <c r="U575" s="138"/>
      <c r="V575" s="138"/>
      <c r="W575" s="138"/>
      <c r="X575" s="138"/>
      <c r="Y575" s="138"/>
      <c r="Z575" s="138"/>
    </row>
    <row r="576" spans="1:26" ht="15.75" customHeight="1">
      <c r="A576" s="138"/>
      <c r="B576" s="138"/>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8"/>
      <c r="Z576" s="138"/>
    </row>
    <row r="577" spans="1:26" ht="15.75" customHeight="1">
      <c r="A577" s="138"/>
      <c r="B577" s="138"/>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8"/>
      <c r="Z577" s="138"/>
    </row>
    <row r="578" spans="1:26" ht="15.75" customHeight="1">
      <c r="A578" s="138"/>
      <c r="B578" s="138"/>
      <c r="C578" s="138"/>
      <c r="D578" s="138"/>
      <c r="E578" s="138"/>
      <c r="F578" s="138"/>
      <c r="G578" s="138"/>
      <c r="H578" s="138"/>
      <c r="I578" s="138"/>
      <c r="J578" s="138"/>
      <c r="K578" s="138"/>
      <c r="L578" s="138"/>
      <c r="M578" s="138"/>
      <c r="N578" s="138"/>
      <c r="O578" s="138"/>
      <c r="P578" s="138"/>
      <c r="Q578" s="138"/>
      <c r="R578" s="138"/>
      <c r="S578" s="138"/>
      <c r="T578" s="138"/>
      <c r="U578" s="138"/>
      <c r="V578" s="138"/>
      <c r="W578" s="138"/>
      <c r="X578" s="138"/>
      <c r="Y578" s="138"/>
      <c r="Z578" s="138"/>
    </row>
    <row r="579" spans="1:26" ht="15.75" customHeight="1">
      <c r="A579" s="138"/>
      <c r="B579" s="138"/>
      <c r="C579" s="138"/>
      <c r="D579" s="138"/>
      <c r="E579" s="138"/>
      <c r="F579" s="138"/>
      <c r="G579" s="138"/>
      <c r="H579" s="138"/>
      <c r="I579" s="138"/>
      <c r="J579" s="138"/>
      <c r="K579" s="138"/>
      <c r="L579" s="138"/>
      <c r="M579" s="138"/>
      <c r="N579" s="138"/>
      <c r="O579" s="138"/>
      <c r="P579" s="138"/>
      <c r="Q579" s="138"/>
      <c r="R579" s="138"/>
      <c r="S579" s="138"/>
      <c r="T579" s="138"/>
      <c r="U579" s="138"/>
      <c r="V579" s="138"/>
      <c r="W579" s="138"/>
      <c r="X579" s="138"/>
      <c r="Y579" s="138"/>
      <c r="Z579" s="138"/>
    </row>
    <row r="580" spans="1:26" ht="15.75" customHeight="1">
      <c r="A580" s="138"/>
      <c r="B580" s="138"/>
      <c r="C580" s="138"/>
      <c r="D580" s="138"/>
      <c r="E580" s="138"/>
      <c r="F580" s="138"/>
      <c r="G580" s="138"/>
      <c r="H580" s="138"/>
      <c r="I580" s="138"/>
      <c r="J580" s="138"/>
      <c r="K580" s="138"/>
      <c r="L580" s="138"/>
      <c r="M580" s="138"/>
      <c r="N580" s="138"/>
      <c r="O580" s="138"/>
      <c r="P580" s="138"/>
      <c r="Q580" s="138"/>
      <c r="R580" s="138"/>
      <c r="S580" s="138"/>
      <c r="T580" s="138"/>
      <c r="U580" s="138"/>
      <c r="V580" s="138"/>
      <c r="W580" s="138"/>
      <c r="X580" s="138"/>
      <c r="Y580" s="138"/>
      <c r="Z580" s="138"/>
    </row>
    <row r="581" spans="1:26" ht="15.75" customHeight="1">
      <c r="A581" s="138"/>
      <c r="B581" s="138"/>
      <c r="C581" s="138"/>
      <c r="D581" s="138"/>
      <c r="E581" s="138"/>
      <c r="F581" s="138"/>
      <c r="G581" s="138"/>
      <c r="H581" s="138"/>
      <c r="I581" s="138"/>
      <c r="J581" s="138"/>
      <c r="K581" s="138"/>
      <c r="L581" s="138"/>
      <c r="M581" s="138"/>
      <c r="N581" s="138"/>
      <c r="O581" s="138"/>
      <c r="P581" s="138"/>
      <c r="Q581" s="138"/>
      <c r="R581" s="138"/>
      <c r="S581" s="138"/>
      <c r="T581" s="138"/>
      <c r="U581" s="138"/>
      <c r="V581" s="138"/>
      <c r="W581" s="138"/>
      <c r="X581" s="138"/>
      <c r="Y581" s="138"/>
      <c r="Z581" s="138"/>
    </row>
    <row r="582" spans="1:26" ht="15.75" customHeight="1">
      <c r="A582" s="138"/>
      <c r="B582" s="138"/>
      <c r="C582" s="138"/>
      <c r="D582" s="138"/>
      <c r="E582" s="138"/>
      <c r="F582" s="138"/>
      <c r="G582" s="138"/>
      <c r="H582" s="138"/>
      <c r="I582" s="138"/>
      <c r="J582" s="138"/>
      <c r="K582" s="138"/>
      <c r="L582" s="138"/>
      <c r="M582" s="138"/>
      <c r="N582" s="138"/>
      <c r="O582" s="138"/>
      <c r="P582" s="138"/>
      <c r="Q582" s="138"/>
      <c r="R582" s="138"/>
      <c r="S582" s="138"/>
      <c r="T582" s="138"/>
      <c r="U582" s="138"/>
      <c r="V582" s="138"/>
      <c r="W582" s="138"/>
      <c r="X582" s="138"/>
      <c r="Y582" s="138"/>
      <c r="Z582" s="138"/>
    </row>
    <row r="583" spans="1:26" ht="15.75" customHeight="1">
      <c r="A583" s="138"/>
      <c r="B583" s="138"/>
      <c r="C583" s="138"/>
      <c r="D583" s="138"/>
      <c r="E583" s="138"/>
      <c r="F583" s="138"/>
      <c r="G583" s="138"/>
      <c r="H583" s="138"/>
      <c r="I583" s="138"/>
      <c r="J583" s="138"/>
      <c r="K583" s="138"/>
      <c r="L583" s="138"/>
      <c r="M583" s="138"/>
      <c r="N583" s="138"/>
      <c r="O583" s="138"/>
      <c r="P583" s="138"/>
      <c r="Q583" s="138"/>
      <c r="R583" s="138"/>
      <c r="S583" s="138"/>
      <c r="T583" s="138"/>
      <c r="U583" s="138"/>
      <c r="V583" s="138"/>
      <c r="W583" s="138"/>
      <c r="X583" s="138"/>
      <c r="Y583" s="138"/>
      <c r="Z583" s="138"/>
    </row>
    <row r="584" spans="1:26" ht="15.75" customHeight="1">
      <c r="A584" s="138"/>
      <c r="B584" s="138"/>
      <c r="C584" s="138"/>
      <c r="D584" s="138"/>
      <c r="E584" s="138"/>
      <c r="F584" s="138"/>
      <c r="G584" s="138"/>
      <c r="H584" s="138"/>
      <c r="I584" s="138"/>
      <c r="J584" s="138"/>
      <c r="K584" s="138"/>
      <c r="L584" s="138"/>
      <c r="M584" s="138"/>
      <c r="N584" s="138"/>
      <c r="O584" s="138"/>
      <c r="P584" s="138"/>
      <c r="Q584" s="138"/>
      <c r="R584" s="138"/>
      <c r="S584" s="138"/>
      <c r="T584" s="138"/>
      <c r="U584" s="138"/>
      <c r="V584" s="138"/>
      <c r="W584" s="138"/>
      <c r="X584" s="138"/>
      <c r="Y584" s="138"/>
      <c r="Z584" s="138"/>
    </row>
    <row r="585" spans="1:26" ht="15.75" customHeight="1">
      <c r="A585" s="138"/>
      <c r="B585" s="138"/>
      <c r="C585" s="138"/>
      <c r="D585" s="138"/>
      <c r="E585" s="138"/>
      <c r="F585" s="138"/>
      <c r="G585" s="138"/>
      <c r="H585" s="138"/>
      <c r="I585" s="138"/>
      <c r="J585" s="138"/>
      <c r="K585" s="138"/>
      <c r="L585" s="138"/>
      <c r="M585" s="138"/>
      <c r="N585" s="138"/>
      <c r="O585" s="138"/>
      <c r="P585" s="138"/>
      <c r="Q585" s="138"/>
      <c r="R585" s="138"/>
      <c r="S585" s="138"/>
      <c r="T585" s="138"/>
      <c r="U585" s="138"/>
      <c r="V585" s="138"/>
      <c r="W585" s="138"/>
      <c r="X585" s="138"/>
      <c r="Y585" s="138"/>
      <c r="Z585" s="138"/>
    </row>
    <row r="586" spans="1:26" ht="15.75" customHeight="1">
      <c r="A586" s="138"/>
      <c r="B586" s="138"/>
      <c r="C586" s="138"/>
      <c r="D586" s="138"/>
      <c r="E586" s="138"/>
      <c r="F586" s="138"/>
      <c r="G586" s="138"/>
      <c r="H586" s="138"/>
      <c r="I586" s="138"/>
      <c r="J586" s="138"/>
      <c r="K586" s="138"/>
      <c r="L586" s="138"/>
      <c r="M586" s="138"/>
      <c r="N586" s="138"/>
      <c r="O586" s="138"/>
      <c r="P586" s="138"/>
      <c r="Q586" s="138"/>
      <c r="R586" s="138"/>
      <c r="S586" s="138"/>
      <c r="T586" s="138"/>
      <c r="U586" s="138"/>
      <c r="V586" s="138"/>
      <c r="W586" s="138"/>
      <c r="X586" s="138"/>
      <c r="Y586" s="138"/>
      <c r="Z586" s="138"/>
    </row>
    <row r="587" spans="1:26" ht="15.75" customHeight="1">
      <c r="A587" s="138"/>
      <c r="B587" s="138"/>
      <c r="C587" s="138"/>
      <c r="D587" s="138"/>
      <c r="E587" s="138"/>
      <c r="F587" s="138"/>
      <c r="G587" s="138"/>
      <c r="H587" s="138"/>
      <c r="I587" s="138"/>
      <c r="J587" s="138"/>
      <c r="K587" s="138"/>
      <c r="L587" s="138"/>
      <c r="M587" s="138"/>
      <c r="N587" s="138"/>
      <c r="O587" s="138"/>
      <c r="P587" s="138"/>
      <c r="Q587" s="138"/>
      <c r="R587" s="138"/>
      <c r="S587" s="138"/>
      <c r="T587" s="138"/>
      <c r="U587" s="138"/>
      <c r="V587" s="138"/>
      <c r="W587" s="138"/>
      <c r="X587" s="138"/>
      <c r="Y587" s="138"/>
      <c r="Z587" s="138"/>
    </row>
    <row r="588" spans="1:26" ht="15.75" customHeight="1">
      <c r="A588" s="138"/>
      <c r="B588" s="138"/>
      <c r="C588" s="138"/>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38"/>
      <c r="Z588" s="138"/>
    </row>
    <row r="589" spans="1:26" ht="15.75" customHeight="1">
      <c r="A589" s="138"/>
      <c r="B589" s="138"/>
      <c r="C589" s="138"/>
      <c r="D589" s="138"/>
      <c r="E589" s="138"/>
      <c r="F589" s="138"/>
      <c r="G589" s="138"/>
      <c r="H589" s="138"/>
      <c r="I589" s="138"/>
      <c r="J589" s="138"/>
      <c r="K589" s="138"/>
      <c r="L589" s="138"/>
      <c r="M589" s="138"/>
      <c r="N589" s="138"/>
      <c r="O589" s="138"/>
      <c r="P589" s="138"/>
      <c r="Q589" s="138"/>
      <c r="R589" s="138"/>
      <c r="S589" s="138"/>
      <c r="T589" s="138"/>
      <c r="U589" s="138"/>
      <c r="V589" s="138"/>
      <c r="W589" s="138"/>
      <c r="X589" s="138"/>
      <c r="Y589" s="138"/>
      <c r="Z589" s="138"/>
    </row>
    <row r="590" spans="1:26" ht="15.75" customHeight="1">
      <c r="A590" s="138"/>
      <c r="B590" s="138"/>
      <c r="C590" s="138"/>
      <c r="D590" s="138"/>
      <c r="E590" s="138"/>
      <c r="F590" s="138"/>
      <c r="G590" s="138"/>
      <c r="H590" s="138"/>
      <c r="I590" s="138"/>
      <c r="J590" s="138"/>
      <c r="K590" s="138"/>
      <c r="L590" s="138"/>
      <c r="M590" s="138"/>
      <c r="N590" s="138"/>
      <c r="O590" s="138"/>
      <c r="P590" s="138"/>
      <c r="Q590" s="138"/>
      <c r="R590" s="138"/>
      <c r="S590" s="138"/>
      <c r="T590" s="138"/>
      <c r="U590" s="138"/>
      <c r="V590" s="138"/>
      <c r="W590" s="138"/>
      <c r="X590" s="138"/>
      <c r="Y590" s="138"/>
      <c r="Z590" s="138"/>
    </row>
    <row r="591" spans="1:26" ht="15.75" customHeight="1">
      <c r="A591" s="138"/>
      <c r="B591" s="138"/>
      <c r="C591" s="138"/>
      <c r="D591" s="138"/>
      <c r="E591" s="138"/>
      <c r="F591" s="138"/>
      <c r="G591" s="138"/>
      <c r="H591" s="138"/>
      <c r="I591" s="138"/>
      <c r="J591" s="138"/>
      <c r="K591" s="138"/>
      <c r="L591" s="138"/>
      <c r="M591" s="138"/>
      <c r="N591" s="138"/>
      <c r="O591" s="138"/>
      <c r="P591" s="138"/>
      <c r="Q591" s="138"/>
      <c r="R591" s="138"/>
      <c r="S591" s="138"/>
      <c r="T591" s="138"/>
      <c r="U591" s="138"/>
      <c r="V591" s="138"/>
      <c r="W591" s="138"/>
      <c r="X591" s="138"/>
      <c r="Y591" s="138"/>
      <c r="Z591" s="138"/>
    </row>
    <row r="592" spans="1:26" ht="15.75" customHeight="1">
      <c r="A592" s="138"/>
      <c r="B592" s="138"/>
      <c r="C592" s="138"/>
      <c r="D592" s="138"/>
      <c r="E592" s="138"/>
      <c r="F592" s="138"/>
      <c r="G592" s="138"/>
      <c r="H592" s="138"/>
      <c r="I592" s="138"/>
      <c r="J592" s="138"/>
      <c r="K592" s="138"/>
      <c r="L592" s="138"/>
      <c r="M592" s="138"/>
      <c r="N592" s="138"/>
      <c r="O592" s="138"/>
      <c r="P592" s="138"/>
      <c r="Q592" s="138"/>
      <c r="R592" s="138"/>
      <c r="S592" s="138"/>
      <c r="T592" s="138"/>
      <c r="U592" s="138"/>
      <c r="V592" s="138"/>
      <c r="W592" s="138"/>
      <c r="X592" s="138"/>
      <c r="Y592" s="138"/>
      <c r="Z592" s="138"/>
    </row>
    <row r="593" spans="1:26" ht="15.75" customHeight="1">
      <c r="A593" s="138"/>
      <c r="B593" s="138"/>
      <c r="C593" s="138"/>
      <c r="D593" s="138"/>
      <c r="E593" s="138"/>
      <c r="F593" s="138"/>
      <c r="G593" s="138"/>
      <c r="H593" s="138"/>
      <c r="I593" s="138"/>
      <c r="J593" s="138"/>
      <c r="K593" s="138"/>
      <c r="L593" s="138"/>
      <c r="M593" s="138"/>
      <c r="N593" s="138"/>
      <c r="O593" s="138"/>
      <c r="P593" s="138"/>
      <c r="Q593" s="138"/>
      <c r="R593" s="138"/>
      <c r="S593" s="138"/>
      <c r="T593" s="138"/>
      <c r="U593" s="138"/>
      <c r="V593" s="138"/>
      <c r="W593" s="138"/>
      <c r="X593" s="138"/>
      <c r="Y593" s="138"/>
      <c r="Z593" s="138"/>
    </row>
    <row r="594" spans="1:26" ht="15.75" customHeight="1">
      <c r="A594" s="138"/>
      <c r="B594" s="138"/>
      <c r="C594" s="138"/>
      <c r="D594" s="138"/>
      <c r="E594" s="138"/>
      <c r="F594" s="138"/>
      <c r="G594" s="138"/>
      <c r="H594" s="138"/>
      <c r="I594" s="138"/>
      <c r="J594" s="138"/>
      <c r="K594" s="138"/>
      <c r="L594" s="138"/>
      <c r="M594" s="138"/>
      <c r="N594" s="138"/>
      <c r="O594" s="138"/>
      <c r="P594" s="138"/>
      <c r="Q594" s="138"/>
      <c r="R594" s="138"/>
      <c r="S594" s="138"/>
      <c r="T594" s="138"/>
      <c r="U594" s="138"/>
      <c r="V594" s="138"/>
      <c r="W594" s="138"/>
      <c r="X594" s="138"/>
      <c r="Y594" s="138"/>
      <c r="Z594" s="138"/>
    </row>
    <row r="595" spans="1:26" ht="15.75" customHeight="1">
      <c r="A595" s="138"/>
      <c r="B595" s="138"/>
      <c r="C595" s="138"/>
      <c r="D595" s="138"/>
      <c r="E595" s="138"/>
      <c r="F595" s="138"/>
      <c r="G595" s="138"/>
      <c r="H595" s="138"/>
      <c r="I595" s="138"/>
      <c r="J595" s="138"/>
      <c r="K595" s="138"/>
      <c r="L595" s="138"/>
      <c r="M595" s="138"/>
      <c r="N595" s="138"/>
      <c r="O595" s="138"/>
      <c r="P595" s="138"/>
      <c r="Q595" s="138"/>
      <c r="R595" s="138"/>
      <c r="S595" s="138"/>
      <c r="T595" s="138"/>
      <c r="U595" s="138"/>
      <c r="V595" s="138"/>
      <c r="W595" s="138"/>
      <c r="X595" s="138"/>
      <c r="Y595" s="138"/>
      <c r="Z595" s="138"/>
    </row>
    <row r="596" spans="1:26" ht="15.75" customHeight="1">
      <c r="A596" s="138"/>
      <c r="B596" s="138"/>
      <c r="C596" s="138"/>
      <c r="D596" s="138"/>
      <c r="E596" s="138"/>
      <c r="F596" s="138"/>
      <c r="G596" s="138"/>
      <c r="H596" s="138"/>
      <c r="I596" s="138"/>
      <c r="J596" s="138"/>
      <c r="K596" s="138"/>
      <c r="L596" s="138"/>
      <c r="M596" s="138"/>
      <c r="N596" s="138"/>
      <c r="O596" s="138"/>
      <c r="P596" s="138"/>
      <c r="Q596" s="138"/>
      <c r="R596" s="138"/>
      <c r="S596" s="138"/>
      <c r="T596" s="138"/>
      <c r="U596" s="138"/>
      <c r="V596" s="138"/>
      <c r="W596" s="138"/>
      <c r="X596" s="138"/>
      <c r="Y596" s="138"/>
      <c r="Z596" s="138"/>
    </row>
    <row r="597" spans="1:26" ht="15.75" customHeight="1">
      <c r="A597" s="138"/>
      <c r="B597" s="138"/>
      <c r="C597" s="138"/>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8"/>
      <c r="Z597" s="138"/>
    </row>
    <row r="598" spans="1:26" ht="15.75" customHeight="1">
      <c r="A598" s="138"/>
      <c r="B598" s="138"/>
      <c r="C598" s="138"/>
      <c r="D598" s="138"/>
      <c r="E598" s="138"/>
      <c r="F598" s="138"/>
      <c r="G598" s="138"/>
      <c r="H598" s="138"/>
      <c r="I598" s="138"/>
      <c r="J598" s="138"/>
      <c r="K598" s="138"/>
      <c r="L598" s="138"/>
      <c r="M598" s="138"/>
      <c r="N598" s="138"/>
      <c r="O598" s="138"/>
      <c r="P598" s="138"/>
      <c r="Q598" s="138"/>
      <c r="R598" s="138"/>
      <c r="S598" s="138"/>
      <c r="T598" s="138"/>
      <c r="U598" s="138"/>
      <c r="V598" s="138"/>
      <c r="W598" s="138"/>
      <c r="X598" s="138"/>
      <c r="Y598" s="138"/>
      <c r="Z598" s="138"/>
    </row>
    <row r="599" spans="1:26" ht="15.75" customHeight="1">
      <c r="A599" s="138"/>
      <c r="B599" s="138"/>
      <c r="C599" s="138"/>
      <c r="D599" s="138"/>
      <c r="E599" s="138"/>
      <c r="F599" s="138"/>
      <c r="G599" s="138"/>
      <c r="H599" s="138"/>
      <c r="I599" s="138"/>
      <c r="J599" s="138"/>
      <c r="K599" s="138"/>
      <c r="L599" s="138"/>
      <c r="M599" s="138"/>
      <c r="N599" s="138"/>
      <c r="O599" s="138"/>
      <c r="P599" s="138"/>
      <c r="Q599" s="138"/>
      <c r="R599" s="138"/>
      <c r="S599" s="138"/>
      <c r="T599" s="138"/>
      <c r="U599" s="138"/>
      <c r="V599" s="138"/>
      <c r="W599" s="138"/>
      <c r="X599" s="138"/>
      <c r="Y599" s="138"/>
      <c r="Z599" s="138"/>
    </row>
    <row r="600" spans="1:26" ht="15.75" customHeight="1">
      <c r="A600" s="138"/>
      <c r="B600" s="138"/>
      <c r="C600" s="138"/>
      <c r="D600" s="138"/>
      <c r="E600" s="138"/>
      <c r="F600" s="138"/>
      <c r="G600" s="138"/>
      <c r="H600" s="138"/>
      <c r="I600" s="138"/>
      <c r="J600" s="138"/>
      <c r="K600" s="138"/>
      <c r="L600" s="138"/>
      <c r="M600" s="138"/>
      <c r="N600" s="138"/>
      <c r="O600" s="138"/>
      <c r="P600" s="138"/>
      <c r="Q600" s="138"/>
      <c r="R600" s="138"/>
      <c r="S600" s="138"/>
      <c r="T600" s="138"/>
      <c r="U600" s="138"/>
      <c r="V600" s="138"/>
      <c r="W600" s="138"/>
      <c r="X600" s="138"/>
      <c r="Y600" s="138"/>
      <c r="Z600" s="138"/>
    </row>
    <row r="601" spans="1:26" ht="15.75" customHeight="1">
      <c r="A601" s="138"/>
      <c r="B601" s="138"/>
      <c r="C601" s="138"/>
      <c r="D601" s="138"/>
      <c r="E601" s="138"/>
      <c r="F601" s="138"/>
      <c r="G601" s="138"/>
      <c r="H601" s="138"/>
      <c r="I601" s="138"/>
      <c r="J601" s="138"/>
      <c r="K601" s="138"/>
      <c r="L601" s="138"/>
      <c r="M601" s="138"/>
      <c r="N601" s="138"/>
      <c r="O601" s="138"/>
      <c r="P601" s="138"/>
      <c r="Q601" s="138"/>
      <c r="R601" s="138"/>
      <c r="S601" s="138"/>
      <c r="T601" s="138"/>
      <c r="U601" s="138"/>
      <c r="V601" s="138"/>
      <c r="W601" s="138"/>
      <c r="X601" s="138"/>
      <c r="Y601" s="138"/>
      <c r="Z601" s="138"/>
    </row>
    <row r="602" spans="1:26" ht="15.75" customHeight="1">
      <c r="A602" s="138"/>
      <c r="B602" s="138"/>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c r="Z602" s="138"/>
    </row>
    <row r="603" spans="1:26" ht="15.75" customHeight="1">
      <c r="A603" s="138"/>
      <c r="B603" s="138"/>
      <c r="C603" s="138"/>
      <c r="D603" s="138"/>
      <c r="E603" s="138"/>
      <c r="F603" s="138"/>
      <c r="G603" s="138"/>
      <c r="H603" s="138"/>
      <c r="I603" s="138"/>
      <c r="J603" s="138"/>
      <c r="K603" s="138"/>
      <c r="L603" s="138"/>
      <c r="M603" s="138"/>
      <c r="N603" s="138"/>
      <c r="O603" s="138"/>
      <c r="P603" s="138"/>
      <c r="Q603" s="138"/>
      <c r="R603" s="138"/>
      <c r="S603" s="138"/>
      <c r="T603" s="138"/>
      <c r="U603" s="138"/>
      <c r="V603" s="138"/>
      <c r="W603" s="138"/>
      <c r="X603" s="138"/>
      <c r="Y603" s="138"/>
      <c r="Z603" s="138"/>
    </row>
    <row r="604" spans="1:26" ht="15.75" customHeight="1">
      <c r="A604" s="138"/>
      <c r="B604" s="138"/>
      <c r="C604" s="138"/>
      <c r="D604" s="138"/>
      <c r="E604" s="138"/>
      <c r="F604" s="138"/>
      <c r="G604" s="138"/>
      <c r="H604" s="138"/>
      <c r="I604" s="138"/>
      <c r="J604" s="138"/>
      <c r="K604" s="138"/>
      <c r="L604" s="138"/>
      <c r="M604" s="138"/>
      <c r="N604" s="138"/>
      <c r="O604" s="138"/>
      <c r="P604" s="138"/>
      <c r="Q604" s="138"/>
      <c r="R604" s="138"/>
      <c r="S604" s="138"/>
      <c r="T604" s="138"/>
      <c r="U604" s="138"/>
      <c r="V604" s="138"/>
      <c r="W604" s="138"/>
      <c r="X604" s="138"/>
      <c r="Y604" s="138"/>
      <c r="Z604" s="138"/>
    </row>
    <row r="605" spans="1:26" ht="15.75" customHeight="1">
      <c r="A605" s="138"/>
      <c r="B605" s="138"/>
      <c r="C605" s="138"/>
      <c r="D605" s="138"/>
      <c r="E605" s="138"/>
      <c r="F605" s="138"/>
      <c r="G605" s="138"/>
      <c r="H605" s="138"/>
      <c r="I605" s="138"/>
      <c r="J605" s="138"/>
      <c r="K605" s="138"/>
      <c r="L605" s="138"/>
      <c r="M605" s="138"/>
      <c r="N605" s="138"/>
      <c r="O605" s="138"/>
      <c r="P605" s="138"/>
      <c r="Q605" s="138"/>
      <c r="R605" s="138"/>
      <c r="S605" s="138"/>
      <c r="T605" s="138"/>
      <c r="U605" s="138"/>
      <c r="V605" s="138"/>
      <c r="W605" s="138"/>
      <c r="X605" s="138"/>
      <c r="Y605" s="138"/>
      <c r="Z605" s="138"/>
    </row>
    <row r="606" spans="1:26" ht="15.75" customHeight="1">
      <c r="A606" s="138"/>
      <c r="B606" s="138"/>
      <c r="C606" s="138"/>
      <c r="D606" s="138"/>
      <c r="E606" s="138"/>
      <c r="F606" s="138"/>
      <c r="G606" s="138"/>
      <c r="H606" s="138"/>
      <c r="I606" s="138"/>
      <c r="J606" s="138"/>
      <c r="K606" s="138"/>
      <c r="L606" s="138"/>
      <c r="M606" s="138"/>
      <c r="N606" s="138"/>
      <c r="O606" s="138"/>
      <c r="P606" s="138"/>
      <c r="Q606" s="138"/>
      <c r="R606" s="138"/>
      <c r="S606" s="138"/>
      <c r="T606" s="138"/>
      <c r="U606" s="138"/>
      <c r="V606" s="138"/>
      <c r="W606" s="138"/>
      <c r="X606" s="138"/>
      <c r="Y606" s="138"/>
      <c r="Z606" s="138"/>
    </row>
    <row r="607" spans="1:26" ht="15.75" customHeight="1">
      <c r="A607" s="138"/>
      <c r="B607" s="138"/>
      <c r="C607" s="138"/>
      <c r="D607" s="138"/>
      <c r="E607" s="138"/>
      <c r="F607" s="138"/>
      <c r="G607" s="138"/>
      <c r="H607" s="138"/>
      <c r="I607" s="138"/>
      <c r="J607" s="138"/>
      <c r="K607" s="138"/>
      <c r="L607" s="138"/>
      <c r="M607" s="138"/>
      <c r="N607" s="138"/>
      <c r="O607" s="138"/>
      <c r="P607" s="138"/>
      <c r="Q607" s="138"/>
      <c r="R607" s="138"/>
      <c r="S607" s="138"/>
      <c r="T607" s="138"/>
      <c r="U607" s="138"/>
      <c r="V607" s="138"/>
      <c r="W607" s="138"/>
      <c r="X607" s="138"/>
      <c r="Y607" s="138"/>
      <c r="Z607" s="138"/>
    </row>
    <row r="608" spans="1:26" ht="15.75" customHeight="1">
      <c r="A608" s="138"/>
      <c r="B608" s="138"/>
      <c r="C608" s="138"/>
      <c r="D608" s="138"/>
      <c r="E608" s="138"/>
      <c r="F608" s="138"/>
      <c r="G608" s="138"/>
      <c r="H608" s="138"/>
      <c r="I608" s="138"/>
      <c r="J608" s="138"/>
      <c r="K608" s="138"/>
      <c r="L608" s="138"/>
      <c r="M608" s="138"/>
      <c r="N608" s="138"/>
      <c r="O608" s="138"/>
      <c r="P608" s="138"/>
      <c r="Q608" s="138"/>
      <c r="R608" s="138"/>
      <c r="S608" s="138"/>
      <c r="T608" s="138"/>
      <c r="U608" s="138"/>
      <c r="V608" s="138"/>
      <c r="W608" s="138"/>
      <c r="X608" s="138"/>
      <c r="Y608" s="138"/>
      <c r="Z608" s="138"/>
    </row>
    <row r="609" spans="1:26" ht="15.75" customHeight="1">
      <c r="A609" s="138"/>
      <c r="B609" s="138"/>
      <c r="C609" s="138"/>
      <c r="D609" s="138"/>
      <c r="E609" s="138"/>
      <c r="F609" s="138"/>
      <c r="G609" s="138"/>
      <c r="H609" s="138"/>
      <c r="I609" s="138"/>
      <c r="J609" s="138"/>
      <c r="K609" s="138"/>
      <c r="L609" s="138"/>
      <c r="M609" s="138"/>
      <c r="N609" s="138"/>
      <c r="O609" s="138"/>
      <c r="P609" s="138"/>
      <c r="Q609" s="138"/>
      <c r="R609" s="138"/>
      <c r="S609" s="138"/>
      <c r="T609" s="138"/>
      <c r="U609" s="138"/>
      <c r="V609" s="138"/>
      <c r="W609" s="138"/>
      <c r="X609" s="138"/>
      <c r="Y609" s="138"/>
      <c r="Z609" s="138"/>
    </row>
    <row r="610" spans="1:26" ht="15.75" customHeight="1">
      <c r="A610" s="138"/>
      <c r="B610" s="138"/>
      <c r="C610" s="138"/>
      <c r="D610" s="138"/>
      <c r="E610" s="138"/>
      <c r="F610" s="138"/>
      <c r="G610" s="138"/>
      <c r="H610" s="138"/>
      <c r="I610" s="138"/>
      <c r="J610" s="138"/>
      <c r="K610" s="138"/>
      <c r="L610" s="138"/>
      <c r="M610" s="138"/>
      <c r="N610" s="138"/>
      <c r="O610" s="138"/>
      <c r="P610" s="138"/>
      <c r="Q610" s="138"/>
      <c r="R610" s="138"/>
      <c r="S610" s="138"/>
      <c r="T610" s="138"/>
      <c r="U610" s="138"/>
      <c r="V610" s="138"/>
      <c r="W610" s="138"/>
      <c r="X610" s="138"/>
      <c r="Y610" s="138"/>
      <c r="Z610" s="138"/>
    </row>
    <row r="611" spans="1:26" ht="15.75" customHeight="1">
      <c r="A611" s="138"/>
      <c r="B611" s="138"/>
      <c r="C611" s="138"/>
      <c r="D611" s="138"/>
      <c r="E611" s="138"/>
      <c r="F611" s="138"/>
      <c r="G611" s="138"/>
      <c r="H611" s="138"/>
      <c r="I611" s="138"/>
      <c r="J611" s="138"/>
      <c r="K611" s="138"/>
      <c r="L611" s="138"/>
      <c r="M611" s="138"/>
      <c r="N611" s="138"/>
      <c r="O611" s="138"/>
      <c r="P611" s="138"/>
      <c r="Q611" s="138"/>
      <c r="R611" s="138"/>
      <c r="S611" s="138"/>
      <c r="T611" s="138"/>
      <c r="U611" s="138"/>
      <c r="V611" s="138"/>
      <c r="W611" s="138"/>
      <c r="X611" s="138"/>
      <c r="Y611" s="138"/>
      <c r="Z611" s="138"/>
    </row>
    <row r="612" spans="1:26" ht="15.75" customHeight="1">
      <c r="A612" s="138"/>
      <c r="B612" s="138"/>
      <c r="C612" s="138"/>
      <c r="D612" s="138"/>
      <c r="E612" s="138"/>
      <c r="F612" s="138"/>
      <c r="G612" s="138"/>
      <c r="H612" s="138"/>
      <c r="I612" s="138"/>
      <c r="J612" s="138"/>
      <c r="K612" s="138"/>
      <c r="L612" s="138"/>
      <c r="M612" s="138"/>
      <c r="N612" s="138"/>
      <c r="O612" s="138"/>
      <c r="P612" s="138"/>
      <c r="Q612" s="138"/>
      <c r="R612" s="138"/>
      <c r="S612" s="138"/>
      <c r="T612" s="138"/>
      <c r="U612" s="138"/>
      <c r="V612" s="138"/>
      <c r="W612" s="138"/>
      <c r="X612" s="138"/>
      <c r="Y612" s="138"/>
      <c r="Z612" s="138"/>
    </row>
    <row r="613" spans="1:26" ht="15.75" customHeight="1">
      <c r="A613" s="138"/>
      <c r="B613" s="138"/>
      <c r="C613" s="138"/>
      <c r="D613" s="138"/>
      <c r="E613" s="138"/>
      <c r="F613" s="138"/>
      <c r="G613" s="138"/>
      <c r="H613" s="138"/>
      <c r="I613" s="138"/>
      <c r="J613" s="138"/>
      <c r="K613" s="138"/>
      <c r="L613" s="138"/>
      <c r="M613" s="138"/>
      <c r="N613" s="138"/>
      <c r="O613" s="138"/>
      <c r="P613" s="138"/>
      <c r="Q613" s="138"/>
      <c r="R613" s="138"/>
      <c r="S613" s="138"/>
      <c r="T613" s="138"/>
      <c r="U613" s="138"/>
      <c r="V613" s="138"/>
      <c r="W613" s="138"/>
      <c r="X613" s="138"/>
      <c r="Y613" s="138"/>
      <c r="Z613" s="138"/>
    </row>
    <row r="614" spans="1:26" ht="15.75" customHeight="1">
      <c r="A614" s="138"/>
      <c r="B614" s="138"/>
      <c r="C614" s="138"/>
      <c r="D614" s="138"/>
      <c r="E614" s="138"/>
      <c r="F614" s="138"/>
      <c r="G614" s="138"/>
      <c r="H614" s="138"/>
      <c r="I614" s="138"/>
      <c r="J614" s="138"/>
      <c r="K614" s="138"/>
      <c r="L614" s="138"/>
      <c r="M614" s="138"/>
      <c r="N614" s="138"/>
      <c r="O614" s="138"/>
      <c r="P614" s="138"/>
      <c r="Q614" s="138"/>
      <c r="R614" s="138"/>
      <c r="S614" s="138"/>
      <c r="T614" s="138"/>
      <c r="U614" s="138"/>
      <c r="V614" s="138"/>
      <c r="W614" s="138"/>
      <c r="X614" s="138"/>
      <c r="Y614" s="138"/>
      <c r="Z614" s="138"/>
    </row>
    <row r="615" spans="1:26" ht="15.75" customHeight="1">
      <c r="A615" s="138"/>
      <c r="B615" s="138"/>
      <c r="C615" s="138"/>
      <c r="D615" s="138"/>
      <c r="E615" s="138"/>
      <c r="F615" s="138"/>
      <c r="G615" s="138"/>
      <c r="H615" s="138"/>
      <c r="I615" s="138"/>
      <c r="J615" s="138"/>
      <c r="K615" s="138"/>
      <c r="L615" s="138"/>
      <c r="M615" s="138"/>
      <c r="N615" s="138"/>
      <c r="O615" s="138"/>
      <c r="P615" s="138"/>
      <c r="Q615" s="138"/>
      <c r="R615" s="138"/>
      <c r="S615" s="138"/>
      <c r="T615" s="138"/>
      <c r="U615" s="138"/>
      <c r="V615" s="138"/>
      <c r="W615" s="138"/>
      <c r="X615" s="138"/>
      <c r="Y615" s="138"/>
      <c r="Z615" s="138"/>
    </row>
    <row r="616" spans="1:26" ht="15.75" customHeight="1">
      <c r="A616" s="138"/>
      <c r="B616" s="138"/>
      <c r="C616" s="138"/>
      <c r="D616" s="138"/>
      <c r="E616" s="138"/>
      <c r="F616" s="138"/>
      <c r="G616" s="138"/>
      <c r="H616" s="138"/>
      <c r="I616" s="138"/>
      <c r="J616" s="138"/>
      <c r="K616" s="138"/>
      <c r="L616" s="138"/>
      <c r="M616" s="138"/>
      <c r="N616" s="138"/>
      <c r="O616" s="138"/>
      <c r="P616" s="138"/>
      <c r="Q616" s="138"/>
      <c r="R616" s="138"/>
      <c r="S616" s="138"/>
      <c r="T616" s="138"/>
      <c r="U616" s="138"/>
      <c r="V616" s="138"/>
      <c r="W616" s="138"/>
      <c r="X616" s="138"/>
      <c r="Y616" s="138"/>
      <c r="Z616" s="138"/>
    </row>
    <row r="617" spans="1:26" ht="15.75" customHeight="1">
      <c r="A617" s="138"/>
      <c r="B617" s="138"/>
      <c r="C617" s="138"/>
      <c r="D617" s="138"/>
      <c r="E617" s="138"/>
      <c r="F617" s="138"/>
      <c r="G617" s="138"/>
      <c r="H617" s="138"/>
      <c r="I617" s="138"/>
      <c r="J617" s="138"/>
      <c r="K617" s="138"/>
      <c r="L617" s="138"/>
      <c r="M617" s="138"/>
      <c r="N617" s="138"/>
      <c r="O617" s="138"/>
      <c r="P617" s="138"/>
      <c r="Q617" s="138"/>
      <c r="R617" s="138"/>
      <c r="S617" s="138"/>
      <c r="T617" s="138"/>
      <c r="U617" s="138"/>
      <c r="V617" s="138"/>
      <c r="W617" s="138"/>
      <c r="X617" s="138"/>
      <c r="Y617" s="138"/>
      <c r="Z617" s="138"/>
    </row>
    <row r="618" spans="1:26" ht="15.75" customHeight="1">
      <c r="A618" s="138"/>
      <c r="B618" s="138"/>
      <c r="C618" s="138"/>
      <c r="D618" s="138"/>
      <c r="E618" s="138"/>
      <c r="F618" s="138"/>
      <c r="G618" s="138"/>
      <c r="H618" s="138"/>
      <c r="I618" s="138"/>
      <c r="J618" s="138"/>
      <c r="K618" s="138"/>
      <c r="L618" s="138"/>
      <c r="M618" s="138"/>
      <c r="N618" s="138"/>
      <c r="O618" s="138"/>
      <c r="P618" s="138"/>
      <c r="Q618" s="138"/>
      <c r="R618" s="138"/>
      <c r="S618" s="138"/>
      <c r="T618" s="138"/>
      <c r="U618" s="138"/>
      <c r="V618" s="138"/>
      <c r="W618" s="138"/>
      <c r="X618" s="138"/>
      <c r="Y618" s="138"/>
      <c r="Z618" s="138"/>
    </row>
    <row r="619" spans="1:26" ht="15.75" customHeight="1">
      <c r="A619" s="138"/>
      <c r="B619" s="138"/>
      <c r="C619" s="138"/>
      <c r="D619" s="138"/>
      <c r="E619" s="138"/>
      <c r="F619" s="138"/>
      <c r="G619" s="138"/>
      <c r="H619" s="138"/>
      <c r="I619" s="138"/>
      <c r="J619" s="138"/>
      <c r="K619" s="138"/>
      <c r="L619" s="138"/>
      <c r="M619" s="138"/>
      <c r="N619" s="138"/>
      <c r="O619" s="138"/>
      <c r="P619" s="138"/>
      <c r="Q619" s="138"/>
      <c r="R619" s="138"/>
      <c r="S619" s="138"/>
      <c r="T619" s="138"/>
      <c r="U619" s="138"/>
      <c r="V619" s="138"/>
      <c r="W619" s="138"/>
      <c r="X619" s="138"/>
      <c r="Y619" s="138"/>
      <c r="Z619" s="138"/>
    </row>
    <row r="620" spans="1:26" ht="15.75" customHeight="1">
      <c r="A620" s="138"/>
      <c r="B620" s="138"/>
      <c r="C620" s="138"/>
      <c r="D620" s="138"/>
      <c r="E620" s="138"/>
      <c r="F620" s="138"/>
      <c r="G620" s="138"/>
      <c r="H620" s="138"/>
      <c r="I620" s="138"/>
      <c r="J620" s="138"/>
      <c r="K620" s="138"/>
      <c r="L620" s="138"/>
      <c r="M620" s="138"/>
      <c r="N620" s="138"/>
      <c r="O620" s="138"/>
      <c r="P620" s="138"/>
      <c r="Q620" s="138"/>
      <c r="R620" s="138"/>
      <c r="S620" s="138"/>
      <c r="T620" s="138"/>
      <c r="U620" s="138"/>
      <c r="V620" s="138"/>
      <c r="W620" s="138"/>
      <c r="X620" s="138"/>
      <c r="Y620" s="138"/>
      <c r="Z620" s="138"/>
    </row>
    <row r="621" spans="1:26" ht="15.75" customHeight="1">
      <c r="A621" s="138"/>
      <c r="B621" s="138"/>
      <c r="C621" s="138"/>
      <c r="D621" s="138"/>
      <c r="E621" s="138"/>
      <c r="F621" s="138"/>
      <c r="G621" s="138"/>
      <c r="H621" s="138"/>
      <c r="I621" s="138"/>
      <c r="J621" s="138"/>
      <c r="K621" s="138"/>
      <c r="L621" s="138"/>
      <c r="M621" s="138"/>
      <c r="N621" s="138"/>
      <c r="O621" s="138"/>
      <c r="P621" s="138"/>
      <c r="Q621" s="138"/>
      <c r="R621" s="138"/>
      <c r="S621" s="138"/>
      <c r="T621" s="138"/>
      <c r="U621" s="138"/>
      <c r="V621" s="138"/>
      <c r="W621" s="138"/>
      <c r="X621" s="138"/>
      <c r="Y621" s="138"/>
      <c r="Z621" s="138"/>
    </row>
    <row r="622" spans="1:26" ht="15.75" customHeight="1">
      <c r="A622" s="138"/>
      <c r="B622" s="138"/>
      <c r="C622" s="138"/>
      <c r="D622" s="138"/>
      <c r="E622" s="138"/>
      <c r="F622" s="138"/>
      <c r="G622" s="138"/>
      <c r="H622" s="138"/>
      <c r="I622" s="138"/>
      <c r="J622" s="138"/>
      <c r="K622" s="138"/>
      <c r="L622" s="138"/>
      <c r="M622" s="138"/>
      <c r="N622" s="138"/>
      <c r="O622" s="138"/>
      <c r="P622" s="138"/>
      <c r="Q622" s="138"/>
      <c r="R622" s="138"/>
      <c r="S622" s="138"/>
      <c r="T622" s="138"/>
      <c r="U622" s="138"/>
      <c r="V622" s="138"/>
      <c r="W622" s="138"/>
      <c r="X622" s="138"/>
      <c r="Y622" s="138"/>
      <c r="Z622" s="138"/>
    </row>
    <row r="623" spans="1:26" ht="15.75" customHeight="1">
      <c r="A623" s="138"/>
      <c r="B623" s="138"/>
      <c r="C623" s="138"/>
      <c r="D623" s="138"/>
      <c r="E623" s="138"/>
      <c r="F623" s="138"/>
      <c r="G623" s="138"/>
      <c r="H623" s="138"/>
      <c r="I623" s="138"/>
      <c r="J623" s="138"/>
      <c r="K623" s="138"/>
      <c r="L623" s="138"/>
      <c r="M623" s="138"/>
      <c r="N623" s="138"/>
      <c r="O623" s="138"/>
      <c r="P623" s="138"/>
      <c r="Q623" s="138"/>
      <c r="R623" s="138"/>
      <c r="S623" s="138"/>
      <c r="T623" s="138"/>
      <c r="U623" s="138"/>
      <c r="V623" s="138"/>
      <c r="W623" s="138"/>
      <c r="X623" s="138"/>
      <c r="Y623" s="138"/>
      <c r="Z623" s="138"/>
    </row>
    <row r="624" spans="1:26" ht="15.75" customHeight="1">
      <c r="A624" s="138"/>
      <c r="B624" s="138"/>
      <c r="C624" s="138"/>
      <c r="D624" s="138"/>
      <c r="E624" s="138"/>
      <c r="F624" s="138"/>
      <c r="G624" s="138"/>
      <c r="H624" s="138"/>
      <c r="I624" s="138"/>
      <c r="J624" s="138"/>
      <c r="K624" s="138"/>
      <c r="L624" s="138"/>
      <c r="M624" s="138"/>
      <c r="N624" s="138"/>
      <c r="O624" s="138"/>
      <c r="P624" s="138"/>
      <c r="Q624" s="138"/>
      <c r="R624" s="138"/>
      <c r="S624" s="138"/>
      <c r="T624" s="138"/>
      <c r="U624" s="138"/>
      <c r="V624" s="138"/>
      <c r="W624" s="138"/>
      <c r="X624" s="138"/>
      <c r="Y624" s="138"/>
      <c r="Z624" s="138"/>
    </row>
    <row r="625" spans="1:26" ht="15.75" customHeight="1">
      <c r="A625" s="138"/>
      <c r="B625" s="138"/>
      <c r="C625" s="138"/>
      <c r="D625" s="138"/>
      <c r="E625" s="138"/>
      <c r="F625" s="138"/>
      <c r="G625" s="138"/>
      <c r="H625" s="138"/>
      <c r="I625" s="138"/>
      <c r="J625" s="138"/>
      <c r="K625" s="138"/>
      <c r="L625" s="138"/>
      <c r="M625" s="138"/>
      <c r="N625" s="138"/>
      <c r="O625" s="138"/>
      <c r="P625" s="138"/>
      <c r="Q625" s="138"/>
      <c r="R625" s="138"/>
      <c r="S625" s="138"/>
      <c r="T625" s="138"/>
      <c r="U625" s="138"/>
      <c r="V625" s="138"/>
      <c r="W625" s="138"/>
      <c r="X625" s="138"/>
      <c r="Y625" s="138"/>
      <c r="Z625" s="138"/>
    </row>
    <row r="626" spans="1:26" ht="15.75" customHeight="1">
      <c r="A626" s="138"/>
      <c r="B626" s="138"/>
      <c r="C626" s="138"/>
      <c r="D626" s="138"/>
      <c r="E626" s="138"/>
      <c r="F626" s="138"/>
      <c r="G626" s="138"/>
      <c r="H626" s="138"/>
      <c r="I626" s="138"/>
      <c r="J626" s="138"/>
      <c r="K626" s="138"/>
      <c r="L626" s="138"/>
      <c r="M626" s="138"/>
      <c r="N626" s="138"/>
      <c r="O626" s="138"/>
      <c r="P626" s="138"/>
      <c r="Q626" s="138"/>
      <c r="R626" s="138"/>
      <c r="S626" s="138"/>
      <c r="T626" s="138"/>
      <c r="U626" s="138"/>
      <c r="V626" s="138"/>
      <c r="W626" s="138"/>
      <c r="X626" s="138"/>
      <c r="Y626" s="138"/>
      <c r="Z626" s="138"/>
    </row>
    <row r="627" spans="1:26" ht="15.75" customHeight="1">
      <c r="A627" s="138"/>
      <c r="B627" s="138"/>
      <c r="C627" s="138"/>
      <c r="D627" s="138"/>
      <c r="E627" s="138"/>
      <c r="F627" s="138"/>
      <c r="G627" s="138"/>
      <c r="H627" s="138"/>
      <c r="I627" s="138"/>
      <c r="J627" s="138"/>
      <c r="K627" s="138"/>
      <c r="L627" s="138"/>
      <c r="M627" s="138"/>
      <c r="N627" s="138"/>
      <c r="O627" s="138"/>
      <c r="P627" s="138"/>
      <c r="Q627" s="138"/>
      <c r="R627" s="138"/>
      <c r="S627" s="138"/>
      <c r="T627" s="138"/>
      <c r="U627" s="138"/>
      <c r="V627" s="138"/>
      <c r="W627" s="138"/>
      <c r="X627" s="138"/>
      <c r="Y627" s="138"/>
      <c r="Z627" s="138"/>
    </row>
    <row r="628" spans="1:26" ht="15.75" customHeight="1">
      <c r="A628" s="138"/>
      <c r="B628" s="138"/>
      <c r="C628" s="138"/>
      <c r="D628" s="138"/>
      <c r="E628" s="138"/>
      <c r="F628" s="138"/>
      <c r="G628" s="138"/>
      <c r="H628" s="138"/>
      <c r="I628" s="138"/>
      <c r="J628" s="138"/>
      <c r="K628" s="138"/>
      <c r="L628" s="138"/>
      <c r="M628" s="138"/>
      <c r="N628" s="138"/>
      <c r="O628" s="138"/>
      <c r="P628" s="138"/>
      <c r="Q628" s="138"/>
      <c r="R628" s="138"/>
      <c r="S628" s="138"/>
      <c r="T628" s="138"/>
      <c r="U628" s="138"/>
      <c r="V628" s="138"/>
      <c r="W628" s="138"/>
      <c r="X628" s="138"/>
      <c r="Y628" s="138"/>
      <c r="Z628" s="138"/>
    </row>
    <row r="629" spans="1:26" ht="15.75" customHeight="1">
      <c r="A629" s="138"/>
      <c r="B629" s="138"/>
      <c r="C629" s="138"/>
      <c r="D629" s="138"/>
      <c r="E629" s="138"/>
      <c r="F629" s="138"/>
      <c r="G629" s="138"/>
      <c r="H629" s="138"/>
      <c r="I629" s="138"/>
      <c r="J629" s="138"/>
      <c r="K629" s="138"/>
      <c r="L629" s="138"/>
      <c r="M629" s="138"/>
      <c r="N629" s="138"/>
      <c r="O629" s="138"/>
      <c r="P629" s="138"/>
      <c r="Q629" s="138"/>
      <c r="R629" s="138"/>
      <c r="S629" s="138"/>
      <c r="T629" s="138"/>
      <c r="U629" s="138"/>
      <c r="V629" s="138"/>
      <c r="W629" s="138"/>
      <c r="X629" s="138"/>
      <c r="Y629" s="138"/>
      <c r="Z629" s="138"/>
    </row>
    <row r="630" spans="1:26" ht="15.75" customHeight="1">
      <c r="A630" s="138"/>
      <c r="B630" s="138"/>
      <c r="C630" s="138"/>
      <c r="D630" s="138"/>
      <c r="E630" s="138"/>
      <c r="F630" s="138"/>
      <c r="G630" s="138"/>
      <c r="H630" s="138"/>
      <c r="I630" s="138"/>
      <c r="J630" s="138"/>
      <c r="K630" s="138"/>
      <c r="L630" s="138"/>
      <c r="M630" s="138"/>
      <c r="N630" s="138"/>
      <c r="O630" s="138"/>
      <c r="P630" s="138"/>
      <c r="Q630" s="138"/>
      <c r="R630" s="138"/>
      <c r="S630" s="138"/>
      <c r="T630" s="138"/>
      <c r="U630" s="138"/>
      <c r="V630" s="138"/>
      <c r="W630" s="138"/>
      <c r="X630" s="138"/>
      <c r="Y630" s="138"/>
      <c r="Z630" s="138"/>
    </row>
    <row r="631" spans="1:26" ht="15.75" customHeight="1">
      <c r="A631" s="138"/>
      <c r="B631" s="138"/>
      <c r="C631" s="138"/>
      <c r="D631" s="138"/>
      <c r="E631" s="138"/>
      <c r="F631" s="138"/>
      <c r="G631" s="138"/>
      <c r="H631" s="138"/>
      <c r="I631" s="138"/>
      <c r="J631" s="138"/>
      <c r="K631" s="138"/>
      <c r="L631" s="138"/>
      <c r="M631" s="138"/>
      <c r="N631" s="138"/>
      <c r="O631" s="138"/>
      <c r="P631" s="138"/>
      <c r="Q631" s="138"/>
      <c r="R631" s="138"/>
      <c r="S631" s="138"/>
      <c r="T631" s="138"/>
      <c r="U631" s="138"/>
      <c r="V631" s="138"/>
      <c r="W631" s="138"/>
      <c r="X631" s="138"/>
      <c r="Y631" s="138"/>
      <c r="Z631" s="138"/>
    </row>
    <row r="632" spans="1:26" ht="15.75" customHeight="1">
      <c r="A632" s="138"/>
      <c r="B632" s="138"/>
      <c r="C632" s="138"/>
      <c r="D632" s="138"/>
      <c r="E632" s="138"/>
      <c r="F632" s="138"/>
      <c r="G632" s="138"/>
      <c r="H632" s="138"/>
      <c r="I632" s="138"/>
      <c r="J632" s="138"/>
      <c r="K632" s="138"/>
      <c r="L632" s="138"/>
      <c r="M632" s="138"/>
      <c r="N632" s="138"/>
      <c r="O632" s="138"/>
      <c r="P632" s="138"/>
      <c r="Q632" s="138"/>
      <c r="R632" s="138"/>
      <c r="S632" s="138"/>
      <c r="T632" s="138"/>
      <c r="U632" s="138"/>
      <c r="V632" s="138"/>
      <c r="W632" s="138"/>
      <c r="X632" s="138"/>
      <c r="Y632" s="138"/>
      <c r="Z632" s="138"/>
    </row>
    <row r="633" spans="1:26" ht="15.75" customHeight="1">
      <c r="A633" s="138"/>
      <c r="B633" s="138"/>
      <c r="C633" s="138"/>
      <c r="D633" s="138"/>
      <c r="E633" s="138"/>
      <c r="F633" s="138"/>
      <c r="G633" s="138"/>
      <c r="H633" s="138"/>
      <c r="I633" s="138"/>
      <c r="J633" s="138"/>
      <c r="K633" s="138"/>
      <c r="L633" s="138"/>
      <c r="M633" s="138"/>
      <c r="N633" s="138"/>
      <c r="O633" s="138"/>
      <c r="P633" s="138"/>
      <c r="Q633" s="138"/>
      <c r="R633" s="138"/>
      <c r="S633" s="138"/>
      <c r="T633" s="138"/>
      <c r="U633" s="138"/>
      <c r="V633" s="138"/>
      <c r="W633" s="138"/>
      <c r="X633" s="138"/>
      <c r="Y633" s="138"/>
      <c r="Z633" s="138"/>
    </row>
    <row r="634" spans="1:26" ht="15.75" customHeight="1">
      <c r="A634" s="138"/>
      <c r="B634" s="138"/>
      <c r="C634" s="138"/>
      <c r="D634" s="138"/>
      <c r="E634" s="138"/>
      <c r="F634" s="138"/>
      <c r="G634" s="138"/>
      <c r="H634" s="138"/>
      <c r="I634" s="138"/>
      <c r="J634" s="138"/>
      <c r="K634" s="138"/>
      <c r="L634" s="138"/>
      <c r="M634" s="138"/>
      <c r="N634" s="138"/>
      <c r="O634" s="138"/>
      <c r="P634" s="138"/>
      <c r="Q634" s="138"/>
      <c r="R634" s="138"/>
      <c r="S634" s="138"/>
      <c r="T634" s="138"/>
      <c r="U634" s="138"/>
      <c r="V634" s="138"/>
      <c r="W634" s="138"/>
      <c r="X634" s="138"/>
      <c r="Y634" s="138"/>
      <c r="Z634" s="138"/>
    </row>
    <row r="635" spans="1:26" ht="15.75" customHeight="1">
      <c r="A635" s="138"/>
      <c r="B635" s="138"/>
      <c r="C635" s="138"/>
      <c r="D635" s="138"/>
      <c r="E635" s="138"/>
      <c r="F635" s="138"/>
      <c r="G635" s="138"/>
      <c r="H635" s="138"/>
      <c r="I635" s="138"/>
      <c r="J635" s="138"/>
      <c r="K635" s="138"/>
      <c r="L635" s="138"/>
      <c r="M635" s="138"/>
      <c r="N635" s="138"/>
      <c r="O635" s="138"/>
      <c r="P635" s="138"/>
      <c r="Q635" s="138"/>
      <c r="R635" s="138"/>
      <c r="S635" s="138"/>
      <c r="T635" s="138"/>
      <c r="U635" s="138"/>
      <c r="V635" s="138"/>
      <c r="W635" s="138"/>
      <c r="X635" s="138"/>
      <c r="Y635" s="138"/>
      <c r="Z635" s="138"/>
    </row>
    <row r="636" spans="1:26" ht="15.75" customHeight="1">
      <c r="A636" s="138"/>
      <c r="B636" s="138"/>
      <c r="C636" s="138"/>
      <c r="D636" s="138"/>
      <c r="E636" s="138"/>
      <c r="F636" s="138"/>
      <c r="G636" s="138"/>
      <c r="H636" s="138"/>
      <c r="I636" s="138"/>
      <c r="J636" s="138"/>
      <c r="K636" s="138"/>
      <c r="L636" s="138"/>
      <c r="M636" s="138"/>
      <c r="N636" s="138"/>
      <c r="O636" s="138"/>
      <c r="P636" s="138"/>
      <c r="Q636" s="138"/>
      <c r="R636" s="138"/>
      <c r="S636" s="138"/>
      <c r="T636" s="138"/>
      <c r="U636" s="138"/>
      <c r="V636" s="138"/>
      <c r="W636" s="138"/>
      <c r="X636" s="138"/>
      <c r="Y636" s="138"/>
      <c r="Z636" s="138"/>
    </row>
    <row r="637" spans="1:26" ht="15.75" customHeight="1">
      <c r="A637" s="138"/>
      <c r="B637" s="138"/>
      <c r="C637" s="138"/>
      <c r="D637" s="138"/>
      <c r="E637" s="138"/>
      <c r="F637" s="138"/>
      <c r="G637" s="138"/>
      <c r="H637" s="138"/>
      <c r="I637" s="138"/>
      <c r="J637" s="138"/>
      <c r="K637" s="138"/>
      <c r="L637" s="138"/>
      <c r="M637" s="138"/>
      <c r="N637" s="138"/>
      <c r="O637" s="138"/>
      <c r="P637" s="138"/>
      <c r="Q637" s="138"/>
      <c r="R637" s="138"/>
      <c r="S637" s="138"/>
      <c r="T637" s="138"/>
      <c r="U637" s="138"/>
      <c r="V637" s="138"/>
      <c r="W637" s="138"/>
      <c r="X637" s="138"/>
      <c r="Y637" s="138"/>
      <c r="Z637" s="138"/>
    </row>
    <row r="638" spans="1:26" ht="15.75" customHeight="1">
      <c r="A638" s="138"/>
      <c r="B638" s="138"/>
      <c r="C638" s="138"/>
      <c r="D638" s="138"/>
      <c r="E638" s="138"/>
      <c r="F638" s="138"/>
      <c r="G638" s="138"/>
      <c r="H638" s="138"/>
      <c r="I638" s="138"/>
      <c r="J638" s="138"/>
      <c r="K638" s="138"/>
      <c r="L638" s="138"/>
      <c r="M638" s="138"/>
      <c r="N638" s="138"/>
      <c r="O638" s="138"/>
      <c r="P638" s="138"/>
      <c r="Q638" s="138"/>
      <c r="R638" s="138"/>
      <c r="S638" s="138"/>
      <c r="T638" s="138"/>
      <c r="U638" s="138"/>
      <c r="V638" s="138"/>
      <c r="W638" s="138"/>
      <c r="X638" s="138"/>
      <c r="Y638" s="138"/>
      <c r="Z638" s="138"/>
    </row>
    <row r="639" spans="1:26" ht="15.75" customHeight="1">
      <c r="A639" s="138"/>
      <c r="B639" s="138"/>
      <c r="C639" s="138"/>
      <c r="D639" s="138"/>
      <c r="E639" s="138"/>
      <c r="F639" s="138"/>
      <c r="G639" s="138"/>
      <c r="H639" s="138"/>
      <c r="I639" s="138"/>
      <c r="J639" s="138"/>
      <c r="K639" s="138"/>
      <c r="L639" s="138"/>
      <c r="M639" s="138"/>
      <c r="N639" s="138"/>
      <c r="O639" s="138"/>
      <c r="P639" s="138"/>
      <c r="Q639" s="138"/>
      <c r="R639" s="138"/>
      <c r="S639" s="138"/>
      <c r="T639" s="138"/>
      <c r="U639" s="138"/>
      <c r="V639" s="138"/>
      <c r="W639" s="138"/>
      <c r="X639" s="138"/>
      <c r="Y639" s="138"/>
      <c r="Z639" s="138"/>
    </row>
    <row r="640" spans="1:26" ht="15.75" customHeight="1">
      <c r="A640" s="138"/>
      <c r="B640" s="138"/>
      <c r="C640" s="138"/>
      <c r="D640" s="138"/>
      <c r="E640" s="138"/>
      <c r="F640" s="138"/>
      <c r="G640" s="138"/>
      <c r="H640" s="138"/>
      <c r="I640" s="138"/>
      <c r="J640" s="138"/>
      <c r="K640" s="138"/>
      <c r="L640" s="138"/>
      <c r="M640" s="138"/>
      <c r="N640" s="138"/>
      <c r="O640" s="138"/>
      <c r="P640" s="138"/>
      <c r="Q640" s="138"/>
      <c r="R640" s="138"/>
      <c r="S640" s="138"/>
      <c r="T640" s="138"/>
      <c r="U640" s="138"/>
      <c r="V640" s="138"/>
      <c r="W640" s="138"/>
      <c r="X640" s="138"/>
      <c r="Y640" s="138"/>
      <c r="Z640" s="138"/>
    </row>
    <row r="641" spans="1:26" ht="15.75" customHeight="1">
      <c r="A641" s="138"/>
      <c r="B641" s="138"/>
      <c r="C641" s="138"/>
      <c r="D641" s="138"/>
      <c r="E641" s="138"/>
      <c r="F641" s="138"/>
      <c r="G641" s="138"/>
      <c r="H641" s="138"/>
      <c r="I641" s="138"/>
      <c r="J641" s="138"/>
      <c r="K641" s="138"/>
      <c r="L641" s="138"/>
      <c r="M641" s="138"/>
      <c r="N641" s="138"/>
      <c r="O641" s="138"/>
      <c r="P641" s="138"/>
      <c r="Q641" s="138"/>
      <c r="R641" s="138"/>
      <c r="S641" s="138"/>
      <c r="T641" s="138"/>
      <c r="U641" s="138"/>
      <c r="V641" s="138"/>
      <c r="W641" s="138"/>
      <c r="X641" s="138"/>
      <c r="Y641" s="138"/>
      <c r="Z641" s="138"/>
    </row>
    <row r="642" spans="1:26" ht="15.75" customHeight="1">
      <c r="A642" s="138"/>
      <c r="B642" s="138"/>
      <c r="C642" s="138"/>
      <c r="D642" s="138"/>
      <c r="E642" s="138"/>
      <c r="F642" s="138"/>
      <c r="G642" s="138"/>
      <c r="H642" s="138"/>
      <c r="I642" s="138"/>
      <c r="J642" s="138"/>
      <c r="K642" s="138"/>
      <c r="L642" s="138"/>
      <c r="M642" s="138"/>
      <c r="N642" s="138"/>
      <c r="O642" s="138"/>
      <c r="P642" s="138"/>
      <c r="Q642" s="138"/>
      <c r="R642" s="138"/>
      <c r="S642" s="138"/>
      <c r="T642" s="138"/>
      <c r="U642" s="138"/>
      <c r="V642" s="138"/>
      <c r="W642" s="138"/>
      <c r="X642" s="138"/>
      <c r="Y642" s="138"/>
      <c r="Z642" s="138"/>
    </row>
    <row r="643" spans="1:26" ht="15.75" customHeight="1">
      <c r="A643" s="138"/>
      <c r="B643" s="138"/>
      <c r="C643" s="138"/>
      <c r="D643" s="138"/>
      <c r="E643" s="138"/>
      <c r="F643" s="138"/>
      <c r="G643" s="138"/>
      <c r="H643" s="138"/>
      <c r="I643" s="138"/>
      <c r="J643" s="138"/>
      <c r="K643" s="138"/>
      <c r="L643" s="138"/>
      <c r="M643" s="138"/>
      <c r="N643" s="138"/>
      <c r="O643" s="138"/>
      <c r="P643" s="138"/>
      <c r="Q643" s="138"/>
      <c r="R643" s="138"/>
      <c r="S643" s="138"/>
      <c r="T643" s="138"/>
      <c r="U643" s="138"/>
      <c r="V643" s="138"/>
      <c r="W643" s="138"/>
      <c r="X643" s="138"/>
      <c r="Y643" s="138"/>
      <c r="Z643" s="138"/>
    </row>
    <row r="644" spans="1:26" ht="15.75" customHeight="1">
      <c r="A644" s="138"/>
      <c r="B644" s="138"/>
      <c r="C644" s="138"/>
      <c r="D644" s="138"/>
      <c r="E644" s="138"/>
      <c r="F644" s="138"/>
      <c r="G644" s="138"/>
      <c r="H644" s="138"/>
      <c r="I644" s="138"/>
      <c r="J644" s="138"/>
      <c r="K644" s="138"/>
      <c r="L644" s="138"/>
      <c r="M644" s="138"/>
      <c r="N644" s="138"/>
      <c r="O644" s="138"/>
      <c r="P644" s="138"/>
      <c r="Q644" s="138"/>
      <c r="R644" s="138"/>
      <c r="S644" s="138"/>
      <c r="T644" s="138"/>
      <c r="U644" s="138"/>
      <c r="V644" s="138"/>
      <c r="W644" s="138"/>
      <c r="X644" s="138"/>
      <c r="Y644" s="138"/>
      <c r="Z644" s="138"/>
    </row>
    <row r="645" spans="1:26" ht="15.75" customHeight="1">
      <c r="A645" s="138"/>
      <c r="B645" s="138"/>
      <c r="C645" s="138"/>
      <c r="D645" s="138"/>
      <c r="E645" s="138"/>
      <c r="F645" s="138"/>
      <c r="G645" s="138"/>
      <c r="H645" s="138"/>
      <c r="I645" s="138"/>
      <c r="J645" s="138"/>
      <c r="K645" s="138"/>
      <c r="L645" s="138"/>
      <c r="M645" s="138"/>
      <c r="N645" s="138"/>
      <c r="O645" s="138"/>
      <c r="P645" s="138"/>
      <c r="Q645" s="138"/>
      <c r="R645" s="138"/>
      <c r="S645" s="138"/>
      <c r="T645" s="138"/>
      <c r="U645" s="138"/>
      <c r="V645" s="138"/>
      <c r="W645" s="138"/>
      <c r="X645" s="138"/>
      <c r="Y645" s="138"/>
      <c r="Z645" s="138"/>
    </row>
    <row r="646" spans="1:26" ht="15.75" customHeight="1">
      <c r="A646" s="138"/>
      <c r="B646" s="138"/>
      <c r="C646" s="138"/>
      <c r="D646" s="138"/>
      <c r="E646" s="138"/>
      <c r="F646" s="138"/>
      <c r="G646" s="138"/>
      <c r="H646" s="138"/>
      <c r="I646" s="138"/>
      <c r="J646" s="138"/>
      <c r="K646" s="138"/>
      <c r="L646" s="138"/>
      <c r="M646" s="138"/>
      <c r="N646" s="138"/>
      <c r="O646" s="138"/>
      <c r="P646" s="138"/>
      <c r="Q646" s="138"/>
      <c r="R646" s="138"/>
      <c r="S646" s="138"/>
      <c r="T646" s="138"/>
      <c r="U646" s="138"/>
      <c r="V646" s="138"/>
      <c r="W646" s="138"/>
      <c r="X646" s="138"/>
      <c r="Y646" s="138"/>
      <c r="Z646" s="138"/>
    </row>
    <row r="647" spans="1:26" ht="15.75" customHeight="1">
      <c r="A647" s="138"/>
      <c r="B647" s="138"/>
      <c r="C647" s="138"/>
      <c r="D647" s="138"/>
      <c r="E647" s="138"/>
      <c r="F647" s="138"/>
      <c r="G647" s="138"/>
      <c r="H647" s="138"/>
      <c r="I647" s="138"/>
      <c r="J647" s="138"/>
      <c r="K647" s="138"/>
      <c r="L647" s="138"/>
      <c r="M647" s="138"/>
      <c r="N647" s="138"/>
      <c r="O647" s="138"/>
      <c r="P647" s="138"/>
      <c r="Q647" s="138"/>
      <c r="R647" s="138"/>
      <c r="S647" s="138"/>
      <c r="T647" s="138"/>
      <c r="U647" s="138"/>
      <c r="V647" s="138"/>
      <c r="W647" s="138"/>
      <c r="X647" s="138"/>
      <c r="Y647" s="138"/>
      <c r="Z647" s="138"/>
    </row>
    <row r="648" spans="1:26" ht="15.75" customHeight="1">
      <c r="A648" s="138"/>
      <c r="B648" s="138"/>
      <c r="C648" s="138"/>
      <c r="D648" s="138"/>
      <c r="E648" s="138"/>
      <c r="F648" s="138"/>
      <c r="G648" s="138"/>
      <c r="H648" s="138"/>
      <c r="I648" s="138"/>
      <c r="J648" s="138"/>
      <c r="K648" s="138"/>
      <c r="L648" s="138"/>
      <c r="M648" s="138"/>
      <c r="N648" s="138"/>
      <c r="O648" s="138"/>
      <c r="P648" s="138"/>
      <c r="Q648" s="138"/>
      <c r="R648" s="138"/>
      <c r="S648" s="138"/>
      <c r="T648" s="138"/>
      <c r="U648" s="138"/>
      <c r="V648" s="138"/>
      <c r="W648" s="138"/>
      <c r="X648" s="138"/>
      <c r="Y648" s="138"/>
      <c r="Z648" s="138"/>
    </row>
    <row r="649" spans="1:26" ht="15.75" customHeight="1">
      <c r="A649" s="138"/>
      <c r="B649" s="138"/>
      <c r="C649" s="138"/>
      <c r="D649" s="138"/>
      <c r="E649" s="138"/>
      <c r="F649" s="138"/>
      <c r="G649" s="138"/>
      <c r="H649" s="138"/>
      <c r="I649" s="138"/>
      <c r="J649" s="138"/>
      <c r="K649" s="138"/>
      <c r="L649" s="138"/>
      <c r="M649" s="138"/>
      <c r="N649" s="138"/>
      <c r="O649" s="138"/>
      <c r="P649" s="138"/>
      <c r="Q649" s="138"/>
      <c r="R649" s="138"/>
      <c r="S649" s="138"/>
      <c r="T649" s="138"/>
      <c r="U649" s="138"/>
      <c r="V649" s="138"/>
      <c r="W649" s="138"/>
      <c r="X649" s="138"/>
      <c r="Y649" s="138"/>
      <c r="Z649" s="138"/>
    </row>
    <row r="650" spans="1:26" ht="15.75" customHeight="1">
      <c r="A650" s="138"/>
      <c r="B650" s="138"/>
      <c r="C650" s="138"/>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8"/>
      <c r="Z650" s="138"/>
    </row>
    <row r="651" spans="1:26" ht="15.75" customHeight="1">
      <c r="A651" s="138"/>
      <c r="B651" s="138"/>
      <c r="C651" s="138"/>
      <c r="D651" s="138"/>
      <c r="E651" s="138"/>
      <c r="F651" s="138"/>
      <c r="G651" s="138"/>
      <c r="H651" s="138"/>
      <c r="I651" s="138"/>
      <c r="J651" s="138"/>
      <c r="K651" s="138"/>
      <c r="L651" s="138"/>
      <c r="M651" s="138"/>
      <c r="N651" s="138"/>
      <c r="O651" s="138"/>
      <c r="P651" s="138"/>
      <c r="Q651" s="138"/>
      <c r="R651" s="138"/>
      <c r="S651" s="138"/>
      <c r="T651" s="138"/>
      <c r="U651" s="138"/>
      <c r="V651" s="138"/>
      <c r="W651" s="138"/>
      <c r="X651" s="138"/>
      <c r="Y651" s="138"/>
      <c r="Z651" s="138"/>
    </row>
    <row r="652" spans="1:26" ht="15.75" customHeight="1">
      <c r="A652" s="138"/>
      <c r="B652" s="138"/>
      <c r="C652" s="138"/>
      <c r="D652" s="138"/>
      <c r="E652" s="138"/>
      <c r="F652" s="138"/>
      <c r="G652" s="138"/>
      <c r="H652" s="138"/>
      <c r="I652" s="138"/>
      <c r="J652" s="138"/>
      <c r="K652" s="138"/>
      <c r="L652" s="138"/>
      <c r="M652" s="138"/>
      <c r="N652" s="138"/>
      <c r="O652" s="138"/>
      <c r="P652" s="138"/>
      <c r="Q652" s="138"/>
      <c r="R652" s="138"/>
      <c r="S652" s="138"/>
      <c r="T652" s="138"/>
      <c r="U652" s="138"/>
      <c r="V652" s="138"/>
      <c r="W652" s="138"/>
      <c r="X652" s="138"/>
      <c r="Y652" s="138"/>
      <c r="Z652" s="138"/>
    </row>
    <row r="653" spans="1:26" ht="15.75" customHeight="1">
      <c r="A653" s="138"/>
      <c r="B653" s="138"/>
      <c r="C653" s="138"/>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38"/>
      <c r="Z653" s="138"/>
    </row>
    <row r="654" spans="1:26" ht="15.75" customHeight="1">
      <c r="A654" s="138"/>
      <c r="B654" s="138"/>
      <c r="C654" s="138"/>
      <c r="D654" s="138"/>
      <c r="E654" s="138"/>
      <c r="F654" s="138"/>
      <c r="G654" s="138"/>
      <c r="H654" s="138"/>
      <c r="I654" s="138"/>
      <c r="J654" s="138"/>
      <c r="K654" s="138"/>
      <c r="L654" s="138"/>
      <c r="M654" s="138"/>
      <c r="N654" s="138"/>
      <c r="O654" s="138"/>
      <c r="P654" s="138"/>
      <c r="Q654" s="138"/>
      <c r="R654" s="138"/>
      <c r="S654" s="138"/>
      <c r="T654" s="138"/>
      <c r="U654" s="138"/>
      <c r="V654" s="138"/>
      <c r="W654" s="138"/>
      <c r="X654" s="138"/>
      <c r="Y654" s="138"/>
      <c r="Z654" s="138"/>
    </row>
    <row r="655" spans="1:26" ht="15.75" customHeight="1">
      <c r="A655" s="138"/>
      <c r="B655" s="138"/>
      <c r="C655" s="138"/>
      <c r="D655" s="138"/>
      <c r="E655" s="138"/>
      <c r="F655" s="138"/>
      <c r="G655" s="138"/>
      <c r="H655" s="138"/>
      <c r="I655" s="138"/>
      <c r="J655" s="138"/>
      <c r="K655" s="138"/>
      <c r="L655" s="138"/>
      <c r="M655" s="138"/>
      <c r="N655" s="138"/>
      <c r="O655" s="138"/>
      <c r="P655" s="138"/>
      <c r="Q655" s="138"/>
      <c r="R655" s="138"/>
      <c r="S655" s="138"/>
      <c r="T655" s="138"/>
      <c r="U655" s="138"/>
      <c r="V655" s="138"/>
      <c r="W655" s="138"/>
      <c r="X655" s="138"/>
      <c r="Y655" s="138"/>
      <c r="Z655" s="138"/>
    </row>
    <row r="656" spans="1:26" ht="15.75" customHeight="1">
      <c r="A656" s="138"/>
      <c r="B656" s="138"/>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8"/>
      <c r="Z656" s="138"/>
    </row>
    <row r="657" spans="1:26" ht="15.75" customHeight="1">
      <c r="A657" s="138"/>
      <c r="B657" s="138"/>
      <c r="C657" s="138"/>
      <c r="D657" s="138"/>
      <c r="E657" s="138"/>
      <c r="F657" s="138"/>
      <c r="G657" s="138"/>
      <c r="H657" s="138"/>
      <c r="I657" s="138"/>
      <c r="J657" s="138"/>
      <c r="K657" s="138"/>
      <c r="L657" s="138"/>
      <c r="M657" s="138"/>
      <c r="N657" s="138"/>
      <c r="O657" s="138"/>
      <c r="P657" s="138"/>
      <c r="Q657" s="138"/>
      <c r="R657" s="138"/>
      <c r="S657" s="138"/>
      <c r="T657" s="138"/>
      <c r="U657" s="138"/>
      <c r="V657" s="138"/>
      <c r="W657" s="138"/>
      <c r="X657" s="138"/>
      <c r="Y657" s="138"/>
      <c r="Z657" s="138"/>
    </row>
    <row r="658" spans="1:26" ht="15.75" customHeight="1">
      <c r="A658" s="138"/>
      <c r="B658" s="138"/>
      <c r="C658" s="138"/>
      <c r="D658" s="138"/>
      <c r="E658" s="138"/>
      <c r="F658" s="138"/>
      <c r="G658" s="138"/>
      <c r="H658" s="138"/>
      <c r="I658" s="138"/>
      <c r="J658" s="138"/>
      <c r="K658" s="138"/>
      <c r="L658" s="138"/>
      <c r="M658" s="138"/>
      <c r="N658" s="138"/>
      <c r="O658" s="138"/>
      <c r="P658" s="138"/>
      <c r="Q658" s="138"/>
      <c r="R658" s="138"/>
      <c r="S658" s="138"/>
      <c r="T658" s="138"/>
      <c r="U658" s="138"/>
      <c r="V658" s="138"/>
      <c r="W658" s="138"/>
      <c r="X658" s="138"/>
      <c r="Y658" s="138"/>
      <c r="Z658" s="138"/>
    </row>
    <row r="659" spans="1:26" ht="15.75" customHeight="1">
      <c r="A659" s="138"/>
      <c r="B659" s="138"/>
      <c r="C659" s="138"/>
      <c r="D659" s="138"/>
      <c r="E659" s="138"/>
      <c r="F659" s="138"/>
      <c r="G659" s="138"/>
      <c r="H659" s="138"/>
      <c r="I659" s="138"/>
      <c r="J659" s="138"/>
      <c r="K659" s="138"/>
      <c r="L659" s="138"/>
      <c r="M659" s="138"/>
      <c r="N659" s="138"/>
      <c r="O659" s="138"/>
      <c r="P659" s="138"/>
      <c r="Q659" s="138"/>
      <c r="R659" s="138"/>
      <c r="S659" s="138"/>
      <c r="T659" s="138"/>
      <c r="U659" s="138"/>
      <c r="V659" s="138"/>
      <c r="W659" s="138"/>
      <c r="X659" s="138"/>
      <c r="Y659" s="138"/>
      <c r="Z659" s="138"/>
    </row>
    <row r="660" spans="1:26" ht="15.75" customHeight="1">
      <c r="A660" s="138"/>
      <c r="B660" s="138"/>
      <c r="C660" s="138"/>
      <c r="D660" s="138"/>
      <c r="E660" s="138"/>
      <c r="F660" s="138"/>
      <c r="G660" s="138"/>
      <c r="H660" s="138"/>
      <c r="I660" s="138"/>
      <c r="J660" s="138"/>
      <c r="K660" s="138"/>
      <c r="L660" s="138"/>
      <c r="M660" s="138"/>
      <c r="N660" s="138"/>
      <c r="O660" s="138"/>
      <c r="P660" s="138"/>
      <c r="Q660" s="138"/>
      <c r="R660" s="138"/>
      <c r="S660" s="138"/>
      <c r="T660" s="138"/>
      <c r="U660" s="138"/>
      <c r="V660" s="138"/>
      <c r="W660" s="138"/>
      <c r="X660" s="138"/>
      <c r="Y660" s="138"/>
      <c r="Z660" s="138"/>
    </row>
    <row r="661" spans="1:26" ht="15.75" customHeight="1">
      <c r="A661" s="138"/>
      <c r="B661" s="138"/>
      <c r="C661" s="138"/>
      <c r="D661" s="138"/>
      <c r="E661" s="138"/>
      <c r="F661" s="138"/>
      <c r="G661" s="138"/>
      <c r="H661" s="138"/>
      <c r="I661" s="138"/>
      <c r="J661" s="138"/>
      <c r="K661" s="138"/>
      <c r="L661" s="138"/>
      <c r="M661" s="138"/>
      <c r="N661" s="138"/>
      <c r="O661" s="138"/>
      <c r="P661" s="138"/>
      <c r="Q661" s="138"/>
      <c r="R661" s="138"/>
      <c r="S661" s="138"/>
      <c r="T661" s="138"/>
      <c r="U661" s="138"/>
      <c r="V661" s="138"/>
      <c r="W661" s="138"/>
      <c r="X661" s="138"/>
      <c r="Y661" s="138"/>
      <c r="Z661" s="138"/>
    </row>
    <row r="662" spans="1:26" ht="15.75" customHeight="1">
      <c r="A662" s="138"/>
      <c r="B662" s="138"/>
      <c r="C662" s="138"/>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8"/>
      <c r="Z662" s="138"/>
    </row>
    <row r="663" spans="1:26" ht="15.75" customHeight="1">
      <c r="A663" s="138"/>
      <c r="B663" s="138"/>
      <c r="C663" s="138"/>
      <c r="D663" s="138"/>
      <c r="E663" s="138"/>
      <c r="F663" s="138"/>
      <c r="G663" s="138"/>
      <c r="H663" s="138"/>
      <c r="I663" s="138"/>
      <c r="J663" s="138"/>
      <c r="K663" s="138"/>
      <c r="L663" s="138"/>
      <c r="M663" s="138"/>
      <c r="N663" s="138"/>
      <c r="O663" s="138"/>
      <c r="P663" s="138"/>
      <c r="Q663" s="138"/>
      <c r="R663" s="138"/>
      <c r="S663" s="138"/>
      <c r="T663" s="138"/>
      <c r="U663" s="138"/>
      <c r="V663" s="138"/>
      <c r="W663" s="138"/>
      <c r="X663" s="138"/>
      <c r="Y663" s="138"/>
      <c r="Z663" s="138"/>
    </row>
    <row r="664" spans="1:26" ht="15.75" customHeight="1">
      <c r="A664" s="138"/>
      <c r="B664" s="138"/>
      <c r="C664" s="138"/>
      <c r="D664" s="138"/>
      <c r="E664" s="138"/>
      <c r="F664" s="138"/>
      <c r="G664" s="138"/>
      <c r="H664" s="138"/>
      <c r="I664" s="138"/>
      <c r="J664" s="138"/>
      <c r="K664" s="138"/>
      <c r="L664" s="138"/>
      <c r="M664" s="138"/>
      <c r="N664" s="138"/>
      <c r="O664" s="138"/>
      <c r="P664" s="138"/>
      <c r="Q664" s="138"/>
      <c r="R664" s="138"/>
      <c r="S664" s="138"/>
      <c r="T664" s="138"/>
      <c r="U664" s="138"/>
      <c r="V664" s="138"/>
      <c r="W664" s="138"/>
      <c r="X664" s="138"/>
      <c r="Y664" s="138"/>
      <c r="Z664" s="138"/>
    </row>
    <row r="665" spans="1:26" ht="15.75" customHeight="1">
      <c r="A665" s="138"/>
      <c r="B665" s="138"/>
      <c r="C665" s="138"/>
      <c r="D665" s="138"/>
      <c r="E665" s="138"/>
      <c r="F665" s="138"/>
      <c r="G665" s="138"/>
      <c r="H665" s="138"/>
      <c r="I665" s="138"/>
      <c r="J665" s="138"/>
      <c r="K665" s="138"/>
      <c r="L665" s="138"/>
      <c r="M665" s="138"/>
      <c r="N665" s="138"/>
      <c r="O665" s="138"/>
      <c r="P665" s="138"/>
      <c r="Q665" s="138"/>
      <c r="R665" s="138"/>
      <c r="S665" s="138"/>
      <c r="T665" s="138"/>
      <c r="U665" s="138"/>
      <c r="V665" s="138"/>
      <c r="W665" s="138"/>
      <c r="X665" s="138"/>
      <c r="Y665" s="138"/>
      <c r="Z665" s="138"/>
    </row>
    <row r="666" spans="1:26" ht="15.75" customHeight="1">
      <c r="A666" s="138"/>
      <c r="B666" s="138"/>
      <c r="C666" s="138"/>
      <c r="D666" s="138"/>
      <c r="E666" s="138"/>
      <c r="F666" s="138"/>
      <c r="G666" s="138"/>
      <c r="H666" s="138"/>
      <c r="I666" s="138"/>
      <c r="J666" s="138"/>
      <c r="K666" s="138"/>
      <c r="L666" s="138"/>
      <c r="M666" s="138"/>
      <c r="N666" s="138"/>
      <c r="O666" s="138"/>
      <c r="P666" s="138"/>
      <c r="Q666" s="138"/>
      <c r="R666" s="138"/>
      <c r="S666" s="138"/>
      <c r="T666" s="138"/>
      <c r="U666" s="138"/>
      <c r="V666" s="138"/>
      <c r="W666" s="138"/>
      <c r="X666" s="138"/>
      <c r="Y666" s="138"/>
      <c r="Z666" s="138"/>
    </row>
    <row r="667" spans="1:26" ht="15.75" customHeight="1">
      <c r="A667" s="138"/>
      <c r="B667" s="138"/>
      <c r="C667" s="138"/>
      <c r="D667" s="138"/>
      <c r="E667" s="138"/>
      <c r="F667" s="138"/>
      <c r="G667" s="138"/>
      <c r="H667" s="138"/>
      <c r="I667" s="138"/>
      <c r="J667" s="138"/>
      <c r="K667" s="138"/>
      <c r="L667" s="138"/>
      <c r="M667" s="138"/>
      <c r="N667" s="138"/>
      <c r="O667" s="138"/>
      <c r="P667" s="138"/>
      <c r="Q667" s="138"/>
      <c r="R667" s="138"/>
      <c r="S667" s="138"/>
      <c r="T667" s="138"/>
      <c r="U667" s="138"/>
      <c r="V667" s="138"/>
      <c r="W667" s="138"/>
      <c r="X667" s="138"/>
      <c r="Y667" s="138"/>
      <c r="Z667" s="138"/>
    </row>
    <row r="668" spans="1:26" ht="15.75" customHeight="1">
      <c r="A668" s="138"/>
      <c r="B668" s="138"/>
      <c r="C668" s="138"/>
      <c r="D668" s="138"/>
      <c r="E668" s="138"/>
      <c r="F668" s="138"/>
      <c r="G668" s="138"/>
      <c r="H668" s="138"/>
      <c r="I668" s="138"/>
      <c r="J668" s="138"/>
      <c r="K668" s="138"/>
      <c r="L668" s="138"/>
      <c r="M668" s="138"/>
      <c r="N668" s="138"/>
      <c r="O668" s="138"/>
      <c r="P668" s="138"/>
      <c r="Q668" s="138"/>
      <c r="R668" s="138"/>
      <c r="S668" s="138"/>
      <c r="T668" s="138"/>
      <c r="U668" s="138"/>
      <c r="V668" s="138"/>
      <c r="W668" s="138"/>
      <c r="X668" s="138"/>
      <c r="Y668" s="138"/>
      <c r="Z668" s="138"/>
    </row>
    <row r="669" spans="1:26" ht="15.75" customHeight="1">
      <c r="A669" s="138"/>
      <c r="B669" s="138"/>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8"/>
      <c r="Z669" s="138"/>
    </row>
    <row r="670" spans="1:26" ht="15.75" customHeight="1">
      <c r="A670" s="138"/>
      <c r="B670" s="138"/>
      <c r="C670" s="138"/>
      <c r="D670" s="138"/>
      <c r="E670" s="138"/>
      <c r="F670" s="138"/>
      <c r="G670" s="138"/>
      <c r="H670" s="138"/>
      <c r="I670" s="138"/>
      <c r="J670" s="138"/>
      <c r="K670" s="138"/>
      <c r="L670" s="138"/>
      <c r="M670" s="138"/>
      <c r="N670" s="138"/>
      <c r="O670" s="138"/>
      <c r="P670" s="138"/>
      <c r="Q670" s="138"/>
      <c r="R670" s="138"/>
      <c r="S670" s="138"/>
      <c r="T670" s="138"/>
      <c r="U670" s="138"/>
      <c r="V670" s="138"/>
      <c r="W670" s="138"/>
      <c r="X670" s="138"/>
      <c r="Y670" s="138"/>
      <c r="Z670" s="138"/>
    </row>
    <row r="671" spans="1:26" ht="15.75" customHeight="1">
      <c r="A671" s="138"/>
      <c r="B671" s="138"/>
      <c r="C671" s="138"/>
      <c r="D671" s="138"/>
      <c r="E671" s="138"/>
      <c r="F671" s="138"/>
      <c r="G671" s="138"/>
      <c r="H671" s="138"/>
      <c r="I671" s="138"/>
      <c r="J671" s="138"/>
      <c r="K671" s="138"/>
      <c r="L671" s="138"/>
      <c r="M671" s="138"/>
      <c r="N671" s="138"/>
      <c r="O671" s="138"/>
      <c r="P671" s="138"/>
      <c r="Q671" s="138"/>
      <c r="R671" s="138"/>
      <c r="S671" s="138"/>
      <c r="T671" s="138"/>
      <c r="U671" s="138"/>
      <c r="V671" s="138"/>
      <c r="W671" s="138"/>
      <c r="X671" s="138"/>
      <c r="Y671" s="138"/>
      <c r="Z671" s="138"/>
    </row>
    <row r="672" spans="1:26" ht="15.75" customHeight="1">
      <c r="A672" s="138"/>
      <c r="B672" s="138"/>
      <c r="C672" s="138"/>
      <c r="D672" s="138"/>
      <c r="E672" s="138"/>
      <c r="F672" s="138"/>
      <c r="G672" s="138"/>
      <c r="H672" s="138"/>
      <c r="I672" s="138"/>
      <c r="J672" s="138"/>
      <c r="K672" s="138"/>
      <c r="L672" s="138"/>
      <c r="M672" s="138"/>
      <c r="N672" s="138"/>
      <c r="O672" s="138"/>
      <c r="P672" s="138"/>
      <c r="Q672" s="138"/>
      <c r="R672" s="138"/>
      <c r="S672" s="138"/>
      <c r="T672" s="138"/>
      <c r="U672" s="138"/>
      <c r="V672" s="138"/>
      <c r="W672" s="138"/>
      <c r="X672" s="138"/>
      <c r="Y672" s="138"/>
      <c r="Z672" s="138"/>
    </row>
    <row r="673" spans="1:26" ht="15.75" customHeight="1">
      <c r="A673" s="138"/>
      <c r="B673" s="138"/>
      <c r="C673" s="138"/>
      <c r="D673" s="138"/>
      <c r="E673" s="138"/>
      <c r="F673" s="138"/>
      <c r="G673" s="138"/>
      <c r="H673" s="138"/>
      <c r="I673" s="138"/>
      <c r="J673" s="138"/>
      <c r="K673" s="138"/>
      <c r="L673" s="138"/>
      <c r="M673" s="138"/>
      <c r="N673" s="138"/>
      <c r="O673" s="138"/>
      <c r="P673" s="138"/>
      <c r="Q673" s="138"/>
      <c r="R673" s="138"/>
      <c r="S673" s="138"/>
      <c r="T673" s="138"/>
      <c r="U673" s="138"/>
      <c r="V673" s="138"/>
      <c r="W673" s="138"/>
      <c r="X673" s="138"/>
      <c r="Y673" s="138"/>
      <c r="Z673" s="138"/>
    </row>
    <row r="674" spans="1:26" ht="15.75" customHeight="1">
      <c r="A674" s="138"/>
      <c r="B674" s="138"/>
      <c r="C674" s="138"/>
      <c r="D674" s="138"/>
      <c r="E674" s="138"/>
      <c r="F674" s="138"/>
      <c r="G674" s="138"/>
      <c r="H674" s="138"/>
      <c r="I674" s="138"/>
      <c r="J674" s="138"/>
      <c r="K674" s="138"/>
      <c r="L674" s="138"/>
      <c r="M674" s="138"/>
      <c r="N674" s="138"/>
      <c r="O674" s="138"/>
      <c r="P674" s="138"/>
      <c r="Q674" s="138"/>
      <c r="R674" s="138"/>
      <c r="S674" s="138"/>
      <c r="T674" s="138"/>
      <c r="U674" s="138"/>
      <c r="V674" s="138"/>
      <c r="W674" s="138"/>
      <c r="X674" s="138"/>
      <c r="Y674" s="138"/>
      <c r="Z674" s="138"/>
    </row>
    <row r="675" spans="1:26" ht="15.75" customHeight="1">
      <c r="A675" s="138"/>
      <c r="B675" s="138"/>
      <c r="C675" s="138"/>
      <c r="D675" s="138"/>
      <c r="E675" s="138"/>
      <c r="F675" s="138"/>
      <c r="G675" s="138"/>
      <c r="H675" s="138"/>
      <c r="I675" s="138"/>
      <c r="J675" s="138"/>
      <c r="K675" s="138"/>
      <c r="L675" s="138"/>
      <c r="M675" s="138"/>
      <c r="N675" s="138"/>
      <c r="O675" s="138"/>
      <c r="P675" s="138"/>
      <c r="Q675" s="138"/>
      <c r="R675" s="138"/>
      <c r="S675" s="138"/>
      <c r="T675" s="138"/>
      <c r="U675" s="138"/>
      <c r="V675" s="138"/>
      <c r="W675" s="138"/>
      <c r="X675" s="138"/>
      <c r="Y675" s="138"/>
      <c r="Z675" s="138"/>
    </row>
    <row r="676" spans="1:26" ht="15.75" customHeight="1">
      <c r="A676" s="138"/>
      <c r="B676" s="138"/>
      <c r="C676" s="138"/>
      <c r="D676" s="138"/>
      <c r="E676" s="138"/>
      <c r="F676" s="138"/>
      <c r="G676" s="138"/>
      <c r="H676" s="138"/>
      <c r="I676" s="138"/>
      <c r="J676" s="138"/>
      <c r="K676" s="138"/>
      <c r="L676" s="138"/>
      <c r="M676" s="138"/>
      <c r="N676" s="138"/>
      <c r="O676" s="138"/>
      <c r="P676" s="138"/>
      <c r="Q676" s="138"/>
      <c r="R676" s="138"/>
      <c r="S676" s="138"/>
      <c r="T676" s="138"/>
      <c r="U676" s="138"/>
      <c r="V676" s="138"/>
      <c r="W676" s="138"/>
      <c r="X676" s="138"/>
      <c r="Y676" s="138"/>
      <c r="Z676" s="138"/>
    </row>
    <row r="677" spans="1:26" ht="15.75" customHeight="1">
      <c r="A677" s="138"/>
      <c r="B677" s="138"/>
      <c r="C677" s="138"/>
      <c r="D677" s="138"/>
      <c r="E677" s="138"/>
      <c r="F677" s="138"/>
      <c r="G677" s="138"/>
      <c r="H677" s="138"/>
      <c r="I677" s="138"/>
      <c r="J677" s="138"/>
      <c r="K677" s="138"/>
      <c r="L677" s="138"/>
      <c r="M677" s="138"/>
      <c r="N677" s="138"/>
      <c r="O677" s="138"/>
      <c r="P677" s="138"/>
      <c r="Q677" s="138"/>
      <c r="R677" s="138"/>
      <c r="S677" s="138"/>
      <c r="T677" s="138"/>
      <c r="U677" s="138"/>
      <c r="V677" s="138"/>
      <c r="W677" s="138"/>
      <c r="X677" s="138"/>
      <c r="Y677" s="138"/>
      <c r="Z677" s="138"/>
    </row>
    <row r="678" spans="1:26" ht="15.75" customHeight="1">
      <c r="A678" s="138"/>
      <c r="B678" s="138"/>
      <c r="C678" s="138"/>
      <c r="D678" s="138"/>
      <c r="E678" s="138"/>
      <c r="F678" s="138"/>
      <c r="G678" s="138"/>
      <c r="H678" s="138"/>
      <c r="I678" s="138"/>
      <c r="J678" s="138"/>
      <c r="K678" s="138"/>
      <c r="L678" s="138"/>
      <c r="M678" s="138"/>
      <c r="N678" s="138"/>
      <c r="O678" s="138"/>
      <c r="P678" s="138"/>
      <c r="Q678" s="138"/>
      <c r="R678" s="138"/>
      <c r="S678" s="138"/>
      <c r="T678" s="138"/>
      <c r="U678" s="138"/>
      <c r="V678" s="138"/>
      <c r="W678" s="138"/>
      <c r="X678" s="138"/>
      <c r="Y678" s="138"/>
      <c r="Z678" s="138"/>
    </row>
    <row r="679" spans="1:26" ht="15.75" customHeight="1">
      <c r="A679" s="138"/>
      <c r="B679" s="138"/>
      <c r="C679" s="138"/>
      <c r="D679" s="138"/>
      <c r="E679" s="138"/>
      <c r="F679" s="138"/>
      <c r="G679" s="138"/>
      <c r="H679" s="138"/>
      <c r="I679" s="138"/>
      <c r="J679" s="138"/>
      <c r="K679" s="138"/>
      <c r="L679" s="138"/>
      <c r="M679" s="138"/>
      <c r="N679" s="138"/>
      <c r="O679" s="138"/>
      <c r="P679" s="138"/>
      <c r="Q679" s="138"/>
      <c r="R679" s="138"/>
      <c r="S679" s="138"/>
      <c r="T679" s="138"/>
      <c r="U679" s="138"/>
      <c r="V679" s="138"/>
      <c r="W679" s="138"/>
      <c r="X679" s="138"/>
      <c r="Y679" s="138"/>
      <c r="Z679" s="138"/>
    </row>
    <row r="680" spans="1:26" ht="15.75" customHeight="1">
      <c r="A680" s="138"/>
      <c r="B680" s="138"/>
      <c r="C680" s="138"/>
      <c r="D680" s="138"/>
      <c r="E680" s="138"/>
      <c r="F680" s="138"/>
      <c r="G680" s="138"/>
      <c r="H680" s="138"/>
      <c r="I680" s="138"/>
      <c r="J680" s="138"/>
      <c r="K680" s="138"/>
      <c r="L680" s="138"/>
      <c r="M680" s="138"/>
      <c r="N680" s="138"/>
      <c r="O680" s="138"/>
      <c r="P680" s="138"/>
      <c r="Q680" s="138"/>
      <c r="R680" s="138"/>
      <c r="S680" s="138"/>
      <c r="T680" s="138"/>
      <c r="U680" s="138"/>
      <c r="V680" s="138"/>
      <c r="W680" s="138"/>
      <c r="X680" s="138"/>
      <c r="Y680" s="138"/>
      <c r="Z680" s="138"/>
    </row>
    <row r="681" spans="1:26" ht="15.75" customHeight="1">
      <c r="A681" s="138"/>
      <c r="B681" s="138"/>
      <c r="C681" s="138"/>
      <c r="D681" s="138"/>
      <c r="E681" s="138"/>
      <c r="F681" s="138"/>
      <c r="G681" s="138"/>
      <c r="H681" s="138"/>
      <c r="I681" s="138"/>
      <c r="J681" s="138"/>
      <c r="K681" s="138"/>
      <c r="L681" s="138"/>
      <c r="M681" s="138"/>
      <c r="N681" s="138"/>
      <c r="O681" s="138"/>
      <c r="P681" s="138"/>
      <c r="Q681" s="138"/>
      <c r="R681" s="138"/>
      <c r="S681" s="138"/>
      <c r="T681" s="138"/>
      <c r="U681" s="138"/>
      <c r="V681" s="138"/>
      <c r="W681" s="138"/>
      <c r="X681" s="138"/>
      <c r="Y681" s="138"/>
      <c r="Z681" s="138"/>
    </row>
    <row r="682" spans="1:26" ht="15.75" customHeight="1">
      <c r="A682" s="138"/>
      <c r="B682" s="138"/>
      <c r="C682" s="138"/>
      <c r="D682" s="138"/>
      <c r="E682" s="138"/>
      <c r="F682" s="138"/>
      <c r="G682" s="138"/>
      <c r="H682" s="138"/>
      <c r="I682" s="138"/>
      <c r="J682" s="138"/>
      <c r="K682" s="138"/>
      <c r="L682" s="138"/>
      <c r="M682" s="138"/>
      <c r="N682" s="138"/>
      <c r="O682" s="138"/>
      <c r="P682" s="138"/>
      <c r="Q682" s="138"/>
      <c r="R682" s="138"/>
      <c r="S682" s="138"/>
      <c r="T682" s="138"/>
      <c r="U682" s="138"/>
      <c r="V682" s="138"/>
      <c r="W682" s="138"/>
      <c r="X682" s="138"/>
      <c r="Y682" s="138"/>
      <c r="Z682" s="138"/>
    </row>
    <row r="683" spans="1:26" ht="15.75" customHeight="1">
      <c r="A683" s="138"/>
      <c r="B683" s="138"/>
      <c r="C683" s="138"/>
      <c r="D683" s="138"/>
      <c r="E683" s="138"/>
      <c r="F683" s="138"/>
      <c r="G683" s="138"/>
      <c r="H683" s="138"/>
      <c r="I683" s="138"/>
      <c r="J683" s="138"/>
      <c r="K683" s="138"/>
      <c r="L683" s="138"/>
      <c r="M683" s="138"/>
      <c r="N683" s="138"/>
      <c r="O683" s="138"/>
      <c r="P683" s="138"/>
      <c r="Q683" s="138"/>
      <c r="R683" s="138"/>
      <c r="S683" s="138"/>
      <c r="T683" s="138"/>
      <c r="U683" s="138"/>
      <c r="V683" s="138"/>
      <c r="W683" s="138"/>
      <c r="X683" s="138"/>
      <c r="Y683" s="138"/>
      <c r="Z683" s="138"/>
    </row>
    <row r="684" spans="1:26" ht="15.75" customHeight="1">
      <c r="A684" s="138"/>
      <c r="B684" s="138"/>
      <c r="C684" s="138"/>
      <c r="D684" s="138"/>
      <c r="E684" s="138"/>
      <c r="F684" s="138"/>
      <c r="G684" s="138"/>
      <c r="H684" s="138"/>
      <c r="I684" s="138"/>
      <c r="J684" s="138"/>
      <c r="K684" s="138"/>
      <c r="L684" s="138"/>
      <c r="M684" s="138"/>
      <c r="N684" s="138"/>
      <c r="O684" s="138"/>
      <c r="P684" s="138"/>
      <c r="Q684" s="138"/>
      <c r="R684" s="138"/>
      <c r="S684" s="138"/>
      <c r="T684" s="138"/>
      <c r="U684" s="138"/>
      <c r="V684" s="138"/>
      <c r="W684" s="138"/>
      <c r="X684" s="138"/>
      <c r="Y684" s="138"/>
      <c r="Z684" s="138"/>
    </row>
    <row r="685" spans="1:26" ht="15.75" customHeight="1">
      <c r="A685" s="138"/>
      <c r="B685" s="138"/>
      <c r="C685" s="138"/>
      <c r="D685" s="138"/>
      <c r="E685" s="138"/>
      <c r="F685" s="138"/>
      <c r="G685" s="138"/>
      <c r="H685" s="138"/>
      <c r="I685" s="138"/>
      <c r="J685" s="138"/>
      <c r="K685" s="138"/>
      <c r="L685" s="138"/>
      <c r="M685" s="138"/>
      <c r="N685" s="138"/>
      <c r="O685" s="138"/>
      <c r="P685" s="138"/>
      <c r="Q685" s="138"/>
      <c r="R685" s="138"/>
      <c r="S685" s="138"/>
      <c r="T685" s="138"/>
      <c r="U685" s="138"/>
      <c r="V685" s="138"/>
      <c r="W685" s="138"/>
      <c r="X685" s="138"/>
      <c r="Y685" s="138"/>
      <c r="Z685" s="138"/>
    </row>
    <row r="686" spans="1:26" ht="15.75" customHeight="1">
      <c r="A686" s="138"/>
      <c r="B686" s="138"/>
      <c r="C686" s="138"/>
      <c r="D686" s="138"/>
      <c r="E686" s="138"/>
      <c r="F686" s="138"/>
      <c r="G686" s="138"/>
      <c r="H686" s="138"/>
      <c r="I686" s="138"/>
      <c r="J686" s="138"/>
      <c r="K686" s="138"/>
      <c r="L686" s="138"/>
      <c r="M686" s="138"/>
      <c r="N686" s="138"/>
      <c r="O686" s="138"/>
      <c r="P686" s="138"/>
      <c r="Q686" s="138"/>
      <c r="R686" s="138"/>
      <c r="S686" s="138"/>
      <c r="T686" s="138"/>
      <c r="U686" s="138"/>
      <c r="V686" s="138"/>
      <c r="W686" s="138"/>
      <c r="X686" s="138"/>
      <c r="Y686" s="138"/>
      <c r="Z686" s="138"/>
    </row>
    <row r="687" spans="1:26" ht="15.75" customHeight="1">
      <c r="A687" s="138"/>
      <c r="B687" s="138"/>
      <c r="C687" s="138"/>
      <c r="D687" s="138"/>
      <c r="E687" s="138"/>
      <c r="F687" s="138"/>
      <c r="G687" s="138"/>
      <c r="H687" s="138"/>
      <c r="I687" s="138"/>
      <c r="J687" s="138"/>
      <c r="K687" s="138"/>
      <c r="L687" s="138"/>
      <c r="M687" s="138"/>
      <c r="N687" s="138"/>
      <c r="O687" s="138"/>
      <c r="P687" s="138"/>
      <c r="Q687" s="138"/>
      <c r="R687" s="138"/>
      <c r="S687" s="138"/>
      <c r="T687" s="138"/>
      <c r="U687" s="138"/>
      <c r="V687" s="138"/>
      <c r="W687" s="138"/>
      <c r="X687" s="138"/>
      <c r="Y687" s="138"/>
      <c r="Z687" s="138"/>
    </row>
    <row r="688" spans="1:26" ht="15.75" customHeight="1">
      <c r="A688" s="138"/>
      <c r="B688" s="138"/>
      <c r="C688" s="138"/>
      <c r="D688" s="138"/>
      <c r="E688" s="138"/>
      <c r="F688" s="138"/>
      <c r="G688" s="138"/>
      <c r="H688" s="138"/>
      <c r="I688" s="138"/>
      <c r="J688" s="138"/>
      <c r="K688" s="138"/>
      <c r="L688" s="138"/>
      <c r="M688" s="138"/>
      <c r="N688" s="138"/>
      <c r="O688" s="138"/>
      <c r="P688" s="138"/>
      <c r="Q688" s="138"/>
      <c r="R688" s="138"/>
      <c r="S688" s="138"/>
      <c r="T688" s="138"/>
      <c r="U688" s="138"/>
      <c r="V688" s="138"/>
      <c r="W688" s="138"/>
      <c r="X688" s="138"/>
      <c r="Y688" s="138"/>
      <c r="Z688" s="138"/>
    </row>
    <row r="689" spans="1:26" ht="15.75" customHeight="1">
      <c r="A689" s="138"/>
      <c r="B689" s="138"/>
      <c r="C689" s="138"/>
      <c r="D689" s="138"/>
      <c r="E689" s="138"/>
      <c r="F689" s="138"/>
      <c r="G689" s="138"/>
      <c r="H689" s="138"/>
      <c r="I689" s="138"/>
      <c r="J689" s="138"/>
      <c r="K689" s="138"/>
      <c r="L689" s="138"/>
      <c r="M689" s="138"/>
      <c r="N689" s="138"/>
      <c r="O689" s="138"/>
      <c r="P689" s="138"/>
      <c r="Q689" s="138"/>
      <c r="R689" s="138"/>
      <c r="S689" s="138"/>
      <c r="T689" s="138"/>
      <c r="U689" s="138"/>
      <c r="V689" s="138"/>
      <c r="W689" s="138"/>
      <c r="X689" s="138"/>
      <c r="Y689" s="138"/>
      <c r="Z689" s="138"/>
    </row>
    <row r="690" spans="1:26" ht="15.75" customHeight="1">
      <c r="A690" s="138"/>
      <c r="B690" s="138"/>
      <c r="C690" s="138"/>
      <c r="D690" s="138"/>
      <c r="E690" s="138"/>
      <c r="F690" s="138"/>
      <c r="G690" s="138"/>
      <c r="H690" s="138"/>
      <c r="I690" s="138"/>
      <c r="J690" s="138"/>
      <c r="K690" s="138"/>
      <c r="L690" s="138"/>
      <c r="M690" s="138"/>
      <c r="N690" s="138"/>
      <c r="O690" s="138"/>
      <c r="P690" s="138"/>
      <c r="Q690" s="138"/>
      <c r="R690" s="138"/>
      <c r="S690" s="138"/>
      <c r="T690" s="138"/>
      <c r="U690" s="138"/>
      <c r="V690" s="138"/>
      <c r="W690" s="138"/>
      <c r="X690" s="138"/>
      <c r="Y690" s="138"/>
      <c r="Z690" s="138"/>
    </row>
    <row r="691" spans="1:26" ht="15.75" customHeight="1">
      <c r="A691" s="138"/>
      <c r="B691" s="138"/>
      <c r="C691" s="138"/>
      <c r="D691" s="138"/>
      <c r="E691" s="138"/>
      <c r="F691" s="138"/>
      <c r="G691" s="138"/>
      <c r="H691" s="138"/>
      <c r="I691" s="138"/>
      <c r="J691" s="138"/>
      <c r="K691" s="138"/>
      <c r="L691" s="138"/>
      <c r="M691" s="138"/>
      <c r="N691" s="138"/>
      <c r="O691" s="138"/>
      <c r="P691" s="138"/>
      <c r="Q691" s="138"/>
      <c r="R691" s="138"/>
      <c r="S691" s="138"/>
      <c r="T691" s="138"/>
      <c r="U691" s="138"/>
      <c r="V691" s="138"/>
      <c r="W691" s="138"/>
      <c r="X691" s="138"/>
      <c r="Y691" s="138"/>
      <c r="Z691" s="138"/>
    </row>
    <row r="692" spans="1:26" ht="15.75" customHeight="1">
      <c r="A692" s="138"/>
      <c r="B692" s="138"/>
      <c r="C692" s="138"/>
      <c r="D692" s="138"/>
      <c r="E692" s="138"/>
      <c r="F692" s="138"/>
      <c r="G692" s="138"/>
      <c r="H692" s="138"/>
      <c r="I692" s="138"/>
      <c r="J692" s="138"/>
      <c r="K692" s="138"/>
      <c r="L692" s="138"/>
      <c r="M692" s="138"/>
      <c r="N692" s="138"/>
      <c r="O692" s="138"/>
      <c r="P692" s="138"/>
      <c r="Q692" s="138"/>
      <c r="R692" s="138"/>
      <c r="S692" s="138"/>
      <c r="T692" s="138"/>
      <c r="U692" s="138"/>
      <c r="V692" s="138"/>
      <c r="W692" s="138"/>
      <c r="X692" s="138"/>
      <c r="Y692" s="138"/>
      <c r="Z692" s="138"/>
    </row>
    <row r="693" spans="1:26" ht="15.75" customHeight="1">
      <c r="A693" s="138"/>
      <c r="B693" s="138"/>
      <c r="C693" s="138"/>
      <c r="D693" s="138"/>
      <c r="E693" s="138"/>
      <c r="F693" s="138"/>
      <c r="G693" s="138"/>
      <c r="H693" s="138"/>
      <c r="I693" s="138"/>
      <c r="J693" s="138"/>
      <c r="K693" s="138"/>
      <c r="L693" s="138"/>
      <c r="M693" s="138"/>
      <c r="N693" s="138"/>
      <c r="O693" s="138"/>
      <c r="P693" s="138"/>
      <c r="Q693" s="138"/>
      <c r="R693" s="138"/>
      <c r="S693" s="138"/>
      <c r="T693" s="138"/>
      <c r="U693" s="138"/>
      <c r="V693" s="138"/>
      <c r="W693" s="138"/>
      <c r="X693" s="138"/>
      <c r="Y693" s="138"/>
      <c r="Z693" s="138"/>
    </row>
    <row r="694" spans="1:26" ht="15.75" customHeight="1">
      <c r="A694" s="138"/>
      <c r="B694" s="138"/>
      <c r="C694" s="138"/>
      <c r="D694" s="138"/>
      <c r="E694" s="138"/>
      <c r="F694" s="138"/>
      <c r="G694" s="138"/>
      <c r="H694" s="138"/>
      <c r="I694" s="138"/>
      <c r="J694" s="138"/>
      <c r="K694" s="138"/>
      <c r="L694" s="138"/>
      <c r="M694" s="138"/>
      <c r="N694" s="138"/>
      <c r="O694" s="138"/>
      <c r="P694" s="138"/>
      <c r="Q694" s="138"/>
      <c r="R694" s="138"/>
      <c r="S694" s="138"/>
      <c r="T694" s="138"/>
      <c r="U694" s="138"/>
      <c r="V694" s="138"/>
      <c r="W694" s="138"/>
      <c r="X694" s="138"/>
      <c r="Y694" s="138"/>
      <c r="Z694" s="138"/>
    </row>
    <row r="695" spans="1:26" ht="15.75" customHeight="1">
      <c r="A695" s="138"/>
      <c r="B695" s="138"/>
      <c r="C695" s="138"/>
      <c r="D695" s="138"/>
      <c r="E695" s="138"/>
      <c r="F695" s="138"/>
      <c r="G695" s="138"/>
      <c r="H695" s="138"/>
      <c r="I695" s="138"/>
      <c r="J695" s="138"/>
      <c r="K695" s="138"/>
      <c r="L695" s="138"/>
      <c r="M695" s="138"/>
      <c r="N695" s="138"/>
      <c r="O695" s="138"/>
      <c r="P695" s="138"/>
      <c r="Q695" s="138"/>
      <c r="R695" s="138"/>
      <c r="S695" s="138"/>
      <c r="T695" s="138"/>
      <c r="U695" s="138"/>
      <c r="V695" s="138"/>
      <c r="W695" s="138"/>
      <c r="X695" s="138"/>
      <c r="Y695" s="138"/>
      <c r="Z695" s="138"/>
    </row>
    <row r="696" spans="1:26" ht="15.75" customHeight="1">
      <c r="A696" s="138"/>
      <c r="B696" s="138"/>
      <c r="C696" s="138"/>
      <c r="D696" s="138"/>
      <c r="E696" s="138"/>
      <c r="F696" s="138"/>
      <c r="G696" s="138"/>
      <c r="H696" s="138"/>
      <c r="I696" s="138"/>
      <c r="J696" s="138"/>
      <c r="K696" s="138"/>
      <c r="L696" s="138"/>
      <c r="M696" s="138"/>
      <c r="N696" s="138"/>
      <c r="O696" s="138"/>
      <c r="P696" s="138"/>
      <c r="Q696" s="138"/>
      <c r="R696" s="138"/>
      <c r="S696" s="138"/>
      <c r="T696" s="138"/>
      <c r="U696" s="138"/>
      <c r="V696" s="138"/>
      <c r="W696" s="138"/>
      <c r="X696" s="138"/>
      <c r="Y696" s="138"/>
      <c r="Z696" s="138"/>
    </row>
    <row r="697" spans="1:26" ht="15.75" customHeight="1">
      <c r="A697" s="138"/>
      <c r="B697" s="138"/>
      <c r="C697" s="138"/>
      <c r="D697" s="138"/>
      <c r="E697" s="138"/>
      <c r="F697" s="138"/>
      <c r="G697" s="138"/>
      <c r="H697" s="138"/>
      <c r="I697" s="138"/>
      <c r="J697" s="138"/>
      <c r="K697" s="138"/>
      <c r="L697" s="138"/>
      <c r="M697" s="138"/>
      <c r="N697" s="138"/>
      <c r="O697" s="138"/>
      <c r="P697" s="138"/>
      <c r="Q697" s="138"/>
      <c r="R697" s="138"/>
      <c r="S697" s="138"/>
      <c r="T697" s="138"/>
      <c r="U697" s="138"/>
      <c r="V697" s="138"/>
      <c r="W697" s="138"/>
      <c r="X697" s="138"/>
      <c r="Y697" s="138"/>
      <c r="Z697" s="138"/>
    </row>
    <row r="698" spans="1:26" ht="15.75" customHeight="1">
      <c r="A698" s="138"/>
      <c r="B698" s="138"/>
      <c r="C698" s="138"/>
      <c r="D698" s="138"/>
      <c r="E698" s="138"/>
      <c r="F698" s="138"/>
      <c r="G698" s="138"/>
      <c r="H698" s="138"/>
      <c r="I698" s="138"/>
      <c r="J698" s="138"/>
      <c r="K698" s="138"/>
      <c r="L698" s="138"/>
      <c r="M698" s="138"/>
      <c r="N698" s="138"/>
      <c r="O698" s="138"/>
      <c r="P698" s="138"/>
      <c r="Q698" s="138"/>
      <c r="R698" s="138"/>
      <c r="S698" s="138"/>
      <c r="T698" s="138"/>
      <c r="U698" s="138"/>
      <c r="V698" s="138"/>
      <c r="W698" s="138"/>
      <c r="X698" s="138"/>
      <c r="Y698" s="138"/>
      <c r="Z698" s="138"/>
    </row>
    <row r="699" spans="1:26" ht="15.75" customHeight="1">
      <c r="A699" s="138"/>
      <c r="B699" s="138"/>
      <c r="C699" s="138"/>
      <c r="D699" s="138"/>
      <c r="E699" s="138"/>
      <c r="F699" s="138"/>
      <c r="G699" s="138"/>
      <c r="H699" s="138"/>
      <c r="I699" s="138"/>
      <c r="J699" s="138"/>
      <c r="K699" s="138"/>
      <c r="L699" s="138"/>
      <c r="M699" s="138"/>
      <c r="N699" s="138"/>
      <c r="O699" s="138"/>
      <c r="P699" s="138"/>
      <c r="Q699" s="138"/>
      <c r="R699" s="138"/>
      <c r="S699" s="138"/>
      <c r="T699" s="138"/>
      <c r="U699" s="138"/>
      <c r="V699" s="138"/>
      <c r="W699" s="138"/>
      <c r="X699" s="138"/>
      <c r="Y699" s="138"/>
      <c r="Z699" s="138"/>
    </row>
    <row r="700" spans="1:26" ht="15.75" customHeight="1">
      <c r="A700" s="138"/>
      <c r="B700" s="138"/>
      <c r="C700" s="138"/>
      <c r="D700" s="138"/>
      <c r="E700" s="138"/>
      <c r="F700" s="138"/>
      <c r="G700" s="138"/>
      <c r="H700" s="138"/>
      <c r="I700" s="138"/>
      <c r="J700" s="138"/>
      <c r="K700" s="138"/>
      <c r="L700" s="138"/>
      <c r="M700" s="138"/>
      <c r="N700" s="138"/>
      <c r="O700" s="138"/>
      <c r="P700" s="138"/>
      <c r="Q700" s="138"/>
      <c r="R700" s="138"/>
      <c r="S700" s="138"/>
      <c r="T700" s="138"/>
      <c r="U700" s="138"/>
      <c r="V700" s="138"/>
      <c r="W700" s="138"/>
      <c r="X700" s="138"/>
      <c r="Y700" s="138"/>
      <c r="Z700" s="138"/>
    </row>
    <row r="701" spans="1:26" ht="15.75" customHeight="1">
      <c r="A701" s="138"/>
      <c r="B701" s="138"/>
      <c r="C701" s="138"/>
      <c r="D701" s="138"/>
      <c r="E701" s="138"/>
      <c r="F701" s="138"/>
      <c r="G701" s="138"/>
      <c r="H701" s="138"/>
      <c r="I701" s="138"/>
      <c r="J701" s="138"/>
      <c r="K701" s="138"/>
      <c r="L701" s="138"/>
      <c r="M701" s="138"/>
      <c r="N701" s="138"/>
      <c r="O701" s="138"/>
      <c r="P701" s="138"/>
      <c r="Q701" s="138"/>
      <c r="R701" s="138"/>
      <c r="S701" s="138"/>
      <c r="T701" s="138"/>
      <c r="U701" s="138"/>
      <c r="V701" s="138"/>
      <c r="W701" s="138"/>
      <c r="X701" s="138"/>
      <c r="Y701" s="138"/>
      <c r="Z701" s="138"/>
    </row>
    <row r="702" spans="1:26" ht="15.75" customHeight="1">
      <c r="A702" s="138"/>
      <c r="B702" s="138"/>
      <c r="C702" s="138"/>
      <c r="D702" s="138"/>
      <c r="E702" s="138"/>
      <c r="F702" s="138"/>
      <c r="G702" s="138"/>
      <c r="H702" s="138"/>
      <c r="I702" s="138"/>
      <c r="J702" s="138"/>
      <c r="K702" s="138"/>
      <c r="L702" s="138"/>
      <c r="M702" s="138"/>
      <c r="N702" s="138"/>
      <c r="O702" s="138"/>
      <c r="P702" s="138"/>
      <c r="Q702" s="138"/>
      <c r="R702" s="138"/>
      <c r="S702" s="138"/>
      <c r="T702" s="138"/>
      <c r="U702" s="138"/>
      <c r="V702" s="138"/>
      <c r="W702" s="138"/>
      <c r="X702" s="138"/>
      <c r="Y702" s="138"/>
      <c r="Z702" s="138"/>
    </row>
    <row r="703" spans="1:26" ht="15.75" customHeight="1">
      <c r="A703" s="138"/>
      <c r="B703" s="138"/>
      <c r="C703" s="138"/>
      <c r="D703" s="138"/>
      <c r="E703" s="138"/>
      <c r="F703" s="138"/>
      <c r="G703" s="138"/>
      <c r="H703" s="138"/>
      <c r="I703" s="138"/>
      <c r="J703" s="138"/>
      <c r="K703" s="138"/>
      <c r="L703" s="138"/>
      <c r="M703" s="138"/>
      <c r="N703" s="138"/>
      <c r="O703" s="138"/>
      <c r="P703" s="138"/>
      <c r="Q703" s="138"/>
      <c r="R703" s="138"/>
      <c r="S703" s="138"/>
      <c r="T703" s="138"/>
      <c r="U703" s="138"/>
      <c r="V703" s="138"/>
      <c r="W703" s="138"/>
      <c r="X703" s="138"/>
      <c r="Y703" s="138"/>
      <c r="Z703" s="138"/>
    </row>
    <row r="704" spans="1:26" ht="15.75" customHeight="1">
      <c r="A704" s="138"/>
      <c r="B704" s="138"/>
      <c r="C704" s="138"/>
      <c r="D704" s="138"/>
      <c r="E704" s="138"/>
      <c r="F704" s="138"/>
      <c r="G704" s="138"/>
      <c r="H704" s="138"/>
      <c r="I704" s="138"/>
      <c r="J704" s="138"/>
      <c r="K704" s="138"/>
      <c r="L704" s="138"/>
      <c r="M704" s="138"/>
      <c r="N704" s="138"/>
      <c r="O704" s="138"/>
      <c r="P704" s="138"/>
      <c r="Q704" s="138"/>
      <c r="R704" s="138"/>
      <c r="S704" s="138"/>
      <c r="T704" s="138"/>
      <c r="U704" s="138"/>
      <c r="V704" s="138"/>
      <c r="W704" s="138"/>
      <c r="X704" s="138"/>
      <c r="Y704" s="138"/>
      <c r="Z704" s="138"/>
    </row>
    <row r="705" spans="1:26" ht="15.75" customHeight="1">
      <c r="A705" s="138"/>
      <c r="B705" s="138"/>
      <c r="C705" s="138"/>
      <c r="D705" s="138"/>
      <c r="E705" s="138"/>
      <c r="F705" s="138"/>
      <c r="G705" s="138"/>
      <c r="H705" s="138"/>
      <c r="I705" s="138"/>
      <c r="J705" s="138"/>
      <c r="K705" s="138"/>
      <c r="L705" s="138"/>
      <c r="M705" s="138"/>
      <c r="N705" s="138"/>
      <c r="O705" s="138"/>
      <c r="P705" s="138"/>
      <c r="Q705" s="138"/>
      <c r="R705" s="138"/>
      <c r="S705" s="138"/>
      <c r="T705" s="138"/>
      <c r="U705" s="138"/>
      <c r="V705" s="138"/>
      <c r="W705" s="138"/>
      <c r="X705" s="138"/>
      <c r="Y705" s="138"/>
      <c r="Z705" s="138"/>
    </row>
    <row r="706" spans="1:26" ht="15.75" customHeight="1">
      <c r="A706" s="138"/>
      <c r="B706" s="138"/>
      <c r="C706" s="138"/>
      <c r="D706" s="138"/>
      <c r="E706" s="138"/>
      <c r="F706" s="138"/>
      <c r="G706" s="138"/>
      <c r="H706" s="138"/>
      <c r="I706" s="138"/>
      <c r="J706" s="138"/>
      <c r="K706" s="138"/>
      <c r="L706" s="138"/>
      <c r="M706" s="138"/>
      <c r="N706" s="138"/>
      <c r="O706" s="138"/>
      <c r="P706" s="138"/>
      <c r="Q706" s="138"/>
      <c r="R706" s="138"/>
      <c r="S706" s="138"/>
      <c r="T706" s="138"/>
      <c r="U706" s="138"/>
      <c r="V706" s="138"/>
      <c r="W706" s="138"/>
      <c r="X706" s="138"/>
      <c r="Y706" s="138"/>
      <c r="Z706" s="138"/>
    </row>
    <row r="707" spans="1:26" ht="15.75" customHeight="1">
      <c r="A707" s="138"/>
      <c r="B707" s="138"/>
      <c r="C707" s="138"/>
      <c r="D707" s="138"/>
      <c r="E707" s="138"/>
      <c r="F707" s="138"/>
      <c r="G707" s="138"/>
      <c r="H707" s="138"/>
      <c r="I707" s="138"/>
      <c r="J707" s="138"/>
      <c r="K707" s="138"/>
      <c r="L707" s="138"/>
      <c r="M707" s="138"/>
      <c r="N707" s="138"/>
      <c r="O707" s="138"/>
      <c r="P707" s="138"/>
      <c r="Q707" s="138"/>
      <c r="R707" s="138"/>
      <c r="S707" s="138"/>
      <c r="T707" s="138"/>
      <c r="U707" s="138"/>
      <c r="V707" s="138"/>
      <c r="W707" s="138"/>
      <c r="X707" s="138"/>
      <c r="Y707" s="138"/>
      <c r="Z707" s="138"/>
    </row>
    <row r="708" spans="1:26" ht="15.75" customHeight="1">
      <c r="A708" s="138"/>
      <c r="B708" s="138"/>
      <c r="C708" s="138"/>
      <c r="D708" s="138"/>
      <c r="E708" s="138"/>
      <c r="F708" s="138"/>
      <c r="G708" s="138"/>
      <c r="H708" s="138"/>
      <c r="I708" s="138"/>
      <c r="J708" s="138"/>
      <c r="K708" s="138"/>
      <c r="L708" s="138"/>
      <c r="M708" s="138"/>
      <c r="N708" s="138"/>
      <c r="O708" s="138"/>
      <c r="P708" s="138"/>
      <c r="Q708" s="138"/>
      <c r="R708" s="138"/>
      <c r="S708" s="138"/>
      <c r="T708" s="138"/>
      <c r="U708" s="138"/>
      <c r="V708" s="138"/>
      <c r="W708" s="138"/>
      <c r="X708" s="138"/>
      <c r="Y708" s="138"/>
      <c r="Z708" s="138"/>
    </row>
    <row r="709" spans="1:26" ht="15.75" customHeight="1">
      <c r="A709" s="138"/>
      <c r="B709" s="138"/>
      <c r="C709" s="138"/>
      <c r="D709" s="138"/>
      <c r="E709" s="138"/>
      <c r="F709" s="138"/>
      <c r="G709" s="138"/>
      <c r="H709" s="138"/>
      <c r="I709" s="138"/>
      <c r="J709" s="138"/>
      <c r="K709" s="138"/>
      <c r="L709" s="138"/>
      <c r="M709" s="138"/>
      <c r="N709" s="138"/>
      <c r="O709" s="138"/>
      <c r="P709" s="138"/>
      <c r="Q709" s="138"/>
      <c r="R709" s="138"/>
      <c r="S709" s="138"/>
      <c r="T709" s="138"/>
      <c r="U709" s="138"/>
      <c r="V709" s="138"/>
      <c r="W709" s="138"/>
      <c r="X709" s="138"/>
      <c r="Y709" s="138"/>
      <c r="Z709" s="138"/>
    </row>
    <row r="710" spans="1:26" ht="15.75" customHeight="1">
      <c r="A710" s="138"/>
      <c r="B710" s="138"/>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8"/>
      <c r="Z710" s="138"/>
    </row>
    <row r="711" spans="1:26" ht="15.75" customHeight="1">
      <c r="A711" s="138"/>
      <c r="B711" s="138"/>
      <c r="C711" s="138"/>
      <c r="D711" s="138"/>
      <c r="E711" s="138"/>
      <c r="F711" s="138"/>
      <c r="G711" s="138"/>
      <c r="H711" s="138"/>
      <c r="I711" s="138"/>
      <c r="J711" s="138"/>
      <c r="K711" s="138"/>
      <c r="L711" s="138"/>
      <c r="M711" s="138"/>
      <c r="N711" s="138"/>
      <c r="O711" s="138"/>
      <c r="P711" s="138"/>
      <c r="Q711" s="138"/>
      <c r="R711" s="138"/>
      <c r="S711" s="138"/>
      <c r="T711" s="138"/>
      <c r="U711" s="138"/>
      <c r="V711" s="138"/>
      <c r="W711" s="138"/>
      <c r="X711" s="138"/>
      <c r="Y711" s="138"/>
      <c r="Z711" s="138"/>
    </row>
    <row r="712" spans="1:26" ht="15.75" customHeight="1">
      <c r="A712" s="138"/>
      <c r="B712" s="138"/>
      <c r="C712" s="138"/>
      <c r="D712" s="138"/>
      <c r="E712" s="138"/>
      <c r="F712" s="138"/>
      <c r="G712" s="138"/>
      <c r="H712" s="138"/>
      <c r="I712" s="138"/>
      <c r="J712" s="138"/>
      <c r="K712" s="138"/>
      <c r="L712" s="138"/>
      <c r="M712" s="138"/>
      <c r="N712" s="138"/>
      <c r="O712" s="138"/>
      <c r="P712" s="138"/>
      <c r="Q712" s="138"/>
      <c r="R712" s="138"/>
      <c r="S712" s="138"/>
      <c r="T712" s="138"/>
      <c r="U712" s="138"/>
      <c r="V712" s="138"/>
      <c r="W712" s="138"/>
      <c r="X712" s="138"/>
      <c r="Y712" s="138"/>
      <c r="Z712" s="138"/>
    </row>
    <row r="713" spans="1:26" ht="15.75" customHeight="1">
      <c r="A713" s="138"/>
      <c r="B713" s="138"/>
      <c r="C713" s="138"/>
      <c r="D713" s="138"/>
      <c r="E713" s="138"/>
      <c r="F713" s="138"/>
      <c r="G713" s="138"/>
      <c r="H713" s="138"/>
      <c r="I713" s="138"/>
      <c r="J713" s="138"/>
      <c r="K713" s="138"/>
      <c r="L713" s="138"/>
      <c r="M713" s="138"/>
      <c r="N713" s="138"/>
      <c r="O713" s="138"/>
      <c r="P713" s="138"/>
      <c r="Q713" s="138"/>
      <c r="R713" s="138"/>
      <c r="S713" s="138"/>
      <c r="T713" s="138"/>
      <c r="U713" s="138"/>
      <c r="V713" s="138"/>
      <c r="W713" s="138"/>
      <c r="X713" s="138"/>
      <c r="Y713" s="138"/>
      <c r="Z713" s="138"/>
    </row>
    <row r="714" spans="1:26" ht="15.75" customHeight="1">
      <c r="A714" s="138"/>
      <c r="B714" s="138"/>
      <c r="C714" s="138"/>
      <c r="D714" s="138"/>
      <c r="E714" s="138"/>
      <c r="F714" s="138"/>
      <c r="G714" s="138"/>
      <c r="H714" s="138"/>
      <c r="I714" s="138"/>
      <c r="J714" s="138"/>
      <c r="K714" s="138"/>
      <c r="L714" s="138"/>
      <c r="M714" s="138"/>
      <c r="N714" s="138"/>
      <c r="O714" s="138"/>
      <c r="P714" s="138"/>
      <c r="Q714" s="138"/>
      <c r="R714" s="138"/>
      <c r="S714" s="138"/>
      <c r="T714" s="138"/>
      <c r="U714" s="138"/>
      <c r="V714" s="138"/>
      <c r="W714" s="138"/>
      <c r="X714" s="138"/>
      <c r="Y714" s="138"/>
      <c r="Z714" s="138"/>
    </row>
    <row r="715" spans="1:26" ht="15.75" customHeight="1">
      <c r="A715" s="138"/>
      <c r="B715" s="138"/>
      <c r="C715" s="138"/>
      <c r="D715" s="138"/>
      <c r="E715" s="138"/>
      <c r="F715" s="138"/>
      <c r="G715" s="138"/>
      <c r="H715" s="138"/>
      <c r="I715" s="138"/>
      <c r="J715" s="138"/>
      <c r="K715" s="138"/>
      <c r="L715" s="138"/>
      <c r="M715" s="138"/>
      <c r="N715" s="138"/>
      <c r="O715" s="138"/>
      <c r="P715" s="138"/>
      <c r="Q715" s="138"/>
      <c r="R715" s="138"/>
      <c r="S715" s="138"/>
      <c r="T715" s="138"/>
      <c r="U715" s="138"/>
      <c r="V715" s="138"/>
      <c r="W715" s="138"/>
      <c r="X715" s="138"/>
      <c r="Y715" s="138"/>
      <c r="Z715" s="138"/>
    </row>
    <row r="716" spans="1:26" ht="15.75" customHeight="1">
      <c r="A716" s="138"/>
      <c r="B716" s="138"/>
      <c r="C716" s="138"/>
      <c r="D716" s="138"/>
      <c r="E716" s="138"/>
      <c r="F716" s="138"/>
      <c r="G716" s="138"/>
      <c r="H716" s="138"/>
      <c r="I716" s="138"/>
      <c r="J716" s="138"/>
      <c r="K716" s="138"/>
      <c r="L716" s="138"/>
      <c r="M716" s="138"/>
      <c r="N716" s="138"/>
      <c r="O716" s="138"/>
      <c r="P716" s="138"/>
      <c r="Q716" s="138"/>
      <c r="R716" s="138"/>
      <c r="S716" s="138"/>
      <c r="T716" s="138"/>
      <c r="U716" s="138"/>
      <c r="V716" s="138"/>
      <c r="W716" s="138"/>
      <c r="X716" s="138"/>
      <c r="Y716" s="138"/>
      <c r="Z716" s="138"/>
    </row>
    <row r="717" spans="1:26" ht="15.75" customHeight="1">
      <c r="A717" s="138"/>
      <c r="B717" s="138"/>
      <c r="C717" s="138"/>
      <c r="D717" s="138"/>
      <c r="E717" s="138"/>
      <c r="F717" s="138"/>
      <c r="G717" s="138"/>
      <c r="H717" s="138"/>
      <c r="I717" s="138"/>
      <c r="J717" s="138"/>
      <c r="K717" s="138"/>
      <c r="L717" s="138"/>
      <c r="M717" s="138"/>
      <c r="N717" s="138"/>
      <c r="O717" s="138"/>
      <c r="P717" s="138"/>
      <c r="Q717" s="138"/>
      <c r="R717" s="138"/>
      <c r="S717" s="138"/>
      <c r="T717" s="138"/>
      <c r="U717" s="138"/>
      <c r="V717" s="138"/>
      <c r="W717" s="138"/>
      <c r="X717" s="138"/>
      <c r="Y717" s="138"/>
      <c r="Z717" s="138"/>
    </row>
    <row r="718" spans="1:26" ht="15.75" customHeight="1">
      <c r="A718" s="138"/>
      <c r="B718" s="138"/>
      <c r="C718" s="138"/>
      <c r="D718" s="138"/>
      <c r="E718" s="138"/>
      <c r="F718" s="138"/>
      <c r="G718" s="138"/>
      <c r="H718" s="138"/>
      <c r="I718" s="138"/>
      <c r="J718" s="138"/>
      <c r="K718" s="138"/>
      <c r="L718" s="138"/>
      <c r="M718" s="138"/>
      <c r="N718" s="138"/>
      <c r="O718" s="138"/>
      <c r="P718" s="138"/>
      <c r="Q718" s="138"/>
      <c r="R718" s="138"/>
      <c r="S718" s="138"/>
      <c r="T718" s="138"/>
      <c r="U718" s="138"/>
      <c r="V718" s="138"/>
      <c r="W718" s="138"/>
      <c r="X718" s="138"/>
      <c r="Y718" s="138"/>
      <c r="Z718" s="138"/>
    </row>
    <row r="719" spans="1:26" ht="15.75" customHeight="1">
      <c r="A719" s="138"/>
      <c r="B719" s="138"/>
      <c r="C719" s="138"/>
      <c r="D719" s="138"/>
      <c r="E719" s="138"/>
      <c r="F719" s="138"/>
      <c r="G719" s="138"/>
      <c r="H719" s="138"/>
      <c r="I719" s="138"/>
      <c r="J719" s="138"/>
      <c r="K719" s="138"/>
      <c r="L719" s="138"/>
      <c r="M719" s="138"/>
      <c r="N719" s="138"/>
      <c r="O719" s="138"/>
      <c r="P719" s="138"/>
      <c r="Q719" s="138"/>
      <c r="R719" s="138"/>
      <c r="S719" s="138"/>
      <c r="T719" s="138"/>
      <c r="U719" s="138"/>
      <c r="V719" s="138"/>
      <c r="W719" s="138"/>
      <c r="X719" s="138"/>
      <c r="Y719" s="138"/>
      <c r="Z719" s="138"/>
    </row>
    <row r="720" spans="1:26" ht="15.75" customHeight="1">
      <c r="A720" s="138"/>
      <c r="B720" s="138"/>
      <c r="C720" s="138"/>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38"/>
      <c r="Z720" s="138"/>
    </row>
    <row r="721" spans="1:26" ht="15.75" customHeight="1">
      <c r="A721" s="138"/>
      <c r="B721" s="138"/>
      <c r="C721" s="138"/>
      <c r="D721" s="138"/>
      <c r="E721" s="138"/>
      <c r="F721" s="138"/>
      <c r="G721" s="138"/>
      <c r="H721" s="138"/>
      <c r="I721" s="138"/>
      <c r="J721" s="138"/>
      <c r="K721" s="138"/>
      <c r="L721" s="138"/>
      <c r="M721" s="138"/>
      <c r="N721" s="138"/>
      <c r="O721" s="138"/>
      <c r="P721" s="138"/>
      <c r="Q721" s="138"/>
      <c r="R721" s="138"/>
      <c r="S721" s="138"/>
      <c r="T721" s="138"/>
      <c r="U721" s="138"/>
      <c r="V721" s="138"/>
      <c r="W721" s="138"/>
      <c r="X721" s="138"/>
      <c r="Y721" s="138"/>
      <c r="Z721" s="138"/>
    </row>
    <row r="722" spans="1:26" ht="15.75" customHeight="1">
      <c r="A722" s="138"/>
      <c r="B722" s="138"/>
      <c r="C722" s="138"/>
      <c r="D722" s="138"/>
      <c r="E722" s="138"/>
      <c r="F722" s="138"/>
      <c r="G722" s="138"/>
      <c r="H722" s="138"/>
      <c r="I722" s="138"/>
      <c r="J722" s="138"/>
      <c r="K722" s="138"/>
      <c r="L722" s="138"/>
      <c r="M722" s="138"/>
      <c r="N722" s="138"/>
      <c r="O722" s="138"/>
      <c r="P722" s="138"/>
      <c r="Q722" s="138"/>
      <c r="R722" s="138"/>
      <c r="S722" s="138"/>
      <c r="T722" s="138"/>
      <c r="U722" s="138"/>
      <c r="V722" s="138"/>
      <c r="W722" s="138"/>
      <c r="X722" s="138"/>
      <c r="Y722" s="138"/>
      <c r="Z722" s="138"/>
    </row>
    <row r="723" spans="1:26" ht="15.75" customHeight="1">
      <c r="A723" s="138"/>
      <c r="B723" s="138"/>
      <c r="C723" s="138"/>
      <c r="D723" s="138"/>
      <c r="E723" s="138"/>
      <c r="F723" s="138"/>
      <c r="G723" s="138"/>
      <c r="H723" s="138"/>
      <c r="I723" s="138"/>
      <c r="J723" s="138"/>
      <c r="K723" s="138"/>
      <c r="L723" s="138"/>
      <c r="M723" s="138"/>
      <c r="N723" s="138"/>
      <c r="O723" s="138"/>
      <c r="P723" s="138"/>
      <c r="Q723" s="138"/>
      <c r="R723" s="138"/>
      <c r="S723" s="138"/>
      <c r="T723" s="138"/>
      <c r="U723" s="138"/>
      <c r="V723" s="138"/>
      <c r="W723" s="138"/>
      <c r="X723" s="138"/>
      <c r="Y723" s="138"/>
      <c r="Z723" s="138"/>
    </row>
    <row r="724" spans="1:26" ht="15.75" customHeight="1">
      <c r="A724" s="138"/>
      <c r="B724" s="138"/>
      <c r="C724" s="138"/>
      <c r="D724" s="138"/>
      <c r="E724" s="138"/>
      <c r="F724" s="138"/>
      <c r="G724" s="138"/>
      <c r="H724" s="138"/>
      <c r="I724" s="138"/>
      <c r="J724" s="138"/>
      <c r="K724" s="138"/>
      <c r="L724" s="138"/>
      <c r="M724" s="138"/>
      <c r="N724" s="138"/>
      <c r="O724" s="138"/>
      <c r="P724" s="138"/>
      <c r="Q724" s="138"/>
      <c r="R724" s="138"/>
      <c r="S724" s="138"/>
      <c r="T724" s="138"/>
      <c r="U724" s="138"/>
      <c r="V724" s="138"/>
      <c r="W724" s="138"/>
      <c r="X724" s="138"/>
      <c r="Y724" s="138"/>
      <c r="Z724" s="138"/>
    </row>
    <row r="725" spans="1:26" ht="15.75" customHeight="1">
      <c r="A725" s="138"/>
      <c r="B725" s="138"/>
      <c r="C725" s="138"/>
      <c r="D725" s="138"/>
      <c r="E725" s="138"/>
      <c r="F725" s="138"/>
      <c r="G725" s="138"/>
      <c r="H725" s="138"/>
      <c r="I725" s="138"/>
      <c r="J725" s="138"/>
      <c r="K725" s="138"/>
      <c r="L725" s="138"/>
      <c r="M725" s="138"/>
      <c r="N725" s="138"/>
      <c r="O725" s="138"/>
      <c r="P725" s="138"/>
      <c r="Q725" s="138"/>
      <c r="R725" s="138"/>
      <c r="S725" s="138"/>
      <c r="T725" s="138"/>
      <c r="U725" s="138"/>
      <c r="V725" s="138"/>
      <c r="W725" s="138"/>
      <c r="X725" s="138"/>
      <c r="Y725" s="138"/>
      <c r="Z725" s="138"/>
    </row>
    <row r="726" spans="1:26" ht="15.75" customHeight="1">
      <c r="A726" s="138"/>
      <c r="B726" s="138"/>
      <c r="C726" s="138"/>
      <c r="D726" s="138"/>
      <c r="E726" s="138"/>
      <c r="F726" s="138"/>
      <c r="G726" s="138"/>
      <c r="H726" s="138"/>
      <c r="I726" s="138"/>
      <c r="J726" s="138"/>
      <c r="K726" s="138"/>
      <c r="L726" s="138"/>
      <c r="M726" s="138"/>
      <c r="N726" s="138"/>
      <c r="O726" s="138"/>
      <c r="P726" s="138"/>
      <c r="Q726" s="138"/>
      <c r="R726" s="138"/>
      <c r="S726" s="138"/>
      <c r="T726" s="138"/>
      <c r="U726" s="138"/>
      <c r="V726" s="138"/>
      <c r="W726" s="138"/>
      <c r="X726" s="138"/>
      <c r="Y726" s="138"/>
      <c r="Z726" s="138"/>
    </row>
    <row r="727" spans="1:26" ht="15.75" customHeight="1">
      <c r="A727" s="138"/>
      <c r="B727" s="138"/>
      <c r="C727" s="138"/>
      <c r="D727" s="138"/>
      <c r="E727" s="138"/>
      <c r="F727" s="138"/>
      <c r="G727" s="138"/>
      <c r="H727" s="138"/>
      <c r="I727" s="138"/>
      <c r="J727" s="138"/>
      <c r="K727" s="138"/>
      <c r="L727" s="138"/>
      <c r="M727" s="138"/>
      <c r="N727" s="138"/>
      <c r="O727" s="138"/>
      <c r="P727" s="138"/>
      <c r="Q727" s="138"/>
      <c r="R727" s="138"/>
      <c r="S727" s="138"/>
      <c r="T727" s="138"/>
      <c r="U727" s="138"/>
      <c r="V727" s="138"/>
      <c r="W727" s="138"/>
      <c r="X727" s="138"/>
      <c r="Y727" s="138"/>
      <c r="Z727" s="138"/>
    </row>
    <row r="728" spans="1:26" ht="15.75" customHeight="1">
      <c r="A728" s="138"/>
      <c r="B728" s="138"/>
      <c r="C728" s="138"/>
      <c r="D728" s="138"/>
      <c r="E728" s="138"/>
      <c r="F728" s="138"/>
      <c r="G728" s="138"/>
      <c r="H728" s="138"/>
      <c r="I728" s="138"/>
      <c r="J728" s="138"/>
      <c r="K728" s="138"/>
      <c r="L728" s="138"/>
      <c r="M728" s="138"/>
      <c r="N728" s="138"/>
      <c r="O728" s="138"/>
      <c r="P728" s="138"/>
      <c r="Q728" s="138"/>
      <c r="R728" s="138"/>
      <c r="S728" s="138"/>
      <c r="T728" s="138"/>
      <c r="U728" s="138"/>
      <c r="V728" s="138"/>
      <c r="W728" s="138"/>
      <c r="X728" s="138"/>
      <c r="Y728" s="138"/>
      <c r="Z728" s="138"/>
    </row>
    <row r="729" spans="1:26" ht="15.75" customHeight="1">
      <c r="A729" s="138"/>
      <c r="B729" s="138"/>
      <c r="C729" s="138"/>
      <c r="D729" s="138"/>
      <c r="E729" s="138"/>
      <c r="F729" s="138"/>
      <c r="G729" s="138"/>
      <c r="H729" s="138"/>
      <c r="I729" s="138"/>
      <c r="J729" s="138"/>
      <c r="K729" s="138"/>
      <c r="L729" s="138"/>
      <c r="M729" s="138"/>
      <c r="N729" s="138"/>
      <c r="O729" s="138"/>
      <c r="P729" s="138"/>
      <c r="Q729" s="138"/>
      <c r="R729" s="138"/>
      <c r="S729" s="138"/>
      <c r="T729" s="138"/>
      <c r="U729" s="138"/>
      <c r="V729" s="138"/>
      <c r="W729" s="138"/>
      <c r="X729" s="138"/>
      <c r="Y729" s="138"/>
      <c r="Z729" s="138"/>
    </row>
    <row r="730" spans="1:26" ht="15.75" customHeight="1">
      <c r="A730" s="138"/>
      <c r="B730" s="138"/>
      <c r="C730" s="138"/>
      <c r="D730" s="138"/>
      <c r="E730" s="138"/>
      <c r="F730" s="138"/>
      <c r="G730" s="138"/>
      <c r="H730" s="138"/>
      <c r="I730" s="138"/>
      <c r="J730" s="138"/>
      <c r="K730" s="138"/>
      <c r="L730" s="138"/>
      <c r="M730" s="138"/>
      <c r="N730" s="138"/>
      <c r="O730" s="138"/>
      <c r="P730" s="138"/>
      <c r="Q730" s="138"/>
      <c r="R730" s="138"/>
      <c r="S730" s="138"/>
      <c r="T730" s="138"/>
      <c r="U730" s="138"/>
      <c r="V730" s="138"/>
      <c r="W730" s="138"/>
      <c r="X730" s="138"/>
      <c r="Y730" s="138"/>
      <c r="Z730" s="138"/>
    </row>
    <row r="731" spans="1:26" ht="15.75" customHeight="1">
      <c r="A731" s="138"/>
      <c r="B731" s="138"/>
      <c r="C731" s="138"/>
      <c r="D731" s="138"/>
      <c r="E731" s="138"/>
      <c r="F731" s="138"/>
      <c r="G731" s="138"/>
      <c r="H731" s="138"/>
      <c r="I731" s="138"/>
      <c r="J731" s="138"/>
      <c r="K731" s="138"/>
      <c r="L731" s="138"/>
      <c r="M731" s="138"/>
      <c r="N731" s="138"/>
      <c r="O731" s="138"/>
      <c r="P731" s="138"/>
      <c r="Q731" s="138"/>
      <c r="R731" s="138"/>
      <c r="S731" s="138"/>
      <c r="T731" s="138"/>
      <c r="U731" s="138"/>
      <c r="V731" s="138"/>
      <c r="W731" s="138"/>
      <c r="X731" s="138"/>
      <c r="Y731" s="138"/>
      <c r="Z731" s="138"/>
    </row>
    <row r="732" spans="1:26" ht="15.75" customHeight="1">
      <c r="A732" s="138"/>
      <c r="B732" s="138"/>
      <c r="C732" s="138"/>
      <c r="D732" s="138"/>
      <c r="E732" s="138"/>
      <c r="F732" s="138"/>
      <c r="G732" s="138"/>
      <c r="H732" s="138"/>
      <c r="I732" s="138"/>
      <c r="J732" s="138"/>
      <c r="K732" s="138"/>
      <c r="L732" s="138"/>
      <c r="M732" s="138"/>
      <c r="N732" s="138"/>
      <c r="O732" s="138"/>
      <c r="P732" s="138"/>
      <c r="Q732" s="138"/>
      <c r="R732" s="138"/>
      <c r="S732" s="138"/>
      <c r="T732" s="138"/>
      <c r="U732" s="138"/>
      <c r="V732" s="138"/>
      <c r="W732" s="138"/>
      <c r="X732" s="138"/>
      <c r="Y732" s="138"/>
      <c r="Z732" s="138"/>
    </row>
    <row r="733" spans="1:26" ht="15.75" customHeight="1">
      <c r="A733" s="138"/>
      <c r="B733" s="138"/>
      <c r="C733" s="138"/>
      <c r="D733" s="138"/>
      <c r="E733" s="138"/>
      <c r="F733" s="138"/>
      <c r="G733" s="138"/>
      <c r="H733" s="138"/>
      <c r="I733" s="138"/>
      <c r="J733" s="138"/>
      <c r="K733" s="138"/>
      <c r="L733" s="138"/>
      <c r="M733" s="138"/>
      <c r="N733" s="138"/>
      <c r="O733" s="138"/>
      <c r="P733" s="138"/>
      <c r="Q733" s="138"/>
      <c r="R733" s="138"/>
      <c r="S733" s="138"/>
      <c r="T733" s="138"/>
      <c r="U733" s="138"/>
      <c r="V733" s="138"/>
      <c r="W733" s="138"/>
      <c r="X733" s="138"/>
      <c r="Y733" s="138"/>
      <c r="Z733" s="138"/>
    </row>
    <row r="734" spans="1:26" ht="15.75" customHeight="1">
      <c r="A734" s="138"/>
      <c r="B734" s="138"/>
      <c r="C734" s="138"/>
      <c r="D734" s="138"/>
      <c r="E734" s="138"/>
      <c r="F734" s="138"/>
      <c r="G734" s="138"/>
      <c r="H734" s="138"/>
      <c r="I734" s="138"/>
      <c r="J734" s="138"/>
      <c r="K734" s="138"/>
      <c r="L734" s="138"/>
      <c r="M734" s="138"/>
      <c r="N734" s="138"/>
      <c r="O734" s="138"/>
      <c r="P734" s="138"/>
      <c r="Q734" s="138"/>
      <c r="R734" s="138"/>
      <c r="S734" s="138"/>
      <c r="T734" s="138"/>
      <c r="U734" s="138"/>
      <c r="V734" s="138"/>
      <c r="W734" s="138"/>
      <c r="X734" s="138"/>
      <c r="Y734" s="138"/>
      <c r="Z734" s="138"/>
    </row>
    <row r="735" spans="1:26" ht="15.75" customHeight="1">
      <c r="A735" s="138"/>
      <c r="B735" s="138"/>
      <c r="C735" s="138"/>
      <c r="D735" s="138"/>
      <c r="E735" s="138"/>
      <c r="F735" s="138"/>
      <c r="G735" s="138"/>
      <c r="H735" s="138"/>
      <c r="I735" s="138"/>
      <c r="J735" s="138"/>
      <c r="K735" s="138"/>
      <c r="L735" s="138"/>
      <c r="M735" s="138"/>
      <c r="N735" s="138"/>
      <c r="O735" s="138"/>
      <c r="P735" s="138"/>
      <c r="Q735" s="138"/>
      <c r="R735" s="138"/>
      <c r="S735" s="138"/>
      <c r="T735" s="138"/>
      <c r="U735" s="138"/>
      <c r="V735" s="138"/>
      <c r="W735" s="138"/>
      <c r="X735" s="138"/>
      <c r="Y735" s="138"/>
      <c r="Z735" s="138"/>
    </row>
    <row r="736" spans="1:26" ht="15.75" customHeight="1">
      <c r="A736" s="138"/>
      <c r="B736" s="138"/>
      <c r="C736" s="138"/>
      <c r="D736" s="138"/>
      <c r="E736" s="138"/>
      <c r="F736" s="138"/>
      <c r="G736" s="138"/>
      <c r="H736" s="138"/>
      <c r="I736" s="138"/>
      <c r="J736" s="138"/>
      <c r="K736" s="138"/>
      <c r="L736" s="138"/>
      <c r="M736" s="138"/>
      <c r="N736" s="138"/>
      <c r="O736" s="138"/>
      <c r="P736" s="138"/>
      <c r="Q736" s="138"/>
      <c r="R736" s="138"/>
      <c r="S736" s="138"/>
      <c r="T736" s="138"/>
      <c r="U736" s="138"/>
      <c r="V736" s="138"/>
      <c r="W736" s="138"/>
      <c r="X736" s="138"/>
      <c r="Y736" s="138"/>
      <c r="Z736" s="138"/>
    </row>
    <row r="737" spans="1:26" ht="15.75" customHeight="1">
      <c r="A737" s="138"/>
      <c r="B737" s="138"/>
      <c r="C737" s="138"/>
      <c r="D737" s="138"/>
      <c r="E737" s="138"/>
      <c r="F737" s="138"/>
      <c r="G737" s="138"/>
      <c r="H737" s="138"/>
      <c r="I737" s="138"/>
      <c r="J737" s="138"/>
      <c r="K737" s="138"/>
      <c r="L737" s="138"/>
      <c r="M737" s="138"/>
      <c r="N737" s="138"/>
      <c r="O737" s="138"/>
      <c r="P737" s="138"/>
      <c r="Q737" s="138"/>
      <c r="R737" s="138"/>
      <c r="S737" s="138"/>
      <c r="T737" s="138"/>
      <c r="U737" s="138"/>
      <c r="V737" s="138"/>
      <c r="W737" s="138"/>
      <c r="X737" s="138"/>
      <c r="Y737" s="138"/>
      <c r="Z737" s="138"/>
    </row>
    <row r="738" spans="1:26" ht="15.75" customHeight="1">
      <c r="A738" s="138"/>
      <c r="B738" s="138"/>
      <c r="C738" s="138"/>
      <c r="D738" s="138"/>
      <c r="E738" s="138"/>
      <c r="F738" s="138"/>
      <c r="G738" s="138"/>
      <c r="H738" s="138"/>
      <c r="I738" s="138"/>
      <c r="J738" s="138"/>
      <c r="K738" s="138"/>
      <c r="L738" s="138"/>
      <c r="M738" s="138"/>
      <c r="N738" s="138"/>
      <c r="O738" s="138"/>
      <c r="P738" s="138"/>
      <c r="Q738" s="138"/>
      <c r="R738" s="138"/>
      <c r="S738" s="138"/>
      <c r="T738" s="138"/>
      <c r="U738" s="138"/>
      <c r="V738" s="138"/>
      <c r="W738" s="138"/>
      <c r="X738" s="138"/>
      <c r="Y738" s="138"/>
      <c r="Z738" s="138"/>
    </row>
    <row r="739" spans="1:26" ht="15.75" customHeight="1">
      <c r="A739" s="138"/>
      <c r="B739" s="138"/>
      <c r="C739" s="138"/>
      <c r="D739" s="138"/>
      <c r="E739" s="138"/>
      <c r="F739" s="138"/>
      <c r="G739" s="138"/>
      <c r="H739" s="138"/>
      <c r="I739" s="138"/>
      <c r="J739" s="138"/>
      <c r="K739" s="138"/>
      <c r="L739" s="138"/>
      <c r="M739" s="138"/>
      <c r="N739" s="138"/>
      <c r="O739" s="138"/>
      <c r="P739" s="138"/>
      <c r="Q739" s="138"/>
      <c r="R739" s="138"/>
      <c r="S739" s="138"/>
      <c r="T739" s="138"/>
      <c r="U739" s="138"/>
      <c r="V739" s="138"/>
      <c r="W739" s="138"/>
      <c r="X739" s="138"/>
      <c r="Y739" s="138"/>
      <c r="Z739" s="138"/>
    </row>
    <row r="740" spans="1:26" ht="15.75" customHeight="1">
      <c r="A740" s="138"/>
      <c r="B740" s="138"/>
      <c r="C740" s="138"/>
      <c r="D740" s="138"/>
      <c r="E740" s="138"/>
      <c r="F740" s="138"/>
      <c r="G740" s="138"/>
      <c r="H740" s="138"/>
      <c r="I740" s="138"/>
      <c r="J740" s="138"/>
      <c r="K740" s="138"/>
      <c r="L740" s="138"/>
      <c r="M740" s="138"/>
      <c r="N740" s="138"/>
      <c r="O740" s="138"/>
      <c r="P740" s="138"/>
      <c r="Q740" s="138"/>
      <c r="R740" s="138"/>
      <c r="S740" s="138"/>
      <c r="T740" s="138"/>
      <c r="U740" s="138"/>
      <c r="V740" s="138"/>
      <c r="W740" s="138"/>
      <c r="X740" s="138"/>
      <c r="Y740" s="138"/>
      <c r="Z740" s="138"/>
    </row>
    <row r="741" spans="1:26" ht="15.75" customHeight="1">
      <c r="A741" s="138"/>
      <c r="B741" s="138"/>
      <c r="C741" s="138"/>
      <c r="D741" s="138"/>
      <c r="E741" s="138"/>
      <c r="F741" s="138"/>
      <c r="G741" s="138"/>
      <c r="H741" s="138"/>
      <c r="I741" s="138"/>
      <c r="J741" s="138"/>
      <c r="K741" s="138"/>
      <c r="L741" s="138"/>
      <c r="M741" s="138"/>
      <c r="N741" s="138"/>
      <c r="O741" s="138"/>
      <c r="P741" s="138"/>
      <c r="Q741" s="138"/>
      <c r="R741" s="138"/>
      <c r="S741" s="138"/>
      <c r="T741" s="138"/>
      <c r="U741" s="138"/>
      <c r="V741" s="138"/>
      <c r="W741" s="138"/>
      <c r="X741" s="138"/>
      <c r="Y741" s="138"/>
      <c r="Z741" s="138"/>
    </row>
    <row r="742" spans="1:26" ht="15.75" customHeight="1">
      <c r="A742" s="138"/>
      <c r="B742" s="138"/>
      <c r="C742" s="138"/>
      <c r="D742" s="138"/>
      <c r="E742" s="138"/>
      <c r="F742" s="138"/>
      <c r="G742" s="138"/>
      <c r="H742" s="138"/>
      <c r="I742" s="138"/>
      <c r="J742" s="138"/>
      <c r="K742" s="138"/>
      <c r="L742" s="138"/>
      <c r="M742" s="138"/>
      <c r="N742" s="138"/>
      <c r="O742" s="138"/>
      <c r="P742" s="138"/>
      <c r="Q742" s="138"/>
      <c r="R742" s="138"/>
      <c r="S742" s="138"/>
      <c r="T742" s="138"/>
      <c r="U742" s="138"/>
      <c r="V742" s="138"/>
      <c r="W742" s="138"/>
      <c r="X742" s="138"/>
      <c r="Y742" s="138"/>
      <c r="Z742" s="138"/>
    </row>
    <row r="743" spans="1:26" ht="15.75" customHeight="1">
      <c r="A743" s="138"/>
      <c r="B743" s="138"/>
      <c r="C743" s="138"/>
      <c r="D743" s="138"/>
      <c r="E743" s="138"/>
      <c r="F743" s="138"/>
      <c r="G743" s="138"/>
      <c r="H743" s="138"/>
      <c r="I743" s="138"/>
      <c r="J743" s="138"/>
      <c r="K743" s="138"/>
      <c r="L743" s="138"/>
      <c r="M743" s="138"/>
      <c r="N743" s="138"/>
      <c r="O743" s="138"/>
      <c r="P743" s="138"/>
      <c r="Q743" s="138"/>
      <c r="R743" s="138"/>
      <c r="S743" s="138"/>
      <c r="T743" s="138"/>
      <c r="U743" s="138"/>
      <c r="V743" s="138"/>
      <c r="W743" s="138"/>
      <c r="X743" s="138"/>
      <c r="Y743" s="138"/>
      <c r="Z743" s="138"/>
    </row>
    <row r="744" spans="1:26" ht="15.75" customHeight="1">
      <c r="A744" s="138"/>
      <c r="B744" s="138"/>
      <c r="C744" s="138"/>
      <c r="D744" s="138"/>
      <c r="E744" s="138"/>
      <c r="F744" s="138"/>
      <c r="G744" s="138"/>
      <c r="H744" s="138"/>
      <c r="I744" s="138"/>
      <c r="J744" s="138"/>
      <c r="K744" s="138"/>
      <c r="L744" s="138"/>
      <c r="M744" s="138"/>
      <c r="N744" s="138"/>
      <c r="O744" s="138"/>
      <c r="P744" s="138"/>
      <c r="Q744" s="138"/>
      <c r="R744" s="138"/>
      <c r="S744" s="138"/>
      <c r="T744" s="138"/>
      <c r="U744" s="138"/>
      <c r="V744" s="138"/>
      <c r="W744" s="138"/>
      <c r="X744" s="138"/>
      <c r="Y744" s="138"/>
      <c r="Z744" s="138"/>
    </row>
    <row r="745" spans="1:26" ht="15.75" customHeight="1">
      <c r="A745" s="138"/>
      <c r="B745" s="138"/>
      <c r="C745" s="138"/>
      <c r="D745" s="138"/>
      <c r="E745" s="138"/>
      <c r="F745" s="138"/>
      <c r="G745" s="138"/>
      <c r="H745" s="138"/>
      <c r="I745" s="138"/>
      <c r="J745" s="138"/>
      <c r="K745" s="138"/>
      <c r="L745" s="138"/>
      <c r="M745" s="138"/>
      <c r="N745" s="138"/>
      <c r="O745" s="138"/>
      <c r="P745" s="138"/>
      <c r="Q745" s="138"/>
      <c r="R745" s="138"/>
      <c r="S745" s="138"/>
      <c r="T745" s="138"/>
      <c r="U745" s="138"/>
      <c r="V745" s="138"/>
      <c r="W745" s="138"/>
      <c r="X745" s="138"/>
      <c r="Y745" s="138"/>
      <c r="Z745" s="138"/>
    </row>
    <row r="746" spans="1:26" ht="15.75" customHeight="1">
      <c r="A746" s="138"/>
      <c r="B746" s="138"/>
      <c r="C746" s="138"/>
      <c r="D746" s="138"/>
      <c r="E746" s="138"/>
      <c r="F746" s="138"/>
      <c r="G746" s="138"/>
      <c r="H746" s="138"/>
      <c r="I746" s="138"/>
      <c r="J746" s="138"/>
      <c r="K746" s="138"/>
      <c r="L746" s="138"/>
      <c r="M746" s="138"/>
      <c r="N746" s="138"/>
      <c r="O746" s="138"/>
      <c r="P746" s="138"/>
      <c r="Q746" s="138"/>
      <c r="R746" s="138"/>
      <c r="S746" s="138"/>
      <c r="T746" s="138"/>
      <c r="U746" s="138"/>
      <c r="V746" s="138"/>
      <c r="W746" s="138"/>
      <c r="X746" s="138"/>
      <c r="Y746" s="138"/>
      <c r="Z746" s="138"/>
    </row>
    <row r="747" spans="1:26" ht="15.75" customHeight="1">
      <c r="A747" s="138"/>
      <c r="B747" s="138"/>
      <c r="C747" s="138"/>
      <c r="D747" s="138"/>
      <c r="E747" s="138"/>
      <c r="F747" s="138"/>
      <c r="G747" s="138"/>
      <c r="H747" s="138"/>
      <c r="I747" s="138"/>
      <c r="J747" s="138"/>
      <c r="K747" s="138"/>
      <c r="L747" s="138"/>
      <c r="M747" s="138"/>
      <c r="N747" s="138"/>
      <c r="O747" s="138"/>
      <c r="P747" s="138"/>
      <c r="Q747" s="138"/>
      <c r="R747" s="138"/>
      <c r="S747" s="138"/>
      <c r="T747" s="138"/>
      <c r="U747" s="138"/>
      <c r="V747" s="138"/>
      <c r="W747" s="138"/>
      <c r="X747" s="138"/>
      <c r="Y747" s="138"/>
      <c r="Z747" s="138"/>
    </row>
    <row r="748" spans="1:26" ht="15.75" customHeight="1">
      <c r="A748" s="138"/>
      <c r="B748" s="138"/>
      <c r="C748" s="138"/>
      <c r="D748" s="138"/>
      <c r="E748" s="138"/>
      <c r="F748" s="138"/>
      <c r="G748" s="138"/>
      <c r="H748" s="138"/>
      <c r="I748" s="138"/>
      <c r="J748" s="138"/>
      <c r="K748" s="138"/>
      <c r="L748" s="138"/>
      <c r="M748" s="138"/>
      <c r="N748" s="138"/>
      <c r="O748" s="138"/>
      <c r="P748" s="138"/>
      <c r="Q748" s="138"/>
      <c r="R748" s="138"/>
      <c r="S748" s="138"/>
      <c r="T748" s="138"/>
      <c r="U748" s="138"/>
      <c r="V748" s="138"/>
      <c r="W748" s="138"/>
      <c r="X748" s="138"/>
      <c r="Y748" s="138"/>
      <c r="Z748" s="138"/>
    </row>
    <row r="749" spans="1:26" ht="15.75" customHeight="1">
      <c r="A749" s="138"/>
      <c r="B749" s="138"/>
      <c r="C749" s="138"/>
      <c r="D749" s="138"/>
      <c r="E749" s="138"/>
      <c r="F749" s="138"/>
      <c r="G749" s="138"/>
      <c r="H749" s="138"/>
      <c r="I749" s="138"/>
      <c r="J749" s="138"/>
      <c r="K749" s="138"/>
      <c r="L749" s="138"/>
      <c r="M749" s="138"/>
      <c r="N749" s="138"/>
      <c r="O749" s="138"/>
      <c r="P749" s="138"/>
      <c r="Q749" s="138"/>
      <c r="R749" s="138"/>
      <c r="S749" s="138"/>
      <c r="T749" s="138"/>
      <c r="U749" s="138"/>
      <c r="V749" s="138"/>
      <c r="W749" s="138"/>
      <c r="X749" s="138"/>
      <c r="Y749" s="138"/>
      <c r="Z749" s="138"/>
    </row>
    <row r="750" spans="1:26" ht="15.75" customHeight="1">
      <c r="A750" s="138"/>
      <c r="B750" s="138"/>
      <c r="C750" s="138"/>
      <c r="D750" s="138"/>
      <c r="E750" s="138"/>
      <c r="F750" s="138"/>
      <c r="G750" s="138"/>
      <c r="H750" s="138"/>
      <c r="I750" s="138"/>
      <c r="J750" s="138"/>
      <c r="K750" s="138"/>
      <c r="L750" s="138"/>
      <c r="M750" s="138"/>
      <c r="N750" s="138"/>
      <c r="O750" s="138"/>
      <c r="P750" s="138"/>
      <c r="Q750" s="138"/>
      <c r="R750" s="138"/>
      <c r="S750" s="138"/>
      <c r="T750" s="138"/>
      <c r="U750" s="138"/>
      <c r="V750" s="138"/>
      <c r="W750" s="138"/>
      <c r="X750" s="138"/>
      <c r="Y750" s="138"/>
      <c r="Z750" s="138"/>
    </row>
    <row r="751" spans="1:26" ht="15.75" customHeight="1">
      <c r="A751" s="138"/>
      <c r="B751" s="138"/>
      <c r="C751" s="138"/>
      <c r="D751" s="138"/>
      <c r="E751" s="138"/>
      <c r="F751" s="138"/>
      <c r="G751" s="138"/>
      <c r="H751" s="138"/>
      <c r="I751" s="138"/>
      <c r="J751" s="138"/>
      <c r="K751" s="138"/>
      <c r="L751" s="138"/>
      <c r="M751" s="138"/>
      <c r="N751" s="138"/>
      <c r="O751" s="138"/>
      <c r="P751" s="138"/>
      <c r="Q751" s="138"/>
      <c r="R751" s="138"/>
      <c r="S751" s="138"/>
      <c r="T751" s="138"/>
      <c r="U751" s="138"/>
      <c r="V751" s="138"/>
      <c r="W751" s="138"/>
      <c r="X751" s="138"/>
      <c r="Y751" s="138"/>
      <c r="Z751" s="138"/>
    </row>
    <row r="752" spans="1:26" ht="15.75" customHeight="1">
      <c r="A752" s="138"/>
      <c r="B752" s="138"/>
      <c r="C752" s="138"/>
      <c r="D752" s="138"/>
      <c r="E752" s="138"/>
      <c r="F752" s="138"/>
      <c r="G752" s="138"/>
      <c r="H752" s="138"/>
      <c r="I752" s="138"/>
      <c r="J752" s="138"/>
      <c r="K752" s="138"/>
      <c r="L752" s="138"/>
      <c r="M752" s="138"/>
      <c r="N752" s="138"/>
      <c r="O752" s="138"/>
      <c r="P752" s="138"/>
      <c r="Q752" s="138"/>
      <c r="R752" s="138"/>
      <c r="S752" s="138"/>
      <c r="T752" s="138"/>
      <c r="U752" s="138"/>
      <c r="V752" s="138"/>
      <c r="W752" s="138"/>
      <c r="X752" s="138"/>
      <c r="Y752" s="138"/>
      <c r="Z752" s="138"/>
    </row>
    <row r="753" spans="1:26" ht="15.75" customHeight="1">
      <c r="A753" s="138"/>
      <c r="B753" s="138"/>
      <c r="C753" s="138"/>
      <c r="D753" s="138"/>
      <c r="E753" s="138"/>
      <c r="F753" s="138"/>
      <c r="G753" s="138"/>
      <c r="H753" s="138"/>
      <c r="I753" s="138"/>
      <c r="J753" s="138"/>
      <c r="K753" s="138"/>
      <c r="L753" s="138"/>
      <c r="M753" s="138"/>
      <c r="N753" s="138"/>
      <c r="O753" s="138"/>
      <c r="P753" s="138"/>
      <c r="Q753" s="138"/>
      <c r="R753" s="138"/>
      <c r="S753" s="138"/>
      <c r="T753" s="138"/>
      <c r="U753" s="138"/>
      <c r="V753" s="138"/>
      <c r="W753" s="138"/>
      <c r="X753" s="138"/>
      <c r="Y753" s="138"/>
      <c r="Z753" s="138"/>
    </row>
    <row r="754" spans="1:26" ht="15.75" customHeight="1">
      <c r="A754" s="138"/>
      <c r="B754" s="138"/>
      <c r="C754" s="138"/>
      <c r="D754" s="138"/>
      <c r="E754" s="138"/>
      <c r="F754" s="138"/>
      <c r="G754" s="138"/>
      <c r="H754" s="138"/>
      <c r="I754" s="138"/>
      <c r="J754" s="138"/>
      <c r="K754" s="138"/>
      <c r="L754" s="138"/>
      <c r="M754" s="138"/>
      <c r="N754" s="138"/>
      <c r="O754" s="138"/>
      <c r="P754" s="138"/>
      <c r="Q754" s="138"/>
      <c r="R754" s="138"/>
      <c r="S754" s="138"/>
      <c r="T754" s="138"/>
      <c r="U754" s="138"/>
      <c r="V754" s="138"/>
      <c r="W754" s="138"/>
      <c r="X754" s="138"/>
      <c r="Y754" s="138"/>
      <c r="Z754" s="138"/>
    </row>
    <row r="755" spans="1:26" ht="15.75" customHeight="1">
      <c r="A755" s="138"/>
      <c r="B755" s="138"/>
      <c r="C755" s="138"/>
      <c r="D755" s="138"/>
      <c r="E755" s="138"/>
      <c r="F755" s="138"/>
      <c r="G755" s="138"/>
      <c r="H755" s="138"/>
      <c r="I755" s="138"/>
      <c r="J755" s="138"/>
      <c r="K755" s="138"/>
      <c r="L755" s="138"/>
      <c r="M755" s="138"/>
      <c r="N755" s="138"/>
      <c r="O755" s="138"/>
      <c r="P755" s="138"/>
      <c r="Q755" s="138"/>
      <c r="R755" s="138"/>
      <c r="S755" s="138"/>
      <c r="T755" s="138"/>
      <c r="U755" s="138"/>
      <c r="V755" s="138"/>
      <c r="W755" s="138"/>
      <c r="X755" s="138"/>
      <c r="Y755" s="138"/>
      <c r="Z755" s="138"/>
    </row>
    <row r="756" spans="1:26" ht="15.75" customHeight="1">
      <c r="A756" s="138"/>
      <c r="B756" s="138"/>
      <c r="C756" s="138"/>
      <c r="D756" s="138"/>
      <c r="E756" s="138"/>
      <c r="F756" s="138"/>
      <c r="G756" s="138"/>
      <c r="H756" s="138"/>
      <c r="I756" s="138"/>
      <c r="J756" s="138"/>
      <c r="K756" s="138"/>
      <c r="L756" s="138"/>
      <c r="M756" s="138"/>
      <c r="N756" s="138"/>
      <c r="O756" s="138"/>
      <c r="P756" s="138"/>
      <c r="Q756" s="138"/>
      <c r="R756" s="138"/>
      <c r="S756" s="138"/>
      <c r="T756" s="138"/>
      <c r="U756" s="138"/>
      <c r="V756" s="138"/>
      <c r="W756" s="138"/>
      <c r="X756" s="138"/>
      <c r="Y756" s="138"/>
      <c r="Z756" s="138"/>
    </row>
    <row r="757" spans="1:26" ht="15.75" customHeight="1">
      <c r="A757" s="138"/>
      <c r="B757" s="138"/>
      <c r="C757" s="138"/>
      <c r="D757" s="138"/>
      <c r="E757" s="138"/>
      <c r="F757" s="138"/>
      <c r="G757" s="138"/>
      <c r="H757" s="138"/>
      <c r="I757" s="138"/>
      <c r="J757" s="138"/>
      <c r="K757" s="138"/>
      <c r="L757" s="138"/>
      <c r="M757" s="138"/>
      <c r="N757" s="138"/>
      <c r="O757" s="138"/>
      <c r="P757" s="138"/>
      <c r="Q757" s="138"/>
      <c r="R757" s="138"/>
      <c r="S757" s="138"/>
      <c r="T757" s="138"/>
      <c r="U757" s="138"/>
      <c r="V757" s="138"/>
      <c r="W757" s="138"/>
      <c r="X757" s="138"/>
      <c r="Y757" s="138"/>
      <c r="Z757" s="138"/>
    </row>
    <row r="758" spans="1:26" ht="15.75" customHeight="1">
      <c r="A758" s="138"/>
      <c r="B758" s="138"/>
      <c r="C758" s="138"/>
      <c r="D758" s="138"/>
      <c r="E758" s="138"/>
      <c r="F758" s="138"/>
      <c r="G758" s="138"/>
      <c r="H758" s="138"/>
      <c r="I758" s="138"/>
      <c r="J758" s="138"/>
      <c r="K758" s="138"/>
      <c r="L758" s="138"/>
      <c r="M758" s="138"/>
      <c r="N758" s="138"/>
      <c r="O758" s="138"/>
      <c r="P758" s="138"/>
      <c r="Q758" s="138"/>
      <c r="R758" s="138"/>
      <c r="S758" s="138"/>
      <c r="T758" s="138"/>
      <c r="U758" s="138"/>
      <c r="V758" s="138"/>
      <c r="W758" s="138"/>
      <c r="X758" s="138"/>
      <c r="Y758" s="138"/>
      <c r="Z758" s="138"/>
    </row>
    <row r="759" spans="1:26" ht="15.75" customHeight="1">
      <c r="A759" s="138"/>
      <c r="B759" s="138"/>
      <c r="C759" s="138"/>
      <c r="D759" s="138"/>
      <c r="E759" s="138"/>
      <c r="F759" s="138"/>
      <c r="G759" s="138"/>
      <c r="H759" s="138"/>
      <c r="I759" s="138"/>
      <c r="J759" s="138"/>
      <c r="K759" s="138"/>
      <c r="L759" s="138"/>
      <c r="M759" s="138"/>
      <c r="N759" s="138"/>
      <c r="O759" s="138"/>
      <c r="P759" s="138"/>
      <c r="Q759" s="138"/>
      <c r="R759" s="138"/>
      <c r="S759" s="138"/>
      <c r="T759" s="138"/>
      <c r="U759" s="138"/>
      <c r="V759" s="138"/>
      <c r="W759" s="138"/>
      <c r="X759" s="138"/>
      <c r="Y759" s="138"/>
      <c r="Z759" s="138"/>
    </row>
    <row r="760" spans="1:26" ht="15.75" customHeight="1">
      <c r="A760" s="138"/>
      <c r="B760" s="138"/>
      <c r="C760" s="138"/>
      <c r="D760" s="138"/>
      <c r="E760" s="138"/>
      <c r="F760" s="138"/>
      <c r="G760" s="138"/>
      <c r="H760" s="138"/>
      <c r="I760" s="138"/>
      <c r="J760" s="138"/>
      <c r="K760" s="138"/>
      <c r="L760" s="138"/>
      <c r="M760" s="138"/>
      <c r="N760" s="138"/>
      <c r="O760" s="138"/>
      <c r="P760" s="138"/>
      <c r="Q760" s="138"/>
      <c r="R760" s="138"/>
      <c r="S760" s="138"/>
      <c r="T760" s="138"/>
      <c r="U760" s="138"/>
      <c r="V760" s="138"/>
      <c r="W760" s="138"/>
      <c r="X760" s="138"/>
      <c r="Y760" s="138"/>
      <c r="Z760" s="138"/>
    </row>
    <row r="761" spans="1:26" ht="15.75" customHeight="1">
      <c r="A761" s="138"/>
      <c r="B761" s="138"/>
      <c r="C761" s="138"/>
      <c r="D761" s="138"/>
      <c r="E761" s="138"/>
      <c r="F761" s="138"/>
      <c r="G761" s="138"/>
      <c r="H761" s="138"/>
      <c r="I761" s="138"/>
      <c r="J761" s="138"/>
      <c r="K761" s="138"/>
      <c r="L761" s="138"/>
      <c r="M761" s="138"/>
      <c r="N761" s="138"/>
      <c r="O761" s="138"/>
      <c r="P761" s="138"/>
      <c r="Q761" s="138"/>
      <c r="R761" s="138"/>
      <c r="S761" s="138"/>
      <c r="T761" s="138"/>
      <c r="U761" s="138"/>
      <c r="V761" s="138"/>
      <c r="W761" s="138"/>
      <c r="X761" s="138"/>
      <c r="Y761" s="138"/>
      <c r="Z761" s="138"/>
    </row>
    <row r="762" spans="1:26" ht="15.75" customHeight="1">
      <c r="A762" s="138"/>
      <c r="B762" s="138"/>
      <c r="C762" s="138"/>
      <c r="D762" s="138"/>
      <c r="E762" s="138"/>
      <c r="F762" s="138"/>
      <c r="G762" s="138"/>
      <c r="H762" s="138"/>
      <c r="I762" s="138"/>
      <c r="J762" s="138"/>
      <c r="K762" s="138"/>
      <c r="L762" s="138"/>
      <c r="M762" s="138"/>
      <c r="N762" s="138"/>
      <c r="O762" s="138"/>
      <c r="P762" s="138"/>
      <c r="Q762" s="138"/>
      <c r="R762" s="138"/>
      <c r="S762" s="138"/>
      <c r="T762" s="138"/>
      <c r="U762" s="138"/>
      <c r="V762" s="138"/>
      <c r="W762" s="138"/>
      <c r="X762" s="138"/>
      <c r="Y762" s="138"/>
      <c r="Z762" s="138"/>
    </row>
    <row r="763" spans="1:26" ht="15.75" customHeight="1">
      <c r="A763" s="138"/>
      <c r="B763" s="138"/>
      <c r="C763" s="138"/>
      <c r="D763" s="138"/>
      <c r="E763" s="138"/>
      <c r="F763" s="138"/>
      <c r="G763" s="138"/>
      <c r="H763" s="138"/>
      <c r="I763" s="138"/>
      <c r="J763" s="138"/>
      <c r="K763" s="138"/>
      <c r="L763" s="138"/>
      <c r="M763" s="138"/>
      <c r="N763" s="138"/>
      <c r="O763" s="138"/>
      <c r="P763" s="138"/>
      <c r="Q763" s="138"/>
      <c r="R763" s="138"/>
      <c r="S763" s="138"/>
      <c r="T763" s="138"/>
      <c r="U763" s="138"/>
      <c r="V763" s="138"/>
      <c r="W763" s="138"/>
      <c r="X763" s="138"/>
      <c r="Y763" s="138"/>
      <c r="Z763" s="138"/>
    </row>
    <row r="764" spans="1:26" ht="15.75" customHeight="1">
      <c r="A764" s="138"/>
      <c r="B764" s="138"/>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c r="Z764" s="138"/>
    </row>
    <row r="765" spans="1:26" ht="15.75" customHeight="1">
      <c r="A765" s="138"/>
      <c r="B765" s="138"/>
      <c r="C765" s="138"/>
      <c r="D765" s="138"/>
      <c r="E765" s="138"/>
      <c r="F765" s="138"/>
      <c r="G765" s="138"/>
      <c r="H765" s="138"/>
      <c r="I765" s="138"/>
      <c r="J765" s="138"/>
      <c r="K765" s="138"/>
      <c r="L765" s="138"/>
      <c r="M765" s="138"/>
      <c r="N765" s="138"/>
      <c r="O765" s="138"/>
      <c r="P765" s="138"/>
      <c r="Q765" s="138"/>
      <c r="R765" s="138"/>
      <c r="S765" s="138"/>
      <c r="T765" s="138"/>
      <c r="U765" s="138"/>
      <c r="V765" s="138"/>
      <c r="W765" s="138"/>
      <c r="X765" s="138"/>
      <c r="Y765" s="138"/>
      <c r="Z765" s="138"/>
    </row>
    <row r="766" spans="1:26" ht="15.75" customHeight="1">
      <c r="A766" s="138"/>
      <c r="B766" s="138"/>
      <c r="C766" s="138"/>
      <c r="D766" s="138"/>
      <c r="E766" s="138"/>
      <c r="F766" s="138"/>
      <c r="G766" s="138"/>
      <c r="H766" s="138"/>
      <c r="I766" s="138"/>
      <c r="J766" s="138"/>
      <c r="K766" s="138"/>
      <c r="L766" s="138"/>
      <c r="M766" s="138"/>
      <c r="N766" s="138"/>
      <c r="O766" s="138"/>
      <c r="P766" s="138"/>
      <c r="Q766" s="138"/>
      <c r="R766" s="138"/>
      <c r="S766" s="138"/>
      <c r="T766" s="138"/>
      <c r="U766" s="138"/>
      <c r="V766" s="138"/>
      <c r="W766" s="138"/>
      <c r="X766" s="138"/>
      <c r="Y766" s="138"/>
      <c r="Z766" s="138"/>
    </row>
    <row r="767" spans="1:26" ht="15.75" customHeight="1">
      <c r="A767" s="138"/>
      <c r="B767" s="138"/>
      <c r="C767" s="138"/>
      <c r="D767" s="138"/>
      <c r="E767" s="138"/>
      <c r="F767" s="138"/>
      <c r="G767" s="138"/>
      <c r="H767" s="138"/>
      <c r="I767" s="138"/>
      <c r="J767" s="138"/>
      <c r="K767" s="138"/>
      <c r="L767" s="138"/>
      <c r="M767" s="138"/>
      <c r="N767" s="138"/>
      <c r="O767" s="138"/>
      <c r="P767" s="138"/>
      <c r="Q767" s="138"/>
      <c r="R767" s="138"/>
      <c r="S767" s="138"/>
      <c r="T767" s="138"/>
      <c r="U767" s="138"/>
      <c r="V767" s="138"/>
      <c r="W767" s="138"/>
      <c r="X767" s="138"/>
      <c r="Y767" s="138"/>
      <c r="Z767" s="138"/>
    </row>
    <row r="768" spans="1:26" ht="15.75" customHeight="1">
      <c r="A768" s="138"/>
      <c r="B768" s="138"/>
      <c r="C768" s="138"/>
      <c r="D768" s="138"/>
      <c r="E768" s="138"/>
      <c r="F768" s="138"/>
      <c r="G768" s="138"/>
      <c r="H768" s="138"/>
      <c r="I768" s="138"/>
      <c r="J768" s="138"/>
      <c r="K768" s="138"/>
      <c r="L768" s="138"/>
      <c r="M768" s="138"/>
      <c r="N768" s="138"/>
      <c r="O768" s="138"/>
      <c r="P768" s="138"/>
      <c r="Q768" s="138"/>
      <c r="R768" s="138"/>
      <c r="S768" s="138"/>
      <c r="T768" s="138"/>
      <c r="U768" s="138"/>
      <c r="V768" s="138"/>
      <c r="W768" s="138"/>
      <c r="X768" s="138"/>
      <c r="Y768" s="138"/>
      <c r="Z768" s="138"/>
    </row>
    <row r="769" spans="1:26" ht="15.75" customHeight="1">
      <c r="A769" s="138"/>
      <c r="B769" s="138"/>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8"/>
      <c r="Z769" s="138"/>
    </row>
    <row r="770" spans="1:26" ht="15.75" customHeight="1">
      <c r="A770" s="138"/>
      <c r="B770" s="138"/>
      <c r="C770" s="138"/>
      <c r="D770" s="138"/>
      <c r="E770" s="138"/>
      <c r="F770" s="138"/>
      <c r="G770" s="138"/>
      <c r="H770" s="138"/>
      <c r="I770" s="138"/>
      <c r="J770" s="138"/>
      <c r="K770" s="138"/>
      <c r="L770" s="138"/>
      <c r="M770" s="138"/>
      <c r="N770" s="138"/>
      <c r="O770" s="138"/>
      <c r="P770" s="138"/>
      <c r="Q770" s="138"/>
      <c r="R770" s="138"/>
      <c r="S770" s="138"/>
      <c r="T770" s="138"/>
      <c r="U770" s="138"/>
      <c r="V770" s="138"/>
      <c r="W770" s="138"/>
      <c r="X770" s="138"/>
      <c r="Y770" s="138"/>
      <c r="Z770" s="138"/>
    </row>
    <row r="771" spans="1:26" ht="15.75" customHeight="1">
      <c r="A771" s="138"/>
      <c r="B771" s="138"/>
      <c r="C771" s="138"/>
      <c r="D771" s="138"/>
      <c r="E771" s="138"/>
      <c r="F771" s="138"/>
      <c r="G771" s="138"/>
      <c r="H771" s="138"/>
      <c r="I771" s="138"/>
      <c r="J771" s="138"/>
      <c r="K771" s="138"/>
      <c r="L771" s="138"/>
      <c r="M771" s="138"/>
      <c r="N771" s="138"/>
      <c r="O771" s="138"/>
      <c r="P771" s="138"/>
      <c r="Q771" s="138"/>
      <c r="R771" s="138"/>
      <c r="S771" s="138"/>
      <c r="T771" s="138"/>
      <c r="U771" s="138"/>
      <c r="V771" s="138"/>
      <c r="W771" s="138"/>
      <c r="X771" s="138"/>
      <c r="Y771" s="138"/>
      <c r="Z771" s="138"/>
    </row>
    <row r="772" spans="1:26" ht="15.75" customHeight="1">
      <c r="A772" s="138"/>
      <c r="B772" s="138"/>
      <c r="C772" s="138"/>
      <c r="D772" s="138"/>
      <c r="E772" s="138"/>
      <c r="F772" s="138"/>
      <c r="G772" s="138"/>
      <c r="H772" s="138"/>
      <c r="I772" s="138"/>
      <c r="J772" s="138"/>
      <c r="K772" s="138"/>
      <c r="L772" s="138"/>
      <c r="M772" s="138"/>
      <c r="N772" s="138"/>
      <c r="O772" s="138"/>
      <c r="P772" s="138"/>
      <c r="Q772" s="138"/>
      <c r="R772" s="138"/>
      <c r="S772" s="138"/>
      <c r="T772" s="138"/>
      <c r="U772" s="138"/>
      <c r="V772" s="138"/>
      <c r="W772" s="138"/>
      <c r="X772" s="138"/>
      <c r="Y772" s="138"/>
      <c r="Z772" s="138"/>
    </row>
    <row r="773" spans="1:26" ht="15.75" customHeight="1">
      <c r="A773" s="138"/>
      <c r="B773" s="138"/>
      <c r="C773" s="138"/>
      <c r="D773" s="138"/>
      <c r="E773" s="138"/>
      <c r="F773" s="138"/>
      <c r="G773" s="138"/>
      <c r="H773" s="138"/>
      <c r="I773" s="138"/>
      <c r="J773" s="138"/>
      <c r="K773" s="138"/>
      <c r="L773" s="138"/>
      <c r="M773" s="138"/>
      <c r="N773" s="138"/>
      <c r="O773" s="138"/>
      <c r="P773" s="138"/>
      <c r="Q773" s="138"/>
      <c r="R773" s="138"/>
      <c r="S773" s="138"/>
      <c r="T773" s="138"/>
      <c r="U773" s="138"/>
      <c r="V773" s="138"/>
      <c r="W773" s="138"/>
      <c r="X773" s="138"/>
      <c r="Y773" s="138"/>
      <c r="Z773" s="138"/>
    </row>
    <row r="774" spans="1:26" ht="15.75" customHeight="1">
      <c r="A774" s="138"/>
      <c r="B774" s="138"/>
      <c r="C774" s="138"/>
      <c r="D774" s="138"/>
      <c r="E774" s="138"/>
      <c r="F774" s="138"/>
      <c r="G774" s="138"/>
      <c r="H774" s="138"/>
      <c r="I774" s="138"/>
      <c r="J774" s="138"/>
      <c r="K774" s="138"/>
      <c r="L774" s="138"/>
      <c r="M774" s="138"/>
      <c r="N774" s="138"/>
      <c r="O774" s="138"/>
      <c r="P774" s="138"/>
      <c r="Q774" s="138"/>
      <c r="R774" s="138"/>
      <c r="S774" s="138"/>
      <c r="T774" s="138"/>
      <c r="U774" s="138"/>
      <c r="V774" s="138"/>
      <c r="W774" s="138"/>
      <c r="X774" s="138"/>
      <c r="Y774" s="138"/>
      <c r="Z774" s="138"/>
    </row>
    <row r="775" spans="1:26" ht="15.75" customHeight="1">
      <c r="A775" s="138"/>
      <c r="B775" s="138"/>
      <c r="C775" s="138"/>
      <c r="D775" s="138"/>
      <c r="E775" s="138"/>
      <c r="F775" s="138"/>
      <c r="G775" s="138"/>
      <c r="H775" s="138"/>
      <c r="I775" s="138"/>
      <c r="J775" s="138"/>
      <c r="K775" s="138"/>
      <c r="L775" s="138"/>
      <c r="M775" s="138"/>
      <c r="N775" s="138"/>
      <c r="O775" s="138"/>
      <c r="P775" s="138"/>
      <c r="Q775" s="138"/>
      <c r="R775" s="138"/>
      <c r="S775" s="138"/>
      <c r="T775" s="138"/>
      <c r="U775" s="138"/>
      <c r="V775" s="138"/>
      <c r="W775" s="138"/>
      <c r="X775" s="138"/>
      <c r="Y775" s="138"/>
      <c r="Z775" s="138"/>
    </row>
    <row r="776" spans="1:26" ht="15.75" customHeight="1">
      <c r="A776" s="138"/>
      <c r="B776" s="138"/>
      <c r="C776" s="138"/>
      <c r="D776" s="138"/>
      <c r="E776" s="138"/>
      <c r="F776" s="138"/>
      <c r="G776" s="138"/>
      <c r="H776" s="138"/>
      <c r="I776" s="138"/>
      <c r="J776" s="138"/>
      <c r="K776" s="138"/>
      <c r="L776" s="138"/>
      <c r="M776" s="138"/>
      <c r="N776" s="138"/>
      <c r="O776" s="138"/>
      <c r="P776" s="138"/>
      <c r="Q776" s="138"/>
      <c r="R776" s="138"/>
      <c r="S776" s="138"/>
      <c r="T776" s="138"/>
      <c r="U776" s="138"/>
      <c r="V776" s="138"/>
      <c r="W776" s="138"/>
      <c r="X776" s="138"/>
      <c r="Y776" s="138"/>
      <c r="Z776" s="138"/>
    </row>
    <row r="777" spans="1:26" ht="15.75" customHeight="1">
      <c r="A777" s="138"/>
      <c r="B777" s="138"/>
      <c r="C777" s="138"/>
      <c r="D777" s="138"/>
      <c r="E777" s="138"/>
      <c r="F777" s="138"/>
      <c r="G777" s="138"/>
      <c r="H777" s="138"/>
      <c r="I777" s="138"/>
      <c r="J777" s="138"/>
      <c r="K777" s="138"/>
      <c r="L777" s="138"/>
      <c r="M777" s="138"/>
      <c r="N777" s="138"/>
      <c r="O777" s="138"/>
      <c r="P777" s="138"/>
      <c r="Q777" s="138"/>
      <c r="R777" s="138"/>
      <c r="S777" s="138"/>
      <c r="T777" s="138"/>
      <c r="U777" s="138"/>
      <c r="V777" s="138"/>
      <c r="W777" s="138"/>
      <c r="X777" s="138"/>
      <c r="Y777" s="138"/>
      <c r="Z777" s="138"/>
    </row>
    <row r="778" spans="1:26" ht="15.75" customHeight="1">
      <c r="A778" s="138"/>
      <c r="B778" s="138"/>
      <c r="C778" s="138"/>
      <c r="D778" s="138"/>
      <c r="E778" s="138"/>
      <c r="F778" s="138"/>
      <c r="G778" s="138"/>
      <c r="H778" s="138"/>
      <c r="I778" s="138"/>
      <c r="J778" s="138"/>
      <c r="K778" s="138"/>
      <c r="L778" s="138"/>
      <c r="M778" s="138"/>
      <c r="N778" s="138"/>
      <c r="O778" s="138"/>
      <c r="P778" s="138"/>
      <c r="Q778" s="138"/>
      <c r="R778" s="138"/>
      <c r="S778" s="138"/>
      <c r="T778" s="138"/>
      <c r="U778" s="138"/>
      <c r="V778" s="138"/>
      <c r="W778" s="138"/>
      <c r="X778" s="138"/>
      <c r="Y778" s="138"/>
      <c r="Z778" s="138"/>
    </row>
    <row r="779" spans="1:26" ht="15.75" customHeight="1">
      <c r="A779" s="138"/>
      <c r="B779" s="138"/>
      <c r="C779" s="138"/>
      <c r="D779" s="138"/>
      <c r="E779" s="138"/>
      <c r="F779" s="138"/>
      <c r="G779" s="138"/>
      <c r="H779" s="138"/>
      <c r="I779" s="138"/>
      <c r="J779" s="138"/>
      <c r="K779" s="138"/>
      <c r="L779" s="138"/>
      <c r="M779" s="138"/>
      <c r="N779" s="138"/>
      <c r="O779" s="138"/>
      <c r="P779" s="138"/>
      <c r="Q779" s="138"/>
      <c r="R779" s="138"/>
      <c r="S779" s="138"/>
      <c r="T779" s="138"/>
      <c r="U779" s="138"/>
      <c r="V779" s="138"/>
      <c r="W779" s="138"/>
      <c r="X779" s="138"/>
      <c r="Y779" s="138"/>
      <c r="Z779" s="138"/>
    </row>
    <row r="780" spans="1:26" ht="15.75" customHeight="1">
      <c r="A780" s="138"/>
      <c r="B780" s="138"/>
      <c r="C780" s="138"/>
      <c r="D780" s="138"/>
      <c r="E780" s="138"/>
      <c r="F780" s="138"/>
      <c r="G780" s="138"/>
      <c r="H780" s="138"/>
      <c r="I780" s="138"/>
      <c r="J780" s="138"/>
      <c r="K780" s="138"/>
      <c r="L780" s="138"/>
      <c r="M780" s="138"/>
      <c r="N780" s="138"/>
      <c r="O780" s="138"/>
      <c r="P780" s="138"/>
      <c r="Q780" s="138"/>
      <c r="R780" s="138"/>
      <c r="S780" s="138"/>
      <c r="T780" s="138"/>
      <c r="U780" s="138"/>
      <c r="V780" s="138"/>
      <c r="W780" s="138"/>
      <c r="X780" s="138"/>
      <c r="Y780" s="138"/>
      <c r="Z780" s="138"/>
    </row>
    <row r="781" spans="1:26" ht="15.75" customHeight="1">
      <c r="A781" s="138"/>
      <c r="B781" s="138"/>
      <c r="C781" s="138"/>
      <c r="D781" s="138"/>
      <c r="E781" s="138"/>
      <c r="F781" s="138"/>
      <c r="G781" s="138"/>
      <c r="H781" s="138"/>
      <c r="I781" s="138"/>
      <c r="J781" s="138"/>
      <c r="K781" s="138"/>
      <c r="L781" s="138"/>
      <c r="M781" s="138"/>
      <c r="N781" s="138"/>
      <c r="O781" s="138"/>
      <c r="P781" s="138"/>
      <c r="Q781" s="138"/>
      <c r="R781" s="138"/>
      <c r="S781" s="138"/>
      <c r="T781" s="138"/>
      <c r="U781" s="138"/>
      <c r="V781" s="138"/>
      <c r="W781" s="138"/>
      <c r="X781" s="138"/>
      <c r="Y781" s="138"/>
      <c r="Z781" s="138"/>
    </row>
    <row r="782" spans="1:26" ht="15.75" customHeight="1">
      <c r="A782" s="138"/>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c r="Z782" s="138"/>
    </row>
    <row r="783" spans="1:26" ht="15.75" customHeight="1">
      <c r="A783" s="138"/>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row>
    <row r="784" spans="1:26" ht="15.75" customHeight="1">
      <c r="A784" s="138"/>
      <c r="B784" s="138"/>
      <c r="C784" s="138"/>
      <c r="D784" s="138"/>
      <c r="E784" s="138"/>
      <c r="F784" s="138"/>
      <c r="G784" s="138"/>
      <c r="H784" s="138"/>
      <c r="I784" s="138"/>
      <c r="J784" s="138"/>
      <c r="K784" s="138"/>
      <c r="L784" s="138"/>
      <c r="M784" s="138"/>
      <c r="N784" s="138"/>
      <c r="O784" s="138"/>
      <c r="P784" s="138"/>
      <c r="Q784" s="138"/>
      <c r="R784" s="138"/>
      <c r="S784" s="138"/>
      <c r="T784" s="138"/>
      <c r="U784" s="138"/>
      <c r="V784" s="138"/>
      <c r="W784" s="138"/>
      <c r="X784" s="138"/>
      <c r="Y784" s="138"/>
      <c r="Z784" s="138"/>
    </row>
    <row r="785" spans="1:26" ht="15.75" customHeight="1">
      <c r="A785" s="138"/>
      <c r="B785" s="138"/>
      <c r="C785" s="138"/>
      <c r="D785" s="138"/>
      <c r="E785" s="138"/>
      <c r="F785" s="138"/>
      <c r="G785" s="138"/>
      <c r="H785" s="138"/>
      <c r="I785" s="138"/>
      <c r="J785" s="138"/>
      <c r="K785" s="138"/>
      <c r="L785" s="138"/>
      <c r="M785" s="138"/>
      <c r="N785" s="138"/>
      <c r="O785" s="138"/>
      <c r="P785" s="138"/>
      <c r="Q785" s="138"/>
      <c r="R785" s="138"/>
      <c r="S785" s="138"/>
      <c r="T785" s="138"/>
      <c r="U785" s="138"/>
      <c r="V785" s="138"/>
      <c r="W785" s="138"/>
      <c r="X785" s="138"/>
      <c r="Y785" s="138"/>
      <c r="Z785" s="138"/>
    </row>
    <row r="786" spans="1:26" ht="15.75" customHeight="1">
      <c r="A786" s="138"/>
      <c r="B786" s="138"/>
      <c r="C786" s="138"/>
      <c r="D786" s="138"/>
      <c r="E786" s="138"/>
      <c r="F786" s="138"/>
      <c r="G786" s="138"/>
      <c r="H786" s="138"/>
      <c r="I786" s="138"/>
      <c r="J786" s="138"/>
      <c r="K786" s="138"/>
      <c r="L786" s="138"/>
      <c r="M786" s="138"/>
      <c r="N786" s="138"/>
      <c r="O786" s="138"/>
      <c r="P786" s="138"/>
      <c r="Q786" s="138"/>
      <c r="R786" s="138"/>
      <c r="S786" s="138"/>
      <c r="T786" s="138"/>
      <c r="U786" s="138"/>
      <c r="V786" s="138"/>
      <c r="W786" s="138"/>
      <c r="X786" s="138"/>
      <c r="Y786" s="138"/>
      <c r="Z786" s="138"/>
    </row>
    <row r="787" spans="1:26" ht="15.75" customHeight="1">
      <c r="A787" s="138"/>
      <c r="B787" s="138"/>
      <c r="C787" s="138"/>
      <c r="D787" s="138"/>
      <c r="E787" s="138"/>
      <c r="F787" s="138"/>
      <c r="G787" s="138"/>
      <c r="H787" s="138"/>
      <c r="I787" s="138"/>
      <c r="J787" s="138"/>
      <c r="K787" s="138"/>
      <c r="L787" s="138"/>
      <c r="M787" s="138"/>
      <c r="N787" s="138"/>
      <c r="O787" s="138"/>
      <c r="P787" s="138"/>
      <c r="Q787" s="138"/>
      <c r="R787" s="138"/>
      <c r="S787" s="138"/>
      <c r="T787" s="138"/>
      <c r="U787" s="138"/>
      <c r="V787" s="138"/>
      <c r="W787" s="138"/>
      <c r="X787" s="138"/>
      <c r="Y787" s="138"/>
      <c r="Z787" s="138"/>
    </row>
    <row r="788" spans="1:26" ht="15.75" customHeight="1">
      <c r="A788" s="138"/>
      <c r="B788" s="138"/>
      <c r="C788" s="138"/>
      <c r="D788" s="138"/>
      <c r="E788" s="138"/>
      <c r="F788" s="138"/>
      <c r="G788" s="138"/>
      <c r="H788" s="138"/>
      <c r="I788" s="138"/>
      <c r="J788" s="138"/>
      <c r="K788" s="138"/>
      <c r="L788" s="138"/>
      <c r="M788" s="138"/>
      <c r="N788" s="138"/>
      <c r="O788" s="138"/>
      <c r="P788" s="138"/>
      <c r="Q788" s="138"/>
      <c r="R788" s="138"/>
      <c r="S788" s="138"/>
      <c r="T788" s="138"/>
      <c r="U788" s="138"/>
      <c r="V788" s="138"/>
      <c r="W788" s="138"/>
      <c r="X788" s="138"/>
      <c r="Y788" s="138"/>
      <c r="Z788" s="138"/>
    </row>
    <row r="789" spans="1:26" ht="15.75" customHeight="1">
      <c r="A789" s="138"/>
      <c r="B789" s="138"/>
      <c r="C789" s="138"/>
      <c r="D789" s="138"/>
      <c r="E789" s="138"/>
      <c r="F789" s="138"/>
      <c r="G789" s="138"/>
      <c r="H789" s="138"/>
      <c r="I789" s="138"/>
      <c r="J789" s="138"/>
      <c r="K789" s="138"/>
      <c r="L789" s="138"/>
      <c r="M789" s="138"/>
      <c r="N789" s="138"/>
      <c r="O789" s="138"/>
      <c r="P789" s="138"/>
      <c r="Q789" s="138"/>
      <c r="R789" s="138"/>
      <c r="S789" s="138"/>
      <c r="T789" s="138"/>
      <c r="U789" s="138"/>
      <c r="V789" s="138"/>
      <c r="W789" s="138"/>
      <c r="X789" s="138"/>
      <c r="Y789" s="138"/>
      <c r="Z789" s="138"/>
    </row>
    <row r="790" spans="1:26" ht="15.75" customHeight="1">
      <c r="A790" s="138"/>
      <c r="B790" s="138"/>
      <c r="C790" s="138"/>
      <c r="D790" s="138"/>
      <c r="E790" s="138"/>
      <c r="F790" s="138"/>
      <c r="G790" s="138"/>
      <c r="H790" s="138"/>
      <c r="I790" s="138"/>
      <c r="J790" s="138"/>
      <c r="K790" s="138"/>
      <c r="L790" s="138"/>
      <c r="M790" s="138"/>
      <c r="N790" s="138"/>
      <c r="O790" s="138"/>
      <c r="P790" s="138"/>
      <c r="Q790" s="138"/>
      <c r="R790" s="138"/>
      <c r="S790" s="138"/>
      <c r="T790" s="138"/>
      <c r="U790" s="138"/>
      <c r="V790" s="138"/>
      <c r="W790" s="138"/>
      <c r="X790" s="138"/>
      <c r="Y790" s="138"/>
      <c r="Z790" s="138"/>
    </row>
    <row r="791" spans="1:26" ht="15.75" customHeight="1">
      <c r="A791" s="138"/>
      <c r="B791" s="138"/>
      <c r="C791" s="138"/>
      <c r="D791" s="138"/>
      <c r="E791" s="138"/>
      <c r="F791" s="138"/>
      <c r="G791" s="138"/>
      <c r="H791" s="138"/>
      <c r="I791" s="138"/>
      <c r="J791" s="138"/>
      <c r="K791" s="138"/>
      <c r="L791" s="138"/>
      <c r="M791" s="138"/>
      <c r="N791" s="138"/>
      <c r="O791" s="138"/>
      <c r="P791" s="138"/>
      <c r="Q791" s="138"/>
      <c r="R791" s="138"/>
      <c r="S791" s="138"/>
      <c r="T791" s="138"/>
      <c r="U791" s="138"/>
      <c r="V791" s="138"/>
      <c r="W791" s="138"/>
      <c r="X791" s="138"/>
      <c r="Y791" s="138"/>
      <c r="Z791" s="138"/>
    </row>
    <row r="792" spans="1:26" ht="15.75" customHeight="1">
      <c r="A792" s="138"/>
      <c r="B792" s="138"/>
      <c r="C792" s="138"/>
      <c r="D792" s="138"/>
      <c r="E792" s="138"/>
      <c r="F792" s="138"/>
      <c r="G792" s="138"/>
      <c r="H792" s="138"/>
      <c r="I792" s="138"/>
      <c r="J792" s="138"/>
      <c r="K792" s="138"/>
      <c r="L792" s="138"/>
      <c r="M792" s="138"/>
      <c r="N792" s="138"/>
      <c r="O792" s="138"/>
      <c r="P792" s="138"/>
      <c r="Q792" s="138"/>
      <c r="R792" s="138"/>
      <c r="S792" s="138"/>
      <c r="T792" s="138"/>
      <c r="U792" s="138"/>
      <c r="V792" s="138"/>
      <c r="W792" s="138"/>
      <c r="X792" s="138"/>
      <c r="Y792" s="138"/>
      <c r="Z792" s="138"/>
    </row>
    <row r="793" spans="1:26" ht="15.75" customHeight="1">
      <c r="A793" s="138"/>
      <c r="B793" s="138"/>
      <c r="C793" s="138"/>
      <c r="D793" s="138"/>
      <c r="E793" s="138"/>
      <c r="F793" s="138"/>
      <c r="G793" s="138"/>
      <c r="H793" s="138"/>
      <c r="I793" s="138"/>
      <c r="J793" s="138"/>
      <c r="K793" s="138"/>
      <c r="L793" s="138"/>
      <c r="M793" s="138"/>
      <c r="N793" s="138"/>
      <c r="O793" s="138"/>
      <c r="P793" s="138"/>
      <c r="Q793" s="138"/>
      <c r="R793" s="138"/>
      <c r="S793" s="138"/>
      <c r="T793" s="138"/>
      <c r="U793" s="138"/>
      <c r="V793" s="138"/>
      <c r="W793" s="138"/>
      <c r="X793" s="138"/>
      <c r="Y793" s="138"/>
      <c r="Z793" s="138"/>
    </row>
    <row r="794" spans="1:26" ht="15.75" customHeight="1">
      <c r="A794" s="138"/>
      <c r="B794" s="138"/>
      <c r="C794" s="138"/>
      <c r="D794" s="138"/>
      <c r="E794" s="138"/>
      <c r="F794" s="138"/>
      <c r="G794" s="138"/>
      <c r="H794" s="138"/>
      <c r="I794" s="138"/>
      <c r="J794" s="138"/>
      <c r="K794" s="138"/>
      <c r="L794" s="138"/>
      <c r="M794" s="138"/>
      <c r="N794" s="138"/>
      <c r="O794" s="138"/>
      <c r="P794" s="138"/>
      <c r="Q794" s="138"/>
      <c r="R794" s="138"/>
      <c r="S794" s="138"/>
      <c r="T794" s="138"/>
      <c r="U794" s="138"/>
      <c r="V794" s="138"/>
      <c r="W794" s="138"/>
      <c r="X794" s="138"/>
      <c r="Y794" s="138"/>
      <c r="Z794" s="138"/>
    </row>
    <row r="795" spans="1:26" ht="15.75" customHeight="1">
      <c r="A795" s="138"/>
      <c r="B795" s="138"/>
      <c r="C795" s="138"/>
      <c r="D795" s="138"/>
      <c r="E795" s="138"/>
      <c r="F795" s="138"/>
      <c r="G795" s="138"/>
      <c r="H795" s="138"/>
      <c r="I795" s="138"/>
      <c r="J795" s="138"/>
      <c r="K795" s="138"/>
      <c r="L795" s="138"/>
      <c r="M795" s="138"/>
      <c r="N795" s="138"/>
      <c r="O795" s="138"/>
      <c r="P795" s="138"/>
      <c r="Q795" s="138"/>
      <c r="R795" s="138"/>
      <c r="S795" s="138"/>
      <c r="T795" s="138"/>
      <c r="U795" s="138"/>
      <c r="V795" s="138"/>
      <c r="W795" s="138"/>
      <c r="X795" s="138"/>
      <c r="Y795" s="138"/>
      <c r="Z795" s="138"/>
    </row>
    <row r="796" spans="1:26" ht="15.75" customHeight="1">
      <c r="A796" s="138"/>
      <c r="B796" s="138"/>
      <c r="C796" s="138"/>
      <c r="D796" s="138"/>
      <c r="E796" s="138"/>
      <c r="F796" s="138"/>
      <c r="G796" s="138"/>
      <c r="H796" s="138"/>
      <c r="I796" s="138"/>
      <c r="J796" s="138"/>
      <c r="K796" s="138"/>
      <c r="L796" s="138"/>
      <c r="M796" s="138"/>
      <c r="N796" s="138"/>
      <c r="O796" s="138"/>
      <c r="P796" s="138"/>
      <c r="Q796" s="138"/>
      <c r="R796" s="138"/>
      <c r="S796" s="138"/>
      <c r="T796" s="138"/>
      <c r="U796" s="138"/>
      <c r="V796" s="138"/>
      <c r="W796" s="138"/>
      <c r="X796" s="138"/>
      <c r="Y796" s="138"/>
      <c r="Z796" s="138"/>
    </row>
    <row r="797" spans="1:26" ht="15.75" customHeight="1">
      <c r="A797" s="138"/>
      <c r="B797" s="138"/>
      <c r="C797" s="138"/>
      <c r="D797" s="138"/>
      <c r="E797" s="138"/>
      <c r="F797" s="138"/>
      <c r="G797" s="138"/>
      <c r="H797" s="138"/>
      <c r="I797" s="138"/>
      <c r="J797" s="138"/>
      <c r="K797" s="138"/>
      <c r="L797" s="138"/>
      <c r="M797" s="138"/>
      <c r="N797" s="138"/>
      <c r="O797" s="138"/>
      <c r="P797" s="138"/>
      <c r="Q797" s="138"/>
      <c r="R797" s="138"/>
      <c r="S797" s="138"/>
      <c r="T797" s="138"/>
      <c r="U797" s="138"/>
      <c r="V797" s="138"/>
      <c r="W797" s="138"/>
      <c r="X797" s="138"/>
      <c r="Y797" s="138"/>
      <c r="Z797" s="138"/>
    </row>
    <row r="798" spans="1:26" ht="15.75" customHeight="1">
      <c r="A798" s="138"/>
      <c r="B798" s="138"/>
      <c r="C798" s="138"/>
      <c r="D798" s="138"/>
      <c r="E798" s="138"/>
      <c r="F798" s="138"/>
      <c r="G798" s="138"/>
      <c r="H798" s="138"/>
      <c r="I798" s="138"/>
      <c r="J798" s="138"/>
      <c r="K798" s="138"/>
      <c r="L798" s="138"/>
      <c r="M798" s="138"/>
      <c r="N798" s="138"/>
      <c r="O798" s="138"/>
      <c r="P798" s="138"/>
      <c r="Q798" s="138"/>
      <c r="R798" s="138"/>
      <c r="S798" s="138"/>
      <c r="T798" s="138"/>
      <c r="U798" s="138"/>
      <c r="V798" s="138"/>
      <c r="W798" s="138"/>
      <c r="X798" s="138"/>
      <c r="Y798" s="138"/>
      <c r="Z798" s="138"/>
    </row>
    <row r="799" spans="1:26" ht="15.75" customHeight="1">
      <c r="A799" s="138"/>
      <c r="B799" s="138"/>
      <c r="C799" s="138"/>
      <c r="D799" s="138"/>
      <c r="E799" s="138"/>
      <c r="F799" s="138"/>
      <c r="G799" s="138"/>
      <c r="H799" s="138"/>
      <c r="I799" s="138"/>
      <c r="J799" s="138"/>
      <c r="K799" s="138"/>
      <c r="L799" s="138"/>
      <c r="M799" s="138"/>
      <c r="N799" s="138"/>
      <c r="O799" s="138"/>
      <c r="P799" s="138"/>
      <c r="Q799" s="138"/>
      <c r="R799" s="138"/>
      <c r="S799" s="138"/>
      <c r="T799" s="138"/>
      <c r="U799" s="138"/>
      <c r="V799" s="138"/>
      <c r="W799" s="138"/>
      <c r="X799" s="138"/>
      <c r="Y799" s="138"/>
      <c r="Z799" s="138"/>
    </row>
    <row r="800" spans="1:26" ht="15.75" customHeight="1">
      <c r="A800" s="138"/>
      <c r="B800" s="138"/>
      <c r="C800" s="138"/>
      <c r="D800" s="138"/>
      <c r="E800" s="138"/>
      <c r="F800" s="138"/>
      <c r="G800" s="138"/>
      <c r="H800" s="138"/>
      <c r="I800" s="138"/>
      <c r="J800" s="138"/>
      <c r="K800" s="138"/>
      <c r="L800" s="138"/>
      <c r="M800" s="138"/>
      <c r="N800" s="138"/>
      <c r="O800" s="138"/>
      <c r="P800" s="138"/>
      <c r="Q800" s="138"/>
      <c r="R800" s="138"/>
      <c r="S800" s="138"/>
      <c r="T800" s="138"/>
      <c r="U800" s="138"/>
      <c r="V800" s="138"/>
      <c r="W800" s="138"/>
      <c r="X800" s="138"/>
      <c r="Y800" s="138"/>
      <c r="Z800" s="138"/>
    </row>
    <row r="801" spans="1:26" ht="15.75" customHeight="1">
      <c r="A801" s="138"/>
      <c r="B801" s="138"/>
      <c r="C801" s="138"/>
      <c r="D801" s="138"/>
      <c r="E801" s="138"/>
      <c r="F801" s="138"/>
      <c r="G801" s="138"/>
      <c r="H801" s="138"/>
      <c r="I801" s="138"/>
      <c r="J801" s="138"/>
      <c r="K801" s="138"/>
      <c r="L801" s="138"/>
      <c r="M801" s="138"/>
      <c r="N801" s="138"/>
      <c r="O801" s="138"/>
      <c r="P801" s="138"/>
      <c r="Q801" s="138"/>
      <c r="R801" s="138"/>
      <c r="S801" s="138"/>
      <c r="T801" s="138"/>
      <c r="U801" s="138"/>
      <c r="V801" s="138"/>
      <c r="W801" s="138"/>
      <c r="X801" s="138"/>
      <c r="Y801" s="138"/>
      <c r="Z801" s="138"/>
    </row>
    <row r="802" spans="1:26" ht="15.75" customHeight="1">
      <c r="A802" s="138"/>
      <c r="B802" s="138"/>
      <c r="C802" s="138"/>
      <c r="D802" s="138"/>
      <c r="E802" s="138"/>
      <c r="F802" s="138"/>
      <c r="G802" s="138"/>
      <c r="H802" s="138"/>
      <c r="I802" s="138"/>
      <c r="J802" s="138"/>
      <c r="K802" s="138"/>
      <c r="L802" s="138"/>
      <c r="M802" s="138"/>
      <c r="N802" s="138"/>
      <c r="O802" s="138"/>
      <c r="P802" s="138"/>
      <c r="Q802" s="138"/>
      <c r="R802" s="138"/>
      <c r="S802" s="138"/>
      <c r="T802" s="138"/>
      <c r="U802" s="138"/>
      <c r="V802" s="138"/>
      <c r="W802" s="138"/>
      <c r="X802" s="138"/>
      <c r="Y802" s="138"/>
      <c r="Z802" s="138"/>
    </row>
    <row r="803" spans="1:26" ht="15.75" customHeight="1">
      <c r="A803" s="138"/>
      <c r="B803" s="138"/>
      <c r="C803" s="138"/>
      <c r="D803" s="138"/>
      <c r="E803" s="138"/>
      <c r="F803" s="138"/>
      <c r="G803" s="138"/>
      <c r="H803" s="138"/>
      <c r="I803" s="138"/>
      <c r="J803" s="138"/>
      <c r="K803" s="138"/>
      <c r="L803" s="138"/>
      <c r="M803" s="138"/>
      <c r="N803" s="138"/>
      <c r="O803" s="138"/>
      <c r="P803" s="138"/>
      <c r="Q803" s="138"/>
      <c r="R803" s="138"/>
      <c r="S803" s="138"/>
      <c r="T803" s="138"/>
      <c r="U803" s="138"/>
      <c r="V803" s="138"/>
      <c r="W803" s="138"/>
      <c r="X803" s="138"/>
      <c r="Y803" s="138"/>
      <c r="Z803" s="138"/>
    </row>
    <row r="804" spans="1:26" ht="15.75" customHeight="1">
      <c r="A804" s="138"/>
      <c r="B804" s="138"/>
      <c r="C804" s="138"/>
      <c r="D804" s="138"/>
      <c r="E804" s="138"/>
      <c r="F804" s="138"/>
      <c r="G804" s="138"/>
      <c r="H804" s="138"/>
      <c r="I804" s="138"/>
      <c r="J804" s="138"/>
      <c r="K804" s="138"/>
      <c r="L804" s="138"/>
      <c r="M804" s="138"/>
      <c r="N804" s="138"/>
      <c r="O804" s="138"/>
      <c r="P804" s="138"/>
      <c r="Q804" s="138"/>
      <c r="R804" s="138"/>
      <c r="S804" s="138"/>
      <c r="T804" s="138"/>
      <c r="U804" s="138"/>
      <c r="V804" s="138"/>
      <c r="W804" s="138"/>
      <c r="X804" s="138"/>
      <c r="Y804" s="138"/>
      <c r="Z804" s="138"/>
    </row>
    <row r="805" spans="1:26" ht="15.75" customHeight="1">
      <c r="A805" s="138"/>
      <c r="B805" s="138"/>
      <c r="C805" s="138"/>
      <c r="D805" s="138"/>
      <c r="E805" s="138"/>
      <c r="F805" s="138"/>
      <c r="G805" s="138"/>
      <c r="H805" s="138"/>
      <c r="I805" s="138"/>
      <c r="J805" s="138"/>
      <c r="K805" s="138"/>
      <c r="L805" s="138"/>
      <c r="M805" s="138"/>
      <c r="N805" s="138"/>
      <c r="O805" s="138"/>
      <c r="P805" s="138"/>
      <c r="Q805" s="138"/>
      <c r="R805" s="138"/>
      <c r="S805" s="138"/>
      <c r="T805" s="138"/>
      <c r="U805" s="138"/>
      <c r="V805" s="138"/>
      <c r="W805" s="138"/>
      <c r="X805" s="138"/>
      <c r="Y805" s="138"/>
      <c r="Z805" s="138"/>
    </row>
    <row r="806" spans="1:26" ht="15.75" customHeight="1">
      <c r="A806" s="138"/>
      <c r="B806" s="138"/>
      <c r="C806" s="138"/>
      <c r="D806" s="138"/>
      <c r="E806" s="138"/>
      <c r="F806" s="138"/>
      <c r="G806" s="138"/>
      <c r="H806" s="138"/>
      <c r="I806" s="138"/>
      <c r="J806" s="138"/>
      <c r="K806" s="138"/>
      <c r="L806" s="138"/>
      <c r="M806" s="138"/>
      <c r="N806" s="138"/>
      <c r="O806" s="138"/>
      <c r="P806" s="138"/>
      <c r="Q806" s="138"/>
      <c r="R806" s="138"/>
      <c r="S806" s="138"/>
      <c r="T806" s="138"/>
      <c r="U806" s="138"/>
      <c r="V806" s="138"/>
      <c r="W806" s="138"/>
      <c r="X806" s="138"/>
      <c r="Y806" s="138"/>
      <c r="Z806" s="138"/>
    </row>
    <row r="807" spans="1:26" ht="15.75" customHeight="1">
      <c r="A807" s="138"/>
      <c r="B807" s="138"/>
      <c r="C807" s="138"/>
      <c r="D807" s="138"/>
      <c r="E807" s="138"/>
      <c r="F807" s="138"/>
      <c r="G807" s="138"/>
      <c r="H807" s="138"/>
      <c r="I807" s="138"/>
      <c r="J807" s="138"/>
      <c r="K807" s="138"/>
      <c r="L807" s="138"/>
      <c r="M807" s="138"/>
      <c r="N807" s="138"/>
      <c r="O807" s="138"/>
      <c r="P807" s="138"/>
      <c r="Q807" s="138"/>
      <c r="R807" s="138"/>
      <c r="S807" s="138"/>
      <c r="T807" s="138"/>
      <c r="U807" s="138"/>
      <c r="V807" s="138"/>
      <c r="W807" s="138"/>
      <c r="X807" s="138"/>
      <c r="Y807" s="138"/>
      <c r="Z807" s="138"/>
    </row>
    <row r="808" spans="1:26" ht="15.75" customHeight="1">
      <c r="A808" s="138"/>
      <c r="B808" s="138"/>
      <c r="C808" s="138"/>
      <c r="D808" s="138"/>
      <c r="E808" s="138"/>
      <c r="F808" s="138"/>
      <c r="G808" s="138"/>
      <c r="H808" s="138"/>
      <c r="I808" s="138"/>
      <c r="J808" s="138"/>
      <c r="K808" s="138"/>
      <c r="L808" s="138"/>
      <c r="M808" s="138"/>
      <c r="N808" s="138"/>
      <c r="O808" s="138"/>
      <c r="P808" s="138"/>
      <c r="Q808" s="138"/>
      <c r="R808" s="138"/>
      <c r="S808" s="138"/>
      <c r="T808" s="138"/>
      <c r="U808" s="138"/>
      <c r="V808" s="138"/>
      <c r="W808" s="138"/>
      <c r="X808" s="138"/>
      <c r="Y808" s="138"/>
      <c r="Z808" s="138"/>
    </row>
    <row r="809" spans="1:26" ht="15.75" customHeight="1">
      <c r="A809" s="138"/>
      <c r="B809" s="138"/>
      <c r="C809" s="138"/>
      <c r="D809" s="138"/>
      <c r="E809" s="138"/>
      <c r="F809" s="138"/>
      <c r="G809" s="138"/>
      <c r="H809" s="138"/>
      <c r="I809" s="138"/>
      <c r="J809" s="138"/>
      <c r="K809" s="138"/>
      <c r="L809" s="138"/>
      <c r="M809" s="138"/>
      <c r="N809" s="138"/>
      <c r="O809" s="138"/>
      <c r="P809" s="138"/>
      <c r="Q809" s="138"/>
      <c r="R809" s="138"/>
      <c r="S809" s="138"/>
      <c r="T809" s="138"/>
      <c r="U809" s="138"/>
      <c r="V809" s="138"/>
      <c r="W809" s="138"/>
      <c r="X809" s="138"/>
      <c r="Y809" s="138"/>
      <c r="Z809" s="138"/>
    </row>
    <row r="810" spans="1:26" ht="15.75" customHeight="1">
      <c r="A810" s="138"/>
      <c r="B810" s="138"/>
      <c r="C810" s="138"/>
      <c r="D810" s="138"/>
      <c r="E810" s="138"/>
      <c r="F810" s="138"/>
      <c r="G810" s="138"/>
      <c r="H810" s="138"/>
      <c r="I810" s="138"/>
      <c r="J810" s="138"/>
      <c r="K810" s="138"/>
      <c r="L810" s="138"/>
      <c r="M810" s="138"/>
      <c r="N810" s="138"/>
      <c r="O810" s="138"/>
      <c r="P810" s="138"/>
      <c r="Q810" s="138"/>
      <c r="R810" s="138"/>
      <c r="S810" s="138"/>
      <c r="T810" s="138"/>
      <c r="U810" s="138"/>
      <c r="V810" s="138"/>
      <c r="W810" s="138"/>
      <c r="X810" s="138"/>
      <c r="Y810" s="138"/>
      <c r="Z810" s="138"/>
    </row>
    <row r="811" spans="1:26" ht="15.75" customHeight="1">
      <c r="A811" s="138"/>
      <c r="B811" s="138"/>
      <c r="C811" s="138"/>
      <c r="D811" s="138"/>
      <c r="E811" s="138"/>
      <c r="F811" s="138"/>
      <c r="G811" s="138"/>
      <c r="H811" s="138"/>
      <c r="I811" s="138"/>
      <c r="J811" s="138"/>
      <c r="K811" s="138"/>
      <c r="L811" s="138"/>
      <c r="M811" s="138"/>
      <c r="N811" s="138"/>
      <c r="O811" s="138"/>
      <c r="P811" s="138"/>
      <c r="Q811" s="138"/>
      <c r="R811" s="138"/>
      <c r="S811" s="138"/>
      <c r="T811" s="138"/>
      <c r="U811" s="138"/>
      <c r="V811" s="138"/>
      <c r="W811" s="138"/>
      <c r="X811" s="138"/>
      <c r="Y811" s="138"/>
      <c r="Z811" s="138"/>
    </row>
    <row r="812" spans="1:26" ht="15.75" customHeight="1">
      <c r="A812" s="138"/>
      <c r="B812" s="138"/>
      <c r="C812" s="138"/>
      <c r="D812" s="138"/>
      <c r="E812" s="138"/>
      <c r="F812" s="138"/>
      <c r="G812" s="138"/>
      <c r="H812" s="138"/>
      <c r="I812" s="138"/>
      <c r="J812" s="138"/>
      <c r="K812" s="138"/>
      <c r="L812" s="138"/>
      <c r="M812" s="138"/>
      <c r="N812" s="138"/>
      <c r="O812" s="138"/>
      <c r="P812" s="138"/>
      <c r="Q812" s="138"/>
      <c r="R812" s="138"/>
      <c r="S812" s="138"/>
      <c r="T812" s="138"/>
      <c r="U812" s="138"/>
      <c r="V812" s="138"/>
      <c r="W812" s="138"/>
      <c r="X812" s="138"/>
      <c r="Y812" s="138"/>
      <c r="Z812" s="138"/>
    </row>
    <row r="813" spans="1:26" ht="15.75" customHeight="1">
      <c r="A813" s="138"/>
      <c r="B813" s="138"/>
      <c r="C813" s="138"/>
      <c r="D813" s="138"/>
      <c r="E813" s="138"/>
      <c r="F813" s="138"/>
      <c r="G813" s="138"/>
      <c r="H813" s="138"/>
      <c r="I813" s="138"/>
      <c r="J813" s="138"/>
      <c r="K813" s="138"/>
      <c r="L813" s="138"/>
      <c r="M813" s="138"/>
      <c r="N813" s="138"/>
      <c r="O813" s="138"/>
      <c r="P813" s="138"/>
      <c r="Q813" s="138"/>
      <c r="R813" s="138"/>
      <c r="S813" s="138"/>
      <c r="T813" s="138"/>
      <c r="U813" s="138"/>
      <c r="V813" s="138"/>
      <c r="W813" s="138"/>
      <c r="X813" s="138"/>
      <c r="Y813" s="138"/>
      <c r="Z813" s="138"/>
    </row>
    <row r="814" spans="1:26" ht="15.75" customHeight="1">
      <c r="A814" s="138"/>
      <c r="B814" s="138"/>
      <c r="C814" s="138"/>
      <c r="D814" s="138"/>
      <c r="E814" s="138"/>
      <c r="F814" s="138"/>
      <c r="G814" s="138"/>
      <c r="H814" s="138"/>
      <c r="I814" s="138"/>
      <c r="J814" s="138"/>
      <c r="K814" s="138"/>
      <c r="L814" s="138"/>
      <c r="M814" s="138"/>
      <c r="N814" s="138"/>
      <c r="O814" s="138"/>
      <c r="P814" s="138"/>
      <c r="Q814" s="138"/>
      <c r="R814" s="138"/>
      <c r="S814" s="138"/>
      <c r="T814" s="138"/>
      <c r="U814" s="138"/>
      <c r="V814" s="138"/>
      <c r="W814" s="138"/>
      <c r="X814" s="138"/>
      <c r="Y814" s="138"/>
      <c r="Z814" s="138"/>
    </row>
    <row r="815" spans="1:26" ht="15.75" customHeight="1">
      <c r="A815" s="138"/>
      <c r="B815" s="138"/>
      <c r="C815" s="138"/>
      <c r="D815" s="138"/>
      <c r="E815" s="138"/>
      <c r="F815" s="138"/>
      <c r="G815" s="138"/>
      <c r="H815" s="138"/>
      <c r="I815" s="138"/>
      <c r="J815" s="138"/>
      <c r="K815" s="138"/>
      <c r="L815" s="138"/>
      <c r="M815" s="138"/>
      <c r="N815" s="138"/>
      <c r="O815" s="138"/>
      <c r="P815" s="138"/>
      <c r="Q815" s="138"/>
      <c r="R815" s="138"/>
      <c r="S815" s="138"/>
      <c r="T815" s="138"/>
      <c r="U815" s="138"/>
      <c r="V815" s="138"/>
      <c r="W815" s="138"/>
      <c r="X815" s="138"/>
      <c r="Y815" s="138"/>
      <c r="Z815" s="138"/>
    </row>
    <row r="816" spans="1:26" ht="15.75" customHeight="1">
      <c r="A816" s="138"/>
      <c r="B816" s="138"/>
      <c r="C816" s="138"/>
      <c r="D816" s="138"/>
      <c r="E816" s="138"/>
      <c r="F816" s="138"/>
      <c r="G816" s="138"/>
      <c r="H816" s="138"/>
      <c r="I816" s="138"/>
      <c r="J816" s="138"/>
      <c r="K816" s="138"/>
      <c r="L816" s="138"/>
      <c r="M816" s="138"/>
      <c r="N816" s="138"/>
      <c r="O816" s="138"/>
      <c r="P816" s="138"/>
      <c r="Q816" s="138"/>
      <c r="R816" s="138"/>
      <c r="S816" s="138"/>
      <c r="T816" s="138"/>
      <c r="U816" s="138"/>
      <c r="V816" s="138"/>
      <c r="W816" s="138"/>
      <c r="X816" s="138"/>
      <c r="Y816" s="138"/>
      <c r="Z816" s="138"/>
    </row>
    <row r="817" spans="1:26" ht="15.75" customHeight="1">
      <c r="A817" s="138"/>
      <c r="B817" s="138"/>
      <c r="C817" s="138"/>
      <c r="D817" s="138"/>
      <c r="E817" s="138"/>
      <c r="F817" s="138"/>
      <c r="G817" s="138"/>
      <c r="H817" s="138"/>
      <c r="I817" s="138"/>
      <c r="J817" s="138"/>
      <c r="K817" s="138"/>
      <c r="L817" s="138"/>
      <c r="M817" s="138"/>
      <c r="N817" s="138"/>
      <c r="O817" s="138"/>
      <c r="P817" s="138"/>
      <c r="Q817" s="138"/>
      <c r="R817" s="138"/>
      <c r="S817" s="138"/>
      <c r="T817" s="138"/>
      <c r="U817" s="138"/>
      <c r="V817" s="138"/>
      <c r="W817" s="138"/>
      <c r="X817" s="138"/>
      <c r="Y817" s="138"/>
      <c r="Z817" s="138"/>
    </row>
    <row r="818" spans="1:26" ht="15.75" customHeight="1">
      <c r="A818" s="138"/>
      <c r="B818" s="138"/>
      <c r="C818" s="138"/>
      <c r="D818" s="138"/>
      <c r="E818" s="138"/>
      <c r="F818" s="138"/>
      <c r="G818" s="138"/>
      <c r="H818" s="138"/>
      <c r="I818" s="138"/>
      <c r="J818" s="138"/>
      <c r="K818" s="138"/>
      <c r="L818" s="138"/>
      <c r="M818" s="138"/>
      <c r="N818" s="138"/>
      <c r="O818" s="138"/>
      <c r="P818" s="138"/>
      <c r="Q818" s="138"/>
      <c r="R818" s="138"/>
      <c r="S818" s="138"/>
      <c r="T818" s="138"/>
      <c r="U818" s="138"/>
      <c r="V818" s="138"/>
      <c r="W818" s="138"/>
      <c r="X818" s="138"/>
      <c r="Y818" s="138"/>
      <c r="Z818" s="138"/>
    </row>
    <row r="819" spans="1:26" ht="15.75" customHeight="1">
      <c r="A819" s="138"/>
      <c r="B819" s="138"/>
      <c r="C819" s="138"/>
      <c r="D819" s="138"/>
      <c r="E819" s="138"/>
      <c r="F819" s="138"/>
      <c r="G819" s="138"/>
      <c r="H819" s="138"/>
      <c r="I819" s="138"/>
      <c r="J819" s="138"/>
      <c r="K819" s="138"/>
      <c r="L819" s="138"/>
      <c r="M819" s="138"/>
      <c r="N819" s="138"/>
      <c r="O819" s="138"/>
      <c r="P819" s="138"/>
      <c r="Q819" s="138"/>
      <c r="R819" s="138"/>
      <c r="S819" s="138"/>
      <c r="T819" s="138"/>
      <c r="U819" s="138"/>
      <c r="V819" s="138"/>
      <c r="W819" s="138"/>
      <c r="X819" s="138"/>
      <c r="Y819" s="138"/>
      <c r="Z819" s="138"/>
    </row>
    <row r="820" spans="1:26" ht="15.75" customHeight="1">
      <c r="A820" s="138"/>
      <c r="B820" s="138"/>
      <c r="C820" s="138"/>
      <c r="D820" s="138"/>
      <c r="E820" s="138"/>
      <c r="F820" s="138"/>
      <c r="G820" s="138"/>
      <c r="H820" s="138"/>
      <c r="I820" s="138"/>
      <c r="J820" s="138"/>
      <c r="K820" s="138"/>
      <c r="L820" s="138"/>
      <c r="M820" s="138"/>
      <c r="N820" s="138"/>
      <c r="O820" s="138"/>
      <c r="P820" s="138"/>
      <c r="Q820" s="138"/>
      <c r="R820" s="138"/>
      <c r="S820" s="138"/>
      <c r="T820" s="138"/>
      <c r="U820" s="138"/>
      <c r="V820" s="138"/>
      <c r="W820" s="138"/>
      <c r="X820" s="138"/>
      <c r="Y820" s="138"/>
      <c r="Z820" s="138"/>
    </row>
    <row r="821" spans="1:26" ht="15.75" customHeight="1">
      <c r="A821" s="138"/>
      <c r="B821" s="138"/>
      <c r="C821" s="138"/>
      <c r="D821" s="138"/>
      <c r="E821" s="138"/>
      <c r="F821" s="138"/>
      <c r="G821" s="138"/>
      <c r="H821" s="138"/>
      <c r="I821" s="138"/>
      <c r="J821" s="138"/>
      <c r="K821" s="138"/>
      <c r="L821" s="138"/>
      <c r="M821" s="138"/>
      <c r="N821" s="138"/>
      <c r="O821" s="138"/>
      <c r="P821" s="138"/>
      <c r="Q821" s="138"/>
      <c r="R821" s="138"/>
      <c r="S821" s="138"/>
      <c r="T821" s="138"/>
      <c r="U821" s="138"/>
      <c r="V821" s="138"/>
      <c r="W821" s="138"/>
      <c r="X821" s="138"/>
      <c r="Y821" s="138"/>
      <c r="Z821" s="138"/>
    </row>
    <row r="822" spans="1:26" ht="15.75" customHeight="1">
      <c r="A822" s="138"/>
      <c r="B822" s="138"/>
      <c r="C822" s="138"/>
      <c r="D822" s="138"/>
      <c r="E822" s="138"/>
      <c r="F822" s="138"/>
      <c r="G822" s="138"/>
      <c r="H822" s="138"/>
      <c r="I822" s="138"/>
      <c r="J822" s="138"/>
      <c r="K822" s="138"/>
      <c r="L822" s="138"/>
      <c r="M822" s="138"/>
      <c r="N822" s="138"/>
      <c r="O822" s="138"/>
      <c r="P822" s="138"/>
      <c r="Q822" s="138"/>
      <c r="R822" s="138"/>
      <c r="S822" s="138"/>
      <c r="T822" s="138"/>
      <c r="U822" s="138"/>
      <c r="V822" s="138"/>
      <c r="W822" s="138"/>
      <c r="X822" s="138"/>
      <c r="Y822" s="138"/>
      <c r="Z822" s="138"/>
    </row>
    <row r="823" spans="1:26" ht="15.75" customHeight="1">
      <c r="A823" s="138"/>
      <c r="B823" s="138"/>
      <c r="C823" s="138"/>
      <c r="D823" s="138"/>
      <c r="E823" s="138"/>
      <c r="F823" s="138"/>
      <c r="G823" s="138"/>
      <c r="H823" s="138"/>
      <c r="I823" s="138"/>
      <c r="J823" s="138"/>
      <c r="K823" s="138"/>
      <c r="L823" s="138"/>
      <c r="M823" s="138"/>
      <c r="N823" s="138"/>
      <c r="O823" s="138"/>
      <c r="P823" s="138"/>
      <c r="Q823" s="138"/>
      <c r="R823" s="138"/>
      <c r="S823" s="138"/>
      <c r="T823" s="138"/>
      <c r="U823" s="138"/>
      <c r="V823" s="138"/>
      <c r="W823" s="138"/>
      <c r="X823" s="138"/>
      <c r="Y823" s="138"/>
      <c r="Z823" s="138"/>
    </row>
    <row r="824" spans="1:26" ht="15.75" customHeight="1">
      <c r="A824" s="138"/>
      <c r="B824" s="138"/>
      <c r="C824" s="138"/>
      <c r="D824" s="138"/>
      <c r="E824" s="138"/>
      <c r="F824" s="138"/>
      <c r="G824" s="138"/>
      <c r="H824" s="138"/>
      <c r="I824" s="138"/>
      <c r="J824" s="138"/>
      <c r="K824" s="138"/>
      <c r="L824" s="138"/>
      <c r="M824" s="138"/>
      <c r="N824" s="138"/>
      <c r="O824" s="138"/>
      <c r="P824" s="138"/>
      <c r="Q824" s="138"/>
      <c r="R824" s="138"/>
      <c r="S824" s="138"/>
      <c r="T824" s="138"/>
      <c r="U824" s="138"/>
      <c r="V824" s="138"/>
      <c r="W824" s="138"/>
      <c r="X824" s="138"/>
      <c r="Y824" s="138"/>
      <c r="Z824" s="138"/>
    </row>
    <row r="825" spans="1:26" ht="15.75" customHeight="1">
      <c r="A825" s="138"/>
      <c r="B825" s="138"/>
      <c r="C825" s="138"/>
      <c r="D825" s="138"/>
      <c r="E825" s="138"/>
      <c r="F825" s="138"/>
      <c r="G825" s="138"/>
      <c r="H825" s="138"/>
      <c r="I825" s="138"/>
      <c r="J825" s="138"/>
      <c r="K825" s="138"/>
      <c r="L825" s="138"/>
      <c r="M825" s="138"/>
      <c r="N825" s="138"/>
      <c r="O825" s="138"/>
      <c r="P825" s="138"/>
      <c r="Q825" s="138"/>
      <c r="R825" s="138"/>
      <c r="S825" s="138"/>
      <c r="T825" s="138"/>
      <c r="U825" s="138"/>
      <c r="V825" s="138"/>
      <c r="W825" s="138"/>
      <c r="X825" s="138"/>
      <c r="Y825" s="138"/>
      <c r="Z825" s="138"/>
    </row>
    <row r="826" spans="1:26" ht="15.75" customHeight="1">
      <c r="A826" s="138"/>
      <c r="B826" s="138"/>
      <c r="C826" s="138"/>
      <c r="D826" s="138"/>
      <c r="E826" s="138"/>
      <c r="F826" s="138"/>
      <c r="G826" s="138"/>
      <c r="H826" s="138"/>
      <c r="I826" s="138"/>
      <c r="J826" s="138"/>
      <c r="K826" s="138"/>
      <c r="L826" s="138"/>
      <c r="M826" s="138"/>
      <c r="N826" s="138"/>
      <c r="O826" s="138"/>
      <c r="P826" s="138"/>
      <c r="Q826" s="138"/>
      <c r="R826" s="138"/>
      <c r="S826" s="138"/>
      <c r="T826" s="138"/>
      <c r="U826" s="138"/>
      <c r="V826" s="138"/>
      <c r="W826" s="138"/>
      <c r="X826" s="138"/>
      <c r="Y826" s="138"/>
      <c r="Z826" s="138"/>
    </row>
    <row r="827" spans="1:26" ht="15.75" customHeight="1">
      <c r="A827" s="138"/>
      <c r="B827" s="138"/>
      <c r="C827" s="138"/>
      <c r="D827" s="138"/>
      <c r="E827" s="138"/>
      <c r="F827" s="138"/>
      <c r="G827" s="138"/>
      <c r="H827" s="138"/>
      <c r="I827" s="138"/>
      <c r="J827" s="138"/>
      <c r="K827" s="138"/>
      <c r="L827" s="138"/>
      <c r="M827" s="138"/>
      <c r="N827" s="138"/>
      <c r="O827" s="138"/>
      <c r="P827" s="138"/>
      <c r="Q827" s="138"/>
      <c r="R827" s="138"/>
      <c r="S827" s="138"/>
      <c r="T827" s="138"/>
      <c r="U827" s="138"/>
      <c r="V827" s="138"/>
      <c r="W827" s="138"/>
      <c r="X827" s="138"/>
      <c r="Y827" s="138"/>
      <c r="Z827" s="138"/>
    </row>
    <row r="828" spans="1:26" ht="15.75" customHeight="1">
      <c r="A828" s="138"/>
      <c r="B828" s="138"/>
      <c r="C828" s="138"/>
      <c r="D828" s="138"/>
      <c r="E828" s="138"/>
      <c r="F828" s="138"/>
      <c r="G828" s="138"/>
      <c r="H828" s="138"/>
      <c r="I828" s="138"/>
      <c r="J828" s="138"/>
      <c r="K828" s="138"/>
      <c r="L828" s="138"/>
      <c r="M828" s="138"/>
      <c r="N828" s="138"/>
      <c r="O828" s="138"/>
      <c r="P828" s="138"/>
      <c r="Q828" s="138"/>
      <c r="R828" s="138"/>
      <c r="S828" s="138"/>
      <c r="T828" s="138"/>
      <c r="U828" s="138"/>
      <c r="V828" s="138"/>
      <c r="W828" s="138"/>
      <c r="X828" s="138"/>
      <c r="Y828" s="138"/>
      <c r="Z828" s="138"/>
    </row>
    <row r="829" spans="1:26" ht="15.75" customHeight="1">
      <c r="A829" s="138"/>
      <c r="B829" s="138"/>
      <c r="C829" s="138"/>
      <c r="D829" s="138"/>
      <c r="E829" s="138"/>
      <c r="F829" s="138"/>
      <c r="G829" s="138"/>
      <c r="H829" s="138"/>
      <c r="I829" s="138"/>
      <c r="J829" s="138"/>
      <c r="K829" s="138"/>
      <c r="L829" s="138"/>
      <c r="M829" s="138"/>
      <c r="N829" s="138"/>
      <c r="O829" s="138"/>
      <c r="P829" s="138"/>
      <c r="Q829" s="138"/>
      <c r="R829" s="138"/>
      <c r="S829" s="138"/>
      <c r="T829" s="138"/>
      <c r="U829" s="138"/>
      <c r="V829" s="138"/>
      <c r="W829" s="138"/>
      <c r="X829" s="138"/>
      <c r="Y829" s="138"/>
      <c r="Z829" s="138"/>
    </row>
    <row r="830" spans="1:26" ht="15.75" customHeight="1">
      <c r="A830" s="138"/>
      <c r="B830" s="138"/>
      <c r="C830" s="138"/>
      <c r="D830" s="138"/>
      <c r="E830" s="138"/>
      <c r="F830" s="138"/>
      <c r="G830" s="138"/>
      <c r="H830" s="138"/>
      <c r="I830" s="138"/>
      <c r="J830" s="138"/>
      <c r="K830" s="138"/>
      <c r="L830" s="138"/>
      <c r="M830" s="138"/>
      <c r="N830" s="138"/>
      <c r="O830" s="138"/>
      <c r="P830" s="138"/>
      <c r="Q830" s="138"/>
      <c r="R830" s="138"/>
      <c r="S830" s="138"/>
      <c r="T830" s="138"/>
      <c r="U830" s="138"/>
      <c r="V830" s="138"/>
      <c r="W830" s="138"/>
      <c r="X830" s="138"/>
      <c r="Y830" s="138"/>
      <c r="Z830" s="138"/>
    </row>
    <row r="831" spans="1:26" ht="15.75" customHeight="1">
      <c r="A831" s="138"/>
      <c r="B831" s="138"/>
      <c r="C831" s="138"/>
      <c r="D831" s="138"/>
      <c r="E831" s="138"/>
      <c r="F831" s="138"/>
      <c r="G831" s="138"/>
      <c r="H831" s="138"/>
      <c r="I831" s="138"/>
      <c r="J831" s="138"/>
      <c r="K831" s="138"/>
      <c r="L831" s="138"/>
      <c r="M831" s="138"/>
      <c r="N831" s="138"/>
      <c r="O831" s="138"/>
      <c r="P831" s="138"/>
      <c r="Q831" s="138"/>
      <c r="R831" s="138"/>
      <c r="S831" s="138"/>
      <c r="T831" s="138"/>
      <c r="U831" s="138"/>
      <c r="V831" s="138"/>
      <c r="W831" s="138"/>
      <c r="X831" s="138"/>
      <c r="Y831" s="138"/>
      <c r="Z831" s="138"/>
    </row>
    <row r="832" spans="1:26" ht="15.75" customHeight="1">
      <c r="A832" s="138"/>
      <c r="B832" s="138"/>
      <c r="C832" s="138"/>
      <c r="D832" s="138"/>
      <c r="E832" s="138"/>
      <c r="F832" s="138"/>
      <c r="G832" s="138"/>
      <c r="H832" s="138"/>
      <c r="I832" s="138"/>
      <c r="J832" s="138"/>
      <c r="K832" s="138"/>
      <c r="L832" s="138"/>
      <c r="M832" s="138"/>
      <c r="N832" s="138"/>
      <c r="O832" s="138"/>
      <c r="P832" s="138"/>
      <c r="Q832" s="138"/>
      <c r="R832" s="138"/>
      <c r="S832" s="138"/>
      <c r="T832" s="138"/>
      <c r="U832" s="138"/>
      <c r="V832" s="138"/>
      <c r="W832" s="138"/>
      <c r="X832" s="138"/>
      <c r="Y832" s="138"/>
      <c r="Z832" s="138"/>
    </row>
    <row r="833" spans="1:26" ht="15.75" customHeight="1">
      <c r="A833" s="138"/>
      <c r="B833" s="138"/>
      <c r="C833" s="138"/>
      <c r="D833" s="138"/>
      <c r="E833" s="138"/>
      <c r="F833" s="138"/>
      <c r="G833" s="138"/>
      <c r="H833" s="138"/>
      <c r="I833" s="138"/>
      <c r="J833" s="138"/>
      <c r="K833" s="138"/>
      <c r="L833" s="138"/>
      <c r="M833" s="138"/>
      <c r="N833" s="138"/>
      <c r="O833" s="138"/>
      <c r="P833" s="138"/>
      <c r="Q833" s="138"/>
      <c r="R833" s="138"/>
      <c r="S833" s="138"/>
      <c r="T833" s="138"/>
      <c r="U833" s="138"/>
      <c r="V833" s="138"/>
      <c r="W833" s="138"/>
      <c r="X833" s="138"/>
      <c r="Y833" s="138"/>
      <c r="Z833" s="138"/>
    </row>
    <row r="834" spans="1:26" ht="15.75" customHeight="1">
      <c r="A834" s="138"/>
      <c r="B834" s="138"/>
      <c r="C834" s="138"/>
      <c r="D834" s="138"/>
      <c r="E834" s="138"/>
      <c r="F834" s="138"/>
      <c r="G834" s="138"/>
      <c r="H834" s="138"/>
      <c r="I834" s="138"/>
      <c r="J834" s="138"/>
      <c r="K834" s="138"/>
      <c r="L834" s="138"/>
      <c r="M834" s="138"/>
      <c r="N834" s="138"/>
      <c r="O834" s="138"/>
      <c r="P834" s="138"/>
      <c r="Q834" s="138"/>
      <c r="R834" s="138"/>
      <c r="S834" s="138"/>
      <c r="T834" s="138"/>
      <c r="U834" s="138"/>
      <c r="V834" s="138"/>
      <c r="W834" s="138"/>
      <c r="X834" s="138"/>
      <c r="Y834" s="138"/>
      <c r="Z834" s="138"/>
    </row>
    <row r="835" spans="1:26" ht="15.75" customHeight="1">
      <c r="A835" s="138"/>
      <c r="B835" s="138"/>
      <c r="C835" s="138"/>
      <c r="D835" s="138"/>
      <c r="E835" s="138"/>
      <c r="F835" s="138"/>
      <c r="G835" s="138"/>
      <c r="H835" s="138"/>
      <c r="I835" s="138"/>
      <c r="J835" s="138"/>
      <c r="K835" s="138"/>
      <c r="L835" s="138"/>
      <c r="M835" s="138"/>
      <c r="N835" s="138"/>
      <c r="O835" s="138"/>
      <c r="P835" s="138"/>
      <c r="Q835" s="138"/>
      <c r="R835" s="138"/>
      <c r="S835" s="138"/>
      <c r="T835" s="138"/>
      <c r="U835" s="138"/>
      <c r="V835" s="138"/>
      <c r="W835" s="138"/>
      <c r="X835" s="138"/>
      <c r="Y835" s="138"/>
      <c r="Z835" s="138"/>
    </row>
    <row r="836" spans="1:26" ht="15.75" customHeight="1">
      <c r="A836" s="138"/>
      <c r="B836" s="138"/>
      <c r="C836" s="138"/>
      <c r="D836" s="138"/>
      <c r="E836" s="138"/>
      <c r="F836" s="138"/>
      <c r="G836" s="138"/>
      <c r="H836" s="138"/>
      <c r="I836" s="138"/>
      <c r="J836" s="138"/>
      <c r="K836" s="138"/>
      <c r="L836" s="138"/>
      <c r="M836" s="138"/>
      <c r="N836" s="138"/>
      <c r="O836" s="138"/>
      <c r="P836" s="138"/>
      <c r="Q836" s="138"/>
      <c r="R836" s="138"/>
      <c r="S836" s="138"/>
      <c r="T836" s="138"/>
      <c r="U836" s="138"/>
      <c r="V836" s="138"/>
      <c r="W836" s="138"/>
      <c r="X836" s="138"/>
      <c r="Y836" s="138"/>
      <c r="Z836" s="138"/>
    </row>
    <row r="837" spans="1:26" ht="15.75" customHeight="1">
      <c r="A837" s="138"/>
      <c r="B837" s="138"/>
      <c r="C837" s="138"/>
      <c r="D837" s="138"/>
      <c r="E837" s="138"/>
      <c r="F837" s="138"/>
      <c r="G837" s="138"/>
      <c r="H837" s="138"/>
      <c r="I837" s="138"/>
      <c r="J837" s="138"/>
      <c r="K837" s="138"/>
      <c r="L837" s="138"/>
      <c r="M837" s="138"/>
      <c r="N837" s="138"/>
      <c r="O837" s="138"/>
      <c r="P837" s="138"/>
      <c r="Q837" s="138"/>
      <c r="R837" s="138"/>
      <c r="S837" s="138"/>
      <c r="T837" s="138"/>
      <c r="U837" s="138"/>
      <c r="V837" s="138"/>
      <c r="W837" s="138"/>
      <c r="X837" s="138"/>
      <c r="Y837" s="138"/>
      <c r="Z837" s="138"/>
    </row>
    <row r="838" spans="1:26" ht="15.75" customHeight="1">
      <c r="A838" s="138"/>
      <c r="B838" s="138"/>
      <c r="C838" s="138"/>
      <c r="D838" s="138"/>
      <c r="E838" s="138"/>
      <c r="F838" s="138"/>
      <c r="G838" s="138"/>
      <c r="H838" s="138"/>
      <c r="I838" s="138"/>
      <c r="J838" s="138"/>
      <c r="K838" s="138"/>
      <c r="L838" s="138"/>
      <c r="M838" s="138"/>
      <c r="N838" s="138"/>
      <c r="O838" s="138"/>
      <c r="P838" s="138"/>
      <c r="Q838" s="138"/>
      <c r="R838" s="138"/>
      <c r="S838" s="138"/>
      <c r="T838" s="138"/>
      <c r="U838" s="138"/>
      <c r="V838" s="138"/>
      <c r="W838" s="138"/>
      <c r="X838" s="138"/>
      <c r="Y838" s="138"/>
      <c r="Z838" s="138"/>
    </row>
    <row r="839" spans="1:26" ht="15.75" customHeight="1">
      <c r="A839" s="138"/>
      <c r="B839" s="138"/>
      <c r="C839" s="138"/>
      <c r="D839" s="138"/>
      <c r="E839" s="138"/>
      <c r="F839" s="138"/>
      <c r="G839" s="138"/>
      <c r="H839" s="138"/>
      <c r="I839" s="138"/>
      <c r="J839" s="138"/>
      <c r="K839" s="138"/>
      <c r="L839" s="138"/>
      <c r="M839" s="138"/>
      <c r="N839" s="138"/>
      <c r="O839" s="138"/>
      <c r="P839" s="138"/>
      <c r="Q839" s="138"/>
      <c r="R839" s="138"/>
      <c r="S839" s="138"/>
      <c r="T839" s="138"/>
      <c r="U839" s="138"/>
      <c r="V839" s="138"/>
      <c r="W839" s="138"/>
      <c r="X839" s="138"/>
      <c r="Y839" s="138"/>
      <c r="Z839" s="138"/>
    </row>
    <row r="840" spans="1:26" ht="15.75" customHeight="1">
      <c r="A840" s="138"/>
      <c r="B840" s="138"/>
      <c r="C840" s="138"/>
      <c r="D840" s="138"/>
      <c r="E840" s="138"/>
      <c r="F840" s="138"/>
      <c r="G840" s="138"/>
      <c r="H840" s="138"/>
      <c r="I840" s="138"/>
      <c r="J840" s="138"/>
      <c r="K840" s="138"/>
      <c r="L840" s="138"/>
      <c r="M840" s="138"/>
      <c r="N840" s="138"/>
      <c r="O840" s="138"/>
      <c r="P840" s="138"/>
      <c r="Q840" s="138"/>
      <c r="R840" s="138"/>
      <c r="S840" s="138"/>
      <c r="T840" s="138"/>
      <c r="U840" s="138"/>
      <c r="V840" s="138"/>
      <c r="W840" s="138"/>
      <c r="X840" s="138"/>
      <c r="Y840" s="138"/>
      <c r="Z840" s="138"/>
    </row>
    <row r="841" spans="1:26" ht="15.75" customHeight="1">
      <c r="A841" s="138"/>
      <c r="B841" s="138"/>
      <c r="C841" s="138"/>
      <c r="D841" s="138"/>
      <c r="E841" s="138"/>
      <c r="F841" s="138"/>
      <c r="G841" s="138"/>
      <c r="H841" s="138"/>
      <c r="I841" s="138"/>
      <c r="J841" s="138"/>
      <c r="K841" s="138"/>
      <c r="L841" s="138"/>
      <c r="M841" s="138"/>
      <c r="N841" s="138"/>
      <c r="O841" s="138"/>
      <c r="P841" s="138"/>
      <c r="Q841" s="138"/>
      <c r="R841" s="138"/>
      <c r="S841" s="138"/>
      <c r="T841" s="138"/>
      <c r="U841" s="138"/>
      <c r="V841" s="138"/>
      <c r="W841" s="138"/>
      <c r="X841" s="138"/>
      <c r="Y841" s="138"/>
      <c r="Z841" s="138"/>
    </row>
    <row r="842" spans="1:26" ht="15.75" customHeight="1">
      <c r="A842" s="138"/>
      <c r="B842" s="138"/>
      <c r="C842" s="138"/>
      <c r="D842" s="138"/>
      <c r="E842" s="138"/>
      <c r="F842" s="138"/>
      <c r="G842" s="138"/>
      <c r="H842" s="138"/>
      <c r="I842" s="138"/>
      <c r="J842" s="138"/>
      <c r="K842" s="138"/>
      <c r="L842" s="138"/>
      <c r="M842" s="138"/>
      <c r="N842" s="138"/>
      <c r="O842" s="138"/>
      <c r="P842" s="138"/>
      <c r="Q842" s="138"/>
      <c r="R842" s="138"/>
      <c r="S842" s="138"/>
      <c r="T842" s="138"/>
      <c r="U842" s="138"/>
      <c r="V842" s="138"/>
      <c r="W842" s="138"/>
      <c r="X842" s="138"/>
      <c r="Y842" s="138"/>
      <c r="Z842" s="138"/>
    </row>
    <row r="843" spans="1:26" ht="15.75" customHeight="1">
      <c r="A843" s="138"/>
      <c r="B843" s="138"/>
      <c r="C843" s="138"/>
      <c r="D843" s="138"/>
      <c r="E843" s="138"/>
      <c r="F843" s="138"/>
      <c r="G843" s="138"/>
      <c r="H843" s="138"/>
      <c r="I843" s="138"/>
      <c r="J843" s="138"/>
      <c r="K843" s="138"/>
      <c r="L843" s="138"/>
      <c r="M843" s="138"/>
      <c r="N843" s="138"/>
      <c r="O843" s="138"/>
      <c r="P843" s="138"/>
      <c r="Q843" s="138"/>
      <c r="R843" s="138"/>
      <c r="S843" s="138"/>
      <c r="T843" s="138"/>
      <c r="U843" s="138"/>
      <c r="V843" s="138"/>
      <c r="W843" s="138"/>
      <c r="X843" s="138"/>
      <c r="Y843" s="138"/>
      <c r="Z843" s="138"/>
    </row>
    <row r="844" spans="1:26" ht="15.75" customHeight="1">
      <c r="A844" s="138"/>
      <c r="B844" s="138"/>
      <c r="C844" s="138"/>
      <c r="D844" s="138"/>
      <c r="E844" s="138"/>
      <c r="F844" s="138"/>
      <c r="G844" s="138"/>
      <c r="H844" s="138"/>
      <c r="I844" s="138"/>
      <c r="J844" s="138"/>
      <c r="K844" s="138"/>
      <c r="L844" s="138"/>
      <c r="M844" s="138"/>
      <c r="N844" s="138"/>
      <c r="O844" s="138"/>
      <c r="P844" s="138"/>
      <c r="Q844" s="138"/>
      <c r="R844" s="138"/>
      <c r="S844" s="138"/>
      <c r="T844" s="138"/>
      <c r="U844" s="138"/>
      <c r="V844" s="138"/>
      <c r="W844" s="138"/>
      <c r="X844" s="138"/>
      <c r="Y844" s="138"/>
      <c r="Z844" s="138"/>
    </row>
    <row r="845" spans="1:26" ht="15.75" customHeight="1">
      <c r="A845" s="138"/>
      <c r="B845" s="138"/>
      <c r="C845" s="138"/>
      <c r="D845" s="138"/>
      <c r="E845" s="138"/>
      <c r="F845" s="138"/>
      <c r="G845" s="138"/>
      <c r="H845" s="138"/>
      <c r="I845" s="138"/>
      <c r="J845" s="138"/>
      <c r="K845" s="138"/>
      <c r="L845" s="138"/>
      <c r="M845" s="138"/>
      <c r="N845" s="138"/>
      <c r="O845" s="138"/>
      <c r="P845" s="138"/>
      <c r="Q845" s="138"/>
      <c r="R845" s="138"/>
      <c r="S845" s="138"/>
      <c r="T845" s="138"/>
      <c r="U845" s="138"/>
      <c r="V845" s="138"/>
      <c r="W845" s="138"/>
      <c r="X845" s="138"/>
      <c r="Y845" s="138"/>
      <c r="Z845" s="138"/>
    </row>
    <row r="846" spans="1:26" ht="15.75" customHeight="1">
      <c r="A846" s="138"/>
      <c r="B846" s="138"/>
      <c r="C846" s="138"/>
      <c r="D846" s="138"/>
      <c r="E846" s="138"/>
      <c r="F846" s="138"/>
      <c r="G846" s="138"/>
      <c r="H846" s="138"/>
      <c r="I846" s="138"/>
      <c r="J846" s="138"/>
      <c r="K846" s="138"/>
      <c r="L846" s="138"/>
      <c r="M846" s="138"/>
      <c r="N846" s="138"/>
      <c r="O846" s="138"/>
      <c r="P846" s="138"/>
      <c r="Q846" s="138"/>
      <c r="R846" s="138"/>
      <c r="S846" s="138"/>
      <c r="T846" s="138"/>
      <c r="U846" s="138"/>
      <c r="V846" s="138"/>
      <c r="W846" s="138"/>
      <c r="X846" s="138"/>
      <c r="Y846" s="138"/>
      <c r="Z846" s="138"/>
    </row>
    <row r="847" spans="1:26" ht="15.75" customHeight="1">
      <c r="A847" s="138"/>
      <c r="B847" s="138"/>
      <c r="C847" s="138"/>
      <c r="D847" s="138"/>
      <c r="E847" s="138"/>
      <c r="F847" s="138"/>
      <c r="G847" s="138"/>
      <c r="H847" s="138"/>
      <c r="I847" s="138"/>
      <c r="J847" s="138"/>
      <c r="K847" s="138"/>
      <c r="L847" s="138"/>
      <c r="M847" s="138"/>
      <c r="N847" s="138"/>
      <c r="O847" s="138"/>
      <c r="P847" s="138"/>
      <c r="Q847" s="138"/>
      <c r="R847" s="138"/>
      <c r="S847" s="138"/>
      <c r="T847" s="138"/>
      <c r="U847" s="138"/>
      <c r="V847" s="138"/>
      <c r="W847" s="138"/>
      <c r="X847" s="138"/>
      <c r="Y847" s="138"/>
      <c r="Z847" s="138"/>
    </row>
    <row r="848" spans="1:26" ht="15.75" customHeight="1">
      <c r="A848" s="138"/>
      <c r="B848" s="138"/>
      <c r="C848" s="138"/>
      <c r="D848" s="138"/>
      <c r="E848" s="138"/>
      <c r="F848" s="138"/>
      <c r="G848" s="138"/>
      <c r="H848" s="138"/>
      <c r="I848" s="138"/>
      <c r="J848" s="138"/>
      <c r="K848" s="138"/>
      <c r="L848" s="138"/>
      <c r="M848" s="138"/>
      <c r="N848" s="138"/>
      <c r="O848" s="138"/>
      <c r="P848" s="138"/>
      <c r="Q848" s="138"/>
      <c r="R848" s="138"/>
      <c r="S848" s="138"/>
      <c r="T848" s="138"/>
      <c r="U848" s="138"/>
      <c r="V848" s="138"/>
      <c r="W848" s="138"/>
      <c r="X848" s="138"/>
      <c r="Y848" s="138"/>
      <c r="Z848" s="138"/>
    </row>
    <row r="849" spans="1:26" ht="15.75" customHeight="1">
      <c r="A849" s="138"/>
      <c r="B849" s="138"/>
      <c r="C849" s="138"/>
      <c r="D849" s="138"/>
      <c r="E849" s="138"/>
      <c r="F849" s="138"/>
      <c r="G849" s="138"/>
      <c r="H849" s="138"/>
      <c r="I849" s="138"/>
      <c r="J849" s="138"/>
      <c r="K849" s="138"/>
      <c r="L849" s="138"/>
      <c r="M849" s="138"/>
      <c r="N849" s="138"/>
      <c r="O849" s="138"/>
      <c r="P849" s="138"/>
      <c r="Q849" s="138"/>
      <c r="R849" s="138"/>
      <c r="S849" s="138"/>
      <c r="T849" s="138"/>
      <c r="U849" s="138"/>
      <c r="V849" s="138"/>
      <c r="W849" s="138"/>
      <c r="X849" s="138"/>
      <c r="Y849" s="138"/>
      <c r="Z849" s="138"/>
    </row>
    <row r="850" spans="1:26" ht="15.75" customHeight="1">
      <c r="A850" s="138"/>
      <c r="B850" s="138"/>
      <c r="C850" s="138"/>
      <c r="D850" s="138"/>
      <c r="E850" s="138"/>
      <c r="F850" s="138"/>
      <c r="G850" s="138"/>
      <c r="H850" s="138"/>
      <c r="I850" s="138"/>
      <c r="J850" s="138"/>
      <c r="K850" s="138"/>
      <c r="L850" s="138"/>
      <c r="M850" s="138"/>
      <c r="N850" s="138"/>
      <c r="O850" s="138"/>
      <c r="P850" s="138"/>
      <c r="Q850" s="138"/>
      <c r="R850" s="138"/>
      <c r="S850" s="138"/>
      <c r="T850" s="138"/>
      <c r="U850" s="138"/>
      <c r="V850" s="138"/>
      <c r="W850" s="138"/>
      <c r="X850" s="138"/>
      <c r="Y850" s="138"/>
      <c r="Z850" s="138"/>
    </row>
    <row r="851" spans="1:26" ht="15.75" customHeight="1">
      <c r="A851" s="138"/>
      <c r="B851" s="138"/>
      <c r="C851" s="138"/>
      <c r="D851" s="138"/>
      <c r="E851" s="138"/>
      <c r="F851" s="138"/>
      <c r="G851" s="138"/>
      <c r="H851" s="138"/>
      <c r="I851" s="138"/>
      <c r="J851" s="138"/>
      <c r="K851" s="138"/>
      <c r="L851" s="138"/>
      <c r="M851" s="138"/>
      <c r="N851" s="138"/>
      <c r="O851" s="138"/>
      <c r="P851" s="138"/>
      <c r="Q851" s="138"/>
      <c r="R851" s="138"/>
      <c r="S851" s="138"/>
      <c r="T851" s="138"/>
      <c r="U851" s="138"/>
      <c r="V851" s="138"/>
      <c r="W851" s="138"/>
      <c r="X851" s="138"/>
      <c r="Y851" s="138"/>
      <c r="Z851" s="138"/>
    </row>
    <row r="852" spans="1:26" ht="15.75" customHeight="1">
      <c r="A852" s="138"/>
      <c r="B852" s="138"/>
      <c r="C852" s="138"/>
      <c r="D852" s="138"/>
      <c r="E852" s="138"/>
      <c r="F852" s="138"/>
      <c r="G852" s="138"/>
      <c r="H852" s="138"/>
      <c r="I852" s="138"/>
      <c r="J852" s="138"/>
      <c r="K852" s="138"/>
      <c r="L852" s="138"/>
      <c r="M852" s="138"/>
      <c r="N852" s="138"/>
      <c r="O852" s="138"/>
      <c r="P852" s="138"/>
      <c r="Q852" s="138"/>
      <c r="R852" s="138"/>
      <c r="S852" s="138"/>
      <c r="T852" s="138"/>
      <c r="U852" s="138"/>
      <c r="V852" s="138"/>
      <c r="W852" s="138"/>
      <c r="X852" s="138"/>
      <c r="Y852" s="138"/>
      <c r="Z852" s="138"/>
    </row>
    <row r="853" spans="1:26" ht="15.75" customHeight="1">
      <c r="A853" s="138"/>
      <c r="B853" s="138"/>
      <c r="C853" s="138"/>
      <c r="D853" s="138"/>
      <c r="E853" s="138"/>
      <c r="F853" s="138"/>
      <c r="G853" s="138"/>
      <c r="H853" s="138"/>
      <c r="I853" s="138"/>
      <c r="J853" s="138"/>
      <c r="K853" s="138"/>
      <c r="L853" s="138"/>
      <c r="M853" s="138"/>
      <c r="N853" s="138"/>
      <c r="O853" s="138"/>
      <c r="P853" s="138"/>
      <c r="Q853" s="138"/>
      <c r="R853" s="138"/>
      <c r="S853" s="138"/>
      <c r="T853" s="138"/>
      <c r="U853" s="138"/>
      <c r="V853" s="138"/>
      <c r="W853" s="138"/>
      <c r="X853" s="138"/>
      <c r="Y853" s="138"/>
      <c r="Z853" s="138"/>
    </row>
    <row r="854" spans="1:26" ht="15.75" customHeight="1">
      <c r="A854" s="138"/>
      <c r="B854" s="138"/>
      <c r="C854" s="138"/>
      <c r="D854" s="138"/>
      <c r="E854" s="138"/>
      <c r="F854" s="138"/>
      <c r="G854" s="138"/>
      <c r="H854" s="138"/>
      <c r="I854" s="138"/>
      <c r="J854" s="138"/>
      <c r="K854" s="138"/>
      <c r="L854" s="138"/>
      <c r="M854" s="138"/>
      <c r="N854" s="138"/>
      <c r="O854" s="138"/>
      <c r="P854" s="138"/>
      <c r="Q854" s="138"/>
      <c r="R854" s="138"/>
      <c r="S854" s="138"/>
      <c r="T854" s="138"/>
      <c r="U854" s="138"/>
      <c r="V854" s="138"/>
      <c r="W854" s="138"/>
      <c r="X854" s="138"/>
      <c r="Y854" s="138"/>
      <c r="Z854" s="138"/>
    </row>
    <row r="855" spans="1:26" ht="15.75" customHeight="1">
      <c r="A855" s="138"/>
      <c r="B855" s="138"/>
      <c r="C855" s="138"/>
      <c r="D855" s="138"/>
      <c r="E855" s="138"/>
      <c r="F855" s="138"/>
      <c r="G855" s="138"/>
      <c r="H855" s="138"/>
      <c r="I855" s="138"/>
      <c r="J855" s="138"/>
      <c r="K855" s="138"/>
      <c r="L855" s="138"/>
      <c r="M855" s="138"/>
      <c r="N855" s="138"/>
      <c r="O855" s="138"/>
      <c r="P855" s="138"/>
      <c r="Q855" s="138"/>
      <c r="R855" s="138"/>
      <c r="S855" s="138"/>
      <c r="T855" s="138"/>
      <c r="U855" s="138"/>
      <c r="V855" s="138"/>
      <c r="W855" s="138"/>
      <c r="X855" s="138"/>
      <c r="Y855" s="138"/>
      <c r="Z855" s="138"/>
    </row>
    <row r="856" spans="1:26" ht="15.75" customHeight="1">
      <c r="A856" s="138"/>
      <c r="B856" s="138"/>
      <c r="C856" s="138"/>
      <c r="D856" s="138"/>
      <c r="E856" s="138"/>
      <c r="F856" s="138"/>
      <c r="G856" s="138"/>
      <c r="H856" s="138"/>
      <c r="I856" s="138"/>
      <c r="J856" s="138"/>
      <c r="K856" s="138"/>
      <c r="L856" s="138"/>
      <c r="M856" s="138"/>
      <c r="N856" s="138"/>
      <c r="O856" s="138"/>
      <c r="P856" s="138"/>
      <c r="Q856" s="138"/>
      <c r="R856" s="138"/>
      <c r="S856" s="138"/>
      <c r="T856" s="138"/>
      <c r="U856" s="138"/>
      <c r="V856" s="138"/>
      <c r="W856" s="138"/>
      <c r="X856" s="138"/>
      <c r="Y856" s="138"/>
      <c r="Z856" s="138"/>
    </row>
    <row r="857" spans="1:26" ht="15.75" customHeight="1">
      <c r="A857" s="138"/>
      <c r="B857" s="138"/>
      <c r="C857" s="138"/>
      <c r="D857" s="138"/>
      <c r="E857" s="138"/>
      <c r="F857" s="138"/>
      <c r="G857" s="138"/>
      <c r="H857" s="138"/>
      <c r="I857" s="138"/>
      <c r="J857" s="138"/>
      <c r="K857" s="138"/>
      <c r="L857" s="138"/>
      <c r="M857" s="138"/>
      <c r="N857" s="138"/>
      <c r="O857" s="138"/>
      <c r="P857" s="138"/>
      <c r="Q857" s="138"/>
      <c r="R857" s="138"/>
      <c r="S857" s="138"/>
      <c r="T857" s="138"/>
      <c r="U857" s="138"/>
      <c r="V857" s="138"/>
      <c r="W857" s="138"/>
      <c r="X857" s="138"/>
      <c r="Y857" s="138"/>
      <c r="Z857" s="138"/>
    </row>
    <row r="858" spans="1:26" ht="15.75" customHeight="1">
      <c r="A858" s="138"/>
      <c r="B858" s="138"/>
      <c r="C858" s="138"/>
      <c r="D858" s="138"/>
      <c r="E858" s="138"/>
      <c r="F858" s="138"/>
      <c r="G858" s="138"/>
      <c r="H858" s="138"/>
      <c r="I858" s="138"/>
      <c r="J858" s="138"/>
      <c r="K858" s="138"/>
      <c r="L858" s="138"/>
      <c r="M858" s="138"/>
      <c r="N858" s="138"/>
      <c r="O858" s="138"/>
      <c r="P858" s="138"/>
      <c r="Q858" s="138"/>
      <c r="R858" s="138"/>
      <c r="S858" s="138"/>
      <c r="T858" s="138"/>
      <c r="U858" s="138"/>
      <c r="V858" s="138"/>
      <c r="W858" s="138"/>
      <c r="X858" s="138"/>
      <c r="Y858" s="138"/>
      <c r="Z858" s="138"/>
    </row>
    <row r="859" spans="1:26" ht="15.75" customHeight="1">
      <c r="A859" s="138"/>
      <c r="B859" s="138"/>
      <c r="C859" s="138"/>
      <c r="D859" s="138"/>
      <c r="E859" s="138"/>
      <c r="F859" s="138"/>
      <c r="G859" s="138"/>
      <c r="H859" s="138"/>
      <c r="I859" s="138"/>
      <c r="J859" s="138"/>
      <c r="K859" s="138"/>
      <c r="L859" s="138"/>
      <c r="M859" s="138"/>
      <c r="N859" s="138"/>
      <c r="O859" s="138"/>
      <c r="P859" s="138"/>
      <c r="Q859" s="138"/>
      <c r="R859" s="138"/>
      <c r="S859" s="138"/>
      <c r="T859" s="138"/>
      <c r="U859" s="138"/>
      <c r="V859" s="138"/>
      <c r="W859" s="138"/>
      <c r="X859" s="138"/>
      <c r="Y859" s="138"/>
      <c r="Z859" s="138"/>
    </row>
    <row r="860" spans="1:26" ht="15.75" customHeight="1">
      <c r="A860" s="138"/>
      <c r="B860" s="138"/>
      <c r="C860" s="138"/>
      <c r="D860" s="138"/>
      <c r="E860" s="138"/>
      <c r="F860" s="138"/>
      <c r="G860" s="138"/>
      <c r="H860" s="138"/>
      <c r="I860" s="138"/>
      <c r="J860" s="138"/>
      <c r="K860" s="138"/>
      <c r="L860" s="138"/>
      <c r="M860" s="138"/>
      <c r="N860" s="138"/>
      <c r="O860" s="138"/>
      <c r="P860" s="138"/>
      <c r="Q860" s="138"/>
      <c r="R860" s="138"/>
      <c r="S860" s="138"/>
      <c r="T860" s="138"/>
      <c r="U860" s="138"/>
      <c r="V860" s="138"/>
      <c r="W860" s="138"/>
      <c r="X860" s="138"/>
      <c r="Y860" s="138"/>
      <c r="Z860" s="138"/>
    </row>
    <row r="861" spans="1:26" ht="15.75" customHeight="1">
      <c r="A861" s="138"/>
      <c r="B861" s="138"/>
      <c r="C861" s="138"/>
      <c r="D861" s="138"/>
      <c r="E861" s="138"/>
      <c r="F861" s="138"/>
      <c r="G861" s="138"/>
      <c r="H861" s="138"/>
      <c r="I861" s="138"/>
      <c r="J861" s="138"/>
      <c r="K861" s="138"/>
      <c r="L861" s="138"/>
      <c r="M861" s="138"/>
      <c r="N861" s="138"/>
      <c r="O861" s="138"/>
      <c r="P861" s="138"/>
      <c r="Q861" s="138"/>
      <c r="R861" s="138"/>
      <c r="S861" s="138"/>
      <c r="T861" s="138"/>
      <c r="U861" s="138"/>
      <c r="V861" s="138"/>
      <c r="W861" s="138"/>
      <c r="X861" s="138"/>
      <c r="Y861" s="138"/>
      <c r="Z861" s="138"/>
    </row>
    <row r="862" spans="1:26" ht="15.75" customHeight="1">
      <c r="A862" s="138"/>
      <c r="B862" s="138"/>
      <c r="C862" s="138"/>
      <c r="D862" s="138"/>
      <c r="E862" s="138"/>
      <c r="F862" s="138"/>
      <c r="G862" s="138"/>
      <c r="H862" s="138"/>
      <c r="I862" s="138"/>
      <c r="J862" s="138"/>
      <c r="K862" s="138"/>
      <c r="L862" s="138"/>
      <c r="M862" s="138"/>
      <c r="N862" s="138"/>
      <c r="O862" s="138"/>
      <c r="P862" s="138"/>
      <c r="Q862" s="138"/>
      <c r="R862" s="138"/>
      <c r="S862" s="138"/>
      <c r="T862" s="138"/>
      <c r="U862" s="138"/>
      <c r="V862" s="138"/>
      <c r="W862" s="138"/>
      <c r="X862" s="138"/>
      <c r="Y862" s="138"/>
      <c r="Z862" s="138"/>
    </row>
    <row r="863" spans="1:26" ht="15.75" customHeight="1">
      <c r="A863" s="138"/>
      <c r="B863" s="138"/>
      <c r="C863" s="138"/>
      <c r="D863" s="138"/>
      <c r="E863" s="138"/>
      <c r="F863" s="138"/>
      <c r="G863" s="138"/>
      <c r="H863" s="138"/>
      <c r="I863" s="138"/>
      <c r="J863" s="138"/>
      <c r="K863" s="138"/>
      <c r="L863" s="138"/>
      <c r="M863" s="138"/>
      <c r="N863" s="138"/>
      <c r="O863" s="138"/>
      <c r="P863" s="138"/>
      <c r="Q863" s="138"/>
      <c r="R863" s="138"/>
      <c r="S863" s="138"/>
      <c r="T863" s="138"/>
      <c r="U863" s="138"/>
      <c r="V863" s="138"/>
      <c r="W863" s="138"/>
      <c r="X863" s="138"/>
      <c r="Y863" s="138"/>
      <c r="Z863" s="138"/>
    </row>
    <row r="864" spans="1:26" ht="15.75" customHeight="1">
      <c r="A864" s="138"/>
      <c r="B864" s="138"/>
      <c r="C864" s="138"/>
      <c r="D864" s="138"/>
      <c r="E864" s="138"/>
      <c r="F864" s="138"/>
      <c r="G864" s="138"/>
      <c r="H864" s="138"/>
      <c r="I864" s="138"/>
      <c r="J864" s="138"/>
      <c r="K864" s="138"/>
      <c r="L864" s="138"/>
      <c r="M864" s="138"/>
      <c r="N864" s="138"/>
      <c r="O864" s="138"/>
      <c r="P864" s="138"/>
      <c r="Q864" s="138"/>
      <c r="R864" s="138"/>
      <c r="S864" s="138"/>
      <c r="T864" s="138"/>
      <c r="U864" s="138"/>
      <c r="V864" s="138"/>
      <c r="W864" s="138"/>
      <c r="X864" s="138"/>
      <c r="Y864" s="138"/>
      <c r="Z864" s="138"/>
    </row>
    <row r="865" spans="1:26" ht="15.75" customHeight="1">
      <c r="A865" s="138"/>
      <c r="B865" s="138"/>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8"/>
      <c r="Z865" s="138"/>
    </row>
    <row r="866" spans="1:26" ht="15.75" customHeight="1">
      <c r="A866" s="138"/>
      <c r="B866" s="138"/>
      <c r="C866" s="138"/>
      <c r="D866" s="138"/>
      <c r="E866" s="138"/>
      <c r="F866" s="138"/>
      <c r="G866" s="138"/>
      <c r="H866" s="138"/>
      <c r="I866" s="138"/>
      <c r="J866" s="138"/>
      <c r="K866" s="138"/>
      <c r="L866" s="138"/>
      <c r="M866" s="138"/>
      <c r="N866" s="138"/>
      <c r="O866" s="138"/>
      <c r="P866" s="138"/>
      <c r="Q866" s="138"/>
      <c r="R866" s="138"/>
      <c r="S866" s="138"/>
      <c r="T866" s="138"/>
      <c r="U866" s="138"/>
      <c r="V866" s="138"/>
      <c r="W866" s="138"/>
      <c r="X866" s="138"/>
      <c r="Y866" s="138"/>
      <c r="Z866" s="138"/>
    </row>
    <row r="867" spans="1:26" ht="15.75" customHeight="1">
      <c r="A867" s="138"/>
      <c r="B867" s="138"/>
      <c r="C867" s="138"/>
      <c r="D867" s="138"/>
      <c r="E867" s="138"/>
      <c r="F867" s="138"/>
      <c r="G867" s="138"/>
      <c r="H867" s="138"/>
      <c r="I867" s="138"/>
      <c r="J867" s="138"/>
      <c r="K867" s="138"/>
      <c r="L867" s="138"/>
      <c r="M867" s="138"/>
      <c r="N867" s="138"/>
      <c r="O867" s="138"/>
      <c r="P867" s="138"/>
      <c r="Q867" s="138"/>
      <c r="R867" s="138"/>
      <c r="S867" s="138"/>
      <c r="T867" s="138"/>
      <c r="U867" s="138"/>
      <c r="V867" s="138"/>
      <c r="W867" s="138"/>
      <c r="X867" s="138"/>
      <c r="Y867" s="138"/>
      <c r="Z867" s="138"/>
    </row>
    <row r="868" spans="1:26" ht="15.75" customHeight="1">
      <c r="A868" s="138"/>
      <c r="B868" s="138"/>
      <c r="C868" s="138"/>
      <c r="D868" s="138"/>
      <c r="E868" s="138"/>
      <c r="F868" s="138"/>
      <c r="G868" s="138"/>
      <c r="H868" s="138"/>
      <c r="I868" s="138"/>
      <c r="J868" s="138"/>
      <c r="K868" s="138"/>
      <c r="L868" s="138"/>
      <c r="M868" s="138"/>
      <c r="N868" s="138"/>
      <c r="O868" s="138"/>
      <c r="P868" s="138"/>
      <c r="Q868" s="138"/>
      <c r="R868" s="138"/>
      <c r="S868" s="138"/>
      <c r="T868" s="138"/>
      <c r="U868" s="138"/>
      <c r="V868" s="138"/>
      <c r="W868" s="138"/>
      <c r="X868" s="138"/>
      <c r="Y868" s="138"/>
      <c r="Z868" s="138"/>
    </row>
    <row r="869" spans="1:26" ht="15.75" customHeight="1">
      <c r="A869" s="138"/>
      <c r="B869" s="138"/>
      <c r="C869" s="138"/>
      <c r="D869" s="138"/>
      <c r="E869" s="138"/>
      <c r="F869" s="138"/>
      <c r="G869" s="138"/>
      <c r="H869" s="138"/>
      <c r="I869" s="138"/>
      <c r="J869" s="138"/>
      <c r="K869" s="138"/>
      <c r="L869" s="138"/>
      <c r="M869" s="138"/>
      <c r="N869" s="138"/>
      <c r="O869" s="138"/>
      <c r="P869" s="138"/>
      <c r="Q869" s="138"/>
      <c r="R869" s="138"/>
      <c r="S869" s="138"/>
      <c r="T869" s="138"/>
      <c r="U869" s="138"/>
      <c r="V869" s="138"/>
      <c r="W869" s="138"/>
      <c r="X869" s="138"/>
      <c r="Y869" s="138"/>
      <c r="Z869" s="138"/>
    </row>
    <row r="870" spans="1:26" ht="15.75" customHeight="1">
      <c r="A870" s="138"/>
      <c r="B870" s="138"/>
      <c r="C870" s="138"/>
      <c r="D870" s="138"/>
      <c r="E870" s="138"/>
      <c r="F870" s="138"/>
      <c r="G870" s="138"/>
      <c r="H870" s="138"/>
      <c r="I870" s="138"/>
      <c r="J870" s="138"/>
      <c r="K870" s="138"/>
      <c r="L870" s="138"/>
      <c r="M870" s="138"/>
      <c r="N870" s="138"/>
      <c r="O870" s="138"/>
      <c r="P870" s="138"/>
      <c r="Q870" s="138"/>
      <c r="R870" s="138"/>
      <c r="S870" s="138"/>
      <c r="T870" s="138"/>
      <c r="U870" s="138"/>
      <c r="V870" s="138"/>
      <c r="W870" s="138"/>
      <c r="X870" s="138"/>
      <c r="Y870" s="138"/>
      <c r="Z870" s="138"/>
    </row>
    <row r="871" spans="1:26" ht="15.75" customHeight="1">
      <c r="A871" s="138"/>
      <c r="B871" s="138"/>
      <c r="C871" s="138"/>
      <c r="D871" s="138"/>
      <c r="E871" s="138"/>
      <c r="F871" s="138"/>
      <c r="G871" s="138"/>
      <c r="H871" s="138"/>
      <c r="I871" s="138"/>
      <c r="J871" s="138"/>
      <c r="K871" s="138"/>
      <c r="L871" s="138"/>
      <c r="M871" s="138"/>
      <c r="N871" s="138"/>
      <c r="O871" s="138"/>
      <c r="P871" s="138"/>
      <c r="Q871" s="138"/>
      <c r="R871" s="138"/>
      <c r="S871" s="138"/>
      <c r="T871" s="138"/>
      <c r="U871" s="138"/>
      <c r="V871" s="138"/>
      <c r="W871" s="138"/>
      <c r="X871" s="138"/>
      <c r="Y871" s="138"/>
      <c r="Z871" s="138"/>
    </row>
    <row r="872" spans="1:26" ht="15.75" customHeight="1">
      <c r="A872" s="138"/>
      <c r="B872" s="138"/>
      <c r="C872" s="138"/>
      <c r="D872" s="138"/>
      <c r="E872" s="138"/>
      <c r="F872" s="138"/>
      <c r="G872" s="138"/>
      <c r="H872" s="138"/>
      <c r="I872" s="138"/>
      <c r="J872" s="138"/>
      <c r="K872" s="138"/>
      <c r="L872" s="138"/>
      <c r="M872" s="138"/>
      <c r="N872" s="138"/>
      <c r="O872" s="138"/>
      <c r="P872" s="138"/>
      <c r="Q872" s="138"/>
      <c r="R872" s="138"/>
      <c r="S872" s="138"/>
      <c r="T872" s="138"/>
      <c r="U872" s="138"/>
      <c r="V872" s="138"/>
      <c r="W872" s="138"/>
      <c r="X872" s="138"/>
      <c r="Y872" s="138"/>
      <c r="Z872" s="138"/>
    </row>
    <row r="873" spans="1:26" ht="15.75" customHeight="1">
      <c r="A873" s="138"/>
      <c r="B873" s="138"/>
      <c r="C873" s="138"/>
      <c r="D873" s="138"/>
      <c r="E873" s="138"/>
      <c r="F873" s="138"/>
      <c r="G873" s="138"/>
      <c r="H873" s="138"/>
      <c r="I873" s="138"/>
      <c r="J873" s="138"/>
      <c r="K873" s="138"/>
      <c r="L873" s="138"/>
      <c r="M873" s="138"/>
      <c r="N873" s="138"/>
      <c r="O873" s="138"/>
      <c r="P873" s="138"/>
      <c r="Q873" s="138"/>
      <c r="R873" s="138"/>
      <c r="S873" s="138"/>
      <c r="T873" s="138"/>
      <c r="U873" s="138"/>
      <c r="V873" s="138"/>
      <c r="W873" s="138"/>
      <c r="X873" s="138"/>
      <c r="Y873" s="138"/>
      <c r="Z873" s="138"/>
    </row>
    <row r="874" spans="1:26" ht="15.75" customHeight="1">
      <c r="A874" s="138"/>
      <c r="B874" s="138"/>
      <c r="C874" s="138"/>
      <c r="D874" s="138"/>
      <c r="E874" s="138"/>
      <c r="F874" s="138"/>
      <c r="G874" s="138"/>
      <c r="H874" s="138"/>
      <c r="I874" s="138"/>
      <c r="J874" s="138"/>
      <c r="K874" s="138"/>
      <c r="L874" s="138"/>
      <c r="M874" s="138"/>
      <c r="N874" s="138"/>
      <c r="O874" s="138"/>
      <c r="P874" s="138"/>
      <c r="Q874" s="138"/>
      <c r="R874" s="138"/>
      <c r="S874" s="138"/>
      <c r="T874" s="138"/>
      <c r="U874" s="138"/>
      <c r="V874" s="138"/>
      <c r="W874" s="138"/>
      <c r="X874" s="138"/>
      <c r="Y874" s="138"/>
      <c r="Z874" s="138"/>
    </row>
    <row r="875" spans="1:26" ht="15.75" customHeight="1">
      <c r="A875" s="138"/>
      <c r="B875" s="138"/>
      <c r="C875" s="138"/>
      <c r="D875" s="138"/>
      <c r="E875" s="138"/>
      <c r="F875" s="138"/>
      <c r="G875" s="138"/>
      <c r="H875" s="138"/>
      <c r="I875" s="138"/>
      <c r="J875" s="138"/>
      <c r="K875" s="138"/>
      <c r="L875" s="138"/>
      <c r="M875" s="138"/>
      <c r="N875" s="138"/>
      <c r="O875" s="138"/>
      <c r="P875" s="138"/>
      <c r="Q875" s="138"/>
      <c r="R875" s="138"/>
      <c r="S875" s="138"/>
      <c r="T875" s="138"/>
      <c r="U875" s="138"/>
      <c r="V875" s="138"/>
      <c r="W875" s="138"/>
      <c r="X875" s="138"/>
      <c r="Y875" s="138"/>
      <c r="Z875" s="138"/>
    </row>
    <row r="876" spans="1:26" ht="15.75" customHeight="1">
      <c r="A876" s="138"/>
      <c r="B876" s="138"/>
      <c r="C876" s="138"/>
      <c r="D876" s="138"/>
      <c r="E876" s="138"/>
      <c r="F876" s="138"/>
      <c r="G876" s="138"/>
      <c r="H876" s="138"/>
      <c r="I876" s="138"/>
      <c r="J876" s="138"/>
      <c r="K876" s="138"/>
      <c r="L876" s="138"/>
      <c r="M876" s="138"/>
      <c r="N876" s="138"/>
      <c r="O876" s="138"/>
      <c r="P876" s="138"/>
      <c r="Q876" s="138"/>
      <c r="R876" s="138"/>
      <c r="S876" s="138"/>
      <c r="T876" s="138"/>
      <c r="U876" s="138"/>
      <c r="V876" s="138"/>
      <c r="W876" s="138"/>
      <c r="X876" s="138"/>
      <c r="Y876" s="138"/>
      <c r="Z876" s="138"/>
    </row>
    <row r="877" spans="1:26" ht="15.75" customHeight="1">
      <c r="A877" s="138"/>
      <c r="B877" s="138"/>
      <c r="C877" s="138"/>
      <c r="D877" s="138"/>
      <c r="E877" s="138"/>
      <c r="F877" s="138"/>
      <c r="G877" s="138"/>
      <c r="H877" s="138"/>
      <c r="I877" s="138"/>
      <c r="J877" s="138"/>
      <c r="K877" s="138"/>
      <c r="L877" s="138"/>
      <c r="M877" s="138"/>
      <c r="N877" s="138"/>
      <c r="O877" s="138"/>
      <c r="P877" s="138"/>
      <c r="Q877" s="138"/>
      <c r="R877" s="138"/>
      <c r="S877" s="138"/>
      <c r="T877" s="138"/>
      <c r="U877" s="138"/>
      <c r="V877" s="138"/>
      <c r="W877" s="138"/>
      <c r="X877" s="138"/>
      <c r="Y877" s="138"/>
      <c r="Z877" s="138"/>
    </row>
    <row r="878" spans="1:26" ht="15.75" customHeight="1">
      <c r="A878" s="138"/>
      <c r="B878" s="138"/>
      <c r="C878" s="138"/>
      <c r="D878" s="138"/>
      <c r="E878" s="138"/>
      <c r="F878" s="138"/>
      <c r="G878" s="138"/>
      <c r="H878" s="138"/>
      <c r="I878" s="138"/>
      <c r="J878" s="138"/>
      <c r="K878" s="138"/>
      <c r="L878" s="138"/>
      <c r="M878" s="138"/>
      <c r="N878" s="138"/>
      <c r="O878" s="138"/>
      <c r="P878" s="138"/>
      <c r="Q878" s="138"/>
      <c r="R878" s="138"/>
      <c r="S878" s="138"/>
      <c r="T878" s="138"/>
      <c r="U878" s="138"/>
      <c r="V878" s="138"/>
      <c r="W878" s="138"/>
      <c r="X878" s="138"/>
      <c r="Y878" s="138"/>
      <c r="Z878" s="138"/>
    </row>
    <row r="879" spans="1:26" ht="15.75" customHeight="1">
      <c r="A879" s="138"/>
      <c r="B879" s="138"/>
      <c r="C879" s="138"/>
      <c r="D879" s="138"/>
      <c r="E879" s="138"/>
      <c r="F879" s="138"/>
      <c r="G879" s="138"/>
      <c r="H879" s="138"/>
      <c r="I879" s="138"/>
      <c r="J879" s="138"/>
      <c r="K879" s="138"/>
      <c r="L879" s="138"/>
      <c r="M879" s="138"/>
      <c r="N879" s="138"/>
      <c r="O879" s="138"/>
      <c r="P879" s="138"/>
      <c r="Q879" s="138"/>
      <c r="R879" s="138"/>
      <c r="S879" s="138"/>
      <c r="T879" s="138"/>
      <c r="U879" s="138"/>
      <c r="V879" s="138"/>
      <c r="W879" s="138"/>
      <c r="X879" s="138"/>
      <c r="Y879" s="138"/>
      <c r="Z879" s="138"/>
    </row>
    <row r="880" spans="1:26" ht="15.75" customHeight="1">
      <c r="A880" s="138"/>
      <c r="B880" s="138"/>
      <c r="C880" s="138"/>
      <c r="D880" s="138"/>
      <c r="E880" s="138"/>
      <c r="F880" s="138"/>
      <c r="G880" s="138"/>
      <c r="H880" s="138"/>
      <c r="I880" s="138"/>
      <c r="J880" s="138"/>
      <c r="K880" s="138"/>
      <c r="L880" s="138"/>
      <c r="M880" s="138"/>
      <c r="N880" s="138"/>
      <c r="O880" s="138"/>
      <c r="P880" s="138"/>
      <c r="Q880" s="138"/>
      <c r="R880" s="138"/>
      <c r="S880" s="138"/>
      <c r="T880" s="138"/>
      <c r="U880" s="138"/>
      <c r="V880" s="138"/>
      <c r="W880" s="138"/>
      <c r="X880" s="138"/>
      <c r="Y880" s="138"/>
      <c r="Z880" s="138"/>
    </row>
    <row r="881" spans="1:26" ht="15.75" customHeight="1">
      <c r="A881" s="138"/>
      <c r="B881" s="138"/>
      <c r="C881" s="138"/>
      <c r="D881" s="138"/>
      <c r="E881" s="138"/>
      <c r="F881" s="138"/>
      <c r="G881" s="138"/>
      <c r="H881" s="138"/>
      <c r="I881" s="138"/>
      <c r="J881" s="138"/>
      <c r="K881" s="138"/>
      <c r="L881" s="138"/>
      <c r="M881" s="138"/>
      <c r="N881" s="138"/>
      <c r="O881" s="138"/>
      <c r="P881" s="138"/>
      <c r="Q881" s="138"/>
      <c r="R881" s="138"/>
      <c r="S881" s="138"/>
      <c r="T881" s="138"/>
      <c r="U881" s="138"/>
      <c r="V881" s="138"/>
      <c r="W881" s="138"/>
      <c r="X881" s="138"/>
      <c r="Y881" s="138"/>
      <c r="Z881" s="138"/>
    </row>
    <row r="882" spans="1:26" ht="15.75" customHeight="1">
      <c r="A882" s="138"/>
      <c r="B882" s="138"/>
      <c r="C882" s="138"/>
      <c r="D882" s="138"/>
      <c r="E882" s="138"/>
      <c r="F882" s="138"/>
      <c r="G882" s="138"/>
      <c r="H882" s="138"/>
      <c r="I882" s="138"/>
      <c r="J882" s="138"/>
      <c r="K882" s="138"/>
      <c r="L882" s="138"/>
      <c r="M882" s="138"/>
      <c r="N882" s="138"/>
      <c r="O882" s="138"/>
      <c r="P882" s="138"/>
      <c r="Q882" s="138"/>
      <c r="R882" s="138"/>
      <c r="S882" s="138"/>
      <c r="T882" s="138"/>
      <c r="U882" s="138"/>
      <c r="V882" s="138"/>
      <c r="W882" s="138"/>
      <c r="X882" s="138"/>
      <c r="Y882" s="138"/>
      <c r="Z882" s="138"/>
    </row>
    <row r="883" spans="1:26" ht="15.75" customHeight="1">
      <c r="A883" s="138"/>
      <c r="B883" s="138"/>
      <c r="C883" s="138"/>
      <c r="D883" s="138"/>
      <c r="E883" s="138"/>
      <c r="F883" s="138"/>
      <c r="G883" s="138"/>
      <c r="H883" s="138"/>
      <c r="I883" s="138"/>
      <c r="J883" s="138"/>
      <c r="K883" s="138"/>
      <c r="L883" s="138"/>
      <c r="M883" s="138"/>
      <c r="N883" s="138"/>
      <c r="O883" s="138"/>
      <c r="P883" s="138"/>
      <c r="Q883" s="138"/>
      <c r="R883" s="138"/>
      <c r="S883" s="138"/>
      <c r="T883" s="138"/>
      <c r="U883" s="138"/>
      <c r="V883" s="138"/>
      <c r="W883" s="138"/>
      <c r="X883" s="138"/>
      <c r="Y883" s="138"/>
      <c r="Z883" s="138"/>
    </row>
    <row r="884" spans="1:26" ht="15.75" customHeight="1">
      <c r="A884" s="138"/>
      <c r="B884" s="138"/>
      <c r="C884" s="138"/>
      <c r="D884" s="138"/>
      <c r="E884" s="138"/>
      <c r="F884" s="138"/>
      <c r="G884" s="138"/>
      <c r="H884" s="138"/>
      <c r="I884" s="138"/>
      <c r="J884" s="138"/>
      <c r="K884" s="138"/>
      <c r="L884" s="138"/>
      <c r="M884" s="138"/>
      <c r="N884" s="138"/>
      <c r="O884" s="138"/>
      <c r="P884" s="138"/>
      <c r="Q884" s="138"/>
      <c r="R884" s="138"/>
      <c r="S884" s="138"/>
      <c r="T884" s="138"/>
      <c r="U884" s="138"/>
      <c r="V884" s="138"/>
      <c r="W884" s="138"/>
      <c r="X884" s="138"/>
      <c r="Y884" s="138"/>
      <c r="Z884" s="138"/>
    </row>
    <row r="885" spans="1:26" ht="15.75" customHeight="1">
      <c r="A885" s="138"/>
      <c r="B885" s="138"/>
      <c r="C885" s="138"/>
      <c r="D885" s="138"/>
      <c r="E885" s="138"/>
      <c r="F885" s="138"/>
      <c r="G885" s="138"/>
      <c r="H885" s="138"/>
      <c r="I885" s="138"/>
      <c r="J885" s="138"/>
      <c r="K885" s="138"/>
      <c r="L885" s="138"/>
      <c r="M885" s="138"/>
      <c r="N885" s="138"/>
      <c r="O885" s="138"/>
      <c r="P885" s="138"/>
      <c r="Q885" s="138"/>
      <c r="R885" s="138"/>
      <c r="S885" s="138"/>
      <c r="T885" s="138"/>
      <c r="U885" s="138"/>
      <c r="V885" s="138"/>
      <c r="W885" s="138"/>
      <c r="X885" s="138"/>
      <c r="Y885" s="138"/>
      <c r="Z885" s="138"/>
    </row>
    <row r="886" spans="1:26" ht="15.75" customHeight="1">
      <c r="A886" s="138"/>
      <c r="B886" s="138"/>
      <c r="C886" s="138"/>
      <c r="D886" s="138"/>
      <c r="E886" s="138"/>
      <c r="F886" s="138"/>
      <c r="G886" s="138"/>
      <c r="H886" s="138"/>
      <c r="I886" s="138"/>
      <c r="J886" s="138"/>
      <c r="K886" s="138"/>
      <c r="L886" s="138"/>
      <c r="M886" s="138"/>
      <c r="N886" s="138"/>
      <c r="O886" s="138"/>
      <c r="P886" s="138"/>
      <c r="Q886" s="138"/>
      <c r="R886" s="138"/>
      <c r="S886" s="138"/>
      <c r="T886" s="138"/>
      <c r="U886" s="138"/>
      <c r="V886" s="138"/>
      <c r="W886" s="138"/>
      <c r="X886" s="138"/>
      <c r="Y886" s="138"/>
      <c r="Z886" s="138"/>
    </row>
    <row r="887" spans="1:26" ht="15.75" customHeight="1">
      <c r="A887" s="138"/>
      <c r="B887" s="138"/>
      <c r="C887" s="138"/>
      <c r="D887" s="138"/>
      <c r="E887" s="138"/>
      <c r="F887" s="138"/>
      <c r="G887" s="138"/>
      <c r="H887" s="138"/>
      <c r="I887" s="138"/>
      <c r="J887" s="138"/>
      <c r="K887" s="138"/>
      <c r="L887" s="138"/>
      <c r="M887" s="138"/>
      <c r="N887" s="138"/>
      <c r="O887" s="138"/>
      <c r="P887" s="138"/>
      <c r="Q887" s="138"/>
      <c r="R887" s="138"/>
      <c r="S887" s="138"/>
      <c r="T887" s="138"/>
      <c r="U887" s="138"/>
      <c r="V887" s="138"/>
      <c r="W887" s="138"/>
      <c r="X887" s="138"/>
      <c r="Y887" s="138"/>
      <c r="Z887" s="138"/>
    </row>
    <row r="888" spans="1:26" ht="15.75" customHeight="1">
      <c r="A888" s="138"/>
      <c r="B888" s="138"/>
      <c r="C888" s="138"/>
      <c r="D888" s="138"/>
      <c r="E888" s="138"/>
      <c r="F888" s="138"/>
      <c r="G888" s="138"/>
      <c r="H888" s="138"/>
      <c r="I888" s="138"/>
      <c r="J888" s="138"/>
      <c r="K888" s="138"/>
      <c r="L888" s="138"/>
      <c r="M888" s="138"/>
      <c r="N888" s="138"/>
      <c r="O888" s="138"/>
      <c r="P888" s="138"/>
      <c r="Q888" s="138"/>
      <c r="R888" s="138"/>
      <c r="S888" s="138"/>
      <c r="T888" s="138"/>
      <c r="U888" s="138"/>
      <c r="V888" s="138"/>
      <c r="W888" s="138"/>
      <c r="X888" s="138"/>
      <c r="Y888" s="138"/>
      <c r="Z888" s="138"/>
    </row>
    <row r="889" spans="1:26" ht="15.75" customHeight="1">
      <c r="A889" s="138"/>
      <c r="B889" s="138"/>
      <c r="C889" s="138"/>
      <c r="D889" s="138"/>
      <c r="E889" s="138"/>
      <c r="F889" s="138"/>
      <c r="G889" s="138"/>
      <c r="H889" s="138"/>
      <c r="I889" s="138"/>
      <c r="J889" s="138"/>
      <c r="K889" s="138"/>
      <c r="L889" s="138"/>
      <c r="M889" s="138"/>
      <c r="N889" s="138"/>
      <c r="O889" s="138"/>
      <c r="P889" s="138"/>
      <c r="Q889" s="138"/>
      <c r="R889" s="138"/>
      <c r="S889" s="138"/>
      <c r="T889" s="138"/>
      <c r="U889" s="138"/>
      <c r="V889" s="138"/>
      <c r="W889" s="138"/>
      <c r="X889" s="138"/>
      <c r="Y889" s="138"/>
      <c r="Z889" s="138"/>
    </row>
    <row r="890" spans="1:26" ht="15.75" customHeight="1">
      <c r="A890" s="138"/>
      <c r="B890" s="138"/>
      <c r="C890" s="138"/>
      <c r="D890" s="138"/>
      <c r="E890" s="138"/>
      <c r="F890" s="138"/>
      <c r="G890" s="138"/>
      <c r="H890" s="138"/>
      <c r="I890" s="138"/>
      <c r="J890" s="138"/>
      <c r="K890" s="138"/>
      <c r="L890" s="138"/>
      <c r="M890" s="138"/>
      <c r="N890" s="138"/>
      <c r="O890" s="138"/>
      <c r="P890" s="138"/>
      <c r="Q890" s="138"/>
      <c r="R890" s="138"/>
      <c r="S890" s="138"/>
      <c r="T890" s="138"/>
      <c r="U890" s="138"/>
      <c r="V890" s="138"/>
      <c r="W890" s="138"/>
      <c r="X890" s="138"/>
      <c r="Y890" s="138"/>
      <c r="Z890" s="138"/>
    </row>
    <row r="891" spans="1:26" ht="15.75" customHeight="1">
      <c r="A891" s="138"/>
      <c r="B891" s="138"/>
      <c r="C891" s="138"/>
      <c r="D891" s="138"/>
      <c r="E891" s="138"/>
      <c r="F891" s="138"/>
      <c r="G891" s="138"/>
      <c r="H891" s="138"/>
      <c r="I891" s="138"/>
      <c r="J891" s="138"/>
      <c r="K891" s="138"/>
      <c r="L891" s="138"/>
      <c r="M891" s="138"/>
      <c r="N891" s="138"/>
      <c r="O891" s="138"/>
      <c r="P891" s="138"/>
      <c r="Q891" s="138"/>
      <c r="R891" s="138"/>
      <c r="S891" s="138"/>
      <c r="T891" s="138"/>
      <c r="U891" s="138"/>
      <c r="V891" s="138"/>
      <c r="W891" s="138"/>
      <c r="X891" s="138"/>
      <c r="Y891" s="138"/>
      <c r="Z891" s="138"/>
    </row>
    <row r="892" spans="1:26" ht="15.75" customHeight="1">
      <c r="A892" s="138"/>
      <c r="B892" s="138"/>
      <c r="C892" s="138"/>
      <c r="D892" s="138"/>
      <c r="E892" s="138"/>
      <c r="F892" s="138"/>
      <c r="G892" s="138"/>
      <c r="H892" s="138"/>
      <c r="I892" s="138"/>
      <c r="J892" s="138"/>
      <c r="K892" s="138"/>
      <c r="L892" s="138"/>
      <c r="M892" s="138"/>
      <c r="N892" s="138"/>
      <c r="O892" s="138"/>
      <c r="P892" s="138"/>
      <c r="Q892" s="138"/>
      <c r="R892" s="138"/>
      <c r="S892" s="138"/>
      <c r="T892" s="138"/>
      <c r="U892" s="138"/>
      <c r="V892" s="138"/>
      <c r="W892" s="138"/>
      <c r="X892" s="138"/>
      <c r="Y892" s="138"/>
      <c r="Z892" s="138"/>
    </row>
    <row r="893" spans="1:26" ht="15.75" customHeight="1">
      <c r="A893" s="138"/>
      <c r="B893" s="138"/>
      <c r="C893" s="138"/>
      <c r="D893" s="138"/>
      <c r="E893" s="138"/>
      <c r="F893" s="138"/>
      <c r="G893" s="138"/>
      <c r="H893" s="138"/>
      <c r="I893" s="138"/>
      <c r="J893" s="138"/>
      <c r="K893" s="138"/>
      <c r="L893" s="138"/>
      <c r="M893" s="138"/>
      <c r="N893" s="138"/>
      <c r="O893" s="138"/>
      <c r="P893" s="138"/>
      <c r="Q893" s="138"/>
      <c r="R893" s="138"/>
      <c r="S893" s="138"/>
      <c r="T893" s="138"/>
      <c r="U893" s="138"/>
      <c r="V893" s="138"/>
      <c r="W893" s="138"/>
      <c r="X893" s="138"/>
      <c r="Y893" s="138"/>
      <c r="Z893" s="138"/>
    </row>
    <row r="894" spans="1:26" ht="15.75" customHeight="1">
      <c r="A894" s="138"/>
      <c r="B894" s="138"/>
      <c r="C894" s="138"/>
      <c r="D894" s="138"/>
      <c r="E894" s="138"/>
      <c r="F894" s="138"/>
      <c r="G894" s="138"/>
      <c r="H894" s="138"/>
      <c r="I894" s="138"/>
      <c r="J894" s="138"/>
      <c r="K894" s="138"/>
      <c r="L894" s="138"/>
      <c r="M894" s="138"/>
      <c r="N894" s="138"/>
      <c r="O894" s="138"/>
      <c r="P894" s="138"/>
      <c r="Q894" s="138"/>
      <c r="R894" s="138"/>
      <c r="S894" s="138"/>
      <c r="T894" s="138"/>
      <c r="U894" s="138"/>
      <c r="V894" s="138"/>
      <c r="W894" s="138"/>
      <c r="X894" s="138"/>
      <c r="Y894" s="138"/>
      <c r="Z894" s="138"/>
    </row>
    <row r="895" spans="1:26" ht="15.75" customHeight="1">
      <c r="A895" s="138"/>
      <c r="B895" s="138"/>
      <c r="C895" s="138"/>
      <c r="D895" s="138"/>
      <c r="E895" s="138"/>
      <c r="F895" s="138"/>
      <c r="G895" s="138"/>
      <c r="H895" s="138"/>
      <c r="I895" s="138"/>
      <c r="J895" s="138"/>
      <c r="K895" s="138"/>
      <c r="L895" s="138"/>
      <c r="M895" s="138"/>
      <c r="N895" s="138"/>
      <c r="O895" s="138"/>
      <c r="P895" s="138"/>
      <c r="Q895" s="138"/>
      <c r="R895" s="138"/>
      <c r="S895" s="138"/>
      <c r="T895" s="138"/>
      <c r="U895" s="138"/>
      <c r="V895" s="138"/>
      <c r="W895" s="138"/>
      <c r="X895" s="138"/>
      <c r="Y895" s="138"/>
      <c r="Z895" s="138"/>
    </row>
    <row r="896" spans="1:26" ht="15.75" customHeight="1">
      <c r="A896" s="138"/>
      <c r="B896" s="138"/>
      <c r="C896" s="138"/>
      <c r="D896" s="138"/>
      <c r="E896" s="138"/>
      <c r="F896" s="138"/>
      <c r="G896" s="138"/>
      <c r="H896" s="138"/>
      <c r="I896" s="138"/>
      <c r="J896" s="138"/>
      <c r="K896" s="138"/>
      <c r="L896" s="138"/>
      <c r="M896" s="138"/>
      <c r="N896" s="138"/>
      <c r="O896" s="138"/>
      <c r="P896" s="138"/>
      <c r="Q896" s="138"/>
      <c r="R896" s="138"/>
      <c r="S896" s="138"/>
      <c r="T896" s="138"/>
      <c r="U896" s="138"/>
      <c r="V896" s="138"/>
      <c r="W896" s="138"/>
      <c r="X896" s="138"/>
      <c r="Y896" s="138"/>
      <c r="Z896" s="138"/>
    </row>
    <row r="897" spans="1:26" ht="15.75" customHeight="1">
      <c r="A897" s="138"/>
      <c r="B897" s="138"/>
      <c r="C897" s="138"/>
      <c r="D897" s="138"/>
      <c r="E897" s="138"/>
      <c r="F897" s="138"/>
      <c r="G897" s="138"/>
      <c r="H897" s="138"/>
      <c r="I897" s="138"/>
      <c r="J897" s="138"/>
      <c r="K897" s="138"/>
      <c r="L897" s="138"/>
      <c r="M897" s="138"/>
      <c r="N897" s="138"/>
      <c r="O897" s="138"/>
      <c r="P897" s="138"/>
      <c r="Q897" s="138"/>
      <c r="R897" s="138"/>
      <c r="S897" s="138"/>
      <c r="T897" s="138"/>
      <c r="U897" s="138"/>
      <c r="V897" s="138"/>
      <c r="W897" s="138"/>
      <c r="X897" s="138"/>
      <c r="Y897" s="138"/>
      <c r="Z897" s="138"/>
    </row>
    <row r="898" spans="1:26" ht="15.75" customHeight="1">
      <c r="A898" s="138"/>
      <c r="B898" s="138"/>
      <c r="C898" s="138"/>
      <c r="D898" s="138"/>
      <c r="E898" s="138"/>
      <c r="F898" s="138"/>
      <c r="G898" s="138"/>
      <c r="H898" s="138"/>
      <c r="I898" s="138"/>
      <c r="J898" s="138"/>
      <c r="K898" s="138"/>
      <c r="L898" s="138"/>
      <c r="M898" s="138"/>
      <c r="N898" s="138"/>
      <c r="O898" s="138"/>
      <c r="P898" s="138"/>
      <c r="Q898" s="138"/>
      <c r="R898" s="138"/>
      <c r="S898" s="138"/>
      <c r="T898" s="138"/>
      <c r="U898" s="138"/>
      <c r="V898" s="138"/>
      <c r="W898" s="138"/>
      <c r="X898" s="138"/>
      <c r="Y898" s="138"/>
      <c r="Z898" s="138"/>
    </row>
    <row r="899" spans="1:26" ht="15.75" customHeight="1">
      <c r="A899" s="138"/>
      <c r="B899" s="138"/>
      <c r="C899" s="138"/>
      <c r="D899" s="138"/>
      <c r="E899" s="138"/>
      <c r="F899" s="138"/>
      <c r="G899" s="138"/>
      <c r="H899" s="138"/>
      <c r="I899" s="138"/>
      <c r="J899" s="138"/>
      <c r="K899" s="138"/>
      <c r="L899" s="138"/>
      <c r="M899" s="138"/>
      <c r="N899" s="138"/>
      <c r="O899" s="138"/>
      <c r="P899" s="138"/>
      <c r="Q899" s="138"/>
      <c r="R899" s="138"/>
      <c r="S899" s="138"/>
      <c r="T899" s="138"/>
      <c r="U899" s="138"/>
      <c r="V899" s="138"/>
      <c r="W899" s="138"/>
      <c r="X899" s="138"/>
      <c r="Y899" s="138"/>
      <c r="Z899" s="138"/>
    </row>
    <row r="900" spans="1:26" ht="15.75" customHeight="1">
      <c r="A900" s="138"/>
      <c r="B900" s="138"/>
      <c r="C900" s="138"/>
      <c r="D900" s="138"/>
      <c r="E900" s="138"/>
      <c r="F900" s="138"/>
      <c r="G900" s="138"/>
      <c r="H900" s="138"/>
      <c r="I900" s="138"/>
      <c r="J900" s="138"/>
      <c r="K900" s="138"/>
      <c r="L900" s="138"/>
      <c r="M900" s="138"/>
      <c r="N900" s="138"/>
      <c r="O900" s="138"/>
      <c r="P900" s="138"/>
      <c r="Q900" s="138"/>
      <c r="R900" s="138"/>
      <c r="S900" s="138"/>
      <c r="T900" s="138"/>
      <c r="U900" s="138"/>
      <c r="V900" s="138"/>
      <c r="W900" s="138"/>
      <c r="X900" s="138"/>
      <c r="Y900" s="138"/>
      <c r="Z900" s="138"/>
    </row>
    <row r="901" spans="1:26" ht="15.75" customHeight="1">
      <c r="A901" s="138"/>
      <c r="B901" s="138"/>
      <c r="C901" s="138"/>
      <c r="D901" s="138"/>
      <c r="E901" s="138"/>
      <c r="F901" s="138"/>
      <c r="G901" s="138"/>
      <c r="H901" s="138"/>
      <c r="I901" s="138"/>
      <c r="J901" s="138"/>
      <c r="K901" s="138"/>
      <c r="L901" s="138"/>
      <c r="M901" s="138"/>
      <c r="N901" s="138"/>
      <c r="O901" s="138"/>
      <c r="P901" s="138"/>
      <c r="Q901" s="138"/>
      <c r="R901" s="138"/>
      <c r="S901" s="138"/>
      <c r="T901" s="138"/>
      <c r="U901" s="138"/>
      <c r="V901" s="138"/>
      <c r="W901" s="138"/>
      <c r="X901" s="138"/>
      <c r="Y901" s="138"/>
      <c r="Z901" s="138"/>
    </row>
    <row r="902" spans="1:26" ht="15.75" customHeight="1">
      <c r="A902" s="138"/>
      <c r="B902" s="138"/>
      <c r="C902" s="138"/>
      <c r="D902" s="138"/>
      <c r="E902" s="138"/>
      <c r="F902" s="138"/>
      <c r="G902" s="138"/>
      <c r="H902" s="138"/>
      <c r="I902" s="138"/>
      <c r="J902" s="138"/>
      <c r="K902" s="138"/>
      <c r="L902" s="138"/>
      <c r="M902" s="138"/>
      <c r="N902" s="138"/>
      <c r="O902" s="138"/>
      <c r="P902" s="138"/>
      <c r="Q902" s="138"/>
      <c r="R902" s="138"/>
      <c r="S902" s="138"/>
      <c r="T902" s="138"/>
      <c r="U902" s="138"/>
      <c r="V902" s="138"/>
      <c r="W902" s="138"/>
      <c r="X902" s="138"/>
      <c r="Y902" s="138"/>
      <c r="Z902" s="138"/>
    </row>
    <row r="903" spans="1:26" ht="15.75" customHeight="1">
      <c r="A903" s="138"/>
      <c r="B903" s="138"/>
      <c r="C903" s="138"/>
      <c r="D903" s="138"/>
      <c r="E903" s="138"/>
      <c r="F903" s="138"/>
      <c r="G903" s="138"/>
      <c r="H903" s="138"/>
      <c r="I903" s="138"/>
      <c r="J903" s="138"/>
      <c r="K903" s="138"/>
      <c r="L903" s="138"/>
      <c r="M903" s="138"/>
      <c r="N903" s="138"/>
      <c r="O903" s="138"/>
      <c r="P903" s="138"/>
      <c r="Q903" s="138"/>
      <c r="R903" s="138"/>
      <c r="S903" s="138"/>
      <c r="T903" s="138"/>
      <c r="U903" s="138"/>
      <c r="V903" s="138"/>
      <c r="W903" s="138"/>
      <c r="X903" s="138"/>
      <c r="Y903" s="138"/>
      <c r="Z903" s="138"/>
    </row>
    <row r="904" spans="1:26" ht="15.75" customHeight="1">
      <c r="A904" s="138"/>
      <c r="B904" s="138"/>
      <c r="C904" s="138"/>
      <c r="D904" s="138"/>
      <c r="E904" s="138"/>
      <c r="F904" s="138"/>
      <c r="G904" s="138"/>
      <c r="H904" s="138"/>
      <c r="I904" s="138"/>
      <c r="J904" s="138"/>
      <c r="K904" s="138"/>
      <c r="L904" s="138"/>
      <c r="M904" s="138"/>
      <c r="N904" s="138"/>
      <c r="O904" s="138"/>
      <c r="P904" s="138"/>
      <c r="Q904" s="138"/>
      <c r="R904" s="138"/>
      <c r="S904" s="138"/>
      <c r="T904" s="138"/>
      <c r="U904" s="138"/>
      <c r="V904" s="138"/>
      <c r="W904" s="138"/>
      <c r="X904" s="138"/>
      <c r="Y904" s="138"/>
      <c r="Z904" s="138"/>
    </row>
    <row r="905" spans="1:26" ht="15.75" customHeight="1">
      <c r="A905" s="138"/>
      <c r="B905" s="138"/>
      <c r="C905" s="138"/>
      <c r="D905" s="138"/>
      <c r="E905" s="138"/>
      <c r="F905" s="138"/>
      <c r="G905" s="138"/>
      <c r="H905" s="138"/>
      <c r="I905" s="138"/>
      <c r="J905" s="138"/>
      <c r="K905" s="138"/>
      <c r="L905" s="138"/>
      <c r="M905" s="138"/>
      <c r="N905" s="138"/>
      <c r="O905" s="138"/>
      <c r="P905" s="138"/>
      <c r="Q905" s="138"/>
      <c r="R905" s="138"/>
      <c r="S905" s="138"/>
      <c r="T905" s="138"/>
      <c r="U905" s="138"/>
      <c r="V905" s="138"/>
      <c r="W905" s="138"/>
      <c r="X905" s="138"/>
      <c r="Y905" s="138"/>
      <c r="Z905" s="138"/>
    </row>
    <row r="906" spans="1:26" ht="15.75" customHeight="1">
      <c r="A906" s="138"/>
      <c r="B906" s="138"/>
      <c r="C906" s="138"/>
      <c r="D906" s="138"/>
      <c r="E906" s="138"/>
      <c r="F906" s="138"/>
      <c r="G906" s="138"/>
      <c r="H906" s="138"/>
      <c r="I906" s="138"/>
      <c r="J906" s="138"/>
      <c r="K906" s="138"/>
      <c r="L906" s="138"/>
      <c r="M906" s="138"/>
      <c r="N906" s="138"/>
      <c r="O906" s="138"/>
      <c r="P906" s="138"/>
      <c r="Q906" s="138"/>
      <c r="R906" s="138"/>
      <c r="S906" s="138"/>
      <c r="T906" s="138"/>
      <c r="U906" s="138"/>
      <c r="V906" s="138"/>
      <c r="W906" s="138"/>
      <c r="X906" s="138"/>
      <c r="Y906" s="138"/>
      <c r="Z906" s="138"/>
    </row>
    <row r="907" spans="1:26" ht="15.75" customHeight="1">
      <c r="A907" s="138"/>
      <c r="B907" s="138"/>
      <c r="C907" s="138"/>
      <c r="D907" s="138"/>
      <c r="E907" s="138"/>
      <c r="F907" s="138"/>
      <c r="G907" s="138"/>
      <c r="H907" s="138"/>
      <c r="I907" s="138"/>
      <c r="J907" s="138"/>
      <c r="K907" s="138"/>
      <c r="L907" s="138"/>
      <c r="M907" s="138"/>
      <c r="N907" s="138"/>
      <c r="O907" s="138"/>
      <c r="P907" s="138"/>
      <c r="Q907" s="138"/>
      <c r="R907" s="138"/>
      <c r="S907" s="138"/>
      <c r="T907" s="138"/>
      <c r="U907" s="138"/>
      <c r="V907" s="138"/>
      <c r="W907" s="138"/>
      <c r="X907" s="138"/>
      <c r="Y907" s="138"/>
      <c r="Z907" s="138"/>
    </row>
    <row r="908" spans="1:26" ht="15.75" customHeight="1">
      <c r="A908" s="138"/>
      <c r="B908" s="138"/>
      <c r="C908" s="138"/>
      <c r="D908" s="138"/>
      <c r="E908" s="138"/>
      <c r="F908" s="138"/>
      <c r="G908" s="138"/>
      <c r="H908" s="138"/>
      <c r="I908" s="138"/>
      <c r="J908" s="138"/>
      <c r="K908" s="138"/>
      <c r="L908" s="138"/>
      <c r="M908" s="138"/>
      <c r="N908" s="138"/>
      <c r="O908" s="138"/>
      <c r="P908" s="138"/>
      <c r="Q908" s="138"/>
      <c r="R908" s="138"/>
      <c r="S908" s="138"/>
      <c r="T908" s="138"/>
      <c r="U908" s="138"/>
      <c r="V908" s="138"/>
      <c r="W908" s="138"/>
      <c r="X908" s="138"/>
      <c r="Y908" s="138"/>
      <c r="Z908" s="138"/>
    </row>
    <row r="909" spans="1:26" ht="15.75" customHeight="1">
      <c r="A909" s="138"/>
      <c r="B909" s="138"/>
      <c r="C909" s="138"/>
      <c r="D909" s="138"/>
      <c r="E909" s="138"/>
      <c r="F909" s="138"/>
      <c r="G909" s="138"/>
      <c r="H909" s="138"/>
      <c r="I909" s="138"/>
      <c r="J909" s="138"/>
      <c r="K909" s="138"/>
      <c r="L909" s="138"/>
      <c r="M909" s="138"/>
      <c r="N909" s="138"/>
      <c r="O909" s="138"/>
      <c r="P909" s="138"/>
      <c r="Q909" s="138"/>
      <c r="R909" s="138"/>
      <c r="S909" s="138"/>
      <c r="T909" s="138"/>
      <c r="U909" s="138"/>
      <c r="V909" s="138"/>
      <c r="W909" s="138"/>
      <c r="X909" s="138"/>
      <c r="Y909" s="138"/>
      <c r="Z909" s="138"/>
    </row>
    <row r="910" spans="1:26" ht="15.75" customHeight="1">
      <c r="A910" s="138"/>
      <c r="B910" s="138"/>
      <c r="C910" s="138"/>
      <c r="D910" s="138"/>
      <c r="E910" s="138"/>
      <c r="F910" s="138"/>
      <c r="G910" s="138"/>
      <c r="H910" s="138"/>
      <c r="I910" s="138"/>
      <c r="J910" s="138"/>
      <c r="K910" s="138"/>
      <c r="L910" s="138"/>
      <c r="M910" s="138"/>
      <c r="N910" s="138"/>
      <c r="O910" s="138"/>
      <c r="P910" s="138"/>
      <c r="Q910" s="138"/>
      <c r="R910" s="138"/>
      <c r="S910" s="138"/>
      <c r="T910" s="138"/>
      <c r="U910" s="138"/>
      <c r="V910" s="138"/>
      <c r="W910" s="138"/>
      <c r="X910" s="138"/>
      <c r="Y910" s="138"/>
      <c r="Z910" s="138"/>
    </row>
    <row r="911" spans="1:26" ht="15.75" customHeight="1">
      <c r="A911" s="138"/>
      <c r="B911" s="138"/>
      <c r="C911" s="138"/>
      <c r="D911" s="138"/>
      <c r="E911" s="138"/>
      <c r="F911" s="138"/>
      <c r="G911" s="138"/>
      <c r="H911" s="138"/>
      <c r="I911" s="138"/>
      <c r="J911" s="138"/>
      <c r="K911" s="138"/>
      <c r="L911" s="138"/>
      <c r="M911" s="138"/>
      <c r="N911" s="138"/>
      <c r="O911" s="138"/>
      <c r="P911" s="138"/>
      <c r="Q911" s="138"/>
      <c r="R911" s="138"/>
      <c r="S911" s="138"/>
      <c r="T911" s="138"/>
      <c r="U911" s="138"/>
      <c r="V911" s="138"/>
      <c r="W911" s="138"/>
      <c r="X911" s="138"/>
      <c r="Y911" s="138"/>
      <c r="Z911" s="138"/>
    </row>
    <row r="912" spans="1:26" ht="15.75" customHeight="1">
      <c r="A912" s="138"/>
      <c r="B912" s="138"/>
      <c r="C912" s="138"/>
      <c r="D912" s="138"/>
      <c r="E912" s="138"/>
      <c r="F912" s="138"/>
      <c r="G912" s="138"/>
      <c r="H912" s="138"/>
      <c r="I912" s="138"/>
      <c r="J912" s="138"/>
      <c r="K912" s="138"/>
      <c r="L912" s="138"/>
      <c r="M912" s="138"/>
      <c r="N912" s="138"/>
      <c r="O912" s="138"/>
      <c r="P912" s="138"/>
      <c r="Q912" s="138"/>
      <c r="R912" s="138"/>
      <c r="S912" s="138"/>
      <c r="T912" s="138"/>
      <c r="U912" s="138"/>
      <c r="V912" s="138"/>
      <c r="W912" s="138"/>
      <c r="X912" s="138"/>
      <c r="Y912" s="138"/>
      <c r="Z912" s="138"/>
    </row>
    <row r="913" spans="1:26" ht="15.75" customHeight="1">
      <c r="A913" s="138"/>
      <c r="B913" s="138"/>
      <c r="C913" s="138"/>
      <c r="D913" s="138"/>
      <c r="E913" s="138"/>
      <c r="F913" s="138"/>
      <c r="G913" s="138"/>
      <c r="H913" s="138"/>
      <c r="I913" s="138"/>
      <c r="J913" s="138"/>
      <c r="K913" s="138"/>
      <c r="L913" s="138"/>
      <c r="M913" s="138"/>
      <c r="N913" s="138"/>
      <c r="O913" s="138"/>
      <c r="P913" s="138"/>
      <c r="Q913" s="138"/>
      <c r="R913" s="138"/>
      <c r="S913" s="138"/>
      <c r="T913" s="138"/>
      <c r="U913" s="138"/>
      <c r="V913" s="138"/>
      <c r="W913" s="138"/>
      <c r="X913" s="138"/>
      <c r="Y913" s="138"/>
      <c r="Z913" s="138"/>
    </row>
    <row r="914" spans="1:26" ht="15.75" customHeight="1">
      <c r="A914" s="138"/>
      <c r="B914" s="138"/>
      <c r="C914" s="138"/>
      <c r="D914" s="138"/>
      <c r="E914" s="138"/>
      <c r="F914" s="138"/>
      <c r="G914" s="138"/>
      <c r="H914" s="138"/>
      <c r="I914" s="138"/>
      <c r="J914" s="138"/>
      <c r="K914" s="138"/>
      <c r="L914" s="138"/>
      <c r="M914" s="138"/>
      <c r="N914" s="138"/>
      <c r="O914" s="138"/>
      <c r="P914" s="138"/>
      <c r="Q914" s="138"/>
      <c r="R914" s="138"/>
      <c r="S914" s="138"/>
      <c r="T914" s="138"/>
      <c r="U914" s="138"/>
      <c r="V914" s="138"/>
      <c r="W914" s="138"/>
      <c r="X914" s="138"/>
      <c r="Y914" s="138"/>
      <c r="Z914" s="138"/>
    </row>
    <row r="915" spans="1:26" ht="15.75" customHeight="1">
      <c r="A915" s="138"/>
      <c r="B915" s="138"/>
      <c r="C915" s="138"/>
      <c r="D915" s="138"/>
      <c r="E915" s="138"/>
      <c r="F915" s="138"/>
      <c r="G915" s="138"/>
      <c r="H915" s="138"/>
      <c r="I915" s="138"/>
      <c r="J915" s="138"/>
      <c r="K915" s="138"/>
      <c r="L915" s="138"/>
      <c r="M915" s="138"/>
      <c r="N915" s="138"/>
      <c r="O915" s="138"/>
      <c r="P915" s="138"/>
      <c r="Q915" s="138"/>
      <c r="R915" s="138"/>
      <c r="S915" s="138"/>
      <c r="T915" s="138"/>
      <c r="U915" s="138"/>
      <c r="V915" s="138"/>
      <c r="W915" s="138"/>
      <c r="X915" s="138"/>
      <c r="Y915" s="138"/>
      <c r="Z915" s="138"/>
    </row>
    <row r="916" spans="1:26" ht="15.75" customHeight="1">
      <c r="A916" s="138"/>
      <c r="B916" s="138"/>
      <c r="C916" s="138"/>
      <c r="D916" s="138"/>
      <c r="E916" s="138"/>
      <c r="F916" s="138"/>
      <c r="G916" s="138"/>
      <c r="H916" s="138"/>
      <c r="I916" s="138"/>
      <c r="J916" s="138"/>
      <c r="K916" s="138"/>
      <c r="L916" s="138"/>
      <c r="M916" s="138"/>
      <c r="N916" s="138"/>
      <c r="O916" s="138"/>
      <c r="P916" s="138"/>
      <c r="Q916" s="138"/>
      <c r="R916" s="138"/>
      <c r="S916" s="138"/>
      <c r="T916" s="138"/>
      <c r="U916" s="138"/>
      <c r="V916" s="138"/>
      <c r="W916" s="138"/>
      <c r="X916" s="138"/>
      <c r="Y916" s="138"/>
      <c r="Z916" s="138"/>
    </row>
    <row r="917" spans="1:26" ht="15.75" customHeight="1">
      <c r="A917" s="138"/>
      <c r="B917" s="138"/>
      <c r="C917" s="138"/>
      <c r="D917" s="138"/>
      <c r="E917" s="138"/>
      <c r="F917" s="138"/>
      <c r="G917" s="138"/>
      <c r="H917" s="138"/>
      <c r="I917" s="138"/>
      <c r="J917" s="138"/>
      <c r="K917" s="138"/>
      <c r="L917" s="138"/>
      <c r="M917" s="138"/>
      <c r="N917" s="138"/>
      <c r="O917" s="138"/>
      <c r="P917" s="138"/>
      <c r="Q917" s="138"/>
      <c r="R917" s="138"/>
      <c r="S917" s="138"/>
      <c r="T917" s="138"/>
      <c r="U917" s="138"/>
      <c r="V917" s="138"/>
      <c r="W917" s="138"/>
      <c r="X917" s="138"/>
      <c r="Y917" s="138"/>
      <c r="Z917" s="138"/>
    </row>
    <row r="918" spans="1:26" ht="15.75" customHeight="1">
      <c r="A918" s="138"/>
      <c r="B918" s="138"/>
      <c r="C918" s="138"/>
      <c r="D918" s="138"/>
      <c r="E918" s="138"/>
      <c r="F918" s="138"/>
      <c r="G918" s="138"/>
      <c r="H918" s="138"/>
      <c r="I918" s="138"/>
      <c r="J918" s="138"/>
      <c r="K918" s="138"/>
      <c r="L918" s="138"/>
      <c r="M918" s="138"/>
      <c r="N918" s="138"/>
      <c r="O918" s="138"/>
      <c r="P918" s="138"/>
      <c r="Q918" s="138"/>
      <c r="R918" s="138"/>
      <c r="S918" s="138"/>
      <c r="T918" s="138"/>
      <c r="U918" s="138"/>
      <c r="V918" s="138"/>
      <c r="W918" s="138"/>
      <c r="X918" s="138"/>
      <c r="Y918" s="138"/>
      <c r="Z918" s="138"/>
    </row>
    <row r="919" spans="1:26" ht="15.75" customHeight="1">
      <c r="A919" s="138"/>
      <c r="B919" s="138"/>
      <c r="C919" s="138"/>
      <c r="D919" s="138"/>
      <c r="E919" s="138"/>
      <c r="F919" s="138"/>
      <c r="G919" s="138"/>
      <c r="H919" s="138"/>
      <c r="I919" s="138"/>
      <c r="J919" s="138"/>
      <c r="K919" s="138"/>
      <c r="L919" s="138"/>
      <c r="M919" s="138"/>
      <c r="N919" s="138"/>
      <c r="O919" s="138"/>
      <c r="P919" s="138"/>
      <c r="Q919" s="138"/>
      <c r="R919" s="138"/>
      <c r="S919" s="138"/>
      <c r="T919" s="138"/>
      <c r="U919" s="138"/>
      <c r="V919" s="138"/>
      <c r="W919" s="138"/>
      <c r="X919" s="138"/>
      <c r="Y919" s="138"/>
      <c r="Z919" s="138"/>
    </row>
    <row r="920" spans="1:26" ht="15.75" customHeight="1">
      <c r="A920" s="138"/>
      <c r="B920" s="138"/>
      <c r="C920" s="138"/>
      <c r="D920" s="138"/>
      <c r="E920" s="138"/>
      <c r="F920" s="138"/>
      <c r="G920" s="138"/>
      <c r="H920" s="138"/>
      <c r="I920" s="138"/>
      <c r="J920" s="138"/>
      <c r="K920" s="138"/>
      <c r="L920" s="138"/>
      <c r="M920" s="138"/>
      <c r="N920" s="138"/>
      <c r="O920" s="138"/>
      <c r="P920" s="138"/>
      <c r="Q920" s="138"/>
      <c r="R920" s="138"/>
      <c r="S920" s="138"/>
      <c r="T920" s="138"/>
      <c r="U920" s="138"/>
      <c r="V920" s="138"/>
      <c r="W920" s="138"/>
      <c r="X920" s="138"/>
      <c r="Y920" s="138"/>
      <c r="Z920" s="138"/>
    </row>
    <row r="921" spans="1:26" ht="15.75" customHeight="1">
      <c r="A921" s="138"/>
      <c r="B921" s="138"/>
      <c r="C921" s="138"/>
      <c r="D921" s="138"/>
      <c r="E921" s="138"/>
      <c r="F921" s="138"/>
      <c r="G921" s="138"/>
      <c r="H921" s="138"/>
      <c r="I921" s="138"/>
      <c r="J921" s="138"/>
      <c r="K921" s="138"/>
      <c r="L921" s="138"/>
      <c r="M921" s="138"/>
      <c r="N921" s="138"/>
      <c r="O921" s="138"/>
      <c r="P921" s="138"/>
      <c r="Q921" s="138"/>
      <c r="R921" s="138"/>
      <c r="S921" s="138"/>
      <c r="T921" s="138"/>
      <c r="U921" s="138"/>
      <c r="V921" s="138"/>
      <c r="W921" s="138"/>
      <c r="X921" s="138"/>
      <c r="Y921" s="138"/>
      <c r="Z921" s="138"/>
    </row>
    <row r="922" spans="1:26" ht="15.75" customHeight="1">
      <c r="A922" s="138"/>
      <c r="B922" s="138"/>
      <c r="C922" s="138"/>
      <c r="D922" s="138"/>
      <c r="E922" s="138"/>
      <c r="F922" s="138"/>
      <c r="G922" s="138"/>
      <c r="H922" s="138"/>
      <c r="I922" s="138"/>
      <c r="J922" s="138"/>
      <c r="K922" s="138"/>
      <c r="L922" s="138"/>
      <c r="M922" s="138"/>
      <c r="N922" s="138"/>
      <c r="O922" s="138"/>
      <c r="P922" s="138"/>
      <c r="Q922" s="138"/>
      <c r="R922" s="138"/>
      <c r="S922" s="138"/>
      <c r="T922" s="138"/>
      <c r="U922" s="138"/>
      <c r="V922" s="138"/>
      <c r="W922" s="138"/>
      <c r="X922" s="138"/>
      <c r="Y922" s="138"/>
      <c r="Z922" s="138"/>
    </row>
    <row r="923" spans="1:26" ht="15.75" customHeight="1">
      <c r="A923" s="138"/>
      <c r="B923" s="138"/>
      <c r="C923" s="138"/>
      <c r="D923" s="138"/>
      <c r="E923" s="138"/>
      <c r="F923" s="138"/>
      <c r="G923" s="138"/>
      <c r="H923" s="138"/>
      <c r="I923" s="138"/>
      <c r="J923" s="138"/>
      <c r="K923" s="138"/>
      <c r="L923" s="138"/>
      <c r="M923" s="138"/>
      <c r="N923" s="138"/>
      <c r="O923" s="138"/>
      <c r="P923" s="138"/>
      <c r="Q923" s="138"/>
      <c r="R923" s="138"/>
      <c r="S923" s="138"/>
      <c r="T923" s="138"/>
      <c r="U923" s="138"/>
      <c r="V923" s="138"/>
      <c r="W923" s="138"/>
      <c r="X923" s="138"/>
      <c r="Y923" s="138"/>
      <c r="Z923" s="138"/>
    </row>
    <row r="924" spans="1:26" ht="15.75" customHeight="1">
      <c r="A924" s="138"/>
      <c r="B924" s="138"/>
      <c r="C924" s="138"/>
      <c r="D924" s="138"/>
      <c r="E924" s="138"/>
      <c r="F924" s="138"/>
      <c r="G924" s="138"/>
      <c r="H924" s="138"/>
      <c r="I924" s="138"/>
      <c r="J924" s="138"/>
      <c r="K924" s="138"/>
      <c r="L924" s="138"/>
      <c r="M924" s="138"/>
      <c r="N924" s="138"/>
      <c r="O924" s="138"/>
      <c r="P924" s="138"/>
      <c r="Q924" s="138"/>
      <c r="R924" s="138"/>
      <c r="S924" s="138"/>
      <c r="T924" s="138"/>
      <c r="U924" s="138"/>
      <c r="V924" s="138"/>
      <c r="W924" s="138"/>
      <c r="X924" s="138"/>
      <c r="Y924" s="138"/>
      <c r="Z924" s="138"/>
    </row>
    <row r="925" spans="1:26" ht="15.75" customHeight="1">
      <c r="A925" s="138"/>
      <c r="B925" s="138"/>
      <c r="C925" s="138"/>
      <c r="D925" s="138"/>
      <c r="E925" s="138"/>
      <c r="F925" s="138"/>
      <c r="G925" s="138"/>
      <c r="H925" s="138"/>
      <c r="I925" s="138"/>
      <c r="J925" s="138"/>
      <c r="K925" s="138"/>
      <c r="L925" s="138"/>
      <c r="M925" s="138"/>
      <c r="N925" s="138"/>
      <c r="O925" s="138"/>
      <c r="P925" s="138"/>
      <c r="Q925" s="138"/>
      <c r="R925" s="138"/>
      <c r="S925" s="138"/>
      <c r="T925" s="138"/>
      <c r="U925" s="138"/>
      <c r="V925" s="138"/>
      <c r="W925" s="138"/>
      <c r="X925" s="138"/>
      <c r="Y925" s="138"/>
      <c r="Z925" s="138"/>
    </row>
    <row r="926" spans="1:26" ht="15.75" customHeight="1">
      <c r="A926" s="138"/>
      <c r="B926" s="138"/>
      <c r="C926" s="138"/>
      <c r="D926" s="138"/>
      <c r="E926" s="138"/>
      <c r="F926" s="138"/>
      <c r="G926" s="138"/>
      <c r="H926" s="138"/>
      <c r="I926" s="138"/>
      <c r="J926" s="138"/>
      <c r="K926" s="138"/>
      <c r="L926" s="138"/>
      <c r="M926" s="138"/>
      <c r="N926" s="138"/>
      <c r="O926" s="138"/>
      <c r="P926" s="138"/>
      <c r="Q926" s="138"/>
      <c r="R926" s="138"/>
      <c r="S926" s="138"/>
      <c r="T926" s="138"/>
      <c r="U926" s="138"/>
      <c r="V926" s="138"/>
      <c r="W926" s="138"/>
      <c r="X926" s="138"/>
      <c r="Y926" s="138"/>
      <c r="Z926" s="138"/>
    </row>
    <row r="927" spans="1:26" ht="15.75" customHeight="1">
      <c r="A927" s="138"/>
      <c r="B927" s="138"/>
      <c r="C927" s="138"/>
      <c r="D927" s="138"/>
      <c r="E927" s="138"/>
      <c r="F927" s="138"/>
      <c r="G927" s="138"/>
      <c r="H927" s="138"/>
      <c r="I927" s="138"/>
      <c r="J927" s="138"/>
      <c r="K927" s="138"/>
      <c r="L927" s="138"/>
      <c r="M927" s="138"/>
      <c r="N927" s="138"/>
      <c r="O927" s="138"/>
      <c r="P927" s="138"/>
      <c r="Q927" s="138"/>
      <c r="R927" s="138"/>
      <c r="S927" s="138"/>
      <c r="T927" s="138"/>
      <c r="U927" s="138"/>
      <c r="V927" s="138"/>
      <c r="W927" s="138"/>
      <c r="X927" s="138"/>
      <c r="Y927" s="138"/>
      <c r="Z927" s="138"/>
    </row>
    <row r="928" spans="1:26" ht="15.75" customHeight="1">
      <c r="A928" s="138"/>
      <c r="B928" s="138"/>
      <c r="C928" s="138"/>
      <c r="D928" s="138"/>
      <c r="E928" s="138"/>
      <c r="F928" s="138"/>
      <c r="G928" s="138"/>
      <c r="H928" s="138"/>
      <c r="I928" s="138"/>
      <c r="J928" s="138"/>
      <c r="K928" s="138"/>
      <c r="L928" s="138"/>
      <c r="M928" s="138"/>
      <c r="N928" s="138"/>
      <c r="O928" s="138"/>
      <c r="P928" s="138"/>
      <c r="Q928" s="138"/>
      <c r="R928" s="138"/>
      <c r="S928" s="138"/>
      <c r="T928" s="138"/>
      <c r="U928" s="138"/>
      <c r="V928" s="138"/>
      <c r="W928" s="138"/>
      <c r="X928" s="138"/>
      <c r="Y928" s="138"/>
      <c r="Z928" s="138"/>
    </row>
    <row r="929" spans="1:26" ht="15.75" customHeight="1">
      <c r="A929" s="138"/>
      <c r="B929" s="138"/>
      <c r="C929" s="138"/>
      <c r="D929" s="138"/>
      <c r="E929" s="138"/>
      <c r="F929" s="138"/>
      <c r="G929" s="138"/>
      <c r="H929" s="138"/>
      <c r="I929" s="138"/>
      <c r="J929" s="138"/>
      <c r="K929" s="138"/>
      <c r="L929" s="138"/>
      <c r="M929" s="138"/>
      <c r="N929" s="138"/>
      <c r="O929" s="138"/>
      <c r="P929" s="138"/>
      <c r="Q929" s="138"/>
      <c r="R929" s="138"/>
      <c r="S929" s="138"/>
      <c r="T929" s="138"/>
      <c r="U929" s="138"/>
      <c r="V929" s="138"/>
      <c r="W929" s="138"/>
      <c r="X929" s="138"/>
      <c r="Y929" s="138"/>
      <c r="Z929" s="138"/>
    </row>
    <row r="930" spans="1:26" ht="15.75" customHeight="1">
      <c r="A930" s="138"/>
      <c r="B930" s="138"/>
      <c r="C930" s="138"/>
      <c r="D930" s="138"/>
      <c r="E930" s="138"/>
      <c r="F930" s="138"/>
      <c r="G930" s="138"/>
      <c r="H930" s="138"/>
      <c r="I930" s="138"/>
      <c r="J930" s="138"/>
      <c r="K930" s="138"/>
      <c r="L930" s="138"/>
      <c r="M930" s="138"/>
      <c r="N930" s="138"/>
      <c r="O930" s="138"/>
      <c r="P930" s="138"/>
      <c r="Q930" s="138"/>
      <c r="R930" s="138"/>
      <c r="S930" s="138"/>
      <c r="T930" s="138"/>
      <c r="U930" s="138"/>
      <c r="V930" s="138"/>
      <c r="W930" s="138"/>
      <c r="X930" s="138"/>
      <c r="Y930" s="138"/>
      <c r="Z930" s="138"/>
    </row>
    <row r="931" spans="1:26" ht="15.75" customHeight="1">
      <c r="A931" s="138"/>
      <c r="B931" s="138"/>
      <c r="C931" s="138"/>
      <c r="D931" s="138"/>
      <c r="E931" s="138"/>
      <c r="F931" s="138"/>
      <c r="G931" s="138"/>
      <c r="H931" s="138"/>
      <c r="I931" s="138"/>
      <c r="J931" s="138"/>
      <c r="K931" s="138"/>
      <c r="L931" s="138"/>
      <c r="M931" s="138"/>
      <c r="N931" s="138"/>
      <c r="O931" s="138"/>
      <c r="P931" s="138"/>
      <c r="Q931" s="138"/>
      <c r="R931" s="138"/>
      <c r="S931" s="138"/>
      <c r="T931" s="138"/>
      <c r="U931" s="138"/>
      <c r="V931" s="138"/>
      <c r="W931" s="138"/>
      <c r="X931" s="138"/>
      <c r="Y931" s="138"/>
      <c r="Z931" s="138"/>
    </row>
    <row r="932" spans="1:26" ht="15.75" customHeight="1">
      <c r="A932" s="138"/>
      <c r="B932" s="138"/>
      <c r="C932" s="138"/>
      <c r="D932" s="138"/>
      <c r="E932" s="138"/>
      <c r="F932" s="138"/>
      <c r="G932" s="138"/>
      <c r="H932" s="138"/>
      <c r="I932" s="138"/>
      <c r="J932" s="138"/>
      <c r="K932" s="138"/>
      <c r="L932" s="138"/>
      <c r="M932" s="138"/>
      <c r="N932" s="138"/>
      <c r="O932" s="138"/>
      <c r="P932" s="138"/>
      <c r="Q932" s="138"/>
      <c r="R932" s="138"/>
      <c r="S932" s="138"/>
      <c r="T932" s="138"/>
      <c r="U932" s="138"/>
      <c r="V932" s="138"/>
      <c r="W932" s="138"/>
      <c r="X932" s="138"/>
      <c r="Y932" s="138"/>
      <c r="Z932" s="138"/>
    </row>
    <row r="933" spans="1:26" ht="15.75" customHeight="1">
      <c r="A933" s="138"/>
      <c r="B933" s="138"/>
      <c r="C933" s="138"/>
      <c r="D933" s="138"/>
      <c r="E933" s="138"/>
      <c r="F933" s="138"/>
      <c r="G933" s="138"/>
      <c r="H933" s="138"/>
      <c r="I933" s="138"/>
      <c r="J933" s="138"/>
      <c r="K933" s="138"/>
      <c r="L933" s="138"/>
      <c r="M933" s="138"/>
      <c r="N933" s="138"/>
      <c r="O933" s="138"/>
      <c r="P933" s="138"/>
      <c r="Q933" s="138"/>
      <c r="R933" s="138"/>
      <c r="S933" s="138"/>
      <c r="T933" s="138"/>
      <c r="U933" s="138"/>
      <c r="V933" s="138"/>
      <c r="W933" s="138"/>
      <c r="X933" s="138"/>
      <c r="Y933" s="138"/>
      <c r="Z933" s="138"/>
    </row>
    <row r="934" spans="1:26" ht="15.75" customHeight="1">
      <c r="A934" s="138"/>
      <c r="B934" s="138"/>
      <c r="C934" s="138"/>
      <c r="D934" s="138"/>
      <c r="E934" s="138"/>
      <c r="F934" s="138"/>
      <c r="G934" s="138"/>
      <c r="H934" s="138"/>
      <c r="I934" s="138"/>
      <c r="J934" s="138"/>
      <c r="K934" s="138"/>
      <c r="L934" s="138"/>
      <c r="M934" s="138"/>
      <c r="N934" s="138"/>
      <c r="O934" s="138"/>
      <c r="P934" s="138"/>
      <c r="Q934" s="138"/>
      <c r="R934" s="138"/>
      <c r="S934" s="138"/>
      <c r="T934" s="138"/>
      <c r="U934" s="138"/>
      <c r="V934" s="138"/>
      <c r="W934" s="138"/>
      <c r="X934" s="138"/>
      <c r="Y934" s="138"/>
      <c r="Z934" s="138"/>
    </row>
    <row r="935" spans="1:26" ht="15.75" customHeight="1">
      <c r="A935" s="138"/>
      <c r="B935" s="138"/>
      <c r="C935" s="138"/>
      <c r="D935" s="138"/>
      <c r="E935" s="138"/>
      <c r="F935" s="138"/>
      <c r="G935" s="138"/>
      <c r="H935" s="138"/>
      <c r="I935" s="138"/>
      <c r="J935" s="138"/>
      <c r="K935" s="138"/>
      <c r="L935" s="138"/>
      <c r="M935" s="138"/>
      <c r="N935" s="138"/>
      <c r="O935" s="138"/>
      <c r="P935" s="138"/>
      <c r="Q935" s="138"/>
      <c r="R935" s="138"/>
      <c r="S935" s="138"/>
      <c r="T935" s="138"/>
      <c r="U935" s="138"/>
      <c r="V935" s="138"/>
      <c r="W935" s="138"/>
      <c r="X935" s="138"/>
      <c r="Y935" s="138"/>
      <c r="Z935" s="138"/>
    </row>
    <row r="936" spans="1:26" ht="15.75" customHeight="1">
      <c r="A936" s="138"/>
      <c r="B936" s="138"/>
      <c r="C936" s="138"/>
      <c r="D936" s="138"/>
      <c r="E936" s="138"/>
      <c r="F936" s="138"/>
      <c r="G936" s="138"/>
      <c r="H936" s="138"/>
      <c r="I936" s="138"/>
      <c r="J936" s="138"/>
      <c r="K936" s="138"/>
      <c r="L936" s="138"/>
      <c r="M936" s="138"/>
      <c r="N936" s="138"/>
      <c r="O936" s="138"/>
      <c r="P936" s="138"/>
      <c r="Q936" s="138"/>
      <c r="R936" s="138"/>
      <c r="S936" s="138"/>
      <c r="T936" s="138"/>
      <c r="U936" s="138"/>
      <c r="V936" s="138"/>
      <c r="W936" s="138"/>
      <c r="X936" s="138"/>
      <c r="Y936" s="138"/>
      <c r="Z936" s="138"/>
    </row>
    <row r="937" spans="1:26" ht="15.75" customHeight="1">
      <c r="A937" s="138"/>
      <c r="B937" s="138"/>
      <c r="C937" s="138"/>
      <c r="D937" s="138"/>
      <c r="E937" s="138"/>
      <c r="F937" s="138"/>
      <c r="G937" s="138"/>
      <c r="H937" s="138"/>
      <c r="I937" s="138"/>
      <c r="J937" s="138"/>
      <c r="K937" s="138"/>
      <c r="L937" s="138"/>
      <c r="M937" s="138"/>
      <c r="N937" s="138"/>
      <c r="O937" s="138"/>
      <c r="P937" s="138"/>
      <c r="Q937" s="138"/>
      <c r="R937" s="138"/>
      <c r="S937" s="138"/>
      <c r="T937" s="138"/>
      <c r="U937" s="138"/>
      <c r="V937" s="138"/>
      <c r="W937" s="138"/>
      <c r="X937" s="138"/>
      <c r="Y937" s="138"/>
      <c r="Z937" s="138"/>
    </row>
    <row r="938" spans="1:26" ht="15.75" customHeight="1">
      <c r="A938" s="138"/>
      <c r="B938" s="138"/>
      <c r="C938" s="138"/>
      <c r="D938" s="138"/>
      <c r="E938" s="138"/>
      <c r="F938" s="138"/>
      <c r="G938" s="138"/>
      <c r="H938" s="138"/>
      <c r="I938" s="138"/>
      <c r="J938" s="138"/>
      <c r="K938" s="138"/>
      <c r="L938" s="138"/>
      <c r="M938" s="138"/>
      <c r="N938" s="138"/>
      <c r="O938" s="138"/>
      <c r="P938" s="138"/>
      <c r="Q938" s="138"/>
      <c r="R938" s="138"/>
      <c r="S938" s="138"/>
      <c r="T938" s="138"/>
      <c r="U938" s="138"/>
      <c r="V938" s="138"/>
      <c r="W938" s="138"/>
      <c r="X938" s="138"/>
      <c r="Y938" s="138"/>
      <c r="Z938" s="138"/>
    </row>
    <row r="939" spans="1:26" ht="15.75" customHeight="1">
      <c r="A939" s="138"/>
      <c r="B939" s="138"/>
      <c r="C939" s="138"/>
      <c r="D939" s="138"/>
      <c r="E939" s="138"/>
      <c r="F939" s="138"/>
      <c r="G939" s="138"/>
      <c r="H939" s="138"/>
      <c r="I939" s="138"/>
      <c r="J939" s="138"/>
      <c r="K939" s="138"/>
      <c r="L939" s="138"/>
      <c r="M939" s="138"/>
      <c r="N939" s="138"/>
      <c r="O939" s="138"/>
      <c r="P939" s="138"/>
      <c r="Q939" s="138"/>
      <c r="R939" s="138"/>
      <c r="S939" s="138"/>
      <c r="T939" s="138"/>
      <c r="U939" s="138"/>
      <c r="V939" s="138"/>
      <c r="W939" s="138"/>
      <c r="X939" s="138"/>
      <c r="Y939" s="138"/>
      <c r="Z939" s="138"/>
    </row>
    <row r="940" spans="1:26" ht="15.75" customHeight="1">
      <c r="A940" s="138"/>
      <c r="B940" s="138"/>
      <c r="C940" s="138"/>
      <c r="D940" s="138"/>
      <c r="E940" s="138"/>
      <c r="F940" s="138"/>
      <c r="G940" s="138"/>
      <c r="H940" s="138"/>
      <c r="I940" s="138"/>
      <c r="J940" s="138"/>
      <c r="K940" s="138"/>
      <c r="L940" s="138"/>
      <c r="M940" s="138"/>
      <c r="N940" s="138"/>
      <c r="O940" s="138"/>
      <c r="P940" s="138"/>
      <c r="Q940" s="138"/>
      <c r="R940" s="138"/>
      <c r="S940" s="138"/>
      <c r="T940" s="138"/>
      <c r="U940" s="138"/>
      <c r="V940" s="138"/>
      <c r="W940" s="138"/>
      <c r="X940" s="138"/>
      <c r="Y940" s="138"/>
      <c r="Z940" s="138"/>
    </row>
    <row r="941" spans="1:26" ht="15.75" customHeight="1">
      <c r="A941" s="138"/>
      <c r="B941" s="138"/>
      <c r="C941" s="138"/>
      <c r="D941" s="138"/>
      <c r="E941" s="138"/>
      <c r="F941" s="138"/>
      <c r="G941" s="138"/>
      <c r="H941" s="138"/>
      <c r="I941" s="138"/>
      <c r="J941" s="138"/>
      <c r="K941" s="138"/>
      <c r="L941" s="138"/>
      <c r="M941" s="138"/>
      <c r="N941" s="138"/>
      <c r="O941" s="138"/>
      <c r="P941" s="138"/>
      <c r="Q941" s="138"/>
      <c r="R941" s="138"/>
      <c r="S941" s="138"/>
      <c r="T941" s="138"/>
      <c r="U941" s="138"/>
      <c r="V941" s="138"/>
      <c r="W941" s="138"/>
      <c r="X941" s="138"/>
      <c r="Y941" s="138"/>
      <c r="Z941" s="138"/>
    </row>
    <row r="942" spans="1:26" ht="15.75" customHeight="1">
      <c r="A942" s="138"/>
      <c r="B942" s="138"/>
      <c r="C942" s="138"/>
      <c r="D942" s="138"/>
      <c r="E942" s="138"/>
      <c r="F942" s="138"/>
      <c r="G942" s="138"/>
      <c r="H942" s="138"/>
      <c r="I942" s="138"/>
      <c r="J942" s="138"/>
      <c r="K942" s="138"/>
      <c r="L942" s="138"/>
      <c r="M942" s="138"/>
      <c r="N942" s="138"/>
      <c r="O942" s="138"/>
      <c r="P942" s="138"/>
      <c r="Q942" s="138"/>
      <c r="R942" s="138"/>
      <c r="S942" s="138"/>
      <c r="T942" s="138"/>
      <c r="U942" s="138"/>
      <c r="V942" s="138"/>
      <c r="W942" s="138"/>
      <c r="X942" s="138"/>
      <c r="Y942" s="138"/>
      <c r="Z942" s="138"/>
    </row>
    <row r="943" spans="1:26" ht="15.75" customHeight="1">
      <c r="A943" s="138"/>
      <c r="B943" s="138"/>
      <c r="C943" s="138"/>
      <c r="D943" s="138"/>
      <c r="E943" s="138"/>
      <c r="F943" s="138"/>
      <c r="G943" s="138"/>
      <c r="H943" s="138"/>
      <c r="I943" s="138"/>
      <c r="J943" s="138"/>
      <c r="K943" s="138"/>
      <c r="L943" s="138"/>
      <c r="M943" s="138"/>
      <c r="N943" s="138"/>
      <c r="O943" s="138"/>
      <c r="P943" s="138"/>
      <c r="Q943" s="138"/>
      <c r="R943" s="138"/>
      <c r="S943" s="138"/>
      <c r="T943" s="138"/>
      <c r="U943" s="138"/>
      <c r="V943" s="138"/>
      <c r="W943" s="138"/>
      <c r="X943" s="138"/>
      <c r="Y943" s="138"/>
      <c r="Z943" s="138"/>
    </row>
    <row r="944" spans="1:26" ht="15.75" customHeight="1">
      <c r="A944" s="138"/>
      <c r="B944" s="138"/>
      <c r="C944" s="138"/>
      <c r="D944" s="138"/>
      <c r="E944" s="138"/>
      <c r="F944" s="138"/>
      <c r="G944" s="138"/>
      <c r="H944" s="138"/>
      <c r="I944" s="138"/>
      <c r="J944" s="138"/>
      <c r="K944" s="138"/>
      <c r="L944" s="138"/>
      <c r="M944" s="138"/>
      <c r="N944" s="138"/>
      <c r="O944" s="138"/>
      <c r="P944" s="138"/>
      <c r="Q944" s="138"/>
      <c r="R944" s="138"/>
      <c r="S944" s="138"/>
      <c r="T944" s="138"/>
      <c r="U944" s="138"/>
      <c r="V944" s="138"/>
      <c r="W944" s="138"/>
      <c r="X944" s="138"/>
      <c r="Y944" s="138"/>
      <c r="Z944" s="138"/>
    </row>
    <row r="945" spans="1:26" ht="15.75" customHeight="1">
      <c r="A945" s="138"/>
      <c r="B945" s="138"/>
      <c r="C945" s="138"/>
      <c r="D945" s="138"/>
      <c r="E945" s="138"/>
      <c r="F945" s="138"/>
      <c r="G945" s="138"/>
      <c r="H945" s="138"/>
      <c r="I945" s="138"/>
      <c r="J945" s="138"/>
      <c r="K945" s="138"/>
      <c r="L945" s="138"/>
      <c r="M945" s="138"/>
      <c r="N945" s="138"/>
      <c r="O945" s="138"/>
      <c r="P945" s="138"/>
      <c r="Q945" s="138"/>
      <c r="R945" s="138"/>
      <c r="S945" s="138"/>
      <c r="T945" s="138"/>
      <c r="U945" s="138"/>
      <c r="V945" s="138"/>
      <c r="W945" s="138"/>
      <c r="X945" s="138"/>
      <c r="Y945" s="138"/>
      <c r="Z945" s="138"/>
    </row>
    <row r="946" spans="1:26" ht="15.75" customHeight="1">
      <c r="A946" s="138"/>
      <c r="B946" s="138"/>
      <c r="C946" s="138"/>
      <c r="D946" s="138"/>
      <c r="E946" s="138"/>
      <c r="F946" s="138"/>
      <c r="G946" s="138"/>
      <c r="H946" s="138"/>
      <c r="I946" s="138"/>
      <c r="J946" s="138"/>
      <c r="K946" s="138"/>
      <c r="L946" s="138"/>
      <c r="M946" s="138"/>
      <c r="N946" s="138"/>
      <c r="O946" s="138"/>
      <c r="P946" s="138"/>
      <c r="Q946" s="138"/>
      <c r="R946" s="138"/>
      <c r="S946" s="138"/>
      <c r="T946" s="138"/>
      <c r="U946" s="138"/>
      <c r="V946" s="138"/>
      <c r="W946" s="138"/>
      <c r="X946" s="138"/>
      <c r="Y946" s="138"/>
      <c r="Z946" s="138"/>
    </row>
    <row r="947" spans="1:26" ht="15.75" customHeight="1">
      <c r="A947" s="138"/>
      <c r="B947" s="138"/>
      <c r="C947" s="138"/>
      <c r="D947" s="138"/>
      <c r="E947" s="138"/>
      <c r="F947" s="138"/>
      <c r="G947" s="138"/>
      <c r="H947" s="138"/>
      <c r="I947" s="138"/>
      <c r="J947" s="138"/>
      <c r="K947" s="138"/>
      <c r="L947" s="138"/>
      <c r="M947" s="138"/>
      <c r="N947" s="138"/>
      <c r="O947" s="138"/>
      <c r="P947" s="138"/>
      <c r="Q947" s="138"/>
      <c r="R947" s="138"/>
      <c r="S947" s="138"/>
      <c r="T947" s="138"/>
      <c r="U947" s="138"/>
      <c r="V947" s="138"/>
      <c r="W947" s="138"/>
      <c r="X947" s="138"/>
      <c r="Y947" s="138"/>
      <c r="Z947" s="138"/>
    </row>
    <row r="948" spans="1:26" ht="15.75" customHeight="1">
      <c r="A948" s="138"/>
      <c r="B948" s="138"/>
      <c r="C948" s="138"/>
      <c r="D948" s="138"/>
      <c r="E948" s="138"/>
      <c r="F948" s="138"/>
      <c r="G948" s="138"/>
      <c r="H948" s="138"/>
      <c r="I948" s="138"/>
      <c r="J948" s="138"/>
      <c r="K948" s="138"/>
      <c r="L948" s="138"/>
      <c r="M948" s="138"/>
      <c r="N948" s="138"/>
      <c r="O948" s="138"/>
      <c r="P948" s="138"/>
      <c r="Q948" s="138"/>
      <c r="R948" s="138"/>
      <c r="S948" s="138"/>
      <c r="T948" s="138"/>
      <c r="U948" s="138"/>
      <c r="V948" s="138"/>
      <c r="W948" s="138"/>
      <c r="X948" s="138"/>
      <c r="Y948" s="138"/>
      <c r="Z948" s="138"/>
    </row>
    <row r="949" spans="1:26" ht="15.75" customHeight="1">
      <c r="A949" s="138"/>
      <c r="B949" s="138"/>
      <c r="C949" s="138"/>
      <c r="D949" s="138"/>
      <c r="E949" s="138"/>
      <c r="F949" s="138"/>
      <c r="G949" s="138"/>
      <c r="H949" s="138"/>
      <c r="I949" s="138"/>
      <c r="J949" s="138"/>
      <c r="K949" s="138"/>
      <c r="L949" s="138"/>
      <c r="M949" s="138"/>
      <c r="N949" s="138"/>
      <c r="O949" s="138"/>
      <c r="P949" s="138"/>
      <c r="Q949" s="138"/>
      <c r="R949" s="138"/>
      <c r="S949" s="138"/>
      <c r="T949" s="138"/>
      <c r="U949" s="138"/>
      <c r="V949" s="138"/>
      <c r="W949" s="138"/>
      <c r="X949" s="138"/>
      <c r="Y949" s="138"/>
      <c r="Z949" s="138"/>
    </row>
    <row r="950" spans="1:26" ht="15.75" customHeight="1">
      <c r="A950" s="138"/>
      <c r="B950" s="138"/>
      <c r="C950" s="138"/>
      <c r="D950" s="138"/>
      <c r="E950" s="138"/>
      <c r="F950" s="138"/>
      <c r="G950" s="138"/>
      <c r="H950" s="138"/>
      <c r="I950" s="138"/>
      <c r="J950" s="138"/>
      <c r="K950" s="138"/>
      <c r="L950" s="138"/>
      <c r="M950" s="138"/>
      <c r="N950" s="138"/>
      <c r="O950" s="138"/>
      <c r="P950" s="138"/>
      <c r="Q950" s="138"/>
      <c r="R950" s="138"/>
      <c r="S950" s="138"/>
      <c r="T950" s="138"/>
      <c r="U950" s="138"/>
      <c r="V950" s="138"/>
      <c r="W950" s="138"/>
      <c r="X950" s="138"/>
      <c r="Y950" s="138"/>
      <c r="Z950" s="138"/>
    </row>
    <row r="951" spans="1:26" ht="15.75" customHeight="1">
      <c r="A951" s="138"/>
      <c r="B951" s="138"/>
      <c r="C951" s="138"/>
      <c r="D951" s="138"/>
      <c r="E951" s="138"/>
      <c r="F951" s="138"/>
      <c r="G951" s="138"/>
      <c r="H951" s="138"/>
      <c r="I951" s="138"/>
      <c r="J951" s="138"/>
      <c r="K951" s="138"/>
      <c r="L951" s="138"/>
      <c r="M951" s="138"/>
      <c r="N951" s="138"/>
      <c r="O951" s="138"/>
      <c r="P951" s="138"/>
      <c r="Q951" s="138"/>
      <c r="R951" s="138"/>
      <c r="S951" s="138"/>
      <c r="T951" s="138"/>
      <c r="U951" s="138"/>
      <c r="V951" s="138"/>
      <c r="W951" s="138"/>
      <c r="X951" s="138"/>
      <c r="Y951" s="138"/>
      <c r="Z951" s="138"/>
    </row>
    <row r="952" spans="1:26" ht="15.75" customHeight="1">
      <c r="A952" s="138"/>
      <c r="B952" s="138"/>
      <c r="C952" s="138"/>
      <c r="D952" s="138"/>
      <c r="E952" s="138"/>
      <c r="F952" s="138"/>
      <c r="G952" s="138"/>
      <c r="H952" s="138"/>
      <c r="I952" s="138"/>
      <c r="J952" s="138"/>
      <c r="K952" s="138"/>
      <c r="L952" s="138"/>
      <c r="M952" s="138"/>
      <c r="N952" s="138"/>
      <c r="O952" s="138"/>
      <c r="P952" s="138"/>
      <c r="Q952" s="138"/>
      <c r="R952" s="138"/>
      <c r="S952" s="138"/>
      <c r="T952" s="138"/>
      <c r="U952" s="138"/>
      <c r="V952" s="138"/>
      <c r="W952" s="138"/>
      <c r="X952" s="138"/>
      <c r="Y952" s="138"/>
      <c r="Z952" s="138"/>
    </row>
    <row r="953" spans="1:26" ht="15.75" customHeight="1">
      <c r="A953" s="138"/>
      <c r="B953" s="138"/>
      <c r="C953" s="138"/>
      <c r="D953" s="138"/>
      <c r="E953" s="138"/>
      <c r="F953" s="138"/>
      <c r="G953" s="138"/>
      <c r="H953" s="138"/>
      <c r="I953" s="138"/>
      <c r="J953" s="138"/>
      <c r="K953" s="138"/>
      <c r="L953" s="138"/>
      <c r="M953" s="138"/>
      <c r="N953" s="138"/>
      <c r="O953" s="138"/>
      <c r="P953" s="138"/>
      <c r="Q953" s="138"/>
      <c r="R953" s="138"/>
      <c r="S953" s="138"/>
      <c r="T953" s="138"/>
      <c r="U953" s="138"/>
      <c r="V953" s="138"/>
      <c r="W953" s="138"/>
      <c r="X953" s="138"/>
      <c r="Y953" s="138"/>
      <c r="Z953" s="138"/>
    </row>
    <row r="954" spans="1:26" ht="15.75" customHeight="1">
      <c r="A954" s="138"/>
      <c r="B954" s="138"/>
      <c r="C954" s="138"/>
      <c r="D954" s="138"/>
      <c r="E954" s="138"/>
      <c r="F954" s="138"/>
      <c r="G954" s="138"/>
      <c r="H954" s="138"/>
      <c r="I954" s="138"/>
      <c r="J954" s="138"/>
      <c r="K954" s="138"/>
      <c r="L954" s="138"/>
      <c r="M954" s="138"/>
      <c r="N954" s="138"/>
      <c r="O954" s="138"/>
      <c r="P954" s="138"/>
      <c r="Q954" s="138"/>
      <c r="R954" s="138"/>
      <c r="S954" s="138"/>
      <c r="T954" s="138"/>
      <c r="U954" s="138"/>
      <c r="V954" s="138"/>
      <c r="W954" s="138"/>
      <c r="X954" s="138"/>
      <c r="Y954" s="138"/>
      <c r="Z954" s="138"/>
    </row>
    <row r="955" spans="1:26" ht="15.75" customHeight="1">
      <c r="A955" s="138"/>
      <c r="B955" s="138"/>
      <c r="C955" s="138"/>
      <c r="D955" s="138"/>
      <c r="E955" s="138"/>
      <c r="F955" s="138"/>
      <c r="G955" s="138"/>
      <c r="H955" s="138"/>
      <c r="I955" s="138"/>
      <c r="J955" s="138"/>
      <c r="K955" s="138"/>
      <c r="L955" s="138"/>
      <c r="M955" s="138"/>
      <c r="N955" s="138"/>
      <c r="O955" s="138"/>
      <c r="P955" s="138"/>
      <c r="Q955" s="138"/>
      <c r="R955" s="138"/>
      <c r="S955" s="138"/>
      <c r="T955" s="138"/>
      <c r="U955" s="138"/>
      <c r="V955" s="138"/>
      <c r="W955" s="138"/>
      <c r="X955" s="138"/>
      <c r="Y955" s="138"/>
      <c r="Z955" s="138"/>
    </row>
    <row r="956" spans="1:26" ht="15.75" customHeight="1">
      <c r="A956" s="138"/>
      <c r="B956" s="138"/>
      <c r="C956" s="138"/>
      <c r="D956" s="138"/>
      <c r="E956" s="138"/>
      <c r="F956" s="138"/>
      <c r="G956" s="138"/>
      <c r="H956" s="138"/>
      <c r="I956" s="138"/>
      <c r="J956" s="138"/>
      <c r="K956" s="138"/>
      <c r="L956" s="138"/>
      <c r="M956" s="138"/>
      <c r="N956" s="138"/>
      <c r="O956" s="138"/>
      <c r="P956" s="138"/>
      <c r="Q956" s="138"/>
      <c r="R956" s="138"/>
      <c r="S956" s="138"/>
      <c r="T956" s="138"/>
      <c r="U956" s="138"/>
      <c r="V956" s="138"/>
      <c r="W956" s="138"/>
      <c r="X956" s="138"/>
      <c r="Y956" s="138"/>
      <c r="Z956" s="138"/>
    </row>
    <row r="957" spans="1:26" ht="15.75" customHeight="1">
      <c r="A957" s="138"/>
      <c r="B957" s="138"/>
      <c r="C957" s="138"/>
      <c r="D957" s="138"/>
      <c r="E957" s="138"/>
      <c r="F957" s="138"/>
      <c r="G957" s="138"/>
      <c r="H957" s="138"/>
      <c r="I957" s="138"/>
      <c r="J957" s="138"/>
      <c r="K957" s="138"/>
      <c r="L957" s="138"/>
      <c r="M957" s="138"/>
      <c r="N957" s="138"/>
      <c r="O957" s="138"/>
      <c r="P957" s="138"/>
      <c r="Q957" s="138"/>
      <c r="R957" s="138"/>
      <c r="S957" s="138"/>
      <c r="T957" s="138"/>
      <c r="U957" s="138"/>
      <c r="V957" s="138"/>
      <c r="W957" s="138"/>
      <c r="X957" s="138"/>
      <c r="Y957" s="138"/>
      <c r="Z957" s="138"/>
    </row>
    <row r="958" spans="1:26" ht="15.75" customHeight="1">
      <c r="A958" s="138"/>
      <c r="B958" s="138"/>
      <c r="C958" s="138"/>
      <c r="D958" s="138"/>
      <c r="E958" s="138"/>
      <c r="F958" s="138"/>
      <c r="G958" s="138"/>
      <c r="H958" s="138"/>
      <c r="I958" s="138"/>
      <c r="J958" s="138"/>
      <c r="K958" s="138"/>
      <c r="L958" s="138"/>
      <c r="M958" s="138"/>
      <c r="N958" s="138"/>
      <c r="O958" s="138"/>
      <c r="P958" s="138"/>
      <c r="Q958" s="138"/>
      <c r="R958" s="138"/>
      <c r="S958" s="138"/>
      <c r="T958" s="138"/>
      <c r="U958" s="138"/>
      <c r="V958" s="138"/>
      <c r="W958" s="138"/>
      <c r="X958" s="138"/>
      <c r="Y958" s="138"/>
      <c r="Z958" s="138"/>
    </row>
    <row r="959" spans="1:26" ht="15.75" customHeight="1">
      <c r="A959" s="138"/>
      <c r="B959" s="138"/>
      <c r="C959" s="138"/>
      <c r="D959" s="138"/>
      <c r="E959" s="138"/>
      <c r="F959" s="138"/>
      <c r="G959" s="138"/>
      <c r="H959" s="138"/>
      <c r="I959" s="138"/>
      <c r="J959" s="138"/>
      <c r="K959" s="138"/>
      <c r="L959" s="138"/>
      <c r="M959" s="138"/>
      <c r="N959" s="138"/>
      <c r="O959" s="138"/>
      <c r="P959" s="138"/>
      <c r="Q959" s="138"/>
      <c r="R959" s="138"/>
      <c r="S959" s="138"/>
      <c r="T959" s="138"/>
      <c r="U959" s="138"/>
      <c r="V959" s="138"/>
      <c r="W959" s="138"/>
      <c r="X959" s="138"/>
      <c r="Y959" s="138"/>
      <c r="Z959" s="138"/>
    </row>
    <row r="960" spans="1:26" ht="15.75" customHeight="1">
      <c r="A960" s="138"/>
      <c r="B960" s="138"/>
      <c r="C960" s="138"/>
      <c r="D960" s="138"/>
      <c r="E960" s="138"/>
      <c r="F960" s="138"/>
      <c r="G960" s="138"/>
      <c r="H960" s="138"/>
      <c r="I960" s="138"/>
      <c r="J960" s="138"/>
      <c r="K960" s="138"/>
      <c r="L960" s="138"/>
      <c r="M960" s="138"/>
      <c r="N960" s="138"/>
      <c r="O960" s="138"/>
      <c r="P960" s="138"/>
      <c r="Q960" s="138"/>
      <c r="R960" s="138"/>
      <c r="S960" s="138"/>
      <c r="T960" s="138"/>
      <c r="U960" s="138"/>
      <c r="V960" s="138"/>
      <c r="W960" s="138"/>
      <c r="X960" s="138"/>
      <c r="Y960" s="138"/>
      <c r="Z960" s="138"/>
    </row>
    <row r="961" spans="1:26" ht="15.75" customHeight="1">
      <c r="A961" s="138"/>
      <c r="B961" s="138"/>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8"/>
      <c r="Z961" s="138"/>
    </row>
    <row r="962" spans="1:26" ht="15.75" customHeight="1">
      <c r="A962" s="138"/>
      <c r="B962" s="138"/>
      <c r="C962" s="138"/>
      <c r="D962" s="138"/>
      <c r="E962" s="138"/>
      <c r="F962" s="138"/>
      <c r="G962" s="138"/>
      <c r="H962" s="138"/>
      <c r="I962" s="138"/>
      <c r="J962" s="138"/>
      <c r="K962" s="138"/>
      <c r="L962" s="138"/>
      <c r="M962" s="138"/>
      <c r="N962" s="138"/>
      <c r="O962" s="138"/>
      <c r="P962" s="138"/>
      <c r="Q962" s="138"/>
      <c r="R962" s="138"/>
      <c r="S962" s="138"/>
      <c r="T962" s="138"/>
      <c r="U962" s="138"/>
      <c r="V962" s="138"/>
      <c r="W962" s="138"/>
      <c r="X962" s="138"/>
      <c r="Y962" s="138"/>
      <c r="Z962" s="138"/>
    </row>
    <row r="963" spans="1:26" ht="15.75" customHeight="1">
      <c r="A963" s="138"/>
      <c r="B963" s="138"/>
      <c r="C963" s="138"/>
      <c r="D963" s="138"/>
      <c r="E963" s="138"/>
      <c r="F963" s="138"/>
      <c r="G963" s="138"/>
      <c r="H963" s="138"/>
      <c r="I963" s="138"/>
      <c r="J963" s="138"/>
      <c r="K963" s="138"/>
      <c r="L963" s="138"/>
      <c r="M963" s="138"/>
      <c r="N963" s="138"/>
      <c r="O963" s="138"/>
      <c r="P963" s="138"/>
      <c r="Q963" s="138"/>
      <c r="R963" s="138"/>
      <c r="S963" s="138"/>
      <c r="T963" s="138"/>
      <c r="U963" s="138"/>
      <c r="V963" s="138"/>
      <c r="W963" s="138"/>
      <c r="X963" s="138"/>
      <c r="Y963" s="138"/>
      <c r="Z963" s="138"/>
    </row>
    <row r="964" spans="1:26" ht="15.75" customHeight="1">
      <c r="A964" s="138"/>
      <c r="B964" s="138"/>
      <c r="C964" s="138"/>
      <c r="D964" s="138"/>
      <c r="E964" s="138"/>
      <c r="F964" s="138"/>
      <c r="G964" s="138"/>
      <c r="H964" s="138"/>
      <c r="I964" s="138"/>
      <c r="J964" s="138"/>
      <c r="K964" s="138"/>
      <c r="L964" s="138"/>
      <c r="M964" s="138"/>
      <c r="N964" s="138"/>
      <c r="O964" s="138"/>
      <c r="P964" s="138"/>
      <c r="Q964" s="138"/>
      <c r="R964" s="138"/>
      <c r="S964" s="138"/>
      <c r="T964" s="138"/>
      <c r="U964" s="138"/>
      <c r="V964" s="138"/>
      <c r="W964" s="138"/>
      <c r="X964" s="138"/>
      <c r="Y964" s="138"/>
      <c r="Z964" s="138"/>
    </row>
    <row r="965" spans="1:26" ht="15.75" customHeight="1">
      <c r="A965" s="138"/>
      <c r="B965" s="138"/>
      <c r="C965" s="138"/>
      <c r="D965" s="138"/>
      <c r="E965" s="138"/>
      <c r="F965" s="138"/>
      <c r="G965" s="138"/>
      <c r="H965" s="138"/>
      <c r="I965" s="138"/>
      <c r="J965" s="138"/>
      <c r="K965" s="138"/>
      <c r="L965" s="138"/>
      <c r="M965" s="138"/>
      <c r="N965" s="138"/>
      <c r="O965" s="138"/>
      <c r="P965" s="138"/>
      <c r="Q965" s="138"/>
      <c r="R965" s="138"/>
      <c r="S965" s="138"/>
      <c r="T965" s="138"/>
      <c r="U965" s="138"/>
      <c r="V965" s="138"/>
      <c r="W965" s="138"/>
      <c r="X965" s="138"/>
      <c r="Y965" s="138"/>
      <c r="Z965" s="138"/>
    </row>
    <row r="966" spans="1:26" ht="15.75" customHeight="1">
      <c r="A966" s="138"/>
      <c r="B966" s="138"/>
      <c r="C966" s="138"/>
      <c r="D966" s="138"/>
      <c r="E966" s="138"/>
      <c r="F966" s="138"/>
      <c r="G966" s="138"/>
      <c r="H966" s="138"/>
      <c r="I966" s="138"/>
      <c r="J966" s="138"/>
      <c r="K966" s="138"/>
      <c r="L966" s="138"/>
      <c r="M966" s="138"/>
      <c r="N966" s="138"/>
      <c r="O966" s="138"/>
      <c r="P966" s="138"/>
      <c r="Q966" s="138"/>
      <c r="R966" s="138"/>
      <c r="S966" s="138"/>
      <c r="T966" s="138"/>
      <c r="U966" s="138"/>
      <c r="V966" s="138"/>
      <c r="W966" s="138"/>
      <c r="X966" s="138"/>
      <c r="Y966" s="138"/>
      <c r="Z966" s="138"/>
    </row>
    <row r="967" spans="1:26" ht="15.75" customHeight="1">
      <c r="A967" s="138"/>
      <c r="B967" s="138"/>
      <c r="C967" s="138"/>
      <c r="D967" s="138"/>
      <c r="E967" s="138"/>
      <c r="F967" s="138"/>
      <c r="G967" s="138"/>
      <c r="H967" s="138"/>
      <c r="I967" s="138"/>
      <c r="J967" s="138"/>
      <c r="K967" s="138"/>
      <c r="L967" s="138"/>
      <c r="M967" s="138"/>
      <c r="N967" s="138"/>
      <c r="O967" s="138"/>
      <c r="P967" s="138"/>
      <c r="Q967" s="138"/>
      <c r="R967" s="138"/>
      <c r="S967" s="138"/>
      <c r="T967" s="138"/>
      <c r="U967" s="138"/>
      <c r="V967" s="138"/>
      <c r="W967" s="138"/>
      <c r="X967" s="138"/>
      <c r="Y967" s="138"/>
      <c r="Z967" s="138"/>
    </row>
    <row r="968" spans="1:26" ht="15.75" customHeight="1">
      <c r="A968" s="138"/>
      <c r="B968" s="138"/>
      <c r="C968" s="138"/>
      <c r="D968" s="138"/>
      <c r="E968" s="138"/>
      <c r="F968" s="138"/>
      <c r="G968" s="138"/>
      <c r="H968" s="138"/>
      <c r="I968" s="138"/>
      <c r="J968" s="138"/>
      <c r="K968" s="138"/>
      <c r="L968" s="138"/>
      <c r="M968" s="138"/>
      <c r="N968" s="138"/>
      <c r="O968" s="138"/>
      <c r="P968" s="138"/>
      <c r="Q968" s="138"/>
      <c r="R968" s="138"/>
      <c r="S968" s="138"/>
      <c r="T968" s="138"/>
      <c r="U968" s="138"/>
      <c r="V968" s="138"/>
      <c r="W968" s="138"/>
      <c r="X968" s="138"/>
      <c r="Y968" s="138"/>
      <c r="Z968" s="138"/>
    </row>
    <row r="969" spans="1:26" ht="15.75" customHeight="1">
      <c r="A969" s="138"/>
      <c r="B969" s="138"/>
      <c r="C969" s="138"/>
      <c r="D969" s="138"/>
      <c r="E969" s="138"/>
      <c r="F969" s="138"/>
      <c r="G969" s="138"/>
      <c r="H969" s="138"/>
      <c r="I969" s="138"/>
      <c r="J969" s="138"/>
      <c r="K969" s="138"/>
      <c r="L969" s="138"/>
      <c r="M969" s="138"/>
      <c r="N969" s="138"/>
      <c r="O969" s="138"/>
      <c r="P969" s="138"/>
      <c r="Q969" s="138"/>
      <c r="R969" s="138"/>
      <c r="S969" s="138"/>
      <c r="T969" s="138"/>
      <c r="U969" s="138"/>
      <c r="V969" s="138"/>
      <c r="W969" s="138"/>
      <c r="X969" s="138"/>
      <c r="Y969" s="138"/>
      <c r="Z969" s="138"/>
    </row>
    <row r="970" spans="1:26" ht="15.75" customHeight="1">
      <c r="A970" s="138"/>
      <c r="B970" s="138"/>
      <c r="C970" s="138"/>
      <c r="D970" s="138"/>
      <c r="E970" s="138"/>
      <c r="F970" s="138"/>
      <c r="G970" s="138"/>
      <c r="H970" s="138"/>
      <c r="I970" s="138"/>
      <c r="J970" s="138"/>
      <c r="K970" s="138"/>
      <c r="L970" s="138"/>
      <c r="M970" s="138"/>
      <c r="N970" s="138"/>
      <c r="O970" s="138"/>
      <c r="P970" s="138"/>
      <c r="Q970" s="138"/>
      <c r="R970" s="138"/>
      <c r="S970" s="138"/>
      <c r="T970" s="138"/>
      <c r="U970" s="138"/>
      <c r="V970" s="138"/>
      <c r="W970" s="138"/>
      <c r="X970" s="138"/>
      <c r="Y970" s="138"/>
      <c r="Z970" s="138"/>
    </row>
    <row r="971" spans="1:26" ht="15.75" customHeight="1">
      <c r="A971" s="138"/>
      <c r="B971" s="138"/>
      <c r="C971" s="138"/>
      <c r="D971" s="138"/>
      <c r="E971" s="138"/>
      <c r="F971" s="138"/>
      <c r="G971" s="138"/>
      <c r="H971" s="138"/>
      <c r="I971" s="138"/>
      <c r="J971" s="138"/>
      <c r="K971" s="138"/>
      <c r="L971" s="138"/>
      <c r="M971" s="138"/>
      <c r="N971" s="138"/>
      <c r="O971" s="138"/>
      <c r="P971" s="138"/>
      <c r="Q971" s="138"/>
      <c r="R971" s="138"/>
      <c r="S971" s="138"/>
      <c r="T971" s="138"/>
      <c r="U971" s="138"/>
      <c r="V971" s="138"/>
      <c r="W971" s="138"/>
      <c r="X971" s="138"/>
      <c r="Y971" s="138"/>
      <c r="Z971" s="138"/>
    </row>
    <row r="972" spans="1:26" ht="15.75" customHeight="1">
      <c r="A972" s="138"/>
      <c r="B972" s="138"/>
      <c r="C972" s="138"/>
      <c r="D972" s="138"/>
      <c r="E972" s="138"/>
      <c r="F972" s="138"/>
      <c r="G972" s="138"/>
      <c r="H972" s="138"/>
      <c r="I972" s="138"/>
      <c r="J972" s="138"/>
      <c r="K972" s="138"/>
      <c r="L972" s="138"/>
      <c r="M972" s="138"/>
      <c r="N972" s="138"/>
      <c r="O972" s="138"/>
      <c r="P972" s="138"/>
      <c r="Q972" s="138"/>
      <c r="R972" s="138"/>
      <c r="S972" s="138"/>
      <c r="T972" s="138"/>
      <c r="U972" s="138"/>
      <c r="V972" s="138"/>
      <c r="W972" s="138"/>
      <c r="X972" s="138"/>
      <c r="Y972" s="138"/>
      <c r="Z972" s="138"/>
    </row>
    <row r="973" spans="1:26" ht="15.75" customHeight="1">
      <c r="A973" s="138"/>
      <c r="B973" s="138"/>
      <c r="C973" s="138"/>
      <c r="D973" s="138"/>
      <c r="E973" s="138"/>
      <c r="F973" s="138"/>
      <c r="G973" s="138"/>
      <c r="H973" s="138"/>
      <c r="I973" s="138"/>
      <c r="J973" s="138"/>
      <c r="K973" s="138"/>
      <c r="L973" s="138"/>
      <c r="M973" s="138"/>
      <c r="N973" s="138"/>
      <c r="O973" s="138"/>
      <c r="P973" s="138"/>
      <c r="Q973" s="138"/>
      <c r="R973" s="138"/>
      <c r="S973" s="138"/>
      <c r="T973" s="138"/>
      <c r="U973" s="138"/>
      <c r="V973" s="138"/>
      <c r="W973" s="138"/>
      <c r="X973" s="138"/>
      <c r="Y973" s="138"/>
      <c r="Z973" s="138"/>
    </row>
    <row r="974" spans="1:26" ht="15.75" customHeight="1">
      <c r="A974" s="138"/>
      <c r="B974" s="138"/>
      <c r="C974" s="138"/>
      <c r="D974" s="138"/>
      <c r="E974" s="138"/>
      <c r="F974" s="138"/>
      <c r="G974" s="138"/>
      <c r="H974" s="138"/>
      <c r="I974" s="138"/>
      <c r="J974" s="138"/>
      <c r="K974" s="138"/>
      <c r="L974" s="138"/>
      <c r="M974" s="138"/>
      <c r="N974" s="138"/>
      <c r="O974" s="138"/>
      <c r="P974" s="138"/>
      <c r="Q974" s="138"/>
      <c r="R974" s="138"/>
      <c r="S974" s="138"/>
      <c r="T974" s="138"/>
      <c r="U974" s="138"/>
      <c r="V974" s="138"/>
      <c r="W974" s="138"/>
      <c r="X974" s="138"/>
      <c r="Y974" s="138"/>
      <c r="Z974" s="138"/>
    </row>
    <row r="975" spans="1:26" ht="15.75" customHeight="1">
      <c r="A975" s="138"/>
      <c r="B975" s="138"/>
      <c r="C975" s="138"/>
      <c r="D975" s="138"/>
      <c r="E975" s="138"/>
      <c r="F975" s="138"/>
      <c r="G975" s="138"/>
      <c r="H975" s="138"/>
      <c r="I975" s="138"/>
      <c r="J975" s="138"/>
      <c r="K975" s="138"/>
      <c r="L975" s="138"/>
      <c r="M975" s="138"/>
      <c r="N975" s="138"/>
      <c r="O975" s="138"/>
      <c r="P975" s="138"/>
      <c r="Q975" s="138"/>
      <c r="R975" s="138"/>
      <c r="S975" s="138"/>
      <c r="T975" s="138"/>
      <c r="U975" s="138"/>
      <c r="V975" s="138"/>
      <c r="W975" s="138"/>
      <c r="X975" s="138"/>
      <c r="Y975" s="138"/>
      <c r="Z975" s="138"/>
    </row>
    <row r="976" spans="1:26" ht="15.75" customHeight="1">
      <c r="A976" s="138"/>
      <c r="B976" s="138"/>
      <c r="C976" s="138"/>
      <c r="D976" s="138"/>
      <c r="E976" s="138"/>
      <c r="F976" s="138"/>
      <c r="G976" s="138"/>
      <c r="H976" s="138"/>
      <c r="I976" s="138"/>
      <c r="J976" s="138"/>
      <c r="K976" s="138"/>
      <c r="L976" s="138"/>
      <c r="M976" s="138"/>
      <c r="N976" s="138"/>
      <c r="O976" s="138"/>
      <c r="P976" s="138"/>
      <c r="Q976" s="138"/>
      <c r="R976" s="138"/>
      <c r="S976" s="138"/>
      <c r="T976" s="138"/>
      <c r="U976" s="138"/>
      <c r="V976" s="138"/>
      <c r="W976" s="138"/>
      <c r="X976" s="138"/>
      <c r="Y976" s="138"/>
      <c r="Z976" s="138"/>
    </row>
    <row r="977" spans="1:26" ht="15.75" customHeight="1">
      <c r="A977" s="138"/>
      <c r="B977" s="138"/>
      <c r="C977" s="138"/>
      <c r="D977" s="138"/>
      <c r="E977" s="138"/>
      <c r="F977" s="138"/>
      <c r="G977" s="138"/>
      <c r="H977" s="138"/>
      <c r="I977" s="138"/>
      <c r="J977" s="138"/>
      <c r="K977" s="138"/>
      <c r="L977" s="138"/>
      <c r="M977" s="138"/>
      <c r="N977" s="138"/>
      <c r="O977" s="138"/>
      <c r="P977" s="138"/>
      <c r="Q977" s="138"/>
      <c r="R977" s="138"/>
      <c r="S977" s="138"/>
      <c r="T977" s="138"/>
      <c r="U977" s="138"/>
      <c r="V977" s="138"/>
      <c r="W977" s="138"/>
      <c r="X977" s="138"/>
      <c r="Y977" s="138"/>
      <c r="Z977" s="138"/>
    </row>
    <row r="978" spans="1:26" ht="15.75" customHeight="1">
      <c r="A978" s="138"/>
      <c r="B978" s="138"/>
      <c r="C978" s="138"/>
      <c r="D978" s="138"/>
      <c r="E978" s="138"/>
      <c r="F978" s="138"/>
      <c r="G978" s="138"/>
      <c r="H978" s="138"/>
      <c r="I978" s="138"/>
      <c r="J978" s="138"/>
      <c r="K978" s="138"/>
      <c r="L978" s="138"/>
      <c r="M978" s="138"/>
      <c r="N978" s="138"/>
      <c r="O978" s="138"/>
      <c r="P978" s="138"/>
      <c r="Q978" s="138"/>
      <c r="R978" s="138"/>
      <c r="S978" s="138"/>
      <c r="T978" s="138"/>
      <c r="U978" s="138"/>
      <c r="V978" s="138"/>
      <c r="W978" s="138"/>
      <c r="X978" s="138"/>
      <c r="Y978" s="138"/>
      <c r="Z978" s="138"/>
    </row>
    <row r="979" spans="1:26" ht="15.75" customHeight="1">
      <c r="A979" s="138"/>
      <c r="B979" s="138"/>
      <c r="C979" s="138"/>
      <c r="D979" s="138"/>
      <c r="E979" s="138"/>
      <c r="F979" s="138"/>
      <c r="G979" s="138"/>
      <c r="H979" s="138"/>
      <c r="I979" s="138"/>
      <c r="J979" s="138"/>
      <c r="K979" s="138"/>
      <c r="L979" s="138"/>
      <c r="M979" s="138"/>
      <c r="N979" s="138"/>
      <c r="O979" s="138"/>
      <c r="P979" s="138"/>
      <c r="Q979" s="138"/>
      <c r="R979" s="138"/>
      <c r="S979" s="138"/>
      <c r="T979" s="138"/>
      <c r="U979" s="138"/>
      <c r="V979" s="138"/>
      <c r="W979" s="138"/>
      <c r="X979" s="138"/>
      <c r="Y979" s="138"/>
      <c r="Z979" s="138"/>
    </row>
    <row r="980" spans="1:26" ht="15.75" customHeight="1">
      <c r="A980" s="138"/>
      <c r="B980" s="138"/>
      <c r="C980" s="138"/>
      <c r="D980" s="138"/>
      <c r="E980" s="138"/>
      <c r="F980" s="138"/>
      <c r="G980" s="138"/>
      <c r="H980" s="138"/>
      <c r="I980" s="138"/>
      <c r="J980" s="138"/>
      <c r="K980" s="138"/>
      <c r="L980" s="138"/>
      <c r="M980" s="138"/>
      <c r="N980" s="138"/>
      <c r="O980" s="138"/>
      <c r="P980" s="138"/>
      <c r="Q980" s="138"/>
      <c r="R980" s="138"/>
      <c r="S980" s="138"/>
      <c r="T980" s="138"/>
      <c r="U980" s="138"/>
      <c r="V980" s="138"/>
      <c r="W980" s="138"/>
      <c r="X980" s="138"/>
      <c r="Y980" s="138"/>
      <c r="Z980" s="138"/>
    </row>
    <row r="981" spans="1:26" ht="15.75" customHeight="1">
      <c r="A981" s="138"/>
      <c r="B981" s="138"/>
      <c r="C981" s="138"/>
      <c r="D981" s="138"/>
      <c r="E981" s="138"/>
      <c r="F981" s="138"/>
      <c r="G981" s="138"/>
      <c r="H981" s="138"/>
      <c r="I981" s="138"/>
      <c r="J981" s="138"/>
      <c r="K981" s="138"/>
      <c r="L981" s="138"/>
      <c r="M981" s="138"/>
      <c r="N981" s="138"/>
      <c r="O981" s="138"/>
      <c r="P981" s="138"/>
      <c r="Q981" s="138"/>
      <c r="R981" s="138"/>
      <c r="S981" s="138"/>
      <c r="T981" s="138"/>
      <c r="U981" s="138"/>
      <c r="V981" s="138"/>
      <c r="W981" s="138"/>
      <c r="X981" s="138"/>
      <c r="Y981" s="138"/>
      <c r="Z981" s="138"/>
    </row>
    <row r="982" spans="1:26" ht="15.75" customHeight="1">
      <c r="A982" s="138"/>
      <c r="B982" s="138"/>
      <c r="C982" s="138"/>
      <c r="D982" s="138"/>
      <c r="E982" s="138"/>
      <c r="F982" s="138"/>
      <c r="G982" s="138"/>
      <c r="H982" s="138"/>
      <c r="I982" s="138"/>
      <c r="J982" s="138"/>
      <c r="K982" s="138"/>
      <c r="L982" s="138"/>
      <c r="M982" s="138"/>
      <c r="N982" s="138"/>
      <c r="O982" s="138"/>
      <c r="P982" s="138"/>
      <c r="Q982" s="138"/>
      <c r="R982" s="138"/>
      <c r="S982" s="138"/>
      <c r="T982" s="138"/>
      <c r="U982" s="138"/>
      <c r="V982" s="138"/>
      <c r="W982" s="138"/>
      <c r="X982" s="138"/>
      <c r="Y982" s="138"/>
      <c r="Z982" s="138"/>
    </row>
    <row r="983" spans="1:26" ht="15.75" customHeight="1">
      <c r="A983" s="138"/>
      <c r="B983" s="138"/>
      <c r="C983" s="138"/>
      <c r="D983" s="138"/>
      <c r="E983" s="138"/>
      <c r="F983" s="138"/>
      <c r="G983" s="138"/>
      <c r="H983" s="138"/>
      <c r="I983" s="138"/>
      <c r="J983" s="138"/>
      <c r="K983" s="138"/>
      <c r="L983" s="138"/>
      <c r="M983" s="138"/>
      <c r="N983" s="138"/>
      <c r="O983" s="138"/>
      <c r="P983" s="138"/>
      <c r="Q983" s="138"/>
      <c r="R983" s="138"/>
      <c r="S983" s="138"/>
      <c r="T983" s="138"/>
      <c r="U983" s="138"/>
      <c r="V983" s="138"/>
      <c r="W983" s="138"/>
      <c r="X983" s="138"/>
      <c r="Y983" s="138"/>
      <c r="Z983" s="138"/>
    </row>
    <row r="984" spans="1:26" ht="15.75" customHeight="1">
      <c r="A984" s="138"/>
      <c r="B984" s="138"/>
      <c r="C984" s="138"/>
      <c r="D984" s="138"/>
      <c r="E984" s="138"/>
      <c r="F984" s="138"/>
      <c r="G984" s="138"/>
      <c r="H984" s="138"/>
      <c r="I984" s="138"/>
      <c r="J984" s="138"/>
      <c r="K984" s="138"/>
      <c r="L984" s="138"/>
      <c r="M984" s="138"/>
      <c r="N984" s="138"/>
      <c r="O984" s="138"/>
      <c r="P984" s="138"/>
      <c r="Q984" s="138"/>
      <c r="R984" s="138"/>
      <c r="S984" s="138"/>
      <c r="T984" s="138"/>
      <c r="U984" s="138"/>
      <c r="V984" s="138"/>
      <c r="W984" s="138"/>
      <c r="X984" s="138"/>
      <c r="Y984" s="138"/>
      <c r="Z984" s="138"/>
    </row>
    <row r="985" spans="1:26" ht="15.75" customHeight="1">
      <c r="A985" s="138"/>
      <c r="B985" s="138"/>
      <c r="C985" s="138"/>
      <c r="D985" s="138"/>
      <c r="E985" s="138"/>
      <c r="F985" s="138"/>
      <c r="G985" s="138"/>
      <c r="H985" s="138"/>
      <c r="I985" s="138"/>
      <c r="J985" s="138"/>
      <c r="K985" s="138"/>
      <c r="L985" s="138"/>
      <c r="M985" s="138"/>
      <c r="N985" s="138"/>
      <c r="O985" s="138"/>
      <c r="P985" s="138"/>
      <c r="Q985" s="138"/>
      <c r="R985" s="138"/>
      <c r="S985" s="138"/>
      <c r="T985" s="138"/>
      <c r="U985" s="138"/>
      <c r="V985" s="138"/>
      <c r="W985" s="138"/>
      <c r="X985" s="138"/>
      <c r="Y985" s="138"/>
      <c r="Z985" s="138"/>
    </row>
    <row r="986" spans="1:26" ht="15.75" customHeight="1">
      <c r="A986" s="138"/>
      <c r="B986" s="138"/>
      <c r="C986" s="138"/>
      <c r="D986" s="138"/>
      <c r="E986" s="138"/>
      <c r="F986" s="138"/>
      <c r="G986" s="138"/>
      <c r="H986" s="138"/>
      <c r="I986" s="138"/>
      <c r="J986" s="138"/>
      <c r="K986" s="138"/>
      <c r="L986" s="138"/>
      <c r="M986" s="138"/>
      <c r="N986" s="138"/>
      <c r="O986" s="138"/>
      <c r="P986" s="138"/>
      <c r="Q986" s="138"/>
      <c r="R986" s="138"/>
      <c r="S986" s="138"/>
      <c r="T986" s="138"/>
      <c r="U986" s="138"/>
      <c r="V986" s="138"/>
      <c r="W986" s="138"/>
      <c r="X986" s="138"/>
      <c r="Y986" s="138"/>
      <c r="Z986" s="138"/>
    </row>
    <row r="987" spans="1:26" ht="15.75" customHeight="1">
      <c r="A987" s="138"/>
      <c r="B987" s="138"/>
      <c r="C987" s="138"/>
      <c r="D987" s="138"/>
      <c r="E987" s="138"/>
      <c r="F987" s="138"/>
      <c r="G987" s="138"/>
      <c r="H987" s="138"/>
      <c r="I987" s="138"/>
      <c r="J987" s="138"/>
      <c r="K987" s="138"/>
      <c r="L987" s="138"/>
      <c r="M987" s="138"/>
      <c r="N987" s="138"/>
      <c r="O987" s="138"/>
      <c r="P987" s="138"/>
      <c r="Q987" s="138"/>
      <c r="R987" s="138"/>
      <c r="S987" s="138"/>
      <c r="T987" s="138"/>
      <c r="U987" s="138"/>
      <c r="V987" s="138"/>
      <c r="W987" s="138"/>
      <c r="X987" s="138"/>
      <c r="Y987" s="138"/>
      <c r="Z987" s="138"/>
    </row>
    <row r="988" spans="1:26" ht="15.75" customHeight="1">
      <c r="A988" s="138"/>
      <c r="B988" s="138"/>
      <c r="C988" s="138"/>
      <c r="D988" s="138"/>
      <c r="E988" s="138"/>
      <c r="F988" s="138"/>
      <c r="G988" s="138"/>
      <c r="H988" s="138"/>
      <c r="I988" s="138"/>
      <c r="J988" s="138"/>
      <c r="K988" s="138"/>
      <c r="L988" s="138"/>
      <c r="M988" s="138"/>
      <c r="N988" s="138"/>
      <c r="O988" s="138"/>
      <c r="P988" s="138"/>
      <c r="Q988" s="138"/>
      <c r="R988" s="138"/>
      <c r="S988" s="138"/>
      <c r="T988" s="138"/>
      <c r="U988" s="138"/>
      <c r="V988" s="138"/>
      <c r="W988" s="138"/>
      <c r="X988" s="138"/>
      <c r="Y988" s="138"/>
      <c r="Z988" s="138"/>
    </row>
    <row r="989" spans="1:26" ht="15.75" customHeight="1">
      <c r="A989" s="138"/>
      <c r="B989" s="138"/>
      <c r="C989" s="138"/>
      <c r="D989" s="138"/>
      <c r="E989" s="138"/>
      <c r="F989" s="138"/>
      <c r="G989" s="138"/>
      <c r="H989" s="138"/>
      <c r="I989" s="138"/>
      <c r="J989" s="138"/>
      <c r="K989" s="138"/>
      <c r="L989" s="138"/>
      <c r="M989" s="138"/>
      <c r="N989" s="138"/>
      <c r="O989" s="138"/>
      <c r="P989" s="138"/>
      <c r="Q989" s="138"/>
      <c r="R989" s="138"/>
      <c r="S989" s="138"/>
      <c r="T989" s="138"/>
      <c r="U989" s="138"/>
      <c r="V989" s="138"/>
      <c r="W989" s="138"/>
      <c r="X989" s="138"/>
      <c r="Y989" s="138"/>
      <c r="Z989" s="138"/>
    </row>
    <row r="990" spans="1:26" ht="15.75" customHeight="1">
      <c r="A990" s="138"/>
      <c r="B990" s="138"/>
      <c r="C990" s="138"/>
      <c r="D990" s="138"/>
      <c r="E990" s="138"/>
      <c r="F990" s="138"/>
      <c r="G990" s="138"/>
      <c r="H990" s="138"/>
      <c r="I990" s="138"/>
      <c r="J990" s="138"/>
      <c r="K990" s="138"/>
      <c r="L990" s="138"/>
      <c r="M990" s="138"/>
      <c r="N990" s="138"/>
      <c r="O990" s="138"/>
      <c r="P990" s="138"/>
      <c r="Q990" s="138"/>
      <c r="R990" s="138"/>
      <c r="S990" s="138"/>
      <c r="T990" s="138"/>
      <c r="U990" s="138"/>
      <c r="V990" s="138"/>
      <c r="W990" s="138"/>
      <c r="X990" s="138"/>
      <c r="Y990" s="138"/>
      <c r="Z990" s="138"/>
    </row>
    <row r="991" spans="1:26" ht="15.75" customHeight="1">
      <c r="A991" s="138"/>
      <c r="B991" s="138"/>
      <c r="C991" s="138"/>
      <c r="D991" s="138"/>
      <c r="E991" s="138"/>
      <c r="F991" s="138"/>
      <c r="G991" s="138"/>
      <c r="H991" s="138"/>
      <c r="I991" s="138"/>
      <c r="J991" s="138"/>
      <c r="K991" s="138"/>
      <c r="L991" s="138"/>
      <c r="M991" s="138"/>
      <c r="N991" s="138"/>
      <c r="O991" s="138"/>
      <c r="P991" s="138"/>
      <c r="Q991" s="138"/>
      <c r="R991" s="138"/>
      <c r="S991" s="138"/>
      <c r="T991" s="138"/>
      <c r="U991" s="138"/>
      <c r="V991" s="138"/>
      <c r="W991" s="138"/>
      <c r="X991" s="138"/>
      <c r="Y991" s="138"/>
      <c r="Z991" s="138"/>
    </row>
    <row r="992" spans="1:26" ht="15.75" customHeight="1">
      <c r="A992" s="138"/>
      <c r="B992" s="138"/>
      <c r="C992" s="138"/>
      <c r="D992" s="138"/>
      <c r="E992" s="138"/>
      <c r="F992" s="138"/>
      <c r="G992" s="138"/>
      <c r="H992" s="138"/>
      <c r="I992" s="138"/>
      <c r="J992" s="138"/>
      <c r="K992" s="138"/>
      <c r="L992" s="138"/>
      <c r="M992" s="138"/>
      <c r="N992" s="138"/>
      <c r="O992" s="138"/>
      <c r="P992" s="138"/>
      <c r="Q992" s="138"/>
      <c r="R992" s="138"/>
      <c r="S992" s="138"/>
      <c r="T992" s="138"/>
      <c r="U992" s="138"/>
      <c r="V992" s="138"/>
      <c r="W992" s="138"/>
      <c r="X992" s="138"/>
      <c r="Y992" s="138"/>
      <c r="Z992" s="138"/>
    </row>
    <row r="993" spans="1:26" ht="15.75" customHeight="1">
      <c r="A993" s="138"/>
      <c r="B993" s="138"/>
      <c r="C993" s="138"/>
      <c r="D993" s="138"/>
      <c r="E993" s="138"/>
      <c r="F993" s="138"/>
      <c r="G993" s="138"/>
      <c r="H993" s="138"/>
      <c r="I993" s="138"/>
      <c r="J993" s="138"/>
      <c r="K993" s="138"/>
      <c r="L993" s="138"/>
      <c r="M993" s="138"/>
      <c r="N993" s="138"/>
      <c r="O993" s="138"/>
      <c r="P993" s="138"/>
      <c r="Q993" s="138"/>
      <c r="R993" s="138"/>
      <c r="S993" s="138"/>
      <c r="T993" s="138"/>
      <c r="U993" s="138"/>
      <c r="V993" s="138"/>
      <c r="W993" s="138"/>
      <c r="X993" s="138"/>
      <c r="Y993" s="138"/>
      <c r="Z993" s="138"/>
    </row>
    <row r="994" spans="1:26" ht="15.75" customHeight="1">
      <c r="A994" s="138"/>
      <c r="B994" s="138"/>
      <c r="C994" s="138"/>
      <c r="D994" s="138"/>
      <c r="E994" s="138"/>
      <c r="F994" s="138"/>
      <c r="G994" s="138"/>
      <c r="H994" s="138"/>
      <c r="I994" s="138"/>
      <c r="J994" s="138"/>
      <c r="K994" s="138"/>
      <c r="L994" s="138"/>
      <c r="M994" s="138"/>
      <c r="N994" s="138"/>
      <c r="O994" s="138"/>
      <c r="P994" s="138"/>
      <c r="Q994" s="138"/>
      <c r="R994" s="138"/>
      <c r="S994" s="138"/>
      <c r="T994" s="138"/>
      <c r="U994" s="138"/>
      <c r="V994" s="138"/>
      <c r="W994" s="138"/>
      <c r="X994" s="138"/>
      <c r="Y994" s="138"/>
      <c r="Z994" s="138"/>
    </row>
    <row r="995" spans="1:26" ht="15.75" customHeight="1">
      <c r="A995" s="138"/>
      <c r="B995" s="138"/>
      <c r="C995" s="138"/>
      <c r="D995" s="138"/>
      <c r="E995" s="138"/>
      <c r="F995" s="138"/>
      <c r="G995" s="138"/>
      <c r="H995" s="138"/>
      <c r="I995" s="138"/>
      <c r="J995" s="138"/>
      <c r="K995" s="138"/>
      <c r="L995" s="138"/>
      <c r="M995" s="138"/>
      <c r="N995" s="138"/>
      <c r="O995" s="138"/>
      <c r="P995" s="138"/>
      <c r="Q995" s="138"/>
      <c r="R995" s="138"/>
      <c r="S995" s="138"/>
      <c r="T995" s="138"/>
      <c r="U995" s="138"/>
      <c r="V995" s="138"/>
      <c r="W995" s="138"/>
      <c r="X995" s="138"/>
      <c r="Y995" s="138"/>
      <c r="Z995" s="138"/>
    </row>
    <row r="996" spans="1:26" ht="15.75" customHeight="1">
      <c r="A996" s="138"/>
      <c r="B996" s="138"/>
      <c r="C996" s="138"/>
      <c r="D996" s="138"/>
      <c r="E996" s="138"/>
      <c r="F996" s="138"/>
      <c r="G996" s="138"/>
      <c r="H996" s="138"/>
      <c r="I996" s="138"/>
      <c r="J996" s="138"/>
      <c r="K996" s="138"/>
      <c r="L996" s="138"/>
      <c r="M996" s="138"/>
      <c r="N996" s="138"/>
      <c r="O996" s="138"/>
      <c r="P996" s="138"/>
      <c r="Q996" s="138"/>
      <c r="R996" s="138"/>
      <c r="S996" s="138"/>
      <c r="T996" s="138"/>
      <c r="U996" s="138"/>
      <c r="V996" s="138"/>
      <c r="W996" s="138"/>
      <c r="X996" s="138"/>
      <c r="Y996" s="138"/>
      <c r="Z996" s="138"/>
    </row>
    <row r="997" spans="1:26" ht="15.75" customHeight="1">
      <c r="A997" s="138"/>
      <c r="B997" s="138"/>
      <c r="C997" s="138"/>
      <c r="D997" s="138"/>
      <c r="E997" s="138"/>
      <c r="F997" s="138"/>
      <c r="G997" s="138"/>
      <c r="H997" s="138"/>
      <c r="I997" s="138"/>
      <c r="J997" s="138"/>
      <c r="K997" s="138"/>
      <c r="L997" s="138"/>
      <c r="M997" s="138"/>
      <c r="N997" s="138"/>
      <c r="O997" s="138"/>
      <c r="P997" s="138"/>
      <c r="Q997" s="138"/>
      <c r="R997" s="138"/>
      <c r="S997" s="138"/>
      <c r="T997" s="138"/>
      <c r="U997" s="138"/>
      <c r="V997" s="138"/>
      <c r="W997" s="138"/>
      <c r="X997" s="138"/>
      <c r="Y997" s="138"/>
      <c r="Z997" s="138"/>
    </row>
    <row r="998" spans="1:26" ht="15.75" customHeight="1">
      <c r="A998" s="138"/>
      <c r="B998" s="138"/>
      <c r="C998" s="138"/>
      <c r="D998" s="138"/>
      <c r="E998" s="138"/>
      <c r="F998" s="138"/>
      <c r="G998" s="138"/>
      <c r="H998" s="138"/>
      <c r="I998" s="138"/>
      <c r="J998" s="138"/>
      <c r="K998" s="138"/>
      <c r="L998" s="138"/>
      <c r="M998" s="138"/>
      <c r="N998" s="138"/>
      <c r="O998" s="138"/>
      <c r="P998" s="138"/>
      <c r="Q998" s="138"/>
      <c r="R998" s="138"/>
      <c r="S998" s="138"/>
      <c r="T998" s="138"/>
      <c r="U998" s="138"/>
      <c r="V998" s="138"/>
      <c r="W998" s="138"/>
      <c r="X998" s="138"/>
      <c r="Y998" s="138"/>
      <c r="Z998" s="138"/>
    </row>
    <row r="999" spans="1:26" ht="15.75" customHeight="1">
      <c r="A999" s="138"/>
      <c r="B999" s="138"/>
      <c r="C999" s="138"/>
      <c r="D999" s="138"/>
      <c r="E999" s="138"/>
      <c r="F999" s="138"/>
      <c r="G999" s="138"/>
      <c r="H999" s="138"/>
      <c r="I999" s="138"/>
      <c r="J999" s="138"/>
      <c r="K999" s="138"/>
      <c r="L999" s="138"/>
      <c r="M999" s="138"/>
      <c r="N999" s="138"/>
      <c r="O999" s="138"/>
      <c r="P999" s="138"/>
      <c r="Q999" s="138"/>
      <c r="R999" s="138"/>
      <c r="S999" s="138"/>
      <c r="T999" s="138"/>
      <c r="U999" s="138"/>
      <c r="V999" s="138"/>
      <c r="W999" s="138"/>
      <c r="X999" s="138"/>
      <c r="Y999" s="138"/>
      <c r="Z999" s="138"/>
    </row>
    <row r="1000" spans="1:26" ht="15.75" customHeight="1">
      <c r="A1000" s="138"/>
      <c r="B1000" s="138"/>
      <c r="C1000" s="138"/>
      <c r="D1000" s="138"/>
      <c r="E1000" s="138"/>
      <c r="F1000" s="138"/>
      <c r="G1000" s="138"/>
      <c r="H1000" s="138"/>
      <c r="I1000" s="138"/>
      <c r="J1000" s="138"/>
      <c r="K1000" s="138"/>
      <c r="L1000" s="138"/>
      <c r="M1000" s="138"/>
      <c r="N1000" s="138"/>
      <c r="O1000" s="138"/>
      <c r="P1000" s="138"/>
      <c r="Q1000" s="138"/>
      <c r="R1000" s="138"/>
      <c r="S1000" s="138"/>
      <c r="T1000" s="138"/>
      <c r="U1000" s="138"/>
      <c r="V1000" s="138"/>
      <c r="W1000" s="138"/>
      <c r="X1000" s="138"/>
      <c r="Y1000" s="138"/>
      <c r="Z1000" s="138"/>
    </row>
  </sheetData>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AJ1001"/>
  <sheetViews>
    <sheetView topLeftCell="N1" zoomScale="130" zoomScaleNormal="130" workbookViewId="0">
      <selection activeCell="V25" sqref="V25"/>
    </sheetView>
  </sheetViews>
  <sheetFormatPr baseColWidth="10" defaultColWidth="14.42578125" defaultRowHeight="15" customHeight="1"/>
  <cols>
    <col min="1" max="1" width="5.28515625" customWidth="1"/>
    <col min="2" max="2" width="4.5703125" customWidth="1"/>
    <col min="3" max="3" width="15.28515625" customWidth="1"/>
    <col min="4" max="4" width="13.28515625" customWidth="1"/>
    <col min="5" max="5" width="13.7109375" customWidth="1"/>
    <col min="6" max="6" width="11.7109375" customWidth="1"/>
    <col min="7" max="7" width="12.28515625" customWidth="1"/>
    <col min="8" max="8" width="14.28515625" customWidth="1"/>
    <col min="9" max="9" width="13.85546875" customWidth="1"/>
    <col min="10" max="10" width="12.42578125" customWidth="1"/>
    <col min="11" max="11" width="13.42578125" customWidth="1"/>
    <col min="12" max="12" width="3.5703125" customWidth="1"/>
    <col min="13" max="13" width="3.85546875" customWidth="1"/>
    <col min="14" max="14" width="5" customWidth="1"/>
    <col min="15" max="15" width="12.5703125" customWidth="1"/>
    <col min="16" max="16" width="11.85546875" customWidth="1"/>
    <col min="17" max="20" width="10.7109375" customWidth="1"/>
    <col min="21" max="21" width="14.85546875" customWidth="1"/>
    <col min="22" max="22" width="18.42578125" bestFit="1" customWidth="1"/>
    <col min="23" max="27" width="10.7109375" customWidth="1"/>
  </cols>
  <sheetData>
    <row r="1" spans="1:36" ht="15" customHeight="1" thickBot="1"/>
    <row r="2" spans="1:36" ht="15.75" thickBot="1">
      <c r="A2" s="6"/>
      <c r="B2" s="247"/>
      <c r="C2" s="247"/>
      <c r="D2" s="247"/>
      <c r="E2" s="247"/>
      <c r="F2" s="247"/>
      <c r="G2" s="247"/>
      <c r="H2" s="247"/>
      <c r="I2" s="247"/>
      <c r="J2" s="247"/>
      <c r="K2" s="247"/>
      <c r="L2" s="247"/>
      <c r="M2" s="6"/>
      <c r="N2" s="1828" t="s">
        <v>1778</v>
      </c>
      <c r="O2" s="1829"/>
      <c r="P2" s="1829"/>
      <c r="Q2" s="1829"/>
      <c r="R2" s="1829"/>
      <c r="S2" s="1830"/>
      <c r="T2" s="1830"/>
      <c r="U2" s="1830"/>
      <c r="V2" s="1830"/>
    </row>
    <row r="3" spans="1:36" ht="15.75" thickBot="1">
      <c r="A3" s="6"/>
      <c r="B3" s="1538" t="s">
        <v>316</v>
      </c>
      <c r="C3" s="249"/>
      <c r="D3" s="249"/>
      <c r="E3" s="249"/>
      <c r="F3" s="249"/>
      <c r="G3" s="249"/>
      <c r="H3" s="249"/>
      <c r="I3" s="249"/>
      <c r="J3" s="249"/>
      <c r="K3" s="249"/>
      <c r="L3" s="1537">
        <v>10</v>
      </c>
      <c r="M3" s="6"/>
      <c r="N3" s="1831" t="s">
        <v>1777</v>
      </c>
      <c r="O3" s="1832"/>
      <c r="P3" s="1833"/>
      <c r="Q3" s="1833"/>
      <c r="R3" s="1833"/>
      <c r="S3" s="1830"/>
      <c r="T3" s="1830"/>
      <c r="U3" s="1830"/>
      <c r="V3" s="1830"/>
    </row>
    <row r="4" spans="1:36" ht="15.75" thickBot="1">
      <c r="A4" s="1536"/>
      <c r="B4" s="277"/>
      <c r="C4" s="327" t="s">
        <v>392</v>
      </c>
      <c r="D4" s="327"/>
      <c r="E4" s="327"/>
      <c r="F4" s="327"/>
      <c r="G4" s="327"/>
      <c r="H4" s="327"/>
      <c r="I4" s="327"/>
      <c r="J4" s="327"/>
      <c r="K4" s="327"/>
      <c r="L4" s="277"/>
      <c r="M4" s="1536"/>
      <c r="N4" s="6"/>
      <c r="O4" s="2087" t="s">
        <v>1545</v>
      </c>
      <c r="P4" s="2088" t="s">
        <v>1546</v>
      </c>
      <c r="Q4" s="6"/>
      <c r="R4" s="2278" t="s">
        <v>1940</v>
      </c>
      <c r="S4" s="2278"/>
      <c r="T4" s="2278"/>
      <c r="U4" s="2279">
        <v>30000000</v>
      </c>
      <c r="V4" s="890"/>
    </row>
    <row r="5" spans="1:36" ht="15.75" thickBot="1">
      <c r="B5" s="277"/>
      <c r="C5" s="307" t="s">
        <v>343</v>
      </c>
      <c r="D5" s="308"/>
      <c r="E5" s="308"/>
      <c r="F5" s="308"/>
      <c r="G5" s="308"/>
      <c r="H5" s="308"/>
      <c r="I5" s="308"/>
      <c r="J5" s="308"/>
      <c r="K5" s="309" t="s">
        <v>344</v>
      </c>
      <c r="L5" s="277"/>
      <c r="N5" s="1819">
        <v>1</v>
      </c>
      <c r="O5" s="1826"/>
      <c r="P5" s="1821">
        <f>+O9/5</f>
        <v>800000</v>
      </c>
      <c r="R5" s="2280" t="s">
        <v>1957</v>
      </c>
      <c r="S5" s="2280"/>
      <c r="T5" s="2280"/>
      <c r="U5" s="2281">
        <v>26000000</v>
      </c>
      <c r="V5" s="2282" t="s">
        <v>1958</v>
      </c>
      <c r="Y5" s="2192">
        <v>1</v>
      </c>
      <c r="Z5" s="2193">
        <f>+Y5+1</f>
        <v>2</v>
      </c>
      <c r="AA5" s="2193">
        <f t="shared" ref="AA5:AJ5" si="0">+Z5+1</f>
        <v>3</v>
      </c>
      <c r="AB5" s="2193">
        <f t="shared" si="0"/>
        <v>4</v>
      </c>
      <c r="AC5" s="2193">
        <f t="shared" si="0"/>
        <v>5</v>
      </c>
      <c r="AD5" s="2193">
        <f t="shared" si="0"/>
        <v>6</v>
      </c>
      <c r="AE5" s="2193">
        <f t="shared" si="0"/>
        <v>7</v>
      </c>
      <c r="AF5" s="2193">
        <f t="shared" si="0"/>
        <v>8</v>
      </c>
      <c r="AG5" s="2193">
        <f t="shared" si="0"/>
        <v>9</v>
      </c>
      <c r="AH5" s="2193">
        <f t="shared" si="0"/>
        <v>10</v>
      </c>
      <c r="AI5" s="2193">
        <f t="shared" si="0"/>
        <v>11</v>
      </c>
      <c r="AJ5" s="2194">
        <f t="shared" si="0"/>
        <v>12</v>
      </c>
    </row>
    <row r="6" spans="1:36" ht="15.75" thickBot="1">
      <c r="B6" s="277"/>
      <c r="C6" s="265"/>
      <c r="D6" s="265"/>
      <c r="E6" s="265"/>
      <c r="F6" s="265"/>
      <c r="G6" s="265"/>
      <c r="H6" s="265"/>
      <c r="I6" s="265"/>
      <c r="J6" s="265"/>
      <c r="K6" s="265"/>
      <c r="L6" s="277"/>
      <c r="N6" s="1820">
        <f>+N5+1</f>
        <v>2</v>
      </c>
      <c r="O6" s="1827"/>
      <c r="P6" s="1821">
        <f>+P5</f>
        <v>800000</v>
      </c>
      <c r="R6" s="2280" t="s">
        <v>1941</v>
      </c>
      <c r="S6" s="2280"/>
      <c r="T6" s="2280"/>
      <c r="U6" s="2281">
        <f>+U4-U5</f>
        <v>4000000</v>
      </c>
      <c r="V6" s="2282" t="s">
        <v>1942</v>
      </c>
    </row>
    <row r="7" spans="1:36">
      <c r="B7" s="277"/>
      <c r="C7" s="265"/>
      <c r="D7" s="265"/>
      <c r="E7" s="329" t="s">
        <v>358</v>
      </c>
      <c r="F7" s="330" t="s">
        <v>359</v>
      </c>
      <c r="G7" s="1544">
        <f>+O9</f>
        <v>4000000</v>
      </c>
      <c r="H7" s="330" t="s">
        <v>360</v>
      </c>
      <c r="I7" s="332"/>
      <c r="J7" s="265"/>
      <c r="K7" s="265"/>
      <c r="L7" s="277"/>
      <c r="N7" s="1820">
        <f t="shared" ref="N7:N54" si="1">+N6+1</f>
        <v>3</v>
      </c>
      <c r="O7" s="1090"/>
      <c r="P7" s="1821">
        <f>+P6</f>
        <v>800000</v>
      </c>
      <c r="R7" s="6"/>
      <c r="S7" s="6"/>
      <c r="T7" s="6"/>
      <c r="U7" s="6"/>
    </row>
    <row r="8" spans="1:36">
      <c r="B8" s="277"/>
      <c r="C8" s="265"/>
      <c r="D8" s="265"/>
      <c r="E8" s="333" t="s">
        <v>361</v>
      </c>
      <c r="F8" s="334" t="s">
        <v>359</v>
      </c>
      <c r="G8" s="1545">
        <v>5</v>
      </c>
      <c r="H8" s="335"/>
      <c r="I8" s="336"/>
      <c r="J8" s="265"/>
      <c r="K8" s="265"/>
      <c r="L8" s="277"/>
      <c r="N8" s="1820">
        <f t="shared" si="1"/>
        <v>4</v>
      </c>
      <c r="O8" s="1090"/>
      <c r="P8" s="1821">
        <f>+P7</f>
        <v>800000</v>
      </c>
      <c r="R8" s="6" t="s">
        <v>1943</v>
      </c>
      <c r="S8" s="6"/>
      <c r="T8" s="6"/>
      <c r="U8" s="2195">
        <f>+P5</f>
        <v>800000</v>
      </c>
    </row>
    <row r="9" spans="1:36" ht="15.75" thickBot="1">
      <c r="B9" s="277"/>
      <c r="C9" s="265"/>
      <c r="D9" s="265"/>
      <c r="E9" s="333" t="s">
        <v>362</v>
      </c>
      <c r="F9" s="334" t="s">
        <v>359</v>
      </c>
      <c r="G9" s="1546">
        <v>1.21E-2</v>
      </c>
      <c r="H9" s="335" t="s">
        <v>363</v>
      </c>
      <c r="I9" s="336"/>
      <c r="J9" s="265"/>
      <c r="K9" s="265"/>
      <c r="L9" s="277"/>
      <c r="N9" s="2086">
        <f t="shared" si="1"/>
        <v>5</v>
      </c>
      <c r="O9" s="2277">
        <v>4000000</v>
      </c>
      <c r="P9" s="1822">
        <f>+P8</f>
        <v>800000</v>
      </c>
      <c r="R9" s="6" t="s">
        <v>400</v>
      </c>
      <c r="S9" s="6"/>
      <c r="T9" s="6"/>
      <c r="U9" s="6"/>
      <c r="V9" s="973">
        <f>+U8</f>
        <v>800000</v>
      </c>
    </row>
    <row r="10" spans="1:36">
      <c r="B10" s="277"/>
      <c r="C10" s="265"/>
      <c r="D10" s="265"/>
      <c r="E10" s="333" t="s">
        <v>364</v>
      </c>
      <c r="F10" s="334" t="s">
        <v>359</v>
      </c>
      <c r="G10" s="1545">
        <f>G7*(1+G9)^G8</f>
        <v>4247927.6921952581</v>
      </c>
      <c r="H10" s="335"/>
      <c r="I10" s="336"/>
      <c r="J10" s="265"/>
      <c r="K10" s="265"/>
      <c r="L10" s="277"/>
      <c r="N10" s="1548">
        <f t="shared" si="1"/>
        <v>6</v>
      </c>
      <c r="O10" s="1549"/>
      <c r="P10" s="1823">
        <f>+O14/5</f>
        <v>800000</v>
      </c>
    </row>
    <row r="11" spans="1:36">
      <c r="B11" s="277"/>
      <c r="C11" s="265"/>
      <c r="D11" s="265"/>
      <c r="E11" s="333" t="s">
        <v>365</v>
      </c>
      <c r="F11" s="334" t="s">
        <v>359</v>
      </c>
      <c r="G11" s="1546">
        <v>4.3499999999999997E-2</v>
      </c>
      <c r="H11" s="334" t="s">
        <v>1779</v>
      </c>
      <c r="I11" s="336"/>
      <c r="J11" s="265"/>
      <c r="K11" s="265"/>
      <c r="L11" s="277"/>
      <c r="N11" s="1550">
        <f t="shared" si="1"/>
        <v>7</v>
      </c>
      <c r="O11" s="1551"/>
      <c r="P11" s="1824">
        <f>+P10</f>
        <v>800000</v>
      </c>
      <c r="R11" s="6" t="s">
        <v>1943</v>
      </c>
      <c r="S11" s="6"/>
      <c r="T11" s="6"/>
      <c r="U11" s="2195">
        <f>+P8</f>
        <v>800000</v>
      </c>
    </row>
    <row r="12" spans="1:36" ht="15.75" thickBot="1">
      <c r="B12" s="277"/>
      <c r="C12" s="265"/>
      <c r="D12" s="265"/>
      <c r="E12" s="337" t="s">
        <v>368</v>
      </c>
      <c r="F12" s="338" t="s">
        <v>359</v>
      </c>
      <c r="G12" s="1547">
        <f>G10/(1+G11)^G8</f>
        <v>3433324.4682735191</v>
      </c>
      <c r="H12" s="338"/>
      <c r="I12" s="340"/>
      <c r="J12" s="265"/>
      <c r="K12" s="265"/>
      <c r="L12" s="277"/>
      <c r="N12" s="1550">
        <f t="shared" si="1"/>
        <v>8</v>
      </c>
      <c r="O12" s="1551"/>
      <c r="P12" s="1824">
        <f>+P11</f>
        <v>800000</v>
      </c>
      <c r="R12" s="6" t="s">
        <v>400</v>
      </c>
      <c r="S12" s="6"/>
      <c r="T12" s="6"/>
      <c r="U12" s="6"/>
      <c r="V12" s="973">
        <f>+U11</f>
        <v>800000</v>
      </c>
    </row>
    <row r="13" spans="1:36">
      <c r="B13" s="277"/>
      <c r="C13" s="265"/>
      <c r="D13" s="265"/>
      <c r="E13" s="265"/>
      <c r="F13" s="265"/>
      <c r="G13" s="265"/>
      <c r="H13" s="265"/>
      <c r="I13" s="265"/>
      <c r="J13" s="265"/>
      <c r="K13" s="265"/>
      <c r="L13" s="277"/>
      <c r="N13" s="1550">
        <f t="shared" si="1"/>
        <v>9</v>
      </c>
      <c r="O13" s="1551"/>
      <c r="P13" s="1824">
        <f>+P12</f>
        <v>800000</v>
      </c>
    </row>
    <row r="14" spans="1:36" ht="15.75" thickBot="1">
      <c r="A14" s="6"/>
      <c r="B14" s="277"/>
      <c r="C14" s="265"/>
      <c r="D14" s="315" t="s">
        <v>369</v>
      </c>
      <c r="E14" s="316"/>
      <c r="F14" s="316"/>
      <c r="G14" s="316"/>
      <c r="H14" s="317" t="s">
        <v>244</v>
      </c>
      <c r="I14" s="317" t="s">
        <v>245</v>
      </c>
      <c r="J14" s="265"/>
      <c r="K14" s="265"/>
      <c r="L14" s="277"/>
      <c r="N14" s="2086">
        <f t="shared" si="1"/>
        <v>10</v>
      </c>
      <c r="O14" s="2277">
        <v>4000000</v>
      </c>
      <c r="P14" s="1825">
        <f>+P13</f>
        <v>800000</v>
      </c>
      <c r="R14" s="6" t="s">
        <v>1943</v>
      </c>
      <c r="S14" s="6"/>
      <c r="T14" s="6"/>
      <c r="U14" s="2195">
        <f>+P11</f>
        <v>800000</v>
      </c>
    </row>
    <row r="15" spans="1:36">
      <c r="A15" s="6"/>
      <c r="B15" s="277"/>
      <c r="C15" s="265"/>
      <c r="D15" s="315" t="s">
        <v>370</v>
      </c>
      <c r="E15" s="2089" t="s">
        <v>371</v>
      </c>
      <c r="F15" s="2089"/>
      <c r="G15" s="2089"/>
      <c r="H15" s="2089">
        <f>G12</f>
        <v>3433324.4682735191</v>
      </c>
      <c r="I15" s="2089"/>
      <c r="J15" s="265" t="s">
        <v>1716</v>
      </c>
      <c r="K15" s="265"/>
      <c r="L15" s="277"/>
      <c r="N15" s="1539">
        <f t="shared" si="1"/>
        <v>11</v>
      </c>
      <c r="O15" s="1064"/>
      <c r="P15" s="1823">
        <f>+O19/5</f>
        <v>800000</v>
      </c>
      <c r="R15" s="6" t="s">
        <v>400</v>
      </c>
      <c r="S15" s="6"/>
      <c r="T15" s="6"/>
      <c r="U15" s="6"/>
      <c r="V15" s="973">
        <f>+U14</f>
        <v>800000</v>
      </c>
    </row>
    <row r="16" spans="1:36">
      <c r="A16" s="6"/>
      <c r="B16" s="277"/>
      <c r="C16" s="265"/>
      <c r="D16" s="265"/>
      <c r="E16" s="2089" t="s">
        <v>393</v>
      </c>
      <c r="F16" s="2089"/>
      <c r="G16" s="2089"/>
      <c r="H16" s="2089"/>
      <c r="I16" s="2089">
        <f>+H15</f>
        <v>3433324.4682735191</v>
      </c>
      <c r="J16" s="265"/>
      <c r="K16" s="265"/>
      <c r="L16" s="277"/>
      <c r="N16" s="1540">
        <f t="shared" si="1"/>
        <v>12</v>
      </c>
      <c r="O16" s="1066"/>
      <c r="P16" s="1824">
        <f>+P15</f>
        <v>800000</v>
      </c>
    </row>
    <row r="17" spans="2:22">
      <c r="B17" s="277"/>
      <c r="C17" s="265"/>
      <c r="D17" s="265"/>
      <c r="E17" s="265"/>
      <c r="F17" s="265"/>
      <c r="G17" s="265"/>
      <c r="H17" s="265"/>
      <c r="I17" s="265"/>
      <c r="J17" s="265"/>
      <c r="K17" s="265"/>
      <c r="L17" s="277"/>
      <c r="N17" s="1540">
        <f t="shared" si="1"/>
        <v>13</v>
      </c>
      <c r="O17" s="1066"/>
      <c r="P17" s="1824">
        <f>+P16</f>
        <v>800000</v>
      </c>
      <c r="R17" s="6" t="s">
        <v>1943</v>
      </c>
      <c r="S17" s="6"/>
      <c r="T17" s="6"/>
      <c r="U17" s="2195">
        <f>+P14</f>
        <v>800000</v>
      </c>
    </row>
    <row r="18" spans="2:22">
      <c r="B18" s="277"/>
      <c r="C18" s="265"/>
      <c r="D18" s="315" t="s">
        <v>372</v>
      </c>
      <c r="E18" s="316"/>
      <c r="F18" s="316"/>
      <c r="G18" s="316"/>
      <c r="H18" s="317" t="s">
        <v>244</v>
      </c>
      <c r="I18" s="317" t="s">
        <v>245</v>
      </c>
      <c r="J18" s="265"/>
      <c r="K18" s="265"/>
      <c r="L18" s="277"/>
      <c r="N18" s="1540">
        <f t="shared" si="1"/>
        <v>14</v>
      </c>
      <c r="O18" s="1066"/>
      <c r="P18" s="1824">
        <f>+P17</f>
        <v>800000</v>
      </c>
      <c r="R18" s="6" t="s">
        <v>400</v>
      </c>
      <c r="S18" s="6"/>
      <c r="T18" s="6"/>
      <c r="U18" s="6"/>
      <c r="V18" s="973">
        <f>+U17</f>
        <v>800000</v>
      </c>
    </row>
    <row r="19" spans="2:22" ht="15.75" thickBot="1">
      <c r="B19" s="277"/>
      <c r="C19" s="265"/>
      <c r="D19" s="265"/>
      <c r="E19" s="321" t="s">
        <v>373</v>
      </c>
      <c r="F19" s="321"/>
      <c r="G19" s="321"/>
      <c r="H19" s="321">
        <f>+H15/G8</f>
        <v>686664.89365470386</v>
      </c>
      <c r="I19" s="321"/>
      <c r="J19" s="265"/>
      <c r="K19" s="265"/>
      <c r="L19" s="277"/>
      <c r="N19" s="2086">
        <f t="shared" si="1"/>
        <v>15</v>
      </c>
      <c r="O19" s="2277">
        <v>4000000</v>
      </c>
      <c r="P19" s="1825">
        <f>+P18</f>
        <v>800000</v>
      </c>
    </row>
    <row r="20" spans="2:22">
      <c r="B20" s="277"/>
      <c r="C20" s="265"/>
      <c r="D20" s="265"/>
      <c r="E20" s="321" t="s">
        <v>374</v>
      </c>
      <c r="F20" s="321"/>
      <c r="G20" s="321"/>
      <c r="H20" s="321"/>
      <c r="I20" s="321">
        <f>+H19</f>
        <v>686664.89365470386</v>
      </c>
      <c r="J20" s="265"/>
      <c r="K20" s="265"/>
      <c r="L20" s="277"/>
      <c r="M20" s="6"/>
      <c r="N20" s="1539">
        <f t="shared" si="1"/>
        <v>16</v>
      </c>
      <c r="O20" s="1064"/>
      <c r="P20" s="1823">
        <f>+O24/5</f>
        <v>800000</v>
      </c>
      <c r="Q20" s="6"/>
      <c r="R20" s="6" t="s">
        <v>1943</v>
      </c>
      <c r="S20" s="6"/>
      <c r="T20" s="6"/>
      <c r="U20" s="2195">
        <f>+P17</f>
        <v>800000</v>
      </c>
    </row>
    <row r="21" spans="2:22">
      <c r="B21" s="277"/>
      <c r="C21" s="265"/>
      <c r="D21" s="265"/>
      <c r="E21" s="265"/>
      <c r="F21" s="265"/>
      <c r="G21" s="265"/>
      <c r="H21" s="265"/>
      <c r="I21" s="265"/>
      <c r="J21" s="265"/>
      <c r="K21" s="265"/>
      <c r="L21" s="277"/>
      <c r="M21" s="6"/>
      <c r="N21" s="1540">
        <f t="shared" si="1"/>
        <v>17</v>
      </c>
      <c r="O21" s="1066"/>
      <c r="P21" s="1824">
        <f>+P20</f>
        <v>800000</v>
      </c>
      <c r="Q21" s="6"/>
      <c r="R21" s="6" t="s">
        <v>400</v>
      </c>
      <c r="S21" s="6"/>
      <c r="T21" s="6"/>
      <c r="U21" s="6"/>
      <c r="V21" s="973">
        <f>+U20</f>
        <v>800000</v>
      </c>
    </row>
    <row r="22" spans="2:22" ht="15.75" customHeight="1">
      <c r="B22" s="277"/>
      <c r="C22" s="265"/>
      <c r="D22" s="265"/>
      <c r="E22" s="265"/>
      <c r="F22" s="318" t="s">
        <v>375</v>
      </c>
      <c r="G22" s="318" t="s">
        <v>376</v>
      </c>
      <c r="H22" s="318" t="s">
        <v>377</v>
      </c>
      <c r="I22" s="318" t="s">
        <v>378</v>
      </c>
      <c r="J22" s="265"/>
      <c r="K22" s="265"/>
      <c r="L22" s="277"/>
      <c r="M22" s="6"/>
      <c r="N22" s="1540">
        <f t="shared" si="1"/>
        <v>18</v>
      </c>
      <c r="O22" s="1541"/>
      <c r="P22" s="1824">
        <f>+P21</f>
        <v>800000</v>
      </c>
      <c r="Q22" s="6"/>
      <c r="R22" s="6"/>
      <c r="S22" s="6"/>
      <c r="T22" s="6"/>
      <c r="U22" s="6"/>
      <c r="V22" s="6"/>
    </row>
    <row r="23" spans="2:22" ht="15.75" customHeight="1">
      <c r="B23" s="277"/>
      <c r="C23" s="265"/>
      <c r="D23" s="265"/>
      <c r="E23" s="319" t="s">
        <v>50</v>
      </c>
      <c r="F23" s="320">
        <f>I16</f>
        <v>3433324.4682735191</v>
      </c>
      <c r="G23" s="320">
        <f>+F23*$G$11</f>
        <v>149349.61436989807</v>
      </c>
      <c r="H23" s="320">
        <v>0</v>
      </c>
      <c r="I23" s="320">
        <f t="shared" ref="I23:I27" si="2">+F23+G23+H23</f>
        <v>3582674.0826434172</v>
      </c>
      <c r="J23" s="265"/>
      <c r="K23" s="265"/>
      <c r="L23" s="277"/>
      <c r="N23" s="1540">
        <f t="shared" si="1"/>
        <v>19</v>
      </c>
      <c r="O23" s="1541"/>
      <c r="P23" s="1824">
        <f>+P22</f>
        <v>800000</v>
      </c>
      <c r="R23" s="6" t="s">
        <v>1944</v>
      </c>
    </row>
    <row r="24" spans="2:22" ht="15.75" customHeight="1" thickBot="1">
      <c r="B24" s="277"/>
      <c r="C24" s="265"/>
      <c r="D24" s="265"/>
      <c r="E24" s="319" t="s">
        <v>52</v>
      </c>
      <c r="F24" s="320">
        <f t="shared" ref="F24:F27" si="3">+I23</f>
        <v>3582674.0826434172</v>
      </c>
      <c r="G24" s="320">
        <f>+F24*$G$11</f>
        <v>155846.32259498863</v>
      </c>
      <c r="H24" s="320">
        <v>0</v>
      </c>
      <c r="I24" s="320">
        <f t="shared" si="2"/>
        <v>3738520.4052384058</v>
      </c>
      <c r="J24" s="265"/>
      <c r="K24" s="265"/>
      <c r="L24" s="277"/>
      <c r="N24" s="2086">
        <f t="shared" si="1"/>
        <v>20</v>
      </c>
      <c r="O24" s="2277">
        <v>4000000</v>
      </c>
      <c r="P24" s="1825">
        <f>+P23</f>
        <v>800000</v>
      </c>
      <c r="R24" s="2196" t="s">
        <v>1945</v>
      </c>
      <c r="S24" s="2062"/>
      <c r="T24" s="2062"/>
      <c r="U24" s="2063">
        <f>+V25</f>
        <v>4150000</v>
      </c>
      <c r="V24" s="2062" t="s">
        <v>1942</v>
      </c>
    </row>
    <row r="25" spans="2:22" ht="15.75" customHeight="1">
      <c r="B25" s="277"/>
      <c r="C25" s="265"/>
      <c r="D25" s="265"/>
      <c r="E25" s="319" t="s">
        <v>53</v>
      </c>
      <c r="F25" s="320">
        <f t="shared" si="3"/>
        <v>3738520.4052384058</v>
      </c>
      <c r="G25" s="320">
        <f>+F25*$G$11</f>
        <v>162625.63762787063</v>
      </c>
      <c r="H25" s="320"/>
      <c r="I25" s="320">
        <f t="shared" si="2"/>
        <v>3901146.0428662766</v>
      </c>
      <c r="J25" s="265"/>
      <c r="K25" s="265"/>
      <c r="L25" s="277"/>
      <c r="N25" s="1539">
        <f t="shared" si="1"/>
        <v>21</v>
      </c>
      <c r="O25" s="1064"/>
      <c r="P25" s="1823">
        <f>+O29/5</f>
        <v>800000</v>
      </c>
      <c r="R25" s="2196" t="s">
        <v>283</v>
      </c>
      <c r="S25" s="2062"/>
      <c r="T25" s="2062"/>
      <c r="U25" s="2062"/>
      <c r="V25" s="2063">
        <v>4150000</v>
      </c>
    </row>
    <row r="26" spans="2:22" ht="15.75" customHeight="1">
      <c r="B26" s="277"/>
      <c r="C26" s="265"/>
      <c r="D26" s="265"/>
      <c r="E26" s="319" t="s">
        <v>54</v>
      </c>
      <c r="F26" s="320">
        <f t="shared" si="3"/>
        <v>3901146.0428662766</v>
      </c>
      <c r="G26" s="320">
        <f>+F26*$G$11</f>
        <v>169699.85286468302</v>
      </c>
      <c r="H26" s="320"/>
      <c r="I26" s="320">
        <f t="shared" si="2"/>
        <v>4070845.8957309597</v>
      </c>
      <c r="J26" s="265"/>
      <c r="K26" s="265"/>
      <c r="L26" s="277"/>
      <c r="N26" s="1540">
        <f t="shared" si="1"/>
        <v>22</v>
      </c>
      <c r="O26" s="1066"/>
      <c r="P26" s="1824">
        <f>+P25</f>
        <v>800000</v>
      </c>
    </row>
    <row r="27" spans="2:22" ht="15.75" customHeight="1">
      <c r="B27" s="277"/>
      <c r="C27" s="265"/>
      <c r="D27" s="265"/>
      <c r="E27" s="319" t="s">
        <v>379</v>
      </c>
      <c r="F27" s="320">
        <f t="shared" si="3"/>
        <v>4070845.8957309597</v>
      </c>
      <c r="G27" s="320">
        <f>+F27*$G$11</f>
        <v>177081.79646429673</v>
      </c>
      <c r="H27" s="320">
        <f>-G10</f>
        <v>-4247927.6921952581</v>
      </c>
      <c r="I27" s="320">
        <f t="shared" si="2"/>
        <v>0</v>
      </c>
      <c r="J27" s="265"/>
      <c r="K27" s="265"/>
      <c r="L27" s="277"/>
      <c r="N27" s="1540">
        <f t="shared" si="1"/>
        <v>23</v>
      </c>
      <c r="O27" s="1541"/>
      <c r="P27" s="1824">
        <f>+P26</f>
        <v>800000</v>
      </c>
    </row>
    <row r="28" spans="2:22" ht="15.75" customHeight="1">
      <c r="B28" s="277"/>
      <c r="C28" s="265"/>
      <c r="D28" s="265"/>
      <c r="E28" s="265"/>
      <c r="F28" s="265"/>
      <c r="G28" s="265"/>
      <c r="H28" s="265"/>
      <c r="I28" s="265"/>
      <c r="J28" s="265"/>
      <c r="K28" s="265"/>
      <c r="L28" s="277"/>
      <c r="N28" s="1540">
        <f t="shared" si="1"/>
        <v>24</v>
      </c>
      <c r="O28" s="1541"/>
      <c r="P28" s="1824">
        <f>+P27</f>
        <v>800000</v>
      </c>
    </row>
    <row r="29" spans="2:22" ht="15.75" customHeight="1" thickBot="1">
      <c r="B29" s="277"/>
      <c r="C29" s="265"/>
      <c r="D29" s="315" t="s">
        <v>385</v>
      </c>
      <c r="E29" s="316" t="s">
        <v>50</v>
      </c>
      <c r="F29" s="316"/>
      <c r="G29" s="316"/>
      <c r="H29" s="317" t="s">
        <v>244</v>
      </c>
      <c r="I29" s="317" t="s">
        <v>245</v>
      </c>
      <c r="J29" s="265"/>
      <c r="K29" s="265"/>
      <c r="L29" s="277"/>
      <c r="N29" s="2086">
        <f t="shared" si="1"/>
        <v>25</v>
      </c>
      <c r="O29" s="2277">
        <v>4000000</v>
      </c>
      <c r="P29" s="1825">
        <f>+P28</f>
        <v>800000</v>
      </c>
    </row>
    <row r="30" spans="2:22" ht="15.75" customHeight="1">
      <c r="B30" s="277"/>
      <c r="C30" s="265"/>
      <c r="D30" s="315" t="s">
        <v>386</v>
      </c>
      <c r="E30" s="321" t="s">
        <v>294</v>
      </c>
      <c r="F30" s="321"/>
      <c r="G30" s="321"/>
      <c r="H30" s="321">
        <f>+G23</f>
        <v>149349.61436989807</v>
      </c>
      <c r="I30" s="321"/>
      <c r="J30" s="265"/>
      <c r="K30" s="265"/>
      <c r="L30" s="277"/>
      <c r="N30" s="1539">
        <f t="shared" si="1"/>
        <v>26</v>
      </c>
      <c r="O30" s="1064"/>
      <c r="P30" s="1823">
        <f>+O34/5</f>
        <v>800000</v>
      </c>
    </row>
    <row r="31" spans="2:22" ht="15.75" customHeight="1">
      <c r="B31" s="277"/>
      <c r="C31" s="265"/>
      <c r="D31" s="315" t="s">
        <v>387</v>
      </c>
      <c r="E31" s="321" t="s">
        <v>393</v>
      </c>
      <c r="F31" s="321"/>
      <c r="G31" s="321"/>
      <c r="H31" s="321"/>
      <c r="I31" s="321">
        <f>+H30</f>
        <v>149349.61436989807</v>
      </c>
      <c r="J31" s="265"/>
      <c r="K31" s="265"/>
      <c r="L31" s="277"/>
      <c r="N31" s="1540">
        <f t="shared" si="1"/>
        <v>27</v>
      </c>
      <c r="O31" s="1066"/>
      <c r="P31" s="1824">
        <f>+P30</f>
        <v>800000</v>
      </c>
    </row>
    <row r="32" spans="2:22" ht="15.75" customHeight="1">
      <c r="B32" s="277"/>
      <c r="C32" s="265"/>
      <c r="D32" s="265"/>
      <c r="E32" s="265"/>
      <c r="F32" s="265"/>
      <c r="G32" s="265"/>
      <c r="H32" s="265"/>
      <c r="I32" s="265"/>
      <c r="J32" s="265"/>
      <c r="K32" s="265"/>
      <c r="L32" s="277"/>
      <c r="N32" s="1540">
        <f t="shared" si="1"/>
        <v>28</v>
      </c>
      <c r="O32" s="1541"/>
      <c r="P32" s="1824">
        <f>+P31</f>
        <v>800000</v>
      </c>
    </row>
    <row r="33" spans="2:16" ht="15.75" customHeight="1">
      <c r="B33" s="277"/>
      <c r="C33" s="265"/>
      <c r="D33" s="315" t="s">
        <v>385</v>
      </c>
      <c r="E33" s="316" t="s">
        <v>52</v>
      </c>
      <c r="F33" s="316"/>
      <c r="G33" s="316"/>
      <c r="H33" s="317" t="s">
        <v>244</v>
      </c>
      <c r="I33" s="317" t="s">
        <v>245</v>
      </c>
      <c r="J33" s="265"/>
      <c r="K33" s="265"/>
      <c r="L33" s="277"/>
      <c r="N33" s="1540">
        <f t="shared" si="1"/>
        <v>29</v>
      </c>
      <c r="O33" s="1541"/>
      <c r="P33" s="1824">
        <f>+P32</f>
        <v>800000</v>
      </c>
    </row>
    <row r="34" spans="2:16" ht="15.75" customHeight="1" thickBot="1">
      <c r="B34" s="277"/>
      <c r="C34" s="265"/>
      <c r="D34" s="315" t="s">
        <v>386</v>
      </c>
      <c r="E34" s="321" t="s">
        <v>294</v>
      </c>
      <c r="F34" s="321"/>
      <c r="G34" s="321"/>
      <c r="H34" s="321">
        <f>+G24</f>
        <v>155846.32259498863</v>
      </c>
      <c r="I34" s="321"/>
      <c r="J34" s="265"/>
      <c r="K34" s="265"/>
      <c r="L34" s="277"/>
      <c r="N34" s="2086">
        <f t="shared" si="1"/>
        <v>30</v>
      </c>
      <c r="O34" s="2277">
        <v>4000000</v>
      </c>
      <c r="P34" s="1825">
        <f>+P33</f>
        <v>800000</v>
      </c>
    </row>
    <row r="35" spans="2:16" ht="15.75" customHeight="1">
      <c r="B35" s="277"/>
      <c r="C35" s="265"/>
      <c r="D35" s="315" t="s">
        <v>387</v>
      </c>
      <c r="E35" s="321" t="s">
        <v>393</v>
      </c>
      <c r="F35" s="321"/>
      <c r="G35" s="321"/>
      <c r="H35" s="321"/>
      <c r="I35" s="321">
        <f>+H34</f>
        <v>155846.32259498863</v>
      </c>
      <c r="J35" s="265"/>
      <c r="K35" s="265"/>
      <c r="L35" s="277"/>
      <c r="N35" s="1539">
        <f t="shared" si="1"/>
        <v>31</v>
      </c>
      <c r="O35" s="1064"/>
      <c r="P35" s="1823">
        <f>+O39/5</f>
        <v>800000</v>
      </c>
    </row>
    <row r="36" spans="2:16" ht="15.75" customHeight="1">
      <c r="B36" s="277"/>
      <c r="C36" s="265"/>
      <c r="D36" s="265"/>
      <c r="E36" s="265"/>
      <c r="F36" s="265"/>
      <c r="G36" s="265"/>
      <c r="H36" s="265"/>
      <c r="I36" s="265"/>
      <c r="J36" s="265"/>
      <c r="K36" s="265"/>
      <c r="L36" s="277"/>
      <c r="N36" s="1540">
        <f t="shared" si="1"/>
        <v>32</v>
      </c>
      <c r="O36" s="1066"/>
      <c r="P36" s="1824">
        <f>+P35</f>
        <v>800000</v>
      </c>
    </row>
    <row r="37" spans="2:16" ht="15.75" customHeight="1">
      <c r="B37" s="277"/>
      <c r="C37" s="265"/>
      <c r="D37" s="315" t="s">
        <v>385</v>
      </c>
      <c r="E37" s="316" t="s">
        <v>53</v>
      </c>
      <c r="F37" s="316"/>
      <c r="G37" s="316"/>
      <c r="H37" s="317" t="s">
        <v>244</v>
      </c>
      <c r="I37" s="317" t="s">
        <v>245</v>
      </c>
      <c r="J37" s="265"/>
      <c r="K37" s="265"/>
      <c r="L37" s="277"/>
      <c r="N37" s="1540">
        <f t="shared" si="1"/>
        <v>33</v>
      </c>
      <c r="O37" s="1541"/>
      <c r="P37" s="1824">
        <f>+P36</f>
        <v>800000</v>
      </c>
    </row>
    <row r="38" spans="2:16" ht="15.75" customHeight="1">
      <c r="B38" s="277"/>
      <c r="C38" s="265"/>
      <c r="D38" s="315" t="s">
        <v>386</v>
      </c>
      <c r="E38" s="321" t="s">
        <v>294</v>
      </c>
      <c r="F38" s="321"/>
      <c r="G38" s="321"/>
      <c r="H38" s="321">
        <f>+G25</f>
        <v>162625.63762787063</v>
      </c>
      <c r="I38" s="321"/>
      <c r="J38" s="265"/>
      <c r="K38" s="265"/>
      <c r="L38" s="277"/>
      <c r="N38" s="1540">
        <f t="shared" si="1"/>
        <v>34</v>
      </c>
      <c r="O38" s="1541"/>
      <c r="P38" s="1824">
        <f>+P37</f>
        <v>800000</v>
      </c>
    </row>
    <row r="39" spans="2:16" ht="15.75" customHeight="1" thickBot="1">
      <c r="B39" s="277"/>
      <c r="C39" s="265"/>
      <c r="D39" s="315" t="s">
        <v>387</v>
      </c>
      <c r="E39" s="321" t="s">
        <v>393</v>
      </c>
      <c r="F39" s="321"/>
      <c r="G39" s="321"/>
      <c r="H39" s="321"/>
      <c r="I39" s="321">
        <f>+H38</f>
        <v>162625.63762787063</v>
      </c>
      <c r="J39" s="265"/>
      <c r="K39" s="265"/>
      <c r="L39" s="277"/>
      <c r="N39" s="2086">
        <f t="shared" si="1"/>
        <v>35</v>
      </c>
      <c r="O39" s="2277">
        <v>4000000</v>
      </c>
      <c r="P39" s="1825">
        <f>+P38</f>
        <v>800000</v>
      </c>
    </row>
    <row r="40" spans="2:16" ht="15.75" customHeight="1">
      <c r="B40" s="277"/>
      <c r="C40" s="265"/>
      <c r="D40" s="265"/>
      <c r="E40" s="265" t="s">
        <v>359</v>
      </c>
      <c r="F40" s="265"/>
      <c r="G40" s="265"/>
      <c r="H40" s="265"/>
      <c r="I40" s="265"/>
      <c r="J40" s="265"/>
      <c r="K40" s="265"/>
      <c r="L40" s="277"/>
      <c r="N40" s="1539">
        <f t="shared" si="1"/>
        <v>36</v>
      </c>
      <c r="O40" s="1064"/>
      <c r="P40" s="1823">
        <f>+O44/5</f>
        <v>800000</v>
      </c>
    </row>
    <row r="41" spans="2:16" ht="15.75" customHeight="1">
      <c r="B41" s="277"/>
      <c r="C41" s="265"/>
      <c r="D41" s="265"/>
      <c r="E41" s="265" t="s">
        <v>359</v>
      </c>
      <c r="F41" s="265"/>
      <c r="G41" s="265"/>
      <c r="H41" s="265"/>
      <c r="I41" s="265"/>
      <c r="J41" s="265"/>
      <c r="K41" s="265"/>
      <c r="L41" s="277"/>
      <c r="N41" s="1540">
        <f t="shared" si="1"/>
        <v>37</v>
      </c>
      <c r="O41" s="1066"/>
      <c r="P41" s="1824">
        <f>+P40</f>
        <v>800000</v>
      </c>
    </row>
    <row r="42" spans="2:16" ht="15.75" customHeight="1">
      <c r="B42" s="277"/>
      <c r="C42" s="265"/>
      <c r="D42" s="265"/>
      <c r="E42" s="265"/>
      <c r="F42" s="265"/>
      <c r="G42" s="265"/>
      <c r="H42" s="322" t="s">
        <v>388</v>
      </c>
      <c r="I42" s="322"/>
      <c r="J42" s="265"/>
      <c r="K42" s="265"/>
      <c r="L42" s="277"/>
      <c r="N42" s="1540">
        <f t="shared" si="1"/>
        <v>38</v>
      </c>
      <c r="O42" s="1541"/>
      <c r="P42" s="1824">
        <f>+P41</f>
        <v>800000</v>
      </c>
    </row>
    <row r="43" spans="2:16" ht="15.75" customHeight="1">
      <c r="B43" s="277"/>
      <c r="C43" s="265"/>
      <c r="D43" s="265"/>
      <c r="E43" s="265"/>
      <c r="F43" s="323" t="s">
        <v>389</v>
      </c>
      <c r="G43" s="323" t="s">
        <v>390</v>
      </c>
      <c r="H43" s="323" t="s">
        <v>391</v>
      </c>
      <c r="I43" s="265"/>
      <c r="J43" s="265"/>
      <c r="K43" s="265"/>
      <c r="L43" s="277"/>
      <c r="N43" s="1540">
        <f t="shared" si="1"/>
        <v>39</v>
      </c>
      <c r="O43" s="1541"/>
      <c r="P43" s="1824">
        <f>+P42</f>
        <v>800000</v>
      </c>
    </row>
    <row r="44" spans="2:16" ht="15.75" customHeight="1" thickBot="1">
      <c r="B44" s="277"/>
      <c r="C44" s="265"/>
      <c r="D44" s="265"/>
      <c r="E44" s="319" t="s">
        <v>50</v>
      </c>
      <c r="F44" s="1079">
        <f>+H19</f>
        <v>686664.89365470386</v>
      </c>
      <c r="G44" s="1079">
        <f>+G23</f>
        <v>149349.61436989807</v>
      </c>
      <c r="H44" s="324">
        <f>+F44+G44</f>
        <v>836014.50802460196</v>
      </c>
      <c r="I44" s="265"/>
      <c r="J44" s="265"/>
      <c r="K44" s="265"/>
      <c r="L44" s="277"/>
      <c r="N44" s="2086">
        <f t="shared" si="1"/>
        <v>40</v>
      </c>
      <c r="O44" s="2277">
        <v>4000000</v>
      </c>
      <c r="P44" s="1825">
        <f>+P43</f>
        <v>800000</v>
      </c>
    </row>
    <row r="45" spans="2:16" ht="15.75" customHeight="1">
      <c r="B45" s="277"/>
      <c r="C45" s="265"/>
      <c r="D45" s="265"/>
      <c r="E45" s="319" t="s">
        <v>52</v>
      </c>
      <c r="F45" s="1079">
        <f t="shared" ref="F45:F48" si="4">+F44</f>
        <v>686664.89365470386</v>
      </c>
      <c r="G45" s="1079">
        <f>+G24</f>
        <v>155846.32259498863</v>
      </c>
      <c r="H45" s="324">
        <f>+F45+G45</f>
        <v>842511.21624969249</v>
      </c>
      <c r="I45" s="265"/>
      <c r="J45" s="265"/>
      <c r="K45" s="265"/>
      <c r="L45" s="277"/>
      <c r="N45" s="1539">
        <f t="shared" si="1"/>
        <v>41</v>
      </c>
      <c r="O45" s="1064"/>
      <c r="P45" s="1823">
        <f>+O49/5</f>
        <v>800000</v>
      </c>
    </row>
    <row r="46" spans="2:16" ht="15.75" customHeight="1">
      <c r="B46" s="277"/>
      <c r="C46" s="265"/>
      <c r="D46" s="265"/>
      <c r="E46" s="319" t="s">
        <v>53</v>
      </c>
      <c r="F46" s="1079">
        <f t="shared" si="4"/>
        <v>686664.89365470386</v>
      </c>
      <c r="G46" s="1079">
        <f>+G25</f>
        <v>162625.63762787063</v>
      </c>
      <c r="H46" s="324">
        <f>+F46+G46</f>
        <v>849290.53128257452</v>
      </c>
      <c r="I46" s="265"/>
      <c r="J46" s="265"/>
      <c r="K46" s="265"/>
      <c r="L46" s="277"/>
      <c r="N46" s="1540">
        <f t="shared" si="1"/>
        <v>42</v>
      </c>
      <c r="O46" s="1066"/>
      <c r="P46" s="1824">
        <f>+P45</f>
        <v>800000</v>
      </c>
    </row>
    <row r="47" spans="2:16" ht="15.75" customHeight="1">
      <c r="B47" s="277"/>
      <c r="C47" s="265"/>
      <c r="D47" s="265"/>
      <c r="E47" s="319" t="s">
        <v>54</v>
      </c>
      <c r="F47" s="1079">
        <f t="shared" si="4"/>
        <v>686664.89365470386</v>
      </c>
      <c r="G47" s="1079">
        <f>+G26</f>
        <v>169699.85286468302</v>
      </c>
      <c r="H47" s="324">
        <f>+F47+G47</f>
        <v>856364.74651938688</v>
      </c>
      <c r="I47" s="265"/>
      <c r="J47" s="265"/>
      <c r="K47" s="265"/>
      <c r="L47" s="277"/>
      <c r="N47" s="1540">
        <f t="shared" si="1"/>
        <v>43</v>
      </c>
      <c r="O47" s="1541"/>
      <c r="P47" s="1824">
        <f>+P46</f>
        <v>800000</v>
      </c>
    </row>
    <row r="48" spans="2:16" ht="15.75" customHeight="1">
      <c r="B48" s="277"/>
      <c r="C48" s="265"/>
      <c r="D48" s="265"/>
      <c r="E48" s="319" t="s">
        <v>379</v>
      </c>
      <c r="F48" s="1079">
        <f t="shared" si="4"/>
        <v>686664.89365470386</v>
      </c>
      <c r="G48" s="1079">
        <f>+G27</f>
        <v>177081.79646429673</v>
      </c>
      <c r="H48" s="324">
        <f>+F48+G48</f>
        <v>863746.69011900062</v>
      </c>
      <c r="I48" s="265"/>
      <c r="J48" s="265"/>
      <c r="K48" s="265"/>
      <c r="L48" s="277"/>
      <c r="N48" s="1540">
        <f t="shared" si="1"/>
        <v>44</v>
      </c>
      <c r="O48" s="1541"/>
      <c r="P48" s="1824">
        <f>+P47</f>
        <v>800000</v>
      </c>
    </row>
    <row r="49" spans="1:22" ht="15.75" customHeight="1" thickBot="1">
      <c r="B49" s="277"/>
      <c r="C49" s="265"/>
      <c r="D49" s="265"/>
      <c r="E49" s="265"/>
      <c r="F49" s="265"/>
      <c r="G49" s="265"/>
      <c r="H49" s="325">
        <f>SUM(H44:H48)</f>
        <v>4247927.6921952562</v>
      </c>
      <c r="I49" s="265"/>
      <c r="J49" s="265"/>
      <c r="K49" s="265"/>
      <c r="L49" s="277"/>
      <c r="N49" s="2086">
        <f t="shared" si="1"/>
        <v>45</v>
      </c>
      <c r="O49" s="2277">
        <v>4000000</v>
      </c>
      <c r="P49" s="1825">
        <f>+P48</f>
        <v>800000</v>
      </c>
    </row>
    <row r="50" spans="1:22" ht="15.75" customHeight="1">
      <c r="B50" s="277"/>
      <c r="C50" s="265"/>
      <c r="D50" s="265"/>
      <c r="E50" s="265"/>
      <c r="F50" s="265"/>
      <c r="G50" s="265"/>
      <c r="H50" s="265"/>
      <c r="I50" s="265"/>
      <c r="J50" s="265"/>
      <c r="K50" s="265"/>
      <c r="L50" s="277"/>
      <c r="N50" s="1540">
        <f t="shared" si="1"/>
        <v>46</v>
      </c>
      <c r="O50" s="1066"/>
      <c r="P50" s="1823">
        <f>+P45</f>
        <v>800000</v>
      </c>
    </row>
    <row r="51" spans="1:22" ht="15.75" customHeight="1">
      <c r="B51" s="277"/>
      <c r="C51" s="265"/>
      <c r="D51" s="265"/>
      <c r="E51" s="265"/>
      <c r="F51" s="265"/>
      <c r="G51" s="265"/>
      <c r="H51" s="265"/>
      <c r="I51" s="265"/>
      <c r="J51" s="265"/>
      <c r="K51" s="265"/>
      <c r="L51" s="277"/>
      <c r="N51" s="1540">
        <f t="shared" si="1"/>
        <v>47</v>
      </c>
      <c r="O51" s="1066"/>
      <c r="P51" s="1824">
        <f>+P50</f>
        <v>800000</v>
      </c>
    </row>
    <row r="52" spans="1:22" ht="15.75" customHeight="1">
      <c r="B52" s="277"/>
      <c r="C52" s="277"/>
      <c r="D52" s="277"/>
      <c r="E52" s="277"/>
      <c r="F52" s="277"/>
      <c r="G52" s="277"/>
      <c r="H52" s="277"/>
      <c r="I52" s="277"/>
      <c r="J52" s="277"/>
      <c r="K52" s="277"/>
      <c r="L52" s="277"/>
      <c r="N52" s="1540">
        <f t="shared" si="1"/>
        <v>48</v>
      </c>
      <c r="O52" s="1541"/>
      <c r="P52" s="1824">
        <f>+P51</f>
        <v>800000</v>
      </c>
    </row>
    <row r="53" spans="1:22" ht="15.75" customHeight="1">
      <c r="A53" s="6"/>
      <c r="B53" s="6"/>
      <c r="C53" s="6"/>
      <c r="D53" s="6"/>
      <c r="E53" s="6"/>
      <c r="F53" s="6"/>
      <c r="G53" s="6"/>
      <c r="H53" s="6"/>
      <c r="I53" s="6"/>
      <c r="J53" s="6"/>
      <c r="K53" s="6"/>
      <c r="L53" s="6"/>
      <c r="N53" s="1540">
        <f t="shared" si="1"/>
        <v>49</v>
      </c>
      <c r="O53" s="1541"/>
      <c r="P53" s="1824">
        <f>+P52</f>
        <v>800000</v>
      </c>
    </row>
    <row r="54" spans="1:22" ht="15.75" customHeight="1" thickBot="1">
      <c r="A54" s="6"/>
      <c r="N54" s="1542">
        <f t="shared" si="1"/>
        <v>50</v>
      </c>
      <c r="O54" s="1543"/>
      <c r="P54" s="1825">
        <f>+P53</f>
        <v>800000</v>
      </c>
    </row>
    <row r="55" spans="1:22" ht="15.75" customHeight="1">
      <c r="A55" s="6"/>
      <c r="M55" s="6"/>
      <c r="N55" s="6"/>
      <c r="Q55" s="6"/>
      <c r="R55" s="6"/>
      <c r="S55" s="6"/>
      <c r="T55" s="6"/>
      <c r="U55" s="6"/>
      <c r="V55" s="6"/>
    </row>
    <row r="56" spans="1:22" ht="15.75" customHeight="1">
      <c r="A56" s="6"/>
      <c r="M56" s="6"/>
      <c r="P56" s="6"/>
      <c r="Q56" s="6"/>
      <c r="R56" s="6"/>
      <c r="S56" s="6"/>
      <c r="T56" s="6"/>
      <c r="U56" s="6"/>
      <c r="V56" s="6"/>
    </row>
    <row r="57" spans="1:22" ht="15.75" customHeight="1">
      <c r="A57" s="6"/>
      <c r="M57" s="6"/>
      <c r="N57" s="6"/>
      <c r="O57" s="6"/>
      <c r="P57" s="6"/>
      <c r="Q57" s="6"/>
      <c r="R57" s="6"/>
      <c r="S57" s="6"/>
      <c r="T57" s="6"/>
      <c r="U57" s="6"/>
      <c r="V57" s="6"/>
    </row>
    <row r="58" spans="1:22" ht="15.75" customHeight="1">
      <c r="A58" s="6"/>
      <c r="M58" s="6"/>
      <c r="N58" s="6"/>
      <c r="O58" s="6"/>
      <c r="P58" s="6"/>
      <c r="Q58" s="6"/>
      <c r="R58" s="6"/>
      <c r="S58" s="6"/>
      <c r="T58" s="6"/>
      <c r="U58" s="6"/>
      <c r="V58" s="6"/>
    </row>
    <row r="59" spans="1:22" ht="15.75" customHeight="1">
      <c r="A59" s="6"/>
      <c r="M59" s="6"/>
      <c r="N59" s="6"/>
      <c r="O59" s="6"/>
      <c r="P59" s="6"/>
      <c r="Q59" s="6"/>
      <c r="R59" s="6"/>
      <c r="S59" s="6"/>
      <c r="T59" s="6"/>
      <c r="U59" s="6"/>
      <c r="V59" s="6"/>
    </row>
    <row r="60" spans="1:22" ht="15.75" customHeight="1">
      <c r="A60" s="6"/>
      <c r="M60" s="6"/>
      <c r="N60" s="6"/>
      <c r="O60" s="6"/>
      <c r="P60" s="6"/>
      <c r="Q60" s="6"/>
      <c r="R60" s="6"/>
      <c r="S60" s="6"/>
      <c r="T60" s="6"/>
      <c r="U60" s="6"/>
      <c r="V60" s="6"/>
    </row>
    <row r="61" spans="1:22" ht="15.75" customHeight="1">
      <c r="A61" s="6"/>
      <c r="M61" s="6"/>
      <c r="N61" s="6"/>
      <c r="O61" s="6"/>
      <c r="P61" s="6"/>
      <c r="Q61" s="6"/>
      <c r="R61" s="6"/>
      <c r="S61" s="6"/>
      <c r="T61" s="6"/>
      <c r="U61" s="6"/>
      <c r="V61" s="6"/>
    </row>
    <row r="62" spans="1:22" ht="15.75" customHeight="1">
      <c r="M62" s="6"/>
      <c r="N62" s="6"/>
      <c r="O62" s="6"/>
      <c r="P62" s="6"/>
      <c r="Q62" s="6"/>
      <c r="R62" s="6"/>
      <c r="S62" s="6"/>
      <c r="T62" s="6"/>
      <c r="U62" s="6"/>
      <c r="V62" s="6"/>
    </row>
    <row r="63" spans="1:22" ht="15.75" customHeight="1">
      <c r="M63" s="6"/>
      <c r="N63" s="6"/>
      <c r="O63" s="6"/>
      <c r="P63" s="6"/>
      <c r="Q63" s="6"/>
      <c r="R63" s="6"/>
      <c r="S63" s="6"/>
      <c r="T63" s="6"/>
      <c r="U63" s="6"/>
      <c r="V63" s="6"/>
    </row>
    <row r="64" spans="1:22" ht="15.75" customHeight="1">
      <c r="N64" s="6"/>
      <c r="O64" s="6"/>
      <c r="P64" s="6"/>
    </row>
    <row r="65" spans="1:22" ht="15.75" customHeight="1">
      <c r="N65" s="6"/>
      <c r="O65" s="6"/>
    </row>
    <row r="66" spans="1:22" ht="15.75" customHeight="1"/>
    <row r="67" spans="1:22" ht="15.75" customHeight="1">
      <c r="A67" s="6"/>
      <c r="B67" s="6"/>
      <c r="C67" s="6"/>
      <c r="D67" s="6"/>
      <c r="E67" s="6"/>
      <c r="F67" s="6"/>
      <c r="G67" s="6"/>
      <c r="H67" s="6"/>
      <c r="I67" s="6"/>
      <c r="J67" s="6"/>
      <c r="K67" s="6"/>
      <c r="L67" s="6"/>
    </row>
    <row r="68" spans="1:22" ht="15.75" customHeight="1">
      <c r="A68" s="6"/>
      <c r="B68" s="6"/>
      <c r="C68" s="6"/>
      <c r="D68" s="6"/>
      <c r="E68" s="6"/>
      <c r="F68" s="6"/>
      <c r="G68" s="6"/>
      <c r="H68" s="6"/>
      <c r="I68" s="6"/>
      <c r="J68" s="6"/>
      <c r="K68" s="6"/>
      <c r="L68" s="6"/>
    </row>
    <row r="69" spans="1:22" ht="15.75" customHeight="1">
      <c r="A69" s="6"/>
      <c r="B69" s="6"/>
      <c r="C69" s="6"/>
      <c r="D69" s="6"/>
      <c r="E69" s="6"/>
      <c r="F69" s="6"/>
      <c r="G69" s="6"/>
      <c r="H69" s="6"/>
      <c r="I69" s="6"/>
      <c r="J69" s="6"/>
      <c r="K69" s="6"/>
      <c r="L69" s="6"/>
      <c r="M69" s="6"/>
      <c r="Q69" s="6"/>
      <c r="R69" s="6"/>
      <c r="S69" s="6"/>
      <c r="T69" s="6"/>
      <c r="U69" s="6"/>
      <c r="V69" s="6"/>
    </row>
    <row r="70" spans="1:22" ht="15.75" customHeight="1">
      <c r="A70" s="6"/>
      <c r="B70" s="6"/>
      <c r="C70" s="6"/>
      <c r="D70" s="6"/>
      <c r="E70" s="6"/>
      <c r="F70" s="6"/>
      <c r="G70" s="6"/>
      <c r="H70" s="6"/>
      <c r="I70" s="6"/>
      <c r="J70" s="6"/>
      <c r="K70" s="6"/>
      <c r="L70" s="6"/>
      <c r="M70" s="6"/>
      <c r="P70" s="6"/>
      <c r="Q70" s="6"/>
      <c r="R70" s="6"/>
      <c r="S70" s="6"/>
      <c r="T70" s="6"/>
      <c r="U70" s="6"/>
      <c r="V70" s="6"/>
    </row>
    <row r="71" spans="1:22" ht="15.75" customHeight="1">
      <c r="A71" s="6"/>
      <c r="B71" s="6"/>
      <c r="C71" s="6"/>
      <c r="D71" s="6"/>
      <c r="E71" s="6"/>
      <c r="F71" s="6"/>
      <c r="G71" s="6"/>
      <c r="H71" s="6"/>
      <c r="I71" s="6"/>
      <c r="J71" s="6"/>
      <c r="K71" s="6"/>
      <c r="L71" s="6"/>
      <c r="M71" s="6"/>
      <c r="N71" s="6"/>
      <c r="O71" s="6"/>
      <c r="P71" s="6"/>
      <c r="Q71" s="6"/>
      <c r="R71" s="6"/>
      <c r="S71" s="6"/>
      <c r="T71" s="6"/>
      <c r="U71" s="6"/>
      <c r="V71" s="6"/>
    </row>
    <row r="72" spans="1:22" ht="15.75" customHeight="1">
      <c r="M72" s="6"/>
      <c r="N72" s="6"/>
      <c r="O72" s="6"/>
      <c r="P72" s="6"/>
      <c r="Q72" s="6"/>
      <c r="R72" s="6"/>
      <c r="S72" s="6"/>
      <c r="T72" s="6"/>
      <c r="U72" s="6"/>
      <c r="V72" s="6"/>
    </row>
    <row r="73" spans="1:22" ht="15.75" customHeight="1">
      <c r="M73" s="6"/>
      <c r="N73" s="6"/>
      <c r="O73" s="6"/>
      <c r="P73" s="6"/>
      <c r="Q73" s="6"/>
      <c r="R73" s="6"/>
      <c r="S73" s="6"/>
      <c r="T73" s="6"/>
      <c r="U73" s="6"/>
      <c r="V73" s="6"/>
    </row>
    <row r="74" spans="1:22" ht="15.75" customHeight="1">
      <c r="N74" s="6"/>
      <c r="O74" s="6"/>
      <c r="P74" s="6"/>
    </row>
    <row r="75" spans="1:22" ht="15.75" customHeight="1">
      <c r="N75" s="6"/>
      <c r="O75" s="6"/>
    </row>
    <row r="76" spans="1:22" ht="15.75" customHeight="1"/>
    <row r="77" spans="1:22" ht="15.75" customHeight="1"/>
    <row r="78" spans="1:22" ht="15.75" customHeight="1"/>
    <row r="79" spans="1:22" ht="15.75" customHeight="1"/>
    <row r="80" spans="1:22"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C5878-0476-4C2D-8CB2-F7D5A8B0D396}">
  <sheetPr>
    <tabColor theme="1"/>
  </sheetPr>
  <dimension ref="A1:W100"/>
  <sheetViews>
    <sheetView workbookViewId="0"/>
  </sheetViews>
  <sheetFormatPr baseColWidth="10" defaultRowHeight="15"/>
  <sheetData>
    <row r="1" spans="1:23" ht="33.75">
      <c r="A1" s="2228" t="s">
        <v>1952</v>
      </c>
      <c r="B1" s="2229"/>
      <c r="C1" s="2229"/>
      <c r="D1" s="2229"/>
      <c r="E1" s="2229"/>
      <c r="F1" s="2229"/>
      <c r="G1" s="2229"/>
      <c r="H1" s="2229"/>
      <c r="I1" s="2229"/>
      <c r="J1" s="2229"/>
      <c r="K1" s="2229"/>
      <c r="L1" s="2229"/>
      <c r="M1" s="2229"/>
      <c r="N1" s="2229"/>
      <c r="O1" s="2229"/>
      <c r="P1" s="2229"/>
      <c r="Q1" s="2229"/>
      <c r="R1" s="2229"/>
      <c r="S1" s="2229"/>
      <c r="T1" s="2229"/>
      <c r="U1" s="2229"/>
      <c r="V1" s="2229"/>
      <c r="W1" s="2229"/>
    </row>
    <row r="2" spans="1:23" ht="33.75">
      <c r="A2" s="2228" t="s">
        <v>1951</v>
      </c>
      <c r="B2" s="2229"/>
      <c r="C2" s="2229"/>
      <c r="D2" s="2229"/>
      <c r="E2" s="2229"/>
      <c r="F2" s="2229"/>
      <c r="G2" s="2229"/>
      <c r="H2" s="2229"/>
      <c r="I2" s="2229"/>
      <c r="J2" s="2229"/>
      <c r="K2" s="2229"/>
      <c r="L2" s="2229"/>
      <c r="M2" s="2229"/>
      <c r="N2" s="2229"/>
      <c r="O2" s="2229"/>
      <c r="P2" s="2229"/>
      <c r="Q2" s="2229"/>
      <c r="R2" s="2229"/>
      <c r="S2" s="2229"/>
      <c r="T2" s="2229"/>
      <c r="U2" s="2229"/>
      <c r="V2" s="2229"/>
      <c r="W2" s="2229"/>
    </row>
    <row r="3" spans="1:23" ht="33.75">
      <c r="A3" s="2228" t="s">
        <v>11</v>
      </c>
      <c r="B3" s="2229"/>
      <c r="C3" s="2229"/>
      <c r="D3" s="2229"/>
      <c r="E3" s="2229"/>
      <c r="F3" s="2229"/>
      <c r="G3" s="2229"/>
      <c r="H3" s="2229"/>
      <c r="I3" s="2229"/>
      <c r="J3" s="2229"/>
      <c r="K3" s="2229"/>
      <c r="L3" s="2229"/>
      <c r="M3" s="2229"/>
      <c r="N3" s="2229"/>
      <c r="O3" s="2229"/>
      <c r="P3" s="2229"/>
      <c r="Q3" s="2229"/>
      <c r="R3" s="2229"/>
      <c r="S3" s="2229"/>
      <c r="T3" s="2229"/>
      <c r="U3" s="2229"/>
      <c r="V3" s="2229"/>
      <c r="W3" s="2229"/>
    </row>
    <row r="4" spans="1:23" ht="33.75">
      <c r="A4" s="2228" t="s">
        <v>10</v>
      </c>
      <c r="B4" s="2229"/>
      <c r="C4" s="2229"/>
      <c r="D4" s="2229"/>
      <c r="E4" s="2229"/>
      <c r="F4" s="2229"/>
      <c r="G4" s="2229"/>
      <c r="H4" s="2229"/>
      <c r="I4" s="2229"/>
      <c r="J4" s="2229"/>
      <c r="K4" s="2229"/>
      <c r="L4" s="2229"/>
      <c r="M4" s="2229"/>
      <c r="N4" s="2229"/>
      <c r="O4" s="2229"/>
      <c r="P4" s="2229"/>
      <c r="Q4" s="2229"/>
      <c r="R4" s="2229"/>
      <c r="S4" s="2229"/>
      <c r="T4" s="2229"/>
      <c r="U4" s="2229"/>
      <c r="V4" s="2229"/>
      <c r="W4" s="2229"/>
    </row>
    <row r="5" spans="1:23">
      <c r="A5" s="2229"/>
      <c r="B5" s="2229"/>
      <c r="C5" s="2229"/>
      <c r="D5" s="2229"/>
      <c r="E5" s="2229"/>
      <c r="F5" s="2229"/>
      <c r="G5" s="2229"/>
      <c r="H5" s="2229"/>
      <c r="I5" s="2229"/>
      <c r="J5" s="2229"/>
      <c r="K5" s="2229"/>
      <c r="L5" s="2229"/>
      <c r="M5" s="2229"/>
      <c r="N5" s="2229"/>
      <c r="O5" s="2229"/>
      <c r="P5" s="2229"/>
      <c r="Q5" s="2229"/>
      <c r="R5" s="2229"/>
      <c r="S5" s="2229"/>
      <c r="T5" s="2229"/>
      <c r="U5" s="2229"/>
      <c r="V5" s="2229"/>
      <c r="W5" s="2229"/>
    </row>
    <row r="6" spans="1:23">
      <c r="A6" s="2229"/>
      <c r="B6" s="2229"/>
      <c r="C6" s="2229"/>
      <c r="D6" s="2229"/>
      <c r="E6" s="2229"/>
      <c r="F6" s="2229"/>
      <c r="G6" s="2229"/>
      <c r="H6" s="2229"/>
      <c r="I6" s="2229"/>
      <c r="J6" s="2229"/>
      <c r="K6" s="2229"/>
      <c r="L6" s="2229"/>
      <c r="M6" s="2229"/>
      <c r="N6" s="2229"/>
      <c r="O6" s="2229"/>
      <c r="P6" s="2229"/>
      <c r="Q6" s="2229"/>
      <c r="R6" s="2229"/>
      <c r="S6" s="2229"/>
      <c r="T6" s="2229"/>
      <c r="U6" s="2229"/>
      <c r="V6" s="2229"/>
      <c r="W6" s="2229"/>
    </row>
    <row r="7" spans="1:23">
      <c r="A7" s="2229"/>
      <c r="B7" s="2229"/>
      <c r="C7" s="2229"/>
      <c r="D7" s="2229"/>
      <c r="E7" s="2229"/>
      <c r="F7" s="2229"/>
      <c r="G7" s="2229"/>
      <c r="H7" s="2229"/>
      <c r="I7" s="2229"/>
      <c r="J7" s="2229"/>
      <c r="K7" s="2229"/>
      <c r="L7" s="2229"/>
      <c r="M7" s="2229"/>
      <c r="N7" s="2229"/>
      <c r="O7" s="2229"/>
      <c r="P7" s="2229"/>
      <c r="Q7" s="2229"/>
      <c r="R7" s="2229"/>
      <c r="S7" s="2229"/>
      <c r="T7" s="2229"/>
      <c r="U7" s="2229"/>
      <c r="V7" s="2229"/>
      <c r="W7" s="2229"/>
    </row>
    <row r="8" spans="1:23">
      <c r="A8" s="2229"/>
      <c r="B8" s="2229"/>
      <c r="C8" s="2229"/>
      <c r="D8" s="2229"/>
      <c r="E8" s="2229"/>
      <c r="F8" s="2229"/>
      <c r="G8" s="2229"/>
      <c r="H8" s="2229"/>
      <c r="I8" s="2229"/>
      <c r="J8" s="2229"/>
      <c r="K8" s="2229"/>
      <c r="L8" s="2229"/>
      <c r="M8" s="2229"/>
      <c r="N8" s="2229"/>
      <c r="O8" s="2229"/>
      <c r="P8" s="2229"/>
      <c r="Q8" s="2229"/>
      <c r="R8" s="2229"/>
      <c r="S8" s="2229"/>
      <c r="T8" s="2229"/>
      <c r="U8" s="2229"/>
      <c r="V8" s="2229"/>
      <c r="W8" s="2229"/>
    </row>
    <row r="9" spans="1:23">
      <c r="A9" s="2229"/>
      <c r="B9" s="2229"/>
      <c r="C9" s="2229"/>
      <c r="D9" s="2229"/>
      <c r="E9" s="2229"/>
      <c r="F9" s="2229"/>
      <c r="G9" s="2229"/>
      <c r="H9" s="2229"/>
      <c r="I9" s="2229"/>
      <c r="J9" s="2229"/>
      <c r="K9" s="2229"/>
      <c r="L9" s="2229"/>
      <c r="M9" s="2229"/>
      <c r="N9" s="2229"/>
      <c r="O9" s="2229"/>
      <c r="P9" s="2229"/>
      <c r="Q9" s="2229"/>
      <c r="R9" s="2229"/>
      <c r="S9" s="2229"/>
      <c r="T9" s="2229"/>
      <c r="U9" s="2229"/>
      <c r="V9" s="2229"/>
      <c r="W9" s="2229"/>
    </row>
    <row r="10" spans="1:23">
      <c r="A10" s="2229"/>
      <c r="B10" s="2229"/>
      <c r="C10" s="2229"/>
      <c r="D10" s="2229"/>
      <c r="E10" s="2229"/>
      <c r="F10" s="2229"/>
      <c r="G10" s="2229"/>
      <c r="H10" s="2229"/>
      <c r="I10" s="2229"/>
      <c r="J10" s="2229"/>
      <c r="K10" s="2229"/>
      <c r="L10" s="2229"/>
      <c r="M10" s="2229"/>
      <c r="N10" s="2229"/>
      <c r="O10" s="2229"/>
      <c r="P10" s="2229"/>
      <c r="Q10" s="2229"/>
      <c r="R10" s="2229"/>
      <c r="S10" s="2229"/>
      <c r="T10" s="2229"/>
      <c r="U10" s="2229"/>
      <c r="V10" s="2229"/>
      <c r="W10" s="2229"/>
    </row>
    <row r="11" spans="1:23">
      <c r="A11" s="2229"/>
      <c r="B11" s="2229"/>
      <c r="C11" s="2229"/>
      <c r="D11" s="2229"/>
      <c r="E11" s="2229"/>
      <c r="F11" s="2229"/>
      <c r="G11" s="2229"/>
      <c r="H11" s="2229"/>
      <c r="I11" s="2229"/>
      <c r="J11" s="2229"/>
      <c r="K11" s="2229"/>
      <c r="L11" s="2229"/>
      <c r="M11" s="2229"/>
      <c r="N11" s="2229"/>
      <c r="O11" s="2229"/>
      <c r="P11" s="2229"/>
      <c r="Q11" s="2229"/>
      <c r="R11" s="2229"/>
      <c r="S11" s="2229"/>
      <c r="T11" s="2229"/>
      <c r="U11" s="2229"/>
      <c r="V11" s="2229"/>
      <c r="W11" s="2229"/>
    </row>
    <row r="12" spans="1:23">
      <c r="A12" s="2229"/>
      <c r="B12" s="2229"/>
      <c r="C12" s="2229"/>
      <c r="D12" s="2229"/>
      <c r="E12" s="2229"/>
      <c r="F12" s="2229"/>
      <c r="G12" s="2229"/>
      <c r="H12" s="2229"/>
      <c r="I12" s="2229"/>
      <c r="J12" s="2229"/>
      <c r="K12" s="2229"/>
      <c r="L12" s="2229"/>
      <c r="M12" s="2229"/>
      <c r="N12" s="2229"/>
      <c r="O12" s="2229"/>
      <c r="P12" s="2229"/>
      <c r="Q12" s="2229"/>
      <c r="R12" s="2229"/>
      <c r="S12" s="2229"/>
      <c r="T12" s="2229"/>
      <c r="U12" s="2229"/>
      <c r="V12" s="2229"/>
      <c r="W12" s="2229"/>
    </row>
    <row r="13" spans="1:23">
      <c r="A13" s="2229"/>
      <c r="B13" s="2229"/>
      <c r="C13" s="2229"/>
      <c r="D13" s="2229"/>
      <c r="E13" s="2229"/>
      <c r="F13" s="2229"/>
      <c r="G13" s="2229"/>
      <c r="H13" s="2229"/>
      <c r="I13" s="2229"/>
      <c r="J13" s="2229"/>
      <c r="K13" s="2229"/>
      <c r="L13" s="2229"/>
      <c r="M13" s="2229"/>
      <c r="N13" s="2229"/>
      <c r="O13" s="2229"/>
      <c r="P13" s="2229"/>
      <c r="Q13" s="2229"/>
      <c r="R13" s="2229"/>
      <c r="S13" s="2229"/>
      <c r="T13" s="2229"/>
      <c r="U13" s="2229"/>
      <c r="V13" s="2229"/>
      <c r="W13" s="2229"/>
    </row>
    <row r="14" spans="1:23">
      <c r="A14" s="2229"/>
      <c r="B14" s="2229"/>
      <c r="C14" s="2229"/>
      <c r="D14" s="2229"/>
      <c r="E14" s="2229"/>
      <c r="F14" s="2229"/>
      <c r="G14" s="2229"/>
      <c r="H14" s="2229"/>
      <c r="I14" s="2229"/>
      <c r="J14" s="2229"/>
      <c r="K14" s="2229"/>
      <c r="L14" s="2229"/>
      <c r="M14" s="2229"/>
      <c r="N14" s="2229"/>
      <c r="O14" s="2229"/>
      <c r="P14" s="2229"/>
      <c r="Q14" s="2229"/>
      <c r="R14" s="2229"/>
      <c r="S14" s="2229"/>
      <c r="T14" s="2229"/>
      <c r="U14" s="2229"/>
      <c r="V14" s="2229"/>
      <c r="W14" s="2229"/>
    </row>
    <row r="15" spans="1:23">
      <c r="A15" s="2229"/>
      <c r="B15" s="2229"/>
      <c r="C15" s="2229"/>
      <c r="D15" s="2229"/>
      <c r="E15" s="2229"/>
      <c r="F15" s="2229"/>
      <c r="G15" s="2229"/>
      <c r="H15" s="2229"/>
      <c r="I15" s="2229"/>
      <c r="J15" s="2229"/>
      <c r="K15" s="2229"/>
      <c r="L15" s="2229"/>
      <c r="M15" s="2229"/>
      <c r="N15" s="2229"/>
      <c r="O15" s="2229"/>
      <c r="P15" s="2229"/>
      <c r="Q15" s="2229"/>
      <c r="R15" s="2229"/>
      <c r="S15" s="2229"/>
      <c r="T15" s="2229"/>
      <c r="U15" s="2229"/>
      <c r="V15" s="2229"/>
      <c r="W15" s="2229"/>
    </row>
    <row r="16" spans="1:23">
      <c r="A16" s="2229"/>
      <c r="B16" s="2229"/>
      <c r="C16" s="2229"/>
      <c r="D16" s="2229"/>
      <c r="E16" s="2229"/>
      <c r="F16" s="2229"/>
      <c r="G16" s="2229"/>
      <c r="H16" s="2229"/>
      <c r="I16" s="2229"/>
      <c r="J16" s="2229"/>
      <c r="K16" s="2229"/>
      <c r="L16" s="2229"/>
      <c r="M16" s="2229"/>
      <c r="N16" s="2229"/>
      <c r="O16" s="2229"/>
      <c r="P16" s="2229"/>
      <c r="Q16" s="2229"/>
      <c r="R16" s="2229"/>
      <c r="S16" s="2229"/>
      <c r="T16" s="2229"/>
      <c r="U16" s="2229"/>
      <c r="V16" s="2229"/>
      <c r="W16" s="2229"/>
    </row>
    <row r="17" spans="1:23">
      <c r="A17" s="2229"/>
      <c r="B17" s="2229"/>
      <c r="C17" s="2229"/>
      <c r="D17" s="2229"/>
      <c r="E17" s="2229"/>
      <c r="F17" s="2229"/>
      <c r="G17" s="2229"/>
      <c r="H17" s="2229"/>
      <c r="I17" s="2229"/>
      <c r="J17" s="2229"/>
      <c r="K17" s="2229"/>
      <c r="L17" s="2229"/>
      <c r="M17" s="2229"/>
      <c r="N17" s="2229"/>
      <c r="O17" s="2229"/>
      <c r="P17" s="2229"/>
      <c r="Q17" s="2229"/>
      <c r="R17" s="2229"/>
      <c r="S17" s="2229"/>
      <c r="T17" s="2229"/>
      <c r="U17" s="2229"/>
      <c r="V17" s="2229"/>
      <c r="W17" s="2229"/>
    </row>
    <row r="18" spans="1:23">
      <c r="A18" s="2229"/>
      <c r="B18" s="2229"/>
      <c r="C18" s="2229"/>
      <c r="D18" s="2229"/>
      <c r="E18" s="2229"/>
      <c r="F18" s="2229"/>
      <c r="G18" s="2229"/>
      <c r="H18" s="2229"/>
      <c r="I18" s="2229"/>
      <c r="J18" s="2229"/>
      <c r="K18" s="2229"/>
      <c r="L18" s="2229"/>
      <c r="M18" s="2229"/>
      <c r="N18" s="2229"/>
      <c r="O18" s="2229"/>
      <c r="P18" s="2229"/>
      <c r="Q18" s="2229"/>
      <c r="R18" s="2229"/>
      <c r="S18" s="2229"/>
      <c r="T18" s="2229"/>
      <c r="U18" s="2229"/>
      <c r="V18" s="2229"/>
      <c r="W18" s="2229"/>
    </row>
    <row r="19" spans="1:23">
      <c r="A19" s="2229"/>
      <c r="B19" s="2229"/>
      <c r="C19" s="2229"/>
      <c r="D19" s="2229"/>
      <c r="E19" s="2229"/>
      <c r="F19" s="2229"/>
      <c r="G19" s="2229"/>
      <c r="H19" s="2229"/>
      <c r="I19" s="2229"/>
      <c r="J19" s="2229"/>
      <c r="K19" s="2229"/>
      <c r="L19" s="2229"/>
      <c r="M19" s="2229"/>
      <c r="N19" s="2229"/>
      <c r="O19" s="2229"/>
      <c r="P19" s="2229"/>
      <c r="Q19" s="2229"/>
      <c r="R19" s="2229"/>
      <c r="S19" s="2229"/>
      <c r="T19" s="2229"/>
      <c r="U19" s="2229"/>
      <c r="V19" s="2229"/>
      <c r="W19" s="2229"/>
    </row>
    <row r="20" spans="1:23">
      <c r="A20" s="2229"/>
      <c r="B20" s="2229"/>
      <c r="C20" s="2229"/>
      <c r="D20" s="2229"/>
      <c r="E20" s="2229"/>
      <c r="F20" s="2229"/>
      <c r="G20" s="2229"/>
      <c r="H20" s="2229"/>
      <c r="I20" s="2229"/>
      <c r="J20" s="2229"/>
      <c r="K20" s="2229"/>
      <c r="L20" s="2229"/>
      <c r="M20" s="2229"/>
      <c r="N20" s="2229"/>
      <c r="O20" s="2229"/>
      <c r="P20" s="2229"/>
      <c r="Q20" s="2229"/>
      <c r="R20" s="2229"/>
      <c r="S20" s="2229"/>
      <c r="T20" s="2229"/>
      <c r="U20" s="2229"/>
      <c r="V20" s="2229"/>
      <c r="W20" s="2229"/>
    </row>
    <row r="21" spans="1:23">
      <c r="A21" s="2229"/>
      <c r="B21" s="2229"/>
      <c r="C21" s="2229"/>
      <c r="D21" s="2229"/>
      <c r="E21" s="2229"/>
      <c r="F21" s="2229"/>
      <c r="G21" s="2229"/>
      <c r="H21" s="2229"/>
      <c r="I21" s="2229"/>
      <c r="J21" s="2229"/>
      <c r="K21" s="2229"/>
      <c r="L21" s="2229"/>
      <c r="M21" s="2229"/>
      <c r="N21" s="2229"/>
      <c r="O21" s="2229"/>
      <c r="P21" s="2229"/>
      <c r="Q21" s="2229"/>
      <c r="R21" s="2229"/>
      <c r="S21" s="2229"/>
      <c r="T21" s="2229"/>
      <c r="U21" s="2229"/>
      <c r="V21" s="2229"/>
      <c r="W21" s="2229"/>
    </row>
    <row r="22" spans="1:23">
      <c r="A22" s="2229"/>
      <c r="B22" s="2229"/>
      <c r="C22" s="2229"/>
      <c r="D22" s="2229"/>
      <c r="E22" s="2229"/>
      <c r="F22" s="2229"/>
      <c r="G22" s="2229"/>
      <c r="H22" s="2229"/>
      <c r="I22" s="2229"/>
      <c r="J22" s="2229"/>
      <c r="K22" s="2229"/>
      <c r="L22" s="2229"/>
      <c r="M22" s="2229"/>
      <c r="N22" s="2229"/>
      <c r="O22" s="2229"/>
      <c r="P22" s="2229"/>
      <c r="Q22" s="2229"/>
      <c r="R22" s="2229"/>
      <c r="S22" s="2229"/>
      <c r="T22" s="2229"/>
      <c r="U22" s="2229"/>
      <c r="V22" s="2229"/>
      <c r="W22" s="2229"/>
    </row>
    <row r="23" spans="1:23">
      <c r="A23" s="2229"/>
      <c r="B23" s="2229"/>
      <c r="C23" s="2229"/>
      <c r="D23" s="2229"/>
      <c r="E23" s="2229"/>
      <c r="F23" s="2229"/>
      <c r="G23" s="2229"/>
      <c r="H23" s="2229"/>
      <c r="I23" s="2229"/>
      <c r="J23" s="2229"/>
      <c r="K23" s="2229"/>
      <c r="L23" s="2229"/>
      <c r="M23" s="2229"/>
      <c r="N23" s="2229"/>
      <c r="O23" s="2229"/>
      <c r="P23" s="2229"/>
      <c r="Q23" s="2229"/>
      <c r="R23" s="2229"/>
      <c r="S23" s="2229"/>
      <c r="T23" s="2229"/>
      <c r="U23" s="2229"/>
      <c r="V23" s="2229"/>
      <c r="W23" s="2229"/>
    </row>
    <row r="24" spans="1:23">
      <c r="A24" s="2229"/>
      <c r="B24" s="2229"/>
      <c r="C24" s="2229"/>
      <c r="D24" s="2229"/>
      <c r="E24" s="2229"/>
      <c r="F24" s="2229"/>
      <c r="G24" s="2229"/>
      <c r="H24" s="2229"/>
      <c r="I24" s="2229"/>
      <c r="J24" s="2229"/>
      <c r="K24" s="2229"/>
      <c r="L24" s="2229"/>
      <c r="M24" s="2229"/>
      <c r="N24" s="2229"/>
      <c r="O24" s="2229"/>
      <c r="P24" s="2229"/>
      <c r="Q24" s="2229"/>
      <c r="R24" s="2229"/>
      <c r="S24" s="2229"/>
      <c r="T24" s="2229"/>
      <c r="U24" s="2229"/>
      <c r="V24" s="2229"/>
      <c r="W24" s="2229"/>
    </row>
    <row r="25" spans="1:23">
      <c r="A25" s="2229"/>
      <c r="B25" s="2229"/>
      <c r="C25" s="2229"/>
      <c r="D25" s="2229"/>
      <c r="E25" s="2229"/>
      <c r="F25" s="2229"/>
      <c r="G25" s="2229"/>
      <c r="H25" s="2229"/>
      <c r="I25" s="2229"/>
      <c r="J25" s="2229"/>
      <c r="K25" s="2229"/>
      <c r="L25" s="2229"/>
      <c r="M25" s="2229"/>
      <c r="N25" s="2229"/>
      <c r="O25" s="2229"/>
      <c r="P25" s="2229"/>
      <c r="Q25" s="2229"/>
      <c r="R25" s="2229"/>
      <c r="S25" s="2229"/>
      <c r="T25" s="2229"/>
      <c r="U25" s="2229"/>
      <c r="V25" s="2229"/>
      <c r="W25" s="2229"/>
    </row>
    <row r="26" spans="1:23">
      <c r="A26" s="2229"/>
      <c r="B26" s="2229"/>
      <c r="C26" s="2229"/>
      <c r="D26" s="2229"/>
      <c r="E26" s="2229"/>
      <c r="F26" s="2229"/>
      <c r="G26" s="2229"/>
      <c r="H26" s="2229"/>
      <c r="I26" s="2229"/>
      <c r="J26" s="2229"/>
      <c r="K26" s="2229"/>
      <c r="L26" s="2229"/>
      <c r="M26" s="2229"/>
      <c r="N26" s="2229"/>
      <c r="O26" s="2229"/>
      <c r="P26" s="2229"/>
      <c r="Q26" s="2229"/>
      <c r="R26" s="2229"/>
      <c r="S26" s="2229"/>
      <c r="T26" s="2229"/>
      <c r="U26" s="2229"/>
      <c r="V26" s="2229"/>
      <c r="W26" s="2229"/>
    </row>
    <row r="27" spans="1:23">
      <c r="A27" s="2229"/>
      <c r="B27" s="2229"/>
      <c r="C27" s="2229"/>
      <c r="D27" s="2229"/>
      <c r="E27" s="2229"/>
      <c r="F27" s="2229"/>
      <c r="G27" s="2229"/>
      <c r="H27" s="2229"/>
      <c r="I27" s="2229"/>
      <c r="J27" s="2229"/>
      <c r="K27" s="2229"/>
      <c r="L27" s="2229"/>
      <c r="M27" s="2229"/>
      <c r="N27" s="2229"/>
      <c r="O27" s="2229"/>
      <c r="P27" s="2229"/>
      <c r="Q27" s="2229"/>
      <c r="R27" s="2229"/>
      <c r="S27" s="2229"/>
      <c r="T27" s="2229"/>
      <c r="U27" s="2229"/>
      <c r="V27" s="2229"/>
      <c r="W27" s="2229"/>
    </row>
    <row r="28" spans="1:23">
      <c r="A28" s="2229"/>
      <c r="B28" s="2229"/>
      <c r="C28" s="2229"/>
      <c r="D28" s="2229"/>
      <c r="E28" s="2229"/>
      <c r="F28" s="2229"/>
      <c r="G28" s="2229"/>
      <c r="H28" s="2229"/>
      <c r="I28" s="2229"/>
      <c r="J28" s="2229"/>
      <c r="K28" s="2229"/>
      <c r="L28" s="2229"/>
      <c r="M28" s="2229"/>
      <c r="N28" s="2229"/>
      <c r="O28" s="2229"/>
      <c r="P28" s="2229"/>
      <c r="Q28" s="2229"/>
      <c r="R28" s="2229"/>
      <c r="S28" s="2229"/>
      <c r="T28" s="2229"/>
      <c r="U28" s="2229"/>
      <c r="V28" s="2229"/>
      <c r="W28" s="2229"/>
    </row>
    <row r="29" spans="1:23">
      <c r="A29" s="2229"/>
      <c r="B29" s="2229"/>
      <c r="C29" s="2229"/>
      <c r="D29" s="2229"/>
      <c r="E29" s="2229"/>
      <c r="F29" s="2229"/>
      <c r="G29" s="2229"/>
      <c r="H29" s="2229"/>
      <c r="I29" s="2229"/>
      <c r="J29" s="2229"/>
      <c r="K29" s="2229"/>
      <c r="L29" s="2229"/>
      <c r="M29" s="2229"/>
      <c r="N29" s="2229"/>
      <c r="O29" s="2229"/>
      <c r="P29" s="2229"/>
      <c r="Q29" s="2229"/>
      <c r="R29" s="2229"/>
      <c r="S29" s="2229"/>
      <c r="T29" s="2229"/>
      <c r="U29" s="2229"/>
      <c r="V29" s="2229"/>
      <c r="W29" s="2229"/>
    </row>
    <row r="30" spans="1:23">
      <c r="A30" s="2229"/>
      <c r="B30" s="2229"/>
      <c r="C30" s="2229"/>
      <c r="D30" s="2229"/>
      <c r="E30" s="2229"/>
      <c r="F30" s="2229"/>
      <c r="G30" s="2229"/>
      <c r="H30" s="2229"/>
      <c r="I30" s="2229"/>
      <c r="J30" s="2229"/>
      <c r="K30" s="2229"/>
      <c r="L30" s="2229"/>
      <c r="M30" s="2229"/>
      <c r="N30" s="2229"/>
      <c r="O30" s="2229"/>
      <c r="P30" s="2229"/>
      <c r="Q30" s="2229"/>
      <c r="R30" s="2229"/>
      <c r="S30" s="2229"/>
      <c r="T30" s="2229"/>
      <c r="U30" s="2229"/>
      <c r="V30" s="2229"/>
      <c r="W30" s="2229"/>
    </row>
    <row r="31" spans="1:23">
      <c r="A31" s="2229"/>
      <c r="B31" s="2229"/>
      <c r="C31" s="2229"/>
      <c r="D31" s="2229"/>
      <c r="E31" s="2229"/>
      <c r="F31" s="2229"/>
      <c r="G31" s="2229"/>
      <c r="H31" s="2229"/>
      <c r="I31" s="2229"/>
      <c r="J31" s="2229"/>
      <c r="K31" s="2229"/>
      <c r="L31" s="2229"/>
      <c r="M31" s="2229"/>
      <c r="N31" s="2229"/>
      <c r="O31" s="2229"/>
      <c r="P31" s="2229"/>
      <c r="Q31" s="2229"/>
      <c r="R31" s="2229"/>
      <c r="S31" s="2229"/>
      <c r="T31" s="2229"/>
      <c r="U31" s="2229"/>
      <c r="V31" s="2229"/>
      <c r="W31" s="2229"/>
    </row>
    <row r="32" spans="1:23">
      <c r="A32" s="2229"/>
      <c r="B32" s="2229"/>
      <c r="C32" s="2229"/>
      <c r="D32" s="2229"/>
      <c r="E32" s="2229"/>
      <c r="F32" s="2229"/>
      <c r="G32" s="2229"/>
      <c r="H32" s="2229"/>
      <c r="I32" s="2229"/>
      <c r="J32" s="2229"/>
      <c r="K32" s="2229"/>
      <c r="L32" s="2229"/>
      <c r="M32" s="2229"/>
      <c r="N32" s="2229"/>
      <c r="O32" s="2229"/>
      <c r="P32" s="2229"/>
      <c r="Q32" s="2229"/>
      <c r="R32" s="2229"/>
      <c r="S32" s="2229"/>
      <c r="T32" s="2229"/>
      <c r="U32" s="2229"/>
      <c r="V32" s="2229"/>
      <c r="W32" s="2229"/>
    </row>
    <row r="33" spans="1:23">
      <c r="A33" s="2229"/>
      <c r="B33" s="2229"/>
      <c r="C33" s="2229"/>
      <c r="D33" s="2229"/>
      <c r="E33" s="2229"/>
      <c r="F33" s="2229"/>
      <c r="G33" s="2229"/>
      <c r="H33" s="2229"/>
      <c r="I33" s="2229"/>
      <c r="J33" s="2229"/>
      <c r="K33" s="2229"/>
      <c r="L33" s="2229"/>
      <c r="M33" s="2229"/>
      <c r="N33" s="2229"/>
      <c r="O33" s="2229"/>
      <c r="P33" s="2229"/>
      <c r="Q33" s="2229"/>
      <c r="R33" s="2229"/>
      <c r="S33" s="2229"/>
      <c r="T33" s="2229"/>
      <c r="U33" s="2229"/>
      <c r="V33" s="2229"/>
      <c r="W33" s="2229"/>
    </row>
    <row r="34" spans="1:23">
      <c r="A34" s="2229"/>
      <c r="B34" s="2229"/>
      <c r="C34" s="2229"/>
      <c r="D34" s="2229"/>
      <c r="E34" s="2229"/>
      <c r="F34" s="2229"/>
      <c r="G34" s="2229"/>
      <c r="H34" s="2229"/>
      <c r="I34" s="2229"/>
      <c r="J34" s="2229"/>
      <c r="K34" s="2229"/>
      <c r="L34" s="2229"/>
      <c r="M34" s="2229"/>
      <c r="N34" s="2229"/>
      <c r="O34" s="2229"/>
      <c r="P34" s="2229"/>
      <c r="Q34" s="2229"/>
      <c r="R34" s="2229"/>
      <c r="S34" s="2229"/>
      <c r="T34" s="2229"/>
      <c r="U34" s="2229"/>
      <c r="V34" s="2229"/>
      <c r="W34" s="2229"/>
    </row>
    <row r="35" spans="1:23">
      <c r="A35" s="2229"/>
      <c r="B35" s="2229"/>
      <c r="C35" s="2229"/>
      <c r="D35" s="2229"/>
      <c r="E35" s="2229"/>
      <c r="F35" s="2229"/>
      <c r="G35" s="2229"/>
      <c r="H35" s="2229"/>
      <c r="I35" s="2229"/>
      <c r="J35" s="2229"/>
      <c r="K35" s="2229"/>
      <c r="L35" s="2229"/>
      <c r="M35" s="2229"/>
      <c r="N35" s="2229"/>
      <c r="O35" s="2229"/>
      <c r="P35" s="2229"/>
      <c r="Q35" s="2229"/>
      <c r="R35" s="2229"/>
      <c r="S35" s="2229"/>
      <c r="T35" s="2229"/>
      <c r="U35" s="2229"/>
      <c r="V35" s="2229"/>
      <c r="W35" s="2229"/>
    </row>
    <row r="36" spans="1:23">
      <c r="A36" s="2229"/>
      <c r="B36" s="2229"/>
      <c r="C36" s="2229"/>
      <c r="D36" s="2229"/>
      <c r="E36" s="2229"/>
      <c r="F36" s="2229"/>
      <c r="G36" s="2229"/>
      <c r="H36" s="2229"/>
      <c r="I36" s="2229"/>
      <c r="J36" s="2229"/>
      <c r="K36" s="2229"/>
      <c r="L36" s="2229"/>
      <c r="M36" s="2229"/>
      <c r="N36" s="2229"/>
      <c r="O36" s="2229"/>
      <c r="P36" s="2229"/>
      <c r="Q36" s="2229"/>
      <c r="R36" s="2229"/>
      <c r="S36" s="2229"/>
      <c r="T36" s="2229"/>
      <c r="U36" s="2229"/>
      <c r="V36" s="2229"/>
      <c r="W36" s="2229"/>
    </row>
    <row r="37" spans="1:23">
      <c r="A37" s="2229"/>
      <c r="B37" s="2229"/>
      <c r="C37" s="2229"/>
      <c r="D37" s="2229"/>
      <c r="E37" s="2229"/>
      <c r="F37" s="2229"/>
      <c r="G37" s="2229"/>
      <c r="H37" s="2229"/>
      <c r="I37" s="2229"/>
      <c r="J37" s="2229"/>
      <c r="K37" s="2229"/>
      <c r="L37" s="2229"/>
      <c r="M37" s="2229"/>
      <c r="N37" s="2229"/>
      <c r="O37" s="2229"/>
      <c r="P37" s="2229"/>
      <c r="Q37" s="2229"/>
      <c r="R37" s="2229"/>
      <c r="S37" s="2229"/>
      <c r="T37" s="2229"/>
      <c r="U37" s="2229"/>
      <c r="V37" s="2229"/>
      <c r="W37" s="2229"/>
    </row>
    <row r="38" spans="1:23">
      <c r="A38" s="2229"/>
      <c r="B38" s="2229"/>
      <c r="C38" s="2229"/>
      <c r="D38" s="2229"/>
      <c r="E38" s="2229"/>
      <c r="F38" s="2229"/>
      <c r="G38" s="2229"/>
      <c r="H38" s="2229"/>
      <c r="I38" s="2229"/>
      <c r="J38" s="2229"/>
      <c r="K38" s="2229"/>
      <c r="L38" s="2229"/>
      <c r="M38" s="2229"/>
      <c r="N38" s="2229"/>
      <c r="O38" s="2229"/>
      <c r="P38" s="2229"/>
      <c r="Q38" s="2229"/>
      <c r="R38" s="2229"/>
      <c r="S38" s="2229"/>
      <c r="T38" s="2229"/>
      <c r="U38" s="2229"/>
      <c r="V38" s="2229"/>
      <c r="W38" s="2229"/>
    </row>
    <row r="39" spans="1:23">
      <c r="A39" s="2229"/>
      <c r="B39" s="2229"/>
      <c r="C39" s="2229"/>
      <c r="D39" s="2229"/>
      <c r="E39" s="2229"/>
      <c r="F39" s="2229"/>
      <c r="G39" s="2229"/>
      <c r="H39" s="2229"/>
      <c r="I39" s="2229"/>
      <c r="J39" s="2229"/>
      <c r="K39" s="2229"/>
      <c r="L39" s="2229"/>
      <c r="M39" s="2229"/>
      <c r="N39" s="2229"/>
      <c r="O39" s="2229"/>
      <c r="P39" s="2229"/>
      <c r="Q39" s="2229"/>
      <c r="R39" s="2229"/>
      <c r="S39" s="2229"/>
      <c r="T39" s="2229"/>
      <c r="U39" s="2229"/>
      <c r="V39" s="2229"/>
      <c r="W39" s="2229"/>
    </row>
    <row r="40" spans="1:23">
      <c r="A40" s="2229"/>
      <c r="B40" s="2229"/>
      <c r="C40" s="2229"/>
      <c r="D40" s="2229"/>
      <c r="E40" s="2229"/>
      <c r="F40" s="2229"/>
      <c r="G40" s="2229"/>
      <c r="H40" s="2229"/>
      <c r="I40" s="2229"/>
      <c r="J40" s="2229"/>
      <c r="K40" s="2229"/>
      <c r="L40" s="2229"/>
      <c r="M40" s="2229"/>
      <c r="N40" s="2229"/>
      <c r="O40" s="2229"/>
      <c r="P40" s="2229"/>
      <c r="Q40" s="2229"/>
      <c r="R40" s="2229"/>
      <c r="S40" s="2229"/>
      <c r="T40" s="2229"/>
      <c r="U40" s="2229"/>
      <c r="V40" s="2229"/>
      <c r="W40" s="2229"/>
    </row>
    <row r="41" spans="1:23">
      <c r="A41" s="2229"/>
      <c r="B41" s="2229"/>
      <c r="C41" s="2229"/>
      <c r="D41" s="2229"/>
      <c r="E41" s="2229"/>
      <c r="F41" s="2229"/>
      <c r="G41" s="2229"/>
      <c r="H41" s="2229"/>
      <c r="I41" s="2229"/>
      <c r="J41" s="2229"/>
      <c r="K41" s="2229"/>
      <c r="L41" s="2229"/>
      <c r="M41" s="2229"/>
      <c r="N41" s="2229"/>
      <c r="O41" s="2229"/>
      <c r="P41" s="2229"/>
      <c r="Q41" s="2229"/>
      <c r="R41" s="2229"/>
      <c r="S41" s="2229"/>
      <c r="T41" s="2229"/>
      <c r="U41" s="2229"/>
      <c r="V41" s="2229"/>
      <c r="W41" s="2229"/>
    </row>
    <row r="42" spans="1:23">
      <c r="A42" s="2229"/>
      <c r="B42" s="2229"/>
      <c r="C42" s="2229"/>
      <c r="D42" s="2229"/>
      <c r="E42" s="2229"/>
      <c r="F42" s="2229"/>
      <c r="G42" s="2229"/>
      <c r="H42" s="2229"/>
      <c r="I42" s="2229"/>
      <c r="J42" s="2229"/>
      <c r="K42" s="2229"/>
      <c r="L42" s="2229"/>
      <c r="M42" s="2229"/>
      <c r="N42" s="2229"/>
      <c r="O42" s="2229"/>
      <c r="P42" s="2229"/>
      <c r="Q42" s="2229"/>
      <c r="R42" s="2229"/>
      <c r="S42" s="2229"/>
      <c r="T42" s="2229"/>
      <c r="U42" s="2229"/>
      <c r="V42" s="2229"/>
      <c r="W42" s="2229"/>
    </row>
    <row r="43" spans="1:23">
      <c r="A43" s="2229"/>
      <c r="B43" s="2229"/>
      <c r="C43" s="2229"/>
      <c r="D43" s="2229"/>
      <c r="E43" s="2229"/>
      <c r="F43" s="2229"/>
      <c r="G43" s="2229"/>
      <c r="H43" s="2229"/>
      <c r="I43" s="2229"/>
      <c r="J43" s="2229"/>
      <c r="K43" s="2229"/>
      <c r="L43" s="2229"/>
      <c r="M43" s="2229"/>
      <c r="N43" s="2229"/>
      <c r="O43" s="2229"/>
      <c r="P43" s="2229"/>
      <c r="Q43" s="2229"/>
      <c r="R43" s="2229"/>
      <c r="S43" s="2229"/>
      <c r="T43" s="2229"/>
      <c r="U43" s="2229"/>
      <c r="V43" s="2229"/>
      <c r="W43" s="2229"/>
    </row>
    <row r="44" spans="1:23">
      <c r="A44" s="2229"/>
      <c r="B44" s="2229"/>
      <c r="C44" s="2229"/>
      <c r="D44" s="2229"/>
      <c r="E44" s="2229"/>
      <c r="F44" s="2229"/>
      <c r="G44" s="2229"/>
      <c r="H44" s="2229"/>
      <c r="I44" s="2229"/>
      <c r="J44" s="2229"/>
      <c r="K44" s="2229"/>
      <c r="L44" s="2229"/>
      <c r="M44" s="2229"/>
      <c r="N44" s="2229"/>
      <c r="O44" s="2229"/>
      <c r="P44" s="2229"/>
      <c r="Q44" s="2229"/>
      <c r="R44" s="2229"/>
      <c r="S44" s="2229"/>
      <c r="T44" s="2229"/>
      <c r="U44" s="2229"/>
      <c r="V44" s="2229"/>
      <c r="W44" s="2229"/>
    </row>
    <row r="45" spans="1:23">
      <c r="A45" s="2229"/>
      <c r="B45" s="2229"/>
      <c r="C45" s="2229"/>
      <c r="D45" s="2229"/>
      <c r="E45" s="2229"/>
      <c r="F45" s="2229"/>
      <c r="G45" s="2229"/>
      <c r="H45" s="2229"/>
      <c r="I45" s="2229"/>
      <c r="J45" s="2229"/>
      <c r="K45" s="2229"/>
      <c r="L45" s="2229"/>
      <c r="M45" s="2229"/>
      <c r="N45" s="2229"/>
      <c r="O45" s="2229"/>
      <c r="P45" s="2229"/>
      <c r="Q45" s="2229"/>
      <c r="R45" s="2229"/>
      <c r="S45" s="2229"/>
      <c r="T45" s="2229"/>
      <c r="U45" s="2229"/>
      <c r="V45" s="2229"/>
      <c r="W45" s="2229"/>
    </row>
    <row r="46" spans="1:23">
      <c r="A46" s="2229"/>
      <c r="B46" s="2229"/>
      <c r="C46" s="2229"/>
      <c r="D46" s="2229"/>
      <c r="E46" s="2229"/>
      <c r="F46" s="2229"/>
      <c r="G46" s="2229"/>
      <c r="H46" s="2229"/>
      <c r="I46" s="2229"/>
      <c r="J46" s="2229"/>
      <c r="K46" s="2229"/>
      <c r="L46" s="2229"/>
      <c r="M46" s="2229"/>
      <c r="N46" s="2229"/>
      <c r="O46" s="2229"/>
      <c r="P46" s="2229"/>
      <c r="Q46" s="2229"/>
      <c r="R46" s="2229"/>
      <c r="S46" s="2229"/>
      <c r="T46" s="2229"/>
      <c r="U46" s="2229"/>
      <c r="V46" s="2229"/>
      <c r="W46" s="2229"/>
    </row>
    <row r="47" spans="1:23">
      <c r="A47" s="2227"/>
      <c r="B47" s="2227"/>
      <c r="C47" s="2227"/>
      <c r="D47" s="2227"/>
      <c r="E47" s="2227"/>
      <c r="F47" s="2227"/>
      <c r="G47" s="2227"/>
      <c r="H47" s="2227"/>
      <c r="I47" s="2227"/>
      <c r="J47" s="2227"/>
      <c r="K47" s="2227"/>
      <c r="L47" s="2227"/>
      <c r="M47" s="2227"/>
      <c r="N47" s="2227"/>
      <c r="O47" s="2227"/>
      <c r="P47" s="2227"/>
      <c r="Q47" s="2227"/>
      <c r="R47" s="2227"/>
      <c r="S47" s="2227"/>
      <c r="T47" s="2227"/>
      <c r="U47" s="2227"/>
      <c r="V47" s="2227"/>
      <c r="W47" s="2227"/>
    </row>
    <row r="48" spans="1:23">
      <c r="A48" s="2227"/>
      <c r="B48" s="2227"/>
      <c r="C48" s="2227"/>
      <c r="D48" s="2227"/>
      <c r="E48" s="2227"/>
      <c r="F48" s="2227"/>
      <c r="G48" s="2227"/>
      <c r="H48" s="2227"/>
      <c r="I48" s="2227"/>
      <c r="J48" s="2227"/>
      <c r="K48" s="2227"/>
      <c r="L48" s="2227"/>
      <c r="M48" s="2227"/>
      <c r="N48" s="2227"/>
      <c r="O48" s="2227"/>
      <c r="P48" s="2227"/>
      <c r="Q48" s="2227"/>
      <c r="R48" s="2227"/>
      <c r="S48" s="2227"/>
      <c r="T48" s="2227"/>
      <c r="U48" s="2227"/>
      <c r="V48" s="2227"/>
      <c r="W48" s="2227"/>
    </row>
    <row r="49" spans="1:23">
      <c r="A49" s="2227"/>
      <c r="B49" s="2227"/>
      <c r="C49" s="2227"/>
      <c r="D49" s="2227"/>
      <c r="E49" s="2227"/>
      <c r="F49" s="2227"/>
      <c r="G49" s="2227"/>
      <c r="H49" s="2227"/>
      <c r="I49" s="2227"/>
      <c r="J49" s="2227"/>
      <c r="K49" s="2227"/>
      <c r="L49" s="2227"/>
      <c r="M49" s="2227"/>
      <c r="N49" s="2227"/>
      <c r="O49" s="2227"/>
      <c r="P49" s="2227"/>
      <c r="Q49" s="2227"/>
      <c r="R49" s="2227"/>
      <c r="S49" s="2227"/>
      <c r="T49" s="2227"/>
      <c r="U49" s="2227"/>
      <c r="V49" s="2227"/>
      <c r="W49" s="2227"/>
    </row>
    <row r="50" spans="1:23">
      <c r="A50" s="2227"/>
      <c r="B50" s="2227"/>
      <c r="C50" s="2227"/>
      <c r="D50" s="2227"/>
      <c r="E50" s="2227"/>
      <c r="F50" s="2227"/>
      <c r="G50" s="2227"/>
      <c r="H50" s="2227"/>
      <c r="I50" s="2227"/>
      <c r="J50" s="2227"/>
      <c r="K50" s="2227"/>
      <c r="L50" s="2227"/>
      <c r="M50" s="2227"/>
      <c r="N50" s="2227"/>
      <c r="O50" s="2227"/>
      <c r="P50" s="2227"/>
      <c r="Q50" s="2227"/>
      <c r="R50" s="2227"/>
      <c r="S50" s="2227"/>
      <c r="T50" s="2227"/>
      <c r="U50" s="2227"/>
      <c r="V50" s="2227"/>
      <c r="W50" s="2227"/>
    </row>
    <row r="51" spans="1:23">
      <c r="A51" s="2227"/>
      <c r="B51" s="2227"/>
      <c r="C51" s="2227"/>
      <c r="D51" s="2227"/>
      <c r="E51" s="2227"/>
      <c r="F51" s="2227"/>
      <c r="G51" s="2227"/>
      <c r="H51" s="2227"/>
      <c r="I51" s="2227"/>
      <c r="J51" s="2227"/>
      <c r="K51" s="2227"/>
      <c r="L51" s="2227"/>
      <c r="M51" s="2227"/>
      <c r="N51" s="2227"/>
      <c r="O51" s="2227"/>
      <c r="P51" s="2227"/>
      <c r="Q51" s="2227"/>
      <c r="R51" s="2227"/>
      <c r="S51" s="2227"/>
      <c r="T51" s="2227"/>
      <c r="U51" s="2227"/>
      <c r="V51" s="2227"/>
      <c r="W51" s="2227"/>
    </row>
    <row r="52" spans="1:23">
      <c r="A52" s="2227"/>
      <c r="B52" s="2227"/>
      <c r="C52" s="2227"/>
      <c r="D52" s="2227"/>
      <c r="E52" s="2227"/>
      <c r="F52" s="2227"/>
      <c r="G52" s="2227"/>
      <c r="H52" s="2227"/>
      <c r="I52" s="2227"/>
      <c r="J52" s="2227"/>
      <c r="K52" s="2227"/>
      <c r="L52" s="2227"/>
      <c r="M52" s="2227"/>
      <c r="N52" s="2227"/>
      <c r="O52" s="2227"/>
      <c r="P52" s="2227"/>
      <c r="Q52" s="2227"/>
      <c r="R52" s="2227"/>
      <c r="S52" s="2227"/>
      <c r="T52" s="2227"/>
      <c r="U52" s="2227"/>
      <c r="V52" s="2227"/>
      <c r="W52" s="2227"/>
    </row>
    <row r="53" spans="1:23">
      <c r="A53" s="2227"/>
      <c r="B53" s="2227"/>
      <c r="C53" s="2227"/>
      <c r="D53" s="2227"/>
      <c r="E53" s="2227"/>
      <c r="F53" s="2227"/>
      <c r="G53" s="2227"/>
      <c r="H53" s="2227"/>
      <c r="I53" s="2227"/>
      <c r="J53" s="2227"/>
      <c r="K53" s="2227"/>
      <c r="L53" s="2227"/>
      <c r="M53" s="2227"/>
      <c r="N53" s="2227"/>
      <c r="O53" s="2227"/>
      <c r="P53" s="2227"/>
      <c r="Q53" s="2227"/>
      <c r="R53" s="2227"/>
      <c r="S53" s="2227"/>
      <c r="T53" s="2227"/>
      <c r="U53" s="2227"/>
      <c r="V53" s="2227"/>
      <c r="W53" s="2227"/>
    </row>
    <row r="54" spans="1:23">
      <c r="A54" s="2227"/>
      <c r="B54" s="2227"/>
      <c r="C54" s="2227"/>
      <c r="D54" s="2227"/>
      <c r="E54" s="2227"/>
      <c r="F54" s="2227"/>
      <c r="G54" s="2227"/>
      <c r="H54" s="2227"/>
      <c r="I54" s="2227"/>
      <c r="J54" s="2227"/>
      <c r="K54" s="2227"/>
      <c r="L54" s="2227"/>
      <c r="M54" s="2227"/>
      <c r="N54" s="2227"/>
      <c r="O54" s="2227"/>
      <c r="P54" s="2227"/>
      <c r="Q54" s="2227"/>
      <c r="R54" s="2227"/>
      <c r="S54" s="2227"/>
      <c r="T54" s="2227"/>
      <c r="U54" s="2227"/>
      <c r="V54" s="2227"/>
      <c r="W54" s="2227"/>
    </row>
    <row r="55" spans="1:23">
      <c r="A55" s="2227"/>
      <c r="B55" s="2227"/>
      <c r="C55" s="2227"/>
      <c r="D55" s="2227"/>
      <c r="E55" s="2227"/>
      <c r="F55" s="2227"/>
      <c r="G55" s="2227"/>
      <c r="H55" s="2227"/>
      <c r="I55" s="2227"/>
      <c r="J55" s="2227"/>
      <c r="K55" s="2227"/>
      <c r="L55" s="2227"/>
      <c r="M55" s="2227"/>
      <c r="N55" s="2227"/>
      <c r="O55" s="2227"/>
      <c r="P55" s="2227"/>
      <c r="Q55" s="2227"/>
      <c r="R55" s="2227"/>
      <c r="S55" s="2227"/>
      <c r="T55" s="2227"/>
      <c r="U55" s="2227"/>
      <c r="V55" s="2227"/>
      <c r="W55" s="2227"/>
    </row>
    <row r="56" spans="1:23">
      <c r="A56" s="2227"/>
      <c r="B56" s="2227"/>
      <c r="C56" s="2227"/>
      <c r="D56" s="2227"/>
      <c r="E56" s="2227"/>
      <c r="F56" s="2227"/>
      <c r="G56" s="2227"/>
      <c r="H56" s="2227"/>
      <c r="I56" s="2227"/>
      <c r="J56" s="2227"/>
      <c r="K56" s="2227"/>
      <c r="L56" s="2227"/>
      <c r="M56" s="2227"/>
      <c r="N56" s="2227"/>
      <c r="O56" s="2227"/>
      <c r="P56" s="2227"/>
      <c r="Q56" s="2227"/>
      <c r="R56" s="2227"/>
      <c r="S56" s="2227"/>
      <c r="T56" s="2227"/>
      <c r="U56" s="2227"/>
      <c r="V56" s="2227"/>
      <c r="W56" s="2227"/>
    </row>
    <row r="57" spans="1:23">
      <c r="A57" s="2227"/>
      <c r="B57" s="2227"/>
      <c r="C57" s="2227"/>
      <c r="D57" s="2227"/>
      <c r="E57" s="2227"/>
      <c r="F57" s="2227"/>
      <c r="G57" s="2227"/>
      <c r="H57" s="2227"/>
      <c r="I57" s="2227"/>
      <c r="J57" s="2227"/>
      <c r="K57" s="2227"/>
      <c r="L57" s="2227"/>
      <c r="M57" s="2227"/>
      <c r="N57" s="2227"/>
      <c r="O57" s="2227"/>
      <c r="P57" s="2227"/>
      <c r="Q57" s="2227"/>
      <c r="R57" s="2227"/>
      <c r="S57" s="2227"/>
      <c r="T57" s="2227"/>
      <c r="U57" s="2227"/>
      <c r="V57" s="2227"/>
      <c r="W57" s="2227"/>
    </row>
    <row r="58" spans="1:23">
      <c r="A58" s="2227"/>
      <c r="B58" s="2227"/>
      <c r="C58" s="2227"/>
      <c r="D58" s="2227"/>
      <c r="E58" s="2227"/>
      <c r="F58" s="2227"/>
      <c r="G58" s="2227"/>
      <c r="H58" s="2227"/>
      <c r="I58" s="2227"/>
      <c r="J58" s="2227"/>
      <c r="K58" s="2227"/>
      <c r="L58" s="2227"/>
      <c r="M58" s="2227"/>
      <c r="N58" s="2227"/>
      <c r="O58" s="2227"/>
      <c r="P58" s="2227"/>
      <c r="Q58" s="2227"/>
      <c r="R58" s="2227"/>
      <c r="S58" s="2227"/>
      <c r="T58" s="2227"/>
      <c r="U58" s="2227"/>
      <c r="V58" s="2227"/>
      <c r="W58" s="2227"/>
    </row>
    <row r="59" spans="1:23">
      <c r="A59" s="2227"/>
      <c r="B59" s="2227"/>
      <c r="C59" s="2227"/>
      <c r="D59" s="2227"/>
      <c r="E59" s="2227"/>
      <c r="F59" s="2227"/>
      <c r="G59" s="2227"/>
      <c r="H59" s="2227"/>
      <c r="I59" s="2227"/>
      <c r="J59" s="2227"/>
      <c r="K59" s="2227"/>
      <c r="L59" s="2227"/>
      <c r="M59" s="2227"/>
      <c r="N59" s="2227"/>
      <c r="O59" s="2227"/>
      <c r="P59" s="2227"/>
      <c r="Q59" s="2227"/>
      <c r="R59" s="2227"/>
      <c r="S59" s="2227"/>
      <c r="T59" s="2227"/>
      <c r="U59" s="2227"/>
      <c r="V59" s="2227"/>
      <c r="W59" s="2227"/>
    </row>
    <row r="60" spans="1:23">
      <c r="A60" s="2227"/>
      <c r="B60" s="2227"/>
      <c r="C60" s="2227"/>
      <c r="D60" s="2227"/>
      <c r="E60" s="2227"/>
      <c r="F60" s="2227"/>
      <c r="G60" s="2227"/>
      <c r="H60" s="2227"/>
      <c r="I60" s="2227"/>
      <c r="J60" s="2227"/>
      <c r="K60" s="2227"/>
      <c r="L60" s="2227"/>
      <c r="M60" s="2227"/>
      <c r="N60" s="2227"/>
      <c r="O60" s="2227"/>
      <c r="P60" s="2227"/>
      <c r="Q60" s="2227"/>
      <c r="R60" s="2227"/>
      <c r="S60" s="2227"/>
      <c r="T60" s="2227"/>
      <c r="U60" s="2227"/>
      <c r="V60" s="2227"/>
      <c r="W60" s="2227"/>
    </row>
    <row r="61" spans="1:23">
      <c r="A61" s="2227"/>
      <c r="B61" s="2227"/>
      <c r="C61" s="2227"/>
      <c r="D61" s="2227"/>
      <c r="E61" s="2227"/>
      <c r="F61" s="2227"/>
      <c r="G61" s="2227"/>
      <c r="H61" s="2227"/>
      <c r="I61" s="2227"/>
      <c r="J61" s="2227"/>
      <c r="K61" s="2227"/>
      <c r="L61" s="2227"/>
      <c r="M61" s="2227"/>
      <c r="N61" s="2227"/>
      <c r="O61" s="2227"/>
      <c r="P61" s="2227"/>
      <c r="Q61" s="2227"/>
      <c r="R61" s="2227"/>
      <c r="S61" s="2227"/>
      <c r="T61" s="2227"/>
      <c r="U61" s="2227"/>
      <c r="V61" s="2227"/>
      <c r="W61" s="2227"/>
    </row>
    <row r="62" spans="1:23">
      <c r="A62" s="2227"/>
      <c r="B62" s="2227"/>
      <c r="C62" s="2227"/>
      <c r="D62" s="2227"/>
      <c r="E62" s="2227"/>
      <c r="F62" s="2227"/>
      <c r="G62" s="2227"/>
      <c r="H62" s="2227"/>
      <c r="I62" s="2227"/>
      <c r="J62" s="2227"/>
      <c r="K62" s="2227"/>
      <c r="L62" s="2227"/>
      <c r="M62" s="2227"/>
      <c r="N62" s="2227"/>
      <c r="O62" s="2227"/>
      <c r="P62" s="2227"/>
      <c r="Q62" s="2227"/>
      <c r="R62" s="2227"/>
      <c r="S62" s="2227"/>
      <c r="T62" s="2227"/>
      <c r="U62" s="2227"/>
      <c r="V62" s="2227"/>
      <c r="W62" s="2227"/>
    </row>
    <row r="63" spans="1:23">
      <c r="A63" s="2227"/>
      <c r="B63" s="2227"/>
      <c r="C63" s="2227"/>
      <c r="D63" s="2227"/>
      <c r="E63" s="2227"/>
      <c r="F63" s="2227"/>
      <c r="G63" s="2227"/>
      <c r="H63" s="2227"/>
      <c r="I63" s="2227"/>
      <c r="J63" s="2227"/>
      <c r="K63" s="2227"/>
      <c r="L63" s="2227"/>
      <c r="M63" s="2227"/>
      <c r="N63" s="2227"/>
      <c r="O63" s="2227"/>
      <c r="P63" s="2227"/>
      <c r="Q63" s="2227"/>
      <c r="R63" s="2227"/>
      <c r="S63" s="2227"/>
      <c r="T63" s="2227"/>
      <c r="U63" s="2227"/>
      <c r="V63" s="2227"/>
      <c r="W63" s="2227"/>
    </row>
    <row r="64" spans="1:23">
      <c r="A64" s="2227"/>
      <c r="B64" s="2227"/>
      <c r="C64" s="2227"/>
      <c r="D64" s="2227"/>
      <c r="E64" s="2227"/>
      <c r="F64" s="2227"/>
      <c r="G64" s="2227"/>
      <c r="H64" s="2227"/>
      <c r="I64" s="2227"/>
      <c r="J64" s="2227"/>
      <c r="K64" s="2227"/>
      <c r="L64" s="2227"/>
      <c r="M64" s="2227"/>
      <c r="N64" s="2227"/>
      <c r="O64" s="2227"/>
      <c r="P64" s="2227"/>
      <c r="Q64" s="2227"/>
      <c r="R64" s="2227"/>
      <c r="S64" s="2227"/>
      <c r="T64" s="2227"/>
      <c r="U64" s="2227"/>
      <c r="V64" s="2227"/>
      <c r="W64" s="2227"/>
    </row>
    <row r="65" spans="1:23">
      <c r="A65" s="2227"/>
      <c r="B65" s="2227"/>
      <c r="C65" s="2227"/>
      <c r="D65" s="2227"/>
      <c r="E65" s="2227"/>
      <c r="F65" s="2227"/>
      <c r="G65" s="2227"/>
      <c r="H65" s="2227"/>
      <c r="I65" s="2227"/>
      <c r="J65" s="2227"/>
      <c r="K65" s="2227"/>
      <c r="L65" s="2227"/>
      <c r="M65" s="2227"/>
      <c r="N65" s="2227"/>
      <c r="O65" s="2227"/>
      <c r="P65" s="2227"/>
      <c r="Q65" s="2227"/>
      <c r="R65" s="2227"/>
      <c r="S65" s="2227"/>
      <c r="T65" s="2227"/>
      <c r="U65" s="2227"/>
      <c r="V65" s="2227"/>
      <c r="W65" s="2227"/>
    </row>
    <row r="66" spans="1:23">
      <c r="A66" s="2227"/>
      <c r="B66" s="2227"/>
      <c r="C66" s="2227"/>
      <c r="D66" s="2227"/>
      <c r="E66" s="2227"/>
      <c r="F66" s="2227"/>
      <c r="G66" s="2227"/>
      <c r="H66" s="2227"/>
      <c r="I66" s="2227"/>
      <c r="J66" s="2227"/>
      <c r="K66" s="2227"/>
      <c r="L66" s="2227"/>
      <c r="M66" s="2227"/>
      <c r="N66" s="2227"/>
      <c r="O66" s="2227"/>
      <c r="P66" s="2227"/>
      <c r="Q66" s="2227"/>
      <c r="R66" s="2227"/>
      <c r="S66" s="2227"/>
      <c r="T66" s="2227"/>
      <c r="U66" s="2227"/>
      <c r="V66" s="2227"/>
      <c r="W66" s="2227"/>
    </row>
    <row r="67" spans="1:23">
      <c r="A67" s="2227"/>
      <c r="B67" s="2227"/>
      <c r="C67" s="2227"/>
      <c r="D67" s="2227"/>
      <c r="E67" s="2227"/>
      <c r="F67" s="2227"/>
      <c r="G67" s="2227"/>
      <c r="H67" s="2227"/>
      <c r="I67" s="2227"/>
      <c r="J67" s="2227"/>
      <c r="K67" s="2227"/>
      <c r="L67" s="2227"/>
      <c r="M67" s="2227"/>
      <c r="N67" s="2227"/>
      <c r="O67" s="2227"/>
      <c r="P67" s="2227"/>
      <c r="Q67" s="2227"/>
      <c r="R67" s="2227"/>
      <c r="S67" s="2227"/>
      <c r="T67" s="2227"/>
      <c r="U67" s="2227"/>
      <c r="V67" s="2227"/>
      <c r="W67" s="2227"/>
    </row>
    <row r="68" spans="1:23">
      <c r="A68" s="2227"/>
      <c r="B68" s="2227"/>
      <c r="C68" s="2227"/>
      <c r="D68" s="2227"/>
      <c r="E68" s="2227"/>
      <c r="F68" s="2227"/>
      <c r="G68" s="2227"/>
      <c r="H68" s="2227"/>
      <c r="I68" s="2227"/>
      <c r="J68" s="2227"/>
      <c r="K68" s="2227"/>
      <c r="L68" s="2227"/>
      <c r="M68" s="2227"/>
      <c r="N68" s="2227"/>
      <c r="O68" s="2227"/>
      <c r="P68" s="2227"/>
      <c r="Q68" s="2227"/>
      <c r="R68" s="2227"/>
      <c r="S68" s="2227"/>
      <c r="T68" s="2227"/>
      <c r="U68" s="2227"/>
      <c r="V68" s="2227"/>
      <c r="W68" s="2227"/>
    </row>
    <row r="69" spans="1:23">
      <c r="A69" s="2227"/>
      <c r="B69" s="2227"/>
      <c r="C69" s="2227"/>
      <c r="D69" s="2227"/>
      <c r="E69" s="2227"/>
      <c r="F69" s="2227"/>
      <c r="G69" s="2227"/>
      <c r="H69" s="2227"/>
      <c r="I69" s="2227"/>
      <c r="J69" s="2227"/>
      <c r="K69" s="2227"/>
      <c r="L69" s="2227"/>
      <c r="M69" s="2227"/>
      <c r="N69" s="2227"/>
      <c r="O69" s="2227"/>
      <c r="P69" s="2227"/>
      <c r="Q69" s="2227"/>
      <c r="R69" s="2227"/>
      <c r="S69" s="2227"/>
      <c r="T69" s="2227"/>
      <c r="U69" s="2227"/>
      <c r="V69" s="2227"/>
      <c r="W69" s="2227"/>
    </row>
    <row r="70" spans="1:23">
      <c r="A70" s="2227"/>
      <c r="B70" s="2227"/>
      <c r="C70" s="2227"/>
      <c r="D70" s="2227"/>
      <c r="E70" s="2227"/>
      <c r="F70" s="2227"/>
      <c r="G70" s="2227"/>
      <c r="H70" s="2227"/>
      <c r="I70" s="2227"/>
      <c r="J70" s="2227"/>
      <c r="K70" s="2227"/>
      <c r="L70" s="2227"/>
      <c r="M70" s="2227"/>
      <c r="N70" s="2227"/>
      <c r="O70" s="2227"/>
      <c r="P70" s="2227"/>
      <c r="Q70" s="2227"/>
      <c r="R70" s="2227"/>
      <c r="S70" s="2227"/>
      <c r="T70" s="2227"/>
      <c r="U70" s="2227"/>
      <c r="V70" s="2227"/>
      <c r="W70" s="2227"/>
    </row>
    <row r="71" spans="1:23">
      <c r="A71" s="2227"/>
      <c r="B71" s="2227"/>
      <c r="C71" s="2227"/>
      <c r="D71" s="2227"/>
      <c r="E71" s="2227"/>
      <c r="F71" s="2227"/>
      <c r="G71" s="2227"/>
      <c r="H71" s="2227"/>
      <c r="I71" s="2227"/>
      <c r="J71" s="2227"/>
      <c r="K71" s="2227"/>
      <c r="L71" s="2227"/>
      <c r="M71" s="2227"/>
      <c r="N71" s="2227"/>
      <c r="O71" s="2227"/>
      <c r="P71" s="2227"/>
      <c r="Q71" s="2227"/>
      <c r="R71" s="2227"/>
      <c r="S71" s="2227"/>
      <c r="T71" s="2227"/>
      <c r="U71" s="2227"/>
      <c r="V71" s="2227"/>
      <c r="W71" s="2227"/>
    </row>
    <row r="72" spans="1:23">
      <c r="A72" s="2227"/>
      <c r="B72" s="2227"/>
      <c r="C72" s="2227"/>
      <c r="D72" s="2227"/>
      <c r="E72" s="2227"/>
      <c r="F72" s="2227"/>
      <c r="G72" s="2227"/>
      <c r="H72" s="2227"/>
      <c r="I72" s="2227"/>
      <c r="J72" s="2227"/>
      <c r="K72" s="2227"/>
      <c r="L72" s="2227"/>
      <c r="M72" s="2227"/>
      <c r="N72" s="2227"/>
      <c r="O72" s="2227"/>
      <c r="P72" s="2227"/>
      <c r="Q72" s="2227"/>
      <c r="R72" s="2227"/>
      <c r="S72" s="2227"/>
      <c r="T72" s="2227"/>
      <c r="U72" s="2227"/>
      <c r="V72" s="2227"/>
      <c r="W72" s="2227"/>
    </row>
    <row r="73" spans="1:23">
      <c r="A73" s="2227"/>
      <c r="B73" s="2227"/>
      <c r="C73" s="2227"/>
      <c r="D73" s="2227"/>
      <c r="E73" s="2227"/>
      <c r="F73" s="2227"/>
      <c r="G73" s="2227"/>
      <c r="H73" s="2227"/>
      <c r="I73" s="2227"/>
      <c r="J73" s="2227"/>
      <c r="K73" s="2227"/>
      <c r="L73" s="2227"/>
      <c r="M73" s="2227"/>
      <c r="N73" s="2227"/>
      <c r="O73" s="2227"/>
      <c r="P73" s="2227"/>
      <c r="Q73" s="2227"/>
      <c r="R73" s="2227"/>
      <c r="S73" s="2227"/>
      <c r="T73" s="2227"/>
      <c r="U73" s="2227"/>
      <c r="V73" s="2227"/>
      <c r="W73" s="2227"/>
    </row>
    <row r="74" spans="1:23">
      <c r="A74" s="2227"/>
      <c r="B74" s="2227"/>
      <c r="C74" s="2227"/>
      <c r="D74" s="2227"/>
      <c r="E74" s="2227"/>
      <c r="F74" s="2227"/>
      <c r="G74" s="2227"/>
      <c r="H74" s="2227"/>
      <c r="I74" s="2227"/>
      <c r="J74" s="2227"/>
      <c r="K74" s="2227"/>
      <c r="L74" s="2227"/>
      <c r="M74" s="2227"/>
      <c r="N74" s="2227"/>
      <c r="O74" s="2227"/>
      <c r="P74" s="2227"/>
      <c r="Q74" s="2227"/>
      <c r="R74" s="2227"/>
      <c r="S74" s="2227"/>
      <c r="T74" s="2227"/>
      <c r="U74" s="2227"/>
      <c r="V74" s="2227"/>
      <c r="W74" s="2227"/>
    </row>
    <row r="75" spans="1:23">
      <c r="A75" s="2227"/>
      <c r="B75" s="2227"/>
      <c r="C75" s="2227"/>
      <c r="D75" s="2227"/>
      <c r="E75" s="2227"/>
      <c r="F75" s="2227"/>
      <c r="G75" s="2227"/>
      <c r="H75" s="2227"/>
      <c r="I75" s="2227"/>
      <c r="J75" s="2227"/>
      <c r="K75" s="2227"/>
      <c r="L75" s="2227"/>
      <c r="M75" s="2227"/>
      <c r="N75" s="2227"/>
      <c r="O75" s="2227"/>
      <c r="P75" s="2227"/>
      <c r="Q75" s="2227"/>
      <c r="R75" s="2227"/>
      <c r="S75" s="2227"/>
      <c r="T75" s="2227"/>
      <c r="U75" s="2227"/>
      <c r="V75" s="2227"/>
      <c r="W75" s="2227"/>
    </row>
    <row r="76" spans="1:23">
      <c r="A76" s="2227"/>
      <c r="B76" s="2227"/>
      <c r="C76" s="2227"/>
      <c r="D76" s="2227"/>
      <c r="E76" s="2227"/>
      <c r="F76" s="2227"/>
      <c r="G76" s="2227"/>
      <c r="H76" s="2227"/>
      <c r="I76" s="2227"/>
      <c r="J76" s="2227"/>
      <c r="K76" s="2227"/>
      <c r="L76" s="2227"/>
      <c r="M76" s="2227"/>
      <c r="N76" s="2227"/>
      <c r="O76" s="2227"/>
      <c r="P76" s="2227"/>
      <c r="Q76" s="2227"/>
      <c r="R76" s="2227"/>
      <c r="S76" s="2227"/>
      <c r="T76" s="2227"/>
      <c r="U76" s="2227"/>
      <c r="V76" s="2227"/>
      <c r="W76" s="2227"/>
    </row>
    <row r="77" spans="1:23">
      <c r="A77" s="2227"/>
      <c r="B77" s="2227"/>
      <c r="C77" s="2227"/>
      <c r="D77" s="2227"/>
      <c r="E77" s="2227"/>
      <c r="F77" s="2227"/>
      <c r="G77" s="2227"/>
      <c r="H77" s="2227"/>
      <c r="I77" s="2227"/>
      <c r="J77" s="2227"/>
      <c r="K77" s="2227"/>
      <c r="L77" s="2227"/>
      <c r="M77" s="2227"/>
      <c r="N77" s="2227"/>
      <c r="O77" s="2227"/>
      <c r="P77" s="2227"/>
      <c r="Q77" s="2227"/>
      <c r="R77" s="2227"/>
      <c r="S77" s="2227"/>
      <c r="T77" s="2227"/>
      <c r="U77" s="2227"/>
      <c r="V77" s="2227"/>
      <c r="W77" s="2227"/>
    </row>
    <row r="78" spans="1:23">
      <c r="A78" s="2227"/>
      <c r="B78" s="2227"/>
      <c r="C78" s="2227"/>
      <c r="D78" s="2227"/>
      <c r="E78" s="2227"/>
      <c r="F78" s="2227"/>
      <c r="G78" s="2227"/>
      <c r="H78" s="2227"/>
      <c r="I78" s="2227"/>
      <c r="J78" s="2227"/>
      <c r="K78" s="2227"/>
      <c r="L78" s="2227"/>
      <c r="M78" s="2227"/>
      <c r="N78" s="2227"/>
      <c r="O78" s="2227"/>
      <c r="P78" s="2227"/>
      <c r="Q78" s="2227"/>
      <c r="R78" s="2227"/>
      <c r="S78" s="2227"/>
      <c r="T78" s="2227"/>
      <c r="U78" s="2227"/>
      <c r="V78" s="2227"/>
      <c r="W78" s="2227"/>
    </row>
    <row r="79" spans="1:23">
      <c r="A79" s="2227"/>
      <c r="B79" s="2227"/>
      <c r="C79" s="2227"/>
      <c r="D79" s="2227"/>
      <c r="E79" s="2227"/>
      <c r="F79" s="2227"/>
      <c r="G79" s="2227"/>
      <c r="H79" s="2227"/>
      <c r="I79" s="2227"/>
      <c r="J79" s="2227"/>
      <c r="K79" s="2227"/>
      <c r="L79" s="2227"/>
      <c r="M79" s="2227"/>
      <c r="N79" s="2227"/>
      <c r="O79" s="2227"/>
      <c r="P79" s="2227"/>
      <c r="Q79" s="2227"/>
      <c r="R79" s="2227"/>
      <c r="S79" s="2227"/>
      <c r="T79" s="2227"/>
      <c r="U79" s="2227"/>
      <c r="V79" s="2227"/>
      <c r="W79" s="2227"/>
    </row>
    <row r="80" spans="1:23">
      <c r="A80" s="2227"/>
      <c r="B80" s="2227"/>
      <c r="C80" s="2227"/>
      <c r="D80" s="2227"/>
      <c r="E80" s="2227"/>
      <c r="F80" s="2227"/>
      <c r="G80" s="2227"/>
      <c r="H80" s="2227"/>
      <c r="I80" s="2227"/>
      <c r="J80" s="2227"/>
      <c r="K80" s="2227"/>
      <c r="L80" s="2227"/>
      <c r="M80" s="2227"/>
      <c r="N80" s="2227"/>
      <c r="O80" s="2227"/>
      <c r="P80" s="2227"/>
      <c r="Q80" s="2227"/>
      <c r="R80" s="2227"/>
      <c r="S80" s="2227"/>
      <c r="T80" s="2227"/>
      <c r="U80" s="2227"/>
      <c r="V80" s="2227"/>
      <c r="W80" s="2227"/>
    </row>
    <row r="81" spans="1:23">
      <c r="A81" s="2227"/>
      <c r="B81" s="2227"/>
      <c r="C81" s="2227"/>
      <c r="D81" s="2227"/>
      <c r="E81" s="2227"/>
      <c r="F81" s="2227"/>
      <c r="G81" s="2227"/>
      <c r="H81" s="2227"/>
      <c r="I81" s="2227"/>
      <c r="J81" s="2227"/>
      <c r="K81" s="2227"/>
      <c r="L81" s="2227"/>
      <c r="M81" s="2227"/>
      <c r="N81" s="2227"/>
      <c r="O81" s="2227"/>
      <c r="P81" s="2227"/>
      <c r="Q81" s="2227"/>
      <c r="R81" s="2227"/>
      <c r="S81" s="2227"/>
      <c r="T81" s="2227"/>
      <c r="U81" s="2227"/>
      <c r="V81" s="2227"/>
      <c r="W81" s="2227"/>
    </row>
    <row r="82" spans="1:23">
      <c r="A82" s="2227"/>
      <c r="B82" s="2227"/>
      <c r="C82" s="2227"/>
      <c r="D82" s="2227"/>
      <c r="E82" s="2227"/>
      <c r="F82" s="2227"/>
      <c r="G82" s="2227"/>
      <c r="H82" s="2227"/>
      <c r="I82" s="2227"/>
      <c r="J82" s="2227"/>
      <c r="K82" s="2227"/>
      <c r="L82" s="2227"/>
      <c r="M82" s="2227"/>
      <c r="N82" s="2227"/>
      <c r="O82" s="2227"/>
      <c r="P82" s="2227"/>
      <c r="Q82" s="2227"/>
      <c r="R82" s="2227"/>
      <c r="S82" s="2227"/>
      <c r="T82" s="2227"/>
      <c r="U82" s="2227"/>
      <c r="V82" s="2227"/>
      <c r="W82" s="2227"/>
    </row>
    <row r="83" spans="1:23">
      <c r="A83" s="2227"/>
      <c r="B83" s="2227"/>
      <c r="C83" s="2227"/>
      <c r="D83" s="2227"/>
      <c r="E83" s="2227"/>
      <c r="F83" s="2227"/>
      <c r="G83" s="2227"/>
      <c r="H83" s="2227"/>
      <c r="I83" s="2227"/>
      <c r="J83" s="2227"/>
      <c r="K83" s="2227"/>
      <c r="L83" s="2227"/>
      <c r="M83" s="2227"/>
      <c r="N83" s="2227"/>
      <c r="O83" s="2227"/>
      <c r="P83" s="2227"/>
      <c r="Q83" s="2227"/>
      <c r="R83" s="2227"/>
      <c r="S83" s="2227"/>
      <c r="T83" s="2227"/>
      <c r="U83" s="2227"/>
      <c r="V83" s="2227"/>
      <c r="W83" s="2227"/>
    </row>
    <row r="84" spans="1:23">
      <c r="A84" s="2227"/>
      <c r="B84" s="2227"/>
      <c r="C84" s="2227"/>
      <c r="D84" s="2227"/>
      <c r="E84" s="2227"/>
      <c r="F84" s="2227"/>
      <c r="G84" s="2227"/>
      <c r="H84" s="2227"/>
      <c r="I84" s="2227"/>
      <c r="J84" s="2227"/>
      <c r="K84" s="2227"/>
      <c r="L84" s="2227"/>
      <c r="M84" s="2227"/>
      <c r="N84" s="2227"/>
      <c r="O84" s="2227"/>
      <c r="P84" s="2227"/>
      <c r="Q84" s="2227"/>
      <c r="R84" s="2227"/>
      <c r="S84" s="2227"/>
      <c r="T84" s="2227"/>
      <c r="U84" s="2227"/>
      <c r="V84" s="2227"/>
      <c r="W84" s="2227"/>
    </row>
    <row r="85" spans="1:23">
      <c r="A85" s="2227"/>
      <c r="B85" s="2227"/>
      <c r="C85" s="2227"/>
      <c r="D85" s="2227"/>
      <c r="E85" s="2227"/>
      <c r="F85" s="2227"/>
      <c r="G85" s="2227"/>
      <c r="H85" s="2227"/>
      <c r="I85" s="2227"/>
      <c r="J85" s="2227"/>
      <c r="K85" s="2227"/>
      <c r="L85" s="2227"/>
      <c r="M85" s="2227"/>
      <c r="N85" s="2227"/>
      <c r="O85" s="2227"/>
      <c r="P85" s="2227"/>
      <c r="Q85" s="2227"/>
      <c r="R85" s="2227"/>
      <c r="S85" s="2227"/>
      <c r="T85" s="2227"/>
      <c r="U85" s="2227"/>
      <c r="V85" s="2227"/>
      <c r="W85" s="2227"/>
    </row>
    <row r="86" spans="1:23">
      <c r="A86" s="2227"/>
      <c r="B86" s="2227"/>
      <c r="C86" s="2227"/>
      <c r="D86" s="2227"/>
      <c r="E86" s="2227"/>
      <c r="F86" s="2227"/>
      <c r="G86" s="2227"/>
      <c r="H86" s="2227"/>
      <c r="I86" s="2227"/>
      <c r="J86" s="2227"/>
      <c r="K86" s="2227"/>
      <c r="L86" s="2227"/>
      <c r="M86" s="2227"/>
      <c r="N86" s="2227"/>
      <c r="O86" s="2227"/>
      <c r="P86" s="2227"/>
      <c r="Q86" s="2227"/>
      <c r="R86" s="2227"/>
      <c r="S86" s="2227"/>
      <c r="T86" s="2227"/>
      <c r="U86" s="2227"/>
      <c r="V86" s="2227"/>
      <c r="W86" s="2227"/>
    </row>
    <row r="87" spans="1:23">
      <c r="A87" s="2227"/>
      <c r="B87" s="2227"/>
      <c r="C87" s="2227"/>
      <c r="D87" s="2227"/>
      <c r="E87" s="2227"/>
      <c r="F87" s="2227"/>
      <c r="G87" s="2227"/>
      <c r="H87" s="2227"/>
      <c r="I87" s="2227"/>
      <c r="J87" s="2227"/>
      <c r="K87" s="2227"/>
      <c r="L87" s="2227"/>
      <c r="M87" s="2227"/>
      <c r="N87" s="2227"/>
      <c r="O87" s="2227"/>
      <c r="P87" s="2227"/>
      <c r="Q87" s="2227"/>
      <c r="R87" s="2227"/>
      <c r="S87" s="2227"/>
      <c r="T87" s="2227"/>
      <c r="U87" s="2227"/>
      <c r="V87" s="2227"/>
      <c r="W87" s="2227"/>
    </row>
    <row r="88" spans="1:23">
      <c r="A88" s="2227"/>
      <c r="B88" s="2227"/>
      <c r="C88" s="2227"/>
      <c r="D88" s="2227"/>
      <c r="E88" s="2227"/>
      <c r="F88" s="2227"/>
      <c r="G88" s="2227"/>
      <c r="H88" s="2227"/>
      <c r="I88" s="2227"/>
      <c r="J88" s="2227"/>
      <c r="K88" s="2227"/>
      <c r="L88" s="2227"/>
      <c r="M88" s="2227"/>
      <c r="N88" s="2227"/>
      <c r="O88" s="2227"/>
      <c r="P88" s="2227"/>
      <c r="Q88" s="2227"/>
      <c r="R88" s="2227"/>
      <c r="S88" s="2227"/>
      <c r="T88" s="2227"/>
      <c r="U88" s="2227"/>
      <c r="V88" s="2227"/>
      <c r="W88" s="2227"/>
    </row>
    <row r="89" spans="1:23">
      <c r="A89" s="2227"/>
      <c r="B89" s="2227"/>
      <c r="C89" s="2227"/>
      <c r="D89" s="2227"/>
      <c r="E89" s="2227"/>
      <c r="F89" s="2227"/>
      <c r="G89" s="2227"/>
      <c r="H89" s="2227"/>
      <c r="I89" s="2227"/>
      <c r="J89" s="2227"/>
      <c r="K89" s="2227"/>
      <c r="L89" s="2227"/>
      <c r="M89" s="2227"/>
      <c r="N89" s="2227"/>
      <c r="O89" s="2227"/>
      <c r="P89" s="2227"/>
      <c r="Q89" s="2227"/>
      <c r="R89" s="2227"/>
      <c r="S89" s="2227"/>
      <c r="T89" s="2227"/>
      <c r="U89" s="2227"/>
      <c r="V89" s="2227"/>
      <c r="W89" s="2227"/>
    </row>
    <row r="90" spans="1:23">
      <c r="A90" s="2227"/>
      <c r="B90" s="2227"/>
      <c r="C90" s="2227"/>
      <c r="D90" s="2227"/>
      <c r="E90" s="2227"/>
      <c r="F90" s="2227"/>
      <c r="G90" s="2227"/>
      <c r="H90" s="2227"/>
      <c r="I90" s="2227"/>
      <c r="J90" s="2227"/>
      <c r="K90" s="2227"/>
      <c r="L90" s="2227"/>
      <c r="M90" s="2227"/>
      <c r="N90" s="2227"/>
      <c r="O90" s="2227"/>
      <c r="P90" s="2227"/>
      <c r="Q90" s="2227"/>
      <c r="R90" s="2227"/>
      <c r="S90" s="2227"/>
      <c r="T90" s="2227"/>
      <c r="U90" s="2227"/>
      <c r="V90" s="2227"/>
      <c r="W90" s="2227"/>
    </row>
    <row r="91" spans="1:23">
      <c r="A91" s="2227"/>
      <c r="B91" s="2227"/>
      <c r="C91" s="2227"/>
      <c r="D91" s="2227"/>
      <c r="E91" s="2227"/>
      <c r="F91" s="2227"/>
      <c r="G91" s="2227"/>
      <c r="H91" s="2227"/>
      <c r="I91" s="2227"/>
      <c r="J91" s="2227"/>
      <c r="K91" s="2227"/>
      <c r="L91" s="2227"/>
      <c r="M91" s="2227"/>
      <c r="N91" s="2227"/>
      <c r="O91" s="2227"/>
      <c r="P91" s="2227"/>
      <c r="Q91" s="2227"/>
      <c r="R91" s="2227"/>
      <c r="S91" s="2227"/>
      <c r="T91" s="2227"/>
      <c r="U91" s="2227"/>
      <c r="V91" s="2227"/>
      <c r="W91" s="2227"/>
    </row>
    <row r="92" spans="1:23">
      <c r="A92" s="2227"/>
      <c r="B92" s="2227"/>
      <c r="C92" s="2227"/>
      <c r="D92" s="2227"/>
      <c r="E92" s="2227"/>
      <c r="F92" s="2227"/>
      <c r="G92" s="2227"/>
      <c r="H92" s="2227"/>
      <c r="I92" s="2227"/>
      <c r="J92" s="2227"/>
      <c r="K92" s="2227"/>
      <c r="L92" s="2227"/>
      <c r="M92" s="2227"/>
      <c r="N92" s="2227"/>
      <c r="O92" s="2227"/>
      <c r="P92" s="2227"/>
      <c r="Q92" s="2227"/>
      <c r="R92" s="2227"/>
      <c r="S92" s="2227"/>
      <c r="T92" s="2227"/>
      <c r="U92" s="2227"/>
      <c r="V92" s="2227"/>
      <c r="W92" s="2227"/>
    </row>
    <row r="93" spans="1:23">
      <c r="A93" s="2227"/>
      <c r="B93" s="2227"/>
      <c r="C93" s="2227"/>
      <c r="D93" s="2227"/>
      <c r="E93" s="2227"/>
      <c r="F93" s="2227"/>
      <c r="G93" s="2227"/>
      <c r="H93" s="2227"/>
      <c r="I93" s="2227"/>
      <c r="J93" s="2227"/>
      <c r="K93" s="2227"/>
      <c r="L93" s="2227"/>
      <c r="M93" s="2227"/>
      <c r="N93" s="2227"/>
      <c r="O93" s="2227"/>
      <c r="P93" s="2227"/>
      <c r="Q93" s="2227"/>
      <c r="R93" s="2227"/>
      <c r="S93" s="2227"/>
      <c r="T93" s="2227"/>
      <c r="U93" s="2227"/>
      <c r="V93" s="2227"/>
      <c r="W93" s="2227"/>
    </row>
    <row r="94" spans="1:23">
      <c r="A94" s="2227"/>
      <c r="B94" s="2227"/>
      <c r="C94" s="2227"/>
      <c r="D94" s="2227"/>
      <c r="E94" s="2227"/>
      <c r="F94" s="2227"/>
      <c r="G94" s="2227"/>
      <c r="H94" s="2227"/>
      <c r="I94" s="2227"/>
      <c r="J94" s="2227"/>
      <c r="K94" s="2227"/>
      <c r="L94" s="2227"/>
      <c r="M94" s="2227"/>
      <c r="N94" s="2227"/>
      <c r="O94" s="2227"/>
      <c r="P94" s="2227"/>
      <c r="Q94" s="2227"/>
      <c r="R94" s="2227"/>
      <c r="S94" s="2227"/>
      <c r="T94" s="2227"/>
      <c r="U94" s="2227"/>
      <c r="V94" s="2227"/>
      <c r="W94" s="2227"/>
    </row>
    <row r="95" spans="1:23">
      <c r="A95" s="2227"/>
      <c r="B95" s="2227"/>
      <c r="C95" s="2227"/>
      <c r="D95" s="2227"/>
      <c r="E95" s="2227"/>
      <c r="F95" s="2227"/>
      <c r="G95" s="2227"/>
      <c r="H95" s="2227"/>
      <c r="I95" s="2227"/>
      <c r="J95" s="2227"/>
      <c r="K95" s="2227"/>
      <c r="L95" s="2227"/>
      <c r="M95" s="2227"/>
      <c r="N95" s="2227"/>
      <c r="O95" s="2227"/>
      <c r="P95" s="2227"/>
      <c r="Q95" s="2227"/>
      <c r="R95" s="2227"/>
      <c r="S95" s="2227"/>
      <c r="T95" s="2227"/>
      <c r="U95" s="2227"/>
      <c r="V95" s="2227"/>
      <c r="W95" s="2227"/>
    </row>
    <row r="96" spans="1:23">
      <c r="A96" s="2227"/>
      <c r="B96" s="2227"/>
      <c r="C96" s="2227"/>
      <c r="D96" s="2227"/>
      <c r="E96" s="2227"/>
      <c r="F96" s="2227"/>
      <c r="G96" s="2227"/>
      <c r="H96" s="2227"/>
      <c r="I96" s="2227"/>
      <c r="J96" s="2227"/>
      <c r="K96" s="2227"/>
      <c r="L96" s="2227"/>
      <c r="M96" s="2227"/>
      <c r="N96" s="2227"/>
      <c r="O96" s="2227"/>
      <c r="P96" s="2227"/>
      <c r="Q96" s="2227"/>
      <c r="R96" s="2227"/>
      <c r="S96" s="2227"/>
      <c r="T96" s="2227"/>
      <c r="U96" s="2227"/>
      <c r="V96" s="2227"/>
      <c r="W96" s="2227"/>
    </row>
    <row r="97" spans="1:23">
      <c r="A97" s="2227"/>
      <c r="B97" s="2227"/>
      <c r="C97" s="2227"/>
      <c r="D97" s="2227"/>
      <c r="E97" s="2227"/>
      <c r="F97" s="2227"/>
      <c r="G97" s="2227"/>
      <c r="H97" s="2227"/>
      <c r="I97" s="2227"/>
      <c r="J97" s="2227"/>
      <c r="K97" s="2227"/>
      <c r="L97" s="2227"/>
      <c r="M97" s="2227"/>
      <c r="N97" s="2227"/>
      <c r="O97" s="2227"/>
      <c r="P97" s="2227"/>
      <c r="Q97" s="2227"/>
      <c r="R97" s="2227"/>
      <c r="S97" s="2227"/>
      <c r="T97" s="2227"/>
      <c r="U97" s="2227"/>
      <c r="V97" s="2227"/>
      <c r="W97" s="2227"/>
    </row>
    <row r="98" spans="1:23">
      <c r="A98" s="2227"/>
      <c r="B98" s="2227"/>
      <c r="C98" s="2227"/>
      <c r="D98" s="2227"/>
      <c r="E98" s="2227"/>
      <c r="F98" s="2227"/>
      <c r="G98" s="2227"/>
      <c r="H98" s="2227"/>
      <c r="I98" s="2227"/>
      <c r="J98" s="2227"/>
      <c r="K98" s="2227"/>
      <c r="L98" s="2227"/>
      <c r="M98" s="2227"/>
      <c r="N98" s="2227"/>
      <c r="O98" s="2227"/>
      <c r="P98" s="2227"/>
      <c r="Q98" s="2227"/>
      <c r="R98" s="2227"/>
      <c r="S98" s="2227"/>
      <c r="T98" s="2227"/>
      <c r="U98" s="2227"/>
      <c r="V98" s="2227"/>
      <c r="W98" s="2227"/>
    </row>
    <row r="99" spans="1:23">
      <c r="A99" s="2227"/>
      <c r="B99" s="2227"/>
      <c r="C99" s="2227"/>
      <c r="D99" s="2227"/>
      <c r="E99" s="2227"/>
      <c r="F99" s="2227"/>
      <c r="G99" s="2227"/>
      <c r="H99" s="2227"/>
      <c r="I99" s="2227"/>
      <c r="J99" s="2227"/>
      <c r="K99" s="2227"/>
      <c r="L99" s="2227"/>
      <c r="M99" s="2227"/>
      <c r="N99" s="2227"/>
      <c r="O99" s="2227"/>
      <c r="P99" s="2227"/>
      <c r="Q99" s="2227"/>
      <c r="R99" s="2227"/>
      <c r="S99" s="2227"/>
      <c r="T99" s="2227"/>
      <c r="U99" s="2227"/>
      <c r="V99" s="2227"/>
      <c r="W99" s="2227"/>
    </row>
    <row r="100" spans="1:23">
      <c r="A100" s="2227"/>
      <c r="B100" s="2227"/>
      <c r="C100" s="2227"/>
      <c r="D100" s="2227"/>
      <c r="E100" s="2227"/>
      <c r="F100" s="2227"/>
      <c r="G100" s="2227"/>
      <c r="H100" s="2227"/>
      <c r="I100" s="2227"/>
      <c r="J100" s="2227"/>
      <c r="K100" s="2227"/>
      <c r="L100" s="2227"/>
      <c r="M100" s="2227"/>
      <c r="N100" s="2227"/>
      <c r="O100" s="2227"/>
      <c r="P100" s="2227"/>
      <c r="Q100" s="2227"/>
      <c r="R100" s="2227"/>
      <c r="S100" s="2227"/>
      <c r="T100" s="2227"/>
      <c r="U100" s="2227"/>
      <c r="V100" s="2227"/>
      <c r="W100" s="222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36</vt:i4>
      </vt:variant>
    </vt:vector>
  </HeadingPairs>
  <TitlesOfParts>
    <vt:vector size="36" baseType="lpstr">
      <vt:lpstr>Hoja9</vt:lpstr>
      <vt:lpstr>PPE</vt:lpstr>
      <vt:lpstr>1-</vt:lpstr>
      <vt:lpstr>-1.1-</vt:lpstr>
      <vt:lpstr>-1.2-</vt:lpstr>
      <vt:lpstr>-1.3.-</vt:lpstr>
      <vt:lpstr>-1.5-</vt:lpstr>
      <vt:lpstr>-1.4-</vt:lpstr>
      <vt:lpstr>Hoja12</vt:lpstr>
      <vt:lpstr>Hoja13</vt:lpstr>
      <vt:lpstr>Hoja14</vt:lpstr>
      <vt:lpstr>-1.4- (2)</vt:lpstr>
      <vt:lpstr>-2-</vt:lpstr>
      <vt:lpstr>-3-</vt:lpstr>
      <vt:lpstr>Hoja15</vt:lpstr>
      <vt:lpstr>-4-</vt:lpstr>
      <vt:lpstr>REVALUACION (2)</vt:lpstr>
      <vt:lpstr>-6-</vt:lpstr>
      <vt:lpstr>-7-</vt:lpstr>
      <vt:lpstr>Hoja10</vt:lpstr>
      <vt:lpstr>Hoja11</vt:lpstr>
      <vt:lpstr>Hoja8</vt:lpstr>
      <vt:lpstr>-8-</vt:lpstr>
      <vt:lpstr>-9-</vt:lpstr>
      <vt:lpstr>PARKING</vt:lpstr>
      <vt:lpstr>Hoja3</vt:lpstr>
      <vt:lpstr>Hoja7</vt:lpstr>
      <vt:lpstr>Hoja6</vt:lpstr>
      <vt:lpstr>Hoja5</vt:lpstr>
      <vt:lpstr>NIC12(1)</vt:lpstr>
      <vt:lpstr>NIC12 (2)</vt:lpstr>
      <vt:lpstr>NIC12 (3)</vt:lpstr>
      <vt:lpstr>NIC12 (4)</vt:lpstr>
      <vt:lpstr>Hoja4</vt:lpstr>
      <vt:lpstr>Hoja1</vt:lpstr>
      <vt:lpstr>Hoja2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Usuario</cp:lastModifiedBy>
  <cp:lastPrinted>2024-05-24T00:39:20Z</cp:lastPrinted>
  <dcterms:created xsi:type="dcterms:W3CDTF">2006-09-16T00:00:00Z</dcterms:created>
  <dcterms:modified xsi:type="dcterms:W3CDTF">2025-09-28T22:28:44Z</dcterms:modified>
</cp:coreProperties>
</file>